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heme/themeOverride1.xml" ContentType="application/vnd.openxmlformats-officedocument.themeOverride+xml"/>
  <Override PartName="/xl/charts/chart2.xml" ContentType="application/vnd.openxmlformats-officedocument.drawingml.chart+xml"/>
  <Override PartName="/xl/theme/themeOverride2.xml" ContentType="application/vnd.openxmlformats-officedocument.themeOverrid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3.xml" ContentType="application/vnd.openxmlformats-officedocument.themeOverrid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4.xml" ContentType="application/vnd.openxmlformats-officedocument.themeOverride+xml"/>
  <Override PartName="/xl/drawings/drawing3.xml" ContentType="application/vnd.openxmlformats-officedocument.drawing+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5.xml" ContentType="application/vnd.openxmlformats-officedocument.themeOverrid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6.xml" ContentType="application/vnd.openxmlformats-officedocument.themeOverrid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7.xml" ContentType="application/vnd.openxmlformats-officedocument.themeOverride+xml"/>
  <Override PartName="/xl/charts/chartEx1.xml" ContentType="application/vnd.ms-office.chartex+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8.xml" ContentType="application/vnd.openxmlformats-officedocument.themeOverride+xml"/>
  <Override PartName="/xl/pivotTables/pivotTable38.xml" ContentType="application/vnd.openxmlformats-officedocument.spreadsheetml.pivotTable+xml"/>
  <Override PartName="/xl/drawings/drawing4.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Ex2.xml" ContentType="application/vnd.ms-office.chartex+xml"/>
  <Override PartName="/xl/charts/style21.xml" ContentType="application/vnd.ms-office.chartstyle+xml"/>
  <Override PartName="/xl/charts/colors21.xml" ContentType="application/vnd.ms-office.chartcolorsty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slicers/slicer3.xml" ContentType="application/vnd.ms-excel.slicer+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9.xml" ContentType="application/vnd.openxmlformats-officedocument.themeOverrid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0.xml" ContentType="application/vnd.openxmlformats-officedocument.themeOverrid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1.xml" ContentType="application/vnd.openxmlformats-officedocument.themeOverrid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2.xml" ContentType="application/vnd.openxmlformats-officedocument.themeOverrid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13.xml" ContentType="application/vnd.openxmlformats-officedocument.themeOverrid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14.xml" ContentType="application/vnd.openxmlformats-officedocument.themeOverride+xml"/>
  <Override PartName="/xl/charts/chartEx3.xml" ContentType="application/vnd.ms-office.chartex+xml"/>
  <Override PartName="/xl/charts/style28.xml" ContentType="application/vnd.ms-office.chartstyle+xml"/>
  <Override PartName="/xl/charts/colors28.xml" ContentType="application/vnd.ms-office.chartcolorstyle+xml"/>
  <Override PartName="/xl/drawings/drawing6.xml" ContentType="application/vnd.openxmlformats-officedocument.drawing+xml"/>
  <Override PartName="/xl/slicers/slicer4.xml" ContentType="application/vnd.ms-excel.slicer+xml"/>
  <Override PartName="/xl/charts/chart27.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15.xml" ContentType="application/vnd.openxmlformats-officedocument.themeOverride+xml"/>
  <Override PartName="/xl/charts/chart28.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16.xml" ContentType="application/vnd.openxmlformats-officedocument.themeOverride+xml"/>
  <Override PartName="/xl/charts/chart29.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17.xml" ContentType="application/vnd.openxmlformats-officedocument.themeOverride+xml"/>
  <Override PartName="/xl/charts/chartEx4.xml" ContentType="application/vnd.ms-office.chartex+xml"/>
  <Override PartName="/xl/charts/style32.xml" ContentType="application/vnd.ms-office.chartstyle+xml"/>
  <Override PartName="/xl/charts/colors32.xml" ContentType="application/vnd.ms-office.chartcolorstyle+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18.xml" ContentType="application/vnd.openxmlformats-officedocument.themeOverrid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19.xml" ContentType="application/vnd.openxmlformats-officedocument.themeOverrid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20.xml" ContentType="application/vnd.openxmlformats-officedocument.themeOverrid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defaultThemeVersion="166925"/>
  <mc:AlternateContent xmlns:mc="http://schemas.openxmlformats.org/markup-compatibility/2006">
    <mc:Choice Requires="x15">
      <x15ac:absPath xmlns:x15ac="http://schemas.microsoft.com/office/spreadsheetml/2010/11/ac" url="C:\Users\DELL\OneDrive\Desktop\IBM-HR-ATTRITION-ANALYSIS\"/>
    </mc:Choice>
  </mc:AlternateContent>
  <xr:revisionPtr revIDLastSave="0" documentId="13_ncr:1_{280A6FED-CFB1-40A5-BFBF-D6A730472B49}" xr6:coauthVersionLast="47" xr6:coauthVersionMax="47" xr10:uidLastSave="{00000000-0000-0000-0000-000000000000}"/>
  <bookViews>
    <workbookView xWindow="-120" yWindow="-120" windowWidth="29040" windowHeight="15720" firstSheet="2" activeTab="7" xr2:uid="{9DBDBDDF-5853-41F5-8F79-20862B144E51}"/>
  </bookViews>
  <sheets>
    <sheet name="pivot Tables" sheetId="5" r:id="rId1"/>
    <sheet name="Numerical EDA" sheetId="9" r:id="rId2"/>
    <sheet name="My Hypothesis" sheetId="16" r:id="rId3"/>
    <sheet name="Charts for static Dashboard" sheetId="20" r:id="rId4"/>
    <sheet name="Static Dashboard" sheetId="18" r:id="rId5"/>
    <sheet name="KPI Sheet" sheetId="17" r:id="rId6"/>
    <sheet name="Charts for Dynamic Dashboard" sheetId="21" r:id="rId7"/>
    <sheet name="Dynamic Dashboard" sheetId="22" r:id="rId8"/>
    <sheet name="WA_Fn-UseC_-HR-Employee-Attriti" sheetId="1" r:id="rId9"/>
    <sheet name="Mapping" sheetId="2" r:id="rId10"/>
    <sheet name="Categorical EDA" sheetId="15" r:id="rId11"/>
  </sheets>
  <definedNames>
    <definedName name="_xlnm._FilterDatabase" localSheetId="8" hidden="1">'WA_Fn-UseC_-HR-Employee-Attriti'!$A$1:$AR$1471</definedName>
    <definedName name="_xlchart.v2.0" hidden="1">'KPI Sheet'!$A$59:$A$61</definedName>
    <definedName name="_xlchart.v2.1" hidden="1">'KPI Sheet'!$B$58</definedName>
    <definedName name="_xlchart.v2.10" hidden="1">'Charts for Dynamic Dashboard'!$J$38</definedName>
    <definedName name="_xlchart.v2.11" hidden="1">'Charts for Dynamic Dashboard'!$J$39:$J$41</definedName>
    <definedName name="_xlchart.v2.2" hidden="1">'KPI Sheet'!$B$59:$B$61</definedName>
    <definedName name="_xlchart.v2.3" hidden="1">'KPI Sheet'!$A$59:$A$61</definedName>
    <definedName name="_xlchart.v2.4" hidden="1">'KPI Sheet'!$B$58</definedName>
    <definedName name="_xlchart.v2.5" hidden="1">'KPI Sheet'!$B$59:$B$61</definedName>
    <definedName name="_xlchart.v2.6" hidden="1">'Charts for Dynamic Dashboard'!$I$39:$I$41</definedName>
    <definedName name="_xlchart.v2.7" hidden="1">'Charts for Dynamic Dashboard'!$J$38</definedName>
    <definedName name="_xlchart.v2.8" hidden="1">'Charts for Dynamic Dashboard'!$J$39:$J$41</definedName>
    <definedName name="_xlchart.v2.9" hidden="1">'Charts for Dynamic Dashboard'!$I$39:$I$41</definedName>
    <definedName name="_xlcn.WorksheetConnection_KPISheetA11B201" hidden="1">'KPI Sheet'!$A$11:$B$20</definedName>
    <definedName name="_xlcn.WorksheetConnection_WA_FnUseC_HREmployeeAttrition.xlsxHR_Analytics1" hidden="1">HR_Analytics[]</definedName>
    <definedName name="EnvironmentSatisfaction">Mapping!$A$2:$A$5</definedName>
    <definedName name="Slicer_Department2">#N/A</definedName>
    <definedName name="Slicer_Gender">#N/A</definedName>
    <definedName name="Slicer_Text_For_Job_Level">#N/A</definedName>
    <definedName name="TextForES">Mapping!$B$2:$B$5</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s>
  <extLst>
    <ext xmlns:x14="http://schemas.microsoft.com/office/spreadsheetml/2009/9/main" uri="{BBE1A952-AA13-448e-AADC-164F8A28A991}">
      <x14:slicerCaches>
        <x14:slicerCache r:id="rId21"/>
        <x14:slicerCache r:id="rId22"/>
        <x14:slicerCache r:id="rId2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HR_Analytics" name="HR_Analytics" connection="WorksheetConnection_WA_Fn-UseC_-HR-Employee-Attrition.xlsx!HR_Analytics"/>
          <x15:modelTable id="Range" name="Range" connection="WorksheetConnection_KPI Sheet!$A$11:$B$2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97" i="21" l="1"/>
  <c r="G78" i="21" a="1"/>
  <c r="G78" i="21" s="1"/>
  <c r="F78" i="21" a="1"/>
  <c r="F78" i="21" s="1"/>
  <c r="G67" i="21" a="1"/>
  <c r="G67" i="21" s="1"/>
  <c r="H67" i="21" s="1" a="1"/>
  <c r="H67" i="21" s="1"/>
  <c r="J67" i="21" s="1"/>
  <c r="F67" i="21" a="1"/>
  <c r="F67" i="21" s="1"/>
  <c r="G55" i="21" a="1"/>
  <c r="G55" i="21" s="1"/>
  <c r="H55" i="21" s="1" a="1"/>
  <c r="F55" i="21" a="1"/>
  <c r="F55" i="21" s="1"/>
  <c r="G48" i="21" a="1"/>
  <c r="G48" i="21" s="1"/>
  <c r="H48" i="21" s="1" a="1"/>
  <c r="F48" i="21" a="1"/>
  <c r="F48" i="21" s="1"/>
  <c r="G39" i="21" a="1"/>
  <c r="G39" i="21" s="1"/>
  <c r="H39" i="21" s="1" a="1"/>
  <c r="F39" i="21" a="1"/>
  <c r="F39" i="21" s="1"/>
  <c r="G30" i="21" a="1"/>
  <c r="G30" i="21" s="1"/>
  <c r="H30" i="21" s="1" a="1"/>
  <c r="F30" i="21" a="1"/>
  <c r="F30" i="21" s="1"/>
  <c r="G18" i="21" a="1"/>
  <c r="G18" i="21" s="1"/>
  <c r="F18" i="21" a="1"/>
  <c r="F18" i="21" s="1"/>
  <c r="I4" i="21" a="1"/>
  <c r="I4" i="21" s="1"/>
  <c r="H4" i="21" a="1"/>
  <c r="H4" i="21" s="1"/>
  <c r="G4" i="21" a="1"/>
  <c r="G4" i="21" s="1"/>
  <c r="F4" i="21" a="1"/>
  <c r="F4" i="21" s="1"/>
  <c r="E77" i="17"/>
  <c r="E78" i="17"/>
  <c r="E76" i="17"/>
  <c r="Q22" i="15"/>
  <c r="Q23" i="15"/>
  <c r="Q24" i="15"/>
  <c r="G3" i="17"/>
  <c r="G5" i="17"/>
  <c r="AB19" i="15"/>
  <c r="AB20" i="15"/>
  <c r="AB21" i="15"/>
  <c r="AB22" i="15"/>
  <c r="AB23" i="15"/>
  <c r="AB24" i="15"/>
  <c r="AB25" i="15"/>
  <c r="AB26" i="15"/>
  <c r="AB18" i="15"/>
  <c r="E12" i="15"/>
  <c r="E13" i="15"/>
  <c r="E14" i="15"/>
  <c r="E11" i="15"/>
  <c r="AB15" i="15"/>
  <c r="AB14" i="15"/>
  <c r="AB10" i="15"/>
  <c r="AB9" i="15"/>
  <c r="AB3" i="15"/>
  <c r="AB4" i="15"/>
  <c r="AB5" i="15"/>
  <c r="AB2" i="15"/>
  <c r="Q16" i="15"/>
  <c r="Q17" i="15"/>
  <c r="Q18" i="15"/>
  <c r="Q15" i="15"/>
  <c r="Q11" i="15"/>
  <c r="Q10" i="15"/>
  <c r="Q3" i="15"/>
  <c r="Q4" i="15"/>
  <c r="Q5" i="15"/>
  <c r="Q6" i="15"/>
  <c r="E25" i="15"/>
  <c r="E26" i="15"/>
  <c r="E27" i="15"/>
  <c r="E24" i="15"/>
  <c r="E19" i="15"/>
  <c r="E20" i="15"/>
  <c r="E18" i="15"/>
  <c r="E4" i="15"/>
  <c r="E5" i="15"/>
  <c r="E6" i="15"/>
  <c r="E7" i="15"/>
  <c r="E3" i="15"/>
  <c r="T25" i="9"/>
  <c r="T26" i="9"/>
  <c r="T27" i="9"/>
  <c r="T28" i="9"/>
  <c r="T29" i="9"/>
  <c r="T30" i="9"/>
  <c r="T31" i="9"/>
  <c r="T32" i="9"/>
  <c r="T33" i="9"/>
  <c r="T24" i="9"/>
  <c r="T18" i="9"/>
  <c r="T19" i="9"/>
  <c r="T20" i="9"/>
  <c r="T17" i="9"/>
  <c r="T10" i="9"/>
  <c r="T11" i="9"/>
  <c r="T12" i="9"/>
  <c r="T13" i="9"/>
  <c r="T9" i="9"/>
  <c r="T4" i="9"/>
  <c r="T5" i="9"/>
  <c r="T6" i="9"/>
  <c r="T3" i="9"/>
  <c r="L19" i="9"/>
  <c r="L20" i="9"/>
  <c r="L21" i="9"/>
  <c r="L22" i="9"/>
  <c r="L23" i="9"/>
  <c r="L24" i="9"/>
  <c r="L25" i="9"/>
  <c r="L26" i="9"/>
  <c r="L27" i="9"/>
  <c r="L28" i="9"/>
  <c r="L29" i="9"/>
  <c r="L30" i="9"/>
  <c r="L31" i="9"/>
  <c r="L32" i="9"/>
  <c r="L18" i="9"/>
  <c r="L11" i="9"/>
  <c r="L12" i="9"/>
  <c r="L13" i="9"/>
  <c r="L14" i="9"/>
  <c r="L10" i="9"/>
  <c r="L4" i="9"/>
  <c r="L5" i="9"/>
  <c r="L6" i="9"/>
  <c r="L7" i="9"/>
  <c r="L3" i="9"/>
  <c r="E18" i="9"/>
  <c r="E19" i="9"/>
  <c r="E20" i="9"/>
  <c r="E21" i="9"/>
  <c r="E17" i="9"/>
  <c r="E10" i="9"/>
  <c r="E11" i="9"/>
  <c r="E12" i="9"/>
  <c r="E13" i="9"/>
  <c r="E9" i="9"/>
  <c r="E4" i="9"/>
  <c r="E5" i="9"/>
  <c r="E3" i="9"/>
  <c r="AS2" i="1" a="1"/>
  <c r="AS2" i="1" s="1"/>
  <c r="AS3" i="1" a="1"/>
  <c r="AS3" i="1" s="1"/>
  <c r="AS4" i="1" a="1"/>
  <c r="AS4" i="1" s="1"/>
  <c r="AS5" i="1" a="1"/>
  <c r="AS5" i="1" s="1"/>
  <c r="AS6" i="1" a="1"/>
  <c r="AS6" i="1" s="1"/>
  <c r="AS7" i="1" a="1"/>
  <c r="AS7" i="1" s="1"/>
  <c r="AS8" i="1" a="1"/>
  <c r="AS8" i="1" s="1"/>
  <c r="AS9" i="1" a="1"/>
  <c r="AS9" i="1"/>
  <c r="AS10" i="1" a="1"/>
  <c r="AS10" i="1"/>
  <c r="AS11" i="1" a="1"/>
  <c r="AS11" i="1"/>
  <c r="AS12" i="1" a="1"/>
  <c r="AS12" i="1" s="1"/>
  <c r="AS13" i="1" a="1"/>
  <c r="AS13" i="1"/>
  <c r="AS14" i="1" a="1"/>
  <c r="AS14" i="1" s="1"/>
  <c r="AS15" i="1" a="1"/>
  <c r="AS15" i="1" s="1"/>
  <c r="AS16" i="1" a="1"/>
  <c r="AS16" i="1"/>
  <c r="AS17" i="1" a="1"/>
  <c r="AS17" i="1"/>
  <c r="AS18" i="1" a="1"/>
  <c r="AS18" i="1"/>
  <c r="AS19" i="1" a="1"/>
  <c r="AS19" i="1" s="1"/>
  <c r="AS20" i="1" a="1"/>
  <c r="AS20" i="1" s="1"/>
  <c r="AS21" i="1" a="1"/>
  <c r="AS21" i="1"/>
  <c r="AS22" i="1" a="1"/>
  <c r="AS22" i="1" s="1"/>
  <c r="AS23" i="1" a="1"/>
  <c r="AS23" i="1"/>
  <c r="AS24" i="1" a="1"/>
  <c r="AS24" i="1" s="1"/>
  <c r="AS25" i="1" a="1"/>
  <c r="AS25" i="1" s="1"/>
  <c r="AS26" i="1" a="1"/>
  <c r="AS26" i="1" s="1"/>
  <c r="AS27" i="1" a="1"/>
  <c r="AS27" i="1"/>
  <c r="AS28" i="1" a="1"/>
  <c r="AS28" i="1" s="1"/>
  <c r="AS29" i="1" a="1"/>
  <c r="AS29" i="1" s="1"/>
  <c r="AS30" i="1" a="1"/>
  <c r="AS30" i="1" s="1"/>
  <c r="AS31" i="1" a="1"/>
  <c r="AS31" i="1" s="1"/>
  <c r="AS32" i="1" a="1"/>
  <c r="AS32" i="1" s="1"/>
  <c r="AS33" i="1" a="1"/>
  <c r="AS33" i="1"/>
  <c r="AS34" i="1" a="1"/>
  <c r="AS34" i="1" s="1"/>
  <c r="AS35" i="1" a="1"/>
  <c r="AS35" i="1" s="1"/>
  <c r="AS36" i="1" a="1"/>
  <c r="AS36" i="1" s="1"/>
  <c r="AS37" i="1" a="1"/>
  <c r="AS37" i="1"/>
  <c r="AS38" i="1" a="1"/>
  <c r="AS38" i="1" s="1"/>
  <c r="AS39" i="1" a="1"/>
  <c r="AS39" i="1" s="1"/>
  <c r="AS40" i="1" a="1"/>
  <c r="AS40" i="1"/>
  <c r="AS41" i="1" a="1"/>
  <c r="AS41" i="1" s="1"/>
  <c r="AS42" i="1" a="1"/>
  <c r="AS42" i="1"/>
  <c r="AS43" i="1" a="1"/>
  <c r="AS43" i="1" s="1"/>
  <c r="AS44" i="1" a="1"/>
  <c r="AS44" i="1" s="1"/>
  <c r="AS45" i="1" a="1"/>
  <c r="AS45" i="1"/>
  <c r="AS46" i="1" a="1"/>
  <c r="AS46" i="1"/>
  <c r="AS47" i="1" a="1"/>
  <c r="AS47" i="1"/>
  <c r="AS48" i="1" a="1"/>
  <c r="AS48" i="1" s="1"/>
  <c r="AS49" i="1" a="1"/>
  <c r="AS49" i="1"/>
  <c r="AS50" i="1" a="1"/>
  <c r="AS50" i="1" s="1"/>
  <c r="AS51" i="1" a="1"/>
  <c r="AS51" i="1"/>
  <c r="AS52" i="1" a="1"/>
  <c r="AS52" i="1" s="1"/>
  <c r="AS53" i="1" a="1"/>
  <c r="AS53" i="1"/>
  <c r="AS54" i="1" a="1"/>
  <c r="AS54" i="1" s="1"/>
  <c r="AS55" i="1" a="1"/>
  <c r="AS55" i="1" s="1"/>
  <c r="AS56" i="1" a="1"/>
  <c r="AS56" i="1" s="1"/>
  <c r="AS57" i="1" a="1"/>
  <c r="AS57" i="1" s="1"/>
  <c r="AS58" i="1" a="1"/>
  <c r="AS58" i="1"/>
  <c r="AS59" i="1" a="1"/>
  <c r="AS59" i="1" s="1"/>
  <c r="AS60" i="1" a="1"/>
  <c r="AS60" i="1"/>
  <c r="AS61" i="1" a="1"/>
  <c r="AS61" i="1"/>
  <c r="AS62" i="1" a="1"/>
  <c r="AS62" i="1" s="1"/>
  <c r="AS63" i="1" a="1"/>
  <c r="AS63" i="1" s="1"/>
  <c r="AS64" i="1" a="1"/>
  <c r="AS64" i="1"/>
  <c r="AS65" i="1" a="1"/>
  <c r="AS65" i="1" s="1"/>
  <c r="AS66" i="1" a="1"/>
  <c r="AS66" i="1" s="1"/>
  <c r="AS67" i="1" a="1"/>
  <c r="AS67" i="1" s="1"/>
  <c r="AS68" i="1" a="1"/>
  <c r="AS68" i="1" s="1"/>
  <c r="AS69" i="1" a="1"/>
  <c r="AS69" i="1" s="1"/>
  <c r="AS70" i="1" a="1"/>
  <c r="AS70" i="1" s="1"/>
  <c r="AS71" i="1" a="1"/>
  <c r="AS71" i="1"/>
  <c r="AS72" i="1" a="1"/>
  <c r="AS72" i="1"/>
  <c r="AS73" i="1" a="1"/>
  <c r="AS73" i="1" s="1"/>
  <c r="AS74" i="1" a="1"/>
  <c r="AS74" i="1" s="1"/>
  <c r="AS75" i="1" a="1"/>
  <c r="AS75" i="1" s="1"/>
  <c r="AS76" i="1" a="1"/>
  <c r="AS76" i="1" s="1"/>
  <c r="AS77" i="1" a="1"/>
  <c r="AS77" i="1" s="1"/>
  <c r="AS78" i="1" a="1"/>
  <c r="AS78" i="1" s="1"/>
  <c r="AS79" i="1" a="1"/>
  <c r="AS79" i="1" s="1"/>
  <c r="AS80" i="1" a="1"/>
  <c r="AS80" i="1" s="1"/>
  <c r="AS81" i="1" a="1"/>
  <c r="AS81" i="1" s="1"/>
  <c r="AS82" i="1" a="1"/>
  <c r="AS82" i="1" s="1"/>
  <c r="AS83" i="1" a="1"/>
  <c r="AS83" i="1" s="1"/>
  <c r="AS84" i="1" a="1"/>
  <c r="AS84" i="1" s="1"/>
  <c r="AS85" i="1" a="1"/>
  <c r="AS85" i="1" s="1"/>
  <c r="AS86" i="1" a="1"/>
  <c r="AS86" i="1" s="1"/>
  <c r="AS87" i="1" a="1"/>
  <c r="AS87" i="1" s="1"/>
  <c r="AS88" i="1" a="1"/>
  <c r="AS88" i="1"/>
  <c r="AS89" i="1" a="1"/>
  <c r="AS89" i="1"/>
  <c r="AS90" i="1" a="1"/>
  <c r="AS90" i="1" s="1"/>
  <c r="AS91" i="1" a="1"/>
  <c r="AS91" i="1" s="1"/>
  <c r="AS92" i="1" a="1"/>
  <c r="AS92" i="1" s="1"/>
  <c r="AS93" i="1" a="1"/>
  <c r="AS93" i="1"/>
  <c r="AS94" i="1" a="1"/>
  <c r="AS94" i="1" s="1"/>
  <c r="AS95" i="1" a="1"/>
  <c r="AS95" i="1" s="1"/>
  <c r="AS96" i="1" a="1"/>
  <c r="AS96" i="1"/>
  <c r="AS97" i="1" a="1"/>
  <c r="AS97" i="1" s="1"/>
  <c r="AS98" i="1" a="1"/>
  <c r="AS98" i="1" s="1"/>
  <c r="AS99" i="1" a="1"/>
  <c r="AS99" i="1" s="1"/>
  <c r="AS100" i="1" a="1"/>
  <c r="AS100" i="1" s="1"/>
  <c r="AS101" i="1" a="1"/>
  <c r="AS101" i="1"/>
  <c r="AS102" i="1" a="1"/>
  <c r="AS102" i="1"/>
  <c r="AS103" i="1" a="1"/>
  <c r="AS103" i="1" s="1"/>
  <c r="AS104" i="1" a="1"/>
  <c r="AS104" i="1" s="1"/>
  <c r="AS105" i="1" a="1"/>
  <c r="AS105" i="1"/>
  <c r="AS106" i="1" a="1"/>
  <c r="AS106" i="1" s="1"/>
  <c r="AS107" i="1" a="1"/>
  <c r="AS107" i="1" s="1"/>
  <c r="AS108" i="1" a="1"/>
  <c r="AS108" i="1" s="1"/>
  <c r="AS109" i="1" a="1"/>
  <c r="AS109" i="1"/>
  <c r="AS110" i="1" a="1"/>
  <c r="AS110" i="1" s="1"/>
  <c r="AS111" i="1" a="1"/>
  <c r="AS111" i="1"/>
  <c r="AS112" i="1" a="1"/>
  <c r="AS112" i="1" s="1"/>
  <c r="AS113" i="1" a="1"/>
  <c r="AS113" i="1" s="1"/>
  <c r="AS114" i="1" a="1"/>
  <c r="AS114" i="1"/>
  <c r="AS115" i="1" a="1"/>
  <c r="AS115" i="1" s="1"/>
  <c r="AS116" i="1" a="1"/>
  <c r="AS116" i="1" s="1"/>
  <c r="AS117" i="1" a="1"/>
  <c r="AS117" i="1"/>
  <c r="AS118" i="1" a="1"/>
  <c r="AS118" i="1" s="1"/>
  <c r="AS119" i="1" a="1"/>
  <c r="AS119" i="1"/>
  <c r="AS120" i="1" a="1"/>
  <c r="AS120" i="1" s="1"/>
  <c r="AS121" i="1" a="1"/>
  <c r="AS121" i="1" s="1"/>
  <c r="AS122" i="1" a="1"/>
  <c r="AS122" i="1" s="1"/>
  <c r="AS123" i="1" a="1"/>
  <c r="AS123" i="1"/>
  <c r="AS124" i="1" a="1"/>
  <c r="AS124" i="1"/>
  <c r="AS125" i="1" a="1"/>
  <c r="AS125" i="1" s="1"/>
  <c r="AS126" i="1" a="1"/>
  <c r="AS126" i="1" s="1"/>
  <c r="AS127" i="1" a="1"/>
  <c r="AS127" i="1"/>
  <c r="AS128" i="1" a="1"/>
  <c r="AS128" i="1" s="1"/>
  <c r="AS129" i="1" a="1"/>
  <c r="AS129" i="1"/>
  <c r="AS130" i="1" a="1"/>
  <c r="AS130" i="1"/>
  <c r="AS131" i="1" a="1"/>
  <c r="AS131" i="1"/>
  <c r="AS132" i="1" a="1"/>
  <c r="AS132" i="1" s="1"/>
  <c r="AS133" i="1" a="1"/>
  <c r="AS133" i="1" s="1"/>
  <c r="AS134" i="1" a="1"/>
  <c r="AS134" i="1" s="1"/>
  <c r="AS135" i="1" a="1"/>
  <c r="AS135" i="1" s="1"/>
  <c r="AS136" i="1" a="1"/>
  <c r="AS136" i="1"/>
  <c r="AS137" i="1" a="1"/>
  <c r="AS137" i="1" s="1"/>
  <c r="AS138" i="1" a="1"/>
  <c r="AS138" i="1"/>
  <c r="AS139" i="1" a="1"/>
  <c r="AS139" i="1" s="1"/>
  <c r="AS140" i="1" a="1"/>
  <c r="AS140" i="1" s="1"/>
  <c r="AS141" i="1" a="1"/>
  <c r="AS141" i="1"/>
  <c r="AS142" i="1" a="1"/>
  <c r="AS142" i="1" s="1"/>
  <c r="AS143" i="1" a="1"/>
  <c r="AS143" i="1"/>
  <c r="AS144" i="1" a="1"/>
  <c r="AS144" i="1" s="1"/>
  <c r="AS145" i="1" a="1"/>
  <c r="AS145" i="1"/>
  <c r="AS146" i="1" a="1"/>
  <c r="AS146" i="1" s="1"/>
  <c r="AS147" i="1" a="1"/>
  <c r="AS147" i="1"/>
  <c r="AS148" i="1" a="1"/>
  <c r="AS148" i="1" s="1"/>
  <c r="AS149" i="1" a="1"/>
  <c r="AS149" i="1" s="1"/>
  <c r="AS150" i="1" a="1"/>
  <c r="AS150" i="1" s="1"/>
  <c r="AS151" i="1" a="1"/>
  <c r="AS151" i="1" s="1"/>
  <c r="AS152" i="1" a="1"/>
  <c r="AS152" i="1" s="1"/>
  <c r="AS153" i="1" a="1"/>
  <c r="AS153" i="1" s="1"/>
  <c r="AS154" i="1" a="1"/>
  <c r="AS154" i="1"/>
  <c r="AS155" i="1" a="1"/>
  <c r="AS155" i="1" s="1"/>
  <c r="AS156" i="1" a="1"/>
  <c r="AS156" i="1"/>
  <c r="AS157" i="1" a="1"/>
  <c r="AS157" i="1" s="1"/>
  <c r="AS158" i="1" a="1"/>
  <c r="AS158" i="1" s="1"/>
  <c r="AS159" i="1" a="1"/>
  <c r="AS159" i="1" s="1"/>
  <c r="AS160" i="1" a="1"/>
  <c r="AS160" i="1" s="1"/>
  <c r="AS161" i="1" a="1"/>
  <c r="AS161" i="1" s="1"/>
  <c r="AS162" i="1" a="1"/>
  <c r="AS162" i="1" s="1"/>
  <c r="AS163" i="1" a="1"/>
  <c r="AS163" i="1"/>
  <c r="AS164" i="1" a="1"/>
  <c r="AS164" i="1" s="1"/>
  <c r="AS165" i="1" a="1"/>
  <c r="AS165" i="1"/>
  <c r="AS166" i="1" a="1"/>
  <c r="AS166" i="1" s="1"/>
  <c r="AS167" i="1" a="1"/>
  <c r="AS167" i="1" s="1"/>
  <c r="AS168" i="1" a="1"/>
  <c r="AS168" i="1" s="1"/>
  <c r="AS169" i="1" a="1"/>
  <c r="AS169" i="1" s="1"/>
  <c r="AS170" i="1" a="1"/>
  <c r="AS170" i="1" s="1"/>
  <c r="AS171" i="1" a="1"/>
  <c r="AS171" i="1"/>
  <c r="AS172" i="1" a="1"/>
  <c r="AS172" i="1" s="1"/>
  <c r="AS173" i="1" a="1"/>
  <c r="AS173" i="1"/>
  <c r="AS174" i="1" a="1"/>
  <c r="AS174" i="1"/>
  <c r="AS175" i="1" a="1"/>
  <c r="AS175" i="1" s="1"/>
  <c r="AS176" i="1" a="1"/>
  <c r="AS176" i="1" s="1"/>
  <c r="AS177" i="1" a="1"/>
  <c r="AS177" i="1"/>
  <c r="AS178" i="1" a="1"/>
  <c r="AS178" i="1" s="1"/>
  <c r="AS179" i="1" a="1"/>
  <c r="AS179" i="1" s="1"/>
  <c r="AS180" i="1" a="1"/>
  <c r="AS180" i="1" s="1"/>
  <c r="AS181" i="1" a="1"/>
  <c r="AS181" i="1"/>
  <c r="AS182" i="1" a="1"/>
  <c r="AS182" i="1" s="1"/>
  <c r="AS183" i="1" a="1"/>
  <c r="AS183" i="1" s="1"/>
  <c r="AS184" i="1" a="1"/>
  <c r="AS184" i="1" s="1"/>
  <c r="AS185" i="1" a="1"/>
  <c r="AS185" i="1" s="1"/>
  <c r="AS186" i="1" a="1"/>
  <c r="AS186" i="1"/>
  <c r="AS187" i="1" a="1"/>
  <c r="AS187" i="1" s="1"/>
  <c r="AS188" i="1" a="1"/>
  <c r="AS188" i="1" s="1"/>
  <c r="AS189" i="1" a="1"/>
  <c r="AS189" i="1" s="1"/>
  <c r="AS190" i="1" a="1"/>
  <c r="AS190" i="1" s="1"/>
  <c r="AS191" i="1" a="1"/>
  <c r="AS191" i="1"/>
  <c r="AS192" i="1" a="1"/>
  <c r="AS192" i="1" s="1"/>
  <c r="AS193" i="1" a="1"/>
  <c r="AS193" i="1"/>
  <c r="AS194" i="1" a="1"/>
  <c r="AS194" i="1" s="1"/>
  <c r="AS195" i="1" a="1"/>
  <c r="AS195" i="1"/>
  <c r="AS196" i="1" a="1"/>
  <c r="AS196" i="1" s="1"/>
  <c r="AS197" i="1" a="1"/>
  <c r="AS197" i="1" s="1"/>
  <c r="AS198" i="1" a="1"/>
  <c r="AS198" i="1" s="1"/>
  <c r="AS199" i="1" a="1"/>
  <c r="AS199" i="1" s="1"/>
  <c r="AS200" i="1" a="1"/>
  <c r="AS200" i="1" s="1"/>
  <c r="AS201" i="1" a="1"/>
  <c r="AS201" i="1" s="1"/>
  <c r="AS202" i="1" a="1"/>
  <c r="AS202" i="1"/>
  <c r="AS203" i="1" a="1"/>
  <c r="AS203" i="1"/>
  <c r="AS204" i="1" a="1"/>
  <c r="AS204" i="1" s="1"/>
  <c r="AS205" i="1" a="1"/>
  <c r="AS205" i="1" s="1"/>
  <c r="AS206" i="1" a="1"/>
  <c r="AS206" i="1" s="1"/>
  <c r="AS207" i="1" a="1"/>
  <c r="AS207" i="1"/>
  <c r="AS208" i="1" a="1"/>
  <c r="AS208" i="1" s="1"/>
  <c r="AS209" i="1" a="1"/>
  <c r="AS209" i="1" s="1"/>
  <c r="AS210" i="1" a="1"/>
  <c r="AS210" i="1" s="1"/>
  <c r="AS211" i="1" a="1"/>
  <c r="AS211" i="1" s="1"/>
  <c r="AS212" i="1" a="1"/>
  <c r="AS212" i="1" s="1"/>
  <c r="AS213" i="1" a="1"/>
  <c r="AS213" i="1"/>
  <c r="AS214" i="1" a="1"/>
  <c r="AS214" i="1" s="1"/>
  <c r="AS215" i="1" a="1"/>
  <c r="AS215" i="1" s="1"/>
  <c r="AS216" i="1" a="1"/>
  <c r="AS216" i="1"/>
  <c r="AS217" i="1" a="1"/>
  <c r="AS217" i="1"/>
  <c r="AS218" i="1" a="1"/>
  <c r="AS218" i="1" s="1"/>
  <c r="AS219" i="1" a="1"/>
  <c r="AS219" i="1" s="1"/>
  <c r="AS220" i="1" a="1"/>
  <c r="AS220" i="1" s="1"/>
  <c r="AS221" i="1" a="1"/>
  <c r="AS221" i="1"/>
  <c r="AS222" i="1" a="1"/>
  <c r="AS222" i="1" s="1"/>
  <c r="AS223" i="1" a="1"/>
  <c r="AS223" i="1"/>
  <c r="AS224" i="1" a="1"/>
  <c r="AS224" i="1" s="1"/>
  <c r="AS225" i="1" a="1"/>
  <c r="AS225" i="1" s="1"/>
  <c r="AS226" i="1" a="1"/>
  <c r="AS226" i="1"/>
  <c r="AS227" i="1" a="1"/>
  <c r="AS227" i="1" s="1"/>
  <c r="AS228" i="1" a="1"/>
  <c r="AS228" i="1"/>
  <c r="AS229" i="1" a="1"/>
  <c r="AS229" i="1" s="1"/>
  <c r="AS230" i="1" a="1"/>
  <c r="AS230" i="1" s="1"/>
  <c r="AS231" i="1" a="1"/>
  <c r="AS231" i="1" s="1"/>
  <c r="AS232" i="1" a="1"/>
  <c r="AS232" i="1" s="1"/>
  <c r="AS233" i="1" a="1"/>
  <c r="AS233" i="1" s="1"/>
  <c r="AS234" i="1" a="1"/>
  <c r="AS234" i="1" s="1"/>
  <c r="AS235" i="1" a="1"/>
  <c r="AS235" i="1" s="1"/>
  <c r="AS236" i="1" a="1"/>
  <c r="AS236" i="1" s="1"/>
  <c r="AS237" i="1" a="1"/>
  <c r="AS237" i="1" s="1"/>
  <c r="AS238" i="1" a="1"/>
  <c r="AS238" i="1" s="1"/>
  <c r="AS239" i="1" a="1"/>
  <c r="AS239" i="1" s="1"/>
  <c r="AS240" i="1" a="1"/>
  <c r="AS240" i="1"/>
  <c r="AS241" i="1" a="1"/>
  <c r="AS241" i="1" s="1"/>
  <c r="AS242" i="1" a="1"/>
  <c r="AS242" i="1" s="1"/>
  <c r="AS243" i="1" a="1"/>
  <c r="AS243" i="1"/>
  <c r="AS244" i="1" a="1"/>
  <c r="AS244" i="1" s="1"/>
  <c r="AS245" i="1" a="1"/>
  <c r="AS245" i="1" s="1"/>
  <c r="AS246" i="1" a="1"/>
  <c r="AS246" i="1"/>
  <c r="AS247" i="1" a="1"/>
  <c r="AS247" i="1" s="1"/>
  <c r="AS248" i="1" a="1"/>
  <c r="AS248" i="1" s="1"/>
  <c r="AS249" i="1" a="1"/>
  <c r="AS249" i="1"/>
  <c r="AS250" i="1" a="1"/>
  <c r="AS250" i="1"/>
  <c r="AS251" i="1" a="1"/>
  <c r="AS251" i="1" s="1"/>
  <c r="AS252" i="1" a="1"/>
  <c r="AS252" i="1"/>
  <c r="AS253" i="1" a="1"/>
  <c r="AS253" i="1" s="1"/>
  <c r="AS254" i="1" a="1"/>
  <c r="AS254" i="1" s="1"/>
  <c r="AS255" i="1" a="1"/>
  <c r="AS255" i="1"/>
  <c r="AS256" i="1" a="1"/>
  <c r="AS256" i="1" s="1"/>
  <c r="AS257" i="1" a="1"/>
  <c r="AS257" i="1" s="1"/>
  <c r="AS258" i="1" a="1"/>
  <c r="AS258" i="1" s="1"/>
  <c r="AS259" i="1" a="1"/>
  <c r="AS259" i="1" s="1"/>
  <c r="AS260" i="1" a="1"/>
  <c r="AS260" i="1" s="1"/>
  <c r="AS261" i="1" a="1"/>
  <c r="AS261" i="1" s="1"/>
  <c r="AS262" i="1" a="1"/>
  <c r="AS262" i="1" s="1"/>
  <c r="AS263" i="1" a="1"/>
  <c r="AS263" i="1" s="1"/>
  <c r="AS264" i="1" a="1"/>
  <c r="AS264" i="1" s="1"/>
  <c r="AS265" i="1" a="1"/>
  <c r="AS265" i="1" s="1"/>
  <c r="AS266" i="1" a="1"/>
  <c r="AS266" i="1" s="1"/>
  <c r="AS267" i="1" a="1"/>
  <c r="AS267" i="1" s="1"/>
  <c r="AS268" i="1" a="1"/>
  <c r="AS268" i="1"/>
  <c r="AS269" i="1" a="1"/>
  <c r="AS269" i="1"/>
  <c r="AS270" i="1" a="1"/>
  <c r="AS270" i="1" s="1"/>
  <c r="AS271" i="1" a="1"/>
  <c r="AS271" i="1" s="1"/>
  <c r="AS272" i="1" a="1"/>
  <c r="AS272" i="1" s="1"/>
  <c r="AS273" i="1" a="1"/>
  <c r="AS273" i="1"/>
  <c r="AS274" i="1" a="1"/>
  <c r="AS274" i="1"/>
  <c r="AS275" i="1" a="1"/>
  <c r="AS275" i="1" s="1"/>
  <c r="AS276" i="1" a="1"/>
  <c r="AS276" i="1" s="1"/>
  <c r="AS277" i="1" a="1"/>
  <c r="AS277" i="1" s="1"/>
  <c r="AS278" i="1" a="1"/>
  <c r="AS278" i="1" s="1"/>
  <c r="AS279" i="1" a="1"/>
  <c r="AS279" i="1"/>
  <c r="AS280" i="1" a="1"/>
  <c r="AS280" i="1"/>
  <c r="AS281" i="1" a="1"/>
  <c r="AS281" i="1"/>
  <c r="AS282" i="1" a="1"/>
  <c r="AS282" i="1" s="1"/>
  <c r="AS283" i="1" a="1"/>
  <c r="AS283" i="1" s="1"/>
  <c r="AS284" i="1" a="1"/>
  <c r="AS284" i="1" s="1"/>
  <c r="AS285" i="1" a="1"/>
  <c r="AS285" i="1" s="1"/>
  <c r="AS286" i="1" a="1"/>
  <c r="AS286" i="1"/>
  <c r="AS287" i="1" a="1"/>
  <c r="AS287" i="1"/>
  <c r="AS288" i="1" a="1"/>
  <c r="AS288" i="1"/>
  <c r="AS289" i="1" a="1"/>
  <c r="AS289" i="1" s="1"/>
  <c r="AS290" i="1" a="1"/>
  <c r="AS290" i="1" s="1"/>
  <c r="AS291" i="1" a="1"/>
  <c r="AS291" i="1" s="1"/>
  <c r="AS292" i="1" a="1"/>
  <c r="AS292" i="1" s="1"/>
  <c r="AS293" i="1" a="1"/>
  <c r="AS293" i="1" s="1"/>
  <c r="AS294" i="1" a="1"/>
  <c r="AS294" i="1"/>
  <c r="AS295" i="1" a="1"/>
  <c r="AS295" i="1" s="1"/>
  <c r="AS296" i="1" a="1"/>
  <c r="AS296" i="1" s="1"/>
  <c r="AS297" i="1" a="1"/>
  <c r="AS297" i="1" s="1"/>
  <c r="AS298" i="1" a="1"/>
  <c r="AS298" i="1"/>
  <c r="AS299" i="1" a="1"/>
  <c r="AS299" i="1"/>
  <c r="AS300" i="1" a="1"/>
  <c r="AS300" i="1" s="1"/>
  <c r="AS301" i="1" a="1"/>
  <c r="AS301" i="1"/>
  <c r="AS302" i="1" a="1"/>
  <c r="AS302" i="1" s="1"/>
  <c r="AS303" i="1" a="1"/>
  <c r="AS303" i="1" s="1"/>
  <c r="AS304" i="1" a="1"/>
  <c r="AS304" i="1" s="1"/>
  <c r="AS305" i="1" a="1"/>
  <c r="AS305" i="1"/>
  <c r="AS306" i="1" a="1"/>
  <c r="AS306" i="1"/>
  <c r="AS307" i="1" a="1"/>
  <c r="AS307" i="1" s="1"/>
  <c r="AS308" i="1" a="1"/>
  <c r="AS308" i="1" s="1"/>
  <c r="AS309" i="1" a="1"/>
  <c r="AS309" i="1"/>
  <c r="AS310" i="1" a="1"/>
  <c r="AS310" i="1" s="1"/>
  <c r="AS311" i="1" a="1"/>
  <c r="AS311" i="1"/>
  <c r="AS312" i="1" a="1"/>
  <c r="AS312" i="1"/>
  <c r="AS313" i="1" a="1"/>
  <c r="AS313" i="1" s="1"/>
  <c r="AS314" i="1" a="1"/>
  <c r="AS314" i="1" s="1"/>
  <c r="AS315" i="1" a="1"/>
  <c r="AS315" i="1" s="1"/>
  <c r="AS316" i="1" a="1"/>
  <c r="AS316" i="1" s="1"/>
  <c r="AS317" i="1" a="1"/>
  <c r="AS317" i="1" s="1"/>
  <c r="AS318" i="1" a="1"/>
  <c r="AS318" i="1"/>
  <c r="AS319" i="1" a="1"/>
  <c r="AS319" i="1"/>
  <c r="AS320" i="1" a="1"/>
  <c r="AS320" i="1" s="1"/>
  <c r="AS321" i="1" a="1"/>
  <c r="AS321" i="1" s="1"/>
  <c r="AS322" i="1" a="1"/>
  <c r="AS322" i="1" s="1"/>
  <c r="AS323" i="1" a="1"/>
  <c r="AS323" i="1" s="1"/>
  <c r="AS324" i="1" a="1"/>
  <c r="AS324" i="1"/>
  <c r="AS325" i="1" a="1"/>
  <c r="AS325" i="1" s="1"/>
  <c r="AS326" i="1" a="1"/>
  <c r="AS326" i="1" s="1"/>
  <c r="AS327" i="1" a="1"/>
  <c r="AS327" i="1" s="1"/>
  <c r="AS328" i="1" a="1"/>
  <c r="AS328" i="1"/>
  <c r="AS329" i="1" a="1"/>
  <c r="AS329" i="1" s="1"/>
  <c r="AS330" i="1" a="1"/>
  <c r="AS330" i="1" s="1"/>
  <c r="AS331" i="1" a="1"/>
  <c r="AS331" i="1" s="1"/>
  <c r="AS332" i="1" a="1"/>
  <c r="AS332" i="1" s="1"/>
  <c r="AS333" i="1" a="1"/>
  <c r="AS333" i="1" s="1"/>
  <c r="AS334" i="1" a="1"/>
  <c r="AS334" i="1"/>
  <c r="AS335" i="1" a="1"/>
  <c r="AS335" i="1" s="1"/>
  <c r="AS336" i="1" a="1"/>
  <c r="AS336" i="1" s="1"/>
  <c r="AS337" i="1" a="1"/>
  <c r="AS337" i="1"/>
  <c r="AS338" i="1" a="1"/>
  <c r="AS338" i="1" s="1"/>
  <c r="AS339" i="1" a="1"/>
  <c r="AS339" i="1" s="1"/>
  <c r="AS340" i="1" a="1"/>
  <c r="AS340" i="1" s="1"/>
  <c r="AS341" i="1" a="1"/>
  <c r="AS341" i="1"/>
  <c r="AS342" i="1" a="1"/>
  <c r="AS342" i="1" s="1"/>
  <c r="AS343" i="1" a="1"/>
  <c r="AS343" i="1" s="1"/>
  <c r="AS344" i="1" a="1"/>
  <c r="AS344" i="1" s="1"/>
  <c r="AS345" i="1" a="1"/>
  <c r="AS345" i="1" s="1"/>
  <c r="AS346" i="1" a="1"/>
  <c r="AS346" i="1" s="1"/>
  <c r="AS347" i="1" a="1"/>
  <c r="AS347" i="1" s="1"/>
  <c r="AS348" i="1" a="1"/>
  <c r="AS348" i="1" s="1"/>
  <c r="AS349" i="1" a="1"/>
  <c r="AS349" i="1" s="1"/>
  <c r="AS350" i="1" a="1"/>
  <c r="AS350" i="1" s="1"/>
  <c r="AS351" i="1" a="1"/>
  <c r="AS351" i="1"/>
  <c r="AS352" i="1" a="1"/>
  <c r="AS352" i="1" s="1"/>
  <c r="AS353" i="1" a="1"/>
  <c r="AS353" i="1" s="1"/>
  <c r="AS354" i="1" a="1"/>
  <c r="AS354" i="1"/>
  <c r="AS355" i="1" a="1"/>
  <c r="AS355" i="1" s="1"/>
  <c r="AS356" i="1" a="1"/>
  <c r="AS356" i="1" s="1"/>
  <c r="AS357" i="1" a="1"/>
  <c r="AS357" i="1"/>
  <c r="AS358" i="1" a="1"/>
  <c r="AS358" i="1" s="1"/>
  <c r="AS359" i="1" a="1"/>
  <c r="AS359" i="1" s="1"/>
  <c r="AS360" i="1" a="1"/>
  <c r="AS360" i="1" s="1"/>
  <c r="AS361" i="1" a="1"/>
  <c r="AS361" i="1" s="1"/>
  <c r="AS362" i="1" a="1"/>
  <c r="AS362" i="1" s="1"/>
  <c r="AS363" i="1" a="1"/>
  <c r="AS363" i="1" s="1"/>
  <c r="AS364" i="1" a="1"/>
  <c r="AS364" i="1"/>
  <c r="AS365" i="1" a="1"/>
  <c r="AS365" i="1" s="1"/>
  <c r="AS366" i="1" a="1"/>
  <c r="AS366" i="1" s="1"/>
  <c r="AS367" i="1" a="1"/>
  <c r="AS367" i="1" s="1"/>
  <c r="AS368" i="1" a="1"/>
  <c r="AS368" i="1" s="1"/>
  <c r="AS369" i="1" a="1"/>
  <c r="AS369" i="1" s="1"/>
  <c r="AS370" i="1" a="1"/>
  <c r="AS370" i="1" s="1"/>
  <c r="AS371" i="1" a="1"/>
  <c r="AS371" i="1"/>
  <c r="AS372" i="1" a="1"/>
  <c r="AS372" i="1"/>
  <c r="AS373" i="1" a="1"/>
  <c r="AS373" i="1" s="1"/>
  <c r="AS374" i="1" a="1"/>
  <c r="AS374" i="1" s="1"/>
  <c r="AS375" i="1" a="1"/>
  <c r="AS375" i="1" s="1"/>
  <c r="AS376" i="1" a="1"/>
  <c r="AS376" i="1" s="1"/>
  <c r="AS377" i="1" a="1"/>
  <c r="AS377" i="1"/>
  <c r="AS378" i="1" a="1"/>
  <c r="AS378" i="1" s="1"/>
  <c r="AS379" i="1" a="1"/>
  <c r="AS379" i="1"/>
  <c r="AS380" i="1" a="1"/>
  <c r="AS380" i="1" s="1"/>
  <c r="AS381" i="1" a="1"/>
  <c r="AS381" i="1" s="1"/>
  <c r="AS382" i="1" a="1"/>
  <c r="AS382" i="1" s="1"/>
  <c r="AS383" i="1" a="1"/>
  <c r="AS383" i="1"/>
  <c r="AS384" i="1" a="1"/>
  <c r="AS384" i="1" s="1"/>
  <c r="AS385" i="1" a="1"/>
  <c r="AS385" i="1" s="1"/>
  <c r="AS386" i="1" a="1"/>
  <c r="AS386" i="1" s="1"/>
  <c r="AS387" i="1" a="1"/>
  <c r="AS387" i="1"/>
  <c r="AS388" i="1" a="1"/>
  <c r="AS388" i="1" s="1"/>
  <c r="AS389" i="1" a="1"/>
  <c r="AS389" i="1" s="1"/>
  <c r="AS390" i="1" a="1"/>
  <c r="AS390" i="1" s="1"/>
  <c r="AS391" i="1" a="1"/>
  <c r="AS391" i="1" s="1"/>
  <c r="AS392" i="1" a="1"/>
  <c r="AS392" i="1" s="1"/>
  <c r="AS393" i="1" a="1"/>
  <c r="AS393" i="1"/>
  <c r="AS394" i="1" a="1"/>
  <c r="AS394" i="1"/>
  <c r="AS395" i="1" a="1"/>
  <c r="AS395" i="1" s="1"/>
  <c r="AS396" i="1" a="1"/>
  <c r="AS396" i="1" s="1"/>
  <c r="AS397" i="1" a="1"/>
  <c r="AS397" i="1" s="1"/>
  <c r="AS398" i="1" a="1"/>
  <c r="AS398" i="1" s="1"/>
  <c r="AS399" i="1" a="1"/>
  <c r="AS399" i="1"/>
  <c r="AS400" i="1" a="1"/>
  <c r="AS400" i="1" s="1"/>
  <c r="AS401" i="1" a="1"/>
  <c r="AS401" i="1" s="1"/>
  <c r="AS402" i="1" a="1"/>
  <c r="AS402" i="1" s="1"/>
  <c r="AS403" i="1" a="1"/>
  <c r="AS403" i="1" s="1"/>
  <c r="AS404" i="1" a="1"/>
  <c r="AS404" i="1" s="1"/>
  <c r="AS405" i="1" a="1"/>
  <c r="AS405" i="1" s="1"/>
  <c r="AS406" i="1" a="1"/>
  <c r="AS406" i="1" s="1"/>
  <c r="AS407" i="1" a="1"/>
  <c r="AS407" i="1" s="1"/>
  <c r="AS408" i="1" a="1"/>
  <c r="AS408" i="1" s="1"/>
  <c r="AS409" i="1" a="1"/>
  <c r="AS409" i="1" s="1"/>
  <c r="AS410" i="1" a="1"/>
  <c r="AS410" i="1" s="1"/>
  <c r="AS411" i="1" a="1"/>
  <c r="AS411" i="1" s="1"/>
  <c r="AS412" i="1" a="1"/>
  <c r="AS412" i="1" s="1"/>
  <c r="AS413" i="1" a="1"/>
  <c r="AS413" i="1"/>
  <c r="AS414" i="1" a="1"/>
  <c r="AS414" i="1" s="1"/>
  <c r="AS415" i="1" a="1"/>
  <c r="AS415" i="1" s="1"/>
  <c r="AS416" i="1" a="1"/>
  <c r="AS416" i="1" s="1"/>
  <c r="AS417" i="1" a="1"/>
  <c r="AS417" i="1" s="1"/>
  <c r="AS418" i="1" a="1"/>
  <c r="AS418" i="1" s="1"/>
  <c r="AS419" i="1" a="1"/>
  <c r="AS419" i="1"/>
  <c r="AS420" i="1" a="1"/>
  <c r="AS420" i="1" s="1"/>
  <c r="AS421" i="1" a="1"/>
  <c r="AS421" i="1" s="1"/>
  <c r="AS422" i="1" a="1"/>
  <c r="AS422" i="1" s="1"/>
  <c r="AS423" i="1" a="1"/>
  <c r="AS423" i="1"/>
  <c r="AS424" i="1" a="1"/>
  <c r="AS424" i="1" s="1"/>
  <c r="AS425" i="1" a="1"/>
  <c r="AS425" i="1" s="1"/>
  <c r="AS426" i="1" a="1"/>
  <c r="AS426" i="1"/>
  <c r="AS427" i="1" a="1"/>
  <c r="AS427" i="1" s="1"/>
  <c r="AS428" i="1" a="1"/>
  <c r="AS428" i="1" s="1"/>
  <c r="AS429" i="1" a="1"/>
  <c r="AS429" i="1" s="1"/>
  <c r="AS430" i="1" a="1"/>
  <c r="AS430" i="1" s="1"/>
  <c r="AS431" i="1" a="1"/>
  <c r="AS431" i="1"/>
  <c r="AS432" i="1" a="1"/>
  <c r="AS432" i="1" s="1"/>
  <c r="AS433" i="1" a="1"/>
  <c r="AS433" i="1" s="1"/>
  <c r="AS434" i="1" a="1"/>
  <c r="AS434" i="1" s="1"/>
  <c r="AS435" i="1" a="1"/>
  <c r="AS435" i="1" s="1"/>
  <c r="AS436" i="1" a="1"/>
  <c r="AS436" i="1"/>
  <c r="AS437" i="1" a="1"/>
  <c r="AS437" i="1"/>
  <c r="AS438" i="1" a="1"/>
  <c r="AS438" i="1" s="1"/>
  <c r="AS439" i="1" a="1"/>
  <c r="AS439" i="1" s="1"/>
  <c r="AS440" i="1" a="1"/>
  <c r="AS440" i="1" s="1"/>
  <c r="AS441" i="1" a="1"/>
  <c r="AS441" i="1" s="1"/>
  <c r="AS442" i="1" a="1"/>
  <c r="AS442" i="1" s="1"/>
  <c r="AS443" i="1" a="1"/>
  <c r="AS443" i="1"/>
  <c r="AS444" i="1" a="1"/>
  <c r="AS444" i="1"/>
  <c r="AS445" i="1" a="1"/>
  <c r="AS445" i="1"/>
  <c r="AS446" i="1" a="1"/>
  <c r="AS446" i="1" s="1"/>
  <c r="AS447" i="1" a="1"/>
  <c r="AS447" i="1" s="1"/>
  <c r="AS448" i="1" a="1"/>
  <c r="AS448" i="1" s="1"/>
  <c r="AS449" i="1" a="1"/>
  <c r="AS449" i="1" s="1"/>
  <c r="AS450" i="1" a="1"/>
  <c r="AS450" i="1" s="1"/>
  <c r="AS451" i="1" a="1"/>
  <c r="AS451" i="1" s="1"/>
  <c r="AS452" i="1" a="1"/>
  <c r="AS452" i="1" s="1"/>
  <c r="AS453" i="1" a="1"/>
  <c r="AS453" i="1" s="1"/>
  <c r="AS454" i="1" a="1"/>
  <c r="AS454" i="1" s="1"/>
  <c r="AS455" i="1" a="1"/>
  <c r="AS455" i="1" s="1"/>
  <c r="AS456" i="1" a="1"/>
  <c r="AS456" i="1" s="1"/>
  <c r="AS457" i="1" a="1"/>
  <c r="AS457" i="1" s="1"/>
  <c r="AS458" i="1" a="1"/>
  <c r="AS458" i="1" s="1"/>
  <c r="AS459" i="1" a="1"/>
  <c r="AS459" i="1"/>
  <c r="AS460" i="1" a="1"/>
  <c r="AS460" i="1" s="1"/>
  <c r="AS461" i="1" a="1"/>
  <c r="AS461" i="1" s="1"/>
  <c r="AS462" i="1" a="1"/>
  <c r="AS462" i="1" s="1"/>
  <c r="AS463" i="1" a="1"/>
  <c r="AS463" i="1" s="1"/>
  <c r="AS464" i="1" a="1"/>
  <c r="AS464" i="1" s="1"/>
  <c r="AS465" i="1" a="1"/>
  <c r="AS465" i="1"/>
  <c r="AS466" i="1" a="1"/>
  <c r="AS466" i="1" s="1"/>
  <c r="AS467" i="1" a="1"/>
  <c r="AS467" i="1" s="1"/>
  <c r="AS468" i="1" a="1"/>
  <c r="AS468" i="1" s="1"/>
  <c r="AS469" i="1" a="1"/>
  <c r="AS469" i="1"/>
  <c r="AS470" i="1" a="1"/>
  <c r="AS470" i="1" s="1"/>
  <c r="AS471" i="1" a="1"/>
  <c r="AS471" i="1" s="1"/>
  <c r="AS472" i="1" a="1"/>
  <c r="AS472" i="1"/>
  <c r="AS473" i="1" a="1"/>
  <c r="AS473" i="1" s="1"/>
  <c r="AS474" i="1" a="1"/>
  <c r="AS474" i="1" s="1"/>
  <c r="AS475" i="1" a="1"/>
  <c r="AS475" i="1" s="1"/>
  <c r="AS476" i="1" a="1"/>
  <c r="AS476" i="1" s="1"/>
  <c r="AS477" i="1" a="1"/>
  <c r="AS477" i="1" s="1"/>
  <c r="AS478" i="1" a="1"/>
  <c r="AS478" i="1"/>
  <c r="AS479" i="1" a="1"/>
  <c r="AS479" i="1" s="1"/>
  <c r="AS480" i="1" a="1"/>
  <c r="AS480" i="1" s="1"/>
  <c r="AS481" i="1" a="1"/>
  <c r="AS481" i="1" s="1"/>
  <c r="AS482" i="1" a="1"/>
  <c r="AS482" i="1" s="1"/>
  <c r="AS483" i="1" a="1"/>
  <c r="AS483" i="1"/>
  <c r="AS484" i="1" a="1"/>
  <c r="AS484" i="1"/>
  <c r="AS485" i="1" a="1"/>
  <c r="AS485" i="1" s="1"/>
  <c r="AS486" i="1" a="1"/>
  <c r="AS486" i="1" s="1"/>
  <c r="AS487" i="1" a="1"/>
  <c r="AS487" i="1" s="1"/>
  <c r="AS488" i="1" a="1"/>
  <c r="AS488" i="1" s="1"/>
  <c r="AS489" i="1" a="1"/>
  <c r="AS489" i="1" s="1"/>
  <c r="AS490" i="1" a="1"/>
  <c r="AS490" i="1"/>
  <c r="AS491" i="1" a="1"/>
  <c r="AS491" i="1"/>
  <c r="AS492" i="1" a="1"/>
  <c r="AS492" i="1" s="1"/>
  <c r="AS493" i="1" a="1"/>
  <c r="AS493" i="1" s="1"/>
  <c r="AS494" i="1" a="1"/>
  <c r="AS494" i="1" s="1"/>
  <c r="AS495" i="1" a="1"/>
  <c r="AS495" i="1"/>
  <c r="AS496" i="1" a="1"/>
  <c r="AS496" i="1" s="1"/>
  <c r="AS497" i="1" a="1"/>
  <c r="AS497" i="1"/>
  <c r="AS498" i="1" a="1"/>
  <c r="AS498" i="1"/>
  <c r="AS499" i="1" a="1"/>
  <c r="AS499" i="1" s="1"/>
  <c r="AS500" i="1" a="1"/>
  <c r="AS500" i="1" s="1"/>
  <c r="AS501" i="1" a="1"/>
  <c r="AS501" i="1"/>
  <c r="AS502" i="1" a="1"/>
  <c r="AS502" i="1" s="1"/>
  <c r="AS503" i="1" a="1"/>
  <c r="AS503" i="1" s="1"/>
  <c r="AS504" i="1" a="1"/>
  <c r="AS504" i="1"/>
  <c r="AS505" i="1" a="1"/>
  <c r="AS505" i="1" s="1"/>
  <c r="AS506" i="1" a="1"/>
  <c r="AS506" i="1" s="1"/>
  <c r="AS507" i="1" a="1"/>
  <c r="AS507" i="1" s="1"/>
  <c r="AS508" i="1" a="1"/>
  <c r="AS508" i="1" s="1"/>
  <c r="AS509" i="1" a="1"/>
  <c r="AS509" i="1"/>
  <c r="AS510" i="1" a="1"/>
  <c r="AS510" i="1" s="1"/>
  <c r="AS511" i="1" a="1"/>
  <c r="AS511" i="1"/>
  <c r="AS512" i="1" a="1"/>
  <c r="AS512" i="1" s="1"/>
  <c r="AS513" i="1" a="1"/>
  <c r="AS513" i="1" s="1"/>
  <c r="AS514" i="1" a="1"/>
  <c r="AS514" i="1" s="1"/>
  <c r="AS515" i="1" a="1"/>
  <c r="AS515" i="1" s="1"/>
  <c r="AS516" i="1" a="1"/>
  <c r="AS516" i="1" s="1"/>
  <c r="AS517" i="1" a="1"/>
  <c r="AS517" i="1" s="1"/>
  <c r="AS518" i="1" a="1"/>
  <c r="AS518" i="1" s="1"/>
  <c r="AS519" i="1" a="1"/>
  <c r="AS519" i="1" s="1"/>
  <c r="AS520" i="1" a="1"/>
  <c r="AS520" i="1" s="1"/>
  <c r="AS521" i="1" a="1"/>
  <c r="AS521" i="1" s="1"/>
  <c r="AS522" i="1" a="1"/>
  <c r="AS522" i="1" s="1"/>
  <c r="AS523" i="1" a="1"/>
  <c r="AS523" i="1"/>
  <c r="AS524" i="1" a="1"/>
  <c r="AS524" i="1" s="1"/>
  <c r="AS525" i="1" a="1"/>
  <c r="AS525" i="1" s="1"/>
  <c r="AS526" i="1" a="1"/>
  <c r="AS526" i="1"/>
  <c r="AS527" i="1" a="1"/>
  <c r="AS527" i="1" s="1"/>
  <c r="AS528" i="1" a="1"/>
  <c r="AS528" i="1" s="1"/>
  <c r="AS529" i="1" a="1"/>
  <c r="AS529" i="1" s="1"/>
  <c r="AS530" i="1" a="1"/>
  <c r="AS530" i="1" s="1"/>
  <c r="AS531" i="1" a="1"/>
  <c r="AS531" i="1" s="1"/>
  <c r="AS532" i="1" a="1"/>
  <c r="AS532" i="1" s="1"/>
  <c r="AS533" i="1" a="1"/>
  <c r="AS533" i="1"/>
  <c r="AS534" i="1" a="1"/>
  <c r="AS534" i="1" s="1"/>
  <c r="AS535" i="1" a="1"/>
  <c r="AS535" i="1" s="1"/>
  <c r="AS536" i="1" a="1"/>
  <c r="AS536" i="1" s="1"/>
  <c r="AS537" i="1" a="1"/>
  <c r="AS537" i="1" s="1"/>
  <c r="AS538" i="1" a="1"/>
  <c r="AS538" i="1" s="1"/>
  <c r="AS539" i="1" a="1"/>
  <c r="AS539" i="1" s="1"/>
  <c r="AS540" i="1" a="1"/>
  <c r="AS540" i="1" s="1"/>
  <c r="AS541" i="1" a="1"/>
  <c r="AS541" i="1"/>
  <c r="AS542" i="1" a="1"/>
  <c r="AS542" i="1" s="1"/>
  <c r="AS543" i="1" a="1"/>
  <c r="AS543" i="1" s="1"/>
  <c r="AS544" i="1" a="1"/>
  <c r="AS544" i="1" s="1"/>
  <c r="AS545" i="1" a="1"/>
  <c r="AS545" i="1" s="1"/>
  <c r="AS546" i="1" a="1"/>
  <c r="AS546" i="1" s="1"/>
  <c r="AS547" i="1" a="1"/>
  <c r="AS547" i="1" s="1"/>
  <c r="AS548" i="1" a="1"/>
  <c r="AS548" i="1" s="1"/>
  <c r="AS549" i="1" a="1"/>
  <c r="AS549" i="1" s="1"/>
  <c r="AS550" i="1" a="1"/>
  <c r="AS550" i="1" s="1"/>
  <c r="AS551" i="1" a="1"/>
  <c r="AS551" i="1" s="1"/>
  <c r="AS552" i="1" a="1"/>
  <c r="AS552" i="1" s="1"/>
  <c r="AS553" i="1" a="1"/>
  <c r="AS553" i="1" s="1"/>
  <c r="AS554" i="1" a="1"/>
  <c r="AS554" i="1" s="1"/>
  <c r="AS555" i="1" a="1"/>
  <c r="AS555" i="1" s="1"/>
  <c r="AS556" i="1" a="1"/>
  <c r="AS556" i="1"/>
  <c r="AS557" i="1" a="1"/>
  <c r="AS557" i="1" s="1"/>
  <c r="AS558" i="1" a="1"/>
  <c r="AS558" i="1" s="1"/>
  <c r="AS559" i="1" a="1"/>
  <c r="AS559" i="1"/>
  <c r="AS560" i="1" a="1"/>
  <c r="AS560" i="1" s="1"/>
  <c r="AS561" i="1" a="1"/>
  <c r="AS561" i="1" s="1"/>
  <c r="AS562" i="1" a="1"/>
  <c r="AS562" i="1"/>
  <c r="AS563" i="1" a="1"/>
  <c r="AS563" i="1"/>
  <c r="AS564" i="1" a="1"/>
  <c r="AS564" i="1" s="1"/>
  <c r="AS565" i="1" a="1"/>
  <c r="AS565" i="1" s="1"/>
  <c r="AS566" i="1" a="1"/>
  <c r="AS566" i="1" s="1"/>
  <c r="AS567" i="1" a="1"/>
  <c r="AS567" i="1" s="1"/>
  <c r="AS568" i="1" a="1"/>
  <c r="AS568" i="1" s="1"/>
  <c r="AS569" i="1" a="1"/>
  <c r="AS569" i="1"/>
  <c r="AS570" i="1" a="1"/>
  <c r="AS570" i="1" s="1"/>
  <c r="AS571" i="1" a="1"/>
  <c r="AS571" i="1" s="1"/>
  <c r="AS572" i="1" a="1"/>
  <c r="AS572" i="1" s="1"/>
  <c r="AS573" i="1" a="1"/>
  <c r="AS573" i="1" s="1"/>
  <c r="AS574" i="1" a="1"/>
  <c r="AS574" i="1" s="1"/>
  <c r="AS575" i="1" a="1"/>
  <c r="AS575" i="1" s="1"/>
  <c r="AS576" i="1" a="1"/>
  <c r="AS576" i="1" s="1"/>
  <c r="AS577" i="1" a="1"/>
  <c r="AS577" i="1" s="1"/>
  <c r="AS578" i="1" a="1"/>
  <c r="AS578" i="1" s="1"/>
  <c r="AS579" i="1" a="1"/>
  <c r="AS579" i="1" s="1"/>
  <c r="AS580" i="1" a="1"/>
  <c r="AS580" i="1" s="1"/>
  <c r="AS581" i="1" a="1"/>
  <c r="AS581" i="1" s="1"/>
  <c r="AS582" i="1" a="1"/>
  <c r="AS582" i="1" s="1"/>
  <c r="AS583" i="1" a="1"/>
  <c r="AS583" i="1"/>
  <c r="AS584" i="1" a="1"/>
  <c r="AS584" i="1" s="1"/>
  <c r="AS585" i="1" a="1"/>
  <c r="AS585" i="1" s="1"/>
  <c r="AS586" i="1" a="1"/>
  <c r="AS586" i="1" s="1"/>
  <c r="AS587" i="1" a="1"/>
  <c r="AS587" i="1" s="1"/>
  <c r="AS588" i="1" a="1"/>
  <c r="AS588" i="1" s="1"/>
  <c r="AS589" i="1" a="1"/>
  <c r="AS589" i="1" s="1"/>
  <c r="AS590" i="1" a="1"/>
  <c r="AS590" i="1" s="1"/>
  <c r="AS591" i="1" a="1"/>
  <c r="AS591" i="1" s="1"/>
  <c r="AS592" i="1" a="1"/>
  <c r="AS592" i="1" s="1"/>
  <c r="AS593" i="1" a="1"/>
  <c r="AS593" i="1" s="1"/>
  <c r="AS594" i="1" a="1"/>
  <c r="AS594" i="1" s="1"/>
  <c r="AS595" i="1" a="1"/>
  <c r="AS595" i="1"/>
  <c r="AS596" i="1" a="1"/>
  <c r="AS596" i="1" s="1"/>
  <c r="AS597" i="1" a="1"/>
  <c r="AS597" i="1" s="1"/>
  <c r="AS598" i="1" a="1"/>
  <c r="AS598" i="1"/>
  <c r="AS599" i="1" a="1"/>
  <c r="AS599" i="1"/>
  <c r="AS600" i="1" a="1"/>
  <c r="AS600" i="1" s="1"/>
  <c r="AS601" i="1" a="1"/>
  <c r="AS601" i="1" s="1"/>
  <c r="AS602" i="1" a="1"/>
  <c r="AS602" i="1" s="1"/>
  <c r="AS603" i="1" a="1"/>
  <c r="AS603" i="1" s="1"/>
  <c r="AS604" i="1" a="1"/>
  <c r="AS604" i="1" s="1"/>
  <c r="AS605" i="1" a="1"/>
  <c r="AS605" i="1"/>
  <c r="AS606" i="1" a="1"/>
  <c r="AS606" i="1" s="1"/>
  <c r="AS607" i="1" a="1"/>
  <c r="AS607" i="1" s="1"/>
  <c r="AS608" i="1" a="1"/>
  <c r="AS608" i="1" s="1"/>
  <c r="AS609" i="1" a="1"/>
  <c r="AS609" i="1" s="1"/>
  <c r="AS610" i="1" a="1"/>
  <c r="AS610" i="1"/>
  <c r="AS611" i="1" a="1"/>
  <c r="AS611" i="1" s="1"/>
  <c r="AS612" i="1" a="1"/>
  <c r="AS612" i="1" s="1"/>
  <c r="AS613" i="1" a="1"/>
  <c r="AS613" i="1"/>
  <c r="AS614" i="1" a="1"/>
  <c r="AS614" i="1" s="1"/>
  <c r="AS615" i="1" a="1"/>
  <c r="AS615" i="1" s="1"/>
  <c r="AS616" i="1" a="1"/>
  <c r="AS616" i="1" s="1"/>
  <c r="AS617" i="1" a="1"/>
  <c r="AS617" i="1"/>
  <c r="AS618" i="1" a="1"/>
  <c r="AS618" i="1" s="1"/>
  <c r="AS619" i="1" a="1"/>
  <c r="AS619" i="1"/>
  <c r="AS620" i="1" a="1"/>
  <c r="AS620" i="1" s="1"/>
  <c r="AS621" i="1" a="1"/>
  <c r="AS621" i="1" s="1"/>
  <c r="AS622" i="1" a="1"/>
  <c r="AS622" i="1" s="1"/>
  <c r="AS623" i="1" a="1"/>
  <c r="AS623" i="1" s="1"/>
  <c r="AS624" i="1" a="1"/>
  <c r="AS624" i="1" s="1"/>
  <c r="AS625" i="1" a="1"/>
  <c r="AS625" i="1" s="1"/>
  <c r="AS626" i="1" a="1"/>
  <c r="AS626" i="1" s="1"/>
  <c r="AS627" i="1" a="1"/>
  <c r="AS627" i="1" s="1"/>
  <c r="AS628" i="1" a="1"/>
  <c r="AS628" i="1"/>
  <c r="AS629" i="1" a="1"/>
  <c r="AS629" i="1" s="1"/>
  <c r="AS630" i="1" a="1"/>
  <c r="AS630" i="1" s="1"/>
  <c r="AS631" i="1" a="1"/>
  <c r="AS631" i="1"/>
  <c r="AS632" i="1" a="1"/>
  <c r="AS632" i="1" s="1"/>
  <c r="AS633" i="1" a="1"/>
  <c r="AS633" i="1" s="1"/>
  <c r="AS634" i="1" a="1"/>
  <c r="AS634" i="1"/>
  <c r="AS635" i="1" a="1"/>
  <c r="AS635" i="1" s="1"/>
  <c r="AS636" i="1" a="1"/>
  <c r="AS636" i="1" s="1"/>
  <c r="AS637" i="1" a="1"/>
  <c r="AS637" i="1" s="1"/>
  <c r="AS638" i="1" a="1"/>
  <c r="AS638" i="1" s="1"/>
  <c r="AS639" i="1" a="1"/>
  <c r="AS639" i="1" s="1"/>
  <c r="AS640" i="1" a="1"/>
  <c r="AS640" i="1" s="1"/>
  <c r="AS641" i="1" a="1"/>
  <c r="AS641" i="1"/>
  <c r="AS642" i="1" a="1"/>
  <c r="AS642" i="1" s="1"/>
  <c r="AS643" i="1" a="1"/>
  <c r="AS643" i="1" s="1"/>
  <c r="AS644" i="1" a="1"/>
  <c r="AS644" i="1" s="1"/>
  <c r="AS645" i="1" a="1"/>
  <c r="AS645" i="1" s="1"/>
  <c r="AS646" i="1" a="1"/>
  <c r="AS646" i="1"/>
  <c r="AS647" i="1" a="1"/>
  <c r="AS647" i="1" s="1"/>
  <c r="AS648" i="1" a="1"/>
  <c r="AS648" i="1" s="1"/>
  <c r="AS649" i="1" a="1"/>
  <c r="AS649" i="1" s="1"/>
  <c r="AS650" i="1" a="1"/>
  <c r="AS650" i="1" s="1"/>
  <c r="AS651" i="1" a="1"/>
  <c r="AS651" i="1" s="1"/>
  <c r="AS652" i="1" a="1"/>
  <c r="AS652" i="1" s="1"/>
  <c r="AS653" i="1" a="1"/>
  <c r="AS653" i="1"/>
  <c r="AS654" i="1" a="1"/>
  <c r="AS654" i="1" s="1"/>
  <c r="AS655" i="1" a="1"/>
  <c r="AS655" i="1"/>
  <c r="AS656" i="1" a="1"/>
  <c r="AS656" i="1" s="1"/>
  <c r="AS657" i="1" a="1"/>
  <c r="AS657" i="1" s="1"/>
  <c r="AS658" i="1" a="1"/>
  <c r="AS658" i="1" s="1"/>
  <c r="AS659" i="1" a="1"/>
  <c r="AS659" i="1" s="1"/>
  <c r="AS660" i="1" a="1"/>
  <c r="AS660" i="1" s="1"/>
  <c r="AS661" i="1" a="1"/>
  <c r="AS661" i="1" s="1"/>
  <c r="AS662" i="1" a="1"/>
  <c r="AS662" i="1" s="1"/>
  <c r="AS663" i="1" a="1"/>
  <c r="AS663" i="1" s="1"/>
  <c r="AS664" i="1" a="1"/>
  <c r="AS664" i="1" s="1"/>
  <c r="AS665" i="1" a="1"/>
  <c r="AS665" i="1" s="1"/>
  <c r="AS666" i="1" a="1"/>
  <c r="AS666" i="1" s="1"/>
  <c r="AS667" i="1" a="1"/>
  <c r="AS667" i="1"/>
  <c r="AS668" i="1" a="1"/>
  <c r="AS668" i="1" s="1"/>
  <c r="AS669" i="1" a="1"/>
  <c r="AS669" i="1" s="1"/>
  <c r="AS670" i="1" a="1"/>
  <c r="AS670" i="1"/>
  <c r="AS671" i="1" a="1"/>
  <c r="AS671" i="1"/>
  <c r="AS672" i="1" a="1"/>
  <c r="AS672" i="1" s="1"/>
  <c r="AS673" i="1" a="1"/>
  <c r="AS673" i="1" s="1"/>
  <c r="AS674" i="1" a="1"/>
  <c r="AS674" i="1" s="1"/>
  <c r="AS675" i="1" a="1"/>
  <c r="AS675" i="1" s="1"/>
  <c r="AS676" i="1" a="1"/>
  <c r="AS676" i="1" s="1"/>
  <c r="AS677" i="1" a="1"/>
  <c r="AS677" i="1"/>
  <c r="AS678" i="1" a="1"/>
  <c r="AS678" i="1" s="1"/>
  <c r="AS679" i="1" a="1"/>
  <c r="AS679" i="1" s="1"/>
  <c r="AS680" i="1" a="1"/>
  <c r="AS680" i="1" s="1"/>
  <c r="AS681" i="1" a="1"/>
  <c r="AS681" i="1" s="1"/>
  <c r="AS682" i="1" a="1"/>
  <c r="AS682" i="1" s="1"/>
  <c r="AS683" i="1" a="1"/>
  <c r="AS683" i="1" s="1"/>
  <c r="AS684" i="1" a="1"/>
  <c r="AS684" i="1" s="1"/>
  <c r="AS685" i="1" a="1"/>
  <c r="AS685" i="1"/>
  <c r="AS686" i="1" a="1"/>
  <c r="AS686" i="1" s="1"/>
  <c r="AS687" i="1" a="1"/>
  <c r="AS687" i="1" s="1"/>
  <c r="AS688" i="1" a="1"/>
  <c r="AS688" i="1" s="1"/>
  <c r="AS689" i="1" a="1"/>
  <c r="AS689" i="1"/>
  <c r="AS690" i="1" a="1"/>
  <c r="AS690" i="1" s="1"/>
  <c r="AS691" i="1" a="1"/>
  <c r="AS691" i="1" s="1"/>
  <c r="AS692" i="1" a="1"/>
  <c r="AS692" i="1" s="1"/>
  <c r="AS693" i="1" a="1"/>
  <c r="AS693" i="1" s="1"/>
  <c r="AS694" i="1" a="1"/>
  <c r="AS694" i="1" s="1"/>
  <c r="AS695" i="1" a="1"/>
  <c r="AS695" i="1" s="1"/>
  <c r="AS696" i="1" a="1"/>
  <c r="AS696" i="1" s="1"/>
  <c r="AS697" i="1" a="1"/>
  <c r="AS697" i="1" s="1"/>
  <c r="AS698" i="1" a="1"/>
  <c r="AS698" i="1" s="1"/>
  <c r="AS699" i="1" a="1"/>
  <c r="AS699" i="1" s="1"/>
  <c r="AS700" i="1" a="1"/>
  <c r="AS700" i="1" s="1"/>
  <c r="AS701" i="1" a="1"/>
  <c r="AS701" i="1" s="1"/>
  <c r="AS702" i="1" a="1"/>
  <c r="AS702" i="1" s="1"/>
  <c r="AS703" i="1" a="1"/>
  <c r="AS703" i="1"/>
  <c r="AS704" i="1" a="1"/>
  <c r="AS704" i="1" s="1"/>
  <c r="AS705" i="1" a="1"/>
  <c r="AS705" i="1" s="1"/>
  <c r="AS706" i="1" a="1"/>
  <c r="AS706" i="1"/>
  <c r="AS707" i="1" a="1"/>
  <c r="AS707" i="1"/>
  <c r="AS708" i="1" a="1"/>
  <c r="AS708" i="1" s="1"/>
  <c r="AS709" i="1" a="1"/>
  <c r="AS709" i="1" s="1"/>
  <c r="AS710" i="1" a="1"/>
  <c r="AS710" i="1" s="1"/>
  <c r="AS711" i="1" a="1"/>
  <c r="AS711" i="1" s="1"/>
  <c r="AS712" i="1" a="1"/>
  <c r="AS712" i="1" s="1"/>
  <c r="AS713" i="1" a="1"/>
  <c r="AS713" i="1"/>
  <c r="AS714" i="1" a="1"/>
  <c r="AS714" i="1" s="1"/>
  <c r="AS715" i="1" a="1"/>
  <c r="AS715" i="1" s="1"/>
  <c r="AS716" i="1" a="1"/>
  <c r="AS716" i="1" s="1"/>
  <c r="AS717" i="1" a="1"/>
  <c r="AS717" i="1" s="1"/>
  <c r="AS718" i="1" a="1"/>
  <c r="AS718" i="1"/>
  <c r="AS719" i="1" a="1"/>
  <c r="AS719" i="1" s="1"/>
  <c r="AS720" i="1" a="1"/>
  <c r="AS720" i="1" s="1"/>
  <c r="AS721" i="1" a="1"/>
  <c r="AS721" i="1" s="1"/>
  <c r="AS722" i="1" a="1"/>
  <c r="AS722" i="1" s="1"/>
  <c r="AS723" i="1" a="1"/>
  <c r="AS723" i="1" s="1"/>
  <c r="AS724" i="1" a="1"/>
  <c r="AS724" i="1" s="1"/>
  <c r="AS725" i="1" a="1"/>
  <c r="AS725" i="1" s="1"/>
  <c r="AS726" i="1" a="1"/>
  <c r="AS726" i="1" s="1"/>
  <c r="AS727" i="1" a="1"/>
  <c r="AS727" i="1"/>
  <c r="AS728" i="1" a="1"/>
  <c r="AS728" i="1" s="1"/>
  <c r="AS729" i="1" a="1"/>
  <c r="AS729" i="1" s="1"/>
  <c r="AS730" i="1" a="1"/>
  <c r="AS730" i="1" s="1"/>
  <c r="AS731" i="1" a="1"/>
  <c r="AS731" i="1" s="1"/>
  <c r="AS732" i="1" a="1"/>
  <c r="AS732" i="1" s="1"/>
  <c r="AS733" i="1" a="1"/>
  <c r="AS733" i="1" s="1"/>
  <c r="AS734" i="1" a="1"/>
  <c r="AS734" i="1" s="1"/>
  <c r="AS735" i="1" a="1"/>
  <c r="AS735" i="1" s="1"/>
  <c r="AS736" i="1" a="1"/>
  <c r="AS736" i="1" s="1"/>
  <c r="AS737" i="1" a="1"/>
  <c r="AS737" i="1" s="1"/>
  <c r="AS738" i="1" a="1"/>
  <c r="AS738" i="1" s="1"/>
  <c r="AS739" i="1" a="1"/>
  <c r="AS739" i="1"/>
  <c r="AS740" i="1" a="1"/>
  <c r="AS740" i="1" s="1"/>
  <c r="AS741" i="1" a="1"/>
  <c r="AS741" i="1" s="1"/>
  <c r="AS742" i="1" a="1"/>
  <c r="AS742" i="1"/>
  <c r="AS743" i="1" a="1"/>
  <c r="AS743" i="1"/>
  <c r="AS744" i="1" a="1"/>
  <c r="AS744" i="1" s="1"/>
  <c r="AS745" i="1" a="1"/>
  <c r="AS745" i="1" s="1"/>
  <c r="AS746" i="1" a="1"/>
  <c r="AS746" i="1" s="1"/>
  <c r="AS747" i="1" a="1"/>
  <c r="AS747" i="1" s="1"/>
  <c r="AS748" i="1" a="1"/>
  <c r="AS748" i="1" s="1"/>
  <c r="AS749" i="1" a="1"/>
  <c r="AS749" i="1" s="1"/>
  <c r="AS750" i="1" a="1"/>
  <c r="AS750" i="1" s="1"/>
  <c r="AS751" i="1" a="1"/>
  <c r="AS751" i="1" s="1"/>
  <c r="AS752" i="1" a="1"/>
  <c r="AS752" i="1" s="1"/>
  <c r="AS753" i="1" a="1"/>
  <c r="AS753" i="1" s="1"/>
  <c r="AS754" i="1" a="1"/>
  <c r="AS754" i="1" s="1"/>
  <c r="AS755" i="1" a="1"/>
  <c r="AS755" i="1" s="1"/>
  <c r="AS756" i="1" a="1"/>
  <c r="AS756" i="1" s="1"/>
  <c r="AS757" i="1" a="1"/>
  <c r="AS757" i="1"/>
  <c r="AS758" i="1" a="1"/>
  <c r="AS758" i="1" s="1"/>
  <c r="AS759" i="1" a="1"/>
  <c r="AS759" i="1" s="1"/>
  <c r="AS760" i="1" a="1"/>
  <c r="AS760" i="1" s="1"/>
  <c r="AS761" i="1" a="1"/>
  <c r="AS761" i="1"/>
  <c r="AS762" i="1" a="1"/>
  <c r="AS762" i="1" s="1"/>
  <c r="AS763" i="1" a="1"/>
  <c r="AS763" i="1" s="1"/>
  <c r="AS764" i="1" a="1"/>
  <c r="AS764" i="1" s="1"/>
  <c r="AS765" i="1" a="1"/>
  <c r="AS765" i="1" s="1"/>
  <c r="AS766" i="1" a="1"/>
  <c r="AS766" i="1" s="1"/>
  <c r="AS767" i="1" a="1"/>
  <c r="AS767" i="1" s="1"/>
  <c r="AS768" i="1" a="1"/>
  <c r="AS768" i="1"/>
  <c r="AS769" i="1" a="1"/>
  <c r="AS769" i="1" s="1"/>
  <c r="AS770" i="1" a="1"/>
  <c r="AS770" i="1" s="1"/>
  <c r="AS771" i="1" a="1"/>
  <c r="AS771" i="1" s="1"/>
  <c r="AS772" i="1" a="1"/>
  <c r="AS772" i="1" s="1"/>
  <c r="AS773" i="1" a="1"/>
  <c r="AS773" i="1" s="1"/>
  <c r="AS774" i="1" a="1"/>
  <c r="AS774" i="1" s="1"/>
  <c r="AS775" i="1" a="1"/>
  <c r="AS775" i="1" s="1"/>
  <c r="AS776" i="1" a="1"/>
  <c r="AS776" i="1" s="1"/>
  <c r="AS777" i="1" a="1"/>
  <c r="AS777" i="1" s="1"/>
  <c r="AS778" i="1" a="1"/>
  <c r="AS778" i="1"/>
  <c r="AS779" i="1" a="1"/>
  <c r="AS779" i="1" s="1"/>
  <c r="AS780" i="1" a="1"/>
  <c r="AS780" i="1" s="1"/>
  <c r="AS781" i="1" a="1"/>
  <c r="AS781" i="1"/>
  <c r="AS782" i="1" a="1"/>
  <c r="AS782" i="1" s="1"/>
  <c r="AS783" i="1" a="1"/>
  <c r="AS783" i="1" s="1"/>
  <c r="AS784" i="1" a="1"/>
  <c r="AS784" i="1" s="1"/>
  <c r="AS785" i="1" a="1"/>
  <c r="AS785" i="1" s="1"/>
  <c r="AS786" i="1" a="1"/>
  <c r="AS786" i="1"/>
  <c r="AS787" i="1" a="1"/>
  <c r="AS787" i="1" s="1"/>
  <c r="AS788" i="1" a="1"/>
  <c r="AS788" i="1" s="1"/>
  <c r="AS789" i="1" a="1"/>
  <c r="AS789" i="1" s="1"/>
  <c r="AS790" i="1" a="1"/>
  <c r="AS790" i="1"/>
  <c r="AS791" i="1" a="1"/>
  <c r="AS791" i="1" s="1"/>
  <c r="AS792" i="1" a="1"/>
  <c r="AS792" i="1" s="1"/>
  <c r="AS793" i="1" a="1"/>
  <c r="AS793" i="1" s="1"/>
  <c r="AS794" i="1" a="1"/>
  <c r="AS794" i="1" s="1"/>
  <c r="AS795" i="1" a="1"/>
  <c r="AS795" i="1" s="1"/>
  <c r="AS796" i="1" a="1"/>
  <c r="AS796" i="1" s="1"/>
  <c r="AS797" i="1" a="1"/>
  <c r="AS797" i="1"/>
  <c r="AS798" i="1" a="1"/>
  <c r="AS798" i="1" s="1"/>
  <c r="AS799" i="1" a="1"/>
  <c r="AS799" i="1" s="1"/>
  <c r="AS800" i="1" a="1"/>
  <c r="AS800" i="1" s="1"/>
  <c r="AS801" i="1" a="1"/>
  <c r="AS801" i="1" s="1"/>
  <c r="AS802" i="1" a="1"/>
  <c r="AS802" i="1" s="1"/>
  <c r="AS803" i="1" a="1"/>
  <c r="AS803" i="1" s="1"/>
  <c r="AS804" i="1" a="1"/>
  <c r="AS804" i="1" s="1"/>
  <c r="AS805" i="1" a="1"/>
  <c r="AS805" i="1" s="1"/>
  <c r="AS806" i="1" a="1"/>
  <c r="AS806" i="1" s="1"/>
  <c r="AS807" i="1" a="1"/>
  <c r="AS807" i="1" s="1"/>
  <c r="AS808" i="1" a="1"/>
  <c r="AS808" i="1"/>
  <c r="AS809" i="1" a="1"/>
  <c r="AS809" i="1" s="1"/>
  <c r="AS810" i="1" a="1"/>
  <c r="AS810" i="1" s="1"/>
  <c r="AS811" i="1" a="1"/>
  <c r="AS811" i="1" s="1"/>
  <c r="AS812" i="1" a="1"/>
  <c r="AS812" i="1" s="1"/>
  <c r="AS813" i="1" a="1"/>
  <c r="AS813" i="1" s="1"/>
  <c r="AS814" i="1" a="1"/>
  <c r="AS814" i="1" s="1"/>
  <c r="AS815" i="1" a="1"/>
  <c r="AS815" i="1"/>
  <c r="AS816" i="1" a="1"/>
  <c r="AS816" i="1" s="1"/>
  <c r="AS817" i="1" a="1"/>
  <c r="AS817" i="1"/>
  <c r="AS818" i="1" a="1"/>
  <c r="AS818" i="1" s="1"/>
  <c r="AS819" i="1" a="1"/>
  <c r="AS819" i="1" s="1"/>
  <c r="AS820" i="1" a="1"/>
  <c r="AS820" i="1" s="1"/>
  <c r="AS821" i="1" a="1"/>
  <c r="AS821" i="1" s="1"/>
  <c r="AS822" i="1" a="1"/>
  <c r="AS822" i="1"/>
  <c r="AS823" i="1" a="1"/>
  <c r="AS823" i="1" s="1"/>
  <c r="AS824" i="1" a="1"/>
  <c r="AS824" i="1"/>
  <c r="AS825" i="1" a="1"/>
  <c r="AS825" i="1"/>
  <c r="AS826" i="1" a="1"/>
  <c r="AS826" i="1"/>
  <c r="AS827" i="1" a="1"/>
  <c r="AS827" i="1" s="1"/>
  <c r="AS828" i="1" a="1"/>
  <c r="AS828" i="1" s="1"/>
  <c r="AS829" i="1" a="1"/>
  <c r="AS829" i="1" s="1"/>
  <c r="AS830" i="1" a="1"/>
  <c r="AS830" i="1"/>
  <c r="AS831" i="1" a="1"/>
  <c r="AS831" i="1" s="1"/>
  <c r="AS832" i="1" a="1"/>
  <c r="AS832" i="1"/>
  <c r="AS833" i="1" a="1"/>
  <c r="AS833" i="1" s="1"/>
  <c r="AS834" i="1" a="1"/>
  <c r="AS834" i="1"/>
  <c r="AS835" i="1" a="1"/>
  <c r="AS835" i="1" s="1"/>
  <c r="AS836" i="1" a="1"/>
  <c r="AS836" i="1" s="1"/>
  <c r="AS837" i="1" a="1"/>
  <c r="AS837" i="1"/>
  <c r="AS838" i="1" a="1"/>
  <c r="AS838" i="1"/>
  <c r="AS839" i="1" a="1"/>
  <c r="AS839" i="1" s="1"/>
  <c r="AS840" i="1" a="1"/>
  <c r="AS840" i="1" s="1"/>
  <c r="AS841" i="1" a="1"/>
  <c r="AS841" i="1" s="1"/>
  <c r="AS842" i="1" a="1"/>
  <c r="AS842" i="1"/>
  <c r="AS843" i="1" a="1"/>
  <c r="AS843" i="1" s="1"/>
  <c r="AS844" i="1" a="1"/>
  <c r="AS844" i="1"/>
  <c r="AS845" i="1" a="1"/>
  <c r="AS845" i="1" s="1"/>
  <c r="AS846" i="1" a="1"/>
  <c r="AS846" i="1" s="1"/>
  <c r="AS847" i="1" a="1"/>
  <c r="AS847" i="1" s="1"/>
  <c r="AS848" i="1" a="1"/>
  <c r="AS848" i="1"/>
  <c r="AS849" i="1" a="1"/>
  <c r="AS849" i="1"/>
  <c r="AS850" i="1" a="1"/>
  <c r="AS850" i="1" s="1"/>
  <c r="AS851" i="1" a="1"/>
  <c r="AS851" i="1" s="1"/>
  <c r="AS852" i="1" a="1"/>
  <c r="AS852" i="1" s="1"/>
  <c r="AS853" i="1" a="1"/>
  <c r="AS853" i="1" s="1"/>
  <c r="AS854" i="1" a="1"/>
  <c r="AS854" i="1"/>
  <c r="AS855" i="1" a="1"/>
  <c r="AS855" i="1" s="1"/>
  <c r="AS856" i="1" a="1"/>
  <c r="AS856" i="1" s="1"/>
  <c r="AS857" i="1" a="1"/>
  <c r="AS857" i="1" s="1"/>
  <c r="AS858" i="1" a="1"/>
  <c r="AS858" i="1"/>
  <c r="AS859" i="1" a="1"/>
  <c r="AS859" i="1" s="1"/>
  <c r="AS860" i="1" a="1"/>
  <c r="AS860" i="1"/>
  <c r="AS861" i="1" a="1"/>
  <c r="AS861" i="1"/>
  <c r="AS862" i="1" a="1"/>
  <c r="AS862" i="1" s="1"/>
  <c r="AS863" i="1" a="1"/>
  <c r="AS863" i="1" s="1"/>
  <c r="AS864" i="1" a="1"/>
  <c r="AS864" i="1" s="1"/>
  <c r="AS865" i="1" a="1"/>
  <c r="AS865" i="1" s="1"/>
  <c r="AS866" i="1" a="1"/>
  <c r="AS866" i="1"/>
  <c r="AS867" i="1" a="1"/>
  <c r="AS867" i="1" s="1"/>
  <c r="AS868" i="1" a="1"/>
  <c r="AS868" i="1"/>
  <c r="AS869" i="1" a="1"/>
  <c r="AS869" i="1" s="1"/>
  <c r="AS870" i="1" a="1"/>
  <c r="AS870" i="1" s="1"/>
  <c r="AS871" i="1" a="1"/>
  <c r="AS871" i="1" s="1"/>
  <c r="AS872" i="1" a="1"/>
  <c r="AS872" i="1" s="1"/>
  <c r="AS873" i="1" a="1"/>
  <c r="AS873" i="1"/>
  <c r="AS874" i="1" a="1"/>
  <c r="AS874" i="1" s="1"/>
  <c r="AS875" i="1" a="1"/>
  <c r="AS875" i="1" s="1"/>
  <c r="AS876" i="1" a="1"/>
  <c r="AS876" i="1"/>
  <c r="AS877" i="1" a="1"/>
  <c r="AS877" i="1" s="1"/>
  <c r="AS878" i="1" a="1"/>
  <c r="AS878" i="1" s="1"/>
  <c r="AS879" i="1" a="1"/>
  <c r="AS879" i="1" s="1"/>
  <c r="AS880" i="1" a="1"/>
  <c r="AS880" i="1"/>
  <c r="AS881" i="1" a="1"/>
  <c r="AS881" i="1" s="1"/>
  <c r="AS882" i="1" a="1"/>
  <c r="AS882" i="1" s="1"/>
  <c r="AS883" i="1" a="1"/>
  <c r="AS883" i="1" s="1"/>
  <c r="AS884" i="1" a="1"/>
  <c r="AS884" i="1"/>
  <c r="AS885" i="1" a="1"/>
  <c r="AS885" i="1"/>
  <c r="AS886" i="1" a="1"/>
  <c r="AS886" i="1" s="1"/>
  <c r="AS887" i="1" a="1"/>
  <c r="AS887" i="1" s="1"/>
  <c r="AS888" i="1" a="1"/>
  <c r="AS888" i="1" s="1"/>
  <c r="AS889" i="1" a="1"/>
  <c r="AS889" i="1" s="1"/>
  <c r="AS890" i="1" a="1"/>
  <c r="AS890" i="1"/>
  <c r="AS891" i="1" a="1"/>
  <c r="AS891" i="1" s="1"/>
  <c r="AS892" i="1" a="1"/>
  <c r="AS892" i="1"/>
  <c r="AS893" i="1" a="1"/>
  <c r="AS893" i="1" s="1"/>
  <c r="AS894" i="1" a="1"/>
  <c r="AS894" i="1"/>
  <c r="AS895" i="1" a="1"/>
  <c r="AS895" i="1" s="1"/>
  <c r="AS896" i="1" a="1"/>
  <c r="AS896" i="1"/>
  <c r="AS897" i="1" a="1"/>
  <c r="AS897" i="1"/>
  <c r="AS898" i="1" a="1"/>
  <c r="AS898" i="1" s="1"/>
  <c r="AS899" i="1" a="1"/>
  <c r="AS899" i="1" s="1"/>
  <c r="AS900" i="1" a="1"/>
  <c r="AS900" i="1" s="1"/>
  <c r="AS901" i="1" a="1"/>
  <c r="AS901" i="1" s="1"/>
  <c r="AS902" i="1" a="1"/>
  <c r="AS902" i="1"/>
  <c r="AS903" i="1" a="1"/>
  <c r="AS903" i="1" s="1"/>
  <c r="AS904" i="1" a="1"/>
  <c r="AS904" i="1"/>
  <c r="AS905" i="1" a="1"/>
  <c r="AS905" i="1" s="1"/>
  <c r="AS906" i="1" a="1"/>
  <c r="AS906" i="1" s="1"/>
  <c r="AS907" i="1" a="1"/>
  <c r="AS907" i="1" s="1"/>
  <c r="AS908" i="1" a="1"/>
  <c r="AS908" i="1"/>
  <c r="AS909" i="1" a="1"/>
  <c r="AS909" i="1"/>
  <c r="AS910" i="1" a="1"/>
  <c r="AS910" i="1" s="1"/>
  <c r="AS911" i="1" a="1"/>
  <c r="AS911" i="1" s="1"/>
  <c r="AS912" i="1" a="1"/>
  <c r="AS912" i="1"/>
  <c r="AS913" i="1" a="1"/>
  <c r="AS913" i="1" s="1"/>
  <c r="AS914" i="1" a="1"/>
  <c r="AS914" i="1"/>
  <c r="AS915" i="1" a="1"/>
  <c r="AS915" i="1" s="1"/>
  <c r="AS916" i="1" a="1"/>
  <c r="AS916" i="1"/>
  <c r="AS917" i="1" a="1"/>
  <c r="AS917" i="1" s="1"/>
  <c r="AS918" i="1" a="1"/>
  <c r="AS918" i="1" s="1"/>
  <c r="AS919" i="1" a="1"/>
  <c r="AS919" i="1" s="1"/>
  <c r="AS920" i="1" a="1"/>
  <c r="AS920" i="1" s="1"/>
  <c r="AS921" i="1" a="1"/>
  <c r="AS921" i="1" s="1"/>
  <c r="AS922" i="1" a="1"/>
  <c r="AS922" i="1" s="1"/>
  <c r="AS923" i="1" a="1"/>
  <c r="AS923" i="1" s="1"/>
  <c r="AS924" i="1" a="1"/>
  <c r="AS924" i="1"/>
  <c r="AS925" i="1" a="1"/>
  <c r="AS925" i="1" s="1"/>
  <c r="AS926" i="1" a="1"/>
  <c r="AS926" i="1"/>
  <c r="AS927" i="1" a="1"/>
  <c r="AS927" i="1"/>
  <c r="AS928" i="1" a="1"/>
  <c r="AS928" i="1"/>
  <c r="AS929" i="1" a="1"/>
  <c r="AS929" i="1" s="1"/>
  <c r="AS930" i="1" a="1"/>
  <c r="AS930" i="1"/>
  <c r="AS931" i="1" a="1"/>
  <c r="AS931" i="1" s="1"/>
  <c r="AS932" i="1" a="1"/>
  <c r="AS932" i="1"/>
  <c r="AS933" i="1" a="1"/>
  <c r="AS933" i="1"/>
  <c r="AS934" i="1" a="1"/>
  <c r="AS934" i="1"/>
  <c r="AS935" i="1" a="1"/>
  <c r="AS935" i="1" s="1"/>
  <c r="AS936" i="1" a="1"/>
  <c r="AS936" i="1" s="1"/>
  <c r="AS937" i="1" a="1"/>
  <c r="AS937" i="1" s="1"/>
  <c r="AS938" i="1" a="1"/>
  <c r="AS938" i="1"/>
  <c r="AS939" i="1" a="1"/>
  <c r="AS939" i="1"/>
  <c r="AS940" i="1" a="1"/>
  <c r="AS940" i="1"/>
  <c r="AS941" i="1" a="1"/>
  <c r="AS941" i="1" s="1"/>
  <c r="AS942" i="1" a="1"/>
  <c r="AS942" i="1"/>
  <c r="AS943" i="1" a="1"/>
  <c r="AS943" i="1" s="1"/>
  <c r="AS944" i="1" a="1"/>
  <c r="AS944" i="1" s="1"/>
  <c r="AS945" i="1" a="1"/>
  <c r="AS945" i="1"/>
  <c r="AS946" i="1" a="1"/>
  <c r="AS946" i="1"/>
  <c r="AS947" i="1" a="1"/>
  <c r="AS947" i="1" s="1"/>
  <c r="AS948" i="1" a="1"/>
  <c r="AS948" i="1" s="1"/>
  <c r="AS949" i="1" a="1"/>
  <c r="AS949" i="1" s="1"/>
  <c r="AS950" i="1" a="1"/>
  <c r="AS950" i="1"/>
  <c r="AS951" i="1" a="1"/>
  <c r="AS951" i="1" s="1"/>
  <c r="AS952" i="1" a="1"/>
  <c r="AS952" i="1"/>
  <c r="AS953" i="1" a="1"/>
  <c r="AS953" i="1" s="1"/>
  <c r="AS954" i="1" a="1"/>
  <c r="AS954" i="1" s="1"/>
  <c r="AS955" i="1" a="1"/>
  <c r="AS955" i="1" s="1"/>
  <c r="AS956" i="1" a="1"/>
  <c r="AS956" i="1"/>
  <c r="AS957" i="1" a="1"/>
  <c r="AS957" i="1"/>
  <c r="AS958" i="1" a="1"/>
  <c r="AS958" i="1" s="1"/>
  <c r="AS959" i="1" a="1"/>
  <c r="AS959" i="1" s="1"/>
  <c r="AS960" i="1" a="1"/>
  <c r="AS960" i="1"/>
  <c r="AS961" i="1" a="1"/>
  <c r="AS961" i="1" s="1"/>
  <c r="AS962" i="1" a="1"/>
  <c r="AS962" i="1"/>
  <c r="AS963" i="1" a="1"/>
  <c r="AS963" i="1"/>
  <c r="AS964" i="1" a="1"/>
  <c r="AS964" i="1" s="1"/>
  <c r="AS965" i="1" a="1"/>
  <c r="AS965" i="1" s="1"/>
  <c r="AS966" i="1" a="1"/>
  <c r="AS966" i="1"/>
  <c r="AS967" i="1" a="1"/>
  <c r="AS967" i="1" s="1"/>
  <c r="AS968" i="1" a="1"/>
  <c r="AS968" i="1" s="1"/>
  <c r="AS969" i="1" a="1"/>
  <c r="AS969" i="1"/>
  <c r="AS970" i="1" a="1"/>
  <c r="AS970" i="1"/>
  <c r="AS971" i="1" a="1"/>
  <c r="AS971" i="1" s="1"/>
  <c r="AS972" i="1" a="1"/>
  <c r="AS972" i="1" s="1"/>
  <c r="AS973" i="1" a="1"/>
  <c r="AS973" i="1" s="1"/>
  <c r="AS974" i="1" a="1"/>
  <c r="AS974" i="1"/>
  <c r="AS975" i="1" a="1"/>
  <c r="AS975" i="1"/>
  <c r="AS976" i="1" a="1"/>
  <c r="AS976" i="1"/>
  <c r="AS977" i="1" a="1"/>
  <c r="AS977" i="1" s="1"/>
  <c r="AS978" i="1" a="1"/>
  <c r="AS978" i="1"/>
  <c r="AS979" i="1" a="1"/>
  <c r="AS979" i="1" s="1"/>
  <c r="AS980" i="1" a="1"/>
  <c r="AS980" i="1" s="1"/>
  <c r="AS981" i="1" a="1"/>
  <c r="AS981" i="1" s="1"/>
  <c r="AS982" i="1" a="1"/>
  <c r="AS982" i="1" s="1"/>
  <c r="AS983" i="1" a="1"/>
  <c r="AS983" i="1" s="1"/>
  <c r="AS984" i="1" a="1"/>
  <c r="AS984" i="1" s="1"/>
  <c r="AS985" i="1" a="1"/>
  <c r="AS985" i="1" s="1"/>
  <c r="AS986" i="1" a="1"/>
  <c r="AS986" i="1"/>
  <c r="AS987" i="1" a="1"/>
  <c r="AS987" i="1" s="1"/>
  <c r="AS988" i="1" a="1"/>
  <c r="AS988" i="1"/>
  <c r="AS989" i="1" a="1"/>
  <c r="AS989" i="1" s="1"/>
  <c r="AS990" i="1" a="1"/>
  <c r="AS990" i="1" s="1"/>
  <c r="AS991" i="1" a="1"/>
  <c r="AS991" i="1" s="1"/>
  <c r="AS992" i="1" a="1"/>
  <c r="AS992" i="1" s="1"/>
  <c r="AS993" i="1" a="1"/>
  <c r="AS993" i="1"/>
  <c r="AS994" i="1" a="1"/>
  <c r="AS994" i="1" s="1"/>
  <c r="AS995" i="1" a="1"/>
  <c r="AS995" i="1" s="1"/>
  <c r="AS996" i="1" a="1"/>
  <c r="AS996" i="1" s="1"/>
  <c r="AS997" i="1" a="1"/>
  <c r="AS997" i="1" s="1"/>
  <c r="AS998" i="1" a="1"/>
  <c r="AS998" i="1"/>
  <c r="AS999" i="1" a="1"/>
  <c r="AS999" i="1"/>
  <c r="AS1000" i="1" a="1"/>
  <c r="AS1000" i="1" s="1"/>
  <c r="AS1001" i="1" a="1"/>
  <c r="AS1001" i="1" s="1"/>
  <c r="AS1002" i="1" a="1"/>
  <c r="AS1002" i="1"/>
  <c r="AS1003" i="1" a="1"/>
  <c r="AS1003" i="1" s="1"/>
  <c r="AS1004" i="1" a="1"/>
  <c r="AS1004" i="1"/>
  <c r="AS1005" i="1" a="1"/>
  <c r="AS1005" i="1"/>
  <c r="AS1006" i="1" a="1"/>
  <c r="AS1006" i="1"/>
  <c r="AS1007" i="1" a="1"/>
  <c r="AS1007" i="1" s="1"/>
  <c r="AS1008" i="1" a="1"/>
  <c r="AS1008" i="1" s="1"/>
  <c r="AS1009" i="1" a="1"/>
  <c r="AS1009" i="1" s="1"/>
  <c r="AS1010" i="1" a="1"/>
  <c r="AS1010" i="1"/>
  <c r="AS1011" i="1" a="1"/>
  <c r="AS1011" i="1" s="1"/>
  <c r="AS1012" i="1" a="1"/>
  <c r="AS1012" i="1"/>
  <c r="AS1013" i="1" a="1"/>
  <c r="AS1013" i="1" s="1"/>
  <c r="AS1014" i="1" a="1"/>
  <c r="AS1014" i="1"/>
  <c r="AS1015" i="1" a="1"/>
  <c r="AS1015" i="1" s="1"/>
  <c r="AS1016" i="1" a="1"/>
  <c r="AS1016" i="1"/>
  <c r="AS1017" i="1" a="1"/>
  <c r="AS1017" i="1"/>
  <c r="AS1018" i="1" a="1"/>
  <c r="AS1018" i="1" s="1"/>
  <c r="AS1019" i="1" a="1"/>
  <c r="AS1019" i="1" s="1"/>
  <c r="AS1020" i="1" a="1"/>
  <c r="AS1020" i="1"/>
  <c r="AS1021" i="1" a="1"/>
  <c r="AS1021" i="1" s="1"/>
  <c r="AS1022" i="1" a="1"/>
  <c r="AS1022" i="1" s="1"/>
  <c r="AS1023" i="1" a="1"/>
  <c r="AS1023" i="1" s="1"/>
  <c r="AS1024" i="1" a="1"/>
  <c r="AS1024" i="1"/>
  <c r="AS1025" i="1" a="1"/>
  <c r="AS1025" i="1"/>
  <c r="AS1026" i="1" a="1"/>
  <c r="AS1026" i="1" s="1"/>
  <c r="AS1027" i="1" a="1"/>
  <c r="AS1027" i="1" s="1"/>
  <c r="AS1028" i="1" a="1"/>
  <c r="AS1028" i="1" s="1"/>
  <c r="AS1029" i="1" a="1"/>
  <c r="AS1029" i="1"/>
  <c r="AS1030" i="1" a="1"/>
  <c r="AS1030" i="1" s="1"/>
  <c r="AS1031" i="1" a="1"/>
  <c r="AS1031" i="1"/>
  <c r="AS1032" i="1" a="1"/>
  <c r="AS1032" i="1" s="1"/>
  <c r="AS1033" i="1" a="1"/>
  <c r="AS1033" i="1" s="1"/>
  <c r="AS1034" i="1" a="1"/>
  <c r="AS1034" i="1" s="1"/>
  <c r="AS1035" i="1" a="1"/>
  <c r="AS1035" i="1" s="1"/>
  <c r="AS1036" i="1" a="1"/>
  <c r="AS1036" i="1"/>
  <c r="AS1037" i="1" a="1"/>
  <c r="AS1037" i="1"/>
  <c r="AS1038" i="1" a="1"/>
  <c r="AS1038" i="1" s="1"/>
  <c r="AS1039" i="1" a="1"/>
  <c r="AS1039" i="1" s="1"/>
  <c r="AS1040" i="1" a="1"/>
  <c r="AS1040" i="1"/>
  <c r="AS1041" i="1" a="1"/>
  <c r="AS1041" i="1" s="1"/>
  <c r="AS1042" i="1" a="1"/>
  <c r="AS1042" i="1"/>
  <c r="AS1043" i="1" a="1"/>
  <c r="AS1043" i="1" s="1"/>
  <c r="AS1044" i="1" a="1"/>
  <c r="AS1044" i="1" s="1"/>
  <c r="AS1045" i="1" a="1"/>
  <c r="AS1045" i="1" s="1"/>
  <c r="AS1046" i="1" a="1"/>
  <c r="AS1046" i="1" s="1"/>
  <c r="AS1047" i="1" a="1"/>
  <c r="AS1047" i="1"/>
  <c r="AS1048" i="1" a="1"/>
  <c r="AS1048" i="1" s="1"/>
  <c r="AS1049" i="1" a="1"/>
  <c r="AS1049" i="1"/>
  <c r="AS1050" i="1" a="1"/>
  <c r="AS1050" i="1"/>
  <c r="AS1051" i="1" a="1"/>
  <c r="AS1051" i="1" s="1"/>
  <c r="AS1052" i="1" a="1"/>
  <c r="AS1052" i="1" s="1"/>
  <c r="AS1053" i="1" a="1"/>
  <c r="AS1053" i="1"/>
  <c r="AS1054" i="1" a="1"/>
  <c r="AS1054" i="1" s="1"/>
  <c r="AS1055" i="1" a="1"/>
  <c r="AS1055" i="1"/>
  <c r="AS1056" i="1" a="1"/>
  <c r="AS1056" i="1"/>
  <c r="AS1057" i="1" a="1"/>
  <c r="AS1057" i="1" s="1"/>
  <c r="AS1058" i="1" a="1"/>
  <c r="AS1058" i="1"/>
  <c r="AS1059" i="1" a="1"/>
  <c r="AS1059" i="1" s="1"/>
  <c r="AS1060" i="1" a="1"/>
  <c r="AS1060" i="1" s="1"/>
  <c r="AS1061" i="1" a="1"/>
  <c r="AS1061" i="1" s="1"/>
  <c r="AS1062" i="1" a="1"/>
  <c r="AS1062" i="1" s="1"/>
  <c r="AS1063" i="1" a="1"/>
  <c r="AS1063" i="1" s="1"/>
  <c r="AS1064" i="1" a="1"/>
  <c r="AS1064" i="1"/>
  <c r="AS1065" i="1" a="1"/>
  <c r="AS1065" i="1" s="1"/>
  <c r="AS1066" i="1" a="1"/>
  <c r="AS1066" i="1"/>
  <c r="AS1067" i="1" a="1"/>
  <c r="AS1067" i="1" s="1"/>
  <c r="AS1068" i="1" a="1"/>
  <c r="AS1068" i="1"/>
  <c r="AS1069" i="1" a="1"/>
  <c r="AS1069" i="1" s="1"/>
  <c r="AS1070" i="1" a="1"/>
  <c r="AS1070" i="1" s="1"/>
  <c r="AS1071" i="1" a="1"/>
  <c r="AS1071" i="1"/>
  <c r="AS1072" i="1" a="1"/>
  <c r="AS1072" i="1" s="1"/>
  <c r="AS1073" i="1" a="1"/>
  <c r="AS1073" i="1"/>
  <c r="AS1074" i="1" a="1"/>
  <c r="AS1074" i="1" s="1"/>
  <c r="AS1075" i="1" a="1"/>
  <c r="AS1075" i="1" s="1"/>
  <c r="AS1076" i="1" a="1"/>
  <c r="AS1076" i="1"/>
  <c r="AS1077" i="1" a="1"/>
  <c r="AS1077" i="1"/>
  <c r="AS1078" i="1" a="1"/>
  <c r="AS1078" i="1" s="1"/>
  <c r="AS1079" i="1" a="1"/>
  <c r="AS1079" i="1"/>
  <c r="AS1080" i="1" a="1"/>
  <c r="AS1080" i="1"/>
  <c r="AS1081" i="1" a="1"/>
  <c r="AS1081" i="1" s="1"/>
  <c r="AS1082" i="1" a="1"/>
  <c r="AS1082" i="1" s="1"/>
  <c r="AS1083" i="1" a="1"/>
  <c r="AS1083" i="1"/>
  <c r="AS1084" i="1" a="1"/>
  <c r="AS1084" i="1"/>
  <c r="AS1085" i="1" a="1"/>
  <c r="AS1085" i="1"/>
  <c r="AS1086" i="1" a="1"/>
  <c r="AS1086" i="1" s="1"/>
  <c r="AS1087" i="1" a="1"/>
  <c r="AS1087" i="1" s="1"/>
  <c r="AS1088" i="1" a="1"/>
  <c r="AS1088" i="1"/>
  <c r="AS1089" i="1" a="1"/>
  <c r="AS1089" i="1" s="1"/>
  <c r="AS1090" i="1" a="1"/>
  <c r="AS1090" i="1" s="1"/>
  <c r="AS1091" i="1" a="1"/>
  <c r="AS1091" i="1" s="1"/>
  <c r="AS1092" i="1" a="1"/>
  <c r="AS1092" i="1"/>
  <c r="AS1093" i="1" a="1"/>
  <c r="AS1093" i="1" s="1"/>
  <c r="AS1094" i="1" a="1"/>
  <c r="AS1094" i="1" s="1"/>
  <c r="AS1095" i="1" a="1"/>
  <c r="AS1095" i="1"/>
  <c r="AS1096" i="1" a="1"/>
  <c r="AS1096" i="1" s="1"/>
  <c r="AS1097" i="1" a="1"/>
  <c r="AS1097" i="1"/>
  <c r="AS1098" i="1" a="1"/>
  <c r="AS1098" i="1" s="1"/>
  <c r="AS1099" i="1" a="1"/>
  <c r="AS1099" i="1" s="1"/>
  <c r="AS1100" i="1" a="1"/>
  <c r="AS1100" i="1" s="1"/>
  <c r="AS1101" i="1" a="1"/>
  <c r="AS1101" i="1"/>
  <c r="AS1102" i="1" a="1"/>
  <c r="AS1102" i="1"/>
  <c r="AS1103" i="1" a="1"/>
  <c r="AS1103" i="1" s="1"/>
  <c r="AS1104" i="1" a="1"/>
  <c r="AS1104" i="1" s="1"/>
  <c r="AS1105" i="1" a="1"/>
  <c r="AS1105" i="1" s="1"/>
  <c r="AS1106" i="1" a="1"/>
  <c r="AS1106" i="1"/>
  <c r="AS1107" i="1" a="1"/>
  <c r="AS1107" i="1" s="1"/>
  <c r="AS1108" i="1" a="1"/>
  <c r="AS1108" i="1"/>
  <c r="AS1109" i="1" a="1"/>
  <c r="AS1109" i="1"/>
  <c r="AS1110" i="1" a="1"/>
  <c r="AS1110" i="1"/>
  <c r="AS1111" i="1" a="1"/>
  <c r="AS1111" i="1" s="1"/>
  <c r="AS1112" i="1" a="1"/>
  <c r="AS1112" i="1"/>
  <c r="AS1113" i="1" a="1"/>
  <c r="AS1113" i="1"/>
  <c r="AS1114" i="1" a="1"/>
  <c r="AS1114" i="1"/>
  <c r="AS1115" i="1" a="1"/>
  <c r="AS1115" i="1" s="1"/>
  <c r="AS1116" i="1" a="1"/>
  <c r="AS1116" i="1" s="1"/>
  <c r="AS1117" i="1" a="1"/>
  <c r="AS1117" i="1" s="1"/>
  <c r="AS1118" i="1" a="1"/>
  <c r="AS1118" i="1" s="1"/>
  <c r="AS1119" i="1" a="1"/>
  <c r="AS1119" i="1"/>
  <c r="AS1120" i="1" a="1"/>
  <c r="AS1120" i="1" s="1"/>
  <c r="AS1121" i="1" a="1"/>
  <c r="AS1121" i="1" s="1"/>
  <c r="AS1122" i="1" a="1"/>
  <c r="AS1122" i="1"/>
  <c r="AS1123" i="1" a="1"/>
  <c r="AS1123" i="1" s="1"/>
  <c r="AS1124" i="1" a="1"/>
  <c r="AS1124" i="1" s="1"/>
  <c r="AS1125" i="1" a="1"/>
  <c r="AS1125" i="1"/>
  <c r="AS1126" i="1" a="1"/>
  <c r="AS1126" i="1" s="1"/>
  <c r="AS1127" i="1" a="1"/>
  <c r="AS1127" i="1"/>
  <c r="AS1128" i="1" a="1"/>
  <c r="AS1128" i="1"/>
  <c r="AS1129" i="1" a="1"/>
  <c r="AS1129" i="1" s="1"/>
  <c r="AS1130" i="1" a="1"/>
  <c r="AS1130" i="1"/>
  <c r="AS1131" i="1" a="1"/>
  <c r="AS1131" i="1"/>
  <c r="AS1132" i="1" a="1"/>
  <c r="AS1132" i="1" s="1"/>
  <c r="AS1133" i="1" a="1"/>
  <c r="AS1133" i="1" s="1"/>
  <c r="AS1134" i="1" a="1"/>
  <c r="AS1134" i="1" s="1"/>
  <c r="AS1135" i="1" a="1"/>
  <c r="AS1135" i="1" s="1"/>
  <c r="AS1136" i="1" a="1"/>
  <c r="AS1136" i="1" s="1"/>
  <c r="AS1137" i="1" a="1"/>
  <c r="AS1137" i="1" s="1"/>
  <c r="AS1138" i="1" a="1"/>
  <c r="AS1138" i="1"/>
  <c r="AS1139" i="1" a="1"/>
  <c r="AS1139" i="1" s="1"/>
  <c r="AS1140" i="1" a="1"/>
  <c r="AS1140" i="1"/>
  <c r="AS1141" i="1" a="1"/>
  <c r="AS1141" i="1" s="1"/>
  <c r="AS1142" i="1" a="1"/>
  <c r="AS1142" i="1" s="1"/>
  <c r="AS1143" i="1" a="1"/>
  <c r="AS1143" i="1" s="1"/>
  <c r="AS1144" i="1" a="1"/>
  <c r="AS1144" i="1"/>
  <c r="AS1145" i="1" a="1"/>
  <c r="AS1145" i="1" s="1"/>
  <c r="AS1146" i="1" a="1"/>
  <c r="AS1146" i="1" s="1"/>
  <c r="AS1147" i="1" a="1"/>
  <c r="AS1147" i="1" s="1"/>
  <c r="AS1148" i="1" a="1"/>
  <c r="AS1148" i="1"/>
  <c r="AS1149" i="1" a="1"/>
  <c r="AS1149" i="1" s="1"/>
  <c r="AS1150" i="1" a="1"/>
  <c r="AS1150" i="1" s="1"/>
  <c r="AS1151" i="1" a="1"/>
  <c r="AS1151" i="1"/>
  <c r="AS1152" i="1" a="1"/>
  <c r="AS1152" i="1" s="1"/>
  <c r="AS1153" i="1" a="1"/>
  <c r="AS1153" i="1" s="1"/>
  <c r="AS1154" i="1" a="1"/>
  <c r="AS1154" i="1" s="1"/>
  <c r="AS1155" i="1" a="1"/>
  <c r="AS1155" i="1"/>
  <c r="AS1156" i="1" a="1"/>
  <c r="AS1156" i="1"/>
  <c r="AS1157" i="1" a="1"/>
  <c r="AS1157" i="1"/>
  <c r="AS1158" i="1" a="1"/>
  <c r="AS1158" i="1"/>
  <c r="AS1159" i="1" a="1"/>
  <c r="AS1159" i="1" s="1"/>
  <c r="AS1160" i="1" a="1"/>
  <c r="AS1160" i="1"/>
  <c r="AS1161" i="1" a="1"/>
  <c r="AS1161" i="1" s="1"/>
  <c r="AS1162" i="1" a="1"/>
  <c r="AS1162" i="1"/>
  <c r="AS1163" i="1" a="1"/>
  <c r="AS1163" i="1" s="1"/>
  <c r="AS1164" i="1" a="1"/>
  <c r="AS1164" i="1"/>
  <c r="AS1165" i="1" a="1"/>
  <c r="AS1165" i="1" s="1"/>
  <c r="AS1166" i="1" a="1"/>
  <c r="AS1166" i="1" s="1"/>
  <c r="AS1167" i="1" a="1"/>
  <c r="AS1167" i="1"/>
  <c r="AS1168" i="1" a="1"/>
  <c r="AS1168" i="1" s="1"/>
  <c r="AS1169" i="1" a="1"/>
  <c r="AS1169" i="1"/>
  <c r="AS1170" i="1" a="1"/>
  <c r="AS1170" i="1"/>
  <c r="AS1171" i="1" a="1"/>
  <c r="AS1171" i="1" s="1"/>
  <c r="AS1172" i="1" a="1"/>
  <c r="AS1172" i="1"/>
  <c r="AS1173" i="1" a="1"/>
  <c r="AS1173" i="1"/>
  <c r="AS1174" i="1" a="1"/>
  <c r="AS1174" i="1"/>
  <c r="AS1175" i="1" a="1"/>
  <c r="AS1175" i="1" s="1"/>
  <c r="AS1176" i="1" a="1"/>
  <c r="AS1176" i="1" s="1"/>
  <c r="AS1177" i="1" a="1"/>
  <c r="AS1177" i="1" s="1"/>
  <c r="AS1178" i="1" a="1"/>
  <c r="AS1178" i="1"/>
  <c r="AS1179" i="1" a="1"/>
  <c r="AS1179" i="1" s="1"/>
  <c r="AS1180" i="1" a="1"/>
  <c r="AS1180" i="1" s="1"/>
  <c r="AS1181" i="1" a="1"/>
  <c r="AS1181" i="1"/>
  <c r="AS1182" i="1" a="1"/>
  <c r="AS1182" i="1" s="1"/>
  <c r="AS1183" i="1" a="1"/>
  <c r="AS1183" i="1" s="1"/>
  <c r="AS1184" i="1" a="1"/>
  <c r="AS1184" i="1"/>
  <c r="AS1185" i="1" a="1"/>
  <c r="AS1185" i="1" s="1"/>
  <c r="AS1186" i="1" a="1"/>
  <c r="AS1186" i="1"/>
  <c r="AS1187" i="1" a="1"/>
  <c r="AS1187" i="1" s="1"/>
  <c r="AS1188" i="1" a="1"/>
  <c r="AS1188" i="1"/>
  <c r="AS1189" i="1" a="1"/>
  <c r="AS1189" i="1" s="1"/>
  <c r="AS1190" i="1" a="1"/>
  <c r="AS1190" i="1"/>
  <c r="AS1191" i="1" a="1"/>
  <c r="AS1191" i="1"/>
  <c r="AS1192" i="1" a="1"/>
  <c r="AS1192" i="1" s="1"/>
  <c r="AS1193" i="1" a="1"/>
  <c r="AS1193" i="1"/>
  <c r="AS1194" i="1" a="1"/>
  <c r="AS1194" i="1" s="1"/>
  <c r="AS1195" i="1" a="1"/>
  <c r="AS1195" i="1" s="1"/>
  <c r="AS1196" i="1" a="1"/>
  <c r="AS1196" i="1" s="1"/>
  <c r="AS1197" i="1" a="1"/>
  <c r="AS1197" i="1"/>
  <c r="AS1198" i="1" a="1"/>
  <c r="AS1198" i="1" s="1"/>
  <c r="AS1199" i="1" a="1"/>
  <c r="AS1199" i="1"/>
  <c r="AS1200" i="1" a="1"/>
  <c r="AS1200" i="1"/>
  <c r="AS1201" i="1" a="1"/>
  <c r="AS1201" i="1" s="1"/>
  <c r="AS1202" i="1" a="1"/>
  <c r="AS1202" i="1"/>
  <c r="AS1203" i="1" a="1"/>
  <c r="AS1203" i="1"/>
  <c r="AS1204" i="1" a="1"/>
  <c r="AS1204" i="1"/>
  <c r="AS1205" i="1" a="1"/>
  <c r="AS1205" i="1" s="1"/>
  <c r="AS1206" i="1" a="1"/>
  <c r="AS1206" i="1" s="1"/>
  <c r="AS1207" i="1" a="1"/>
  <c r="AS1207" i="1" s="1"/>
  <c r="AS1208" i="1" a="1"/>
  <c r="AS1208" i="1"/>
  <c r="AS1209" i="1" a="1"/>
  <c r="AS1209" i="1" s="1"/>
  <c r="AS1210" i="1" a="1"/>
  <c r="AS1210" i="1"/>
  <c r="AS1211" i="1" a="1"/>
  <c r="AS1211" i="1" s="1"/>
  <c r="AS1212" i="1" a="1"/>
  <c r="AS1212" i="1"/>
  <c r="AS1213" i="1" a="1"/>
  <c r="AS1213" i="1" s="1"/>
  <c r="AS1214" i="1" a="1"/>
  <c r="AS1214" i="1" s="1"/>
  <c r="AS1215" i="1" a="1"/>
  <c r="AS1215" i="1"/>
  <c r="AS1216" i="1" a="1"/>
  <c r="AS1216" i="1"/>
  <c r="AS1217" i="1" a="1"/>
  <c r="AS1217" i="1" s="1"/>
  <c r="AS1218" i="1" a="1"/>
  <c r="AS1218" i="1" s="1"/>
  <c r="AS1219" i="1" a="1"/>
  <c r="AS1219" i="1" s="1"/>
  <c r="AS1220" i="1" a="1"/>
  <c r="AS1220" i="1"/>
  <c r="AS1221" i="1" a="1"/>
  <c r="AS1221" i="1" s="1"/>
  <c r="AS1222" i="1" a="1"/>
  <c r="AS1222" i="1" s="1"/>
  <c r="AS1223" i="1" a="1"/>
  <c r="AS1223" i="1"/>
  <c r="AS1224" i="1" a="1"/>
  <c r="AS1224" i="1"/>
  <c r="AS1225" i="1" a="1"/>
  <c r="AS1225" i="1" s="1"/>
  <c r="AS1226" i="1" a="1"/>
  <c r="AS1226" i="1"/>
  <c r="AS1227" i="1" a="1"/>
  <c r="AS1227" i="1"/>
  <c r="AS1228" i="1" a="1"/>
  <c r="AS1228" i="1" s="1"/>
  <c r="AS1229" i="1" a="1"/>
  <c r="AS1229" i="1"/>
  <c r="AS1230" i="1" a="1"/>
  <c r="AS1230" i="1"/>
  <c r="AS1231" i="1" a="1"/>
  <c r="AS1231" i="1" s="1"/>
  <c r="AS1232" i="1" a="1"/>
  <c r="AS1232" i="1"/>
  <c r="AS1233" i="1" a="1"/>
  <c r="AS1233" i="1" s="1"/>
  <c r="AS1234" i="1" a="1"/>
  <c r="AS1234" i="1"/>
  <c r="AS1235" i="1" a="1"/>
  <c r="AS1235" i="1" s="1"/>
  <c r="AS1236" i="1" a="1"/>
  <c r="AS1236" i="1"/>
  <c r="AS1237" i="1" a="1"/>
  <c r="AS1237" i="1" s="1"/>
  <c r="AS1238" i="1" a="1"/>
  <c r="AS1238" i="1" s="1"/>
  <c r="AS1239" i="1" a="1"/>
  <c r="AS1239" i="1" s="1"/>
  <c r="AS1240" i="1" a="1"/>
  <c r="AS1240" i="1"/>
  <c r="AS1241" i="1" a="1"/>
  <c r="AS1241" i="1" s="1"/>
  <c r="AS1242" i="1" a="1"/>
  <c r="AS1242" i="1"/>
  <c r="AS1243" i="1" a="1"/>
  <c r="AS1243" i="1" s="1"/>
  <c r="AS1244" i="1" a="1"/>
  <c r="AS1244" i="1" s="1"/>
  <c r="AS1245" i="1" a="1"/>
  <c r="AS1245" i="1"/>
  <c r="AS1246" i="1" a="1"/>
  <c r="AS1246" i="1" s="1"/>
  <c r="AS1247" i="1" a="1"/>
  <c r="AS1247" i="1"/>
  <c r="AS1248" i="1" a="1"/>
  <c r="AS1248" i="1" s="1"/>
  <c r="AS1249" i="1" a="1"/>
  <c r="AS1249" i="1" s="1"/>
  <c r="AS1250" i="1" a="1"/>
  <c r="AS1250" i="1"/>
  <c r="AS1251" i="1" a="1"/>
  <c r="AS1251" i="1" s="1"/>
  <c r="AS1252" i="1" a="1"/>
  <c r="AS1252" i="1" s="1"/>
  <c r="AS1253" i="1" a="1"/>
  <c r="AS1253" i="1" s="1"/>
  <c r="AS1254" i="1" a="1"/>
  <c r="AS1254" i="1"/>
  <c r="AS1255" i="1" a="1"/>
  <c r="AS1255" i="1" s="1"/>
  <c r="AS1256" i="1" a="1"/>
  <c r="AS1256" i="1"/>
  <c r="AS1257" i="1" a="1"/>
  <c r="AS1257" i="1"/>
  <c r="AS1258" i="1" a="1"/>
  <c r="AS1258" i="1"/>
  <c r="AS1259" i="1" a="1"/>
  <c r="AS1259" i="1" s="1"/>
  <c r="AS1260" i="1" a="1"/>
  <c r="AS1260" i="1" s="1"/>
  <c r="AS1261" i="1" a="1"/>
  <c r="AS1261" i="1" s="1"/>
  <c r="AS1262" i="1" a="1"/>
  <c r="AS1262" i="1"/>
  <c r="AS1263" i="1" a="1"/>
  <c r="AS1263" i="1" s="1"/>
  <c r="AS1264" i="1" a="1"/>
  <c r="AS1264" i="1" s="1"/>
  <c r="AS1265" i="1" a="1"/>
  <c r="AS1265" i="1"/>
  <c r="AS1266" i="1" a="1"/>
  <c r="AS1266" i="1"/>
  <c r="AS1267" i="1" a="1"/>
  <c r="AS1267" i="1" s="1"/>
  <c r="AS1268" i="1" a="1"/>
  <c r="AS1268" i="1" s="1"/>
  <c r="AS1269" i="1" a="1"/>
  <c r="AS1269" i="1"/>
  <c r="AS1270" i="1" a="1"/>
  <c r="AS1270" i="1" s="1"/>
  <c r="AS1271" i="1" a="1"/>
  <c r="AS1271" i="1"/>
  <c r="AS1272" i="1" a="1"/>
  <c r="AS1272" i="1"/>
  <c r="AS1273" i="1" a="1"/>
  <c r="AS1273" i="1" s="1"/>
  <c r="AS1274" i="1" a="1"/>
  <c r="AS1274" i="1" s="1"/>
  <c r="AS1275" i="1" a="1"/>
  <c r="AS1275" i="1"/>
  <c r="AS1276" i="1" a="1"/>
  <c r="AS1276" i="1" s="1"/>
  <c r="AS1277" i="1" a="1"/>
  <c r="AS1277" i="1" s="1"/>
  <c r="AS1278" i="1" a="1"/>
  <c r="AS1278" i="1"/>
  <c r="AS1279" i="1" a="1"/>
  <c r="AS1279" i="1" s="1"/>
  <c r="AS1280" i="1" a="1"/>
  <c r="AS1280" i="1"/>
  <c r="AS1281" i="1" a="1"/>
  <c r="AS1281" i="1" s="1"/>
  <c r="AS1282" i="1" a="1"/>
  <c r="AS1282" i="1"/>
  <c r="AS1283" i="1" a="1"/>
  <c r="AS1283" i="1"/>
  <c r="AS1284" i="1" a="1"/>
  <c r="AS1284" i="1"/>
  <c r="AS1285" i="1" a="1"/>
  <c r="AS1285" i="1" s="1"/>
  <c r="AS1286" i="1" a="1"/>
  <c r="AS1286" i="1" s="1"/>
  <c r="AS1287" i="1" a="1"/>
  <c r="AS1287" i="1"/>
  <c r="AS1288" i="1" a="1"/>
  <c r="AS1288" i="1"/>
  <c r="AS1289" i="1" a="1"/>
  <c r="AS1289" i="1"/>
  <c r="AS1290" i="1" a="1"/>
  <c r="AS1290" i="1" s="1"/>
  <c r="AS1291" i="1" a="1"/>
  <c r="AS1291" i="1" s="1"/>
  <c r="AS1292" i="1" a="1"/>
  <c r="AS1292" i="1" s="1"/>
  <c r="AS1293" i="1" a="1"/>
  <c r="AS1293" i="1"/>
  <c r="AS1294" i="1" a="1"/>
  <c r="AS1294" i="1" s="1"/>
  <c r="AS1295" i="1" a="1"/>
  <c r="AS1295" i="1"/>
  <c r="AS1296" i="1" a="1"/>
  <c r="AS1296" i="1" s="1"/>
  <c r="AS1297" i="1" a="1"/>
  <c r="AS1297" i="1" s="1"/>
  <c r="AS1298" i="1" a="1"/>
  <c r="AS1298" i="1" s="1"/>
  <c r="AS1299" i="1" a="1"/>
  <c r="AS1299" i="1" s="1"/>
  <c r="AS1300" i="1" a="1"/>
  <c r="AS1300" i="1"/>
  <c r="AS1301" i="1" a="1"/>
  <c r="AS1301" i="1"/>
  <c r="AS1302" i="1" a="1"/>
  <c r="AS1302" i="1" s="1"/>
  <c r="AS1303" i="1" a="1"/>
  <c r="AS1303" i="1" s="1"/>
  <c r="AS1304" i="1" a="1"/>
  <c r="AS1304" i="1"/>
  <c r="AS1305" i="1" a="1"/>
  <c r="AS1305" i="1" s="1"/>
  <c r="AS1306" i="1" a="1"/>
  <c r="AS1306" i="1"/>
  <c r="AS1307" i="1" a="1"/>
  <c r="AS1307" i="1" s="1"/>
  <c r="AS1308" i="1" a="1"/>
  <c r="AS1308" i="1"/>
  <c r="AS1309" i="1" a="1"/>
  <c r="AS1309" i="1" s="1"/>
  <c r="AS1310" i="1" a="1"/>
  <c r="AS1310" i="1" s="1"/>
  <c r="AS1311" i="1" a="1"/>
  <c r="AS1311" i="1"/>
  <c r="AS1312" i="1" a="1"/>
  <c r="AS1312" i="1"/>
  <c r="AS1313" i="1" a="1"/>
  <c r="AS1313" i="1" s="1"/>
  <c r="AS1314" i="1" a="1"/>
  <c r="AS1314" i="1"/>
  <c r="AS1315" i="1" a="1"/>
  <c r="AS1315" i="1" s="1"/>
  <c r="AS1316" i="1" a="1"/>
  <c r="AS1316" i="1" s="1"/>
  <c r="AS1317" i="1" a="1"/>
  <c r="AS1317" i="1"/>
  <c r="AS1318" i="1" a="1"/>
  <c r="AS1318" i="1"/>
  <c r="AS1319" i="1" a="1"/>
  <c r="AS1319" i="1"/>
  <c r="AS1320" i="1" a="1"/>
  <c r="AS1320" i="1" s="1"/>
  <c r="AS1321" i="1" a="1"/>
  <c r="AS1321" i="1" s="1"/>
  <c r="AS1322" i="1" a="1"/>
  <c r="AS1322" i="1"/>
  <c r="AS1323" i="1" a="1"/>
  <c r="AS1323" i="1" s="1"/>
  <c r="AS1324" i="1" a="1"/>
  <c r="AS1324" i="1" s="1"/>
  <c r="AS1325" i="1" a="1"/>
  <c r="AS1325" i="1"/>
  <c r="AS1326" i="1" a="1"/>
  <c r="AS1326" i="1"/>
  <c r="AS1327" i="1" a="1"/>
  <c r="AS1327" i="1" s="1"/>
  <c r="AS1328" i="1" a="1"/>
  <c r="AS1328" i="1"/>
  <c r="AS1329" i="1" a="1"/>
  <c r="AS1329" i="1"/>
  <c r="AS1330" i="1" a="1"/>
  <c r="AS1330" i="1"/>
  <c r="AS1331" i="1" a="1"/>
  <c r="AS1331" i="1" s="1"/>
  <c r="AS1332" i="1" a="1"/>
  <c r="AS1332" i="1" s="1"/>
  <c r="AS1333" i="1" a="1"/>
  <c r="AS1333" i="1" s="1"/>
  <c r="AS1334" i="1" a="1"/>
  <c r="AS1334" i="1" s="1"/>
  <c r="AS1335" i="1" a="1"/>
  <c r="AS1335" i="1"/>
  <c r="AS1336" i="1" a="1"/>
  <c r="AS1336" i="1" s="1"/>
  <c r="AS1337" i="1" a="1"/>
  <c r="AS1337" i="1" s="1"/>
  <c r="AS1338" i="1" a="1"/>
  <c r="AS1338" i="1"/>
  <c r="AS1339" i="1" a="1"/>
  <c r="AS1339" i="1" s="1"/>
  <c r="AS1340" i="1" a="1"/>
  <c r="AS1340" i="1" s="1"/>
  <c r="AS1341" i="1" a="1"/>
  <c r="AS1341" i="1"/>
  <c r="AS1342" i="1" a="1"/>
  <c r="AS1342" i="1"/>
  <c r="AS1343" i="1" a="1"/>
  <c r="AS1343" i="1" s="1"/>
  <c r="AS1344" i="1" a="1"/>
  <c r="AS1344" i="1" s="1"/>
  <c r="AS1345" i="1" a="1"/>
  <c r="AS1345" i="1" s="1"/>
  <c r="AS1346" i="1" a="1"/>
  <c r="AS1346" i="1" s="1"/>
  <c r="AS1347" i="1" a="1"/>
  <c r="AS1347" i="1" s="1"/>
  <c r="AS1348" i="1" a="1"/>
  <c r="AS1348" i="1" s="1"/>
  <c r="AS1349" i="1" a="1"/>
  <c r="AS1349" i="1"/>
  <c r="AS1350" i="1" a="1"/>
  <c r="AS1350" i="1" s="1"/>
  <c r="AS1351" i="1" a="1"/>
  <c r="AS1351" i="1" s="1"/>
  <c r="AS1352" i="1" a="1"/>
  <c r="AS1352" i="1"/>
  <c r="AS1353" i="1" a="1"/>
  <c r="AS1353" i="1"/>
  <c r="AS1354" i="1" a="1"/>
  <c r="AS1354" i="1"/>
  <c r="AS1355" i="1" a="1"/>
  <c r="AS1355" i="1" s="1"/>
  <c r="AS1356" i="1" a="1"/>
  <c r="AS1356" i="1"/>
  <c r="AS1357" i="1" a="1"/>
  <c r="AS1357" i="1" s="1"/>
  <c r="AS1358" i="1" a="1"/>
  <c r="AS1358" i="1"/>
  <c r="AS1359" i="1" a="1"/>
  <c r="AS1359" i="1"/>
  <c r="AS1360" i="1" a="1"/>
  <c r="AS1360" i="1" s="1"/>
  <c r="AS1361" i="1" a="1"/>
  <c r="AS1361" i="1"/>
  <c r="AS1362" i="1" a="1"/>
  <c r="AS1362" i="1" s="1"/>
  <c r="AS1363" i="1" a="1"/>
  <c r="AS1363" i="1" s="1"/>
  <c r="AS1364" i="1" a="1"/>
  <c r="AS1364" i="1" s="1"/>
  <c r="AS1365" i="1" a="1"/>
  <c r="AS1365" i="1" s="1"/>
  <c r="AS1366" i="1" a="1"/>
  <c r="AS1366" i="1"/>
  <c r="AS1367" i="1" a="1"/>
  <c r="AS1367" i="1"/>
  <c r="AS1368" i="1" a="1"/>
  <c r="AS1368" i="1"/>
  <c r="AS1369" i="1" a="1"/>
  <c r="AS1369" i="1" s="1"/>
  <c r="AS1370" i="1" a="1"/>
  <c r="AS1370" i="1" s="1"/>
  <c r="AS1371" i="1" a="1"/>
  <c r="AS1371" i="1"/>
  <c r="AS1372" i="1" a="1"/>
  <c r="AS1372" i="1" s="1"/>
  <c r="AS1373" i="1" a="1"/>
  <c r="AS1373" i="1" s="1"/>
  <c r="AS1374" i="1" a="1"/>
  <c r="AS1374" i="1" s="1"/>
  <c r="AS1375" i="1" a="1"/>
  <c r="AS1375" i="1" s="1"/>
  <c r="AS1376" i="1" a="1"/>
  <c r="AS1376" i="1"/>
  <c r="AS1377" i="1" a="1"/>
  <c r="AS1377" i="1" s="1"/>
  <c r="AS1378" i="1" a="1"/>
  <c r="AS1378" i="1"/>
  <c r="AS1379" i="1" a="1"/>
  <c r="AS1379" i="1"/>
  <c r="AS1380" i="1" a="1"/>
  <c r="AS1380" i="1"/>
  <c r="AS1381" i="1" a="1"/>
  <c r="AS1381" i="1" s="1"/>
  <c r="AS1382" i="1" a="1"/>
  <c r="AS1382" i="1"/>
  <c r="AS1383" i="1" a="1"/>
  <c r="AS1383" i="1" s="1"/>
  <c r="AS1384" i="1" a="1"/>
  <c r="AS1384" i="1"/>
  <c r="AS1385" i="1" a="1"/>
  <c r="AS1385" i="1"/>
  <c r="AS1386" i="1" a="1"/>
  <c r="AS1386" i="1" s="1"/>
  <c r="AS1387" i="1" a="1"/>
  <c r="AS1387" i="1" s="1"/>
  <c r="AS1388" i="1" a="1"/>
  <c r="AS1388" i="1" s="1"/>
  <c r="AS1389" i="1" a="1"/>
  <c r="AS1389" i="1" s="1"/>
  <c r="AS1390" i="1" a="1"/>
  <c r="AS1390" i="1" s="1"/>
  <c r="AS1391" i="1" a="1"/>
  <c r="AS1391" i="1"/>
  <c r="AS1392" i="1" a="1"/>
  <c r="AS1392" i="1" s="1"/>
  <c r="AS1393" i="1" a="1"/>
  <c r="AS1393" i="1" s="1"/>
  <c r="AS1394" i="1" a="1"/>
  <c r="AS1394" i="1"/>
  <c r="AS1395" i="1" a="1"/>
  <c r="AS1395" i="1" s="1"/>
  <c r="AS1396" i="1" a="1"/>
  <c r="AS1396" i="1" s="1"/>
  <c r="AS1397" i="1" a="1"/>
  <c r="AS1397" i="1"/>
  <c r="AS1398" i="1" a="1"/>
  <c r="AS1398" i="1"/>
  <c r="AS1399" i="1" a="1"/>
  <c r="AS1399" i="1" s="1"/>
  <c r="AS1400" i="1" a="1"/>
  <c r="AS1400" i="1"/>
  <c r="AS1401" i="1" a="1"/>
  <c r="AS1401" i="1"/>
  <c r="AS1402" i="1" a="1"/>
  <c r="AS1402" i="1" s="1"/>
  <c r="AS1403" i="1" a="1"/>
  <c r="AS1403" i="1" s="1"/>
  <c r="AS1404" i="1" a="1"/>
  <c r="AS1404" i="1"/>
  <c r="AS1405" i="1" a="1"/>
  <c r="AS1405" i="1" s="1"/>
  <c r="AS1406" i="1" a="1"/>
  <c r="AS1406" i="1" s="1"/>
  <c r="AS1407" i="1" a="1"/>
  <c r="AS1407" i="1" s="1"/>
  <c r="AS1408" i="1" a="1"/>
  <c r="AS1408" i="1"/>
  <c r="AS1409" i="1" a="1"/>
  <c r="AS1409" i="1" s="1"/>
  <c r="AS1410" i="1" a="1"/>
  <c r="AS1410" i="1"/>
  <c r="AS1411" i="1" a="1"/>
  <c r="AS1411" i="1" s="1"/>
  <c r="AS1412" i="1" a="1"/>
  <c r="AS1412" i="1"/>
  <c r="AS1413" i="1" a="1"/>
  <c r="AS1413" i="1"/>
  <c r="AS1414" i="1" a="1"/>
  <c r="AS1414" i="1" s="1"/>
  <c r="AS1415" i="1" a="1"/>
  <c r="AS1415" i="1"/>
  <c r="AS1416" i="1" a="1"/>
  <c r="AS1416" i="1" s="1"/>
  <c r="AS1417" i="1" a="1"/>
  <c r="AS1417" i="1" s="1"/>
  <c r="AS1418" i="1" a="1"/>
  <c r="AS1418" i="1"/>
  <c r="AS1419" i="1" a="1"/>
  <c r="AS1419" i="1" s="1"/>
  <c r="AS1420" i="1" a="1"/>
  <c r="AS1420" i="1" s="1"/>
  <c r="AS1421" i="1" a="1"/>
  <c r="AS1421" i="1" s="1"/>
  <c r="AS1422" i="1" a="1"/>
  <c r="AS1422" i="1" s="1"/>
  <c r="AS1423" i="1" a="1"/>
  <c r="AS1423" i="1" s="1"/>
  <c r="AS1424" i="1" a="1"/>
  <c r="AS1424" i="1"/>
  <c r="AS1425" i="1" a="1"/>
  <c r="AS1425" i="1" s="1"/>
  <c r="AS1426" i="1" a="1"/>
  <c r="AS1426" i="1"/>
  <c r="AS1427" i="1" a="1"/>
  <c r="AS1427" i="1" s="1"/>
  <c r="AS1428" i="1" a="1"/>
  <c r="AS1428" i="1" s="1"/>
  <c r="AS1429" i="1" a="1"/>
  <c r="AS1429" i="1" s="1"/>
  <c r="AS1430" i="1" a="1"/>
  <c r="AS1430" i="1"/>
  <c r="AS1431" i="1" a="1"/>
  <c r="AS1431" i="1" s="1"/>
  <c r="AS1432" i="1" a="1"/>
  <c r="AS1432" i="1" s="1"/>
  <c r="AS1433" i="1" a="1"/>
  <c r="AS1433" i="1" s="1"/>
  <c r="AS1434" i="1" a="1"/>
  <c r="AS1434" i="1" s="1"/>
  <c r="AS1435" i="1" a="1"/>
  <c r="AS1435" i="1" s="1"/>
  <c r="AS1436" i="1" a="1"/>
  <c r="AS1436" i="1" s="1"/>
  <c r="AS1437" i="1" a="1"/>
  <c r="AS1437" i="1"/>
  <c r="AS1438" i="1" a="1"/>
  <c r="AS1438" i="1"/>
  <c r="AS1439" i="1" a="1"/>
  <c r="AS1439" i="1"/>
  <c r="AS1440" i="1" a="1"/>
  <c r="AS1440" i="1" s="1"/>
  <c r="AS1441" i="1" a="1"/>
  <c r="AS1441" i="1" s="1"/>
  <c r="AS1442" i="1" a="1"/>
  <c r="AS1442" i="1" s="1"/>
  <c r="AS1443" i="1" a="1"/>
  <c r="AS1443" i="1"/>
  <c r="AS1444" i="1" a="1"/>
  <c r="AS1444" i="1"/>
  <c r="AS1445" i="1" a="1"/>
  <c r="AS1445" i="1" s="1"/>
  <c r="AS1446" i="1" a="1"/>
  <c r="AS1446" i="1" s="1"/>
  <c r="AS1447" i="1" a="1"/>
  <c r="AS1447" i="1" s="1"/>
  <c r="AS1448" i="1" a="1"/>
  <c r="AS1448" i="1" s="1"/>
  <c r="AS1449" i="1" a="1"/>
  <c r="AS1449" i="1" s="1"/>
  <c r="AS1450" i="1" a="1"/>
  <c r="AS1450" i="1"/>
  <c r="AS1451" i="1" a="1"/>
  <c r="AS1451" i="1" s="1"/>
  <c r="AS1452" i="1" a="1"/>
  <c r="AS1452" i="1"/>
  <c r="AS1453" i="1" a="1"/>
  <c r="AS1453" i="1" s="1"/>
  <c r="AS1454" i="1" a="1"/>
  <c r="AS1454" i="1" s="1"/>
  <c r="AS1455" i="1" a="1"/>
  <c r="AS1455" i="1" s="1"/>
  <c r="AS1456" i="1" a="1"/>
  <c r="AS1456" i="1"/>
  <c r="AS1457" i="1" a="1"/>
  <c r="AS1457" i="1"/>
  <c r="AS1458" i="1" a="1"/>
  <c r="AS1458" i="1" s="1"/>
  <c r="AS1459" i="1" a="1"/>
  <c r="AS1459" i="1" s="1"/>
  <c r="AS1460" i="1" a="1"/>
  <c r="AS1460" i="1"/>
  <c r="AS1461" i="1" a="1"/>
  <c r="AS1461" i="1" s="1"/>
  <c r="AS1462" i="1" a="1"/>
  <c r="AS1462" i="1" s="1"/>
  <c r="AS1463" i="1" a="1"/>
  <c r="AS1463" i="1" s="1"/>
  <c r="AS1464" i="1" a="1"/>
  <c r="AS1464" i="1" s="1"/>
  <c r="AS1465" i="1" a="1"/>
  <c r="AS1465" i="1" s="1"/>
  <c r="AS1466" i="1" a="1"/>
  <c r="AS1466" i="1" s="1"/>
  <c r="AS1467" i="1" a="1"/>
  <c r="AS1467" i="1"/>
  <c r="AS1468" i="1" a="1"/>
  <c r="AS1468" i="1" s="1"/>
  <c r="AS1469" i="1" a="1"/>
  <c r="AS1469" i="1"/>
  <c r="AS1470" i="1" a="1"/>
  <c r="AS1470" i="1" s="1"/>
  <c r="AS1471" i="1" a="1"/>
  <c r="AS1471" i="1" s="1"/>
  <c r="AO2" i="1" a="1"/>
  <c r="AO2" i="1" s="1"/>
  <c r="AQ2" i="1" a="1"/>
  <c r="AQ2" i="1" s="1"/>
  <c r="AQ3" i="1" a="1"/>
  <c r="AQ3" i="1" s="1"/>
  <c r="AQ4" i="1" a="1"/>
  <c r="AQ4" i="1"/>
  <c r="AQ5" i="1" a="1"/>
  <c r="AQ5" i="1" s="1"/>
  <c r="AQ6" i="1" a="1"/>
  <c r="AQ6" i="1"/>
  <c r="AQ7" i="1" a="1"/>
  <c r="AQ7" i="1" s="1"/>
  <c r="AQ8" i="1" a="1"/>
  <c r="AQ8" i="1" s="1"/>
  <c r="AQ9" i="1" a="1"/>
  <c r="AQ9" i="1" s="1"/>
  <c r="AQ10" i="1" a="1"/>
  <c r="AQ10" i="1" s="1"/>
  <c r="AQ11" i="1" a="1"/>
  <c r="AQ11" i="1" s="1"/>
  <c r="AQ12" i="1" a="1"/>
  <c r="AQ12" i="1" s="1"/>
  <c r="AQ13" i="1" a="1"/>
  <c r="AQ13" i="1" s="1"/>
  <c r="AQ14" i="1" a="1"/>
  <c r="AQ14" i="1" s="1"/>
  <c r="AQ15" i="1" a="1"/>
  <c r="AQ15" i="1" s="1"/>
  <c r="AQ16" i="1" a="1"/>
  <c r="AQ16" i="1" s="1"/>
  <c r="AQ17" i="1" a="1"/>
  <c r="AQ17" i="1" s="1"/>
  <c r="AQ18" i="1" a="1"/>
  <c r="AQ18" i="1" s="1"/>
  <c r="AQ19" i="1" a="1"/>
  <c r="AQ19" i="1" s="1"/>
  <c r="AQ20" i="1" a="1"/>
  <c r="AQ20" i="1" s="1"/>
  <c r="AQ21" i="1" a="1"/>
  <c r="AQ21" i="1" s="1"/>
  <c r="AQ22" i="1" a="1"/>
  <c r="AQ22" i="1" s="1"/>
  <c r="AQ23" i="1" a="1"/>
  <c r="AQ23" i="1" s="1"/>
  <c r="AQ24" i="1" a="1"/>
  <c r="AQ24" i="1" s="1"/>
  <c r="AQ25" i="1" a="1"/>
  <c r="AQ25" i="1" s="1"/>
  <c r="AQ26" i="1" a="1"/>
  <c r="AQ26" i="1" s="1"/>
  <c r="AQ27" i="1" a="1"/>
  <c r="AQ27" i="1" s="1"/>
  <c r="AQ28" i="1" a="1"/>
  <c r="AQ28" i="1"/>
  <c r="AQ29" i="1" a="1"/>
  <c r="AQ29" i="1" s="1"/>
  <c r="AQ30" i="1" a="1"/>
  <c r="AQ30" i="1" s="1"/>
  <c r="AQ31" i="1" a="1"/>
  <c r="AQ31" i="1" s="1"/>
  <c r="AQ32" i="1" a="1"/>
  <c r="AQ32" i="1" s="1"/>
  <c r="AQ33" i="1" a="1"/>
  <c r="AQ33" i="1" s="1"/>
  <c r="AQ34" i="1" a="1"/>
  <c r="AQ34" i="1" s="1"/>
  <c r="AQ35" i="1" a="1"/>
  <c r="AQ35" i="1" s="1"/>
  <c r="AQ36" i="1" a="1"/>
  <c r="AQ36" i="1" s="1"/>
  <c r="AQ37" i="1" a="1"/>
  <c r="AQ37" i="1" s="1"/>
  <c r="AQ38" i="1" a="1"/>
  <c r="AQ38" i="1" s="1"/>
  <c r="AQ39" i="1" a="1"/>
  <c r="AQ39" i="1" s="1"/>
  <c r="AQ40" i="1" a="1"/>
  <c r="AQ40" i="1" s="1"/>
  <c r="AQ41" i="1" a="1"/>
  <c r="AQ41" i="1" s="1"/>
  <c r="AQ42" i="1" a="1"/>
  <c r="AQ42" i="1" s="1"/>
  <c r="AQ43" i="1" a="1"/>
  <c r="AQ43" i="1" s="1"/>
  <c r="AQ44" i="1" a="1"/>
  <c r="AQ44" i="1" s="1"/>
  <c r="AQ45" i="1" a="1"/>
  <c r="AQ45" i="1" s="1"/>
  <c r="AQ46" i="1" a="1"/>
  <c r="AQ46" i="1" s="1"/>
  <c r="AQ47" i="1" a="1"/>
  <c r="AQ47" i="1" s="1"/>
  <c r="AQ48" i="1" a="1"/>
  <c r="AQ48" i="1" s="1"/>
  <c r="AQ49" i="1" a="1"/>
  <c r="AQ49" i="1" s="1"/>
  <c r="AQ50" i="1" a="1"/>
  <c r="AQ50" i="1" s="1"/>
  <c r="AQ51" i="1" a="1"/>
  <c r="AQ51" i="1" s="1"/>
  <c r="AQ52" i="1" a="1"/>
  <c r="AQ52" i="1" s="1"/>
  <c r="AQ53" i="1" a="1"/>
  <c r="AQ53" i="1" s="1"/>
  <c r="AQ54" i="1" a="1"/>
  <c r="AQ54" i="1" s="1"/>
  <c r="AQ55" i="1" a="1"/>
  <c r="AQ55" i="1" s="1"/>
  <c r="AQ56" i="1" a="1"/>
  <c r="AQ56" i="1" s="1"/>
  <c r="AQ57" i="1" a="1"/>
  <c r="AQ57" i="1" s="1"/>
  <c r="AQ58" i="1" a="1"/>
  <c r="AQ58" i="1" s="1"/>
  <c r="AQ59" i="1" a="1"/>
  <c r="AQ59" i="1" s="1"/>
  <c r="AQ60" i="1" a="1"/>
  <c r="AQ60" i="1" s="1"/>
  <c r="AQ61" i="1" a="1"/>
  <c r="AQ61" i="1" s="1"/>
  <c r="AQ62" i="1" a="1"/>
  <c r="AQ62" i="1" s="1"/>
  <c r="AQ63" i="1" a="1"/>
  <c r="AQ63" i="1" s="1"/>
  <c r="AQ64" i="1" a="1"/>
  <c r="AQ64" i="1" s="1"/>
  <c r="AQ65" i="1" a="1"/>
  <c r="AQ65" i="1" s="1"/>
  <c r="AQ66" i="1" a="1"/>
  <c r="AQ66" i="1" s="1"/>
  <c r="AQ67" i="1" a="1"/>
  <c r="AQ67" i="1" s="1"/>
  <c r="AQ68" i="1" a="1"/>
  <c r="AQ68" i="1" s="1"/>
  <c r="AQ69" i="1" a="1"/>
  <c r="AQ69" i="1" s="1"/>
  <c r="AQ70" i="1" a="1"/>
  <c r="AQ70" i="1" s="1"/>
  <c r="AQ71" i="1" a="1"/>
  <c r="AQ71" i="1" s="1"/>
  <c r="AQ72" i="1" a="1"/>
  <c r="AQ72" i="1" s="1"/>
  <c r="AQ73" i="1" a="1"/>
  <c r="AQ73" i="1" s="1"/>
  <c r="AQ74" i="1" a="1"/>
  <c r="AQ74" i="1" s="1"/>
  <c r="AQ75" i="1" a="1"/>
  <c r="AQ75" i="1" s="1"/>
  <c r="AQ76" i="1" a="1"/>
  <c r="AQ76" i="1" s="1"/>
  <c r="AQ77" i="1" a="1"/>
  <c r="AQ77" i="1" s="1"/>
  <c r="AQ78" i="1" a="1"/>
  <c r="AQ78" i="1" s="1"/>
  <c r="AQ79" i="1" a="1"/>
  <c r="AQ79" i="1" s="1"/>
  <c r="AQ80" i="1" a="1"/>
  <c r="AQ80" i="1" s="1"/>
  <c r="AQ81" i="1" a="1"/>
  <c r="AQ81" i="1" s="1"/>
  <c r="AQ82" i="1" a="1"/>
  <c r="AQ82" i="1" s="1"/>
  <c r="AQ83" i="1" a="1"/>
  <c r="AQ83" i="1" s="1"/>
  <c r="AQ84" i="1" a="1"/>
  <c r="AQ84" i="1"/>
  <c r="AQ85" i="1" a="1"/>
  <c r="AQ85" i="1" s="1"/>
  <c r="AQ86" i="1" a="1"/>
  <c r="AQ86" i="1" s="1"/>
  <c r="AQ87" i="1" a="1"/>
  <c r="AQ87" i="1" s="1"/>
  <c r="AQ88" i="1" a="1"/>
  <c r="AQ88" i="1" s="1"/>
  <c r="AQ89" i="1" a="1"/>
  <c r="AQ89" i="1" s="1"/>
  <c r="AQ90" i="1" a="1"/>
  <c r="AQ90" i="1" s="1"/>
  <c r="AQ91" i="1" a="1"/>
  <c r="AQ91" i="1" s="1"/>
  <c r="AQ92" i="1" a="1"/>
  <c r="AQ92" i="1" s="1"/>
  <c r="AQ93" i="1" a="1"/>
  <c r="AQ93" i="1" s="1"/>
  <c r="AQ94" i="1" a="1"/>
  <c r="AQ94" i="1" s="1"/>
  <c r="AQ95" i="1" a="1"/>
  <c r="AQ95" i="1"/>
  <c r="AQ96" i="1" a="1"/>
  <c r="AQ96" i="1" s="1"/>
  <c r="AQ97" i="1" a="1"/>
  <c r="AQ97" i="1" s="1"/>
  <c r="AQ98" i="1" a="1"/>
  <c r="AQ98" i="1" s="1"/>
  <c r="AQ99" i="1" a="1"/>
  <c r="AQ99" i="1" s="1"/>
  <c r="AQ100" i="1" a="1"/>
  <c r="AQ100" i="1" s="1"/>
  <c r="AQ101" i="1" a="1"/>
  <c r="AQ101" i="1"/>
  <c r="AQ102" i="1" a="1"/>
  <c r="AQ102" i="1" s="1"/>
  <c r="AQ103" i="1" a="1"/>
  <c r="AQ103" i="1" s="1"/>
  <c r="AQ104" i="1" a="1"/>
  <c r="AQ104" i="1" s="1"/>
  <c r="AQ105" i="1" a="1"/>
  <c r="AQ105" i="1" s="1"/>
  <c r="AQ106" i="1" a="1"/>
  <c r="AQ106" i="1" s="1"/>
  <c r="AQ107" i="1" a="1"/>
  <c r="AQ107" i="1" s="1"/>
  <c r="AQ108" i="1" a="1"/>
  <c r="AQ108" i="1" s="1"/>
  <c r="AQ109" i="1" a="1"/>
  <c r="AQ109" i="1" s="1"/>
  <c r="AQ110" i="1" a="1"/>
  <c r="AQ110" i="1" s="1"/>
  <c r="AQ111" i="1" a="1"/>
  <c r="AQ111" i="1" s="1"/>
  <c r="AQ112" i="1" a="1"/>
  <c r="AQ112" i="1" s="1"/>
  <c r="AQ113" i="1" a="1"/>
  <c r="AQ113" i="1" s="1"/>
  <c r="AQ114" i="1" a="1"/>
  <c r="AQ114" i="1" s="1"/>
  <c r="AQ115" i="1" a="1"/>
  <c r="AQ115" i="1" s="1"/>
  <c r="AQ116" i="1" a="1"/>
  <c r="AQ116" i="1" s="1"/>
  <c r="AQ117" i="1" a="1"/>
  <c r="AQ117" i="1" s="1"/>
  <c r="AQ118" i="1" a="1"/>
  <c r="AQ118" i="1" s="1"/>
  <c r="AQ119" i="1" a="1"/>
  <c r="AQ119" i="1" s="1"/>
  <c r="AQ120" i="1" a="1"/>
  <c r="AQ120" i="1" s="1"/>
  <c r="AQ121" i="1" a="1"/>
  <c r="AQ121" i="1" s="1"/>
  <c r="AQ122" i="1" a="1"/>
  <c r="AQ122" i="1" s="1"/>
  <c r="AQ123" i="1" a="1"/>
  <c r="AQ123" i="1" s="1"/>
  <c r="AQ124" i="1" a="1"/>
  <c r="AQ124" i="1"/>
  <c r="AQ125" i="1" a="1"/>
  <c r="AQ125" i="1" s="1"/>
  <c r="AQ126" i="1" a="1"/>
  <c r="AQ126" i="1" s="1"/>
  <c r="AQ127" i="1" a="1"/>
  <c r="AQ127" i="1" s="1"/>
  <c r="AQ128" i="1" a="1"/>
  <c r="AQ128" i="1" s="1"/>
  <c r="AQ129" i="1" a="1"/>
  <c r="AQ129" i="1" s="1"/>
  <c r="AQ130" i="1" a="1"/>
  <c r="AQ130" i="1" s="1"/>
  <c r="AQ131" i="1" a="1"/>
  <c r="AQ131" i="1" s="1"/>
  <c r="AQ132" i="1" a="1"/>
  <c r="AQ132" i="1" s="1"/>
  <c r="AQ133" i="1" a="1"/>
  <c r="AQ133" i="1" s="1"/>
  <c r="AQ134" i="1" a="1"/>
  <c r="AQ134" i="1" s="1"/>
  <c r="AQ135" i="1" a="1"/>
  <c r="AQ135" i="1" s="1"/>
  <c r="AQ136" i="1" a="1"/>
  <c r="AQ136" i="1" s="1"/>
  <c r="AQ137" i="1" a="1"/>
  <c r="AQ137" i="1" s="1"/>
  <c r="AQ138" i="1" a="1"/>
  <c r="AQ138" i="1" s="1"/>
  <c r="AQ139" i="1" a="1"/>
  <c r="AQ139" i="1" s="1"/>
  <c r="AQ140" i="1" a="1"/>
  <c r="AQ140" i="1" s="1"/>
  <c r="AQ141" i="1" a="1"/>
  <c r="AQ141" i="1" s="1"/>
  <c r="AQ142" i="1" a="1"/>
  <c r="AQ142" i="1" s="1"/>
  <c r="AQ143" i="1" a="1"/>
  <c r="AQ143" i="1" s="1"/>
  <c r="AQ144" i="1" a="1"/>
  <c r="AQ144" i="1" s="1"/>
  <c r="AQ145" i="1" a="1"/>
  <c r="AQ145" i="1" s="1"/>
  <c r="AQ146" i="1" a="1"/>
  <c r="AQ146" i="1" s="1"/>
  <c r="AQ147" i="1" a="1"/>
  <c r="AQ147" i="1" s="1"/>
  <c r="AQ148" i="1" a="1"/>
  <c r="AQ148" i="1" s="1"/>
  <c r="AQ149" i="1" a="1"/>
  <c r="AQ149" i="1" s="1"/>
  <c r="AQ150" i="1" a="1"/>
  <c r="AQ150" i="1" s="1"/>
  <c r="AQ151" i="1" a="1"/>
  <c r="AQ151" i="1" s="1"/>
  <c r="AQ152" i="1" a="1"/>
  <c r="AQ152" i="1" s="1"/>
  <c r="AQ153" i="1" a="1"/>
  <c r="AQ153" i="1" s="1"/>
  <c r="AQ154" i="1" a="1"/>
  <c r="AQ154" i="1" s="1"/>
  <c r="AQ155" i="1" a="1"/>
  <c r="AQ155" i="1" s="1"/>
  <c r="AQ156" i="1" a="1"/>
  <c r="AQ156" i="1" s="1"/>
  <c r="AQ157" i="1" a="1"/>
  <c r="AQ157" i="1" s="1"/>
  <c r="AQ158" i="1" a="1"/>
  <c r="AQ158" i="1" s="1"/>
  <c r="AQ159" i="1" a="1"/>
  <c r="AQ159" i="1" s="1"/>
  <c r="AQ160" i="1" a="1"/>
  <c r="AQ160" i="1" s="1"/>
  <c r="AQ161" i="1" a="1"/>
  <c r="AQ161" i="1" s="1"/>
  <c r="AQ162" i="1" a="1"/>
  <c r="AQ162" i="1" s="1"/>
  <c r="AQ163" i="1" a="1"/>
  <c r="AQ163" i="1" s="1"/>
  <c r="AQ164" i="1" a="1"/>
  <c r="AQ164" i="1" s="1"/>
  <c r="AQ165" i="1" a="1"/>
  <c r="AQ165" i="1" s="1"/>
  <c r="AQ166" i="1" a="1"/>
  <c r="AQ166" i="1" s="1"/>
  <c r="AQ167" i="1" a="1"/>
  <c r="AQ167" i="1" s="1"/>
  <c r="AQ168" i="1" a="1"/>
  <c r="AQ168" i="1" s="1"/>
  <c r="AQ169" i="1" a="1"/>
  <c r="AQ169" i="1" s="1"/>
  <c r="AQ170" i="1" a="1"/>
  <c r="AQ170" i="1" s="1"/>
  <c r="AQ171" i="1" a="1"/>
  <c r="AQ171" i="1" s="1"/>
  <c r="AQ172" i="1" a="1"/>
  <c r="AQ172" i="1" s="1"/>
  <c r="AQ173" i="1" a="1"/>
  <c r="AQ173" i="1" s="1"/>
  <c r="AQ174" i="1" a="1"/>
  <c r="AQ174" i="1" s="1"/>
  <c r="AQ175" i="1" a="1"/>
  <c r="AQ175" i="1" s="1"/>
  <c r="AQ176" i="1" a="1"/>
  <c r="AQ176" i="1" s="1"/>
  <c r="AQ177" i="1" a="1"/>
  <c r="AQ177" i="1" s="1"/>
  <c r="AQ178" i="1" a="1"/>
  <c r="AQ178" i="1" s="1"/>
  <c r="AQ179" i="1" a="1"/>
  <c r="AQ179" i="1" s="1"/>
  <c r="AQ180" i="1" a="1"/>
  <c r="AQ180" i="1" s="1"/>
  <c r="AQ181" i="1" a="1"/>
  <c r="AQ181" i="1" s="1"/>
  <c r="AQ182" i="1" a="1"/>
  <c r="AQ182" i="1" s="1"/>
  <c r="AQ183" i="1" a="1"/>
  <c r="AQ183" i="1" s="1"/>
  <c r="AQ184" i="1" a="1"/>
  <c r="AQ184" i="1" s="1"/>
  <c r="AQ185" i="1" a="1"/>
  <c r="AQ185" i="1" s="1"/>
  <c r="AQ186" i="1" a="1"/>
  <c r="AQ186" i="1" s="1"/>
  <c r="AQ187" i="1" a="1"/>
  <c r="AQ187" i="1" s="1"/>
  <c r="AQ188" i="1" a="1"/>
  <c r="AQ188" i="1" s="1"/>
  <c r="AQ189" i="1" a="1"/>
  <c r="AQ189" i="1" s="1"/>
  <c r="AQ190" i="1" a="1"/>
  <c r="AQ190" i="1" s="1"/>
  <c r="AQ191" i="1" a="1"/>
  <c r="AQ191" i="1"/>
  <c r="AQ192" i="1" a="1"/>
  <c r="AQ192" i="1" s="1"/>
  <c r="AQ193" i="1" a="1"/>
  <c r="AQ193" i="1" s="1"/>
  <c r="AQ194" i="1" a="1"/>
  <c r="AQ194" i="1" s="1"/>
  <c r="AQ195" i="1" a="1"/>
  <c r="AQ195" i="1" s="1"/>
  <c r="AQ196" i="1" a="1"/>
  <c r="AQ196" i="1" s="1"/>
  <c r="AQ197" i="1" a="1"/>
  <c r="AQ197" i="1" s="1"/>
  <c r="AQ198" i="1" a="1"/>
  <c r="AQ198" i="1" s="1"/>
  <c r="AQ199" i="1" a="1"/>
  <c r="AQ199" i="1" s="1"/>
  <c r="AQ200" i="1" a="1"/>
  <c r="AQ200" i="1" s="1"/>
  <c r="AQ201" i="1" a="1"/>
  <c r="AQ201" i="1" s="1"/>
  <c r="AQ202" i="1" a="1"/>
  <c r="AQ202" i="1" s="1"/>
  <c r="AQ203" i="1" a="1"/>
  <c r="AQ203" i="1" s="1"/>
  <c r="AQ204" i="1" a="1"/>
  <c r="AQ204" i="1" s="1"/>
  <c r="AQ205" i="1" a="1"/>
  <c r="AQ205" i="1" s="1"/>
  <c r="AQ206" i="1" a="1"/>
  <c r="AQ206" i="1" s="1"/>
  <c r="AQ207" i="1" a="1"/>
  <c r="AQ207" i="1" s="1"/>
  <c r="AQ208" i="1" a="1"/>
  <c r="AQ208" i="1" s="1"/>
  <c r="AQ209" i="1" a="1"/>
  <c r="AQ209" i="1"/>
  <c r="AQ210" i="1" a="1"/>
  <c r="AQ210" i="1" s="1"/>
  <c r="AQ211" i="1" a="1"/>
  <c r="AQ211" i="1" s="1"/>
  <c r="AQ212" i="1" a="1"/>
  <c r="AQ212" i="1" s="1"/>
  <c r="AQ213" i="1" a="1"/>
  <c r="AQ213" i="1" s="1"/>
  <c r="AQ214" i="1" a="1"/>
  <c r="AQ214" i="1" s="1"/>
  <c r="AQ215" i="1" a="1"/>
  <c r="AQ215" i="1" s="1"/>
  <c r="AQ216" i="1" a="1"/>
  <c r="AQ216" i="1" s="1"/>
  <c r="AQ217" i="1" a="1"/>
  <c r="AQ217" i="1" s="1"/>
  <c r="AQ218" i="1" a="1"/>
  <c r="AQ218" i="1" s="1"/>
  <c r="AQ219" i="1" a="1"/>
  <c r="AQ219" i="1" s="1"/>
  <c r="AQ220" i="1" a="1"/>
  <c r="AQ220" i="1" s="1"/>
  <c r="AQ221" i="1" a="1"/>
  <c r="AQ221" i="1" s="1"/>
  <c r="AQ222" i="1" a="1"/>
  <c r="AQ222" i="1"/>
  <c r="AQ223" i="1" a="1"/>
  <c r="AQ223" i="1" s="1"/>
  <c r="AQ224" i="1" a="1"/>
  <c r="AQ224" i="1" s="1"/>
  <c r="AQ225" i="1" a="1"/>
  <c r="AQ225" i="1" s="1"/>
  <c r="AQ226" i="1" a="1"/>
  <c r="AQ226" i="1" s="1"/>
  <c r="AQ227" i="1" a="1"/>
  <c r="AQ227" i="1" s="1"/>
  <c r="AQ228" i="1" a="1"/>
  <c r="AQ228" i="1" s="1"/>
  <c r="AQ229" i="1" a="1"/>
  <c r="AQ229" i="1" s="1"/>
  <c r="AQ230" i="1" a="1"/>
  <c r="AQ230" i="1" s="1"/>
  <c r="AQ231" i="1" a="1"/>
  <c r="AQ231" i="1" s="1"/>
  <c r="AQ232" i="1" a="1"/>
  <c r="AQ232" i="1" s="1"/>
  <c r="AQ233" i="1" a="1"/>
  <c r="AQ233" i="1" s="1"/>
  <c r="AQ234" i="1" a="1"/>
  <c r="AQ234" i="1" s="1"/>
  <c r="AQ235" i="1" a="1"/>
  <c r="AQ235" i="1" s="1"/>
  <c r="AQ236" i="1" a="1"/>
  <c r="AQ236" i="1" s="1"/>
  <c r="AQ237" i="1" a="1"/>
  <c r="AQ237" i="1" s="1"/>
  <c r="AQ238" i="1" a="1"/>
  <c r="AQ238" i="1" s="1"/>
  <c r="AQ239" i="1" a="1"/>
  <c r="AQ239" i="1" s="1"/>
  <c r="AQ240" i="1" a="1"/>
  <c r="AQ240" i="1" s="1"/>
  <c r="AQ241" i="1" a="1"/>
  <c r="AQ241" i="1" s="1"/>
  <c r="AQ242" i="1" a="1"/>
  <c r="AQ242" i="1" s="1"/>
  <c r="AQ243" i="1" a="1"/>
  <c r="AQ243" i="1" s="1"/>
  <c r="AQ244" i="1" a="1"/>
  <c r="AQ244" i="1"/>
  <c r="AQ245" i="1" a="1"/>
  <c r="AQ245" i="1" s="1"/>
  <c r="AQ246" i="1" a="1"/>
  <c r="AQ246" i="1" s="1"/>
  <c r="AQ247" i="1" a="1"/>
  <c r="AQ247" i="1" s="1"/>
  <c r="AQ248" i="1" a="1"/>
  <c r="AQ248" i="1" s="1"/>
  <c r="AQ249" i="1" a="1"/>
  <c r="AQ249" i="1" s="1"/>
  <c r="AQ250" i="1" a="1"/>
  <c r="AQ250" i="1" s="1"/>
  <c r="AQ251" i="1" a="1"/>
  <c r="AQ251" i="1" s="1"/>
  <c r="AQ252" i="1" a="1"/>
  <c r="AQ252" i="1" s="1"/>
  <c r="AQ253" i="1" a="1"/>
  <c r="AQ253" i="1" s="1"/>
  <c r="AQ254" i="1" a="1"/>
  <c r="AQ254" i="1" s="1"/>
  <c r="AQ255" i="1" a="1"/>
  <c r="AQ255" i="1" s="1"/>
  <c r="AQ256" i="1" a="1"/>
  <c r="AQ256" i="1" s="1"/>
  <c r="AQ257" i="1" a="1"/>
  <c r="AQ257" i="1" s="1"/>
  <c r="AQ258" i="1" a="1"/>
  <c r="AQ258" i="1" s="1"/>
  <c r="AQ259" i="1" a="1"/>
  <c r="AQ259" i="1" s="1"/>
  <c r="AQ260" i="1" a="1"/>
  <c r="AQ260" i="1" s="1"/>
  <c r="AQ261" i="1" a="1"/>
  <c r="AQ261" i="1" s="1"/>
  <c r="AQ262" i="1" a="1"/>
  <c r="AQ262" i="1" s="1"/>
  <c r="AQ263" i="1" a="1"/>
  <c r="AQ263" i="1" s="1"/>
  <c r="AQ264" i="1" a="1"/>
  <c r="AQ264" i="1" s="1"/>
  <c r="AQ265" i="1" a="1"/>
  <c r="AQ265" i="1" s="1"/>
  <c r="AQ266" i="1" a="1"/>
  <c r="AQ266" i="1" s="1"/>
  <c r="AQ267" i="1" a="1"/>
  <c r="AQ267" i="1" s="1"/>
  <c r="AQ268" i="1" a="1"/>
  <c r="AQ268" i="1" s="1"/>
  <c r="AQ269" i="1" a="1"/>
  <c r="AQ269" i="1" s="1"/>
  <c r="AQ270" i="1" a="1"/>
  <c r="AQ270" i="1" s="1"/>
  <c r="AQ271" i="1" a="1"/>
  <c r="AQ271" i="1"/>
  <c r="AQ272" i="1" a="1"/>
  <c r="AQ272" i="1" s="1"/>
  <c r="AQ273" i="1" a="1"/>
  <c r="AQ273" i="1" s="1"/>
  <c r="AQ274" i="1" a="1"/>
  <c r="AQ274" i="1" s="1"/>
  <c r="AQ275" i="1" a="1"/>
  <c r="AQ275" i="1"/>
  <c r="AQ276" i="1" a="1"/>
  <c r="AQ276" i="1" s="1"/>
  <c r="AQ277" i="1" a="1"/>
  <c r="AQ277" i="1" s="1"/>
  <c r="AQ278" i="1" a="1"/>
  <c r="AQ278" i="1" s="1"/>
  <c r="AQ279" i="1" a="1"/>
  <c r="AQ279" i="1" s="1"/>
  <c r="AQ280" i="1" a="1"/>
  <c r="AQ280" i="1" s="1"/>
  <c r="AQ281" i="1" a="1"/>
  <c r="AQ281" i="1"/>
  <c r="AQ282" i="1" a="1"/>
  <c r="AQ282" i="1"/>
  <c r="AQ283" i="1" a="1"/>
  <c r="AQ283" i="1" s="1"/>
  <c r="AQ284" i="1" a="1"/>
  <c r="AQ284" i="1" s="1"/>
  <c r="AQ285" i="1" a="1"/>
  <c r="AQ285" i="1" s="1"/>
  <c r="AQ286" i="1" a="1"/>
  <c r="AQ286" i="1" s="1"/>
  <c r="AQ287" i="1" a="1"/>
  <c r="AQ287" i="1" s="1"/>
  <c r="AQ288" i="1" a="1"/>
  <c r="AQ288" i="1" s="1"/>
  <c r="AQ289" i="1" a="1"/>
  <c r="AQ289" i="1"/>
  <c r="AQ290" i="1" a="1"/>
  <c r="AQ290" i="1" s="1"/>
  <c r="AQ291" i="1" a="1"/>
  <c r="AQ291" i="1" s="1"/>
  <c r="AQ292" i="1" a="1"/>
  <c r="AQ292" i="1" s="1"/>
  <c r="AQ293" i="1" a="1"/>
  <c r="AQ293" i="1" s="1"/>
  <c r="AQ294" i="1" a="1"/>
  <c r="AQ294" i="1" s="1"/>
  <c r="AQ295" i="1" a="1"/>
  <c r="AQ295" i="1" s="1"/>
  <c r="AQ296" i="1" a="1"/>
  <c r="AQ296" i="1" s="1"/>
  <c r="AQ297" i="1" a="1"/>
  <c r="AQ297" i="1" s="1"/>
  <c r="AQ298" i="1" a="1"/>
  <c r="AQ298" i="1" s="1"/>
  <c r="AQ299" i="1" a="1"/>
  <c r="AQ299" i="1" s="1"/>
  <c r="AQ300" i="1" a="1"/>
  <c r="AQ300" i="1"/>
  <c r="AQ301" i="1" a="1"/>
  <c r="AQ301" i="1" s="1"/>
  <c r="AQ302" i="1" a="1"/>
  <c r="AQ302" i="1" s="1"/>
  <c r="AQ303" i="1" a="1"/>
  <c r="AQ303" i="1" s="1"/>
  <c r="AQ304" i="1" a="1"/>
  <c r="AQ304" i="1" s="1"/>
  <c r="AQ305" i="1" a="1"/>
  <c r="AQ305" i="1" s="1"/>
  <c r="AQ306" i="1" a="1"/>
  <c r="AQ306" i="1" s="1"/>
  <c r="AQ307" i="1" a="1"/>
  <c r="AQ307" i="1" s="1"/>
  <c r="AQ308" i="1" a="1"/>
  <c r="AQ308" i="1" s="1"/>
  <c r="AQ309" i="1" a="1"/>
  <c r="AQ309" i="1" s="1"/>
  <c r="AQ310" i="1" a="1"/>
  <c r="AQ310" i="1" s="1"/>
  <c r="AQ311" i="1" a="1"/>
  <c r="AQ311" i="1" s="1"/>
  <c r="AQ312" i="1" a="1"/>
  <c r="AQ312" i="1" s="1"/>
  <c r="AQ313" i="1" a="1"/>
  <c r="AQ313" i="1" s="1"/>
  <c r="AQ314" i="1" a="1"/>
  <c r="AQ314" i="1" s="1"/>
  <c r="AQ315" i="1" a="1"/>
  <c r="AQ315" i="1" s="1"/>
  <c r="AQ316" i="1" a="1"/>
  <c r="AQ316" i="1" s="1"/>
  <c r="AQ317" i="1" a="1"/>
  <c r="AQ317" i="1" s="1"/>
  <c r="AQ318" i="1" a="1"/>
  <c r="AQ318" i="1" s="1"/>
  <c r="AQ319" i="1" a="1"/>
  <c r="AQ319" i="1" s="1"/>
  <c r="AQ320" i="1" a="1"/>
  <c r="AQ320" i="1" s="1"/>
  <c r="AQ321" i="1" a="1"/>
  <c r="AQ321" i="1" s="1"/>
  <c r="AQ322" i="1" a="1"/>
  <c r="AQ322" i="1" s="1"/>
  <c r="AQ323" i="1" a="1"/>
  <c r="AQ323" i="1" s="1"/>
  <c r="AQ324" i="1" a="1"/>
  <c r="AQ324" i="1" s="1"/>
  <c r="AQ325" i="1" a="1"/>
  <c r="AQ325" i="1" s="1"/>
  <c r="AQ326" i="1" a="1"/>
  <c r="AQ326" i="1" s="1"/>
  <c r="AQ327" i="1" a="1"/>
  <c r="AQ327" i="1" s="1"/>
  <c r="AQ328" i="1" a="1"/>
  <c r="AQ328" i="1"/>
  <c r="AQ329" i="1" a="1"/>
  <c r="AQ329" i="1" s="1"/>
  <c r="AQ330" i="1" a="1"/>
  <c r="AQ330" i="1" s="1"/>
  <c r="AQ331" i="1" a="1"/>
  <c r="AQ331" i="1" s="1"/>
  <c r="AQ332" i="1" a="1"/>
  <c r="AQ332" i="1" s="1"/>
  <c r="AQ333" i="1" a="1"/>
  <c r="AQ333" i="1" s="1"/>
  <c r="AQ334" i="1" a="1"/>
  <c r="AQ334" i="1" s="1"/>
  <c r="AQ335" i="1" a="1"/>
  <c r="AQ335" i="1" s="1"/>
  <c r="AQ336" i="1" a="1"/>
  <c r="AQ336" i="1" s="1"/>
  <c r="AQ337" i="1" a="1"/>
  <c r="AQ337" i="1" s="1"/>
  <c r="AQ338" i="1" a="1"/>
  <c r="AQ338" i="1" s="1"/>
  <c r="AQ339" i="1" a="1"/>
  <c r="AQ339" i="1" s="1"/>
  <c r="AQ340" i="1" a="1"/>
  <c r="AQ340" i="1" s="1"/>
  <c r="AQ341" i="1" a="1"/>
  <c r="AQ341" i="1" s="1"/>
  <c r="AQ342" i="1" a="1"/>
  <c r="AQ342" i="1" s="1"/>
  <c r="AQ343" i="1" a="1"/>
  <c r="AQ343" i="1" s="1"/>
  <c r="AQ344" i="1" a="1"/>
  <c r="AQ344" i="1" s="1"/>
  <c r="AQ345" i="1" a="1"/>
  <c r="AQ345" i="1" s="1"/>
  <c r="AQ346" i="1" a="1"/>
  <c r="AQ346" i="1" s="1"/>
  <c r="AQ347" i="1" a="1"/>
  <c r="AQ347" i="1" s="1"/>
  <c r="AQ348" i="1" a="1"/>
  <c r="AQ348" i="1" s="1"/>
  <c r="AQ349" i="1" a="1"/>
  <c r="AQ349" i="1" s="1"/>
  <c r="AQ350" i="1" a="1"/>
  <c r="AQ350" i="1" s="1"/>
  <c r="AQ351" i="1" a="1"/>
  <c r="AQ351" i="1" s="1"/>
  <c r="AQ352" i="1" a="1"/>
  <c r="AQ352" i="1"/>
  <c r="AQ353" i="1" a="1"/>
  <c r="AQ353" i="1" s="1"/>
  <c r="AQ354" i="1" a="1"/>
  <c r="AQ354" i="1" s="1"/>
  <c r="AQ355" i="1" a="1"/>
  <c r="AQ355" i="1" s="1"/>
  <c r="AQ356" i="1" a="1"/>
  <c r="AQ356" i="1" s="1"/>
  <c r="AQ357" i="1" a="1"/>
  <c r="AQ357" i="1" s="1"/>
  <c r="AQ358" i="1" a="1"/>
  <c r="AQ358" i="1" s="1"/>
  <c r="AQ359" i="1" a="1"/>
  <c r="AQ359" i="1" s="1"/>
  <c r="AQ360" i="1" a="1"/>
  <c r="AQ360" i="1" s="1"/>
  <c r="AQ361" i="1" a="1"/>
  <c r="AQ361" i="1"/>
  <c r="AQ362" i="1" a="1"/>
  <c r="AQ362" i="1" s="1"/>
  <c r="AQ363" i="1" a="1"/>
  <c r="AQ363" i="1" s="1"/>
  <c r="AQ364" i="1" a="1"/>
  <c r="AQ364" i="1" s="1"/>
  <c r="AQ365" i="1" a="1"/>
  <c r="AQ365" i="1" s="1"/>
  <c r="AQ366" i="1" a="1"/>
  <c r="AQ366" i="1" s="1"/>
  <c r="AQ367" i="1" a="1"/>
  <c r="AQ367" i="1" s="1"/>
  <c r="AQ368" i="1" a="1"/>
  <c r="AQ368" i="1" s="1"/>
  <c r="AQ369" i="1" a="1"/>
  <c r="AQ369" i="1" s="1"/>
  <c r="AQ370" i="1" a="1"/>
  <c r="AQ370" i="1" s="1"/>
  <c r="AQ371" i="1" a="1"/>
  <c r="AQ371" i="1" s="1"/>
  <c r="AQ372" i="1" a="1"/>
  <c r="AQ372" i="1" s="1"/>
  <c r="AQ373" i="1" a="1"/>
  <c r="AQ373" i="1"/>
  <c r="AQ374" i="1" a="1"/>
  <c r="AQ374" i="1" s="1"/>
  <c r="AQ375" i="1" a="1"/>
  <c r="AQ375" i="1" s="1"/>
  <c r="AQ376" i="1" a="1"/>
  <c r="AQ376" i="1" s="1"/>
  <c r="AQ377" i="1" a="1"/>
  <c r="AQ377" i="1" s="1"/>
  <c r="AQ378" i="1" a="1"/>
  <c r="AQ378" i="1" s="1"/>
  <c r="AQ379" i="1" a="1"/>
  <c r="AQ379" i="1" s="1"/>
  <c r="AQ380" i="1" a="1"/>
  <c r="AQ380" i="1" s="1"/>
  <c r="AQ381" i="1" a="1"/>
  <c r="AQ381" i="1" s="1"/>
  <c r="AQ382" i="1" a="1"/>
  <c r="AQ382" i="1" s="1"/>
  <c r="AQ383" i="1" a="1"/>
  <c r="AQ383" i="1" s="1"/>
  <c r="AQ384" i="1" a="1"/>
  <c r="AQ384" i="1" s="1"/>
  <c r="AQ385" i="1" a="1"/>
  <c r="AQ385" i="1" s="1"/>
  <c r="AQ386" i="1" a="1"/>
  <c r="AQ386" i="1" s="1"/>
  <c r="AQ387" i="1" a="1"/>
  <c r="AQ387" i="1" s="1"/>
  <c r="AQ388" i="1" a="1"/>
  <c r="AQ388" i="1" s="1"/>
  <c r="AQ389" i="1" a="1"/>
  <c r="AQ389" i="1" s="1"/>
  <c r="AQ390" i="1" a="1"/>
  <c r="AQ390" i="1"/>
  <c r="AQ391" i="1" a="1"/>
  <c r="AQ391" i="1" s="1"/>
  <c r="AQ392" i="1" a="1"/>
  <c r="AQ392" i="1" s="1"/>
  <c r="AQ393" i="1" a="1"/>
  <c r="AQ393" i="1" s="1"/>
  <c r="AQ394" i="1" a="1"/>
  <c r="AQ394" i="1" s="1"/>
  <c r="AQ395" i="1" a="1"/>
  <c r="AQ395" i="1" s="1"/>
  <c r="AQ396" i="1" a="1"/>
  <c r="AQ396" i="1" s="1"/>
  <c r="AQ397" i="1" a="1"/>
  <c r="AQ397" i="1"/>
  <c r="AQ398" i="1" a="1"/>
  <c r="AQ398" i="1" s="1"/>
  <c r="AQ399" i="1" a="1"/>
  <c r="AQ399" i="1" s="1"/>
  <c r="AQ400" i="1" a="1"/>
  <c r="AQ400" i="1" s="1"/>
  <c r="AQ401" i="1" a="1"/>
  <c r="AQ401" i="1" s="1"/>
  <c r="AQ402" i="1" a="1"/>
  <c r="AQ402" i="1" s="1"/>
  <c r="AQ403" i="1" a="1"/>
  <c r="AQ403" i="1" s="1"/>
  <c r="AQ404" i="1" a="1"/>
  <c r="AQ404" i="1" s="1"/>
  <c r="AQ405" i="1" a="1"/>
  <c r="AQ405" i="1" s="1"/>
  <c r="AQ406" i="1" a="1"/>
  <c r="AQ406" i="1" s="1"/>
  <c r="AQ407" i="1" a="1"/>
  <c r="AQ407" i="1" s="1"/>
  <c r="AQ408" i="1" a="1"/>
  <c r="AQ408" i="1"/>
  <c r="AQ409" i="1" a="1"/>
  <c r="AQ409" i="1" s="1"/>
  <c r="AQ410" i="1" a="1"/>
  <c r="AQ410" i="1" s="1"/>
  <c r="AQ411" i="1" a="1"/>
  <c r="AQ411" i="1" s="1"/>
  <c r="AQ412" i="1" a="1"/>
  <c r="AQ412" i="1" s="1"/>
  <c r="AQ413" i="1" a="1"/>
  <c r="AQ413" i="1" s="1"/>
  <c r="AQ414" i="1" a="1"/>
  <c r="AQ414" i="1"/>
  <c r="AQ415" i="1" a="1"/>
  <c r="AQ415" i="1" s="1"/>
  <c r="AQ416" i="1" a="1"/>
  <c r="AQ416" i="1" s="1"/>
  <c r="AQ417" i="1" a="1"/>
  <c r="AQ417" i="1" s="1"/>
  <c r="AQ418" i="1" a="1"/>
  <c r="AQ418" i="1" s="1"/>
  <c r="AQ419" i="1" a="1"/>
  <c r="AQ419" i="1" s="1"/>
  <c r="AQ420" i="1" a="1"/>
  <c r="AQ420" i="1" s="1"/>
  <c r="AQ421" i="1" a="1"/>
  <c r="AQ421" i="1"/>
  <c r="AQ422" i="1" a="1"/>
  <c r="AQ422" i="1" s="1"/>
  <c r="AQ423" i="1" a="1"/>
  <c r="AQ423" i="1" s="1"/>
  <c r="AQ424" i="1" a="1"/>
  <c r="AQ424" i="1"/>
  <c r="AQ425" i="1" a="1"/>
  <c r="AQ425" i="1" s="1"/>
  <c r="AQ426" i="1" a="1"/>
  <c r="AQ426" i="1" s="1"/>
  <c r="AQ427" i="1" a="1"/>
  <c r="AQ427" i="1" s="1"/>
  <c r="AQ428" i="1" a="1"/>
  <c r="AQ428" i="1" s="1"/>
  <c r="AQ429" i="1" a="1"/>
  <c r="AQ429" i="1" s="1"/>
  <c r="AQ430" i="1" a="1"/>
  <c r="AQ430" i="1" s="1"/>
  <c r="AQ431" i="1" a="1"/>
  <c r="AQ431" i="1" s="1"/>
  <c r="AQ432" i="1" a="1"/>
  <c r="AQ432" i="1" s="1"/>
  <c r="AQ433" i="1" a="1"/>
  <c r="AQ433" i="1" s="1"/>
  <c r="AQ434" i="1" a="1"/>
  <c r="AQ434" i="1" s="1"/>
  <c r="AQ435" i="1" a="1"/>
  <c r="AQ435" i="1" s="1"/>
  <c r="AQ436" i="1" a="1"/>
  <c r="AQ436" i="1" s="1"/>
  <c r="AQ437" i="1" a="1"/>
  <c r="AQ437" i="1"/>
  <c r="AQ438" i="1" a="1"/>
  <c r="AQ438" i="1"/>
  <c r="AQ439" i="1" a="1"/>
  <c r="AQ439" i="1"/>
  <c r="AQ440" i="1" a="1"/>
  <c r="AQ440" i="1" s="1"/>
  <c r="AQ441" i="1" a="1"/>
  <c r="AQ441" i="1" s="1"/>
  <c r="AQ442" i="1" a="1"/>
  <c r="AQ442" i="1" s="1"/>
  <c r="AQ443" i="1" a="1"/>
  <c r="AQ443" i="1" s="1"/>
  <c r="AQ444" i="1" a="1"/>
  <c r="AQ444" i="1" s="1"/>
  <c r="AQ445" i="1" a="1"/>
  <c r="AQ445" i="1" s="1"/>
  <c r="AQ446" i="1" a="1"/>
  <c r="AQ446" i="1" s="1"/>
  <c r="AQ447" i="1" a="1"/>
  <c r="AQ447" i="1" s="1"/>
  <c r="AQ448" i="1" a="1"/>
  <c r="AQ448" i="1"/>
  <c r="AQ449" i="1" a="1"/>
  <c r="AQ449" i="1" s="1"/>
  <c r="AQ450" i="1" a="1"/>
  <c r="AQ450" i="1" s="1"/>
  <c r="AQ451" i="1" a="1"/>
  <c r="AQ451" i="1" s="1"/>
  <c r="AQ452" i="1" a="1"/>
  <c r="AQ452" i="1" s="1"/>
  <c r="AQ453" i="1" a="1"/>
  <c r="AQ453" i="1" s="1"/>
  <c r="AQ454" i="1" a="1"/>
  <c r="AQ454" i="1" s="1"/>
  <c r="AQ455" i="1" a="1"/>
  <c r="AQ455" i="1" s="1"/>
  <c r="AQ456" i="1" a="1"/>
  <c r="AQ456" i="1" s="1"/>
  <c r="AQ457" i="1" a="1"/>
  <c r="AQ457" i="1" s="1"/>
  <c r="AQ458" i="1" a="1"/>
  <c r="AQ458" i="1" s="1"/>
  <c r="AQ459" i="1" a="1"/>
  <c r="AQ459" i="1" s="1"/>
  <c r="AQ460" i="1" a="1"/>
  <c r="AQ460" i="1" s="1"/>
  <c r="AQ461" i="1" a="1"/>
  <c r="AQ461" i="1" s="1"/>
  <c r="AQ462" i="1" a="1"/>
  <c r="AQ462" i="1" s="1"/>
  <c r="AQ463" i="1" a="1"/>
  <c r="AQ463" i="1" s="1"/>
  <c r="AQ464" i="1" a="1"/>
  <c r="AQ464" i="1" s="1"/>
  <c r="AQ465" i="1" a="1"/>
  <c r="AQ465" i="1" s="1"/>
  <c r="AQ466" i="1" a="1"/>
  <c r="AQ466" i="1" s="1"/>
  <c r="AQ467" i="1" a="1"/>
  <c r="AQ467" i="1" s="1"/>
  <c r="AQ468" i="1" a="1"/>
  <c r="AQ468" i="1" s="1"/>
  <c r="AQ469" i="1" a="1"/>
  <c r="AQ469" i="1" s="1"/>
  <c r="AQ470" i="1" a="1"/>
  <c r="AQ470" i="1" s="1"/>
  <c r="AQ471" i="1" a="1"/>
  <c r="AQ471" i="1" s="1"/>
  <c r="AQ472" i="1" a="1"/>
  <c r="AQ472" i="1" s="1"/>
  <c r="AQ473" i="1" a="1"/>
  <c r="AQ473" i="1" s="1"/>
  <c r="AQ474" i="1" a="1"/>
  <c r="AQ474" i="1" s="1"/>
  <c r="AQ475" i="1" a="1"/>
  <c r="AQ475" i="1" s="1"/>
  <c r="AQ476" i="1" a="1"/>
  <c r="AQ476" i="1" s="1"/>
  <c r="AQ477" i="1" a="1"/>
  <c r="AQ477" i="1" s="1"/>
  <c r="AQ478" i="1" a="1"/>
  <c r="AQ478" i="1" s="1"/>
  <c r="AQ479" i="1" a="1"/>
  <c r="AQ479" i="1" s="1"/>
  <c r="AQ480" i="1" a="1"/>
  <c r="AQ480" i="1" s="1"/>
  <c r="AQ481" i="1" a="1"/>
  <c r="AQ481" i="1" s="1"/>
  <c r="AQ482" i="1" a="1"/>
  <c r="AQ482" i="1" s="1"/>
  <c r="AQ483" i="1" a="1"/>
  <c r="AQ483" i="1" s="1"/>
  <c r="AQ484" i="1" a="1"/>
  <c r="AQ484" i="1" s="1"/>
  <c r="AQ485" i="1" a="1"/>
  <c r="AQ485" i="1" s="1"/>
  <c r="AQ486" i="1" a="1"/>
  <c r="AQ486" i="1" s="1"/>
  <c r="AQ487" i="1" a="1"/>
  <c r="AQ487" i="1" s="1"/>
  <c r="AQ488" i="1" a="1"/>
  <c r="AQ488" i="1" s="1"/>
  <c r="AQ489" i="1" a="1"/>
  <c r="AQ489" i="1" s="1"/>
  <c r="AQ490" i="1" a="1"/>
  <c r="AQ490" i="1" s="1"/>
  <c r="AQ491" i="1" a="1"/>
  <c r="AQ491" i="1"/>
  <c r="AQ492" i="1" a="1"/>
  <c r="AQ492" i="1" s="1"/>
  <c r="AQ493" i="1" a="1"/>
  <c r="AQ493" i="1" s="1"/>
  <c r="AQ494" i="1" a="1"/>
  <c r="AQ494" i="1" s="1"/>
  <c r="AQ495" i="1" a="1"/>
  <c r="AQ495" i="1" s="1"/>
  <c r="AQ496" i="1" a="1"/>
  <c r="AQ496" i="1" s="1"/>
  <c r="AQ497" i="1" a="1"/>
  <c r="AQ497" i="1" s="1"/>
  <c r="AQ498" i="1" a="1"/>
  <c r="AQ498" i="1" s="1"/>
  <c r="AQ499" i="1" a="1"/>
  <c r="AQ499" i="1" s="1"/>
  <c r="AQ500" i="1" a="1"/>
  <c r="AQ500" i="1" s="1"/>
  <c r="AQ501" i="1" a="1"/>
  <c r="AQ501" i="1" s="1"/>
  <c r="AQ502" i="1" a="1"/>
  <c r="AQ502" i="1"/>
  <c r="AQ503" i="1" a="1"/>
  <c r="AQ503" i="1" s="1"/>
  <c r="AQ504" i="1" a="1"/>
  <c r="AQ504" i="1" s="1"/>
  <c r="AQ505" i="1" a="1"/>
  <c r="AQ505" i="1" s="1"/>
  <c r="AQ506" i="1" a="1"/>
  <c r="AQ506" i="1" s="1"/>
  <c r="AQ507" i="1" a="1"/>
  <c r="AQ507" i="1" s="1"/>
  <c r="AQ508" i="1" a="1"/>
  <c r="AQ508" i="1"/>
  <c r="AQ509" i="1" a="1"/>
  <c r="AQ509" i="1" s="1"/>
  <c r="AQ510" i="1" a="1"/>
  <c r="AQ510" i="1" s="1"/>
  <c r="AQ511" i="1" a="1"/>
  <c r="AQ511" i="1" s="1"/>
  <c r="AQ512" i="1" a="1"/>
  <c r="AQ512" i="1"/>
  <c r="AQ513" i="1" a="1"/>
  <c r="AQ513" i="1" s="1"/>
  <c r="AQ514" i="1" a="1"/>
  <c r="AQ514" i="1" s="1"/>
  <c r="AQ515" i="1" a="1"/>
  <c r="AQ515" i="1"/>
  <c r="AQ516" i="1" a="1"/>
  <c r="AQ516" i="1" s="1"/>
  <c r="AQ517" i="1" a="1"/>
  <c r="AQ517" i="1" s="1"/>
  <c r="AQ518" i="1" a="1"/>
  <c r="AQ518" i="1" s="1"/>
  <c r="AQ519" i="1" a="1"/>
  <c r="AQ519" i="1" s="1"/>
  <c r="AQ520" i="1" a="1"/>
  <c r="AQ520" i="1" s="1"/>
  <c r="AQ521" i="1" a="1"/>
  <c r="AQ521" i="1" s="1"/>
  <c r="AQ522" i="1" a="1"/>
  <c r="AQ522" i="1" s="1"/>
  <c r="AQ523" i="1" a="1"/>
  <c r="AQ523" i="1" s="1"/>
  <c r="AQ524" i="1" a="1"/>
  <c r="AQ524" i="1" s="1"/>
  <c r="AQ525" i="1" a="1"/>
  <c r="AQ525" i="1" s="1"/>
  <c r="AQ526" i="1" a="1"/>
  <c r="AQ526" i="1" s="1"/>
  <c r="AQ527" i="1" a="1"/>
  <c r="AQ527" i="1" s="1"/>
  <c r="AQ528" i="1" a="1"/>
  <c r="AQ528" i="1"/>
  <c r="AQ529" i="1" a="1"/>
  <c r="AQ529" i="1" s="1"/>
  <c r="AQ530" i="1" a="1"/>
  <c r="AQ530" i="1" s="1"/>
  <c r="AQ531" i="1" a="1"/>
  <c r="AQ531" i="1" s="1"/>
  <c r="AQ532" i="1" a="1"/>
  <c r="AQ532" i="1" s="1"/>
  <c r="AQ533" i="1" a="1"/>
  <c r="AQ533" i="1" s="1"/>
  <c r="AQ534" i="1" a="1"/>
  <c r="AQ534" i="1" s="1"/>
  <c r="AQ535" i="1" a="1"/>
  <c r="AQ535" i="1" s="1"/>
  <c r="AQ536" i="1" a="1"/>
  <c r="AQ536" i="1" s="1"/>
  <c r="AQ537" i="1" a="1"/>
  <c r="AQ537" i="1" s="1"/>
  <c r="AQ538" i="1" a="1"/>
  <c r="AQ538" i="1" s="1"/>
  <c r="AQ539" i="1" a="1"/>
  <c r="AQ539" i="1" s="1"/>
  <c r="AQ540" i="1" a="1"/>
  <c r="AQ540" i="1" s="1"/>
  <c r="AQ541" i="1" a="1"/>
  <c r="AQ541" i="1" s="1"/>
  <c r="AQ542" i="1" a="1"/>
  <c r="AQ542" i="1" s="1"/>
  <c r="AQ543" i="1" a="1"/>
  <c r="AQ543" i="1" s="1"/>
  <c r="AQ544" i="1" a="1"/>
  <c r="AQ544" i="1"/>
  <c r="AQ545" i="1" a="1"/>
  <c r="AQ545" i="1" s="1"/>
  <c r="AQ546" i="1" a="1"/>
  <c r="AQ546" i="1" s="1"/>
  <c r="AQ547" i="1" a="1"/>
  <c r="AQ547" i="1" s="1"/>
  <c r="AQ548" i="1" a="1"/>
  <c r="AQ548" i="1" s="1"/>
  <c r="AQ549" i="1" a="1"/>
  <c r="AQ549" i="1" s="1"/>
  <c r="AQ550" i="1" a="1"/>
  <c r="AQ550" i="1" s="1"/>
  <c r="AQ551" i="1" a="1"/>
  <c r="AQ551" i="1"/>
  <c r="AQ552" i="1" a="1"/>
  <c r="AQ552" i="1" s="1"/>
  <c r="AQ553" i="1" a="1"/>
  <c r="AQ553" i="1" s="1"/>
  <c r="AQ554" i="1" a="1"/>
  <c r="AQ554" i="1"/>
  <c r="AQ555" i="1" a="1"/>
  <c r="AQ555" i="1" s="1"/>
  <c r="AQ556" i="1" a="1"/>
  <c r="AQ556" i="1" s="1"/>
  <c r="AQ557" i="1" a="1"/>
  <c r="AQ557" i="1"/>
  <c r="AQ558" i="1" a="1"/>
  <c r="AQ558" i="1" s="1"/>
  <c r="AQ559" i="1" a="1"/>
  <c r="AQ559" i="1" s="1"/>
  <c r="AQ560" i="1" a="1"/>
  <c r="AQ560" i="1" s="1"/>
  <c r="AQ561" i="1" a="1"/>
  <c r="AQ561" i="1" s="1"/>
  <c r="AQ562" i="1" a="1"/>
  <c r="AQ562" i="1" s="1"/>
  <c r="AQ563" i="1" a="1"/>
  <c r="AQ563" i="1" s="1"/>
  <c r="AQ564" i="1" a="1"/>
  <c r="AQ564" i="1" s="1"/>
  <c r="AQ565" i="1" a="1"/>
  <c r="AQ565" i="1" s="1"/>
  <c r="AQ566" i="1" a="1"/>
  <c r="AQ566" i="1" s="1"/>
  <c r="AQ567" i="1" a="1"/>
  <c r="AQ567" i="1" s="1"/>
  <c r="AQ568" i="1" a="1"/>
  <c r="AQ568" i="1" s="1"/>
  <c r="AQ569" i="1" a="1"/>
  <c r="AQ569" i="1" s="1"/>
  <c r="AQ570" i="1" a="1"/>
  <c r="AQ570" i="1" s="1"/>
  <c r="AQ571" i="1" a="1"/>
  <c r="AQ571" i="1" s="1"/>
  <c r="AQ572" i="1" a="1"/>
  <c r="AQ572" i="1" s="1"/>
  <c r="AQ573" i="1" a="1"/>
  <c r="AQ573" i="1" s="1"/>
  <c r="AQ574" i="1" a="1"/>
  <c r="AQ574" i="1" s="1"/>
  <c r="AQ575" i="1" a="1"/>
  <c r="AQ575" i="1" s="1"/>
  <c r="AQ576" i="1" a="1"/>
  <c r="AQ576" i="1" s="1"/>
  <c r="AQ577" i="1" a="1"/>
  <c r="AQ577" i="1" s="1"/>
  <c r="AQ578" i="1" a="1"/>
  <c r="AQ578" i="1" s="1"/>
  <c r="AQ579" i="1" a="1"/>
  <c r="AQ579" i="1" s="1"/>
  <c r="AQ580" i="1" a="1"/>
  <c r="AQ580" i="1" s="1"/>
  <c r="AQ581" i="1" a="1"/>
  <c r="AQ581" i="1" s="1"/>
  <c r="AQ582" i="1" a="1"/>
  <c r="AQ582" i="1" s="1"/>
  <c r="AQ583" i="1" a="1"/>
  <c r="AQ583" i="1" s="1"/>
  <c r="AQ584" i="1" a="1"/>
  <c r="AQ584" i="1" s="1"/>
  <c r="AQ585" i="1" a="1"/>
  <c r="AQ585" i="1" s="1"/>
  <c r="AQ586" i="1" a="1"/>
  <c r="AQ586" i="1" s="1"/>
  <c r="AQ587" i="1" a="1"/>
  <c r="AQ587" i="1" s="1"/>
  <c r="AQ588" i="1" a="1"/>
  <c r="AQ588" i="1" s="1"/>
  <c r="AQ589" i="1" a="1"/>
  <c r="AQ589" i="1" s="1"/>
  <c r="AQ590" i="1" a="1"/>
  <c r="AQ590" i="1" s="1"/>
  <c r="AQ591" i="1" a="1"/>
  <c r="AQ591" i="1" s="1"/>
  <c r="AQ592" i="1" a="1"/>
  <c r="AQ592" i="1" s="1"/>
  <c r="AQ593" i="1" a="1"/>
  <c r="AQ593" i="1" s="1"/>
  <c r="AQ594" i="1" a="1"/>
  <c r="AQ594" i="1" s="1"/>
  <c r="AQ595" i="1" a="1"/>
  <c r="AQ595" i="1"/>
  <c r="AQ596" i="1" a="1"/>
  <c r="AQ596" i="1" s="1"/>
  <c r="AQ597" i="1" a="1"/>
  <c r="AQ597" i="1" s="1"/>
  <c r="AQ598" i="1" a="1"/>
  <c r="AQ598" i="1" s="1"/>
  <c r="AQ599" i="1" a="1"/>
  <c r="AQ599" i="1" s="1"/>
  <c r="AQ600" i="1" a="1"/>
  <c r="AQ600" i="1" s="1"/>
  <c r="AQ601" i="1" a="1"/>
  <c r="AQ601" i="1"/>
  <c r="AQ602" i="1" a="1"/>
  <c r="AQ602" i="1" s="1"/>
  <c r="AQ603" i="1" a="1"/>
  <c r="AQ603" i="1" s="1"/>
  <c r="AQ604" i="1" a="1"/>
  <c r="AQ604" i="1"/>
  <c r="AQ605" i="1" a="1"/>
  <c r="AQ605" i="1" s="1"/>
  <c r="AQ606" i="1" a="1"/>
  <c r="AQ606" i="1" s="1"/>
  <c r="AQ607" i="1" a="1"/>
  <c r="AQ607" i="1"/>
  <c r="AQ608" i="1" a="1"/>
  <c r="AQ608" i="1" s="1"/>
  <c r="AQ609" i="1" a="1"/>
  <c r="AQ609" i="1" s="1"/>
  <c r="AQ610" i="1" a="1"/>
  <c r="AQ610" i="1" s="1"/>
  <c r="AQ611" i="1" a="1"/>
  <c r="AQ611" i="1"/>
  <c r="AQ612" i="1" a="1"/>
  <c r="AQ612" i="1" s="1"/>
  <c r="AQ613" i="1" a="1"/>
  <c r="AQ613" i="1" s="1"/>
  <c r="AQ614" i="1" a="1"/>
  <c r="AQ614" i="1" s="1"/>
  <c r="AQ615" i="1" a="1"/>
  <c r="AQ615" i="1" s="1"/>
  <c r="AQ616" i="1" a="1"/>
  <c r="AQ616" i="1" s="1"/>
  <c r="AQ617" i="1" a="1"/>
  <c r="AQ617" i="1" s="1"/>
  <c r="AQ618" i="1" a="1"/>
  <c r="AQ618" i="1" s="1"/>
  <c r="AQ619" i="1" a="1"/>
  <c r="AQ619" i="1" s="1"/>
  <c r="AQ620" i="1" a="1"/>
  <c r="AQ620" i="1"/>
  <c r="AQ621" i="1" a="1"/>
  <c r="AQ621" i="1" s="1"/>
  <c r="AQ622" i="1" a="1"/>
  <c r="AQ622" i="1" s="1"/>
  <c r="AQ623" i="1" a="1"/>
  <c r="AQ623" i="1" s="1"/>
  <c r="AQ624" i="1" a="1"/>
  <c r="AQ624" i="1" s="1"/>
  <c r="AQ625" i="1" a="1"/>
  <c r="AQ625" i="1" s="1"/>
  <c r="AQ626" i="1" a="1"/>
  <c r="AQ626" i="1"/>
  <c r="AQ627" i="1" a="1"/>
  <c r="AQ627" i="1" s="1"/>
  <c r="AQ628" i="1" a="1"/>
  <c r="AQ628" i="1" s="1"/>
  <c r="AQ629" i="1" a="1"/>
  <c r="AQ629" i="1"/>
  <c r="AQ630" i="1" a="1"/>
  <c r="AQ630" i="1" s="1"/>
  <c r="AQ631" i="1" a="1"/>
  <c r="AQ631" i="1" s="1"/>
  <c r="AQ632" i="1" a="1"/>
  <c r="AQ632" i="1" s="1"/>
  <c r="AQ633" i="1" a="1"/>
  <c r="AQ633" i="1" s="1"/>
  <c r="AQ634" i="1" a="1"/>
  <c r="AQ634" i="1" s="1"/>
  <c r="AQ635" i="1" a="1"/>
  <c r="AQ635" i="1" s="1"/>
  <c r="AQ636" i="1" a="1"/>
  <c r="AQ636" i="1"/>
  <c r="AQ637" i="1" a="1"/>
  <c r="AQ637" i="1" s="1"/>
  <c r="AQ638" i="1" a="1"/>
  <c r="AQ638" i="1" s="1"/>
  <c r="AQ639" i="1" a="1"/>
  <c r="AQ639" i="1" s="1"/>
  <c r="AQ640" i="1" a="1"/>
  <c r="AQ640" i="1" s="1"/>
  <c r="AQ641" i="1" a="1"/>
  <c r="AQ641" i="1" s="1"/>
  <c r="AQ642" i="1" a="1"/>
  <c r="AQ642" i="1" s="1"/>
  <c r="AQ643" i="1" a="1"/>
  <c r="AQ643" i="1"/>
  <c r="AQ644" i="1" a="1"/>
  <c r="AQ644" i="1" s="1"/>
  <c r="AQ645" i="1" a="1"/>
  <c r="AQ645" i="1" s="1"/>
  <c r="AQ646" i="1" a="1"/>
  <c r="AQ646" i="1"/>
  <c r="AQ647" i="1" a="1"/>
  <c r="AQ647" i="1" s="1"/>
  <c r="AQ648" i="1" a="1"/>
  <c r="AQ648" i="1" s="1"/>
  <c r="AQ649" i="1" a="1"/>
  <c r="AQ649" i="1" s="1"/>
  <c r="AQ650" i="1" a="1"/>
  <c r="AQ650" i="1"/>
  <c r="AQ651" i="1" a="1"/>
  <c r="AQ651" i="1" s="1"/>
  <c r="AQ652" i="1" a="1"/>
  <c r="AQ652" i="1" s="1"/>
  <c r="AQ653" i="1" a="1"/>
  <c r="AQ653" i="1" s="1"/>
  <c r="AQ654" i="1" a="1"/>
  <c r="AQ654" i="1" s="1"/>
  <c r="AQ655" i="1" a="1"/>
  <c r="AQ655" i="1" s="1"/>
  <c r="AQ656" i="1" a="1"/>
  <c r="AQ656" i="1" s="1"/>
  <c r="AQ657" i="1" a="1"/>
  <c r="AQ657" i="1" s="1"/>
  <c r="AQ658" i="1" a="1"/>
  <c r="AQ658" i="1" s="1"/>
  <c r="AQ659" i="1" a="1"/>
  <c r="AQ659" i="1" s="1"/>
  <c r="AQ660" i="1" a="1"/>
  <c r="AQ660" i="1" s="1"/>
  <c r="AQ661" i="1" a="1"/>
  <c r="AQ661" i="1" s="1"/>
  <c r="AQ662" i="1" a="1"/>
  <c r="AQ662" i="1" s="1"/>
  <c r="AQ663" i="1" a="1"/>
  <c r="AQ663" i="1" s="1"/>
  <c r="AQ664" i="1" a="1"/>
  <c r="AQ664" i="1" s="1"/>
  <c r="AQ665" i="1" a="1"/>
  <c r="AQ665" i="1" s="1"/>
  <c r="AQ666" i="1" a="1"/>
  <c r="AQ666" i="1" s="1"/>
  <c r="AQ667" i="1" a="1"/>
  <c r="AQ667" i="1" s="1"/>
  <c r="AQ668" i="1" a="1"/>
  <c r="AQ668" i="1" s="1"/>
  <c r="AQ669" i="1" a="1"/>
  <c r="AQ669" i="1" s="1"/>
  <c r="AQ670" i="1" a="1"/>
  <c r="AQ670" i="1" s="1"/>
  <c r="AQ671" i="1" a="1"/>
  <c r="AQ671" i="1" s="1"/>
  <c r="AQ672" i="1" a="1"/>
  <c r="AQ672" i="1" s="1"/>
  <c r="AQ673" i="1" a="1"/>
  <c r="AQ673" i="1" s="1"/>
  <c r="AQ674" i="1" a="1"/>
  <c r="AQ674" i="1" s="1"/>
  <c r="AQ675" i="1" a="1"/>
  <c r="AQ675" i="1" s="1"/>
  <c r="AQ676" i="1" a="1"/>
  <c r="AQ676" i="1" s="1"/>
  <c r="AQ677" i="1" a="1"/>
  <c r="AQ677" i="1"/>
  <c r="AQ678" i="1" a="1"/>
  <c r="AQ678" i="1" s="1"/>
  <c r="AQ679" i="1" a="1"/>
  <c r="AQ679" i="1" s="1"/>
  <c r="AQ680" i="1" a="1"/>
  <c r="AQ680" i="1" s="1"/>
  <c r="AQ681" i="1" a="1"/>
  <c r="AQ681" i="1" s="1"/>
  <c r="AQ682" i="1" a="1"/>
  <c r="AQ682" i="1" s="1"/>
  <c r="AQ683" i="1" a="1"/>
  <c r="AQ683" i="1" s="1"/>
  <c r="AQ684" i="1" a="1"/>
  <c r="AQ684" i="1" s="1"/>
  <c r="AQ685" i="1" a="1"/>
  <c r="AQ685" i="1" s="1"/>
  <c r="AQ686" i="1" a="1"/>
  <c r="AQ686" i="1" s="1"/>
  <c r="AQ687" i="1" a="1"/>
  <c r="AQ687" i="1" s="1"/>
  <c r="AQ688" i="1" a="1"/>
  <c r="AQ688" i="1" s="1"/>
  <c r="AQ689" i="1" a="1"/>
  <c r="AQ689" i="1" s="1"/>
  <c r="AQ690" i="1" a="1"/>
  <c r="AQ690" i="1" s="1"/>
  <c r="AQ691" i="1" a="1"/>
  <c r="AQ691" i="1" s="1"/>
  <c r="AQ692" i="1" a="1"/>
  <c r="AQ692" i="1"/>
  <c r="AQ693" i="1" a="1"/>
  <c r="AQ693" i="1" s="1"/>
  <c r="AQ694" i="1" a="1"/>
  <c r="AQ694" i="1" s="1"/>
  <c r="AQ695" i="1" a="1"/>
  <c r="AQ695" i="1" s="1"/>
  <c r="AQ696" i="1" a="1"/>
  <c r="AQ696" i="1" s="1"/>
  <c r="AQ697" i="1" a="1"/>
  <c r="AQ697" i="1" s="1"/>
  <c r="AQ698" i="1" a="1"/>
  <c r="AQ698" i="1" s="1"/>
  <c r="AQ699" i="1" a="1"/>
  <c r="AQ699" i="1" s="1"/>
  <c r="AQ700" i="1" a="1"/>
  <c r="AQ700" i="1" s="1"/>
  <c r="AQ701" i="1" a="1"/>
  <c r="AQ701" i="1" s="1"/>
  <c r="AQ702" i="1" a="1"/>
  <c r="AQ702" i="1" s="1"/>
  <c r="AQ703" i="1" a="1"/>
  <c r="AQ703" i="1" s="1"/>
  <c r="AQ704" i="1" a="1"/>
  <c r="AQ704" i="1" s="1"/>
  <c r="AQ705" i="1" a="1"/>
  <c r="AQ705" i="1" s="1"/>
  <c r="AQ706" i="1" a="1"/>
  <c r="AQ706" i="1" s="1"/>
  <c r="AQ707" i="1" a="1"/>
  <c r="AQ707" i="1" s="1"/>
  <c r="AQ708" i="1" a="1"/>
  <c r="AQ708" i="1" s="1"/>
  <c r="AQ709" i="1" a="1"/>
  <c r="AQ709" i="1" s="1"/>
  <c r="AQ710" i="1" a="1"/>
  <c r="AQ710" i="1" s="1"/>
  <c r="AQ711" i="1" a="1"/>
  <c r="AQ711" i="1" s="1"/>
  <c r="AQ712" i="1" a="1"/>
  <c r="AQ712" i="1" s="1"/>
  <c r="AQ713" i="1" a="1"/>
  <c r="AQ713" i="1"/>
  <c r="AQ714" i="1" a="1"/>
  <c r="AQ714" i="1"/>
  <c r="AQ715" i="1" a="1"/>
  <c r="AQ715" i="1" s="1"/>
  <c r="AQ716" i="1" a="1"/>
  <c r="AQ716" i="1" s="1"/>
  <c r="AQ717" i="1" a="1"/>
  <c r="AQ717" i="1" s="1"/>
  <c r="AQ718" i="1" a="1"/>
  <c r="AQ718" i="1" s="1"/>
  <c r="AQ719" i="1" a="1"/>
  <c r="AQ719" i="1"/>
  <c r="AQ720" i="1" a="1"/>
  <c r="AQ720" i="1" s="1"/>
  <c r="AQ721" i="1" a="1"/>
  <c r="AQ721" i="1" s="1"/>
  <c r="AQ722" i="1" a="1"/>
  <c r="AQ722" i="1" s="1"/>
  <c r="AQ723" i="1" a="1"/>
  <c r="AQ723" i="1" s="1"/>
  <c r="AQ724" i="1" a="1"/>
  <c r="AQ724" i="1" s="1"/>
  <c r="AQ725" i="1" a="1"/>
  <c r="AQ725" i="1" s="1"/>
  <c r="AQ726" i="1" a="1"/>
  <c r="AQ726" i="1" s="1"/>
  <c r="AQ727" i="1" a="1"/>
  <c r="AQ727" i="1" s="1"/>
  <c r="AQ728" i="1" a="1"/>
  <c r="AQ728" i="1" s="1"/>
  <c r="AQ729" i="1" a="1"/>
  <c r="AQ729" i="1" s="1"/>
  <c r="AQ730" i="1" a="1"/>
  <c r="AQ730" i="1" s="1"/>
  <c r="AQ731" i="1" a="1"/>
  <c r="AQ731" i="1" s="1"/>
  <c r="AQ732" i="1" a="1"/>
  <c r="AQ732" i="1" s="1"/>
  <c r="AQ733" i="1" a="1"/>
  <c r="AQ733" i="1" s="1"/>
  <c r="AQ734" i="1" a="1"/>
  <c r="AQ734" i="1" s="1"/>
  <c r="AQ735" i="1" a="1"/>
  <c r="AQ735" i="1" s="1"/>
  <c r="AQ736" i="1" a="1"/>
  <c r="AQ736" i="1" s="1"/>
  <c r="AQ737" i="1" a="1"/>
  <c r="AQ737" i="1" s="1"/>
  <c r="AQ738" i="1" a="1"/>
  <c r="AQ738" i="1" s="1"/>
  <c r="AQ739" i="1" a="1"/>
  <c r="AQ739" i="1" s="1"/>
  <c r="AQ740" i="1" a="1"/>
  <c r="AQ740" i="1" s="1"/>
  <c r="AQ741" i="1" a="1"/>
  <c r="AQ741" i="1" s="1"/>
  <c r="AQ742" i="1" a="1"/>
  <c r="AQ742" i="1"/>
  <c r="AQ743" i="1" a="1"/>
  <c r="AQ743" i="1" s="1"/>
  <c r="AQ744" i="1" a="1"/>
  <c r="AQ744" i="1"/>
  <c r="AQ745" i="1" a="1"/>
  <c r="AQ745" i="1" s="1"/>
  <c r="AQ746" i="1" a="1"/>
  <c r="AQ746" i="1" s="1"/>
  <c r="AQ747" i="1" a="1"/>
  <c r="AQ747" i="1" s="1"/>
  <c r="AQ748" i="1" a="1"/>
  <c r="AQ748" i="1" s="1"/>
  <c r="AQ749" i="1" a="1"/>
  <c r="AQ749" i="1" s="1"/>
  <c r="AQ750" i="1" a="1"/>
  <c r="AQ750" i="1" s="1"/>
  <c r="AQ751" i="1" a="1"/>
  <c r="AQ751" i="1" s="1"/>
  <c r="AQ752" i="1" a="1"/>
  <c r="AQ752" i="1" s="1"/>
  <c r="AQ753" i="1" a="1"/>
  <c r="AQ753" i="1" s="1"/>
  <c r="AQ754" i="1" a="1"/>
  <c r="AQ754" i="1" s="1"/>
  <c r="AQ755" i="1" a="1"/>
  <c r="AQ755" i="1" s="1"/>
  <c r="AQ756" i="1" a="1"/>
  <c r="AQ756" i="1" s="1"/>
  <c r="AQ757" i="1" a="1"/>
  <c r="AQ757" i="1"/>
  <c r="AQ758" i="1" a="1"/>
  <c r="AQ758" i="1" s="1"/>
  <c r="AQ759" i="1" a="1"/>
  <c r="AQ759" i="1" s="1"/>
  <c r="AQ760" i="1" a="1"/>
  <c r="AQ760" i="1" s="1"/>
  <c r="AQ761" i="1" a="1"/>
  <c r="AQ761" i="1" s="1"/>
  <c r="AQ762" i="1" a="1"/>
  <c r="AQ762" i="1" s="1"/>
  <c r="AQ763" i="1" a="1"/>
  <c r="AQ763" i="1" s="1"/>
  <c r="AQ764" i="1" a="1"/>
  <c r="AQ764" i="1" s="1"/>
  <c r="AQ765" i="1" a="1"/>
  <c r="AQ765" i="1" s="1"/>
  <c r="AQ766" i="1" a="1"/>
  <c r="AQ766" i="1" s="1"/>
  <c r="AQ767" i="1" a="1"/>
  <c r="AQ767" i="1" s="1"/>
  <c r="AQ768" i="1" a="1"/>
  <c r="AQ768" i="1" s="1"/>
  <c r="AQ769" i="1" a="1"/>
  <c r="AQ769" i="1" s="1"/>
  <c r="AQ770" i="1" a="1"/>
  <c r="AQ770" i="1" s="1"/>
  <c r="AQ771" i="1" a="1"/>
  <c r="AQ771" i="1" s="1"/>
  <c r="AQ772" i="1" a="1"/>
  <c r="AQ772" i="1" s="1"/>
  <c r="AQ773" i="1" a="1"/>
  <c r="AQ773" i="1" s="1"/>
  <c r="AQ774" i="1" a="1"/>
  <c r="AQ774" i="1" s="1"/>
  <c r="AQ775" i="1" a="1"/>
  <c r="AQ775" i="1" s="1"/>
  <c r="AQ776" i="1" a="1"/>
  <c r="AQ776" i="1" s="1"/>
  <c r="AQ777" i="1" a="1"/>
  <c r="AQ777" i="1" s="1"/>
  <c r="AQ778" i="1" a="1"/>
  <c r="AQ778" i="1"/>
  <c r="AQ779" i="1" a="1"/>
  <c r="AQ779" i="1" s="1"/>
  <c r="AQ780" i="1" a="1"/>
  <c r="AQ780" i="1" s="1"/>
  <c r="AQ781" i="1" a="1"/>
  <c r="AQ781" i="1" s="1"/>
  <c r="AQ782" i="1" a="1"/>
  <c r="AQ782" i="1" s="1"/>
  <c r="AQ783" i="1" a="1"/>
  <c r="AQ783" i="1" s="1"/>
  <c r="AQ784" i="1" a="1"/>
  <c r="AQ784" i="1" s="1"/>
  <c r="AQ785" i="1" a="1"/>
  <c r="AQ785" i="1" s="1"/>
  <c r="AQ786" i="1" a="1"/>
  <c r="AQ786" i="1" s="1"/>
  <c r="AQ787" i="1" a="1"/>
  <c r="AQ787" i="1" s="1"/>
  <c r="AQ788" i="1" a="1"/>
  <c r="AQ788" i="1" s="1"/>
  <c r="AQ789" i="1" a="1"/>
  <c r="AQ789" i="1" s="1"/>
  <c r="AQ790" i="1" a="1"/>
  <c r="AQ790" i="1" s="1"/>
  <c r="AQ791" i="1" a="1"/>
  <c r="AQ791" i="1" s="1"/>
  <c r="AQ792" i="1" a="1"/>
  <c r="AQ792" i="1" s="1"/>
  <c r="AQ793" i="1" a="1"/>
  <c r="AQ793" i="1" s="1"/>
  <c r="AQ794" i="1" a="1"/>
  <c r="AQ794" i="1" s="1"/>
  <c r="AQ795" i="1" a="1"/>
  <c r="AQ795" i="1" s="1"/>
  <c r="AQ796" i="1" a="1"/>
  <c r="AQ796" i="1"/>
  <c r="AQ797" i="1" a="1"/>
  <c r="AQ797" i="1" s="1"/>
  <c r="AQ798" i="1" a="1"/>
  <c r="AQ798" i="1" s="1"/>
  <c r="AQ799" i="1" a="1"/>
  <c r="AQ799" i="1"/>
  <c r="AQ800" i="1" a="1"/>
  <c r="AQ800" i="1" s="1"/>
  <c r="AQ801" i="1" a="1"/>
  <c r="AQ801" i="1" s="1"/>
  <c r="AQ802" i="1" a="1"/>
  <c r="AQ802" i="1" s="1"/>
  <c r="AQ803" i="1" a="1"/>
  <c r="AQ803" i="1" s="1"/>
  <c r="AQ804" i="1" a="1"/>
  <c r="AQ804" i="1" s="1"/>
  <c r="AQ805" i="1" a="1"/>
  <c r="AQ805" i="1" s="1"/>
  <c r="AQ806" i="1" a="1"/>
  <c r="AQ806" i="1" s="1"/>
  <c r="AQ807" i="1" a="1"/>
  <c r="AQ807" i="1" s="1"/>
  <c r="AQ808" i="1" a="1"/>
  <c r="AQ808" i="1"/>
  <c r="AQ809" i="1" a="1"/>
  <c r="AQ809" i="1" s="1"/>
  <c r="AQ810" i="1" a="1"/>
  <c r="AQ810" i="1" s="1"/>
  <c r="AQ811" i="1" a="1"/>
  <c r="AQ811" i="1"/>
  <c r="AQ812" i="1" a="1"/>
  <c r="AQ812" i="1" s="1"/>
  <c r="AQ813" i="1" a="1"/>
  <c r="AQ813" i="1" s="1"/>
  <c r="AQ814" i="1" a="1"/>
  <c r="AQ814" i="1" s="1"/>
  <c r="AQ815" i="1" a="1"/>
  <c r="AQ815" i="1" s="1"/>
  <c r="AQ816" i="1" a="1"/>
  <c r="AQ816" i="1" s="1"/>
  <c r="AQ817" i="1" a="1"/>
  <c r="AQ817" i="1" s="1"/>
  <c r="AQ818" i="1" a="1"/>
  <c r="AQ818" i="1" s="1"/>
  <c r="AQ819" i="1" a="1"/>
  <c r="AQ819" i="1" s="1"/>
  <c r="AQ820" i="1" a="1"/>
  <c r="AQ820" i="1" s="1"/>
  <c r="AQ821" i="1" a="1"/>
  <c r="AQ821" i="1" s="1"/>
  <c r="AQ822" i="1" a="1"/>
  <c r="AQ822" i="1"/>
  <c r="AQ823" i="1" a="1"/>
  <c r="AQ823" i="1" s="1"/>
  <c r="AQ824" i="1" a="1"/>
  <c r="AQ824" i="1"/>
  <c r="AQ825" i="1" a="1"/>
  <c r="AQ825" i="1" s="1"/>
  <c r="AQ826" i="1" a="1"/>
  <c r="AQ826" i="1"/>
  <c r="AQ827" i="1" a="1"/>
  <c r="AQ827" i="1" s="1"/>
  <c r="AQ828" i="1" a="1"/>
  <c r="AQ828" i="1" s="1"/>
  <c r="AQ829" i="1" a="1"/>
  <c r="AQ829" i="1"/>
  <c r="AQ830" i="1" a="1"/>
  <c r="AQ830" i="1" s="1"/>
  <c r="AQ831" i="1" a="1"/>
  <c r="AQ831" i="1" s="1"/>
  <c r="AQ832" i="1" a="1"/>
  <c r="AQ832" i="1" s="1"/>
  <c r="AQ833" i="1" a="1"/>
  <c r="AQ833" i="1" s="1"/>
  <c r="AQ834" i="1" a="1"/>
  <c r="AQ834" i="1" s="1"/>
  <c r="AQ835" i="1" a="1"/>
  <c r="AQ835" i="1" s="1"/>
  <c r="AQ836" i="1" a="1"/>
  <c r="AQ836" i="1" s="1"/>
  <c r="AQ837" i="1" a="1"/>
  <c r="AQ837" i="1" s="1"/>
  <c r="AQ838" i="1" a="1"/>
  <c r="AQ838" i="1" s="1"/>
  <c r="AQ839" i="1" a="1"/>
  <c r="AQ839" i="1" s="1"/>
  <c r="AQ840" i="1" a="1"/>
  <c r="AQ840" i="1" s="1"/>
  <c r="AQ841" i="1" a="1"/>
  <c r="AQ841" i="1" s="1"/>
  <c r="AQ842" i="1" a="1"/>
  <c r="AQ842" i="1" s="1"/>
  <c r="AQ843" i="1" a="1"/>
  <c r="AQ843" i="1" s="1"/>
  <c r="AQ844" i="1" a="1"/>
  <c r="AQ844" i="1" s="1"/>
  <c r="AQ845" i="1" a="1"/>
  <c r="AQ845" i="1"/>
  <c r="AQ846" i="1" a="1"/>
  <c r="AQ846" i="1" s="1"/>
  <c r="AQ847" i="1" a="1"/>
  <c r="AQ847" i="1" s="1"/>
  <c r="AQ848" i="1" a="1"/>
  <c r="AQ848" i="1" s="1"/>
  <c r="AQ849" i="1" a="1"/>
  <c r="AQ849" i="1" s="1"/>
  <c r="AQ850" i="1" a="1"/>
  <c r="AQ850" i="1" s="1"/>
  <c r="AQ851" i="1" a="1"/>
  <c r="AQ851" i="1" s="1"/>
  <c r="AQ852" i="1" a="1"/>
  <c r="AQ852" i="1" s="1"/>
  <c r="AQ853" i="1" a="1"/>
  <c r="AQ853" i="1" s="1"/>
  <c r="AQ854" i="1" a="1"/>
  <c r="AQ854" i="1" s="1"/>
  <c r="AQ855" i="1" a="1"/>
  <c r="AQ855" i="1" s="1"/>
  <c r="AQ856" i="1" a="1"/>
  <c r="AQ856" i="1" s="1"/>
  <c r="AQ857" i="1" a="1"/>
  <c r="AQ857" i="1" s="1"/>
  <c r="AQ858" i="1" a="1"/>
  <c r="AQ858" i="1" s="1"/>
  <c r="AQ859" i="1" a="1"/>
  <c r="AQ859" i="1" s="1"/>
  <c r="AQ860" i="1" a="1"/>
  <c r="AQ860" i="1" s="1"/>
  <c r="AQ861" i="1" a="1"/>
  <c r="AQ861" i="1" s="1"/>
  <c r="AQ862" i="1" a="1"/>
  <c r="AQ862" i="1" s="1"/>
  <c r="AQ863" i="1" a="1"/>
  <c r="AQ863" i="1"/>
  <c r="AQ864" i="1" a="1"/>
  <c r="AQ864" i="1" s="1"/>
  <c r="AQ865" i="1" a="1"/>
  <c r="AQ865" i="1" s="1"/>
  <c r="AQ866" i="1" a="1"/>
  <c r="AQ866" i="1"/>
  <c r="AQ867" i="1" a="1"/>
  <c r="AQ867" i="1" s="1"/>
  <c r="AQ868" i="1" a="1"/>
  <c r="AQ868" i="1" s="1"/>
  <c r="AQ869" i="1" a="1"/>
  <c r="AQ869" i="1" s="1"/>
  <c r="AQ870" i="1" a="1"/>
  <c r="AQ870" i="1"/>
  <c r="AQ871" i="1" a="1"/>
  <c r="AQ871" i="1" s="1"/>
  <c r="AQ872" i="1" a="1"/>
  <c r="AQ872" i="1" s="1"/>
  <c r="AQ873" i="1" a="1"/>
  <c r="AQ873" i="1" s="1"/>
  <c r="AQ874" i="1" a="1"/>
  <c r="AQ874" i="1" s="1"/>
  <c r="AQ875" i="1" a="1"/>
  <c r="AQ875" i="1" s="1"/>
  <c r="AQ876" i="1" a="1"/>
  <c r="AQ876" i="1" s="1"/>
  <c r="AQ877" i="1" a="1"/>
  <c r="AQ877" i="1" s="1"/>
  <c r="AQ878" i="1" a="1"/>
  <c r="AQ878" i="1" s="1"/>
  <c r="AQ879" i="1" a="1"/>
  <c r="AQ879" i="1" s="1"/>
  <c r="AQ880" i="1" a="1"/>
  <c r="AQ880" i="1"/>
  <c r="AQ881" i="1" a="1"/>
  <c r="AQ881" i="1" s="1"/>
  <c r="AQ882" i="1" a="1"/>
  <c r="AQ882" i="1"/>
  <c r="AQ883" i="1" a="1"/>
  <c r="AQ883" i="1"/>
  <c r="AQ884" i="1" a="1"/>
  <c r="AQ884" i="1"/>
  <c r="AQ885" i="1" a="1"/>
  <c r="AQ885" i="1" s="1"/>
  <c r="AQ886" i="1" a="1"/>
  <c r="AQ886" i="1" s="1"/>
  <c r="AQ887" i="1" a="1"/>
  <c r="AQ887" i="1" s="1"/>
  <c r="AQ888" i="1" a="1"/>
  <c r="AQ888" i="1" s="1"/>
  <c r="AQ889" i="1" a="1"/>
  <c r="AQ889" i="1" s="1"/>
  <c r="AQ890" i="1" a="1"/>
  <c r="AQ890" i="1" s="1"/>
  <c r="AQ891" i="1" a="1"/>
  <c r="AQ891" i="1" s="1"/>
  <c r="AQ892" i="1" a="1"/>
  <c r="AQ892" i="1" s="1"/>
  <c r="AQ893" i="1" a="1"/>
  <c r="AQ893" i="1"/>
  <c r="AQ894" i="1" a="1"/>
  <c r="AQ894" i="1" s="1"/>
  <c r="AQ895" i="1" a="1"/>
  <c r="AQ895" i="1" s="1"/>
  <c r="AQ896" i="1" a="1"/>
  <c r="AQ896" i="1" s="1"/>
  <c r="AQ897" i="1" a="1"/>
  <c r="AQ897" i="1" s="1"/>
  <c r="AQ898" i="1" a="1"/>
  <c r="AQ898" i="1" s="1"/>
  <c r="AQ899" i="1" a="1"/>
  <c r="AQ899" i="1" s="1"/>
  <c r="AQ900" i="1" a="1"/>
  <c r="AQ900" i="1" s="1"/>
  <c r="AQ901" i="1" a="1"/>
  <c r="AQ901" i="1" s="1"/>
  <c r="AQ902" i="1" a="1"/>
  <c r="AQ902" i="1" s="1"/>
  <c r="AQ903" i="1" a="1"/>
  <c r="AQ903" i="1" s="1"/>
  <c r="AQ904" i="1" a="1"/>
  <c r="AQ904" i="1" s="1"/>
  <c r="AQ905" i="1" a="1"/>
  <c r="AQ905" i="1" s="1"/>
  <c r="AQ906" i="1" a="1"/>
  <c r="AQ906" i="1" s="1"/>
  <c r="AQ907" i="1" a="1"/>
  <c r="AQ907" i="1" s="1"/>
  <c r="AQ908" i="1" a="1"/>
  <c r="AQ908" i="1" s="1"/>
  <c r="AQ909" i="1" a="1"/>
  <c r="AQ909" i="1" s="1"/>
  <c r="AQ910" i="1" a="1"/>
  <c r="AQ910" i="1" s="1"/>
  <c r="AQ911" i="1" a="1"/>
  <c r="AQ911" i="1" s="1"/>
  <c r="AQ912" i="1" a="1"/>
  <c r="AQ912" i="1" s="1"/>
  <c r="AQ913" i="1" a="1"/>
  <c r="AQ913" i="1" s="1"/>
  <c r="AQ914" i="1" a="1"/>
  <c r="AQ914" i="1" s="1"/>
  <c r="AQ915" i="1" a="1"/>
  <c r="AQ915" i="1" s="1"/>
  <c r="AQ916" i="1" a="1"/>
  <c r="AQ916" i="1" s="1"/>
  <c r="AQ917" i="1" a="1"/>
  <c r="AQ917" i="1" s="1"/>
  <c r="AQ918" i="1" a="1"/>
  <c r="AQ918" i="1" s="1"/>
  <c r="AQ919" i="1" a="1"/>
  <c r="AQ919" i="1" s="1"/>
  <c r="AQ920" i="1" a="1"/>
  <c r="AQ920" i="1" s="1"/>
  <c r="AQ921" i="1" a="1"/>
  <c r="AQ921" i="1" s="1"/>
  <c r="AQ922" i="1" a="1"/>
  <c r="AQ922" i="1" s="1"/>
  <c r="AQ923" i="1" a="1"/>
  <c r="AQ923" i="1" s="1"/>
  <c r="AQ924" i="1" a="1"/>
  <c r="AQ924" i="1" s="1"/>
  <c r="AQ925" i="1" a="1"/>
  <c r="AQ925" i="1" s="1"/>
  <c r="AQ926" i="1" a="1"/>
  <c r="AQ926" i="1" s="1"/>
  <c r="AQ927" i="1" a="1"/>
  <c r="AQ927" i="1" s="1"/>
  <c r="AQ928" i="1" a="1"/>
  <c r="AQ928" i="1" s="1"/>
  <c r="AQ929" i="1" a="1"/>
  <c r="AQ929" i="1" s="1"/>
  <c r="AQ930" i="1" a="1"/>
  <c r="AQ930" i="1" s="1"/>
  <c r="AQ931" i="1" a="1"/>
  <c r="AQ931" i="1" s="1"/>
  <c r="AQ932" i="1" a="1"/>
  <c r="AQ932" i="1"/>
  <c r="AQ933" i="1" a="1"/>
  <c r="AQ933" i="1" s="1"/>
  <c r="AQ934" i="1" a="1"/>
  <c r="AQ934" i="1" s="1"/>
  <c r="AQ935" i="1" a="1"/>
  <c r="AQ935" i="1" s="1"/>
  <c r="AQ936" i="1" a="1"/>
  <c r="AQ936" i="1" s="1"/>
  <c r="AQ937" i="1" a="1"/>
  <c r="AQ937" i="1" s="1"/>
  <c r="AQ938" i="1" a="1"/>
  <c r="AQ938" i="1" s="1"/>
  <c r="AQ939" i="1" a="1"/>
  <c r="AQ939" i="1" s="1"/>
  <c r="AQ940" i="1" a="1"/>
  <c r="AQ940" i="1" s="1"/>
  <c r="AQ941" i="1" a="1"/>
  <c r="AQ941" i="1" s="1"/>
  <c r="AQ942" i="1" a="1"/>
  <c r="AQ942" i="1" s="1"/>
  <c r="AQ943" i="1" a="1"/>
  <c r="AQ943" i="1" s="1"/>
  <c r="AQ944" i="1" a="1"/>
  <c r="AQ944" i="1" s="1"/>
  <c r="AQ945" i="1" a="1"/>
  <c r="AQ945" i="1" s="1"/>
  <c r="AQ946" i="1" a="1"/>
  <c r="AQ946" i="1" s="1"/>
  <c r="AQ947" i="1" a="1"/>
  <c r="AQ947" i="1"/>
  <c r="AQ948" i="1" a="1"/>
  <c r="AQ948" i="1" s="1"/>
  <c r="AQ949" i="1" a="1"/>
  <c r="AQ949" i="1" s="1"/>
  <c r="AQ950" i="1" a="1"/>
  <c r="AQ950" i="1" s="1"/>
  <c r="AQ951" i="1" a="1"/>
  <c r="AQ951" i="1" s="1"/>
  <c r="AQ952" i="1" a="1"/>
  <c r="AQ952" i="1"/>
  <c r="AQ953" i="1" a="1"/>
  <c r="AQ953" i="1"/>
  <c r="AQ954" i="1" a="1"/>
  <c r="AQ954" i="1" s="1"/>
  <c r="AQ955" i="1" a="1"/>
  <c r="AQ955" i="1" s="1"/>
  <c r="AQ956" i="1" a="1"/>
  <c r="AQ956" i="1" s="1"/>
  <c r="AQ957" i="1" a="1"/>
  <c r="AQ957" i="1" s="1"/>
  <c r="AQ958" i="1" a="1"/>
  <c r="AQ958" i="1" s="1"/>
  <c r="AQ959" i="1" a="1"/>
  <c r="AQ959" i="1" s="1"/>
  <c r="AQ960" i="1" a="1"/>
  <c r="AQ960" i="1" s="1"/>
  <c r="AQ961" i="1" a="1"/>
  <c r="AQ961" i="1" s="1"/>
  <c r="AQ962" i="1" a="1"/>
  <c r="AQ962" i="1" s="1"/>
  <c r="AQ963" i="1" a="1"/>
  <c r="AQ963" i="1" s="1"/>
  <c r="AQ964" i="1" a="1"/>
  <c r="AQ964" i="1" s="1"/>
  <c r="AQ965" i="1" a="1"/>
  <c r="AQ965" i="1" s="1"/>
  <c r="AQ966" i="1" a="1"/>
  <c r="AQ966" i="1" s="1"/>
  <c r="AQ967" i="1" a="1"/>
  <c r="AQ967" i="1" s="1"/>
  <c r="AQ968" i="1" a="1"/>
  <c r="AQ968" i="1" s="1"/>
  <c r="AQ969" i="1" a="1"/>
  <c r="AQ969" i="1" s="1"/>
  <c r="AQ970" i="1" a="1"/>
  <c r="AQ970" i="1" s="1"/>
  <c r="AQ971" i="1" a="1"/>
  <c r="AQ971" i="1" s="1"/>
  <c r="AQ972" i="1" a="1"/>
  <c r="AQ972" i="1" s="1"/>
  <c r="AQ973" i="1" a="1"/>
  <c r="AQ973" i="1" s="1"/>
  <c r="AQ974" i="1" a="1"/>
  <c r="AQ974" i="1" s="1"/>
  <c r="AQ975" i="1" a="1"/>
  <c r="AQ975" i="1" s="1"/>
  <c r="AQ976" i="1" a="1"/>
  <c r="AQ976" i="1"/>
  <c r="AQ977" i="1" a="1"/>
  <c r="AQ977" i="1" s="1"/>
  <c r="AQ978" i="1" a="1"/>
  <c r="AQ978" i="1" s="1"/>
  <c r="AQ979" i="1" a="1"/>
  <c r="AQ979" i="1"/>
  <c r="AQ980" i="1" a="1"/>
  <c r="AQ980" i="1" s="1"/>
  <c r="AQ981" i="1" a="1"/>
  <c r="AQ981" i="1" s="1"/>
  <c r="AQ982" i="1" a="1"/>
  <c r="AQ982" i="1" s="1"/>
  <c r="AQ983" i="1" a="1"/>
  <c r="AQ983" i="1" s="1"/>
  <c r="AQ984" i="1" a="1"/>
  <c r="AQ984" i="1" s="1"/>
  <c r="AQ985" i="1" a="1"/>
  <c r="AQ985" i="1" s="1"/>
  <c r="AQ986" i="1" a="1"/>
  <c r="AQ986" i="1" s="1"/>
  <c r="AQ987" i="1" a="1"/>
  <c r="AQ987" i="1" s="1"/>
  <c r="AQ988" i="1" a="1"/>
  <c r="AQ988" i="1" s="1"/>
  <c r="AQ989" i="1" a="1"/>
  <c r="AQ989" i="1" s="1"/>
  <c r="AQ990" i="1" a="1"/>
  <c r="AQ990" i="1" s="1"/>
  <c r="AQ991" i="1" a="1"/>
  <c r="AQ991" i="1" s="1"/>
  <c r="AQ992" i="1" a="1"/>
  <c r="AQ992" i="1" s="1"/>
  <c r="AQ993" i="1" a="1"/>
  <c r="AQ993" i="1" s="1"/>
  <c r="AQ994" i="1" a="1"/>
  <c r="AQ994" i="1" s="1"/>
  <c r="AQ995" i="1" a="1"/>
  <c r="AQ995" i="1" s="1"/>
  <c r="AQ996" i="1" a="1"/>
  <c r="AQ996" i="1" s="1"/>
  <c r="AQ997" i="1" a="1"/>
  <c r="AQ997" i="1" s="1"/>
  <c r="AQ998" i="1" a="1"/>
  <c r="AQ998" i="1" s="1"/>
  <c r="AQ999" i="1" a="1"/>
  <c r="AQ999" i="1" s="1"/>
  <c r="AQ1000" i="1" a="1"/>
  <c r="AQ1000" i="1" s="1"/>
  <c r="AQ1001" i="1" a="1"/>
  <c r="AQ1001" i="1"/>
  <c r="AQ1002" i="1" a="1"/>
  <c r="AQ1002" i="1" s="1"/>
  <c r="AQ1003" i="1" a="1"/>
  <c r="AQ1003" i="1" s="1"/>
  <c r="AQ1004" i="1" a="1"/>
  <c r="AQ1004" i="1" s="1"/>
  <c r="AQ1005" i="1" a="1"/>
  <c r="AQ1005" i="1" s="1"/>
  <c r="AQ1006" i="1" a="1"/>
  <c r="AQ1006" i="1" s="1"/>
  <c r="AQ1007" i="1" a="1"/>
  <c r="AQ1007" i="1"/>
  <c r="AQ1008" i="1" a="1"/>
  <c r="AQ1008" i="1" s="1"/>
  <c r="AQ1009" i="1" a="1"/>
  <c r="AQ1009" i="1" s="1"/>
  <c r="AQ1010" i="1" a="1"/>
  <c r="AQ1010" i="1"/>
  <c r="AQ1011" i="1" a="1"/>
  <c r="AQ1011" i="1" s="1"/>
  <c r="AQ1012" i="1" a="1"/>
  <c r="AQ1012" i="1" s="1"/>
  <c r="AQ1013" i="1" a="1"/>
  <c r="AQ1013" i="1" s="1"/>
  <c r="AQ1014" i="1" a="1"/>
  <c r="AQ1014" i="1"/>
  <c r="AQ1015" i="1" a="1"/>
  <c r="AQ1015" i="1" s="1"/>
  <c r="AQ1016" i="1" a="1"/>
  <c r="AQ1016" i="1" s="1"/>
  <c r="AQ1017" i="1" a="1"/>
  <c r="AQ1017" i="1" s="1"/>
  <c r="AQ1018" i="1" a="1"/>
  <c r="AQ1018" i="1" s="1"/>
  <c r="AQ1019" i="1" a="1"/>
  <c r="AQ1019" i="1" s="1"/>
  <c r="AQ1020" i="1" a="1"/>
  <c r="AQ1020" i="1" s="1"/>
  <c r="AQ1021" i="1" a="1"/>
  <c r="AQ1021" i="1" s="1"/>
  <c r="AQ1022" i="1" a="1"/>
  <c r="AQ1022" i="1" s="1"/>
  <c r="AQ1023" i="1" a="1"/>
  <c r="AQ1023" i="1" s="1"/>
  <c r="AQ1024" i="1" a="1"/>
  <c r="AQ1024" i="1"/>
  <c r="AQ1025" i="1" a="1"/>
  <c r="AQ1025" i="1" s="1"/>
  <c r="AQ1026" i="1" a="1"/>
  <c r="AQ1026" i="1" s="1"/>
  <c r="AQ1027" i="1" a="1"/>
  <c r="AQ1027" i="1" s="1"/>
  <c r="AQ1028" i="1" a="1"/>
  <c r="AQ1028" i="1"/>
  <c r="AQ1029" i="1" a="1"/>
  <c r="AQ1029" i="1" s="1"/>
  <c r="AQ1030" i="1" a="1"/>
  <c r="AQ1030" i="1" s="1"/>
  <c r="AQ1031" i="1" a="1"/>
  <c r="AQ1031" i="1" s="1"/>
  <c r="AQ1032" i="1" a="1"/>
  <c r="AQ1032" i="1"/>
  <c r="AQ1033" i="1" a="1"/>
  <c r="AQ1033" i="1" s="1"/>
  <c r="AQ1034" i="1" a="1"/>
  <c r="AQ1034" i="1" s="1"/>
  <c r="AQ1035" i="1" a="1"/>
  <c r="AQ1035" i="1" s="1"/>
  <c r="AQ1036" i="1" a="1"/>
  <c r="AQ1036" i="1" s="1"/>
  <c r="AQ1037" i="1" a="1"/>
  <c r="AQ1037" i="1" s="1"/>
  <c r="AQ1038" i="1" a="1"/>
  <c r="AQ1038" i="1"/>
  <c r="AQ1039" i="1" a="1"/>
  <c r="AQ1039" i="1"/>
  <c r="AQ1040" i="1" a="1"/>
  <c r="AQ1040" i="1" s="1"/>
  <c r="AQ1041" i="1" a="1"/>
  <c r="AQ1041" i="1" s="1"/>
  <c r="AQ1042" i="1" a="1"/>
  <c r="AQ1042" i="1" s="1"/>
  <c r="AQ1043" i="1" a="1"/>
  <c r="AQ1043" i="1" s="1"/>
  <c r="AQ1044" i="1" a="1"/>
  <c r="AQ1044" i="1" s="1"/>
  <c r="AQ1045" i="1" a="1"/>
  <c r="AQ1045" i="1" s="1"/>
  <c r="AQ1046" i="1" a="1"/>
  <c r="AQ1046" i="1" s="1"/>
  <c r="AQ1047" i="1" a="1"/>
  <c r="AQ1047" i="1" s="1"/>
  <c r="AQ1048" i="1" a="1"/>
  <c r="AQ1048" i="1" s="1"/>
  <c r="AQ1049" i="1" a="1"/>
  <c r="AQ1049" i="1" s="1"/>
  <c r="AQ1050" i="1" a="1"/>
  <c r="AQ1050" i="1" s="1"/>
  <c r="AQ1051" i="1" a="1"/>
  <c r="AQ1051" i="1" s="1"/>
  <c r="AQ1052" i="1" a="1"/>
  <c r="AQ1052" i="1" s="1"/>
  <c r="AQ1053" i="1" a="1"/>
  <c r="AQ1053" i="1" s="1"/>
  <c r="AQ1054" i="1" a="1"/>
  <c r="AQ1054" i="1" s="1"/>
  <c r="AQ1055" i="1" a="1"/>
  <c r="AQ1055" i="1" s="1"/>
  <c r="AQ1056" i="1" a="1"/>
  <c r="AQ1056" i="1" s="1"/>
  <c r="AQ1057" i="1" a="1"/>
  <c r="AQ1057" i="1" s="1"/>
  <c r="AQ1058" i="1" a="1"/>
  <c r="AQ1058" i="1" s="1"/>
  <c r="AQ1059" i="1" a="1"/>
  <c r="AQ1059" i="1" s="1"/>
  <c r="AQ1060" i="1" a="1"/>
  <c r="AQ1060" i="1" s="1"/>
  <c r="AQ1061" i="1" a="1"/>
  <c r="AQ1061" i="1" s="1"/>
  <c r="AQ1062" i="1" a="1"/>
  <c r="AQ1062" i="1" s="1"/>
  <c r="AQ1063" i="1" a="1"/>
  <c r="AQ1063" i="1" s="1"/>
  <c r="AQ1064" i="1" a="1"/>
  <c r="AQ1064" i="1" s="1"/>
  <c r="AQ1065" i="1" a="1"/>
  <c r="AQ1065" i="1" s="1"/>
  <c r="AQ1066" i="1" a="1"/>
  <c r="AQ1066" i="1" s="1"/>
  <c r="AQ1067" i="1" a="1"/>
  <c r="AQ1067" i="1" s="1"/>
  <c r="AQ1068" i="1" a="1"/>
  <c r="AQ1068" i="1" s="1"/>
  <c r="AQ1069" i="1" a="1"/>
  <c r="AQ1069" i="1" s="1"/>
  <c r="AQ1070" i="1" a="1"/>
  <c r="AQ1070" i="1" s="1"/>
  <c r="AQ1071" i="1" a="1"/>
  <c r="AQ1071" i="1" s="1"/>
  <c r="AQ1072" i="1" a="1"/>
  <c r="AQ1072" i="1" s="1"/>
  <c r="AQ1073" i="1" a="1"/>
  <c r="AQ1073" i="1" s="1"/>
  <c r="AQ1074" i="1" a="1"/>
  <c r="AQ1074" i="1" s="1"/>
  <c r="AQ1075" i="1" a="1"/>
  <c r="AQ1075" i="1" s="1"/>
  <c r="AQ1076" i="1" a="1"/>
  <c r="AQ1076" i="1" s="1"/>
  <c r="AQ1077" i="1" a="1"/>
  <c r="AQ1077" i="1" s="1"/>
  <c r="AQ1078" i="1" a="1"/>
  <c r="AQ1078" i="1" s="1"/>
  <c r="AQ1079" i="1" a="1"/>
  <c r="AQ1079" i="1" s="1"/>
  <c r="AQ1080" i="1" a="1"/>
  <c r="AQ1080" i="1" s="1"/>
  <c r="AQ1081" i="1" a="1"/>
  <c r="AQ1081" i="1" s="1"/>
  <c r="AQ1082" i="1" a="1"/>
  <c r="AQ1082" i="1" s="1"/>
  <c r="AQ1083" i="1" a="1"/>
  <c r="AQ1083" i="1" s="1"/>
  <c r="AQ1084" i="1" a="1"/>
  <c r="AQ1084" i="1"/>
  <c r="AQ1085" i="1" a="1"/>
  <c r="AQ1085" i="1"/>
  <c r="AQ1086" i="1" a="1"/>
  <c r="AQ1086" i="1"/>
  <c r="AQ1087" i="1" a="1"/>
  <c r="AQ1087" i="1" s="1"/>
  <c r="AQ1088" i="1" a="1"/>
  <c r="AQ1088" i="1"/>
  <c r="AQ1089" i="1" a="1"/>
  <c r="AQ1089" i="1" s="1"/>
  <c r="AQ1090" i="1" a="1"/>
  <c r="AQ1090" i="1" s="1"/>
  <c r="AQ1091" i="1" a="1"/>
  <c r="AQ1091" i="1" s="1"/>
  <c r="AQ1092" i="1" a="1"/>
  <c r="AQ1092" i="1" s="1"/>
  <c r="AQ1093" i="1" a="1"/>
  <c r="AQ1093" i="1" s="1"/>
  <c r="AQ1094" i="1" a="1"/>
  <c r="AQ1094" i="1" s="1"/>
  <c r="AQ1095" i="1" a="1"/>
  <c r="AQ1095" i="1" s="1"/>
  <c r="AQ1096" i="1" a="1"/>
  <c r="AQ1096" i="1" s="1"/>
  <c r="AQ1097" i="1" a="1"/>
  <c r="AQ1097" i="1" s="1"/>
  <c r="AQ1098" i="1" a="1"/>
  <c r="AQ1098" i="1" s="1"/>
  <c r="AQ1099" i="1" a="1"/>
  <c r="AQ1099" i="1"/>
  <c r="AQ1100" i="1" a="1"/>
  <c r="AQ1100" i="1" s="1"/>
  <c r="AQ1101" i="1" a="1"/>
  <c r="AQ1101" i="1" s="1"/>
  <c r="AQ1102" i="1" a="1"/>
  <c r="AQ1102" i="1" s="1"/>
  <c r="AQ1103" i="1" a="1"/>
  <c r="AQ1103" i="1" s="1"/>
  <c r="AQ1104" i="1" a="1"/>
  <c r="AQ1104" i="1" s="1"/>
  <c r="AQ1105" i="1" a="1"/>
  <c r="AQ1105" i="1" s="1"/>
  <c r="AQ1106" i="1" a="1"/>
  <c r="AQ1106" i="1" s="1"/>
  <c r="AQ1107" i="1" a="1"/>
  <c r="AQ1107" i="1" s="1"/>
  <c r="AQ1108" i="1" a="1"/>
  <c r="AQ1108" i="1" s="1"/>
  <c r="AQ1109" i="1" a="1"/>
  <c r="AQ1109" i="1" s="1"/>
  <c r="AQ1110" i="1" a="1"/>
  <c r="AQ1110" i="1" s="1"/>
  <c r="AQ1111" i="1" a="1"/>
  <c r="AQ1111" i="1" s="1"/>
  <c r="AQ1112" i="1" a="1"/>
  <c r="AQ1112" i="1" s="1"/>
  <c r="AQ1113" i="1" a="1"/>
  <c r="AQ1113" i="1" s="1"/>
  <c r="AQ1114" i="1" a="1"/>
  <c r="AQ1114" i="1" s="1"/>
  <c r="AQ1115" i="1" a="1"/>
  <c r="AQ1115" i="1" s="1"/>
  <c r="AQ1116" i="1" a="1"/>
  <c r="AQ1116" i="1" s="1"/>
  <c r="AQ1117" i="1" a="1"/>
  <c r="AQ1117" i="1" s="1"/>
  <c r="AQ1118" i="1" a="1"/>
  <c r="AQ1118" i="1" s="1"/>
  <c r="AQ1119" i="1" a="1"/>
  <c r="AQ1119" i="1" s="1"/>
  <c r="AQ1120" i="1" a="1"/>
  <c r="AQ1120" i="1" s="1"/>
  <c r="AQ1121" i="1" a="1"/>
  <c r="AQ1121" i="1" s="1"/>
  <c r="AQ1122" i="1" a="1"/>
  <c r="AQ1122" i="1" s="1"/>
  <c r="AQ1123" i="1" a="1"/>
  <c r="AQ1123" i="1"/>
  <c r="AQ1124" i="1" a="1"/>
  <c r="AQ1124" i="1" s="1"/>
  <c r="AQ1125" i="1" a="1"/>
  <c r="AQ1125" i="1" s="1"/>
  <c r="AQ1126" i="1" a="1"/>
  <c r="AQ1126" i="1" s="1"/>
  <c r="AQ1127" i="1" a="1"/>
  <c r="AQ1127" i="1" s="1"/>
  <c r="AQ1128" i="1" a="1"/>
  <c r="AQ1128" i="1" s="1"/>
  <c r="AQ1129" i="1" a="1"/>
  <c r="AQ1129" i="1" s="1"/>
  <c r="AQ1130" i="1" a="1"/>
  <c r="AQ1130" i="1"/>
  <c r="AQ1131" i="1" a="1"/>
  <c r="AQ1131" i="1" s="1"/>
  <c r="AQ1132" i="1" a="1"/>
  <c r="AQ1132" i="1" s="1"/>
  <c r="AQ1133" i="1" a="1"/>
  <c r="AQ1133" i="1" s="1"/>
  <c r="AQ1134" i="1" a="1"/>
  <c r="AQ1134" i="1" s="1"/>
  <c r="AQ1135" i="1" a="1"/>
  <c r="AQ1135" i="1" s="1"/>
  <c r="AQ1136" i="1" a="1"/>
  <c r="AQ1136" i="1" s="1"/>
  <c r="AQ1137" i="1" a="1"/>
  <c r="AQ1137" i="1" s="1"/>
  <c r="AQ1138" i="1" a="1"/>
  <c r="AQ1138" i="1" s="1"/>
  <c r="AQ1139" i="1" a="1"/>
  <c r="AQ1139" i="1" s="1"/>
  <c r="AQ1140" i="1" a="1"/>
  <c r="AQ1140" i="1" s="1"/>
  <c r="AQ1141" i="1" a="1"/>
  <c r="AQ1141" i="1" s="1"/>
  <c r="AQ1142" i="1" a="1"/>
  <c r="AQ1142" i="1" s="1"/>
  <c r="AQ1143" i="1" a="1"/>
  <c r="AQ1143" i="1" s="1"/>
  <c r="AQ1144" i="1" a="1"/>
  <c r="AQ1144" i="1" s="1"/>
  <c r="AQ1145" i="1" a="1"/>
  <c r="AQ1145" i="1"/>
  <c r="AQ1146" i="1" a="1"/>
  <c r="AQ1146" i="1" s="1"/>
  <c r="AQ1147" i="1" a="1"/>
  <c r="AQ1147" i="1" s="1"/>
  <c r="AQ1148" i="1" a="1"/>
  <c r="AQ1148" i="1" s="1"/>
  <c r="AQ1149" i="1" a="1"/>
  <c r="AQ1149" i="1" s="1"/>
  <c r="AQ1150" i="1" a="1"/>
  <c r="AQ1150" i="1" s="1"/>
  <c r="AQ1151" i="1" a="1"/>
  <c r="AQ1151" i="1" s="1"/>
  <c r="AQ1152" i="1" a="1"/>
  <c r="AQ1152" i="1" s="1"/>
  <c r="AQ1153" i="1" a="1"/>
  <c r="AQ1153" i="1" s="1"/>
  <c r="AQ1154" i="1" a="1"/>
  <c r="AQ1154" i="1" s="1"/>
  <c r="AQ1155" i="1" a="1"/>
  <c r="AQ1155" i="1" s="1"/>
  <c r="AQ1156" i="1" a="1"/>
  <c r="AQ1156" i="1" s="1"/>
  <c r="AQ1157" i="1" a="1"/>
  <c r="AQ1157" i="1" s="1"/>
  <c r="AQ1158" i="1" a="1"/>
  <c r="AQ1158" i="1"/>
  <c r="AQ1159" i="1" a="1"/>
  <c r="AQ1159" i="1" s="1"/>
  <c r="AQ1160" i="1" a="1"/>
  <c r="AQ1160" i="1" s="1"/>
  <c r="AQ1161" i="1" a="1"/>
  <c r="AQ1161" i="1" s="1"/>
  <c r="AQ1162" i="1" a="1"/>
  <c r="AQ1162" i="1" s="1"/>
  <c r="AQ1163" i="1" a="1"/>
  <c r="AQ1163" i="1" s="1"/>
  <c r="AQ1164" i="1" a="1"/>
  <c r="AQ1164" i="1" s="1"/>
  <c r="AQ1165" i="1" a="1"/>
  <c r="AQ1165" i="1" s="1"/>
  <c r="AQ1166" i="1" a="1"/>
  <c r="AQ1166" i="1"/>
  <c r="AQ1167" i="1" a="1"/>
  <c r="AQ1167" i="1" s="1"/>
  <c r="AQ1168" i="1" a="1"/>
  <c r="AQ1168" i="1" s="1"/>
  <c r="AQ1169" i="1" a="1"/>
  <c r="AQ1169" i="1" s="1"/>
  <c r="AQ1170" i="1" a="1"/>
  <c r="AQ1170" i="1"/>
  <c r="AQ1171" i="1" a="1"/>
  <c r="AQ1171" i="1" s="1"/>
  <c r="AQ1172" i="1" a="1"/>
  <c r="AQ1172" i="1" s="1"/>
  <c r="AQ1173" i="1" a="1"/>
  <c r="AQ1173" i="1" s="1"/>
  <c r="AQ1174" i="1" a="1"/>
  <c r="AQ1174" i="1" s="1"/>
  <c r="AQ1175" i="1" a="1"/>
  <c r="AQ1175" i="1" s="1"/>
  <c r="AQ1176" i="1" a="1"/>
  <c r="AQ1176" i="1" s="1"/>
  <c r="AQ1177" i="1" a="1"/>
  <c r="AQ1177" i="1"/>
  <c r="AQ1178" i="1" a="1"/>
  <c r="AQ1178" i="1" s="1"/>
  <c r="AQ1179" i="1" a="1"/>
  <c r="AQ1179" i="1" s="1"/>
  <c r="AQ1180" i="1" a="1"/>
  <c r="AQ1180" i="1" s="1"/>
  <c r="AQ1181" i="1" a="1"/>
  <c r="AQ1181" i="1"/>
  <c r="AQ1182" i="1" a="1"/>
  <c r="AQ1182" i="1" s="1"/>
  <c r="AQ1183" i="1" a="1"/>
  <c r="AQ1183" i="1" s="1"/>
  <c r="AQ1184" i="1" a="1"/>
  <c r="AQ1184" i="1"/>
  <c r="AQ1185" i="1" a="1"/>
  <c r="AQ1185" i="1" s="1"/>
  <c r="AQ1186" i="1" a="1"/>
  <c r="AQ1186" i="1" s="1"/>
  <c r="AQ1187" i="1" a="1"/>
  <c r="AQ1187" i="1" s="1"/>
  <c r="AQ1188" i="1" a="1"/>
  <c r="AQ1188" i="1" s="1"/>
  <c r="AQ1189" i="1" a="1"/>
  <c r="AQ1189" i="1"/>
  <c r="AQ1190" i="1" a="1"/>
  <c r="AQ1190" i="1"/>
  <c r="AQ1191" i="1" a="1"/>
  <c r="AQ1191" i="1" s="1"/>
  <c r="AQ1192" i="1" a="1"/>
  <c r="AQ1192" i="1"/>
  <c r="AQ1193" i="1" a="1"/>
  <c r="AQ1193" i="1" s="1"/>
  <c r="AQ1194" i="1" a="1"/>
  <c r="AQ1194" i="1" s="1"/>
  <c r="AQ1195" i="1" a="1"/>
  <c r="AQ1195" i="1" s="1"/>
  <c r="AQ1196" i="1" a="1"/>
  <c r="AQ1196" i="1" s="1"/>
  <c r="AQ1197" i="1" a="1"/>
  <c r="AQ1197" i="1" s="1"/>
  <c r="AQ1198" i="1" a="1"/>
  <c r="AQ1198" i="1" s="1"/>
  <c r="AQ1199" i="1" a="1"/>
  <c r="AQ1199" i="1" s="1"/>
  <c r="AQ1200" i="1" a="1"/>
  <c r="AQ1200" i="1" s="1"/>
  <c r="AQ1201" i="1" a="1"/>
  <c r="AQ1201" i="1" s="1"/>
  <c r="AQ1202" i="1" a="1"/>
  <c r="AQ1202" i="1" s="1"/>
  <c r="AQ1203" i="1" a="1"/>
  <c r="AQ1203" i="1" s="1"/>
  <c r="AQ1204" i="1" a="1"/>
  <c r="AQ1204" i="1" s="1"/>
  <c r="AQ1205" i="1" a="1"/>
  <c r="AQ1205" i="1" s="1"/>
  <c r="AQ1206" i="1" a="1"/>
  <c r="AQ1206" i="1" s="1"/>
  <c r="AQ1207" i="1" a="1"/>
  <c r="AQ1207" i="1"/>
  <c r="AQ1208" i="1" a="1"/>
  <c r="AQ1208" i="1" s="1"/>
  <c r="AQ1209" i="1" a="1"/>
  <c r="AQ1209" i="1" s="1"/>
  <c r="AQ1210" i="1" a="1"/>
  <c r="AQ1210" i="1" s="1"/>
  <c r="AQ1211" i="1" a="1"/>
  <c r="AQ1211" i="1" s="1"/>
  <c r="AQ1212" i="1" a="1"/>
  <c r="AQ1212" i="1" s="1"/>
  <c r="AQ1213" i="1" a="1"/>
  <c r="AQ1213" i="1"/>
  <c r="AQ1214" i="1" a="1"/>
  <c r="AQ1214" i="1" s="1"/>
  <c r="AQ1215" i="1" a="1"/>
  <c r="AQ1215" i="1" s="1"/>
  <c r="AQ1216" i="1" a="1"/>
  <c r="AQ1216" i="1"/>
  <c r="AQ1217" i="1" a="1"/>
  <c r="AQ1217" i="1" s="1"/>
  <c r="AQ1218" i="1" a="1"/>
  <c r="AQ1218" i="1" s="1"/>
  <c r="AQ1219" i="1" a="1"/>
  <c r="AQ1219" i="1" s="1"/>
  <c r="AQ1220" i="1" a="1"/>
  <c r="AQ1220" i="1" s="1"/>
  <c r="AQ1221" i="1" a="1"/>
  <c r="AQ1221" i="1" s="1"/>
  <c r="AQ1222" i="1" a="1"/>
  <c r="AQ1222" i="1"/>
  <c r="AQ1223" i="1" a="1"/>
  <c r="AQ1223" i="1" s="1"/>
  <c r="AQ1224" i="1" a="1"/>
  <c r="AQ1224" i="1" s="1"/>
  <c r="AQ1225" i="1" a="1"/>
  <c r="AQ1225" i="1" s="1"/>
  <c r="AQ1226" i="1" a="1"/>
  <c r="AQ1226" i="1" s="1"/>
  <c r="AQ1227" i="1" a="1"/>
  <c r="AQ1227" i="1" s="1"/>
  <c r="AQ1228" i="1" a="1"/>
  <c r="AQ1228" i="1" s="1"/>
  <c r="AQ1229" i="1" a="1"/>
  <c r="AQ1229" i="1" s="1"/>
  <c r="AQ1230" i="1" a="1"/>
  <c r="AQ1230" i="1" s="1"/>
  <c r="AQ1231" i="1" a="1"/>
  <c r="AQ1231" i="1" s="1"/>
  <c r="AQ1232" i="1" a="1"/>
  <c r="AQ1232" i="1" s="1"/>
  <c r="AQ1233" i="1" a="1"/>
  <c r="AQ1233" i="1" s="1"/>
  <c r="AQ1234" i="1" a="1"/>
  <c r="AQ1234" i="1" s="1"/>
  <c r="AQ1235" i="1" a="1"/>
  <c r="AQ1235" i="1" s="1"/>
  <c r="AQ1236" i="1" a="1"/>
  <c r="AQ1236" i="1" s="1"/>
  <c r="AQ1237" i="1" a="1"/>
  <c r="AQ1237" i="1" s="1"/>
  <c r="AQ1238" i="1" a="1"/>
  <c r="AQ1238" i="1" s="1"/>
  <c r="AQ1239" i="1" a="1"/>
  <c r="AQ1239" i="1" s="1"/>
  <c r="AQ1240" i="1" a="1"/>
  <c r="AQ1240" i="1" s="1"/>
  <c r="AQ1241" i="1" a="1"/>
  <c r="AQ1241" i="1" s="1"/>
  <c r="AQ1242" i="1" a="1"/>
  <c r="AQ1242" i="1" s="1"/>
  <c r="AQ1243" i="1" a="1"/>
  <c r="AQ1243" i="1"/>
  <c r="AQ1244" i="1" a="1"/>
  <c r="AQ1244" i="1" s="1"/>
  <c r="AQ1245" i="1" a="1"/>
  <c r="AQ1245" i="1" s="1"/>
  <c r="AQ1246" i="1" a="1"/>
  <c r="AQ1246" i="1" s="1"/>
  <c r="AQ1247" i="1" a="1"/>
  <c r="AQ1247" i="1" s="1"/>
  <c r="AQ1248" i="1" a="1"/>
  <c r="AQ1248" i="1" s="1"/>
  <c r="AQ1249" i="1" a="1"/>
  <c r="AQ1249" i="1" s="1"/>
  <c r="AQ1250" i="1" a="1"/>
  <c r="AQ1250" i="1" s="1"/>
  <c r="AQ1251" i="1" a="1"/>
  <c r="AQ1251" i="1" s="1"/>
  <c r="AQ1252" i="1" a="1"/>
  <c r="AQ1252" i="1" s="1"/>
  <c r="AQ1253" i="1" a="1"/>
  <c r="AQ1253" i="1" s="1"/>
  <c r="AQ1254" i="1" a="1"/>
  <c r="AQ1254" i="1"/>
  <c r="AQ1255" i="1" a="1"/>
  <c r="AQ1255" i="1" s="1"/>
  <c r="AQ1256" i="1" a="1"/>
  <c r="AQ1256" i="1" s="1"/>
  <c r="AQ1257" i="1" a="1"/>
  <c r="AQ1257" i="1" s="1"/>
  <c r="AQ1258" i="1" a="1"/>
  <c r="AQ1258" i="1" s="1"/>
  <c r="AQ1259" i="1" a="1"/>
  <c r="AQ1259" i="1" s="1"/>
  <c r="AQ1260" i="1" a="1"/>
  <c r="AQ1260" i="1" s="1"/>
  <c r="AQ1261" i="1" a="1"/>
  <c r="AQ1261" i="1" s="1"/>
  <c r="AQ1262" i="1" a="1"/>
  <c r="AQ1262" i="1" s="1"/>
  <c r="AQ1263" i="1" a="1"/>
  <c r="AQ1263" i="1" s="1"/>
  <c r="AQ1264" i="1" a="1"/>
  <c r="AQ1264" i="1"/>
  <c r="AQ1265" i="1" a="1"/>
  <c r="AQ1265" i="1" s="1"/>
  <c r="AQ1266" i="1" a="1"/>
  <c r="AQ1266" i="1" s="1"/>
  <c r="AQ1267" i="1" a="1"/>
  <c r="AQ1267" i="1" s="1"/>
  <c r="AQ1268" i="1" a="1"/>
  <c r="AQ1268" i="1" s="1"/>
  <c r="AQ1269" i="1" a="1"/>
  <c r="AQ1269" i="1" s="1"/>
  <c r="AQ1270" i="1" a="1"/>
  <c r="AQ1270" i="1" s="1"/>
  <c r="AQ1271" i="1" a="1"/>
  <c r="AQ1271" i="1" s="1"/>
  <c r="AQ1272" i="1" a="1"/>
  <c r="AQ1272" i="1" s="1"/>
  <c r="AQ1273" i="1" a="1"/>
  <c r="AQ1273" i="1" s="1"/>
  <c r="AQ1274" i="1" a="1"/>
  <c r="AQ1274" i="1" s="1"/>
  <c r="AQ1275" i="1" a="1"/>
  <c r="AQ1275" i="1" s="1"/>
  <c r="AQ1276" i="1" a="1"/>
  <c r="AQ1276" i="1" s="1"/>
  <c r="AQ1277" i="1" a="1"/>
  <c r="AQ1277" i="1" s="1"/>
  <c r="AQ1278" i="1" a="1"/>
  <c r="AQ1278" i="1" s="1"/>
  <c r="AQ1279" i="1" a="1"/>
  <c r="AQ1279" i="1" s="1"/>
  <c r="AQ1280" i="1" a="1"/>
  <c r="AQ1280" i="1" s="1"/>
  <c r="AQ1281" i="1" a="1"/>
  <c r="AQ1281" i="1" s="1"/>
  <c r="AQ1282" i="1" a="1"/>
  <c r="AQ1282" i="1" s="1"/>
  <c r="AQ1283" i="1" a="1"/>
  <c r="AQ1283" i="1" s="1"/>
  <c r="AQ1284" i="1" a="1"/>
  <c r="AQ1284" i="1" s="1"/>
  <c r="AQ1285" i="1" a="1"/>
  <c r="AQ1285" i="1" s="1"/>
  <c r="AQ1286" i="1" a="1"/>
  <c r="AQ1286" i="1" s="1"/>
  <c r="AQ1287" i="1" a="1"/>
  <c r="AQ1287" i="1" s="1"/>
  <c r="AQ1288" i="1" a="1"/>
  <c r="AQ1288" i="1" s="1"/>
  <c r="AQ1289" i="1" a="1"/>
  <c r="AQ1289" i="1" s="1"/>
  <c r="AQ1290" i="1" a="1"/>
  <c r="AQ1290" i="1" s="1"/>
  <c r="AQ1291" i="1" a="1"/>
  <c r="AQ1291" i="1" s="1"/>
  <c r="AQ1292" i="1" a="1"/>
  <c r="AQ1292" i="1" s="1"/>
  <c r="AQ1293" i="1" a="1"/>
  <c r="AQ1293" i="1" s="1"/>
  <c r="AQ1294" i="1" a="1"/>
  <c r="AQ1294" i="1" s="1"/>
  <c r="AQ1295" i="1" a="1"/>
  <c r="AQ1295" i="1" s="1"/>
  <c r="AQ1296" i="1" a="1"/>
  <c r="AQ1296" i="1"/>
  <c r="AQ1297" i="1" a="1"/>
  <c r="AQ1297" i="1" s="1"/>
  <c r="AQ1298" i="1" a="1"/>
  <c r="AQ1298" i="1" s="1"/>
  <c r="AQ1299" i="1" a="1"/>
  <c r="AQ1299" i="1" s="1"/>
  <c r="AQ1300" i="1" a="1"/>
  <c r="AQ1300" i="1" s="1"/>
  <c r="AQ1301" i="1" a="1"/>
  <c r="AQ1301" i="1" s="1"/>
  <c r="AQ1302" i="1" a="1"/>
  <c r="AQ1302" i="1"/>
  <c r="AQ1303" i="1" a="1"/>
  <c r="AQ1303" i="1" s="1"/>
  <c r="AQ1304" i="1" a="1"/>
  <c r="AQ1304" i="1" s="1"/>
  <c r="AQ1305" i="1" a="1"/>
  <c r="AQ1305" i="1" s="1"/>
  <c r="AQ1306" i="1" a="1"/>
  <c r="AQ1306" i="1" s="1"/>
  <c r="AQ1307" i="1" a="1"/>
  <c r="AQ1307" i="1" s="1"/>
  <c r="AQ1308" i="1" a="1"/>
  <c r="AQ1308" i="1" s="1"/>
  <c r="AQ1309" i="1" a="1"/>
  <c r="AQ1309" i="1" s="1"/>
  <c r="AQ1310" i="1" a="1"/>
  <c r="AQ1310" i="1" s="1"/>
  <c r="AQ1311" i="1" a="1"/>
  <c r="AQ1311" i="1" s="1"/>
  <c r="AQ1312" i="1" a="1"/>
  <c r="AQ1312" i="1" s="1"/>
  <c r="AQ1313" i="1" a="1"/>
  <c r="AQ1313" i="1" s="1"/>
  <c r="AQ1314" i="1" a="1"/>
  <c r="AQ1314" i="1" s="1"/>
  <c r="AQ1315" i="1" a="1"/>
  <c r="AQ1315" i="1"/>
  <c r="AQ1316" i="1" a="1"/>
  <c r="AQ1316" i="1" s="1"/>
  <c r="AQ1317" i="1" a="1"/>
  <c r="AQ1317" i="1" s="1"/>
  <c r="AQ1318" i="1" a="1"/>
  <c r="AQ1318" i="1" s="1"/>
  <c r="AQ1319" i="1" a="1"/>
  <c r="AQ1319" i="1" s="1"/>
  <c r="AQ1320" i="1" a="1"/>
  <c r="AQ1320" i="1" s="1"/>
  <c r="AQ1321" i="1" a="1"/>
  <c r="AQ1321" i="1" s="1"/>
  <c r="AQ1322" i="1" a="1"/>
  <c r="AQ1322" i="1" s="1"/>
  <c r="AQ1323" i="1" a="1"/>
  <c r="AQ1323" i="1" s="1"/>
  <c r="AQ1324" i="1" a="1"/>
  <c r="AQ1324" i="1" s="1"/>
  <c r="AQ1325" i="1" a="1"/>
  <c r="AQ1325" i="1" s="1"/>
  <c r="AQ1326" i="1" a="1"/>
  <c r="AQ1326" i="1" s="1"/>
  <c r="AQ1327" i="1" a="1"/>
  <c r="AQ1327" i="1" s="1"/>
  <c r="AQ1328" i="1" a="1"/>
  <c r="AQ1328" i="1" s="1"/>
  <c r="AQ1329" i="1" a="1"/>
  <c r="AQ1329" i="1" s="1"/>
  <c r="AQ1330" i="1" a="1"/>
  <c r="AQ1330" i="1" s="1"/>
  <c r="AQ1331" i="1" a="1"/>
  <c r="AQ1331" i="1" s="1"/>
  <c r="AQ1332" i="1" a="1"/>
  <c r="AQ1332" i="1" s="1"/>
  <c r="AQ1333" i="1" a="1"/>
  <c r="AQ1333" i="1"/>
  <c r="AQ1334" i="1" a="1"/>
  <c r="AQ1334" i="1" s="1"/>
  <c r="AQ1335" i="1" a="1"/>
  <c r="AQ1335" i="1" s="1"/>
  <c r="AQ1336" i="1" a="1"/>
  <c r="AQ1336" i="1" s="1"/>
  <c r="AQ1337" i="1" a="1"/>
  <c r="AQ1337" i="1" s="1"/>
  <c r="AQ1338" i="1" a="1"/>
  <c r="AQ1338" i="1" s="1"/>
  <c r="AQ1339" i="1" a="1"/>
  <c r="AQ1339" i="1" s="1"/>
  <c r="AQ1340" i="1" a="1"/>
  <c r="AQ1340" i="1" s="1"/>
  <c r="AQ1341" i="1" a="1"/>
  <c r="AQ1341" i="1" s="1"/>
  <c r="AQ1342" i="1" a="1"/>
  <c r="AQ1342" i="1" s="1"/>
  <c r="AQ1343" i="1" a="1"/>
  <c r="AQ1343" i="1" s="1"/>
  <c r="AQ1344" i="1" a="1"/>
  <c r="AQ1344" i="1" s="1"/>
  <c r="AQ1345" i="1" a="1"/>
  <c r="AQ1345" i="1" s="1"/>
  <c r="AQ1346" i="1" a="1"/>
  <c r="AQ1346" i="1" s="1"/>
  <c r="AQ1347" i="1" a="1"/>
  <c r="AQ1347" i="1" s="1"/>
  <c r="AQ1348" i="1" a="1"/>
  <c r="AQ1348" i="1" s="1"/>
  <c r="AQ1349" i="1" a="1"/>
  <c r="AQ1349" i="1" s="1"/>
  <c r="AQ1350" i="1" a="1"/>
  <c r="AQ1350" i="1" s="1"/>
  <c r="AQ1351" i="1" a="1"/>
  <c r="AQ1351" i="1" s="1"/>
  <c r="AQ1352" i="1" a="1"/>
  <c r="AQ1352" i="1" s="1"/>
  <c r="AQ1353" i="1" a="1"/>
  <c r="AQ1353" i="1" s="1"/>
  <c r="AQ1354" i="1" a="1"/>
  <c r="AQ1354" i="1" s="1"/>
  <c r="AQ1355" i="1" a="1"/>
  <c r="AQ1355" i="1" s="1"/>
  <c r="AQ1356" i="1" a="1"/>
  <c r="AQ1356" i="1"/>
  <c r="AQ1357" i="1" a="1"/>
  <c r="AQ1357" i="1" s="1"/>
  <c r="AQ1358" i="1" a="1"/>
  <c r="AQ1358" i="1" s="1"/>
  <c r="AQ1359" i="1" a="1"/>
  <c r="AQ1359" i="1" s="1"/>
  <c r="AQ1360" i="1" a="1"/>
  <c r="AQ1360" i="1"/>
  <c r="AQ1361" i="1" a="1"/>
  <c r="AQ1361" i="1"/>
  <c r="AQ1362" i="1" a="1"/>
  <c r="AQ1362" i="1" s="1"/>
  <c r="AQ1363" i="1" a="1"/>
  <c r="AQ1363" i="1"/>
  <c r="AQ1364" i="1" a="1"/>
  <c r="AQ1364" i="1" s="1"/>
  <c r="AQ1365" i="1" a="1"/>
  <c r="AQ1365" i="1" s="1"/>
  <c r="AQ1366" i="1" a="1"/>
  <c r="AQ1366" i="1" s="1"/>
  <c r="AQ1367" i="1" a="1"/>
  <c r="AQ1367" i="1" s="1"/>
  <c r="AQ1368" i="1" a="1"/>
  <c r="AQ1368" i="1" s="1"/>
  <c r="AQ1369" i="1" a="1"/>
  <c r="AQ1369" i="1" s="1"/>
  <c r="AQ1370" i="1" a="1"/>
  <c r="AQ1370" i="1" s="1"/>
  <c r="AQ1371" i="1" a="1"/>
  <c r="AQ1371" i="1" s="1"/>
  <c r="AQ1372" i="1" a="1"/>
  <c r="AQ1372" i="1" s="1"/>
  <c r="AQ1373" i="1" a="1"/>
  <c r="AQ1373" i="1" s="1"/>
  <c r="AQ1374" i="1" a="1"/>
  <c r="AQ1374" i="1" s="1"/>
  <c r="AQ1375" i="1" a="1"/>
  <c r="AQ1375" i="1"/>
  <c r="AQ1376" i="1" a="1"/>
  <c r="AQ1376" i="1" s="1"/>
  <c r="AQ1377" i="1" a="1"/>
  <c r="AQ1377" i="1" s="1"/>
  <c r="AQ1378" i="1" a="1"/>
  <c r="AQ1378" i="1" s="1"/>
  <c r="AQ1379" i="1" a="1"/>
  <c r="AQ1379" i="1"/>
  <c r="AQ1380" i="1" a="1"/>
  <c r="AQ1380" i="1" s="1"/>
  <c r="AQ1381" i="1" a="1"/>
  <c r="AQ1381" i="1" s="1"/>
  <c r="AQ1382" i="1" a="1"/>
  <c r="AQ1382" i="1" s="1"/>
  <c r="AQ1383" i="1" a="1"/>
  <c r="AQ1383" i="1" s="1"/>
  <c r="AQ1384" i="1" a="1"/>
  <c r="AQ1384" i="1" s="1"/>
  <c r="AQ1385" i="1" a="1"/>
  <c r="AQ1385" i="1" s="1"/>
  <c r="AQ1386" i="1" a="1"/>
  <c r="AQ1386" i="1" s="1"/>
  <c r="AQ1387" i="1" a="1"/>
  <c r="AQ1387" i="1" s="1"/>
  <c r="AQ1388" i="1" a="1"/>
  <c r="AQ1388" i="1" s="1"/>
  <c r="AQ1389" i="1" a="1"/>
  <c r="AQ1389" i="1" s="1"/>
  <c r="AQ1390" i="1" a="1"/>
  <c r="AQ1390" i="1" s="1"/>
  <c r="AQ1391" i="1" a="1"/>
  <c r="AQ1391" i="1" s="1"/>
  <c r="AQ1392" i="1" a="1"/>
  <c r="AQ1392" i="1" s="1"/>
  <c r="AQ1393" i="1" a="1"/>
  <c r="AQ1393" i="1" s="1"/>
  <c r="AQ1394" i="1" a="1"/>
  <c r="AQ1394" i="1" s="1"/>
  <c r="AQ1395" i="1" a="1"/>
  <c r="AQ1395" i="1" s="1"/>
  <c r="AQ1396" i="1" a="1"/>
  <c r="AQ1396" i="1" s="1"/>
  <c r="AQ1397" i="1" a="1"/>
  <c r="AQ1397" i="1" s="1"/>
  <c r="AQ1398" i="1" a="1"/>
  <c r="AQ1398" i="1" s="1"/>
  <c r="AQ1399" i="1" a="1"/>
  <c r="AQ1399" i="1" s="1"/>
  <c r="AQ1400" i="1" a="1"/>
  <c r="AQ1400" i="1" s="1"/>
  <c r="AQ1401" i="1" a="1"/>
  <c r="AQ1401" i="1" s="1"/>
  <c r="AQ1402" i="1" a="1"/>
  <c r="AQ1402" i="1" s="1"/>
  <c r="AQ1403" i="1" a="1"/>
  <c r="AQ1403" i="1" s="1"/>
  <c r="AQ1404" i="1" a="1"/>
  <c r="AQ1404" i="1" s="1"/>
  <c r="AQ1405" i="1" a="1"/>
  <c r="AQ1405" i="1" s="1"/>
  <c r="AQ1406" i="1" a="1"/>
  <c r="AQ1406" i="1" s="1"/>
  <c r="AQ1407" i="1" a="1"/>
  <c r="AQ1407" i="1" s="1"/>
  <c r="AQ1408" i="1" a="1"/>
  <c r="AQ1408" i="1" s="1"/>
  <c r="AQ1409" i="1" a="1"/>
  <c r="AQ1409" i="1"/>
  <c r="AQ1410" i="1" a="1"/>
  <c r="AQ1410" i="1"/>
  <c r="AQ1411" i="1" a="1"/>
  <c r="AQ1411" i="1" s="1"/>
  <c r="AQ1412" i="1" a="1"/>
  <c r="AQ1412" i="1" s="1"/>
  <c r="AQ1413" i="1" a="1"/>
  <c r="AQ1413" i="1" s="1"/>
  <c r="AQ1414" i="1" a="1"/>
  <c r="AQ1414" i="1"/>
  <c r="AQ1415" i="1" a="1"/>
  <c r="AQ1415" i="1" s="1"/>
  <c r="AQ1416" i="1" a="1"/>
  <c r="AQ1416" i="1"/>
  <c r="AQ1417" i="1" a="1"/>
  <c r="AQ1417" i="1" s="1"/>
  <c r="AQ1418" i="1" a="1"/>
  <c r="AQ1418" i="1" s="1"/>
  <c r="AQ1419" i="1" a="1"/>
  <c r="AQ1419" i="1" s="1"/>
  <c r="AQ1420" i="1" a="1"/>
  <c r="AQ1420" i="1" s="1"/>
  <c r="AQ1421" i="1" a="1"/>
  <c r="AQ1421" i="1"/>
  <c r="AQ1422" i="1" a="1"/>
  <c r="AQ1422" i="1" s="1"/>
  <c r="AQ1423" i="1" a="1"/>
  <c r="AQ1423" i="1" s="1"/>
  <c r="AQ1424" i="1" a="1"/>
  <c r="AQ1424" i="1" s="1"/>
  <c r="AQ1425" i="1" a="1"/>
  <c r="AQ1425" i="1" s="1"/>
  <c r="AQ1426" i="1" a="1"/>
  <c r="AQ1426" i="1"/>
  <c r="AQ1427" i="1" a="1"/>
  <c r="AQ1427" i="1" s="1"/>
  <c r="AQ1428" i="1" a="1"/>
  <c r="AQ1428" i="1" s="1"/>
  <c r="AQ1429" i="1" a="1"/>
  <c r="AQ1429" i="1" s="1"/>
  <c r="AQ1430" i="1" a="1"/>
  <c r="AQ1430" i="1" s="1"/>
  <c r="AQ1431" i="1" a="1"/>
  <c r="AQ1431" i="1" s="1"/>
  <c r="AQ1432" i="1" a="1"/>
  <c r="AQ1432" i="1" s="1"/>
  <c r="AQ1433" i="1" a="1"/>
  <c r="AQ1433" i="1" s="1"/>
  <c r="AQ1434" i="1" a="1"/>
  <c r="AQ1434" i="1"/>
  <c r="AQ1435" i="1" a="1"/>
  <c r="AQ1435" i="1" s="1"/>
  <c r="AQ1436" i="1" a="1"/>
  <c r="AQ1436" i="1" s="1"/>
  <c r="AQ1437" i="1" a="1"/>
  <c r="AQ1437" i="1" s="1"/>
  <c r="AQ1438" i="1" a="1"/>
  <c r="AQ1438" i="1" s="1"/>
  <c r="AQ1439" i="1" a="1"/>
  <c r="AQ1439" i="1" s="1"/>
  <c r="AQ1440" i="1" a="1"/>
  <c r="AQ1440" i="1" s="1"/>
  <c r="AQ1441" i="1" a="1"/>
  <c r="AQ1441" i="1"/>
  <c r="AQ1442" i="1" a="1"/>
  <c r="AQ1442" i="1" s="1"/>
  <c r="AQ1443" i="1" a="1"/>
  <c r="AQ1443" i="1" s="1"/>
  <c r="AQ1444" i="1" a="1"/>
  <c r="AQ1444" i="1" s="1"/>
  <c r="AQ1445" i="1" a="1"/>
  <c r="AQ1445" i="1"/>
  <c r="AQ1446" i="1" a="1"/>
  <c r="AQ1446" i="1" s="1"/>
  <c r="AQ1447" i="1" a="1"/>
  <c r="AQ1447" i="1" s="1"/>
  <c r="AQ1448" i="1" a="1"/>
  <c r="AQ1448" i="1" s="1"/>
  <c r="AQ1449" i="1" a="1"/>
  <c r="AQ1449" i="1" s="1"/>
  <c r="AQ1450" i="1" a="1"/>
  <c r="AQ1450" i="1" s="1"/>
  <c r="AQ1451" i="1" a="1"/>
  <c r="AQ1451" i="1" s="1"/>
  <c r="AQ1452" i="1" a="1"/>
  <c r="AQ1452" i="1" s="1"/>
  <c r="AQ1453" i="1" a="1"/>
  <c r="AQ1453" i="1" s="1"/>
  <c r="AQ1454" i="1" a="1"/>
  <c r="AQ1454" i="1" s="1"/>
  <c r="AQ1455" i="1" a="1"/>
  <c r="AQ1455" i="1" s="1"/>
  <c r="AQ1456" i="1" a="1"/>
  <c r="AQ1456" i="1"/>
  <c r="AQ1457" i="1" a="1"/>
  <c r="AQ1457" i="1" s="1"/>
  <c r="AQ1458" i="1" a="1"/>
  <c r="AQ1458" i="1" s="1"/>
  <c r="AQ1459" i="1" a="1"/>
  <c r="AQ1459" i="1" s="1"/>
  <c r="AQ1460" i="1" a="1"/>
  <c r="AQ1460" i="1" s="1"/>
  <c r="AQ1461" i="1" a="1"/>
  <c r="AQ1461" i="1" s="1"/>
  <c r="AQ1462" i="1" a="1"/>
  <c r="AQ1462" i="1" s="1"/>
  <c r="AQ1463" i="1" a="1"/>
  <c r="AQ1463" i="1" s="1"/>
  <c r="AQ1464" i="1" a="1"/>
  <c r="AQ1464" i="1"/>
  <c r="AQ1465" i="1" a="1"/>
  <c r="AQ1465" i="1" s="1"/>
  <c r="AQ1466" i="1" a="1"/>
  <c r="AQ1466" i="1" s="1"/>
  <c r="AQ1467" i="1" a="1"/>
  <c r="AQ1467" i="1" s="1"/>
  <c r="AQ1468" i="1" a="1"/>
  <c r="AQ1468" i="1" s="1"/>
  <c r="AQ1469" i="1" a="1"/>
  <c r="AQ1469" i="1" s="1"/>
  <c r="AQ1470" i="1" a="1"/>
  <c r="AQ1470" i="1" s="1"/>
  <c r="AQ1471" i="1" a="1"/>
  <c r="AQ1471" i="1"/>
  <c r="AO3" i="1" a="1"/>
  <c r="AO3" i="1" s="1"/>
  <c r="AO4" i="1" a="1"/>
  <c r="AO4" i="1" s="1"/>
  <c r="AO5" i="1" a="1"/>
  <c r="AO5" i="1" s="1"/>
  <c r="AO6" i="1" a="1"/>
  <c r="AO6" i="1" s="1"/>
  <c r="AO7" i="1" a="1"/>
  <c r="AO7" i="1"/>
  <c r="AO8" i="1" a="1"/>
  <c r="AO8" i="1" s="1"/>
  <c r="AO9" i="1" a="1"/>
  <c r="AO9" i="1" s="1"/>
  <c r="AO10" i="1" a="1"/>
  <c r="AO10" i="1" s="1"/>
  <c r="AO11" i="1" a="1"/>
  <c r="AO11" i="1" s="1"/>
  <c r="AO12" i="1" a="1"/>
  <c r="AO12" i="1" s="1"/>
  <c r="AO13" i="1" a="1"/>
  <c r="AO13" i="1" s="1"/>
  <c r="AO14" i="1" a="1"/>
  <c r="AO14" i="1" s="1"/>
  <c r="AO15" i="1" a="1"/>
  <c r="AO15" i="1" s="1"/>
  <c r="AO16" i="1" a="1"/>
  <c r="AO16" i="1" s="1"/>
  <c r="AO17" i="1" a="1"/>
  <c r="AO17" i="1" s="1"/>
  <c r="AO18" i="1" a="1"/>
  <c r="AO18" i="1" s="1"/>
  <c r="AO19" i="1" a="1"/>
  <c r="AO19" i="1" s="1"/>
  <c r="AO20" i="1" a="1"/>
  <c r="AO20" i="1" s="1"/>
  <c r="AO21" i="1" a="1"/>
  <c r="AO21" i="1" s="1"/>
  <c r="AO22" i="1" a="1"/>
  <c r="AO22" i="1" s="1"/>
  <c r="AO23" i="1" a="1"/>
  <c r="AO23" i="1" s="1"/>
  <c r="AO24" i="1" a="1"/>
  <c r="AO24" i="1" s="1"/>
  <c r="AO25" i="1" a="1"/>
  <c r="AO25" i="1" s="1"/>
  <c r="AO26" i="1" a="1"/>
  <c r="AO26" i="1" s="1"/>
  <c r="AO27" i="1" a="1"/>
  <c r="AO27" i="1" s="1"/>
  <c r="AO28" i="1" a="1"/>
  <c r="AO28" i="1" s="1"/>
  <c r="AO29" i="1" a="1"/>
  <c r="AO29" i="1" s="1"/>
  <c r="AO30" i="1" a="1"/>
  <c r="AO30" i="1" s="1"/>
  <c r="AO31" i="1" a="1"/>
  <c r="AO31" i="1" s="1"/>
  <c r="AO32" i="1" a="1"/>
  <c r="AO32" i="1" s="1"/>
  <c r="AO33" i="1" a="1"/>
  <c r="AO33" i="1" s="1"/>
  <c r="AO34" i="1" a="1"/>
  <c r="AO34" i="1" s="1"/>
  <c r="AO35" i="1" a="1"/>
  <c r="AO35" i="1" s="1"/>
  <c r="AO36" i="1" a="1"/>
  <c r="AO36" i="1" s="1"/>
  <c r="AO37" i="1" a="1"/>
  <c r="AO37" i="1" s="1"/>
  <c r="AO38" i="1" a="1"/>
  <c r="AO38" i="1" s="1"/>
  <c r="AO39" i="1" a="1"/>
  <c r="AO39" i="1" s="1"/>
  <c r="AO40" i="1" a="1"/>
  <c r="AO40" i="1" s="1"/>
  <c r="AO41" i="1" a="1"/>
  <c r="AO41" i="1" s="1"/>
  <c r="AO42" i="1" a="1"/>
  <c r="AO42" i="1" s="1"/>
  <c r="AO43" i="1" a="1"/>
  <c r="AO43" i="1" s="1"/>
  <c r="AO44" i="1" a="1"/>
  <c r="AO44" i="1" s="1"/>
  <c r="AO45" i="1" a="1"/>
  <c r="AO45" i="1" s="1"/>
  <c r="AO46" i="1" a="1"/>
  <c r="AO46" i="1" s="1"/>
  <c r="AO47" i="1" a="1"/>
  <c r="AO47" i="1" s="1"/>
  <c r="AO48" i="1" a="1"/>
  <c r="AO48" i="1" s="1"/>
  <c r="AO49" i="1" a="1"/>
  <c r="AO49" i="1" s="1"/>
  <c r="AO50" i="1" a="1"/>
  <c r="AO50" i="1" s="1"/>
  <c r="AO51" i="1" a="1"/>
  <c r="AO51" i="1" s="1"/>
  <c r="AO52" i="1" a="1"/>
  <c r="AO52" i="1" s="1"/>
  <c r="AO53" i="1" a="1"/>
  <c r="AO53" i="1" s="1"/>
  <c r="AO54" i="1" a="1"/>
  <c r="AO54" i="1" s="1"/>
  <c r="AO55" i="1" a="1"/>
  <c r="AO55" i="1" s="1"/>
  <c r="AO56" i="1" a="1"/>
  <c r="AO56" i="1" s="1"/>
  <c r="AO57" i="1" a="1"/>
  <c r="AO57" i="1" s="1"/>
  <c r="AO58" i="1" a="1"/>
  <c r="AO58" i="1"/>
  <c r="AO59" i="1" a="1"/>
  <c r="AO59" i="1" s="1"/>
  <c r="AO60" i="1" a="1"/>
  <c r="AO60" i="1" s="1"/>
  <c r="AO61" i="1" a="1"/>
  <c r="AO61" i="1" s="1"/>
  <c r="AO62" i="1" a="1"/>
  <c r="AO62" i="1" s="1"/>
  <c r="AO63" i="1" a="1"/>
  <c r="AO63" i="1" s="1"/>
  <c r="AO64" i="1" a="1"/>
  <c r="AO64" i="1" s="1"/>
  <c r="AO65" i="1" a="1"/>
  <c r="AO65" i="1" s="1"/>
  <c r="AO66" i="1" a="1"/>
  <c r="AO66" i="1" s="1"/>
  <c r="AO67" i="1" a="1"/>
  <c r="AO67" i="1" s="1"/>
  <c r="AO68" i="1" a="1"/>
  <c r="AO68" i="1" s="1"/>
  <c r="AO69" i="1" a="1"/>
  <c r="AO69" i="1" s="1"/>
  <c r="AO70" i="1" a="1"/>
  <c r="AO70" i="1" s="1"/>
  <c r="AO71" i="1" a="1"/>
  <c r="AO71" i="1" s="1"/>
  <c r="AO72" i="1" a="1"/>
  <c r="AO72" i="1" s="1"/>
  <c r="AO73" i="1" a="1"/>
  <c r="AO73" i="1" s="1"/>
  <c r="AO74" i="1" a="1"/>
  <c r="AO74" i="1" s="1"/>
  <c r="AO75" i="1" a="1"/>
  <c r="AO75" i="1" s="1"/>
  <c r="AO76" i="1" a="1"/>
  <c r="AO76" i="1" s="1"/>
  <c r="AO77" i="1" a="1"/>
  <c r="AO77" i="1" s="1"/>
  <c r="AO78" i="1" a="1"/>
  <c r="AO78" i="1" s="1"/>
  <c r="AO79" i="1" a="1"/>
  <c r="AO79" i="1" s="1"/>
  <c r="AO80" i="1" a="1"/>
  <c r="AO80" i="1" s="1"/>
  <c r="AO81" i="1" a="1"/>
  <c r="AO81" i="1" s="1"/>
  <c r="AO82" i="1" a="1"/>
  <c r="AO82" i="1" s="1"/>
  <c r="AO83" i="1" a="1"/>
  <c r="AO83" i="1" s="1"/>
  <c r="AO84" i="1" a="1"/>
  <c r="AO84" i="1" s="1"/>
  <c r="AO85" i="1" a="1"/>
  <c r="AO85" i="1" s="1"/>
  <c r="AO86" i="1" a="1"/>
  <c r="AO86" i="1" s="1"/>
  <c r="AO87" i="1" a="1"/>
  <c r="AO87" i="1" s="1"/>
  <c r="AO88" i="1" a="1"/>
  <c r="AO88" i="1" s="1"/>
  <c r="AO89" i="1" a="1"/>
  <c r="AO89" i="1" s="1"/>
  <c r="AO90" i="1" a="1"/>
  <c r="AO90" i="1" s="1"/>
  <c r="AO91" i="1" a="1"/>
  <c r="AO91" i="1" s="1"/>
  <c r="AO92" i="1" a="1"/>
  <c r="AO92" i="1" s="1"/>
  <c r="AO93" i="1" a="1"/>
  <c r="AO93" i="1" s="1"/>
  <c r="AO94" i="1" a="1"/>
  <c r="AO94" i="1" s="1"/>
  <c r="AO95" i="1" a="1"/>
  <c r="AO95" i="1" s="1"/>
  <c r="AO96" i="1" a="1"/>
  <c r="AO96" i="1" s="1"/>
  <c r="AO97" i="1" a="1"/>
  <c r="AO97" i="1" s="1"/>
  <c r="AO98" i="1" a="1"/>
  <c r="AO98" i="1" s="1"/>
  <c r="AO99" i="1" a="1"/>
  <c r="AO99" i="1" s="1"/>
  <c r="AO100" i="1" a="1"/>
  <c r="AO100" i="1" s="1"/>
  <c r="AO101" i="1" a="1"/>
  <c r="AO101" i="1" s="1"/>
  <c r="AO102" i="1" a="1"/>
  <c r="AO102" i="1" s="1"/>
  <c r="AO103" i="1" a="1"/>
  <c r="AO103" i="1" s="1"/>
  <c r="AO104" i="1" a="1"/>
  <c r="AO104" i="1" s="1"/>
  <c r="AO105" i="1" a="1"/>
  <c r="AO105" i="1" s="1"/>
  <c r="AO106" i="1" a="1"/>
  <c r="AO106" i="1" s="1"/>
  <c r="AO107" i="1" a="1"/>
  <c r="AO107" i="1" s="1"/>
  <c r="AO108" i="1" a="1"/>
  <c r="AO108" i="1" s="1"/>
  <c r="AO109" i="1" a="1"/>
  <c r="AO109" i="1" s="1"/>
  <c r="AO110" i="1" a="1"/>
  <c r="AO110" i="1" s="1"/>
  <c r="AO111" i="1" a="1"/>
  <c r="AO111" i="1" s="1"/>
  <c r="AO112" i="1" a="1"/>
  <c r="AO112" i="1" s="1"/>
  <c r="AO113" i="1" a="1"/>
  <c r="AO113" i="1"/>
  <c r="AO114" i="1" a="1"/>
  <c r="AO114" i="1" s="1"/>
  <c r="AO115" i="1" a="1"/>
  <c r="AO115" i="1" s="1"/>
  <c r="AO116" i="1" a="1"/>
  <c r="AO116" i="1" s="1"/>
  <c r="AO117" i="1" a="1"/>
  <c r="AO117" i="1" s="1"/>
  <c r="AO118" i="1" a="1"/>
  <c r="AO118" i="1" s="1"/>
  <c r="AO119" i="1" a="1"/>
  <c r="AO119" i="1" s="1"/>
  <c r="AO120" i="1" a="1"/>
  <c r="AO120" i="1" s="1"/>
  <c r="AO121" i="1" a="1"/>
  <c r="AO121" i="1" s="1"/>
  <c r="AO122" i="1" a="1"/>
  <c r="AO122" i="1" s="1"/>
  <c r="AO123" i="1" a="1"/>
  <c r="AO123" i="1" s="1"/>
  <c r="AO124" i="1" a="1"/>
  <c r="AO124" i="1" s="1"/>
  <c r="AO125" i="1" a="1"/>
  <c r="AO125" i="1" s="1"/>
  <c r="AO126" i="1" a="1"/>
  <c r="AO126" i="1" s="1"/>
  <c r="AO127" i="1" a="1"/>
  <c r="AO127" i="1" s="1"/>
  <c r="AO128" i="1" a="1"/>
  <c r="AO128" i="1" s="1"/>
  <c r="AO129" i="1" a="1"/>
  <c r="AO129" i="1" s="1"/>
  <c r="AO130" i="1" a="1"/>
  <c r="AO130" i="1" s="1"/>
  <c r="AO131" i="1" a="1"/>
  <c r="AO131" i="1" s="1"/>
  <c r="AO132" i="1" a="1"/>
  <c r="AO132" i="1" s="1"/>
  <c r="AO133" i="1" a="1"/>
  <c r="AO133" i="1" s="1"/>
  <c r="AO134" i="1" a="1"/>
  <c r="AO134" i="1" s="1"/>
  <c r="AO135" i="1" a="1"/>
  <c r="AO135" i="1" s="1"/>
  <c r="AO136" i="1" a="1"/>
  <c r="AO136" i="1" s="1"/>
  <c r="AO137" i="1" a="1"/>
  <c r="AO137" i="1" s="1"/>
  <c r="AO138" i="1" a="1"/>
  <c r="AO138" i="1" s="1"/>
  <c r="AO139" i="1" a="1"/>
  <c r="AO139" i="1" s="1"/>
  <c r="AO140" i="1" a="1"/>
  <c r="AO140" i="1" s="1"/>
  <c r="AO141" i="1" a="1"/>
  <c r="AO141" i="1" s="1"/>
  <c r="AO142" i="1" a="1"/>
  <c r="AO142" i="1" s="1"/>
  <c r="AO143" i="1" a="1"/>
  <c r="AO143" i="1" s="1"/>
  <c r="AO144" i="1" a="1"/>
  <c r="AO144" i="1" s="1"/>
  <c r="AO145" i="1" a="1"/>
  <c r="AO145" i="1" s="1"/>
  <c r="AO146" i="1" a="1"/>
  <c r="AO146" i="1" s="1"/>
  <c r="AO147" i="1" a="1"/>
  <c r="AO147" i="1" s="1"/>
  <c r="AO148" i="1" a="1"/>
  <c r="AO148" i="1" s="1"/>
  <c r="AO149" i="1" a="1"/>
  <c r="AO149" i="1" s="1"/>
  <c r="AO150" i="1" a="1"/>
  <c r="AO150" i="1" s="1"/>
  <c r="AO151" i="1" a="1"/>
  <c r="AO151" i="1" s="1"/>
  <c r="AO152" i="1" a="1"/>
  <c r="AO152" i="1" s="1"/>
  <c r="AO153" i="1" a="1"/>
  <c r="AO153" i="1" s="1"/>
  <c r="AO154" i="1" a="1"/>
  <c r="AO154" i="1" s="1"/>
  <c r="AO155" i="1" a="1"/>
  <c r="AO155" i="1" s="1"/>
  <c r="AO156" i="1" a="1"/>
  <c r="AO156" i="1" s="1"/>
  <c r="AO157" i="1" a="1"/>
  <c r="AO157" i="1" s="1"/>
  <c r="AO158" i="1" a="1"/>
  <c r="AO158" i="1" s="1"/>
  <c r="AO159" i="1" a="1"/>
  <c r="AO159" i="1" s="1"/>
  <c r="AO160" i="1" a="1"/>
  <c r="AO160" i="1" s="1"/>
  <c r="AO161" i="1" a="1"/>
  <c r="AO161" i="1" s="1"/>
  <c r="AO162" i="1" a="1"/>
  <c r="AO162" i="1" s="1"/>
  <c r="AO163" i="1" a="1"/>
  <c r="AO163" i="1" s="1"/>
  <c r="AO164" i="1" a="1"/>
  <c r="AO164" i="1" s="1"/>
  <c r="AO165" i="1" a="1"/>
  <c r="AO165" i="1" s="1"/>
  <c r="AO166" i="1" a="1"/>
  <c r="AO166" i="1" s="1"/>
  <c r="AO167" i="1" a="1"/>
  <c r="AO167" i="1" s="1"/>
  <c r="AO168" i="1" a="1"/>
  <c r="AO168" i="1" s="1"/>
  <c r="AO169" i="1" a="1"/>
  <c r="AO169" i="1" s="1"/>
  <c r="AO170" i="1" a="1"/>
  <c r="AO170" i="1" s="1"/>
  <c r="AO171" i="1" a="1"/>
  <c r="AO171" i="1" s="1"/>
  <c r="AO172" i="1" a="1"/>
  <c r="AO172" i="1" s="1"/>
  <c r="AO173" i="1" a="1"/>
  <c r="AO173" i="1" s="1"/>
  <c r="AO174" i="1" a="1"/>
  <c r="AO174" i="1" s="1"/>
  <c r="AO175" i="1" a="1"/>
  <c r="AO175" i="1" s="1"/>
  <c r="AO176" i="1" a="1"/>
  <c r="AO176" i="1" s="1"/>
  <c r="AO177" i="1" a="1"/>
  <c r="AO177" i="1" s="1"/>
  <c r="AO178" i="1" a="1"/>
  <c r="AO178" i="1" s="1"/>
  <c r="AO179" i="1" a="1"/>
  <c r="AO179" i="1" s="1"/>
  <c r="AO180" i="1" a="1"/>
  <c r="AO180" i="1" s="1"/>
  <c r="AO181" i="1" a="1"/>
  <c r="AO181" i="1" s="1"/>
  <c r="AO182" i="1" a="1"/>
  <c r="AO182" i="1" s="1"/>
  <c r="AO183" i="1" a="1"/>
  <c r="AO183" i="1" s="1"/>
  <c r="AO184" i="1" a="1"/>
  <c r="AO184" i="1" s="1"/>
  <c r="AO185" i="1" a="1"/>
  <c r="AO185" i="1" s="1"/>
  <c r="AO186" i="1" a="1"/>
  <c r="AO186" i="1" s="1"/>
  <c r="AO187" i="1" a="1"/>
  <c r="AO187" i="1" s="1"/>
  <c r="AO188" i="1" a="1"/>
  <c r="AO188" i="1" s="1"/>
  <c r="AO189" i="1" a="1"/>
  <c r="AO189" i="1" s="1"/>
  <c r="AO190" i="1" a="1"/>
  <c r="AO190" i="1" s="1"/>
  <c r="AO191" i="1" a="1"/>
  <c r="AO191" i="1" s="1"/>
  <c r="AO192" i="1" a="1"/>
  <c r="AO192" i="1" s="1"/>
  <c r="AO193" i="1" a="1"/>
  <c r="AO193" i="1" s="1"/>
  <c r="AO194" i="1" a="1"/>
  <c r="AO194" i="1" s="1"/>
  <c r="AO195" i="1" a="1"/>
  <c r="AO195" i="1" s="1"/>
  <c r="AO196" i="1" a="1"/>
  <c r="AO196" i="1" s="1"/>
  <c r="AO197" i="1" a="1"/>
  <c r="AO197" i="1" s="1"/>
  <c r="AO198" i="1" a="1"/>
  <c r="AO198" i="1" s="1"/>
  <c r="AO199" i="1" a="1"/>
  <c r="AO199" i="1" s="1"/>
  <c r="AO200" i="1" a="1"/>
  <c r="AO200" i="1" s="1"/>
  <c r="AO201" i="1" a="1"/>
  <c r="AO201" i="1" s="1"/>
  <c r="AO202" i="1" a="1"/>
  <c r="AO202" i="1" s="1"/>
  <c r="AO203" i="1" a="1"/>
  <c r="AO203" i="1" s="1"/>
  <c r="AO204" i="1" a="1"/>
  <c r="AO204" i="1" s="1"/>
  <c r="AO205" i="1" a="1"/>
  <c r="AO205" i="1" s="1"/>
  <c r="AO206" i="1" a="1"/>
  <c r="AO206" i="1" s="1"/>
  <c r="AO207" i="1" a="1"/>
  <c r="AO207" i="1" s="1"/>
  <c r="AO208" i="1" a="1"/>
  <c r="AO208" i="1" s="1"/>
  <c r="AO209" i="1" a="1"/>
  <c r="AO209" i="1" s="1"/>
  <c r="AO210" i="1" a="1"/>
  <c r="AO210" i="1" s="1"/>
  <c r="AO211" i="1" a="1"/>
  <c r="AO211" i="1" s="1"/>
  <c r="AO212" i="1" a="1"/>
  <c r="AO212" i="1" s="1"/>
  <c r="AO213" i="1" a="1"/>
  <c r="AO213" i="1" s="1"/>
  <c r="AO214" i="1" a="1"/>
  <c r="AO214" i="1" s="1"/>
  <c r="AO215" i="1" a="1"/>
  <c r="AO215" i="1" s="1"/>
  <c r="AO216" i="1" a="1"/>
  <c r="AO216" i="1" s="1"/>
  <c r="AO217" i="1" a="1"/>
  <c r="AO217" i="1" s="1"/>
  <c r="AO218" i="1" a="1"/>
  <c r="AO218" i="1" s="1"/>
  <c r="AO219" i="1" a="1"/>
  <c r="AO219" i="1" s="1"/>
  <c r="AO220" i="1" a="1"/>
  <c r="AO220" i="1" s="1"/>
  <c r="AO221" i="1" a="1"/>
  <c r="AO221" i="1"/>
  <c r="AO222" i="1" a="1"/>
  <c r="AO222" i="1"/>
  <c r="AO223" i="1" a="1"/>
  <c r="AO223" i="1" s="1"/>
  <c r="AO224" i="1" a="1"/>
  <c r="AO224" i="1" s="1"/>
  <c r="AO225" i="1" a="1"/>
  <c r="AO225" i="1" s="1"/>
  <c r="AO226" i="1" a="1"/>
  <c r="AO226" i="1" s="1"/>
  <c r="AO227" i="1" a="1"/>
  <c r="AO227" i="1" s="1"/>
  <c r="AO228" i="1" a="1"/>
  <c r="AO228" i="1" s="1"/>
  <c r="AO229" i="1" a="1"/>
  <c r="AO229" i="1" s="1"/>
  <c r="AO230" i="1" a="1"/>
  <c r="AO230" i="1" s="1"/>
  <c r="AO231" i="1" a="1"/>
  <c r="AO231" i="1" s="1"/>
  <c r="AO232" i="1" a="1"/>
  <c r="AO232" i="1" s="1"/>
  <c r="AO233" i="1" a="1"/>
  <c r="AO233" i="1" s="1"/>
  <c r="AO234" i="1" a="1"/>
  <c r="AO234" i="1" s="1"/>
  <c r="AO235" i="1" a="1"/>
  <c r="AO235" i="1" s="1"/>
  <c r="AO236" i="1" a="1"/>
  <c r="AO236" i="1" s="1"/>
  <c r="AO237" i="1" a="1"/>
  <c r="AO237" i="1" s="1"/>
  <c r="AO238" i="1" a="1"/>
  <c r="AO238" i="1" s="1"/>
  <c r="AO239" i="1" a="1"/>
  <c r="AO239" i="1" s="1"/>
  <c r="AO240" i="1" a="1"/>
  <c r="AO240" i="1" s="1"/>
  <c r="AO241" i="1" a="1"/>
  <c r="AO241" i="1" s="1"/>
  <c r="AO242" i="1" a="1"/>
  <c r="AO242" i="1" s="1"/>
  <c r="AO243" i="1" a="1"/>
  <c r="AO243" i="1" s="1"/>
  <c r="AO244" i="1" a="1"/>
  <c r="AO244" i="1" s="1"/>
  <c r="AO245" i="1" a="1"/>
  <c r="AO245" i="1" s="1"/>
  <c r="AO246" i="1" a="1"/>
  <c r="AO246" i="1" s="1"/>
  <c r="AO247" i="1" a="1"/>
  <c r="AO247" i="1" s="1"/>
  <c r="AO248" i="1" a="1"/>
  <c r="AO248" i="1" s="1"/>
  <c r="AO249" i="1" a="1"/>
  <c r="AO249" i="1" s="1"/>
  <c r="AO250" i="1" a="1"/>
  <c r="AO250" i="1"/>
  <c r="AO251" i="1" a="1"/>
  <c r="AO251" i="1" s="1"/>
  <c r="AO252" i="1" a="1"/>
  <c r="AO252" i="1" s="1"/>
  <c r="AO253" i="1" a="1"/>
  <c r="AO253" i="1" s="1"/>
  <c r="AO254" i="1" a="1"/>
  <c r="AO254" i="1" s="1"/>
  <c r="AO255" i="1" a="1"/>
  <c r="AO255" i="1" s="1"/>
  <c r="AO256" i="1" a="1"/>
  <c r="AO256" i="1" s="1"/>
  <c r="AO257" i="1" a="1"/>
  <c r="AO257" i="1" s="1"/>
  <c r="AO258" i="1" a="1"/>
  <c r="AO258" i="1" s="1"/>
  <c r="AO259" i="1" a="1"/>
  <c r="AO259" i="1" s="1"/>
  <c r="AO260" i="1" a="1"/>
  <c r="AO260" i="1" s="1"/>
  <c r="AO261" i="1" a="1"/>
  <c r="AO261" i="1" s="1"/>
  <c r="AO262" i="1" a="1"/>
  <c r="AO262" i="1" s="1"/>
  <c r="AO263" i="1" a="1"/>
  <c r="AO263" i="1" s="1"/>
  <c r="AO264" i="1" a="1"/>
  <c r="AO264" i="1" s="1"/>
  <c r="AO265" i="1" a="1"/>
  <c r="AO265" i="1" s="1"/>
  <c r="AO266" i="1" a="1"/>
  <c r="AO266" i="1" s="1"/>
  <c r="AO267" i="1" a="1"/>
  <c r="AO267" i="1" s="1"/>
  <c r="AO268" i="1" a="1"/>
  <c r="AO268" i="1" s="1"/>
  <c r="AO269" i="1" a="1"/>
  <c r="AO269" i="1" s="1"/>
  <c r="AO270" i="1" a="1"/>
  <c r="AO270" i="1" s="1"/>
  <c r="AO271" i="1" a="1"/>
  <c r="AO271" i="1" s="1"/>
  <c r="AO272" i="1" a="1"/>
  <c r="AO272" i="1" s="1"/>
  <c r="AO273" i="1" a="1"/>
  <c r="AO273" i="1" s="1"/>
  <c r="AO274" i="1" a="1"/>
  <c r="AO274" i="1" s="1"/>
  <c r="AO275" i="1" a="1"/>
  <c r="AO275" i="1" s="1"/>
  <c r="AO276" i="1" a="1"/>
  <c r="AO276" i="1" s="1"/>
  <c r="AO277" i="1" a="1"/>
  <c r="AO277" i="1" s="1"/>
  <c r="AO278" i="1" a="1"/>
  <c r="AO278" i="1" s="1"/>
  <c r="AO279" i="1" a="1"/>
  <c r="AO279" i="1" s="1"/>
  <c r="AO280" i="1" a="1"/>
  <c r="AO280" i="1" s="1"/>
  <c r="AO281" i="1" a="1"/>
  <c r="AO281" i="1" s="1"/>
  <c r="AO282" i="1" a="1"/>
  <c r="AO282" i="1" s="1"/>
  <c r="AO283" i="1" a="1"/>
  <c r="AO283" i="1" s="1"/>
  <c r="AO284" i="1" a="1"/>
  <c r="AO284" i="1" s="1"/>
  <c r="AO285" i="1" a="1"/>
  <c r="AO285" i="1" s="1"/>
  <c r="AO286" i="1" a="1"/>
  <c r="AO286" i="1" s="1"/>
  <c r="AO287" i="1" a="1"/>
  <c r="AO287" i="1"/>
  <c r="AO288" i="1" a="1"/>
  <c r="AO288" i="1" s="1"/>
  <c r="AO289" i="1" a="1"/>
  <c r="AO289" i="1" s="1"/>
  <c r="AO290" i="1" a="1"/>
  <c r="AO290" i="1" s="1"/>
  <c r="AO291" i="1" a="1"/>
  <c r="AO291" i="1" s="1"/>
  <c r="AO292" i="1" a="1"/>
  <c r="AO292" i="1" s="1"/>
  <c r="AO293" i="1" a="1"/>
  <c r="AO293" i="1" s="1"/>
  <c r="AO294" i="1" a="1"/>
  <c r="AO294" i="1" s="1"/>
  <c r="AO295" i="1" a="1"/>
  <c r="AO295" i="1" s="1"/>
  <c r="AO296" i="1" a="1"/>
  <c r="AO296" i="1" s="1"/>
  <c r="AO297" i="1" a="1"/>
  <c r="AO297" i="1" s="1"/>
  <c r="AO298" i="1" a="1"/>
  <c r="AO298" i="1" s="1"/>
  <c r="AO299" i="1" a="1"/>
  <c r="AO299" i="1" s="1"/>
  <c r="AO300" i="1" a="1"/>
  <c r="AO300" i="1" s="1"/>
  <c r="AO301" i="1" a="1"/>
  <c r="AO301" i="1" s="1"/>
  <c r="AO302" i="1" a="1"/>
  <c r="AO302" i="1" s="1"/>
  <c r="AO303" i="1" a="1"/>
  <c r="AO303" i="1" s="1"/>
  <c r="AO304" i="1" a="1"/>
  <c r="AO304" i="1"/>
  <c r="AO305" i="1" a="1"/>
  <c r="AO305" i="1" s="1"/>
  <c r="AO306" i="1" a="1"/>
  <c r="AO306" i="1" s="1"/>
  <c r="AO307" i="1" a="1"/>
  <c r="AO307" i="1" s="1"/>
  <c r="AO308" i="1" a="1"/>
  <c r="AO308" i="1" s="1"/>
  <c r="AO309" i="1" a="1"/>
  <c r="AO309" i="1" s="1"/>
  <c r="AO310" i="1" a="1"/>
  <c r="AO310" i="1" s="1"/>
  <c r="AO311" i="1" a="1"/>
  <c r="AO311" i="1" s="1"/>
  <c r="AO312" i="1" a="1"/>
  <c r="AO312" i="1" s="1"/>
  <c r="AO313" i="1" a="1"/>
  <c r="AO313" i="1" s="1"/>
  <c r="AO314" i="1" a="1"/>
  <c r="AO314" i="1" s="1"/>
  <c r="AO315" i="1" a="1"/>
  <c r="AO315" i="1" s="1"/>
  <c r="AO316" i="1" a="1"/>
  <c r="AO316" i="1" s="1"/>
  <c r="AO317" i="1" a="1"/>
  <c r="AO317" i="1" s="1"/>
  <c r="AO318" i="1" a="1"/>
  <c r="AO318" i="1" s="1"/>
  <c r="AO319" i="1" a="1"/>
  <c r="AO319" i="1" s="1"/>
  <c r="AO320" i="1" a="1"/>
  <c r="AO320" i="1" s="1"/>
  <c r="AO321" i="1" a="1"/>
  <c r="AO321" i="1" s="1"/>
  <c r="AO322" i="1" a="1"/>
  <c r="AO322" i="1" s="1"/>
  <c r="AO323" i="1" a="1"/>
  <c r="AO323" i="1" s="1"/>
  <c r="AO324" i="1" a="1"/>
  <c r="AO324" i="1" s="1"/>
  <c r="AO325" i="1" a="1"/>
  <c r="AO325" i="1" s="1"/>
  <c r="AO326" i="1" a="1"/>
  <c r="AO326" i="1" s="1"/>
  <c r="AO327" i="1" a="1"/>
  <c r="AO327" i="1" s="1"/>
  <c r="AO328" i="1" a="1"/>
  <c r="AO328" i="1" s="1"/>
  <c r="AO329" i="1" a="1"/>
  <c r="AO329" i="1" s="1"/>
  <c r="AO330" i="1" a="1"/>
  <c r="AO330" i="1" s="1"/>
  <c r="AO331" i="1" a="1"/>
  <c r="AO331" i="1"/>
  <c r="AO332" i="1" a="1"/>
  <c r="AO332" i="1" s="1"/>
  <c r="AO333" i="1" a="1"/>
  <c r="AO333" i="1" s="1"/>
  <c r="AO334" i="1" a="1"/>
  <c r="AO334" i="1" s="1"/>
  <c r="AO335" i="1" a="1"/>
  <c r="AO335" i="1" s="1"/>
  <c r="AO336" i="1" a="1"/>
  <c r="AO336" i="1" s="1"/>
  <c r="AO337" i="1" a="1"/>
  <c r="AO337" i="1" s="1"/>
  <c r="AO338" i="1" a="1"/>
  <c r="AO338" i="1" s="1"/>
  <c r="AO339" i="1" a="1"/>
  <c r="AO339" i="1" s="1"/>
  <c r="AO340" i="1" a="1"/>
  <c r="AO340" i="1" s="1"/>
  <c r="AO341" i="1" a="1"/>
  <c r="AO341" i="1" s="1"/>
  <c r="AO342" i="1" a="1"/>
  <c r="AO342" i="1" s="1"/>
  <c r="AO343" i="1" a="1"/>
  <c r="AO343" i="1" s="1"/>
  <c r="AO344" i="1" a="1"/>
  <c r="AO344" i="1" s="1"/>
  <c r="AO345" i="1" a="1"/>
  <c r="AO345" i="1" s="1"/>
  <c r="AO346" i="1" a="1"/>
  <c r="AO346" i="1" s="1"/>
  <c r="AO347" i="1" a="1"/>
  <c r="AO347" i="1" s="1"/>
  <c r="AO348" i="1" a="1"/>
  <c r="AO348" i="1" s="1"/>
  <c r="AO349" i="1" a="1"/>
  <c r="AO349" i="1" s="1"/>
  <c r="AO350" i="1" a="1"/>
  <c r="AO350" i="1" s="1"/>
  <c r="AO351" i="1" a="1"/>
  <c r="AO351" i="1" s="1"/>
  <c r="AO352" i="1" a="1"/>
  <c r="AO352" i="1" s="1"/>
  <c r="AO353" i="1" a="1"/>
  <c r="AO353" i="1" s="1"/>
  <c r="AO354" i="1" a="1"/>
  <c r="AO354" i="1" s="1"/>
  <c r="AO355" i="1" a="1"/>
  <c r="AO355" i="1" s="1"/>
  <c r="AO356" i="1" a="1"/>
  <c r="AO356" i="1" s="1"/>
  <c r="AO357" i="1" a="1"/>
  <c r="AO357" i="1" s="1"/>
  <c r="AO358" i="1" a="1"/>
  <c r="AO358" i="1" s="1"/>
  <c r="AO359" i="1" a="1"/>
  <c r="AO359" i="1" s="1"/>
  <c r="AO360" i="1" a="1"/>
  <c r="AO360" i="1" s="1"/>
  <c r="AO361" i="1" a="1"/>
  <c r="AO361" i="1" s="1"/>
  <c r="AO362" i="1" a="1"/>
  <c r="AO362" i="1" s="1"/>
  <c r="AO363" i="1" a="1"/>
  <c r="AO363" i="1" s="1"/>
  <c r="AO364" i="1" a="1"/>
  <c r="AO364" i="1" s="1"/>
  <c r="AO365" i="1" a="1"/>
  <c r="AO365" i="1" s="1"/>
  <c r="AO366" i="1" a="1"/>
  <c r="AO366" i="1" s="1"/>
  <c r="AO367" i="1" a="1"/>
  <c r="AO367" i="1" s="1"/>
  <c r="AO368" i="1" a="1"/>
  <c r="AO368" i="1" s="1"/>
  <c r="AO369" i="1" a="1"/>
  <c r="AO369" i="1" s="1"/>
  <c r="AO370" i="1" a="1"/>
  <c r="AO370" i="1" s="1"/>
  <c r="AO371" i="1" a="1"/>
  <c r="AO371" i="1" s="1"/>
  <c r="AO372" i="1" a="1"/>
  <c r="AO372" i="1" s="1"/>
  <c r="AO373" i="1" a="1"/>
  <c r="AO373" i="1" s="1"/>
  <c r="AO374" i="1" a="1"/>
  <c r="AO374" i="1" s="1"/>
  <c r="AO375" i="1" a="1"/>
  <c r="AO375" i="1" s="1"/>
  <c r="AO376" i="1" a="1"/>
  <c r="AO376" i="1" s="1"/>
  <c r="AO377" i="1" a="1"/>
  <c r="AO377" i="1" s="1"/>
  <c r="AO378" i="1" a="1"/>
  <c r="AO378" i="1" s="1"/>
  <c r="AO379" i="1" a="1"/>
  <c r="AO379" i="1" s="1"/>
  <c r="AO380" i="1" a="1"/>
  <c r="AO380" i="1" s="1"/>
  <c r="AO381" i="1" a="1"/>
  <c r="AO381" i="1" s="1"/>
  <c r="AO382" i="1" a="1"/>
  <c r="AO382" i="1" s="1"/>
  <c r="AO383" i="1" a="1"/>
  <c r="AO383" i="1" s="1"/>
  <c r="AO384" i="1" a="1"/>
  <c r="AO384" i="1" s="1"/>
  <c r="AO385" i="1" a="1"/>
  <c r="AO385" i="1" s="1"/>
  <c r="AO386" i="1" a="1"/>
  <c r="AO386" i="1" s="1"/>
  <c r="AO387" i="1" a="1"/>
  <c r="AO387" i="1" s="1"/>
  <c r="AO388" i="1" a="1"/>
  <c r="AO388" i="1" s="1"/>
  <c r="AO389" i="1" a="1"/>
  <c r="AO389" i="1" s="1"/>
  <c r="AO390" i="1" a="1"/>
  <c r="AO390" i="1" s="1"/>
  <c r="AO391" i="1" a="1"/>
  <c r="AO391" i="1" s="1"/>
  <c r="AO392" i="1" a="1"/>
  <c r="AO392" i="1" s="1"/>
  <c r="AO393" i="1" a="1"/>
  <c r="AO393" i="1" s="1"/>
  <c r="AO394" i="1" a="1"/>
  <c r="AO394" i="1" s="1"/>
  <c r="AO395" i="1" a="1"/>
  <c r="AO395" i="1" s="1"/>
  <c r="AO396" i="1" a="1"/>
  <c r="AO396" i="1" s="1"/>
  <c r="AO397" i="1" a="1"/>
  <c r="AO397" i="1" s="1"/>
  <c r="AO398" i="1" a="1"/>
  <c r="AO398" i="1" s="1"/>
  <c r="AO399" i="1" a="1"/>
  <c r="AO399" i="1" s="1"/>
  <c r="AO400" i="1" a="1"/>
  <c r="AO400" i="1"/>
  <c r="AO401" i="1" a="1"/>
  <c r="AO401" i="1"/>
  <c r="AO402" i="1" a="1"/>
  <c r="AO402" i="1" s="1"/>
  <c r="AO403" i="1" a="1"/>
  <c r="AO403" i="1" s="1"/>
  <c r="AO404" i="1" a="1"/>
  <c r="AO404" i="1" s="1"/>
  <c r="AO405" i="1" a="1"/>
  <c r="AO405" i="1" s="1"/>
  <c r="AO406" i="1" a="1"/>
  <c r="AO406" i="1" s="1"/>
  <c r="AO407" i="1" a="1"/>
  <c r="AO407" i="1" s="1"/>
  <c r="AO408" i="1" a="1"/>
  <c r="AO408" i="1" s="1"/>
  <c r="AO409" i="1" a="1"/>
  <c r="AO409" i="1" s="1"/>
  <c r="AO410" i="1" a="1"/>
  <c r="AO410" i="1" s="1"/>
  <c r="AO411" i="1" a="1"/>
  <c r="AO411" i="1" s="1"/>
  <c r="AO412" i="1" a="1"/>
  <c r="AO412" i="1" s="1"/>
  <c r="AO413" i="1" a="1"/>
  <c r="AO413" i="1" s="1"/>
  <c r="AO414" i="1" a="1"/>
  <c r="AO414" i="1" s="1"/>
  <c r="AO415" i="1" a="1"/>
  <c r="AO415" i="1" s="1"/>
  <c r="AO416" i="1" a="1"/>
  <c r="AO416" i="1" s="1"/>
  <c r="AO417" i="1" a="1"/>
  <c r="AO417" i="1" s="1"/>
  <c r="AO418" i="1" a="1"/>
  <c r="AO418" i="1" s="1"/>
  <c r="AO419" i="1" a="1"/>
  <c r="AO419" i="1"/>
  <c r="AO420" i="1" a="1"/>
  <c r="AO420" i="1" s="1"/>
  <c r="AO421" i="1" a="1"/>
  <c r="AO421" i="1" s="1"/>
  <c r="AO422" i="1" a="1"/>
  <c r="AO422" i="1" s="1"/>
  <c r="AO423" i="1" a="1"/>
  <c r="AO423" i="1" s="1"/>
  <c r="AO424" i="1" a="1"/>
  <c r="AO424" i="1" s="1"/>
  <c r="AO425" i="1" a="1"/>
  <c r="AO425" i="1" s="1"/>
  <c r="AO426" i="1" a="1"/>
  <c r="AO426" i="1" s="1"/>
  <c r="AO427" i="1" a="1"/>
  <c r="AO427" i="1" s="1"/>
  <c r="AO428" i="1" a="1"/>
  <c r="AO428" i="1" s="1"/>
  <c r="AO429" i="1" a="1"/>
  <c r="AO429" i="1" s="1"/>
  <c r="AO430" i="1" a="1"/>
  <c r="AO430" i="1" s="1"/>
  <c r="AO431" i="1" a="1"/>
  <c r="AO431" i="1" s="1"/>
  <c r="AO432" i="1" a="1"/>
  <c r="AO432" i="1" s="1"/>
  <c r="AO433" i="1" a="1"/>
  <c r="AO433" i="1" s="1"/>
  <c r="AO434" i="1" a="1"/>
  <c r="AO434" i="1" s="1"/>
  <c r="AO435" i="1" a="1"/>
  <c r="AO435" i="1" s="1"/>
  <c r="AO436" i="1" a="1"/>
  <c r="AO436" i="1" s="1"/>
  <c r="AO437" i="1" a="1"/>
  <c r="AO437" i="1" s="1"/>
  <c r="AO438" i="1" a="1"/>
  <c r="AO438" i="1" s="1"/>
  <c r="AO439" i="1" a="1"/>
  <c r="AO439" i="1" s="1"/>
  <c r="AO440" i="1" a="1"/>
  <c r="AO440" i="1" s="1"/>
  <c r="AO441" i="1" a="1"/>
  <c r="AO441" i="1" s="1"/>
  <c r="AO442" i="1" a="1"/>
  <c r="AO442" i="1" s="1"/>
  <c r="AO443" i="1" a="1"/>
  <c r="AO443" i="1" s="1"/>
  <c r="AO444" i="1" a="1"/>
  <c r="AO444" i="1" s="1"/>
  <c r="AO445" i="1" a="1"/>
  <c r="AO445" i="1" s="1"/>
  <c r="AO446" i="1" a="1"/>
  <c r="AO446" i="1" s="1"/>
  <c r="AO447" i="1" a="1"/>
  <c r="AO447" i="1" s="1"/>
  <c r="AO448" i="1" a="1"/>
  <c r="AO448" i="1" s="1"/>
  <c r="AO449" i="1" a="1"/>
  <c r="AO449" i="1" s="1"/>
  <c r="AO450" i="1" a="1"/>
  <c r="AO450" i="1" s="1"/>
  <c r="AO451" i="1" a="1"/>
  <c r="AO451" i="1" s="1"/>
  <c r="AO452" i="1" a="1"/>
  <c r="AO452" i="1" s="1"/>
  <c r="AO453" i="1" a="1"/>
  <c r="AO453" i="1" s="1"/>
  <c r="AO454" i="1" a="1"/>
  <c r="AO454" i="1" s="1"/>
  <c r="AO455" i="1" a="1"/>
  <c r="AO455" i="1" s="1"/>
  <c r="AO456" i="1" a="1"/>
  <c r="AO456" i="1" s="1"/>
  <c r="AO457" i="1" a="1"/>
  <c r="AO457" i="1" s="1"/>
  <c r="AO458" i="1" a="1"/>
  <c r="AO458" i="1" s="1"/>
  <c r="AO459" i="1" a="1"/>
  <c r="AO459" i="1" s="1"/>
  <c r="AO460" i="1" a="1"/>
  <c r="AO460" i="1" s="1"/>
  <c r="AO461" i="1" a="1"/>
  <c r="AO461" i="1" s="1"/>
  <c r="AO462" i="1" a="1"/>
  <c r="AO462" i="1"/>
  <c r="AO463" i="1" a="1"/>
  <c r="AO463" i="1" s="1"/>
  <c r="AO464" i="1" a="1"/>
  <c r="AO464" i="1" s="1"/>
  <c r="AO465" i="1" a="1"/>
  <c r="AO465" i="1" s="1"/>
  <c r="AO466" i="1" a="1"/>
  <c r="AO466" i="1" s="1"/>
  <c r="AO467" i="1" a="1"/>
  <c r="AO467" i="1" s="1"/>
  <c r="AO468" i="1" a="1"/>
  <c r="AO468" i="1" s="1"/>
  <c r="AO469" i="1" a="1"/>
  <c r="AO469" i="1" s="1"/>
  <c r="AO470" i="1" a="1"/>
  <c r="AO470" i="1" s="1"/>
  <c r="AO471" i="1" a="1"/>
  <c r="AO471" i="1" s="1"/>
  <c r="AO472" i="1" a="1"/>
  <c r="AO472" i="1" s="1"/>
  <c r="AO473" i="1" a="1"/>
  <c r="AO473" i="1"/>
  <c r="AO474" i="1" a="1"/>
  <c r="AO474" i="1" s="1"/>
  <c r="AO475" i="1" a="1"/>
  <c r="AO475" i="1" s="1"/>
  <c r="AO476" i="1" a="1"/>
  <c r="AO476" i="1" s="1"/>
  <c r="AO477" i="1" a="1"/>
  <c r="AO477" i="1" s="1"/>
  <c r="AO478" i="1" a="1"/>
  <c r="AO478" i="1" s="1"/>
  <c r="AO479" i="1" a="1"/>
  <c r="AO479" i="1" s="1"/>
  <c r="AO480" i="1" a="1"/>
  <c r="AO480" i="1" s="1"/>
  <c r="AO481" i="1" a="1"/>
  <c r="AO481" i="1" s="1"/>
  <c r="AO482" i="1" a="1"/>
  <c r="AO482" i="1" s="1"/>
  <c r="AO483" i="1" a="1"/>
  <c r="AO483" i="1" s="1"/>
  <c r="AO484" i="1" a="1"/>
  <c r="AO484" i="1" s="1"/>
  <c r="AO485" i="1" a="1"/>
  <c r="AO485" i="1" s="1"/>
  <c r="AO486" i="1" a="1"/>
  <c r="AO486" i="1" s="1"/>
  <c r="AO487" i="1" a="1"/>
  <c r="AO487" i="1" s="1"/>
  <c r="AO488" i="1" a="1"/>
  <c r="AO488" i="1" s="1"/>
  <c r="AO489" i="1" a="1"/>
  <c r="AO489" i="1" s="1"/>
  <c r="AO490" i="1" a="1"/>
  <c r="AO490" i="1" s="1"/>
  <c r="AO491" i="1" a="1"/>
  <c r="AO491" i="1" s="1"/>
  <c r="AO492" i="1" a="1"/>
  <c r="AO492" i="1" s="1"/>
  <c r="AO493" i="1" a="1"/>
  <c r="AO493" i="1" s="1"/>
  <c r="AO494" i="1" a="1"/>
  <c r="AO494" i="1" s="1"/>
  <c r="AO495" i="1" a="1"/>
  <c r="AO495" i="1" s="1"/>
  <c r="AO496" i="1" a="1"/>
  <c r="AO496" i="1" s="1"/>
  <c r="AO497" i="1" a="1"/>
  <c r="AO497" i="1" s="1"/>
  <c r="AO498" i="1" a="1"/>
  <c r="AO498" i="1" s="1"/>
  <c r="AO499" i="1" a="1"/>
  <c r="AO499" i="1" s="1"/>
  <c r="AO500" i="1" a="1"/>
  <c r="AO500" i="1" s="1"/>
  <c r="AO501" i="1" a="1"/>
  <c r="AO501" i="1" s="1"/>
  <c r="AO502" i="1" a="1"/>
  <c r="AO502" i="1" s="1"/>
  <c r="AO503" i="1" a="1"/>
  <c r="AO503" i="1" s="1"/>
  <c r="AO504" i="1" a="1"/>
  <c r="AO504" i="1" s="1"/>
  <c r="AO505" i="1" a="1"/>
  <c r="AO505" i="1" s="1"/>
  <c r="AO506" i="1" a="1"/>
  <c r="AO506" i="1" s="1"/>
  <c r="AO507" i="1" a="1"/>
  <c r="AO507" i="1" s="1"/>
  <c r="AO508" i="1" a="1"/>
  <c r="AO508" i="1" s="1"/>
  <c r="AO509" i="1" a="1"/>
  <c r="AO509" i="1" s="1"/>
  <c r="AO510" i="1" a="1"/>
  <c r="AO510" i="1"/>
  <c r="AO511" i="1" a="1"/>
  <c r="AO511" i="1" s="1"/>
  <c r="AO512" i="1" a="1"/>
  <c r="AO512" i="1" s="1"/>
  <c r="AO513" i="1" a="1"/>
  <c r="AO513" i="1" s="1"/>
  <c r="AO514" i="1" a="1"/>
  <c r="AO514" i="1" s="1"/>
  <c r="AO515" i="1" a="1"/>
  <c r="AO515" i="1" s="1"/>
  <c r="AO516" i="1" a="1"/>
  <c r="AO516" i="1" s="1"/>
  <c r="AO517" i="1" a="1"/>
  <c r="AO517" i="1" s="1"/>
  <c r="AO518" i="1" a="1"/>
  <c r="AO518" i="1" s="1"/>
  <c r="AO519" i="1" a="1"/>
  <c r="AO519" i="1" s="1"/>
  <c r="AO520" i="1" a="1"/>
  <c r="AO520" i="1" s="1"/>
  <c r="AO521" i="1" a="1"/>
  <c r="AO521" i="1" s="1"/>
  <c r="AO522" i="1" a="1"/>
  <c r="AO522" i="1" s="1"/>
  <c r="AO523" i="1" a="1"/>
  <c r="AO523" i="1" s="1"/>
  <c r="AO524" i="1" a="1"/>
  <c r="AO524" i="1" s="1"/>
  <c r="AO525" i="1" a="1"/>
  <c r="AO525" i="1" s="1"/>
  <c r="AO526" i="1" a="1"/>
  <c r="AO526" i="1" s="1"/>
  <c r="AO527" i="1" a="1"/>
  <c r="AO527" i="1" s="1"/>
  <c r="AO528" i="1" a="1"/>
  <c r="AO528" i="1" s="1"/>
  <c r="AO529" i="1" a="1"/>
  <c r="AO529" i="1" s="1"/>
  <c r="AO530" i="1" a="1"/>
  <c r="AO530" i="1" s="1"/>
  <c r="AO531" i="1" a="1"/>
  <c r="AO531" i="1" s="1"/>
  <c r="AO532" i="1" a="1"/>
  <c r="AO532" i="1" s="1"/>
  <c r="AO533" i="1" a="1"/>
  <c r="AO533" i="1" s="1"/>
  <c r="AO534" i="1" a="1"/>
  <c r="AO534" i="1" s="1"/>
  <c r="AO535" i="1" a="1"/>
  <c r="AO535" i="1" s="1"/>
  <c r="AO536" i="1" a="1"/>
  <c r="AO536" i="1" s="1"/>
  <c r="AO537" i="1" a="1"/>
  <c r="AO537" i="1" s="1"/>
  <c r="AO538" i="1" a="1"/>
  <c r="AO538" i="1" s="1"/>
  <c r="AO539" i="1" a="1"/>
  <c r="AO539" i="1" s="1"/>
  <c r="AO540" i="1" a="1"/>
  <c r="AO540" i="1" s="1"/>
  <c r="AO541" i="1" a="1"/>
  <c r="AO541" i="1" s="1"/>
  <c r="AO542" i="1" a="1"/>
  <c r="AO542" i="1" s="1"/>
  <c r="AO543" i="1" a="1"/>
  <c r="AO543" i="1" s="1"/>
  <c r="AO544" i="1" a="1"/>
  <c r="AO544" i="1"/>
  <c r="AO545" i="1" a="1"/>
  <c r="AO545" i="1" s="1"/>
  <c r="AO546" i="1" a="1"/>
  <c r="AO546" i="1" s="1"/>
  <c r="AO547" i="1" a="1"/>
  <c r="AO547" i="1" s="1"/>
  <c r="AO548" i="1" a="1"/>
  <c r="AO548" i="1" s="1"/>
  <c r="AO549" i="1" a="1"/>
  <c r="AO549" i="1" s="1"/>
  <c r="AO550" i="1" a="1"/>
  <c r="AO550" i="1" s="1"/>
  <c r="AO551" i="1" a="1"/>
  <c r="AO551" i="1" s="1"/>
  <c r="AO552" i="1" a="1"/>
  <c r="AO552" i="1" s="1"/>
  <c r="AO553" i="1" a="1"/>
  <c r="AO553" i="1" s="1"/>
  <c r="AO554" i="1" a="1"/>
  <c r="AO554" i="1" s="1"/>
  <c r="AO555" i="1" a="1"/>
  <c r="AO555" i="1" s="1"/>
  <c r="AO556" i="1" a="1"/>
  <c r="AO556" i="1" s="1"/>
  <c r="AO557" i="1" a="1"/>
  <c r="AO557" i="1" s="1"/>
  <c r="AO558" i="1" a="1"/>
  <c r="AO558" i="1" s="1"/>
  <c r="AO559" i="1" a="1"/>
  <c r="AO559" i="1" s="1"/>
  <c r="AO560" i="1" a="1"/>
  <c r="AO560" i="1" s="1"/>
  <c r="AO561" i="1" a="1"/>
  <c r="AO561" i="1" s="1"/>
  <c r="AO562" i="1" a="1"/>
  <c r="AO562" i="1" s="1"/>
  <c r="AO563" i="1" a="1"/>
  <c r="AO563" i="1" s="1"/>
  <c r="AO564" i="1" a="1"/>
  <c r="AO564" i="1" s="1"/>
  <c r="AO565" i="1" a="1"/>
  <c r="AO565" i="1" s="1"/>
  <c r="AO566" i="1" a="1"/>
  <c r="AO566" i="1" s="1"/>
  <c r="AO567" i="1" a="1"/>
  <c r="AO567" i="1" s="1"/>
  <c r="AO568" i="1" a="1"/>
  <c r="AO568" i="1" s="1"/>
  <c r="AO569" i="1" a="1"/>
  <c r="AO569" i="1" s="1"/>
  <c r="AO570" i="1" a="1"/>
  <c r="AO570" i="1" s="1"/>
  <c r="AO571" i="1" a="1"/>
  <c r="AO571" i="1" s="1"/>
  <c r="AO572" i="1" a="1"/>
  <c r="AO572" i="1" s="1"/>
  <c r="AO573" i="1" a="1"/>
  <c r="AO573" i="1" s="1"/>
  <c r="AO574" i="1" a="1"/>
  <c r="AO574" i="1" s="1"/>
  <c r="AO575" i="1" a="1"/>
  <c r="AO575" i="1" s="1"/>
  <c r="AO576" i="1" a="1"/>
  <c r="AO576" i="1" s="1"/>
  <c r="AO577" i="1" a="1"/>
  <c r="AO577" i="1" s="1"/>
  <c r="AO578" i="1" a="1"/>
  <c r="AO578" i="1" s="1"/>
  <c r="AO579" i="1" a="1"/>
  <c r="AO579" i="1" s="1"/>
  <c r="AO580" i="1" a="1"/>
  <c r="AO580" i="1" s="1"/>
  <c r="AO581" i="1" a="1"/>
  <c r="AO581" i="1" s="1"/>
  <c r="AO582" i="1" a="1"/>
  <c r="AO582" i="1" s="1"/>
  <c r="AO583" i="1" a="1"/>
  <c r="AO583" i="1" s="1"/>
  <c r="AO584" i="1" a="1"/>
  <c r="AO584" i="1" s="1"/>
  <c r="AO585" i="1" a="1"/>
  <c r="AO585" i="1" s="1"/>
  <c r="AO586" i="1" a="1"/>
  <c r="AO586" i="1" s="1"/>
  <c r="AO587" i="1" a="1"/>
  <c r="AO587" i="1" s="1"/>
  <c r="AO588" i="1" a="1"/>
  <c r="AO588" i="1" s="1"/>
  <c r="AO589" i="1" a="1"/>
  <c r="AO589" i="1" s="1"/>
  <c r="AO590" i="1" a="1"/>
  <c r="AO590" i="1" s="1"/>
  <c r="AO591" i="1" a="1"/>
  <c r="AO591" i="1" s="1"/>
  <c r="AO592" i="1" a="1"/>
  <c r="AO592" i="1" s="1"/>
  <c r="AO593" i="1" a="1"/>
  <c r="AO593" i="1" s="1"/>
  <c r="AO594" i="1" a="1"/>
  <c r="AO594" i="1" s="1"/>
  <c r="AO595" i="1" a="1"/>
  <c r="AO595" i="1" s="1"/>
  <c r="AO596" i="1" a="1"/>
  <c r="AO596" i="1" s="1"/>
  <c r="AO597" i="1" a="1"/>
  <c r="AO597" i="1" s="1"/>
  <c r="AO598" i="1" a="1"/>
  <c r="AO598" i="1" s="1"/>
  <c r="AO599" i="1" a="1"/>
  <c r="AO599" i="1" s="1"/>
  <c r="AO600" i="1" a="1"/>
  <c r="AO600" i="1" s="1"/>
  <c r="AO601" i="1" a="1"/>
  <c r="AO601" i="1" s="1"/>
  <c r="AO602" i="1" a="1"/>
  <c r="AO602" i="1" s="1"/>
  <c r="AO603" i="1" a="1"/>
  <c r="AO603" i="1" s="1"/>
  <c r="AO604" i="1" a="1"/>
  <c r="AO604" i="1" s="1"/>
  <c r="AO605" i="1" a="1"/>
  <c r="AO605" i="1" s="1"/>
  <c r="AO606" i="1" a="1"/>
  <c r="AO606" i="1" s="1"/>
  <c r="AO607" i="1" a="1"/>
  <c r="AO607" i="1" s="1"/>
  <c r="AO608" i="1" a="1"/>
  <c r="AO608" i="1" s="1"/>
  <c r="AO609" i="1" a="1"/>
  <c r="AO609" i="1" s="1"/>
  <c r="AO610" i="1" a="1"/>
  <c r="AO610" i="1" s="1"/>
  <c r="AO611" i="1" a="1"/>
  <c r="AO611" i="1" s="1"/>
  <c r="AO612" i="1" a="1"/>
  <c r="AO612" i="1" s="1"/>
  <c r="AO613" i="1" a="1"/>
  <c r="AO613" i="1" s="1"/>
  <c r="AO614" i="1" a="1"/>
  <c r="AO614" i="1" s="1"/>
  <c r="AO615" i="1" a="1"/>
  <c r="AO615" i="1" s="1"/>
  <c r="AO616" i="1" a="1"/>
  <c r="AO616" i="1" s="1"/>
  <c r="AO617" i="1" a="1"/>
  <c r="AO617" i="1"/>
  <c r="AO618" i="1" a="1"/>
  <c r="AO618" i="1" s="1"/>
  <c r="AO619" i="1" a="1"/>
  <c r="AO619" i="1" s="1"/>
  <c r="AO620" i="1" a="1"/>
  <c r="AO620" i="1" s="1"/>
  <c r="AO621" i="1" a="1"/>
  <c r="AO621" i="1" s="1"/>
  <c r="AO622" i="1" a="1"/>
  <c r="AO622" i="1" s="1"/>
  <c r="AO623" i="1" a="1"/>
  <c r="AO623" i="1" s="1"/>
  <c r="AO624" i="1" a="1"/>
  <c r="AO624" i="1" s="1"/>
  <c r="AO625" i="1" a="1"/>
  <c r="AO625" i="1" s="1"/>
  <c r="AO626" i="1" a="1"/>
  <c r="AO626" i="1" s="1"/>
  <c r="AO627" i="1" a="1"/>
  <c r="AO627" i="1" s="1"/>
  <c r="AO628" i="1" a="1"/>
  <c r="AO628" i="1" s="1"/>
  <c r="AO629" i="1" a="1"/>
  <c r="AO629" i="1" s="1"/>
  <c r="AO630" i="1" a="1"/>
  <c r="AO630" i="1" s="1"/>
  <c r="AO631" i="1" a="1"/>
  <c r="AO631" i="1" s="1"/>
  <c r="AO632" i="1" a="1"/>
  <c r="AO632" i="1" s="1"/>
  <c r="AO633" i="1" a="1"/>
  <c r="AO633" i="1" s="1"/>
  <c r="AO634" i="1" a="1"/>
  <c r="AO634" i="1" s="1"/>
  <c r="AO635" i="1" a="1"/>
  <c r="AO635" i="1" s="1"/>
  <c r="AO636" i="1" a="1"/>
  <c r="AO636" i="1" s="1"/>
  <c r="AO637" i="1" a="1"/>
  <c r="AO637" i="1" s="1"/>
  <c r="AO638" i="1" a="1"/>
  <c r="AO638" i="1"/>
  <c r="AO639" i="1" a="1"/>
  <c r="AO639" i="1" s="1"/>
  <c r="AO640" i="1" a="1"/>
  <c r="AO640" i="1" s="1"/>
  <c r="AO641" i="1" a="1"/>
  <c r="AO641" i="1" s="1"/>
  <c r="AO642" i="1" a="1"/>
  <c r="AO642" i="1" s="1"/>
  <c r="AO643" i="1" a="1"/>
  <c r="AO643" i="1" s="1"/>
  <c r="AO644" i="1" a="1"/>
  <c r="AO644" i="1" s="1"/>
  <c r="AO645" i="1" a="1"/>
  <c r="AO645" i="1" s="1"/>
  <c r="AO646" i="1" a="1"/>
  <c r="AO646" i="1" s="1"/>
  <c r="AO647" i="1" a="1"/>
  <c r="AO647" i="1" s="1"/>
  <c r="AO648" i="1" a="1"/>
  <c r="AO648" i="1" s="1"/>
  <c r="AO649" i="1" a="1"/>
  <c r="AO649" i="1" s="1"/>
  <c r="AO650" i="1" a="1"/>
  <c r="AO650" i="1" s="1"/>
  <c r="AO651" i="1" a="1"/>
  <c r="AO651" i="1" s="1"/>
  <c r="AO652" i="1" a="1"/>
  <c r="AO652" i="1" s="1"/>
  <c r="AO653" i="1" a="1"/>
  <c r="AO653" i="1" s="1"/>
  <c r="AO654" i="1" a="1"/>
  <c r="AO654" i="1" s="1"/>
  <c r="AO655" i="1" a="1"/>
  <c r="AO655" i="1" s="1"/>
  <c r="AO656" i="1" a="1"/>
  <c r="AO656" i="1" s="1"/>
  <c r="AO657" i="1" a="1"/>
  <c r="AO657" i="1" s="1"/>
  <c r="AO658" i="1" a="1"/>
  <c r="AO658" i="1"/>
  <c r="AO659" i="1" a="1"/>
  <c r="AO659" i="1" s="1"/>
  <c r="AO660" i="1" a="1"/>
  <c r="AO660" i="1" s="1"/>
  <c r="AO661" i="1" a="1"/>
  <c r="AO661" i="1" s="1"/>
  <c r="AO662" i="1" a="1"/>
  <c r="AO662" i="1" s="1"/>
  <c r="AO663" i="1" a="1"/>
  <c r="AO663" i="1" s="1"/>
  <c r="AO664" i="1" a="1"/>
  <c r="AO664" i="1" s="1"/>
  <c r="AO665" i="1" a="1"/>
  <c r="AO665" i="1" s="1"/>
  <c r="AO666" i="1" a="1"/>
  <c r="AO666" i="1" s="1"/>
  <c r="AO667" i="1" a="1"/>
  <c r="AO667" i="1" s="1"/>
  <c r="AO668" i="1" a="1"/>
  <c r="AO668" i="1" s="1"/>
  <c r="AO669" i="1" a="1"/>
  <c r="AO669" i="1" s="1"/>
  <c r="AO670" i="1" a="1"/>
  <c r="AO670" i="1" s="1"/>
  <c r="AO671" i="1" a="1"/>
  <c r="AO671" i="1" s="1"/>
  <c r="AO672" i="1" a="1"/>
  <c r="AO672" i="1" s="1"/>
  <c r="AO673" i="1" a="1"/>
  <c r="AO673" i="1" s="1"/>
  <c r="AO674" i="1" a="1"/>
  <c r="AO674" i="1" s="1"/>
  <c r="AO675" i="1" a="1"/>
  <c r="AO675" i="1" s="1"/>
  <c r="AO676" i="1" a="1"/>
  <c r="AO676" i="1"/>
  <c r="AO677" i="1" a="1"/>
  <c r="AO677" i="1" s="1"/>
  <c r="AO678" i="1" a="1"/>
  <c r="AO678" i="1"/>
  <c r="AO679" i="1" a="1"/>
  <c r="AO679" i="1"/>
  <c r="AO680" i="1" a="1"/>
  <c r="AO680" i="1" s="1"/>
  <c r="AO681" i="1" a="1"/>
  <c r="AO681" i="1" s="1"/>
  <c r="AO682" i="1" a="1"/>
  <c r="AO682" i="1" s="1"/>
  <c r="AO683" i="1" a="1"/>
  <c r="AO683" i="1" s="1"/>
  <c r="AO684" i="1" a="1"/>
  <c r="AO684" i="1" s="1"/>
  <c r="AO685" i="1" a="1"/>
  <c r="AO685" i="1"/>
  <c r="AO686" i="1" a="1"/>
  <c r="AO686" i="1" s="1"/>
  <c r="AO687" i="1" a="1"/>
  <c r="AO687" i="1" s="1"/>
  <c r="AO688" i="1" a="1"/>
  <c r="AO688" i="1" s="1"/>
  <c r="AO689" i="1" a="1"/>
  <c r="AO689" i="1" s="1"/>
  <c r="AO690" i="1" a="1"/>
  <c r="AO690" i="1" s="1"/>
  <c r="AO691" i="1" a="1"/>
  <c r="AO691" i="1" s="1"/>
  <c r="AO692" i="1" a="1"/>
  <c r="AO692" i="1" s="1"/>
  <c r="AO693" i="1" a="1"/>
  <c r="AO693" i="1" s="1"/>
  <c r="AO694" i="1" a="1"/>
  <c r="AO694" i="1" s="1"/>
  <c r="AO695" i="1" a="1"/>
  <c r="AO695" i="1"/>
  <c r="AO696" i="1" a="1"/>
  <c r="AO696" i="1" s="1"/>
  <c r="AO697" i="1" a="1"/>
  <c r="AO697" i="1" s="1"/>
  <c r="AO698" i="1" a="1"/>
  <c r="AO698" i="1" s="1"/>
  <c r="AO699" i="1" a="1"/>
  <c r="AO699" i="1" s="1"/>
  <c r="AO700" i="1" a="1"/>
  <c r="AO700" i="1" s="1"/>
  <c r="AO701" i="1" a="1"/>
  <c r="AO701" i="1" s="1"/>
  <c r="AO702" i="1" a="1"/>
  <c r="AO702" i="1" s="1"/>
  <c r="AO703" i="1" a="1"/>
  <c r="AO703" i="1" s="1"/>
  <c r="AO704" i="1" a="1"/>
  <c r="AO704" i="1" s="1"/>
  <c r="AO705" i="1" a="1"/>
  <c r="AO705" i="1" s="1"/>
  <c r="AO706" i="1" a="1"/>
  <c r="AO706" i="1" s="1"/>
  <c r="AO707" i="1" a="1"/>
  <c r="AO707" i="1" s="1"/>
  <c r="AO708" i="1" a="1"/>
  <c r="AO708" i="1"/>
  <c r="AO709" i="1" a="1"/>
  <c r="AO709" i="1" s="1"/>
  <c r="AO710" i="1" a="1"/>
  <c r="AO710" i="1" s="1"/>
  <c r="AO711" i="1" a="1"/>
  <c r="AO711" i="1" s="1"/>
  <c r="AO712" i="1" a="1"/>
  <c r="AO712" i="1" s="1"/>
  <c r="AO713" i="1" a="1"/>
  <c r="AO713" i="1" s="1"/>
  <c r="AO714" i="1" a="1"/>
  <c r="AO714" i="1" s="1"/>
  <c r="AO715" i="1" a="1"/>
  <c r="AO715" i="1" s="1"/>
  <c r="AO716" i="1" a="1"/>
  <c r="AO716" i="1" s="1"/>
  <c r="AO717" i="1" a="1"/>
  <c r="AO717" i="1" s="1"/>
  <c r="AO718" i="1" a="1"/>
  <c r="AO718" i="1" s="1"/>
  <c r="AO719" i="1" a="1"/>
  <c r="AO719" i="1" s="1"/>
  <c r="AO720" i="1" a="1"/>
  <c r="AO720" i="1" s="1"/>
  <c r="AO721" i="1" a="1"/>
  <c r="AO721" i="1" s="1"/>
  <c r="AO722" i="1" a="1"/>
  <c r="AO722" i="1" s="1"/>
  <c r="AO723" i="1" a="1"/>
  <c r="AO723" i="1" s="1"/>
  <c r="AO724" i="1" a="1"/>
  <c r="AO724" i="1" s="1"/>
  <c r="AO725" i="1" a="1"/>
  <c r="AO725" i="1" s="1"/>
  <c r="AO726" i="1" a="1"/>
  <c r="AO726" i="1" s="1"/>
  <c r="AO727" i="1" a="1"/>
  <c r="AO727" i="1" s="1"/>
  <c r="AO728" i="1" a="1"/>
  <c r="AO728" i="1" s="1"/>
  <c r="AO729" i="1" a="1"/>
  <c r="AO729" i="1" s="1"/>
  <c r="AO730" i="1" a="1"/>
  <c r="AO730" i="1" s="1"/>
  <c r="AO731" i="1" a="1"/>
  <c r="AO731" i="1"/>
  <c r="AO732" i="1" a="1"/>
  <c r="AO732" i="1" s="1"/>
  <c r="AO733" i="1" a="1"/>
  <c r="AO733" i="1" s="1"/>
  <c r="AO734" i="1" a="1"/>
  <c r="AO734" i="1" s="1"/>
  <c r="AO735" i="1" a="1"/>
  <c r="AO735" i="1" s="1"/>
  <c r="AO736" i="1" a="1"/>
  <c r="AO736" i="1" s="1"/>
  <c r="AO737" i="1" a="1"/>
  <c r="AO737" i="1" s="1"/>
  <c r="AO738" i="1" a="1"/>
  <c r="AO738" i="1" s="1"/>
  <c r="AO739" i="1" a="1"/>
  <c r="AO739" i="1" s="1"/>
  <c r="AO740" i="1" a="1"/>
  <c r="AO740" i="1" s="1"/>
  <c r="AO741" i="1" a="1"/>
  <c r="AO741" i="1" s="1"/>
  <c r="AO742" i="1" a="1"/>
  <c r="AO742" i="1" s="1"/>
  <c r="AO743" i="1" a="1"/>
  <c r="AO743" i="1" s="1"/>
  <c r="AO744" i="1" a="1"/>
  <c r="AO744" i="1" s="1"/>
  <c r="AO745" i="1" a="1"/>
  <c r="AO745" i="1" s="1"/>
  <c r="AO746" i="1" a="1"/>
  <c r="AO746" i="1" s="1"/>
  <c r="AO747" i="1" a="1"/>
  <c r="AO747" i="1" s="1"/>
  <c r="AO748" i="1" a="1"/>
  <c r="AO748" i="1" s="1"/>
  <c r="AO749" i="1" a="1"/>
  <c r="AO749" i="1" s="1"/>
  <c r="AO750" i="1" a="1"/>
  <c r="AO750" i="1" s="1"/>
  <c r="AO751" i="1" a="1"/>
  <c r="AO751" i="1" s="1"/>
  <c r="AO752" i="1" a="1"/>
  <c r="AO752" i="1" s="1"/>
  <c r="AO753" i="1" a="1"/>
  <c r="AO753" i="1" s="1"/>
  <c r="AO754" i="1" a="1"/>
  <c r="AO754" i="1" s="1"/>
  <c r="AO755" i="1" a="1"/>
  <c r="AO755" i="1" s="1"/>
  <c r="AO756" i="1" a="1"/>
  <c r="AO756" i="1" s="1"/>
  <c r="AO757" i="1" a="1"/>
  <c r="AO757" i="1" s="1"/>
  <c r="AO758" i="1" a="1"/>
  <c r="AO758" i="1" s="1"/>
  <c r="AO759" i="1" a="1"/>
  <c r="AO759" i="1" s="1"/>
  <c r="AO760" i="1" a="1"/>
  <c r="AO760" i="1" s="1"/>
  <c r="AO761" i="1" a="1"/>
  <c r="AO761" i="1" s="1"/>
  <c r="AO762" i="1" a="1"/>
  <c r="AO762" i="1" s="1"/>
  <c r="AO763" i="1" a="1"/>
  <c r="AO763" i="1" s="1"/>
  <c r="AO764" i="1" a="1"/>
  <c r="AO764" i="1" s="1"/>
  <c r="AO765" i="1" a="1"/>
  <c r="AO765" i="1" s="1"/>
  <c r="AO766" i="1" a="1"/>
  <c r="AO766" i="1" s="1"/>
  <c r="AO767" i="1" a="1"/>
  <c r="AO767" i="1" s="1"/>
  <c r="AO768" i="1" a="1"/>
  <c r="AO768" i="1" s="1"/>
  <c r="AO769" i="1" a="1"/>
  <c r="AO769" i="1" s="1"/>
  <c r="AO770" i="1" a="1"/>
  <c r="AO770" i="1" s="1"/>
  <c r="AO771" i="1" a="1"/>
  <c r="AO771" i="1" s="1"/>
  <c r="AO772" i="1" a="1"/>
  <c r="AO772" i="1"/>
  <c r="AO773" i="1" a="1"/>
  <c r="AO773" i="1" s="1"/>
  <c r="AO774" i="1" a="1"/>
  <c r="AO774" i="1" s="1"/>
  <c r="AO775" i="1" a="1"/>
  <c r="AO775" i="1" s="1"/>
  <c r="AO776" i="1" a="1"/>
  <c r="AO776" i="1" s="1"/>
  <c r="AO777" i="1" a="1"/>
  <c r="AO777" i="1" s="1"/>
  <c r="AO778" i="1" a="1"/>
  <c r="AO778" i="1" s="1"/>
  <c r="AO779" i="1" a="1"/>
  <c r="AO779" i="1" s="1"/>
  <c r="AO780" i="1" a="1"/>
  <c r="AO780" i="1" s="1"/>
  <c r="AO781" i="1" a="1"/>
  <c r="AO781" i="1" s="1"/>
  <c r="AO782" i="1" a="1"/>
  <c r="AO782" i="1" s="1"/>
  <c r="AO783" i="1" a="1"/>
  <c r="AO783" i="1" s="1"/>
  <c r="AO784" i="1" a="1"/>
  <c r="AO784" i="1" s="1"/>
  <c r="AO785" i="1" a="1"/>
  <c r="AO785" i="1" s="1"/>
  <c r="AO786" i="1" a="1"/>
  <c r="AO786" i="1" s="1"/>
  <c r="AO787" i="1" a="1"/>
  <c r="AO787" i="1" s="1"/>
  <c r="AO788" i="1" a="1"/>
  <c r="AO788" i="1" s="1"/>
  <c r="AO789" i="1" a="1"/>
  <c r="AO789" i="1" s="1"/>
  <c r="AO790" i="1" a="1"/>
  <c r="AO790" i="1" s="1"/>
  <c r="AO791" i="1" a="1"/>
  <c r="AO791" i="1" s="1"/>
  <c r="AO792" i="1" a="1"/>
  <c r="AO792" i="1" s="1"/>
  <c r="AO793" i="1" a="1"/>
  <c r="AO793" i="1" s="1"/>
  <c r="AO794" i="1" a="1"/>
  <c r="AO794" i="1" s="1"/>
  <c r="AO795" i="1" a="1"/>
  <c r="AO795" i="1" s="1"/>
  <c r="AO796" i="1" a="1"/>
  <c r="AO796" i="1" s="1"/>
  <c r="AO797" i="1" a="1"/>
  <c r="AO797" i="1" s="1"/>
  <c r="AO798" i="1" a="1"/>
  <c r="AO798" i="1" s="1"/>
  <c r="AO799" i="1" a="1"/>
  <c r="AO799" i="1" s="1"/>
  <c r="AO800" i="1" a="1"/>
  <c r="AO800" i="1" s="1"/>
  <c r="AO801" i="1" a="1"/>
  <c r="AO801" i="1" s="1"/>
  <c r="AO802" i="1" a="1"/>
  <c r="AO802" i="1" s="1"/>
  <c r="AO803" i="1" a="1"/>
  <c r="AO803" i="1" s="1"/>
  <c r="AO804" i="1" a="1"/>
  <c r="AO804" i="1" s="1"/>
  <c r="AO805" i="1" a="1"/>
  <c r="AO805" i="1" s="1"/>
  <c r="AO806" i="1" a="1"/>
  <c r="AO806" i="1" s="1"/>
  <c r="AO807" i="1" a="1"/>
  <c r="AO807" i="1" s="1"/>
  <c r="AO808" i="1" a="1"/>
  <c r="AO808" i="1" s="1"/>
  <c r="AO809" i="1" a="1"/>
  <c r="AO809" i="1" s="1"/>
  <c r="AO810" i="1" a="1"/>
  <c r="AO810" i="1" s="1"/>
  <c r="AO811" i="1" a="1"/>
  <c r="AO811" i="1" s="1"/>
  <c r="AO812" i="1" a="1"/>
  <c r="AO812" i="1" s="1"/>
  <c r="AO813" i="1" a="1"/>
  <c r="AO813" i="1" s="1"/>
  <c r="AO814" i="1" a="1"/>
  <c r="AO814" i="1" s="1"/>
  <c r="AO815" i="1" a="1"/>
  <c r="AO815" i="1" s="1"/>
  <c r="AO816" i="1" a="1"/>
  <c r="AO816" i="1" s="1"/>
  <c r="AO817" i="1" a="1"/>
  <c r="AO817" i="1" s="1"/>
  <c r="AO818" i="1" a="1"/>
  <c r="AO818" i="1" s="1"/>
  <c r="AO819" i="1" a="1"/>
  <c r="AO819" i="1" s="1"/>
  <c r="AO820" i="1" a="1"/>
  <c r="AO820" i="1" s="1"/>
  <c r="AO821" i="1" a="1"/>
  <c r="AO821" i="1" s="1"/>
  <c r="AO822" i="1" a="1"/>
  <c r="AO822" i="1" s="1"/>
  <c r="AO823" i="1" a="1"/>
  <c r="AO823" i="1" s="1"/>
  <c r="AO824" i="1" a="1"/>
  <c r="AO824" i="1"/>
  <c r="AO825" i="1" a="1"/>
  <c r="AO825" i="1" s="1"/>
  <c r="AO826" i="1" a="1"/>
  <c r="AO826" i="1" s="1"/>
  <c r="AO827" i="1" a="1"/>
  <c r="AO827" i="1" s="1"/>
  <c r="AO828" i="1" a="1"/>
  <c r="AO828" i="1" s="1"/>
  <c r="AO829" i="1" a="1"/>
  <c r="AO829" i="1" s="1"/>
  <c r="AO830" i="1" a="1"/>
  <c r="AO830" i="1" s="1"/>
  <c r="AO831" i="1" a="1"/>
  <c r="AO831" i="1" s="1"/>
  <c r="AO832" i="1" a="1"/>
  <c r="AO832" i="1" s="1"/>
  <c r="AO833" i="1" a="1"/>
  <c r="AO833" i="1" s="1"/>
  <c r="AO834" i="1" a="1"/>
  <c r="AO834" i="1" s="1"/>
  <c r="AO835" i="1" a="1"/>
  <c r="AO835" i="1" s="1"/>
  <c r="AO836" i="1" a="1"/>
  <c r="AO836" i="1" s="1"/>
  <c r="AO837" i="1" a="1"/>
  <c r="AO837" i="1" s="1"/>
  <c r="AO838" i="1" a="1"/>
  <c r="AO838" i="1" s="1"/>
  <c r="AO839" i="1" a="1"/>
  <c r="AO839" i="1" s="1"/>
  <c r="AO840" i="1" a="1"/>
  <c r="AO840" i="1" s="1"/>
  <c r="AO841" i="1" a="1"/>
  <c r="AO841" i="1" s="1"/>
  <c r="AO842" i="1" a="1"/>
  <c r="AO842" i="1" s="1"/>
  <c r="AO843" i="1" a="1"/>
  <c r="AO843" i="1" s="1"/>
  <c r="AO844" i="1" a="1"/>
  <c r="AO844" i="1" s="1"/>
  <c r="AO845" i="1" a="1"/>
  <c r="AO845" i="1" s="1"/>
  <c r="AO846" i="1" a="1"/>
  <c r="AO846" i="1" s="1"/>
  <c r="AO847" i="1" a="1"/>
  <c r="AO847" i="1" s="1"/>
  <c r="AO848" i="1" a="1"/>
  <c r="AO848" i="1" s="1"/>
  <c r="AO849" i="1" a="1"/>
  <c r="AO849" i="1" s="1"/>
  <c r="AO850" i="1" a="1"/>
  <c r="AO850" i="1" s="1"/>
  <c r="AO851" i="1" a="1"/>
  <c r="AO851" i="1" s="1"/>
  <c r="AO852" i="1" a="1"/>
  <c r="AO852" i="1"/>
  <c r="AO853" i="1" a="1"/>
  <c r="AO853" i="1" s="1"/>
  <c r="AO854" i="1" a="1"/>
  <c r="AO854" i="1" s="1"/>
  <c r="AO855" i="1" a="1"/>
  <c r="AO855" i="1" s="1"/>
  <c r="AO856" i="1" a="1"/>
  <c r="AO856" i="1" s="1"/>
  <c r="AO857" i="1" a="1"/>
  <c r="AO857" i="1" s="1"/>
  <c r="AO858" i="1" a="1"/>
  <c r="AO858" i="1" s="1"/>
  <c r="AO859" i="1" a="1"/>
  <c r="AO859" i="1" s="1"/>
  <c r="AO860" i="1" a="1"/>
  <c r="AO860" i="1" s="1"/>
  <c r="AO861" i="1" a="1"/>
  <c r="AO861" i="1" s="1"/>
  <c r="AO862" i="1" a="1"/>
  <c r="AO862" i="1" s="1"/>
  <c r="AO863" i="1" a="1"/>
  <c r="AO863" i="1" s="1"/>
  <c r="AO864" i="1" a="1"/>
  <c r="AO864" i="1" s="1"/>
  <c r="AO865" i="1" a="1"/>
  <c r="AO865" i="1" s="1"/>
  <c r="AO866" i="1" a="1"/>
  <c r="AO866" i="1" s="1"/>
  <c r="AO867" i="1" a="1"/>
  <c r="AO867" i="1" s="1"/>
  <c r="AO868" i="1" a="1"/>
  <c r="AO868" i="1" s="1"/>
  <c r="AO869" i="1" a="1"/>
  <c r="AO869" i="1" s="1"/>
  <c r="AO870" i="1" a="1"/>
  <c r="AO870" i="1" s="1"/>
  <c r="AO871" i="1" a="1"/>
  <c r="AO871" i="1" s="1"/>
  <c r="AO872" i="1" a="1"/>
  <c r="AO872" i="1"/>
  <c r="AO873" i="1" a="1"/>
  <c r="AO873" i="1" s="1"/>
  <c r="AO874" i="1" a="1"/>
  <c r="AO874" i="1" s="1"/>
  <c r="AO875" i="1" a="1"/>
  <c r="AO875" i="1" s="1"/>
  <c r="AO876" i="1" a="1"/>
  <c r="AO876" i="1" s="1"/>
  <c r="AO877" i="1" a="1"/>
  <c r="AO877" i="1" s="1"/>
  <c r="AO878" i="1" a="1"/>
  <c r="AO878" i="1" s="1"/>
  <c r="AO879" i="1" a="1"/>
  <c r="AO879" i="1" s="1"/>
  <c r="AO880" i="1" a="1"/>
  <c r="AO880" i="1" s="1"/>
  <c r="AO881" i="1" a="1"/>
  <c r="AO881" i="1" s="1"/>
  <c r="AO882" i="1" a="1"/>
  <c r="AO882" i="1" s="1"/>
  <c r="AO883" i="1" a="1"/>
  <c r="AO883" i="1" s="1"/>
  <c r="AO884" i="1" a="1"/>
  <c r="AO884" i="1" s="1"/>
  <c r="AO885" i="1" a="1"/>
  <c r="AO885" i="1" s="1"/>
  <c r="AO886" i="1" a="1"/>
  <c r="AO886" i="1" s="1"/>
  <c r="AO887" i="1" a="1"/>
  <c r="AO887" i="1" s="1"/>
  <c r="AO888" i="1" a="1"/>
  <c r="AO888" i="1" s="1"/>
  <c r="AO889" i="1" a="1"/>
  <c r="AO889" i="1" s="1"/>
  <c r="AO890" i="1" a="1"/>
  <c r="AO890" i="1" s="1"/>
  <c r="AO891" i="1" a="1"/>
  <c r="AO891" i="1" s="1"/>
  <c r="AO892" i="1" a="1"/>
  <c r="AO892" i="1" s="1"/>
  <c r="AO893" i="1" a="1"/>
  <c r="AO893" i="1" s="1"/>
  <c r="AO894" i="1" a="1"/>
  <c r="AO894" i="1" s="1"/>
  <c r="AO895" i="1" a="1"/>
  <c r="AO895" i="1" s="1"/>
  <c r="AO896" i="1" a="1"/>
  <c r="AO896" i="1" s="1"/>
  <c r="AO897" i="1" a="1"/>
  <c r="AO897" i="1" s="1"/>
  <c r="AO898" i="1" a="1"/>
  <c r="AO898" i="1" s="1"/>
  <c r="AO899" i="1" a="1"/>
  <c r="AO899" i="1" s="1"/>
  <c r="AO900" i="1" a="1"/>
  <c r="AO900" i="1" s="1"/>
  <c r="AO901" i="1" a="1"/>
  <c r="AO901" i="1" s="1"/>
  <c r="AO902" i="1" a="1"/>
  <c r="AO902" i="1" s="1"/>
  <c r="AO903" i="1" a="1"/>
  <c r="AO903" i="1" s="1"/>
  <c r="AO904" i="1" a="1"/>
  <c r="AO904" i="1" s="1"/>
  <c r="AO905" i="1" a="1"/>
  <c r="AO905" i="1"/>
  <c r="AO906" i="1" a="1"/>
  <c r="AO906" i="1" s="1"/>
  <c r="AO907" i="1" a="1"/>
  <c r="AO907" i="1" s="1"/>
  <c r="AO908" i="1" a="1"/>
  <c r="AO908" i="1" s="1"/>
  <c r="AO909" i="1" a="1"/>
  <c r="AO909" i="1" s="1"/>
  <c r="AO910" i="1" a="1"/>
  <c r="AO910" i="1" s="1"/>
  <c r="AO911" i="1" a="1"/>
  <c r="AO911" i="1" s="1"/>
  <c r="AO912" i="1" a="1"/>
  <c r="AO912" i="1" s="1"/>
  <c r="AO913" i="1" a="1"/>
  <c r="AO913" i="1" s="1"/>
  <c r="AO914" i="1" a="1"/>
  <c r="AO914" i="1" s="1"/>
  <c r="AO915" i="1" a="1"/>
  <c r="AO915" i="1" s="1"/>
  <c r="AO916" i="1" a="1"/>
  <c r="AO916" i="1" s="1"/>
  <c r="AO917" i="1" a="1"/>
  <c r="AO917" i="1" s="1"/>
  <c r="AO918" i="1" a="1"/>
  <c r="AO918" i="1" s="1"/>
  <c r="AO919" i="1" a="1"/>
  <c r="AO919" i="1" s="1"/>
  <c r="AO920" i="1" a="1"/>
  <c r="AO920" i="1" s="1"/>
  <c r="AO921" i="1" a="1"/>
  <c r="AO921" i="1" s="1"/>
  <c r="AO922" i="1" a="1"/>
  <c r="AO922" i="1" s="1"/>
  <c r="AO923" i="1" a="1"/>
  <c r="AO923" i="1" s="1"/>
  <c r="AO924" i="1" a="1"/>
  <c r="AO924" i="1" s="1"/>
  <c r="AO925" i="1" a="1"/>
  <c r="AO925" i="1" s="1"/>
  <c r="AO926" i="1" a="1"/>
  <c r="AO926" i="1" s="1"/>
  <c r="AO927" i="1" a="1"/>
  <c r="AO927" i="1" s="1"/>
  <c r="AO928" i="1" a="1"/>
  <c r="AO928" i="1" s="1"/>
  <c r="AO929" i="1" a="1"/>
  <c r="AO929" i="1" s="1"/>
  <c r="AO930" i="1" a="1"/>
  <c r="AO930" i="1" s="1"/>
  <c r="AO931" i="1" a="1"/>
  <c r="AO931" i="1" s="1"/>
  <c r="AO932" i="1" a="1"/>
  <c r="AO932" i="1" s="1"/>
  <c r="AO933" i="1" a="1"/>
  <c r="AO933" i="1" s="1"/>
  <c r="AO934" i="1" a="1"/>
  <c r="AO934" i="1" s="1"/>
  <c r="AO935" i="1" a="1"/>
  <c r="AO935" i="1" s="1"/>
  <c r="AO936" i="1" a="1"/>
  <c r="AO936" i="1" s="1"/>
  <c r="AO937" i="1" a="1"/>
  <c r="AO937" i="1" s="1"/>
  <c r="AO938" i="1" a="1"/>
  <c r="AO938" i="1" s="1"/>
  <c r="AO939" i="1" a="1"/>
  <c r="AO939" i="1" s="1"/>
  <c r="AO940" i="1" a="1"/>
  <c r="AO940" i="1" s="1"/>
  <c r="AO941" i="1" a="1"/>
  <c r="AO941" i="1" s="1"/>
  <c r="AO942" i="1" a="1"/>
  <c r="AO942" i="1" s="1"/>
  <c r="AO943" i="1" a="1"/>
  <c r="AO943" i="1" s="1"/>
  <c r="AO944" i="1" a="1"/>
  <c r="AO944" i="1" s="1"/>
  <c r="AO945" i="1" a="1"/>
  <c r="AO945" i="1" s="1"/>
  <c r="AO946" i="1" a="1"/>
  <c r="AO946" i="1" s="1"/>
  <c r="AO947" i="1" a="1"/>
  <c r="AO947" i="1" s="1"/>
  <c r="AO948" i="1" a="1"/>
  <c r="AO948" i="1" s="1"/>
  <c r="AO949" i="1" a="1"/>
  <c r="AO949" i="1" s="1"/>
  <c r="AO950" i="1" a="1"/>
  <c r="AO950" i="1"/>
  <c r="AO951" i="1" a="1"/>
  <c r="AO951" i="1" s="1"/>
  <c r="AO952" i="1" a="1"/>
  <c r="AO952" i="1" s="1"/>
  <c r="AO953" i="1" a="1"/>
  <c r="AO953" i="1" s="1"/>
  <c r="AO954" i="1" a="1"/>
  <c r="AO954" i="1" s="1"/>
  <c r="AO955" i="1" a="1"/>
  <c r="AO955" i="1" s="1"/>
  <c r="AO956" i="1" a="1"/>
  <c r="AO956" i="1" s="1"/>
  <c r="AO957" i="1" a="1"/>
  <c r="AO957" i="1" s="1"/>
  <c r="AO958" i="1" a="1"/>
  <c r="AO958" i="1" s="1"/>
  <c r="AO959" i="1" a="1"/>
  <c r="AO959" i="1"/>
  <c r="AO960" i="1" a="1"/>
  <c r="AO960" i="1" s="1"/>
  <c r="AO961" i="1" a="1"/>
  <c r="AO961" i="1" s="1"/>
  <c r="AO962" i="1" a="1"/>
  <c r="AO962" i="1" s="1"/>
  <c r="AO963" i="1" a="1"/>
  <c r="AO963" i="1" s="1"/>
  <c r="AO964" i="1" a="1"/>
  <c r="AO964" i="1" s="1"/>
  <c r="AO965" i="1" a="1"/>
  <c r="AO965" i="1" s="1"/>
  <c r="AO966" i="1" a="1"/>
  <c r="AO966" i="1" s="1"/>
  <c r="AO967" i="1" a="1"/>
  <c r="AO967" i="1" s="1"/>
  <c r="AO968" i="1" a="1"/>
  <c r="AO968" i="1" s="1"/>
  <c r="AO969" i="1" a="1"/>
  <c r="AO969" i="1" s="1"/>
  <c r="AO970" i="1" a="1"/>
  <c r="AO970" i="1" s="1"/>
  <c r="AO971" i="1" a="1"/>
  <c r="AO971" i="1" s="1"/>
  <c r="AO972" i="1" a="1"/>
  <c r="AO972" i="1"/>
  <c r="AO973" i="1" a="1"/>
  <c r="AO973" i="1" s="1"/>
  <c r="AO974" i="1" a="1"/>
  <c r="AO974" i="1" s="1"/>
  <c r="AO975" i="1" a="1"/>
  <c r="AO975" i="1" s="1"/>
  <c r="AO976" i="1" a="1"/>
  <c r="AO976" i="1" s="1"/>
  <c r="AO977" i="1" a="1"/>
  <c r="AO977" i="1" s="1"/>
  <c r="AO978" i="1" a="1"/>
  <c r="AO978" i="1" s="1"/>
  <c r="AO979" i="1" a="1"/>
  <c r="AO979" i="1" s="1"/>
  <c r="AO980" i="1" a="1"/>
  <c r="AO980" i="1" s="1"/>
  <c r="AO981" i="1" a="1"/>
  <c r="AO981" i="1" s="1"/>
  <c r="AO982" i="1" a="1"/>
  <c r="AO982" i="1" s="1"/>
  <c r="AO983" i="1" a="1"/>
  <c r="AO983" i="1"/>
  <c r="AO984" i="1" a="1"/>
  <c r="AO984" i="1" s="1"/>
  <c r="AO985" i="1" a="1"/>
  <c r="AO985" i="1" s="1"/>
  <c r="AO986" i="1" a="1"/>
  <c r="AO986" i="1" s="1"/>
  <c r="AO987" i="1" a="1"/>
  <c r="AO987" i="1" s="1"/>
  <c r="AO988" i="1" a="1"/>
  <c r="AO988" i="1" s="1"/>
  <c r="AO989" i="1" a="1"/>
  <c r="AO989" i="1" s="1"/>
  <c r="AO990" i="1" a="1"/>
  <c r="AO990" i="1" s="1"/>
  <c r="AO991" i="1" a="1"/>
  <c r="AO991" i="1" s="1"/>
  <c r="AO992" i="1" a="1"/>
  <c r="AO992" i="1" s="1"/>
  <c r="AO993" i="1" a="1"/>
  <c r="AO993" i="1" s="1"/>
  <c r="AO994" i="1" a="1"/>
  <c r="AO994" i="1" s="1"/>
  <c r="AO995" i="1" a="1"/>
  <c r="AO995" i="1" s="1"/>
  <c r="AO996" i="1" a="1"/>
  <c r="AO996" i="1" s="1"/>
  <c r="AO997" i="1" a="1"/>
  <c r="AO997" i="1" s="1"/>
  <c r="AO998" i="1" a="1"/>
  <c r="AO998" i="1" s="1"/>
  <c r="AO999" i="1" a="1"/>
  <c r="AO999" i="1" s="1"/>
  <c r="AO1000" i="1" a="1"/>
  <c r="AO1000" i="1" s="1"/>
  <c r="AO1001" i="1" a="1"/>
  <c r="AO1001" i="1"/>
  <c r="AO1002" i="1" a="1"/>
  <c r="AO1002" i="1" s="1"/>
  <c r="AO1003" i="1" a="1"/>
  <c r="AO1003" i="1" s="1"/>
  <c r="AO1004" i="1" a="1"/>
  <c r="AO1004" i="1" s="1"/>
  <c r="AO1005" i="1" a="1"/>
  <c r="AO1005" i="1" s="1"/>
  <c r="AO1006" i="1" a="1"/>
  <c r="AO1006" i="1" s="1"/>
  <c r="AO1007" i="1" a="1"/>
  <c r="AO1007" i="1" s="1"/>
  <c r="AO1008" i="1" a="1"/>
  <c r="AO1008" i="1" s="1"/>
  <c r="AO1009" i="1" a="1"/>
  <c r="AO1009" i="1" s="1"/>
  <c r="AO1010" i="1" a="1"/>
  <c r="AO1010" i="1" s="1"/>
  <c r="AO1011" i="1" a="1"/>
  <c r="AO1011" i="1" s="1"/>
  <c r="AO1012" i="1" a="1"/>
  <c r="AO1012" i="1" s="1"/>
  <c r="AO1013" i="1" a="1"/>
  <c r="AO1013" i="1" s="1"/>
  <c r="AO1014" i="1" a="1"/>
  <c r="AO1014" i="1" s="1"/>
  <c r="AO1015" i="1" a="1"/>
  <c r="AO1015" i="1" s="1"/>
  <c r="AO1016" i="1" a="1"/>
  <c r="AO1016" i="1" s="1"/>
  <c r="AO1017" i="1" a="1"/>
  <c r="AO1017" i="1" s="1"/>
  <c r="AO1018" i="1" a="1"/>
  <c r="AO1018" i="1" s="1"/>
  <c r="AO1019" i="1" a="1"/>
  <c r="AO1019" i="1" s="1"/>
  <c r="AO1020" i="1" a="1"/>
  <c r="AO1020" i="1" s="1"/>
  <c r="AO1021" i="1" a="1"/>
  <c r="AO1021" i="1" s="1"/>
  <c r="AO1022" i="1" a="1"/>
  <c r="AO1022" i="1" s="1"/>
  <c r="AO1023" i="1" a="1"/>
  <c r="AO1023" i="1" s="1"/>
  <c r="AO1024" i="1" a="1"/>
  <c r="AO1024" i="1" s="1"/>
  <c r="AO1025" i="1" a="1"/>
  <c r="AO1025" i="1" s="1"/>
  <c r="AO1026" i="1" a="1"/>
  <c r="AO1026" i="1" s="1"/>
  <c r="AO1027" i="1" a="1"/>
  <c r="AO1027" i="1" s="1"/>
  <c r="AO1028" i="1" a="1"/>
  <c r="AO1028" i="1" s="1"/>
  <c r="AO1029" i="1" a="1"/>
  <c r="AO1029" i="1" s="1"/>
  <c r="AO1030" i="1" a="1"/>
  <c r="AO1030" i="1" s="1"/>
  <c r="AO1031" i="1" a="1"/>
  <c r="AO1031" i="1" s="1"/>
  <c r="AO1032" i="1" a="1"/>
  <c r="AO1032" i="1"/>
  <c r="AO1033" i="1" a="1"/>
  <c r="AO1033" i="1" s="1"/>
  <c r="AO1034" i="1" a="1"/>
  <c r="AO1034" i="1" s="1"/>
  <c r="AO1035" i="1" a="1"/>
  <c r="AO1035" i="1" s="1"/>
  <c r="AO1036" i="1" a="1"/>
  <c r="AO1036" i="1" s="1"/>
  <c r="AO1037" i="1" a="1"/>
  <c r="AO1037" i="1" s="1"/>
  <c r="AO1038" i="1" a="1"/>
  <c r="AO1038" i="1" s="1"/>
  <c r="AO1039" i="1" a="1"/>
  <c r="AO1039" i="1" s="1"/>
  <c r="AO1040" i="1" a="1"/>
  <c r="AO1040" i="1" s="1"/>
  <c r="AO1041" i="1" a="1"/>
  <c r="AO1041" i="1" s="1"/>
  <c r="AO1042" i="1" a="1"/>
  <c r="AO1042" i="1"/>
  <c r="AO1043" i="1" a="1"/>
  <c r="AO1043" i="1" s="1"/>
  <c r="AO1044" i="1" a="1"/>
  <c r="AO1044" i="1" s="1"/>
  <c r="AO1045" i="1" a="1"/>
  <c r="AO1045" i="1" s="1"/>
  <c r="AO1046" i="1" a="1"/>
  <c r="AO1046" i="1" s="1"/>
  <c r="AO1047" i="1" a="1"/>
  <c r="AO1047" i="1" s="1"/>
  <c r="AO1048" i="1" a="1"/>
  <c r="AO1048" i="1" s="1"/>
  <c r="AO1049" i="1" a="1"/>
  <c r="AO1049" i="1" s="1"/>
  <c r="AO1050" i="1" a="1"/>
  <c r="AO1050" i="1" s="1"/>
  <c r="AO1051" i="1" a="1"/>
  <c r="AO1051" i="1" s="1"/>
  <c r="AO1052" i="1" a="1"/>
  <c r="AO1052" i="1" s="1"/>
  <c r="AO1053" i="1" a="1"/>
  <c r="AO1053" i="1" s="1"/>
  <c r="AO1054" i="1" a="1"/>
  <c r="AO1054" i="1" s="1"/>
  <c r="AO1055" i="1" a="1"/>
  <c r="AO1055" i="1" s="1"/>
  <c r="AO1056" i="1" a="1"/>
  <c r="AO1056" i="1" s="1"/>
  <c r="AO1057" i="1" a="1"/>
  <c r="AO1057" i="1" s="1"/>
  <c r="AO1058" i="1" a="1"/>
  <c r="AO1058" i="1" s="1"/>
  <c r="AO1059" i="1" a="1"/>
  <c r="AO1059" i="1" s="1"/>
  <c r="AO1060" i="1" a="1"/>
  <c r="AO1060" i="1" s="1"/>
  <c r="AO1061" i="1" a="1"/>
  <c r="AO1061" i="1"/>
  <c r="AO1062" i="1" a="1"/>
  <c r="AO1062" i="1" s="1"/>
  <c r="AO1063" i="1" a="1"/>
  <c r="AO1063" i="1" s="1"/>
  <c r="AO1064" i="1" a="1"/>
  <c r="AO1064" i="1" s="1"/>
  <c r="AO1065" i="1" a="1"/>
  <c r="AO1065" i="1" s="1"/>
  <c r="AO1066" i="1" a="1"/>
  <c r="AO1066" i="1" s="1"/>
  <c r="AO1067" i="1" a="1"/>
  <c r="AO1067" i="1" s="1"/>
  <c r="AO1068" i="1" a="1"/>
  <c r="AO1068" i="1" s="1"/>
  <c r="AO1069" i="1" a="1"/>
  <c r="AO1069" i="1" s="1"/>
  <c r="AO1070" i="1" a="1"/>
  <c r="AO1070" i="1" s="1"/>
  <c r="AO1071" i="1" a="1"/>
  <c r="AO1071" i="1" s="1"/>
  <c r="AO1072" i="1" a="1"/>
  <c r="AO1072" i="1" s="1"/>
  <c r="AO1073" i="1" a="1"/>
  <c r="AO1073" i="1"/>
  <c r="AO1074" i="1" a="1"/>
  <c r="AO1074" i="1" s="1"/>
  <c r="AO1075" i="1" a="1"/>
  <c r="AO1075" i="1" s="1"/>
  <c r="AO1076" i="1" a="1"/>
  <c r="AO1076" i="1" s="1"/>
  <c r="AO1077" i="1" a="1"/>
  <c r="AO1077" i="1" s="1"/>
  <c r="AO1078" i="1" a="1"/>
  <c r="AO1078" i="1" s="1"/>
  <c r="AO1079" i="1" a="1"/>
  <c r="AO1079" i="1" s="1"/>
  <c r="AO1080" i="1" a="1"/>
  <c r="AO1080" i="1" s="1"/>
  <c r="AO1081" i="1" a="1"/>
  <c r="AO1081" i="1" s="1"/>
  <c r="AO1082" i="1" a="1"/>
  <c r="AO1082" i="1" s="1"/>
  <c r="AO1083" i="1" a="1"/>
  <c r="AO1083" i="1" s="1"/>
  <c r="AO1084" i="1" a="1"/>
  <c r="AO1084" i="1" s="1"/>
  <c r="AO1085" i="1" a="1"/>
  <c r="AO1085" i="1" s="1"/>
  <c r="AO1086" i="1" a="1"/>
  <c r="AO1086" i="1" s="1"/>
  <c r="AO1087" i="1" a="1"/>
  <c r="AO1087" i="1" s="1"/>
  <c r="AO1088" i="1" a="1"/>
  <c r="AO1088" i="1" s="1"/>
  <c r="AO1089" i="1" a="1"/>
  <c r="AO1089" i="1" s="1"/>
  <c r="AO1090" i="1" a="1"/>
  <c r="AO1090" i="1" s="1"/>
  <c r="AO1091" i="1" a="1"/>
  <c r="AO1091" i="1" s="1"/>
  <c r="AO1092" i="1" a="1"/>
  <c r="AO1092" i="1" s="1"/>
  <c r="AO1093" i="1" a="1"/>
  <c r="AO1093" i="1" s="1"/>
  <c r="AO1094" i="1" a="1"/>
  <c r="AO1094" i="1" s="1"/>
  <c r="AO1095" i="1" a="1"/>
  <c r="AO1095" i="1" s="1"/>
  <c r="AO1096" i="1" a="1"/>
  <c r="AO1096" i="1" s="1"/>
  <c r="AO1097" i="1" a="1"/>
  <c r="AO1097" i="1" s="1"/>
  <c r="AO1098" i="1" a="1"/>
  <c r="AO1098" i="1" s="1"/>
  <c r="AO1099" i="1" a="1"/>
  <c r="AO1099" i="1" s="1"/>
  <c r="AO1100" i="1" a="1"/>
  <c r="AO1100" i="1" s="1"/>
  <c r="AO1101" i="1" a="1"/>
  <c r="AO1101" i="1" s="1"/>
  <c r="AO1102" i="1" a="1"/>
  <c r="AO1102" i="1" s="1"/>
  <c r="AO1103" i="1" a="1"/>
  <c r="AO1103" i="1" s="1"/>
  <c r="AO1104" i="1" a="1"/>
  <c r="AO1104" i="1" s="1"/>
  <c r="AO1105" i="1" a="1"/>
  <c r="AO1105" i="1" s="1"/>
  <c r="AO1106" i="1" a="1"/>
  <c r="AO1106" i="1" s="1"/>
  <c r="AO1107" i="1" a="1"/>
  <c r="AO1107" i="1" s="1"/>
  <c r="AO1108" i="1" a="1"/>
  <c r="AO1108" i="1" s="1"/>
  <c r="AO1109" i="1" a="1"/>
  <c r="AO1109" i="1" s="1"/>
  <c r="AO1110" i="1" a="1"/>
  <c r="AO1110" i="1" s="1"/>
  <c r="AO1111" i="1" a="1"/>
  <c r="AO1111" i="1" s="1"/>
  <c r="AO1112" i="1" a="1"/>
  <c r="AO1112" i="1" s="1"/>
  <c r="AO1113" i="1" a="1"/>
  <c r="AO1113" i="1" s="1"/>
  <c r="AO1114" i="1" a="1"/>
  <c r="AO1114" i="1" s="1"/>
  <c r="AO1115" i="1" a="1"/>
  <c r="AO1115" i="1" s="1"/>
  <c r="AO1116" i="1" a="1"/>
  <c r="AO1116" i="1" s="1"/>
  <c r="AO1117" i="1" a="1"/>
  <c r="AO1117" i="1" s="1"/>
  <c r="AO1118" i="1" a="1"/>
  <c r="AO1118" i="1" s="1"/>
  <c r="AO1119" i="1" a="1"/>
  <c r="AO1119" i="1" s="1"/>
  <c r="AO1120" i="1" a="1"/>
  <c r="AO1120" i="1" s="1"/>
  <c r="AO1121" i="1" a="1"/>
  <c r="AO1121" i="1" s="1"/>
  <c r="AO1122" i="1" a="1"/>
  <c r="AO1122" i="1" s="1"/>
  <c r="AO1123" i="1" a="1"/>
  <c r="AO1123" i="1" s="1"/>
  <c r="AO1124" i="1" a="1"/>
  <c r="AO1124" i="1" s="1"/>
  <c r="AO1125" i="1" a="1"/>
  <c r="AO1125" i="1" s="1"/>
  <c r="AO1126" i="1" a="1"/>
  <c r="AO1126" i="1" s="1"/>
  <c r="AO1127" i="1" a="1"/>
  <c r="AO1127" i="1" s="1"/>
  <c r="AO1128" i="1" a="1"/>
  <c r="AO1128" i="1" s="1"/>
  <c r="AO1129" i="1" a="1"/>
  <c r="AO1129" i="1" s="1"/>
  <c r="AO1130" i="1" a="1"/>
  <c r="AO1130" i="1" s="1"/>
  <c r="AO1131" i="1" a="1"/>
  <c r="AO1131" i="1" s="1"/>
  <c r="AO1132" i="1" a="1"/>
  <c r="AO1132" i="1" s="1"/>
  <c r="AO1133" i="1" a="1"/>
  <c r="AO1133" i="1" s="1"/>
  <c r="AO1134" i="1" a="1"/>
  <c r="AO1134" i="1" s="1"/>
  <c r="AO1135" i="1" a="1"/>
  <c r="AO1135" i="1" s="1"/>
  <c r="AO1136" i="1" a="1"/>
  <c r="AO1136" i="1" s="1"/>
  <c r="AO1137" i="1" a="1"/>
  <c r="AO1137" i="1" s="1"/>
  <c r="AO1138" i="1" a="1"/>
  <c r="AO1138" i="1" s="1"/>
  <c r="AO1139" i="1" a="1"/>
  <c r="AO1139" i="1" s="1"/>
  <c r="AO1140" i="1" a="1"/>
  <c r="AO1140" i="1" s="1"/>
  <c r="AO1141" i="1" a="1"/>
  <c r="AO1141" i="1" s="1"/>
  <c r="AO1142" i="1" a="1"/>
  <c r="AO1142" i="1" s="1"/>
  <c r="AO1143" i="1" a="1"/>
  <c r="AO1143" i="1" s="1"/>
  <c r="AO1144" i="1" a="1"/>
  <c r="AO1144" i="1" s="1"/>
  <c r="AO1145" i="1" a="1"/>
  <c r="AO1145" i="1" s="1"/>
  <c r="AO1146" i="1" a="1"/>
  <c r="AO1146" i="1" s="1"/>
  <c r="AO1147" i="1" a="1"/>
  <c r="AO1147" i="1" s="1"/>
  <c r="AO1148" i="1" a="1"/>
  <c r="AO1148" i="1" s="1"/>
  <c r="AO1149" i="1" a="1"/>
  <c r="AO1149" i="1" s="1"/>
  <c r="AO1150" i="1" a="1"/>
  <c r="AO1150" i="1" s="1"/>
  <c r="AO1151" i="1" a="1"/>
  <c r="AO1151" i="1" s="1"/>
  <c r="AO1152" i="1" a="1"/>
  <c r="AO1152" i="1" s="1"/>
  <c r="AO1153" i="1" a="1"/>
  <c r="AO1153" i="1" s="1"/>
  <c r="AO1154" i="1" a="1"/>
  <c r="AO1154" i="1" s="1"/>
  <c r="AO1155" i="1" a="1"/>
  <c r="AO1155" i="1" s="1"/>
  <c r="AO1156" i="1" a="1"/>
  <c r="AO1156" i="1" s="1"/>
  <c r="AO1157" i="1" a="1"/>
  <c r="AO1157" i="1" s="1"/>
  <c r="AO1158" i="1" a="1"/>
  <c r="AO1158" i="1" s="1"/>
  <c r="AO1159" i="1" a="1"/>
  <c r="AO1159" i="1" s="1"/>
  <c r="AO1160" i="1" a="1"/>
  <c r="AO1160" i="1" s="1"/>
  <c r="AO1161" i="1" a="1"/>
  <c r="AO1161" i="1" s="1"/>
  <c r="AO1162" i="1" a="1"/>
  <c r="AO1162" i="1" s="1"/>
  <c r="AO1163" i="1" a="1"/>
  <c r="AO1163" i="1" s="1"/>
  <c r="AO1164" i="1" a="1"/>
  <c r="AO1164" i="1" s="1"/>
  <c r="AO1165" i="1" a="1"/>
  <c r="AO1165" i="1" s="1"/>
  <c r="AO1166" i="1" a="1"/>
  <c r="AO1166" i="1" s="1"/>
  <c r="AO1167" i="1" a="1"/>
  <c r="AO1167" i="1" s="1"/>
  <c r="AO1168" i="1" a="1"/>
  <c r="AO1168" i="1" s="1"/>
  <c r="AO1169" i="1" a="1"/>
  <c r="AO1169" i="1" s="1"/>
  <c r="AO1170" i="1" a="1"/>
  <c r="AO1170" i="1" s="1"/>
  <c r="AO1171" i="1" a="1"/>
  <c r="AO1171" i="1" s="1"/>
  <c r="AO1172" i="1" a="1"/>
  <c r="AO1172" i="1" s="1"/>
  <c r="AO1173" i="1" a="1"/>
  <c r="AO1173" i="1" s="1"/>
  <c r="AO1174" i="1" a="1"/>
  <c r="AO1174" i="1" s="1"/>
  <c r="AO1175" i="1" a="1"/>
  <c r="AO1175" i="1" s="1"/>
  <c r="AO1176" i="1" a="1"/>
  <c r="AO1176" i="1" s="1"/>
  <c r="AO1177" i="1" a="1"/>
  <c r="AO1177" i="1" s="1"/>
  <c r="AO1178" i="1" a="1"/>
  <c r="AO1178" i="1" s="1"/>
  <c r="AO1179" i="1" a="1"/>
  <c r="AO1179" i="1" s="1"/>
  <c r="AO1180" i="1" a="1"/>
  <c r="AO1180" i="1" s="1"/>
  <c r="AO1181" i="1" a="1"/>
  <c r="AO1181" i="1" s="1"/>
  <c r="AO1182" i="1" a="1"/>
  <c r="AO1182" i="1" s="1"/>
  <c r="AO1183" i="1" a="1"/>
  <c r="AO1183" i="1" s="1"/>
  <c r="AO1184" i="1" a="1"/>
  <c r="AO1184" i="1" s="1"/>
  <c r="AO1185" i="1" a="1"/>
  <c r="AO1185" i="1" s="1"/>
  <c r="AO1186" i="1" a="1"/>
  <c r="AO1186" i="1" s="1"/>
  <c r="AO1187" i="1" a="1"/>
  <c r="AO1187" i="1" s="1"/>
  <c r="AO1188" i="1" a="1"/>
  <c r="AO1188" i="1" s="1"/>
  <c r="AO1189" i="1" a="1"/>
  <c r="AO1189" i="1" s="1"/>
  <c r="AO1190" i="1" a="1"/>
  <c r="AO1190" i="1" s="1"/>
  <c r="AO1191" i="1" a="1"/>
  <c r="AO1191" i="1" s="1"/>
  <c r="AO1192" i="1" a="1"/>
  <c r="AO1192" i="1" s="1"/>
  <c r="AO1193" i="1" a="1"/>
  <c r="AO1193" i="1" s="1"/>
  <c r="AO1194" i="1" a="1"/>
  <c r="AO1194" i="1" s="1"/>
  <c r="AO1195" i="1" a="1"/>
  <c r="AO1195" i="1" s="1"/>
  <c r="AO1196" i="1" a="1"/>
  <c r="AO1196" i="1" s="1"/>
  <c r="AO1197" i="1" a="1"/>
  <c r="AO1197" i="1" s="1"/>
  <c r="AO1198" i="1" a="1"/>
  <c r="AO1198" i="1" s="1"/>
  <c r="AO1199" i="1" a="1"/>
  <c r="AO1199" i="1" s="1"/>
  <c r="AO1200" i="1" a="1"/>
  <c r="AO1200" i="1" s="1"/>
  <c r="AO1201" i="1" a="1"/>
  <c r="AO1201" i="1" s="1"/>
  <c r="AO1202" i="1" a="1"/>
  <c r="AO1202" i="1" s="1"/>
  <c r="AO1203" i="1" a="1"/>
  <c r="AO1203" i="1" s="1"/>
  <c r="AO1204" i="1" a="1"/>
  <c r="AO1204" i="1" s="1"/>
  <c r="AO1205" i="1" a="1"/>
  <c r="AO1205" i="1" s="1"/>
  <c r="AO1206" i="1" a="1"/>
  <c r="AO1206" i="1" s="1"/>
  <c r="AO1207" i="1" a="1"/>
  <c r="AO1207" i="1" s="1"/>
  <c r="AO1208" i="1" a="1"/>
  <c r="AO1208" i="1" s="1"/>
  <c r="AO1209" i="1" a="1"/>
  <c r="AO1209" i="1" s="1"/>
  <c r="AO1210" i="1" a="1"/>
  <c r="AO1210" i="1" s="1"/>
  <c r="AO1211" i="1" a="1"/>
  <c r="AO1211" i="1"/>
  <c r="AO1212" i="1" a="1"/>
  <c r="AO1212" i="1" s="1"/>
  <c r="AO1213" i="1" a="1"/>
  <c r="AO1213" i="1" s="1"/>
  <c r="AO1214" i="1" a="1"/>
  <c r="AO1214" i="1"/>
  <c r="AO1215" i="1" a="1"/>
  <c r="AO1215" i="1" s="1"/>
  <c r="AO1216" i="1" a="1"/>
  <c r="AO1216" i="1" s="1"/>
  <c r="AO1217" i="1" a="1"/>
  <c r="AO1217" i="1" s="1"/>
  <c r="AO1218" i="1" a="1"/>
  <c r="AO1218" i="1" s="1"/>
  <c r="AO1219" i="1" a="1"/>
  <c r="AO1219" i="1" s="1"/>
  <c r="AO1220" i="1" a="1"/>
  <c r="AO1220" i="1" s="1"/>
  <c r="AO1221" i="1" a="1"/>
  <c r="AO1221" i="1" s="1"/>
  <c r="AO1222" i="1" a="1"/>
  <c r="AO1222" i="1" s="1"/>
  <c r="AO1223" i="1" a="1"/>
  <c r="AO1223" i="1" s="1"/>
  <c r="AO1224" i="1" a="1"/>
  <c r="AO1224" i="1" s="1"/>
  <c r="AO1225" i="1" a="1"/>
  <c r="AO1225" i="1" s="1"/>
  <c r="AO1226" i="1" a="1"/>
  <c r="AO1226" i="1" s="1"/>
  <c r="AO1227" i="1" a="1"/>
  <c r="AO1227" i="1" s="1"/>
  <c r="AO1228" i="1" a="1"/>
  <c r="AO1228" i="1" s="1"/>
  <c r="AO1229" i="1" a="1"/>
  <c r="AO1229" i="1" s="1"/>
  <c r="AO1230" i="1" a="1"/>
  <c r="AO1230" i="1" s="1"/>
  <c r="AO1231" i="1" a="1"/>
  <c r="AO1231" i="1" s="1"/>
  <c r="AO1232" i="1" a="1"/>
  <c r="AO1232" i="1" s="1"/>
  <c r="AO1233" i="1" a="1"/>
  <c r="AO1233" i="1" s="1"/>
  <c r="AO1234" i="1" a="1"/>
  <c r="AO1234" i="1" s="1"/>
  <c r="AO1235" i="1" a="1"/>
  <c r="AO1235" i="1" s="1"/>
  <c r="AO1236" i="1" a="1"/>
  <c r="AO1236" i="1" s="1"/>
  <c r="AO1237" i="1" a="1"/>
  <c r="AO1237" i="1" s="1"/>
  <c r="AO1238" i="1" a="1"/>
  <c r="AO1238" i="1" s="1"/>
  <c r="AO1239" i="1" a="1"/>
  <c r="AO1239" i="1" s="1"/>
  <c r="AO1240" i="1" a="1"/>
  <c r="AO1240" i="1" s="1"/>
  <c r="AO1241" i="1" a="1"/>
  <c r="AO1241" i="1" s="1"/>
  <c r="AO1242" i="1" a="1"/>
  <c r="AO1242" i="1" s="1"/>
  <c r="AO1243" i="1" a="1"/>
  <c r="AO1243" i="1" s="1"/>
  <c r="AO1244" i="1" a="1"/>
  <c r="AO1244" i="1"/>
  <c r="AO1245" i="1" a="1"/>
  <c r="AO1245" i="1" s="1"/>
  <c r="AO1246" i="1" a="1"/>
  <c r="AO1246" i="1" s="1"/>
  <c r="AO1247" i="1" a="1"/>
  <c r="AO1247" i="1" s="1"/>
  <c r="AO1248" i="1" a="1"/>
  <c r="AO1248" i="1" s="1"/>
  <c r="AO1249" i="1" a="1"/>
  <c r="AO1249" i="1" s="1"/>
  <c r="AO1250" i="1" a="1"/>
  <c r="AO1250" i="1" s="1"/>
  <c r="AO1251" i="1" a="1"/>
  <c r="AO1251" i="1" s="1"/>
  <c r="AO1252" i="1" a="1"/>
  <c r="AO1252" i="1"/>
  <c r="AO1253" i="1" a="1"/>
  <c r="AO1253" i="1" s="1"/>
  <c r="AO1254" i="1" a="1"/>
  <c r="AO1254" i="1" s="1"/>
  <c r="AO1255" i="1" a="1"/>
  <c r="AO1255" i="1" s="1"/>
  <c r="AO1256" i="1" a="1"/>
  <c r="AO1256" i="1" s="1"/>
  <c r="AO1257" i="1" a="1"/>
  <c r="AO1257" i="1" s="1"/>
  <c r="AO1258" i="1" a="1"/>
  <c r="AO1258" i="1" s="1"/>
  <c r="AO1259" i="1" a="1"/>
  <c r="AO1259" i="1" s="1"/>
  <c r="AO1260" i="1" a="1"/>
  <c r="AO1260" i="1" s="1"/>
  <c r="AO1261" i="1" a="1"/>
  <c r="AO1261" i="1" s="1"/>
  <c r="AO1262" i="1" a="1"/>
  <c r="AO1262" i="1" s="1"/>
  <c r="AO1263" i="1" a="1"/>
  <c r="AO1263" i="1" s="1"/>
  <c r="AO1264" i="1" a="1"/>
  <c r="AO1264" i="1" s="1"/>
  <c r="AO1265" i="1" a="1"/>
  <c r="AO1265" i="1" s="1"/>
  <c r="AO1266" i="1" a="1"/>
  <c r="AO1266" i="1" s="1"/>
  <c r="AO1267" i="1" a="1"/>
  <c r="AO1267" i="1" s="1"/>
  <c r="AO1268" i="1" a="1"/>
  <c r="AO1268" i="1" s="1"/>
  <c r="AO1269" i="1" a="1"/>
  <c r="AO1269" i="1" s="1"/>
  <c r="AO1270" i="1" a="1"/>
  <c r="AO1270" i="1" s="1"/>
  <c r="AO1271" i="1" a="1"/>
  <c r="AO1271" i="1" s="1"/>
  <c r="AO1272" i="1" a="1"/>
  <c r="AO1272" i="1" s="1"/>
  <c r="AO1273" i="1" a="1"/>
  <c r="AO1273" i="1" s="1"/>
  <c r="AO1274" i="1" a="1"/>
  <c r="AO1274" i="1"/>
  <c r="AO1275" i="1" a="1"/>
  <c r="AO1275" i="1" s="1"/>
  <c r="AO1276" i="1" a="1"/>
  <c r="AO1276" i="1" s="1"/>
  <c r="AO1277" i="1" a="1"/>
  <c r="AO1277" i="1" s="1"/>
  <c r="AO1278" i="1" a="1"/>
  <c r="AO1278" i="1" s="1"/>
  <c r="AO1279" i="1" a="1"/>
  <c r="AO1279" i="1" s="1"/>
  <c r="AO1280" i="1" a="1"/>
  <c r="AO1280" i="1" s="1"/>
  <c r="AO1281" i="1" a="1"/>
  <c r="AO1281" i="1" s="1"/>
  <c r="AO1282" i="1" a="1"/>
  <c r="AO1282" i="1" s="1"/>
  <c r="AO1283" i="1" a="1"/>
  <c r="AO1283" i="1" s="1"/>
  <c r="AO1284" i="1" a="1"/>
  <c r="AO1284" i="1" s="1"/>
  <c r="AO1285" i="1" a="1"/>
  <c r="AO1285" i="1" s="1"/>
  <c r="AO1286" i="1" a="1"/>
  <c r="AO1286" i="1" s="1"/>
  <c r="AO1287" i="1" a="1"/>
  <c r="AO1287" i="1" s="1"/>
  <c r="AO1288" i="1" a="1"/>
  <c r="AO1288" i="1" s="1"/>
  <c r="AO1289" i="1" a="1"/>
  <c r="AO1289" i="1" s="1"/>
  <c r="AO1290" i="1" a="1"/>
  <c r="AO1290" i="1" s="1"/>
  <c r="AO1291" i="1" a="1"/>
  <c r="AO1291" i="1" s="1"/>
  <c r="AO1292" i="1" a="1"/>
  <c r="AO1292" i="1" s="1"/>
  <c r="AO1293" i="1" a="1"/>
  <c r="AO1293" i="1" s="1"/>
  <c r="AO1294" i="1" a="1"/>
  <c r="AO1294" i="1" s="1"/>
  <c r="AO1295" i="1" a="1"/>
  <c r="AO1295" i="1" s="1"/>
  <c r="AO1296" i="1" a="1"/>
  <c r="AO1296" i="1" s="1"/>
  <c r="AO1297" i="1" a="1"/>
  <c r="AO1297" i="1" s="1"/>
  <c r="AO1298" i="1" a="1"/>
  <c r="AO1298" i="1" s="1"/>
  <c r="AO1299" i="1" a="1"/>
  <c r="AO1299" i="1" s="1"/>
  <c r="AO1300" i="1" a="1"/>
  <c r="AO1300" i="1" s="1"/>
  <c r="AO1301" i="1" a="1"/>
  <c r="AO1301" i="1" s="1"/>
  <c r="AO1302" i="1" a="1"/>
  <c r="AO1302" i="1" s="1"/>
  <c r="AO1303" i="1" a="1"/>
  <c r="AO1303" i="1"/>
  <c r="AO1304" i="1" a="1"/>
  <c r="AO1304" i="1" s="1"/>
  <c r="AO1305" i="1" a="1"/>
  <c r="AO1305" i="1" s="1"/>
  <c r="AO1306" i="1" a="1"/>
  <c r="AO1306" i="1" s="1"/>
  <c r="AO1307" i="1" a="1"/>
  <c r="AO1307" i="1" s="1"/>
  <c r="AO1308" i="1" a="1"/>
  <c r="AO1308" i="1" s="1"/>
  <c r="AO1309" i="1" a="1"/>
  <c r="AO1309" i="1" s="1"/>
  <c r="AO1310" i="1" a="1"/>
  <c r="AO1310" i="1" s="1"/>
  <c r="AO1311" i="1" a="1"/>
  <c r="AO1311" i="1" s="1"/>
  <c r="AO1312" i="1" a="1"/>
  <c r="AO1312" i="1" s="1"/>
  <c r="AO1313" i="1" a="1"/>
  <c r="AO1313" i="1" s="1"/>
  <c r="AO1314" i="1" a="1"/>
  <c r="AO1314" i="1" s="1"/>
  <c r="AO1315" i="1" a="1"/>
  <c r="AO1315" i="1" s="1"/>
  <c r="AO1316" i="1" a="1"/>
  <c r="AO1316" i="1" s="1"/>
  <c r="AO1317" i="1" a="1"/>
  <c r="AO1317" i="1" s="1"/>
  <c r="AO1318" i="1" a="1"/>
  <c r="AO1318" i="1" s="1"/>
  <c r="AO1319" i="1" a="1"/>
  <c r="AO1319" i="1" s="1"/>
  <c r="AO1320" i="1" a="1"/>
  <c r="AO1320" i="1" s="1"/>
  <c r="AO1321" i="1" a="1"/>
  <c r="AO1321" i="1" s="1"/>
  <c r="AO1322" i="1" a="1"/>
  <c r="AO1322" i="1" s="1"/>
  <c r="AO1323" i="1" a="1"/>
  <c r="AO1323" i="1" s="1"/>
  <c r="AO1324" i="1" a="1"/>
  <c r="AO1324" i="1" s="1"/>
  <c r="AO1325" i="1" a="1"/>
  <c r="AO1325" i="1" s="1"/>
  <c r="AO1326" i="1" a="1"/>
  <c r="AO1326" i="1" s="1"/>
  <c r="AO1327" i="1" a="1"/>
  <c r="AO1327" i="1" s="1"/>
  <c r="AO1328" i="1" a="1"/>
  <c r="AO1328" i="1" s="1"/>
  <c r="AO1329" i="1" a="1"/>
  <c r="AO1329" i="1" s="1"/>
  <c r="AO1330" i="1" a="1"/>
  <c r="AO1330" i="1" s="1"/>
  <c r="AO1331" i="1" a="1"/>
  <c r="AO1331" i="1" s="1"/>
  <c r="AO1332" i="1" a="1"/>
  <c r="AO1332" i="1" s="1"/>
  <c r="AO1333" i="1" a="1"/>
  <c r="AO1333" i="1" s="1"/>
  <c r="AO1334" i="1" a="1"/>
  <c r="AO1334" i="1" s="1"/>
  <c r="AO1335" i="1" a="1"/>
  <c r="AO1335" i="1" s="1"/>
  <c r="AO1336" i="1" a="1"/>
  <c r="AO1336" i="1" s="1"/>
  <c r="AO1337" i="1" a="1"/>
  <c r="AO1337" i="1" s="1"/>
  <c r="AO1338" i="1" a="1"/>
  <c r="AO1338" i="1" s="1"/>
  <c r="AO1339" i="1" a="1"/>
  <c r="AO1339" i="1" s="1"/>
  <c r="AO1340" i="1" a="1"/>
  <c r="AO1340" i="1" s="1"/>
  <c r="AO1341" i="1" a="1"/>
  <c r="AO1341" i="1" s="1"/>
  <c r="AO1342" i="1" a="1"/>
  <c r="AO1342" i="1" s="1"/>
  <c r="AO1343" i="1" a="1"/>
  <c r="AO1343" i="1" s="1"/>
  <c r="AO1344" i="1" a="1"/>
  <c r="AO1344" i="1" s="1"/>
  <c r="AO1345" i="1" a="1"/>
  <c r="AO1345" i="1"/>
  <c r="AO1346" i="1" a="1"/>
  <c r="AO1346" i="1" s="1"/>
  <c r="AO1347" i="1" a="1"/>
  <c r="AO1347" i="1" s="1"/>
  <c r="AO1348" i="1" a="1"/>
  <c r="AO1348" i="1" s="1"/>
  <c r="AO1349" i="1" a="1"/>
  <c r="AO1349" i="1" s="1"/>
  <c r="AO1350" i="1" a="1"/>
  <c r="AO1350" i="1" s="1"/>
  <c r="AO1351" i="1" a="1"/>
  <c r="AO1351" i="1" s="1"/>
  <c r="AO1352" i="1" a="1"/>
  <c r="AO1352" i="1" s="1"/>
  <c r="AO1353" i="1" a="1"/>
  <c r="AO1353" i="1" s="1"/>
  <c r="AO1354" i="1" a="1"/>
  <c r="AO1354" i="1" s="1"/>
  <c r="AO1355" i="1" a="1"/>
  <c r="AO1355" i="1" s="1"/>
  <c r="AO1356" i="1" a="1"/>
  <c r="AO1356" i="1" s="1"/>
  <c r="AO1357" i="1" a="1"/>
  <c r="AO1357" i="1" s="1"/>
  <c r="AO1358" i="1" a="1"/>
  <c r="AO1358" i="1" s="1"/>
  <c r="AO1359" i="1" a="1"/>
  <c r="AO1359" i="1" s="1"/>
  <c r="AO1360" i="1" a="1"/>
  <c r="AO1360" i="1" s="1"/>
  <c r="AO1361" i="1" a="1"/>
  <c r="AO1361" i="1" s="1"/>
  <c r="AO1362" i="1" a="1"/>
  <c r="AO1362" i="1" s="1"/>
  <c r="AO1363" i="1" a="1"/>
  <c r="AO1363" i="1" s="1"/>
  <c r="AO1364" i="1" a="1"/>
  <c r="AO1364" i="1"/>
  <c r="AO1365" i="1" a="1"/>
  <c r="AO1365" i="1" s="1"/>
  <c r="AO1366" i="1" a="1"/>
  <c r="AO1366" i="1" s="1"/>
  <c r="AO1367" i="1" a="1"/>
  <c r="AO1367" i="1" s="1"/>
  <c r="AO1368" i="1" a="1"/>
  <c r="AO1368" i="1" s="1"/>
  <c r="AO1369" i="1" a="1"/>
  <c r="AO1369" i="1" s="1"/>
  <c r="AO1370" i="1" a="1"/>
  <c r="AO1370" i="1" s="1"/>
  <c r="AO1371" i="1" a="1"/>
  <c r="AO1371" i="1" s="1"/>
  <c r="AO1372" i="1" a="1"/>
  <c r="AO1372" i="1" s="1"/>
  <c r="AO1373" i="1" a="1"/>
  <c r="AO1373" i="1" s="1"/>
  <c r="AO1374" i="1" a="1"/>
  <c r="AO1374" i="1" s="1"/>
  <c r="AO1375" i="1" a="1"/>
  <c r="AO1375" i="1" s="1"/>
  <c r="AO1376" i="1" a="1"/>
  <c r="AO1376" i="1" s="1"/>
  <c r="AO1377" i="1" a="1"/>
  <c r="AO1377" i="1" s="1"/>
  <c r="AO1378" i="1" a="1"/>
  <c r="AO1378" i="1" s="1"/>
  <c r="AO1379" i="1" a="1"/>
  <c r="AO1379" i="1" s="1"/>
  <c r="AO1380" i="1" a="1"/>
  <c r="AO1380" i="1" s="1"/>
  <c r="AO1381" i="1" a="1"/>
  <c r="AO1381" i="1" s="1"/>
  <c r="AO1382" i="1" a="1"/>
  <c r="AO1382" i="1" s="1"/>
  <c r="AO1383" i="1" a="1"/>
  <c r="AO1383" i="1" s="1"/>
  <c r="AO1384" i="1" a="1"/>
  <c r="AO1384" i="1" s="1"/>
  <c r="AO1385" i="1" a="1"/>
  <c r="AO1385" i="1" s="1"/>
  <c r="AO1386" i="1" a="1"/>
  <c r="AO1386" i="1" s="1"/>
  <c r="AO1387" i="1" a="1"/>
  <c r="AO1387" i="1" s="1"/>
  <c r="AO1388" i="1" a="1"/>
  <c r="AO1388" i="1" s="1"/>
  <c r="AO1389" i="1" a="1"/>
  <c r="AO1389" i="1" s="1"/>
  <c r="AO1390" i="1" a="1"/>
  <c r="AO1390" i="1" s="1"/>
  <c r="AO1391" i="1" a="1"/>
  <c r="AO1391" i="1" s="1"/>
  <c r="AO1392" i="1" a="1"/>
  <c r="AO1392" i="1" s="1"/>
  <c r="AO1393" i="1" a="1"/>
  <c r="AO1393" i="1" s="1"/>
  <c r="AO1394" i="1" a="1"/>
  <c r="AO1394" i="1" s="1"/>
  <c r="AO1395" i="1" a="1"/>
  <c r="AO1395" i="1" s="1"/>
  <c r="AO1396" i="1" a="1"/>
  <c r="AO1396" i="1" s="1"/>
  <c r="AO1397" i="1" a="1"/>
  <c r="AO1397" i="1" s="1"/>
  <c r="AO1398" i="1" a="1"/>
  <c r="AO1398" i="1" s="1"/>
  <c r="AO1399" i="1" a="1"/>
  <c r="AO1399" i="1" s="1"/>
  <c r="AO1400" i="1" a="1"/>
  <c r="AO1400" i="1" s="1"/>
  <c r="AO1401" i="1" a="1"/>
  <c r="AO1401" i="1" s="1"/>
  <c r="AO1402" i="1" a="1"/>
  <c r="AO1402" i="1" s="1"/>
  <c r="AO1403" i="1" a="1"/>
  <c r="AO1403" i="1" s="1"/>
  <c r="AO1404" i="1" a="1"/>
  <c r="AO1404" i="1" s="1"/>
  <c r="AO1405" i="1" a="1"/>
  <c r="AO1405" i="1" s="1"/>
  <c r="AO1406" i="1" a="1"/>
  <c r="AO1406" i="1" s="1"/>
  <c r="AO1407" i="1" a="1"/>
  <c r="AO1407" i="1"/>
  <c r="AO1408" i="1" a="1"/>
  <c r="AO1408" i="1" s="1"/>
  <c r="AO1409" i="1" a="1"/>
  <c r="AO1409" i="1" s="1"/>
  <c r="AO1410" i="1" a="1"/>
  <c r="AO1410" i="1" s="1"/>
  <c r="AO1411" i="1" a="1"/>
  <c r="AO1411" i="1" s="1"/>
  <c r="AO1412" i="1" a="1"/>
  <c r="AO1412" i="1" s="1"/>
  <c r="AO1413" i="1" a="1"/>
  <c r="AO1413" i="1" s="1"/>
  <c r="AO1414" i="1" a="1"/>
  <c r="AO1414" i="1" s="1"/>
  <c r="AO1415" i="1" a="1"/>
  <c r="AO1415" i="1" s="1"/>
  <c r="AO1416" i="1" a="1"/>
  <c r="AO1416" i="1" s="1"/>
  <c r="AO1417" i="1" a="1"/>
  <c r="AO1417" i="1" s="1"/>
  <c r="AO1418" i="1" a="1"/>
  <c r="AO1418" i="1" s="1"/>
  <c r="AO1419" i="1" a="1"/>
  <c r="AO1419" i="1" s="1"/>
  <c r="AO1420" i="1" a="1"/>
  <c r="AO1420" i="1" s="1"/>
  <c r="AO1421" i="1" a="1"/>
  <c r="AO1421" i="1" s="1"/>
  <c r="AO1422" i="1" a="1"/>
  <c r="AO1422" i="1" s="1"/>
  <c r="AO1423" i="1" a="1"/>
  <c r="AO1423" i="1" s="1"/>
  <c r="AO1424" i="1" a="1"/>
  <c r="AO1424" i="1" s="1"/>
  <c r="AO1425" i="1" a="1"/>
  <c r="AO1425" i="1" s="1"/>
  <c r="AO1426" i="1" a="1"/>
  <c r="AO1426" i="1" s="1"/>
  <c r="AO1427" i="1" a="1"/>
  <c r="AO1427" i="1" s="1"/>
  <c r="AO1428" i="1" a="1"/>
  <c r="AO1428" i="1" s="1"/>
  <c r="AO1429" i="1" a="1"/>
  <c r="AO1429" i="1" s="1"/>
  <c r="AO1430" i="1" a="1"/>
  <c r="AO1430" i="1" s="1"/>
  <c r="AO1431" i="1" a="1"/>
  <c r="AO1431" i="1" s="1"/>
  <c r="AO1432" i="1" a="1"/>
  <c r="AO1432" i="1" s="1"/>
  <c r="AO1433" i="1" a="1"/>
  <c r="AO1433" i="1" s="1"/>
  <c r="AO1434" i="1" a="1"/>
  <c r="AO1434" i="1" s="1"/>
  <c r="AO1435" i="1" a="1"/>
  <c r="AO1435" i="1" s="1"/>
  <c r="AO1436" i="1" a="1"/>
  <c r="AO1436" i="1" s="1"/>
  <c r="AO1437" i="1" a="1"/>
  <c r="AO1437" i="1"/>
  <c r="AO1438" i="1" a="1"/>
  <c r="AO1438" i="1" s="1"/>
  <c r="AO1439" i="1" a="1"/>
  <c r="AO1439" i="1" s="1"/>
  <c r="AO1440" i="1" a="1"/>
  <c r="AO1440" i="1" s="1"/>
  <c r="AO1441" i="1" a="1"/>
  <c r="AO1441" i="1" s="1"/>
  <c r="AO1442" i="1" a="1"/>
  <c r="AO1442" i="1" s="1"/>
  <c r="AO1443" i="1" a="1"/>
  <c r="AO1443" i="1"/>
  <c r="AO1444" i="1" a="1"/>
  <c r="AO1444" i="1" s="1"/>
  <c r="AO1445" i="1" a="1"/>
  <c r="AO1445" i="1" s="1"/>
  <c r="AO1446" i="1" a="1"/>
  <c r="AO1446" i="1" s="1"/>
  <c r="AO1447" i="1" a="1"/>
  <c r="AO1447" i="1" s="1"/>
  <c r="AO1448" i="1" a="1"/>
  <c r="AO1448" i="1" s="1"/>
  <c r="AO1449" i="1" a="1"/>
  <c r="AO1449" i="1" s="1"/>
  <c r="AO1450" i="1" a="1"/>
  <c r="AO1450" i="1" s="1"/>
  <c r="AO1451" i="1" a="1"/>
  <c r="AO1451" i="1" s="1"/>
  <c r="AO1452" i="1" a="1"/>
  <c r="AO1452" i="1" s="1"/>
  <c r="AO1453" i="1" a="1"/>
  <c r="AO1453" i="1" s="1"/>
  <c r="AO1454" i="1" a="1"/>
  <c r="AO1454" i="1" s="1"/>
  <c r="AO1455" i="1" a="1"/>
  <c r="AO1455" i="1" s="1"/>
  <c r="AO1456" i="1" a="1"/>
  <c r="AO1456" i="1" s="1"/>
  <c r="AO1457" i="1" a="1"/>
  <c r="AO1457" i="1" s="1"/>
  <c r="AO1458" i="1" a="1"/>
  <c r="AO1458" i="1" s="1"/>
  <c r="AO1459" i="1" a="1"/>
  <c r="AO1459" i="1" s="1"/>
  <c r="AO1460" i="1" a="1"/>
  <c r="AO1460" i="1" s="1"/>
  <c r="AO1461" i="1" a="1"/>
  <c r="AO1461" i="1" s="1"/>
  <c r="AO1462" i="1" a="1"/>
  <c r="AO1462" i="1" s="1"/>
  <c r="AO1463" i="1" a="1"/>
  <c r="AO1463" i="1" s="1"/>
  <c r="AO1464" i="1" a="1"/>
  <c r="AO1464" i="1" s="1"/>
  <c r="AO1465" i="1" a="1"/>
  <c r="AO1465" i="1" s="1"/>
  <c r="AO1466" i="1" a="1"/>
  <c r="AO1466" i="1" s="1"/>
  <c r="AO1467" i="1" a="1"/>
  <c r="AO1467" i="1" s="1"/>
  <c r="AO1468" i="1" a="1"/>
  <c r="AO1468" i="1" s="1"/>
  <c r="AO1469" i="1" a="1"/>
  <c r="AO1469" i="1" s="1"/>
  <c r="AO1470" i="1" a="1"/>
  <c r="AO1470" i="1" s="1"/>
  <c r="AO1471" i="1" a="1"/>
  <c r="AO1471" i="1" s="1"/>
  <c r="AM2" i="1" a="1"/>
  <c r="AM2" i="1" s="1"/>
  <c r="AM3" i="1" a="1"/>
  <c r="AM3" i="1" s="1"/>
  <c r="AM4" i="1" a="1"/>
  <c r="AM4" i="1" s="1"/>
  <c r="AM5" i="1" a="1"/>
  <c r="AM5" i="1" s="1"/>
  <c r="AM6" i="1" a="1"/>
  <c r="AM6" i="1" s="1"/>
  <c r="AM7" i="1" a="1"/>
  <c r="AM7" i="1" s="1"/>
  <c r="AM8" i="1" a="1"/>
  <c r="AM8" i="1" s="1"/>
  <c r="AM9" i="1" a="1"/>
  <c r="AM9" i="1" s="1"/>
  <c r="AM10" i="1" a="1"/>
  <c r="AM10" i="1" s="1"/>
  <c r="AM11" i="1" a="1"/>
  <c r="AM11" i="1" s="1"/>
  <c r="AM12" i="1" a="1"/>
  <c r="AM12" i="1" s="1"/>
  <c r="AM13" i="1" a="1"/>
  <c r="AM13" i="1" s="1"/>
  <c r="AM14" i="1" a="1"/>
  <c r="AM14" i="1" s="1"/>
  <c r="AM15" i="1" a="1"/>
  <c r="AM15" i="1" s="1"/>
  <c r="AM16" i="1" a="1"/>
  <c r="AM16" i="1" s="1"/>
  <c r="AM17" i="1" a="1"/>
  <c r="AM17" i="1" s="1"/>
  <c r="AM18" i="1" a="1"/>
  <c r="AM18" i="1" s="1"/>
  <c r="AM19" i="1" a="1"/>
  <c r="AM19" i="1"/>
  <c r="AM20" i="1" a="1"/>
  <c r="AM20" i="1" s="1"/>
  <c r="AM21" i="1" a="1"/>
  <c r="AM21" i="1" s="1"/>
  <c r="AM22" i="1" a="1"/>
  <c r="AM22" i="1" s="1"/>
  <c r="AM23" i="1" a="1"/>
  <c r="AM23" i="1" s="1"/>
  <c r="AM24" i="1" a="1"/>
  <c r="AM24" i="1" s="1"/>
  <c r="AM25" i="1" a="1"/>
  <c r="AM25" i="1" s="1"/>
  <c r="AM26" i="1" a="1"/>
  <c r="AM26" i="1" s="1"/>
  <c r="AM27" i="1" a="1"/>
  <c r="AM27" i="1" s="1"/>
  <c r="AM28" i="1" a="1"/>
  <c r="AM28" i="1" s="1"/>
  <c r="AM29" i="1" a="1"/>
  <c r="AM29" i="1" s="1"/>
  <c r="AM30" i="1" a="1"/>
  <c r="AM30" i="1" s="1"/>
  <c r="AM31" i="1" a="1"/>
  <c r="AM31" i="1" s="1"/>
  <c r="AM32" i="1" a="1"/>
  <c r="AM32" i="1" s="1"/>
  <c r="AM33" i="1" a="1"/>
  <c r="AM33" i="1" s="1"/>
  <c r="AM34" i="1" a="1"/>
  <c r="AM34" i="1" s="1"/>
  <c r="AM35" i="1" a="1"/>
  <c r="AM35" i="1" s="1"/>
  <c r="AM36" i="1" a="1"/>
  <c r="AM36" i="1" s="1"/>
  <c r="AM37" i="1" a="1"/>
  <c r="AM37" i="1" s="1"/>
  <c r="AM38" i="1" a="1"/>
  <c r="AM38" i="1" s="1"/>
  <c r="AM39" i="1" a="1"/>
  <c r="AM39" i="1" s="1"/>
  <c r="AM40" i="1" a="1"/>
  <c r="AM40" i="1" s="1"/>
  <c r="AM41" i="1" a="1"/>
  <c r="AM41" i="1" s="1"/>
  <c r="AM42" i="1" a="1"/>
  <c r="AM42" i="1" s="1"/>
  <c r="AM43" i="1" a="1"/>
  <c r="AM43" i="1" s="1"/>
  <c r="AM44" i="1" a="1"/>
  <c r="AM44" i="1" s="1"/>
  <c r="AM45" i="1" a="1"/>
  <c r="AM45" i="1" s="1"/>
  <c r="AM46" i="1" a="1"/>
  <c r="AM46" i="1" s="1"/>
  <c r="AM47" i="1" a="1"/>
  <c r="AM47" i="1" s="1"/>
  <c r="AM48" i="1" a="1"/>
  <c r="AM48" i="1" s="1"/>
  <c r="AM49" i="1" a="1"/>
  <c r="AM49" i="1" s="1"/>
  <c r="AM50" i="1" a="1"/>
  <c r="AM50" i="1" s="1"/>
  <c r="AM51" i="1" a="1"/>
  <c r="AM51" i="1" s="1"/>
  <c r="AM52" i="1" a="1"/>
  <c r="AM52" i="1" s="1"/>
  <c r="AM53" i="1" a="1"/>
  <c r="AM53" i="1" s="1"/>
  <c r="AM54" i="1" a="1"/>
  <c r="AM54" i="1" s="1"/>
  <c r="AM55" i="1" a="1"/>
  <c r="AM55" i="1" s="1"/>
  <c r="AM56" i="1" a="1"/>
  <c r="AM56" i="1" s="1"/>
  <c r="AM57" i="1" a="1"/>
  <c r="AM57" i="1" s="1"/>
  <c r="AM58" i="1" a="1"/>
  <c r="AM58" i="1" s="1"/>
  <c r="AM59" i="1" a="1"/>
  <c r="AM59" i="1" s="1"/>
  <c r="AM60" i="1" a="1"/>
  <c r="AM60" i="1" s="1"/>
  <c r="AM61" i="1" a="1"/>
  <c r="AM61" i="1" s="1"/>
  <c r="AM62" i="1" a="1"/>
  <c r="AM62" i="1" s="1"/>
  <c r="AM63" i="1" a="1"/>
  <c r="AM63" i="1" s="1"/>
  <c r="AM64" i="1" a="1"/>
  <c r="AM64" i="1" s="1"/>
  <c r="AM65" i="1" a="1"/>
  <c r="AM65" i="1" s="1"/>
  <c r="AM66" i="1" a="1"/>
  <c r="AM66" i="1" s="1"/>
  <c r="AM67" i="1" a="1"/>
  <c r="AM67" i="1" s="1"/>
  <c r="AM68" i="1" a="1"/>
  <c r="AM68" i="1" s="1"/>
  <c r="AM69" i="1" a="1"/>
  <c r="AM69" i="1" s="1"/>
  <c r="AM70" i="1" a="1"/>
  <c r="AM70" i="1" s="1"/>
  <c r="AM71" i="1" a="1"/>
  <c r="AM71" i="1" s="1"/>
  <c r="AM72" i="1" a="1"/>
  <c r="AM72" i="1" s="1"/>
  <c r="AM73" i="1" a="1"/>
  <c r="AM73" i="1" s="1"/>
  <c r="AM74" i="1" a="1"/>
  <c r="AM74" i="1" s="1"/>
  <c r="AM75" i="1" a="1"/>
  <c r="AM75" i="1" s="1"/>
  <c r="AM76" i="1" a="1"/>
  <c r="AM76" i="1" s="1"/>
  <c r="AM77" i="1" a="1"/>
  <c r="AM77" i="1" s="1"/>
  <c r="AM78" i="1" a="1"/>
  <c r="AM78" i="1" s="1"/>
  <c r="AM79" i="1" a="1"/>
  <c r="AM79" i="1" s="1"/>
  <c r="AM80" i="1" a="1"/>
  <c r="AM80" i="1" s="1"/>
  <c r="AM81" i="1" a="1"/>
  <c r="AM81" i="1" s="1"/>
  <c r="AM82" i="1" a="1"/>
  <c r="AM82" i="1" s="1"/>
  <c r="AM83" i="1" a="1"/>
  <c r="AM83" i="1" s="1"/>
  <c r="AM84" i="1" a="1"/>
  <c r="AM84" i="1" s="1"/>
  <c r="AM85" i="1" a="1"/>
  <c r="AM85" i="1" s="1"/>
  <c r="AM86" i="1" a="1"/>
  <c r="AM86" i="1" s="1"/>
  <c r="AM87" i="1" a="1"/>
  <c r="AM87" i="1" s="1"/>
  <c r="AM88" i="1" a="1"/>
  <c r="AM88" i="1" s="1"/>
  <c r="AM89" i="1" a="1"/>
  <c r="AM89" i="1" s="1"/>
  <c r="AM90" i="1" a="1"/>
  <c r="AM90" i="1" s="1"/>
  <c r="AM91" i="1" a="1"/>
  <c r="AM91" i="1" s="1"/>
  <c r="AM92" i="1" a="1"/>
  <c r="AM92" i="1" s="1"/>
  <c r="AM93" i="1" a="1"/>
  <c r="AM93" i="1" s="1"/>
  <c r="AM94" i="1" a="1"/>
  <c r="AM94" i="1" s="1"/>
  <c r="AM95" i="1" a="1"/>
  <c r="AM95" i="1" s="1"/>
  <c r="AM96" i="1" a="1"/>
  <c r="AM96" i="1" s="1"/>
  <c r="AM97" i="1" a="1"/>
  <c r="AM97" i="1" s="1"/>
  <c r="AM98" i="1" a="1"/>
  <c r="AM98" i="1" s="1"/>
  <c r="AM99" i="1" a="1"/>
  <c r="AM99" i="1" s="1"/>
  <c r="AM100" i="1" a="1"/>
  <c r="AM100" i="1" s="1"/>
  <c r="AM101" i="1" a="1"/>
  <c r="AM101" i="1" s="1"/>
  <c r="AM102" i="1" a="1"/>
  <c r="AM102" i="1" s="1"/>
  <c r="AM103" i="1" a="1"/>
  <c r="AM103" i="1" s="1"/>
  <c r="AM104" i="1" a="1"/>
  <c r="AM104" i="1" s="1"/>
  <c r="AM105" i="1" a="1"/>
  <c r="AM105" i="1" s="1"/>
  <c r="AM106" i="1" a="1"/>
  <c r="AM106" i="1" s="1"/>
  <c r="AM107" i="1" a="1"/>
  <c r="AM107" i="1" s="1"/>
  <c r="AM108" i="1" a="1"/>
  <c r="AM108" i="1" s="1"/>
  <c r="AM109" i="1" a="1"/>
  <c r="AM109" i="1" s="1"/>
  <c r="AM110" i="1" a="1"/>
  <c r="AM110" i="1" s="1"/>
  <c r="AM111" i="1" a="1"/>
  <c r="AM111" i="1" s="1"/>
  <c r="AM112" i="1" a="1"/>
  <c r="AM112" i="1" s="1"/>
  <c r="AM113" i="1" a="1"/>
  <c r="AM113" i="1" s="1"/>
  <c r="AM114" i="1" a="1"/>
  <c r="AM114" i="1" s="1"/>
  <c r="AM115" i="1" a="1"/>
  <c r="AM115" i="1" s="1"/>
  <c r="AM116" i="1" a="1"/>
  <c r="AM116" i="1" s="1"/>
  <c r="AM117" i="1" a="1"/>
  <c r="AM117" i="1" s="1"/>
  <c r="AM118" i="1" a="1"/>
  <c r="AM118" i="1" s="1"/>
  <c r="AM119" i="1" a="1"/>
  <c r="AM119" i="1" s="1"/>
  <c r="AM120" i="1" a="1"/>
  <c r="AM120" i="1" s="1"/>
  <c r="AM121" i="1" a="1"/>
  <c r="AM121" i="1" s="1"/>
  <c r="AM122" i="1" a="1"/>
  <c r="AM122" i="1" s="1"/>
  <c r="AM123" i="1" a="1"/>
  <c r="AM123" i="1" s="1"/>
  <c r="AM124" i="1" a="1"/>
  <c r="AM124" i="1" s="1"/>
  <c r="AM125" i="1" a="1"/>
  <c r="AM125" i="1" s="1"/>
  <c r="AM126" i="1" a="1"/>
  <c r="AM126" i="1" s="1"/>
  <c r="AM127" i="1" a="1"/>
  <c r="AM127" i="1" s="1"/>
  <c r="AM128" i="1" a="1"/>
  <c r="AM128" i="1" s="1"/>
  <c r="AM129" i="1" a="1"/>
  <c r="AM129" i="1" s="1"/>
  <c r="AM130" i="1" a="1"/>
  <c r="AM130" i="1" s="1"/>
  <c r="AM131" i="1" a="1"/>
  <c r="AM131" i="1" s="1"/>
  <c r="AM132" i="1" a="1"/>
  <c r="AM132" i="1" s="1"/>
  <c r="AM133" i="1" a="1"/>
  <c r="AM133" i="1" s="1"/>
  <c r="AM134" i="1" a="1"/>
  <c r="AM134" i="1" s="1"/>
  <c r="AM135" i="1" a="1"/>
  <c r="AM135" i="1" s="1"/>
  <c r="AM136" i="1" a="1"/>
  <c r="AM136" i="1" s="1"/>
  <c r="AM137" i="1" a="1"/>
  <c r="AM137" i="1" s="1"/>
  <c r="AM138" i="1" a="1"/>
  <c r="AM138" i="1" s="1"/>
  <c r="AM139" i="1" a="1"/>
  <c r="AM139" i="1" s="1"/>
  <c r="AM140" i="1" a="1"/>
  <c r="AM140" i="1" s="1"/>
  <c r="AM141" i="1" a="1"/>
  <c r="AM141" i="1" s="1"/>
  <c r="AM142" i="1" a="1"/>
  <c r="AM142" i="1" s="1"/>
  <c r="AM143" i="1" a="1"/>
  <c r="AM143" i="1" s="1"/>
  <c r="AM144" i="1" a="1"/>
  <c r="AM144" i="1" s="1"/>
  <c r="AM145" i="1" a="1"/>
  <c r="AM145" i="1" s="1"/>
  <c r="AM146" i="1" a="1"/>
  <c r="AM146" i="1" s="1"/>
  <c r="AM147" i="1" a="1"/>
  <c r="AM147" i="1" s="1"/>
  <c r="AM148" i="1" a="1"/>
  <c r="AM148" i="1" s="1"/>
  <c r="AM149" i="1" a="1"/>
  <c r="AM149" i="1" s="1"/>
  <c r="AM150" i="1" a="1"/>
  <c r="AM150" i="1" s="1"/>
  <c r="AM151" i="1" a="1"/>
  <c r="AM151" i="1" s="1"/>
  <c r="AM152" i="1" a="1"/>
  <c r="AM152" i="1" s="1"/>
  <c r="AM153" i="1" a="1"/>
  <c r="AM153" i="1" s="1"/>
  <c r="AM154" i="1" a="1"/>
  <c r="AM154" i="1" s="1"/>
  <c r="AM155" i="1" a="1"/>
  <c r="AM155" i="1" s="1"/>
  <c r="AM156" i="1" a="1"/>
  <c r="AM156" i="1" s="1"/>
  <c r="AM157" i="1" a="1"/>
  <c r="AM157" i="1" s="1"/>
  <c r="AM158" i="1" a="1"/>
  <c r="AM158" i="1" s="1"/>
  <c r="AM159" i="1" a="1"/>
  <c r="AM159" i="1" s="1"/>
  <c r="AM160" i="1" a="1"/>
  <c r="AM160" i="1" s="1"/>
  <c r="AM161" i="1" a="1"/>
  <c r="AM161" i="1" s="1"/>
  <c r="AM162" i="1" a="1"/>
  <c r="AM162" i="1" s="1"/>
  <c r="AM163" i="1" a="1"/>
  <c r="AM163" i="1" s="1"/>
  <c r="AM164" i="1" a="1"/>
  <c r="AM164" i="1" s="1"/>
  <c r="AM165" i="1" a="1"/>
  <c r="AM165" i="1" s="1"/>
  <c r="AM166" i="1" a="1"/>
  <c r="AM166" i="1" s="1"/>
  <c r="AM167" i="1" a="1"/>
  <c r="AM167" i="1" s="1"/>
  <c r="AM168" i="1" a="1"/>
  <c r="AM168" i="1" s="1"/>
  <c r="AM169" i="1" a="1"/>
  <c r="AM169" i="1" s="1"/>
  <c r="AM170" i="1" a="1"/>
  <c r="AM170" i="1" s="1"/>
  <c r="AM171" i="1" a="1"/>
  <c r="AM171" i="1" s="1"/>
  <c r="AM172" i="1" a="1"/>
  <c r="AM172" i="1" s="1"/>
  <c r="AM173" i="1" a="1"/>
  <c r="AM173" i="1" s="1"/>
  <c r="AM174" i="1" a="1"/>
  <c r="AM174" i="1" s="1"/>
  <c r="AM175" i="1" a="1"/>
  <c r="AM175" i="1" s="1"/>
  <c r="AM176" i="1" a="1"/>
  <c r="AM176" i="1" s="1"/>
  <c r="AM177" i="1" a="1"/>
  <c r="AM177" i="1" s="1"/>
  <c r="AM178" i="1" a="1"/>
  <c r="AM178" i="1" s="1"/>
  <c r="AM179" i="1" a="1"/>
  <c r="AM179" i="1" s="1"/>
  <c r="AM180" i="1" a="1"/>
  <c r="AM180" i="1" s="1"/>
  <c r="AM181" i="1" a="1"/>
  <c r="AM181" i="1" s="1"/>
  <c r="AM182" i="1" a="1"/>
  <c r="AM182" i="1" s="1"/>
  <c r="AM183" i="1" a="1"/>
  <c r="AM183" i="1" s="1"/>
  <c r="AM184" i="1" a="1"/>
  <c r="AM184" i="1" s="1"/>
  <c r="AM185" i="1" a="1"/>
  <c r="AM185" i="1" s="1"/>
  <c r="AM186" i="1" a="1"/>
  <c r="AM186" i="1" s="1"/>
  <c r="AM187" i="1" a="1"/>
  <c r="AM187" i="1" s="1"/>
  <c r="AM188" i="1" a="1"/>
  <c r="AM188" i="1" s="1"/>
  <c r="AM189" i="1" a="1"/>
  <c r="AM189" i="1" s="1"/>
  <c r="AM190" i="1" a="1"/>
  <c r="AM190" i="1" s="1"/>
  <c r="AM191" i="1" a="1"/>
  <c r="AM191" i="1" s="1"/>
  <c r="AM192" i="1" a="1"/>
  <c r="AM192" i="1" s="1"/>
  <c r="AM193" i="1" a="1"/>
  <c r="AM193" i="1" s="1"/>
  <c r="AM194" i="1" a="1"/>
  <c r="AM194" i="1" s="1"/>
  <c r="AM195" i="1" a="1"/>
  <c r="AM195" i="1" s="1"/>
  <c r="AM196" i="1" a="1"/>
  <c r="AM196" i="1" s="1"/>
  <c r="AM197" i="1" a="1"/>
  <c r="AM197" i="1" s="1"/>
  <c r="AM198" i="1" a="1"/>
  <c r="AM198" i="1" s="1"/>
  <c r="AM199" i="1" a="1"/>
  <c r="AM199" i="1" s="1"/>
  <c r="AM200" i="1" a="1"/>
  <c r="AM200" i="1" s="1"/>
  <c r="AM201" i="1" a="1"/>
  <c r="AM201" i="1" s="1"/>
  <c r="AM202" i="1" a="1"/>
  <c r="AM202" i="1" s="1"/>
  <c r="AM203" i="1" a="1"/>
  <c r="AM203" i="1" s="1"/>
  <c r="AM204" i="1" a="1"/>
  <c r="AM204" i="1" s="1"/>
  <c r="AM205" i="1" a="1"/>
  <c r="AM205" i="1" s="1"/>
  <c r="AM206" i="1" a="1"/>
  <c r="AM206" i="1" s="1"/>
  <c r="AM207" i="1" a="1"/>
  <c r="AM207" i="1" s="1"/>
  <c r="AM208" i="1" a="1"/>
  <c r="AM208" i="1" s="1"/>
  <c r="AM209" i="1" a="1"/>
  <c r="AM209" i="1" s="1"/>
  <c r="AM210" i="1" a="1"/>
  <c r="AM210" i="1" s="1"/>
  <c r="AM211" i="1" a="1"/>
  <c r="AM211" i="1" s="1"/>
  <c r="AM212" i="1" a="1"/>
  <c r="AM212" i="1" s="1"/>
  <c r="AM213" i="1" a="1"/>
  <c r="AM213" i="1" s="1"/>
  <c r="AM214" i="1" a="1"/>
  <c r="AM214" i="1" s="1"/>
  <c r="AM215" i="1" a="1"/>
  <c r="AM215" i="1" s="1"/>
  <c r="AM216" i="1" a="1"/>
  <c r="AM216" i="1" s="1"/>
  <c r="AM217" i="1" a="1"/>
  <c r="AM217" i="1" s="1"/>
  <c r="AM218" i="1" a="1"/>
  <c r="AM218" i="1" s="1"/>
  <c r="AM219" i="1" a="1"/>
  <c r="AM219" i="1" s="1"/>
  <c r="AM220" i="1" a="1"/>
  <c r="AM220" i="1" s="1"/>
  <c r="AM221" i="1" a="1"/>
  <c r="AM221" i="1" s="1"/>
  <c r="AM222" i="1" a="1"/>
  <c r="AM222" i="1" s="1"/>
  <c r="AM223" i="1" a="1"/>
  <c r="AM223" i="1" s="1"/>
  <c r="AM224" i="1" a="1"/>
  <c r="AM224" i="1" s="1"/>
  <c r="AM225" i="1" a="1"/>
  <c r="AM225" i="1" s="1"/>
  <c r="AM226" i="1" a="1"/>
  <c r="AM226" i="1" s="1"/>
  <c r="AM227" i="1" a="1"/>
  <c r="AM227" i="1" s="1"/>
  <c r="AM228" i="1" a="1"/>
  <c r="AM228" i="1" s="1"/>
  <c r="AM229" i="1" a="1"/>
  <c r="AM229" i="1" s="1"/>
  <c r="AM230" i="1" a="1"/>
  <c r="AM230" i="1" s="1"/>
  <c r="AM231" i="1" a="1"/>
  <c r="AM231" i="1" s="1"/>
  <c r="AM232" i="1" a="1"/>
  <c r="AM232" i="1" s="1"/>
  <c r="AM233" i="1" a="1"/>
  <c r="AM233" i="1" s="1"/>
  <c r="AM234" i="1" a="1"/>
  <c r="AM234" i="1" s="1"/>
  <c r="AM235" i="1" a="1"/>
  <c r="AM235" i="1" s="1"/>
  <c r="AM236" i="1" a="1"/>
  <c r="AM236" i="1" s="1"/>
  <c r="AM237" i="1" a="1"/>
  <c r="AM237" i="1" s="1"/>
  <c r="AM238" i="1" a="1"/>
  <c r="AM238" i="1" s="1"/>
  <c r="AM239" i="1" a="1"/>
  <c r="AM239" i="1" s="1"/>
  <c r="AM240" i="1" a="1"/>
  <c r="AM240" i="1" s="1"/>
  <c r="AM241" i="1" a="1"/>
  <c r="AM241" i="1"/>
  <c r="AM242" i="1" a="1"/>
  <c r="AM242" i="1" s="1"/>
  <c r="AM243" i="1" a="1"/>
  <c r="AM243" i="1" s="1"/>
  <c r="AM244" i="1" a="1"/>
  <c r="AM244" i="1" s="1"/>
  <c r="AM245" i="1" a="1"/>
  <c r="AM245" i="1" s="1"/>
  <c r="AM246" i="1" a="1"/>
  <c r="AM246" i="1" s="1"/>
  <c r="AM247" i="1" a="1"/>
  <c r="AM247" i="1" s="1"/>
  <c r="AM248" i="1" a="1"/>
  <c r="AM248" i="1" s="1"/>
  <c r="AM249" i="1" a="1"/>
  <c r="AM249" i="1" s="1"/>
  <c r="AM250" i="1" a="1"/>
  <c r="AM250" i="1" s="1"/>
  <c r="AM251" i="1" a="1"/>
  <c r="AM251" i="1" s="1"/>
  <c r="AM252" i="1" a="1"/>
  <c r="AM252" i="1" s="1"/>
  <c r="AM253" i="1" a="1"/>
  <c r="AM253" i="1" s="1"/>
  <c r="AM254" i="1" a="1"/>
  <c r="AM254" i="1" s="1"/>
  <c r="AM255" i="1" a="1"/>
  <c r="AM255" i="1" s="1"/>
  <c r="AM256" i="1" a="1"/>
  <c r="AM256" i="1" s="1"/>
  <c r="AM257" i="1" a="1"/>
  <c r="AM257" i="1" s="1"/>
  <c r="AM258" i="1" a="1"/>
  <c r="AM258" i="1" s="1"/>
  <c r="AM259" i="1" a="1"/>
  <c r="AM259" i="1" s="1"/>
  <c r="AM260" i="1" a="1"/>
  <c r="AM260" i="1" s="1"/>
  <c r="AM261" i="1" a="1"/>
  <c r="AM261" i="1" s="1"/>
  <c r="AM262" i="1" a="1"/>
  <c r="AM262" i="1" s="1"/>
  <c r="AM263" i="1" a="1"/>
  <c r="AM263" i="1" s="1"/>
  <c r="AM264" i="1" a="1"/>
  <c r="AM264" i="1" s="1"/>
  <c r="AM265" i="1" a="1"/>
  <c r="AM265" i="1" s="1"/>
  <c r="AM266" i="1" a="1"/>
  <c r="AM266" i="1" s="1"/>
  <c r="AM267" i="1" a="1"/>
  <c r="AM267" i="1" s="1"/>
  <c r="AM268" i="1" a="1"/>
  <c r="AM268" i="1" s="1"/>
  <c r="AM269" i="1" a="1"/>
  <c r="AM269" i="1" s="1"/>
  <c r="AM270" i="1" a="1"/>
  <c r="AM270" i="1" s="1"/>
  <c r="AM271" i="1" a="1"/>
  <c r="AM271" i="1" s="1"/>
  <c r="AM272" i="1" a="1"/>
  <c r="AM272" i="1" s="1"/>
  <c r="AM273" i="1" a="1"/>
  <c r="AM273" i="1" s="1"/>
  <c r="AM274" i="1" a="1"/>
  <c r="AM274" i="1" s="1"/>
  <c r="AM275" i="1" a="1"/>
  <c r="AM275" i="1" s="1"/>
  <c r="AM276" i="1" a="1"/>
  <c r="AM276" i="1" s="1"/>
  <c r="AM277" i="1" a="1"/>
  <c r="AM277" i="1" s="1"/>
  <c r="AM278" i="1" a="1"/>
  <c r="AM278" i="1" s="1"/>
  <c r="AM279" i="1" a="1"/>
  <c r="AM279" i="1" s="1"/>
  <c r="AM280" i="1" a="1"/>
  <c r="AM280" i="1" s="1"/>
  <c r="AM281" i="1" a="1"/>
  <c r="AM281" i="1" s="1"/>
  <c r="AM282" i="1" a="1"/>
  <c r="AM282" i="1" s="1"/>
  <c r="AM283" i="1" a="1"/>
  <c r="AM283" i="1" s="1"/>
  <c r="AM284" i="1" a="1"/>
  <c r="AM284" i="1" s="1"/>
  <c r="AM285" i="1" a="1"/>
  <c r="AM285" i="1" s="1"/>
  <c r="AM286" i="1" a="1"/>
  <c r="AM286" i="1" s="1"/>
  <c r="AM287" i="1" a="1"/>
  <c r="AM287" i="1" s="1"/>
  <c r="AM288" i="1" a="1"/>
  <c r="AM288" i="1" s="1"/>
  <c r="AM289" i="1" a="1"/>
  <c r="AM289" i="1" s="1"/>
  <c r="AM290" i="1" a="1"/>
  <c r="AM290" i="1" s="1"/>
  <c r="AM291" i="1" a="1"/>
  <c r="AM291" i="1" s="1"/>
  <c r="AM292" i="1" a="1"/>
  <c r="AM292" i="1" s="1"/>
  <c r="AM293" i="1" a="1"/>
  <c r="AM293" i="1" s="1"/>
  <c r="AM294" i="1" a="1"/>
  <c r="AM294" i="1" s="1"/>
  <c r="AM295" i="1" a="1"/>
  <c r="AM295" i="1" s="1"/>
  <c r="AM296" i="1" a="1"/>
  <c r="AM296" i="1" s="1"/>
  <c r="AM297" i="1" a="1"/>
  <c r="AM297" i="1" s="1"/>
  <c r="AM298" i="1" a="1"/>
  <c r="AM298" i="1" s="1"/>
  <c r="AM299" i="1" a="1"/>
  <c r="AM299" i="1" s="1"/>
  <c r="AM300" i="1" a="1"/>
  <c r="AM300" i="1" s="1"/>
  <c r="AM301" i="1" a="1"/>
  <c r="AM301" i="1" s="1"/>
  <c r="AM302" i="1" a="1"/>
  <c r="AM302" i="1" s="1"/>
  <c r="AM303" i="1" a="1"/>
  <c r="AM303" i="1" s="1"/>
  <c r="AM304" i="1" a="1"/>
  <c r="AM304" i="1" s="1"/>
  <c r="AM305" i="1" a="1"/>
  <c r="AM305" i="1" s="1"/>
  <c r="AM306" i="1" a="1"/>
  <c r="AM306" i="1" s="1"/>
  <c r="AM307" i="1" a="1"/>
  <c r="AM307" i="1" s="1"/>
  <c r="AM308" i="1" a="1"/>
  <c r="AM308" i="1" s="1"/>
  <c r="AM309" i="1" a="1"/>
  <c r="AM309" i="1" s="1"/>
  <c r="AM310" i="1" a="1"/>
  <c r="AM310" i="1" s="1"/>
  <c r="AM311" i="1" a="1"/>
  <c r="AM311" i="1" s="1"/>
  <c r="AM312" i="1" a="1"/>
  <c r="AM312" i="1" s="1"/>
  <c r="AM313" i="1" a="1"/>
  <c r="AM313" i="1" s="1"/>
  <c r="AM314" i="1" a="1"/>
  <c r="AM314" i="1" s="1"/>
  <c r="AM315" i="1" a="1"/>
  <c r="AM315" i="1" s="1"/>
  <c r="AM316" i="1" a="1"/>
  <c r="AM316" i="1" s="1"/>
  <c r="AM317" i="1" a="1"/>
  <c r="AM317" i="1" s="1"/>
  <c r="AM318" i="1" a="1"/>
  <c r="AM318" i="1" s="1"/>
  <c r="AM319" i="1" a="1"/>
  <c r="AM319" i="1" s="1"/>
  <c r="AM320" i="1" a="1"/>
  <c r="AM320" i="1" s="1"/>
  <c r="AM321" i="1" a="1"/>
  <c r="AM321" i="1" s="1"/>
  <c r="AM322" i="1" a="1"/>
  <c r="AM322" i="1" s="1"/>
  <c r="AM323" i="1" a="1"/>
  <c r="AM323" i="1" s="1"/>
  <c r="AM324" i="1" a="1"/>
  <c r="AM324" i="1" s="1"/>
  <c r="AM325" i="1" a="1"/>
  <c r="AM325" i="1" s="1"/>
  <c r="AM326" i="1" a="1"/>
  <c r="AM326" i="1" s="1"/>
  <c r="AM327" i="1" a="1"/>
  <c r="AM327" i="1" s="1"/>
  <c r="AM328" i="1" a="1"/>
  <c r="AM328" i="1" s="1"/>
  <c r="AM329" i="1" a="1"/>
  <c r="AM329" i="1" s="1"/>
  <c r="AM330" i="1" a="1"/>
  <c r="AM330" i="1" s="1"/>
  <c r="AM331" i="1" a="1"/>
  <c r="AM331" i="1" s="1"/>
  <c r="AM332" i="1" a="1"/>
  <c r="AM332" i="1" s="1"/>
  <c r="AM333" i="1" a="1"/>
  <c r="AM333" i="1" s="1"/>
  <c r="AM334" i="1" a="1"/>
  <c r="AM334" i="1" s="1"/>
  <c r="AM335" i="1" a="1"/>
  <c r="AM335" i="1" s="1"/>
  <c r="AM336" i="1" a="1"/>
  <c r="AM336" i="1" s="1"/>
  <c r="AM337" i="1" a="1"/>
  <c r="AM337" i="1" s="1"/>
  <c r="AM338" i="1" a="1"/>
  <c r="AM338" i="1" s="1"/>
  <c r="AM339" i="1" a="1"/>
  <c r="AM339" i="1" s="1"/>
  <c r="AM340" i="1" a="1"/>
  <c r="AM340" i="1" s="1"/>
  <c r="AM341" i="1" a="1"/>
  <c r="AM341" i="1" s="1"/>
  <c r="AM342" i="1" a="1"/>
  <c r="AM342" i="1" s="1"/>
  <c r="AM343" i="1" a="1"/>
  <c r="AM343" i="1" s="1"/>
  <c r="AM344" i="1" a="1"/>
  <c r="AM344" i="1" s="1"/>
  <c r="AM345" i="1" a="1"/>
  <c r="AM345" i="1" s="1"/>
  <c r="AM346" i="1" a="1"/>
  <c r="AM346" i="1" s="1"/>
  <c r="AM347" i="1" a="1"/>
  <c r="AM347" i="1" s="1"/>
  <c r="AM348" i="1" a="1"/>
  <c r="AM348" i="1" s="1"/>
  <c r="AM349" i="1" a="1"/>
  <c r="AM349" i="1" s="1"/>
  <c r="AM350" i="1" a="1"/>
  <c r="AM350" i="1" s="1"/>
  <c r="AM351" i="1" a="1"/>
  <c r="AM351" i="1" s="1"/>
  <c r="AM352" i="1" a="1"/>
  <c r="AM352" i="1" s="1"/>
  <c r="AM353" i="1" a="1"/>
  <c r="AM353" i="1" s="1"/>
  <c r="AM354" i="1" a="1"/>
  <c r="AM354" i="1" s="1"/>
  <c r="AM355" i="1" a="1"/>
  <c r="AM355" i="1" s="1"/>
  <c r="AM356" i="1" a="1"/>
  <c r="AM356" i="1" s="1"/>
  <c r="AM357" i="1" a="1"/>
  <c r="AM357" i="1" s="1"/>
  <c r="AM358" i="1" a="1"/>
  <c r="AM358" i="1" s="1"/>
  <c r="AM359" i="1" a="1"/>
  <c r="AM359" i="1" s="1"/>
  <c r="AM360" i="1" a="1"/>
  <c r="AM360" i="1" s="1"/>
  <c r="AM361" i="1" a="1"/>
  <c r="AM361" i="1" s="1"/>
  <c r="AM362" i="1" a="1"/>
  <c r="AM362" i="1" s="1"/>
  <c r="AM363" i="1" a="1"/>
  <c r="AM363" i="1" s="1"/>
  <c r="AM364" i="1" a="1"/>
  <c r="AM364" i="1" s="1"/>
  <c r="AM365" i="1" a="1"/>
  <c r="AM365" i="1" s="1"/>
  <c r="AM366" i="1" a="1"/>
  <c r="AM366" i="1" s="1"/>
  <c r="AM367" i="1" a="1"/>
  <c r="AM367" i="1" s="1"/>
  <c r="AM368" i="1" a="1"/>
  <c r="AM368" i="1" s="1"/>
  <c r="AM369" i="1" a="1"/>
  <c r="AM369" i="1" s="1"/>
  <c r="AM370" i="1" a="1"/>
  <c r="AM370" i="1" s="1"/>
  <c r="AM371" i="1" a="1"/>
  <c r="AM371" i="1" s="1"/>
  <c r="AM372" i="1" a="1"/>
  <c r="AM372" i="1" s="1"/>
  <c r="AM373" i="1" a="1"/>
  <c r="AM373" i="1" s="1"/>
  <c r="AM374" i="1" a="1"/>
  <c r="AM374" i="1" s="1"/>
  <c r="AM375" i="1" a="1"/>
  <c r="AM375" i="1" s="1"/>
  <c r="AM376" i="1" a="1"/>
  <c r="AM376" i="1" s="1"/>
  <c r="AM377" i="1" a="1"/>
  <c r="AM377" i="1" s="1"/>
  <c r="AM378" i="1" a="1"/>
  <c r="AM378" i="1" s="1"/>
  <c r="AM379" i="1" a="1"/>
  <c r="AM379" i="1" s="1"/>
  <c r="AM380" i="1" a="1"/>
  <c r="AM380" i="1" s="1"/>
  <c r="AM381" i="1" a="1"/>
  <c r="AM381" i="1" s="1"/>
  <c r="AM382" i="1" a="1"/>
  <c r="AM382" i="1" s="1"/>
  <c r="AM383" i="1" a="1"/>
  <c r="AM383" i="1" s="1"/>
  <c r="AM384" i="1" a="1"/>
  <c r="AM384" i="1" s="1"/>
  <c r="AM385" i="1" a="1"/>
  <c r="AM385" i="1" s="1"/>
  <c r="AM386" i="1" a="1"/>
  <c r="AM386" i="1" s="1"/>
  <c r="AM387" i="1" a="1"/>
  <c r="AM387" i="1" s="1"/>
  <c r="AM388" i="1" a="1"/>
  <c r="AM388" i="1" s="1"/>
  <c r="AM389" i="1" a="1"/>
  <c r="AM389" i="1" s="1"/>
  <c r="AM390" i="1" a="1"/>
  <c r="AM390" i="1" s="1"/>
  <c r="AM391" i="1" a="1"/>
  <c r="AM391" i="1" s="1"/>
  <c r="AM392" i="1" a="1"/>
  <c r="AM392" i="1" s="1"/>
  <c r="AM393" i="1" a="1"/>
  <c r="AM393" i="1" s="1"/>
  <c r="AM394" i="1" a="1"/>
  <c r="AM394" i="1" s="1"/>
  <c r="AM395" i="1" a="1"/>
  <c r="AM395" i="1" s="1"/>
  <c r="AM396" i="1" a="1"/>
  <c r="AM396" i="1" s="1"/>
  <c r="AM397" i="1" a="1"/>
  <c r="AM397" i="1" s="1"/>
  <c r="AM398" i="1" a="1"/>
  <c r="AM398" i="1" s="1"/>
  <c r="AM399" i="1" a="1"/>
  <c r="AM399" i="1" s="1"/>
  <c r="AM400" i="1" a="1"/>
  <c r="AM400" i="1" s="1"/>
  <c r="AM401" i="1" a="1"/>
  <c r="AM401" i="1" s="1"/>
  <c r="AM402" i="1" a="1"/>
  <c r="AM402" i="1" s="1"/>
  <c r="AM403" i="1" a="1"/>
  <c r="AM403" i="1" s="1"/>
  <c r="AM404" i="1" a="1"/>
  <c r="AM404" i="1" s="1"/>
  <c r="AM405" i="1" a="1"/>
  <c r="AM405" i="1" s="1"/>
  <c r="AM406" i="1" a="1"/>
  <c r="AM406" i="1" s="1"/>
  <c r="AM407" i="1" a="1"/>
  <c r="AM407" i="1" s="1"/>
  <c r="AM408" i="1" a="1"/>
  <c r="AM408" i="1" s="1"/>
  <c r="AM409" i="1" a="1"/>
  <c r="AM409" i="1" s="1"/>
  <c r="AM410" i="1" a="1"/>
  <c r="AM410" i="1" s="1"/>
  <c r="AM411" i="1" a="1"/>
  <c r="AM411" i="1" s="1"/>
  <c r="AM412" i="1" a="1"/>
  <c r="AM412" i="1" s="1"/>
  <c r="AM413" i="1" a="1"/>
  <c r="AM413" i="1" s="1"/>
  <c r="AM414" i="1" a="1"/>
  <c r="AM414" i="1" s="1"/>
  <c r="AM415" i="1" a="1"/>
  <c r="AM415" i="1" s="1"/>
  <c r="AM416" i="1" a="1"/>
  <c r="AM416" i="1" s="1"/>
  <c r="AM417" i="1" a="1"/>
  <c r="AM417" i="1" s="1"/>
  <c r="AM418" i="1" a="1"/>
  <c r="AM418" i="1" s="1"/>
  <c r="AM419" i="1" a="1"/>
  <c r="AM419" i="1" s="1"/>
  <c r="AM420" i="1" a="1"/>
  <c r="AM420" i="1" s="1"/>
  <c r="AM421" i="1" a="1"/>
  <c r="AM421" i="1" s="1"/>
  <c r="AM422" i="1" a="1"/>
  <c r="AM422" i="1" s="1"/>
  <c r="AM423" i="1" a="1"/>
  <c r="AM423" i="1" s="1"/>
  <c r="AM424" i="1" a="1"/>
  <c r="AM424" i="1" s="1"/>
  <c r="AM425" i="1" a="1"/>
  <c r="AM425" i="1" s="1"/>
  <c r="AM426" i="1" a="1"/>
  <c r="AM426" i="1" s="1"/>
  <c r="AM427" i="1" a="1"/>
  <c r="AM427" i="1" s="1"/>
  <c r="AM428" i="1" a="1"/>
  <c r="AM428" i="1" s="1"/>
  <c r="AM429" i="1" a="1"/>
  <c r="AM429" i="1" s="1"/>
  <c r="AM430" i="1" a="1"/>
  <c r="AM430" i="1" s="1"/>
  <c r="AM431" i="1" a="1"/>
  <c r="AM431" i="1" s="1"/>
  <c r="AM432" i="1" a="1"/>
  <c r="AM432" i="1" s="1"/>
  <c r="AM433" i="1" a="1"/>
  <c r="AM433" i="1" s="1"/>
  <c r="AM434" i="1" a="1"/>
  <c r="AM434" i="1" s="1"/>
  <c r="AM435" i="1" a="1"/>
  <c r="AM435" i="1" s="1"/>
  <c r="AM436" i="1" a="1"/>
  <c r="AM436" i="1" s="1"/>
  <c r="AM437" i="1" a="1"/>
  <c r="AM437" i="1" s="1"/>
  <c r="AM438" i="1" a="1"/>
  <c r="AM438" i="1" s="1"/>
  <c r="AM439" i="1" a="1"/>
  <c r="AM439" i="1" s="1"/>
  <c r="AM440" i="1" a="1"/>
  <c r="AM440" i="1" s="1"/>
  <c r="AM441" i="1" a="1"/>
  <c r="AM441" i="1" s="1"/>
  <c r="AM442" i="1" a="1"/>
  <c r="AM442" i="1" s="1"/>
  <c r="AM443" i="1" a="1"/>
  <c r="AM443" i="1" s="1"/>
  <c r="AM444" i="1" a="1"/>
  <c r="AM444" i="1" s="1"/>
  <c r="AM445" i="1" a="1"/>
  <c r="AM445" i="1" s="1"/>
  <c r="AM446" i="1" a="1"/>
  <c r="AM446" i="1" s="1"/>
  <c r="AM447" i="1" a="1"/>
  <c r="AM447" i="1" s="1"/>
  <c r="AM448" i="1" a="1"/>
  <c r="AM448" i="1" s="1"/>
  <c r="AM449" i="1" a="1"/>
  <c r="AM449" i="1" s="1"/>
  <c r="AM450" i="1" a="1"/>
  <c r="AM450" i="1" s="1"/>
  <c r="AM451" i="1" a="1"/>
  <c r="AM451" i="1" s="1"/>
  <c r="AM452" i="1" a="1"/>
  <c r="AM452" i="1" s="1"/>
  <c r="AM453" i="1" a="1"/>
  <c r="AM453" i="1" s="1"/>
  <c r="AM454" i="1" a="1"/>
  <c r="AM454" i="1" s="1"/>
  <c r="AM455" i="1" a="1"/>
  <c r="AM455" i="1" s="1"/>
  <c r="AM456" i="1" a="1"/>
  <c r="AM456" i="1" s="1"/>
  <c r="AM457" i="1" a="1"/>
  <c r="AM457" i="1" s="1"/>
  <c r="AM458" i="1" a="1"/>
  <c r="AM458" i="1" s="1"/>
  <c r="AM459" i="1" a="1"/>
  <c r="AM459" i="1" s="1"/>
  <c r="AM460" i="1" a="1"/>
  <c r="AM460" i="1" s="1"/>
  <c r="AM461" i="1" a="1"/>
  <c r="AM461" i="1" s="1"/>
  <c r="AM462" i="1" a="1"/>
  <c r="AM462" i="1" s="1"/>
  <c r="AM463" i="1" a="1"/>
  <c r="AM463" i="1" s="1"/>
  <c r="AM464" i="1" a="1"/>
  <c r="AM464" i="1" s="1"/>
  <c r="AM465" i="1" a="1"/>
  <c r="AM465" i="1" s="1"/>
  <c r="AM466" i="1" a="1"/>
  <c r="AM466" i="1" s="1"/>
  <c r="AM467" i="1" a="1"/>
  <c r="AM467" i="1" s="1"/>
  <c r="AM468" i="1" a="1"/>
  <c r="AM468" i="1" s="1"/>
  <c r="AM469" i="1" a="1"/>
  <c r="AM469" i="1" s="1"/>
  <c r="AM470" i="1" a="1"/>
  <c r="AM470" i="1" s="1"/>
  <c r="AM471" i="1" a="1"/>
  <c r="AM471" i="1" s="1"/>
  <c r="AM472" i="1" a="1"/>
  <c r="AM472" i="1" s="1"/>
  <c r="AM473" i="1" a="1"/>
  <c r="AM473" i="1" s="1"/>
  <c r="AM474" i="1" a="1"/>
  <c r="AM474" i="1" s="1"/>
  <c r="AM475" i="1" a="1"/>
  <c r="AM475" i="1" s="1"/>
  <c r="AM476" i="1" a="1"/>
  <c r="AM476" i="1" s="1"/>
  <c r="AM477" i="1" a="1"/>
  <c r="AM477" i="1" s="1"/>
  <c r="AM478" i="1" a="1"/>
  <c r="AM478" i="1" s="1"/>
  <c r="AM479" i="1" a="1"/>
  <c r="AM479" i="1" s="1"/>
  <c r="AM480" i="1" a="1"/>
  <c r="AM480" i="1" s="1"/>
  <c r="AM481" i="1" a="1"/>
  <c r="AM481" i="1" s="1"/>
  <c r="AM482" i="1" a="1"/>
  <c r="AM482" i="1" s="1"/>
  <c r="AM483" i="1" a="1"/>
  <c r="AM483" i="1" s="1"/>
  <c r="AM484" i="1" a="1"/>
  <c r="AM484" i="1" s="1"/>
  <c r="AM485" i="1" a="1"/>
  <c r="AM485" i="1" s="1"/>
  <c r="AM486" i="1" a="1"/>
  <c r="AM486" i="1" s="1"/>
  <c r="AM487" i="1" a="1"/>
  <c r="AM487" i="1" s="1"/>
  <c r="AM488" i="1" a="1"/>
  <c r="AM488" i="1" s="1"/>
  <c r="AM489" i="1" a="1"/>
  <c r="AM489" i="1" s="1"/>
  <c r="AM490" i="1" a="1"/>
  <c r="AM490" i="1" s="1"/>
  <c r="AM491" i="1" a="1"/>
  <c r="AM491" i="1" s="1"/>
  <c r="AM492" i="1" a="1"/>
  <c r="AM492" i="1" s="1"/>
  <c r="AM493" i="1" a="1"/>
  <c r="AM493" i="1" s="1"/>
  <c r="AM494" i="1" a="1"/>
  <c r="AM494" i="1" s="1"/>
  <c r="AM495" i="1" a="1"/>
  <c r="AM495" i="1" s="1"/>
  <c r="AM496" i="1" a="1"/>
  <c r="AM496" i="1" s="1"/>
  <c r="AM497" i="1" a="1"/>
  <c r="AM497" i="1" s="1"/>
  <c r="AM498" i="1" a="1"/>
  <c r="AM498" i="1" s="1"/>
  <c r="AM499" i="1" a="1"/>
  <c r="AM499" i="1" s="1"/>
  <c r="AM500" i="1" a="1"/>
  <c r="AM500" i="1" s="1"/>
  <c r="AM501" i="1" a="1"/>
  <c r="AM501" i="1" s="1"/>
  <c r="AM502" i="1" a="1"/>
  <c r="AM502" i="1" s="1"/>
  <c r="AM503" i="1" a="1"/>
  <c r="AM503" i="1" s="1"/>
  <c r="AM504" i="1" a="1"/>
  <c r="AM504" i="1" s="1"/>
  <c r="AM505" i="1" a="1"/>
  <c r="AM505" i="1" s="1"/>
  <c r="AM506" i="1" a="1"/>
  <c r="AM506" i="1" s="1"/>
  <c r="AM507" i="1" a="1"/>
  <c r="AM507" i="1" s="1"/>
  <c r="AM508" i="1" a="1"/>
  <c r="AM508" i="1" s="1"/>
  <c r="AM509" i="1" a="1"/>
  <c r="AM509" i="1" s="1"/>
  <c r="AM510" i="1" a="1"/>
  <c r="AM510" i="1" s="1"/>
  <c r="AM511" i="1" a="1"/>
  <c r="AM511" i="1" s="1"/>
  <c r="AM512" i="1" a="1"/>
  <c r="AM512" i="1" s="1"/>
  <c r="AM513" i="1" a="1"/>
  <c r="AM513" i="1" s="1"/>
  <c r="AM514" i="1" a="1"/>
  <c r="AM514" i="1" s="1"/>
  <c r="AM515" i="1" a="1"/>
  <c r="AM515" i="1" s="1"/>
  <c r="AM516" i="1" a="1"/>
  <c r="AM516" i="1" s="1"/>
  <c r="AM517" i="1" a="1"/>
  <c r="AM517" i="1" s="1"/>
  <c r="AM518" i="1" a="1"/>
  <c r="AM518" i="1" s="1"/>
  <c r="AM519" i="1" a="1"/>
  <c r="AM519" i="1" s="1"/>
  <c r="AM520" i="1" a="1"/>
  <c r="AM520" i="1" s="1"/>
  <c r="AM521" i="1" a="1"/>
  <c r="AM521" i="1" s="1"/>
  <c r="AM522" i="1" a="1"/>
  <c r="AM522" i="1" s="1"/>
  <c r="AM523" i="1" a="1"/>
  <c r="AM523" i="1" s="1"/>
  <c r="AM524" i="1" a="1"/>
  <c r="AM524" i="1" s="1"/>
  <c r="AM525" i="1" a="1"/>
  <c r="AM525" i="1" s="1"/>
  <c r="AM526" i="1" a="1"/>
  <c r="AM526" i="1" s="1"/>
  <c r="AM527" i="1" a="1"/>
  <c r="AM527" i="1" s="1"/>
  <c r="AM528" i="1" a="1"/>
  <c r="AM528" i="1" s="1"/>
  <c r="AM529" i="1" a="1"/>
  <c r="AM529" i="1" s="1"/>
  <c r="AM530" i="1" a="1"/>
  <c r="AM530" i="1" s="1"/>
  <c r="AM531" i="1" a="1"/>
  <c r="AM531" i="1" s="1"/>
  <c r="AM532" i="1" a="1"/>
  <c r="AM532" i="1" s="1"/>
  <c r="AM533" i="1" a="1"/>
  <c r="AM533" i="1" s="1"/>
  <c r="AM534" i="1" a="1"/>
  <c r="AM534" i="1" s="1"/>
  <c r="AM535" i="1" a="1"/>
  <c r="AM535" i="1" s="1"/>
  <c r="AM536" i="1" a="1"/>
  <c r="AM536" i="1" s="1"/>
  <c r="AM537" i="1" a="1"/>
  <c r="AM537" i="1" s="1"/>
  <c r="AM538" i="1" a="1"/>
  <c r="AM538" i="1" s="1"/>
  <c r="AM539" i="1" a="1"/>
  <c r="AM539" i="1" s="1"/>
  <c r="AM540" i="1" a="1"/>
  <c r="AM540" i="1" s="1"/>
  <c r="AM541" i="1" a="1"/>
  <c r="AM541" i="1" s="1"/>
  <c r="AM542" i="1" a="1"/>
  <c r="AM542" i="1" s="1"/>
  <c r="AM543" i="1" a="1"/>
  <c r="AM543" i="1" s="1"/>
  <c r="AM544" i="1" a="1"/>
  <c r="AM544" i="1" s="1"/>
  <c r="AM545" i="1" a="1"/>
  <c r="AM545" i="1" s="1"/>
  <c r="AM546" i="1" a="1"/>
  <c r="AM546" i="1" s="1"/>
  <c r="AM547" i="1" a="1"/>
  <c r="AM547" i="1" s="1"/>
  <c r="AM548" i="1" a="1"/>
  <c r="AM548" i="1" s="1"/>
  <c r="AM549" i="1" a="1"/>
  <c r="AM549" i="1" s="1"/>
  <c r="AM550" i="1" a="1"/>
  <c r="AM550" i="1" s="1"/>
  <c r="AM551" i="1" a="1"/>
  <c r="AM551" i="1" s="1"/>
  <c r="AM552" i="1" a="1"/>
  <c r="AM552" i="1" s="1"/>
  <c r="AM553" i="1" a="1"/>
  <c r="AM553" i="1" s="1"/>
  <c r="AM554" i="1" a="1"/>
  <c r="AM554" i="1" s="1"/>
  <c r="AM555" i="1" a="1"/>
  <c r="AM555" i="1" s="1"/>
  <c r="AM556" i="1" a="1"/>
  <c r="AM556" i="1" s="1"/>
  <c r="AM557" i="1" a="1"/>
  <c r="AM557" i="1" s="1"/>
  <c r="AM558" i="1" a="1"/>
  <c r="AM558" i="1" s="1"/>
  <c r="AM559" i="1" a="1"/>
  <c r="AM559" i="1" s="1"/>
  <c r="AM560" i="1" a="1"/>
  <c r="AM560" i="1" s="1"/>
  <c r="AM561" i="1" a="1"/>
  <c r="AM561" i="1" s="1"/>
  <c r="AM562" i="1" a="1"/>
  <c r="AM562" i="1" s="1"/>
  <c r="AM563" i="1" a="1"/>
  <c r="AM563" i="1"/>
  <c r="AM564" i="1" a="1"/>
  <c r="AM564" i="1" s="1"/>
  <c r="AM565" i="1" a="1"/>
  <c r="AM565" i="1" s="1"/>
  <c r="AM566" i="1" a="1"/>
  <c r="AM566" i="1" s="1"/>
  <c r="AM567" i="1" a="1"/>
  <c r="AM567" i="1" s="1"/>
  <c r="AM568" i="1" a="1"/>
  <c r="AM568" i="1" s="1"/>
  <c r="AM569" i="1" a="1"/>
  <c r="AM569" i="1" s="1"/>
  <c r="AM570" i="1" a="1"/>
  <c r="AM570" i="1" s="1"/>
  <c r="AM571" i="1" a="1"/>
  <c r="AM571" i="1" s="1"/>
  <c r="AM572" i="1" a="1"/>
  <c r="AM572" i="1" s="1"/>
  <c r="AM573" i="1" a="1"/>
  <c r="AM573" i="1" s="1"/>
  <c r="AM574" i="1" a="1"/>
  <c r="AM574" i="1" s="1"/>
  <c r="AM575" i="1" a="1"/>
  <c r="AM575" i="1" s="1"/>
  <c r="AM576" i="1" a="1"/>
  <c r="AM576" i="1" s="1"/>
  <c r="AM577" i="1" a="1"/>
  <c r="AM577" i="1" s="1"/>
  <c r="AM578" i="1" a="1"/>
  <c r="AM578" i="1" s="1"/>
  <c r="AM579" i="1" a="1"/>
  <c r="AM579" i="1" s="1"/>
  <c r="AM580" i="1" a="1"/>
  <c r="AM580" i="1" s="1"/>
  <c r="AM581" i="1" a="1"/>
  <c r="AM581" i="1" s="1"/>
  <c r="AM582" i="1" a="1"/>
  <c r="AM582" i="1" s="1"/>
  <c r="AM583" i="1" a="1"/>
  <c r="AM583" i="1" s="1"/>
  <c r="AM584" i="1" a="1"/>
  <c r="AM584" i="1" s="1"/>
  <c r="AM585" i="1" a="1"/>
  <c r="AM585" i="1" s="1"/>
  <c r="AM586" i="1" a="1"/>
  <c r="AM586" i="1" s="1"/>
  <c r="AM587" i="1" a="1"/>
  <c r="AM587" i="1" s="1"/>
  <c r="AM588" i="1" a="1"/>
  <c r="AM588" i="1" s="1"/>
  <c r="AM589" i="1" a="1"/>
  <c r="AM589" i="1" s="1"/>
  <c r="AM590" i="1" a="1"/>
  <c r="AM590" i="1" s="1"/>
  <c r="AM591" i="1" a="1"/>
  <c r="AM591" i="1" s="1"/>
  <c r="AM592" i="1" a="1"/>
  <c r="AM592" i="1" s="1"/>
  <c r="AM593" i="1" a="1"/>
  <c r="AM593" i="1" s="1"/>
  <c r="AM594" i="1" a="1"/>
  <c r="AM594" i="1" s="1"/>
  <c r="AM595" i="1" a="1"/>
  <c r="AM595" i="1" s="1"/>
  <c r="AM596" i="1" a="1"/>
  <c r="AM596" i="1" s="1"/>
  <c r="AM597" i="1" a="1"/>
  <c r="AM597" i="1" s="1"/>
  <c r="AM598" i="1" a="1"/>
  <c r="AM598" i="1" s="1"/>
  <c r="AM599" i="1" a="1"/>
  <c r="AM599" i="1" s="1"/>
  <c r="AM600" i="1" a="1"/>
  <c r="AM600" i="1" s="1"/>
  <c r="AM601" i="1" a="1"/>
  <c r="AM601" i="1" s="1"/>
  <c r="AM602" i="1" a="1"/>
  <c r="AM602" i="1" s="1"/>
  <c r="AM603" i="1" a="1"/>
  <c r="AM603" i="1" s="1"/>
  <c r="AM604" i="1" a="1"/>
  <c r="AM604" i="1" s="1"/>
  <c r="AM605" i="1" a="1"/>
  <c r="AM605" i="1" s="1"/>
  <c r="AM606" i="1" a="1"/>
  <c r="AM606" i="1" s="1"/>
  <c r="AM607" i="1" a="1"/>
  <c r="AM607" i="1" s="1"/>
  <c r="AM608" i="1" a="1"/>
  <c r="AM608" i="1" s="1"/>
  <c r="AM609" i="1" a="1"/>
  <c r="AM609" i="1" s="1"/>
  <c r="AM610" i="1" a="1"/>
  <c r="AM610" i="1" s="1"/>
  <c r="AM611" i="1" a="1"/>
  <c r="AM611" i="1" s="1"/>
  <c r="AM612" i="1" a="1"/>
  <c r="AM612" i="1" s="1"/>
  <c r="AM613" i="1" a="1"/>
  <c r="AM613" i="1" s="1"/>
  <c r="AM614" i="1" a="1"/>
  <c r="AM614" i="1" s="1"/>
  <c r="AM615" i="1" a="1"/>
  <c r="AM615" i="1" s="1"/>
  <c r="AM616" i="1" a="1"/>
  <c r="AM616" i="1" s="1"/>
  <c r="AM617" i="1" a="1"/>
  <c r="AM617" i="1" s="1"/>
  <c r="AM618" i="1" a="1"/>
  <c r="AM618" i="1" s="1"/>
  <c r="AM619" i="1" a="1"/>
  <c r="AM619" i="1" s="1"/>
  <c r="AM620" i="1" a="1"/>
  <c r="AM620" i="1" s="1"/>
  <c r="AM621" i="1" a="1"/>
  <c r="AM621" i="1" s="1"/>
  <c r="AM622" i="1" a="1"/>
  <c r="AM622" i="1" s="1"/>
  <c r="AM623" i="1" a="1"/>
  <c r="AM623" i="1" s="1"/>
  <c r="AM624" i="1" a="1"/>
  <c r="AM624" i="1" s="1"/>
  <c r="AM625" i="1" a="1"/>
  <c r="AM625" i="1" s="1"/>
  <c r="AM626" i="1" a="1"/>
  <c r="AM626" i="1" s="1"/>
  <c r="AM627" i="1" a="1"/>
  <c r="AM627" i="1" s="1"/>
  <c r="AM628" i="1" a="1"/>
  <c r="AM628" i="1" s="1"/>
  <c r="AM629" i="1" a="1"/>
  <c r="AM629" i="1" s="1"/>
  <c r="AM630" i="1" a="1"/>
  <c r="AM630" i="1" s="1"/>
  <c r="AM631" i="1" a="1"/>
  <c r="AM631" i="1" s="1"/>
  <c r="AM632" i="1" a="1"/>
  <c r="AM632" i="1" s="1"/>
  <c r="AM633" i="1" a="1"/>
  <c r="AM633" i="1" s="1"/>
  <c r="AM634" i="1" a="1"/>
  <c r="AM634" i="1" s="1"/>
  <c r="AM635" i="1" a="1"/>
  <c r="AM635" i="1" s="1"/>
  <c r="AM636" i="1" a="1"/>
  <c r="AM636" i="1" s="1"/>
  <c r="AM637" i="1" a="1"/>
  <c r="AM637" i="1" s="1"/>
  <c r="AM638" i="1" a="1"/>
  <c r="AM638" i="1" s="1"/>
  <c r="AM639" i="1" a="1"/>
  <c r="AM639" i="1" s="1"/>
  <c r="AM640" i="1" a="1"/>
  <c r="AM640" i="1" s="1"/>
  <c r="AM641" i="1" a="1"/>
  <c r="AM641" i="1" s="1"/>
  <c r="AM642" i="1" a="1"/>
  <c r="AM642" i="1" s="1"/>
  <c r="AM643" i="1" a="1"/>
  <c r="AM643" i="1" s="1"/>
  <c r="AM644" i="1" a="1"/>
  <c r="AM644" i="1" s="1"/>
  <c r="AM645" i="1" a="1"/>
  <c r="AM645" i="1" s="1"/>
  <c r="AM646" i="1" a="1"/>
  <c r="AM646" i="1" s="1"/>
  <c r="AM647" i="1" a="1"/>
  <c r="AM647" i="1"/>
  <c r="AM648" i="1" a="1"/>
  <c r="AM648" i="1" s="1"/>
  <c r="AM649" i="1" a="1"/>
  <c r="AM649" i="1" s="1"/>
  <c r="AM650" i="1" a="1"/>
  <c r="AM650" i="1" s="1"/>
  <c r="AM651" i="1" a="1"/>
  <c r="AM651" i="1" s="1"/>
  <c r="AM652" i="1" a="1"/>
  <c r="AM652" i="1" s="1"/>
  <c r="AM653" i="1" a="1"/>
  <c r="AM653" i="1" s="1"/>
  <c r="AM654" i="1" a="1"/>
  <c r="AM654" i="1" s="1"/>
  <c r="AM655" i="1" a="1"/>
  <c r="AM655" i="1" s="1"/>
  <c r="AM656" i="1" a="1"/>
  <c r="AM656" i="1"/>
  <c r="AM657" i="1" a="1"/>
  <c r="AM657" i="1" s="1"/>
  <c r="AM658" i="1" a="1"/>
  <c r="AM658" i="1" s="1"/>
  <c r="AM659" i="1" a="1"/>
  <c r="AM659" i="1" s="1"/>
  <c r="AM660" i="1" a="1"/>
  <c r="AM660" i="1" s="1"/>
  <c r="AM661" i="1" a="1"/>
  <c r="AM661" i="1"/>
  <c r="AM662" i="1" a="1"/>
  <c r="AM662" i="1" s="1"/>
  <c r="AM663" i="1" a="1"/>
  <c r="AM663" i="1" s="1"/>
  <c r="AM664" i="1" a="1"/>
  <c r="AM664" i="1" s="1"/>
  <c r="AM665" i="1" a="1"/>
  <c r="AM665" i="1" s="1"/>
  <c r="AM666" i="1" a="1"/>
  <c r="AM666" i="1" s="1"/>
  <c r="AM667" i="1" a="1"/>
  <c r="AM667" i="1" s="1"/>
  <c r="AM668" i="1" a="1"/>
  <c r="AM668" i="1" s="1"/>
  <c r="AM669" i="1" a="1"/>
  <c r="AM669" i="1" s="1"/>
  <c r="AM670" i="1" a="1"/>
  <c r="AM670" i="1" s="1"/>
  <c r="AM671" i="1" a="1"/>
  <c r="AM671" i="1" s="1"/>
  <c r="AM672" i="1" a="1"/>
  <c r="AM672" i="1" s="1"/>
  <c r="AM673" i="1" a="1"/>
  <c r="AM673" i="1" s="1"/>
  <c r="AM674" i="1" a="1"/>
  <c r="AM674" i="1" s="1"/>
  <c r="AM675" i="1" a="1"/>
  <c r="AM675" i="1" s="1"/>
  <c r="AM676" i="1" a="1"/>
  <c r="AM676" i="1" s="1"/>
  <c r="AM677" i="1" a="1"/>
  <c r="AM677" i="1" s="1"/>
  <c r="AM678" i="1" a="1"/>
  <c r="AM678" i="1"/>
  <c r="AM679" i="1" a="1"/>
  <c r="AM679" i="1" s="1"/>
  <c r="AM680" i="1" a="1"/>
  <c r="AM680" i="1" s="1"/>
  <c r="AM681" i="1" a="1"/>
  <c r="AM681" i="1" s="1"/>
  <c r="AM682" i="1" a="1"/>
  <c r="AM682" i="1" s="1"/>
  <c r="AM683" i="1" a="1"/>
  <c r="AM683" i="1" s="1"/>
  <c r="AM684" i="1" a="1"/>
  <c r="AM684" i="1" s="1"/>
  <c r="AM685" i="1" a="1"/>
  <c r="AM685" i="1" s="1"/>
  <c r="AM686" i="1" a="1"/>
  <c r="AM686" i="1" s="1"/>
  <c r="AM687" i="1" a="1"/>
  <c r="AM687" i="1" s="1"/>
  <c r="AM688" i="1" a="1"/>
  <c r="AM688" i="1" s="1"/>
  <c r="AM689" i="1" a="1"/>
  <c r="AM689" i="1" s="1"/>
  <c r="AM690" i="1" a="1"/>
  <c r="AM690" i="1" s="1"/>
  <c r="AM691" i="1" a="1"/>
  <c r="AM691" i="1" s="1"/>
  <c r="AM692" i="1" a="1"/>
  <c r="AM692" i="1" s="1"/>
  <c r="AM693" i="1" a="1"/>
  <c r="AM693" i="1" s="1"/>
  <c r="AM694" i="1" a="1"/>
  <c r="AM694" i="1" s="1"/>
  <c r="AM695" i="1" a="1"/>
  <c r="AM695" i="1" s="1"/>
  <c r="AM696" i="1" a="1"/>
  <c r="AM696" i="1" s="1"/>
  <c r="AM697" i="1" a="1"/>
  <c r="AM697" i="1" s="1"/>
  <c r="AM698" i="1" a="1"/>
  <c r="AM698" i="1" s="1"/>
  <c r="AM699" i="1" a="1"/>
  <c r="AM699" i="1" s="1"/>
  <c r="AM700" i="1" a="1"/>
  <c r="AM700" i="1" s="1"/>
  <c r="AM701" i="1" a="1"/>
  <c r="AM701" i="1" s="1"/>
  <c r="AM702" i="1" a="1"/>
  <c r="AM702" i="1" s="1"/>
  <c r="AM703" i="1" a="1"/>
  <c r="AM703" i="1" s="1"/>
  <c r="AM704" i="1" a="1"/>
  <c r="AM704" i="1" s="1"/>
  <c r="AM705" i="1" a="1"/>
  <c r="AM705" i="1" s="1"/>
  <c r="AM706" i="1" a="1"/>
  <c r="AM706" i="1" s="1"/>
  <c r="AM707" i="1" a="1"/>
  <c r="AM707" i="1" s="1"/>
  <c r="AM708" i="1" a="1"/>
  <c r="AM708" i="1" s="1"/>
  <c r="AM709" i="1" a="1"/>
  <c r="AM709" i="1" s="1"/>
  <c r="AM710" i="1" a="1"/>
  <c r="AM710" i="1" s="1"/>
  <c r="AM711" i="1" a="1"/>
  <c r="AM711" i="1" s="1"/>
  <c r="AM712" i="1" a="1"/>
  <c r="AM712" i="1" s="1"/>
  <c r="AM713" i="1" a="1"/>
  <c r="AM713" i="1" s="1"/>
  <c r="AM714" i="1" a="1"/>
  <c r="AM714" i="1" s="1"/>
  <c r="AM715" i="1" a="1"/>
  <c r="AM715" i="1" s="1"/>
  <c r="AM716" i="1" a="1"/>
  <c r="AM716" i="1" s="1"/>
  <c r="AM717" i="1" a="1"/>
  <c r="AM717" i="1" s="1"/>
  <c r="AM718" i="1" a="1"/>
  <c r="AM718" i="1" s="1"/>
  <c r="AM719" i="1" a="1"/>
  <c r="AM719" i="1" s="1"/>
  <c r="AM720" i="1" a="1"/>
  <c r="AM720" i="1" s="1"/>
  <c r="AM721" i="1" a="1"/>
  <c r="AM721" i="1" s="1"/>
  <c r="AM722" i="1" a="1"/>
  <c r="AM722" i="1" s="1"/>
  <c r="AM723" i="1" a="1"/>
  <c r="AM723" i="1" s="1"/>
  <c r="AM724" i="1" a="1"/>
  <c r="AM724" i="1" s="1"/>
  <c r="AM725" i="1" a="1"/>
  <c r="AM725" i="1" s="1"/>
  <c r="AM726" i="1" a="1"/>
  <c r="AM726" i="1" s="1"/>
  <c r="AM727" i="1" a="1"/>
  <c r="AM727" i="1" s="1"/>
  <c r="AM728" i="1" a="1"/>
  <c r="AM728" i="1" s="1"/>
  <c r="AM729" i="1" a="1"/>
  <c r="AM729" i="1" s="1"/>
  <c r="AM730" i="1" a="1"/>
  <c r="AM730" i="1" s="1"/>
  <c r="AM731" i="1" a="1"/>
  <c r="AM731" i="1" s="1"/>
  <c r="AM732" i="1" a="1"/>
  <c r="AM732" i="1" s="1"/>
  <c r="AM733" i="1" a="1"/>
  <c r="AM733" i="1" s="1"/>
  <c r="AM734" i="1" a="1"/>
  <c r="AM734" i="1" s="1"/>
  <c r="AM735" i="1" a="1"/>
  <c r="AM735" i="1" s="1"/>
  <c r="AM736" i="1" a="1"/>
  <c r="AM736" i="1" s="1"/>
  <c r="AM737" i="1" a="1"/>
  <c r="AM737" i="1" s="1"/>
  <c r="AM738" i="1" a="1"/>
  <c r="AM738" i="1" s="1"/>
  <c r="AM739" i="1" a="1"/>
  <c r="AM739" i="1" s="1"/>
  <c r="AM740" i="1" a="1"/>
  <c r="AM740" i="1" s="1"/>
  <c r="AM741" i="1" a="1"/>
  <c r="AM741" i="1" s="1"/>
  <c r="AM742" i="1" a="1"/>
  <c r="AM742" i="1" s="1"/>
  <c r="AM743" i="1" a="1"/>
  <c r="AM743" i="1" s="1"/>
  <c r="AM744" i="1" a="1"/>
  <c r="AM744" i="1" s="1"/>
  <c r="AM745" i="1" a="1"/>
  <c r="AM745" i="1" s="1"/>
  <c r="AM746" i="1" a="1"/>
  <c r="AM746" i="1"/>
  <c r="AM747" i="1" a="1"/>
  <c r="AM747" i="1" s="1"/>
  <c r="AM748" i="1" a="1"/>
  <c r="AM748" i="1" s="1"/>
  <c r="AM749" i="1" a="1"/>
  <c r="AM749" i="1" s="1"/>
  <c r="AM750" i="1" a="1"/>
  <c r="AM750" i="1" s="1"/>
  <c r="AM751" i="1" a="1"/>
  <c r="AM751" i="1" s="1"/>
  <c r="AM752" i="1" a="1"/>
  <c r="AM752" i="1" s="1"/>
  <c r="AM753" i="1" a="1"/>
  <c r="AM753" i="1" s="1"/>
  <c r="AM754" i="1" a="1"/>
  <c r="AM754" i="1" s="1"/>
  <c r="AM755" i="1" a="1"/>
  <c r="AM755" i="1" s="1"/>
  <c r="AM756" i="1" a="1"/>
  <c r="AM756" i="1" s="1"/>
  <c r="AM757" i="1" a="1"/>
  <c r="AM757" i="1" s="1"/>
  <c r="AM758" i="1" a="1"/>
  <c r="AM758" i="1" s="1"/>
  <c r="AM759" i="1" a="1"/>
  <c r="AM759" i="1" s="1"/>
  <c r="AM760" i="1" a="1"/>
  <c r="AM760" i="1" s="1"/>
  <c r="AM761" i="1" a="1"/>
  <c r="AM761" i="1" s="1"/>
  <c r="AM762" i="1" a="1"/>
  <c r="AM762" i="1" s="1"/>
  <c r="AM763" i="1" a="1"/>
  <c r="AM763" i="1" s="1"/>
  <c r="AM764" i="1" a="1"/>
  <c r="AM764" i="1" s="1"/>
  <c r="AM765" i="1" a="1"/>
  <c r="AM765" i="1" s="1"/>
  <c r="AM766" i="1" a="1"/>
  <c r="AM766" i="1"/>
  <c r="AM767" i="1" a="1"/>
  <c r="AM767" i="1" s="1"/>
  <c r="AM768" i="1" a="1"/>
  <c r="AM768" i="1" s="1"/>
  <c r="AM769" i="1" a="1"/>
  <c r="AM769" i="1" s="1"/>
  <c r="AM770" i="1" a="1"/>
  <c r="AM770" i="1" s="1"/>
  <c r="AM771" i="1" a="1"/>
  <c r="AM771" i="1" s="1"/>
  <c r="AM772" i="1" a="1"/>
  <c r="AM772" i="1" s="1"/>
  <c r="AM773" i="1" a="1"/>
  <c r="AM773" i="1" s="1"/>
  <c r="AM774" i="1" a="1"/>
  <c r="AM774" i="1" s="1"/>
  <c r="AM775" i="1" a="1"/>
  <c r="AM775" i="1" s="1"/>
  <c r="AM776" i="1" a="1"/>
  <c r="AM776" i="1" s="1"/>
  <c r="AM777" i="1" a="1"/>
  <c r="AM777" i="1" s="1"/>
  <c r="AM778" i="1" a="1"/>
  <c r="AM778" i="1" s="1"/>
  <c r="AM779" i="1" a="1"/>
  <c r="AM779" i="1" s="1"/>
  <c r="AM780" i="1" a="1"/>
  <c r="AM780" i="1" s="1"/>
  <c r="AM781" i="1" a="1"/>
  <c r="AM781" i="1" s="1"/>
  <c r="AM782" i="1" a="1"/>
  <c r="AM782" i="1" s="1"/>
  <c r="AM783" i="1" a="1"/>
  <c r="AM783" i="1" s="1"/>
  <c r="AM784" i="1" a="1"/>
  <c r="AM784" i="1" s="1"/>
  <c r="AM785" i="1" a="1"/>
  <c r="AM785" i="1" s="1"/>
  <c r="AM786" i="1" a="1"/>
  <c r="AM786" i="1" s="1"/>
  <c r="AM787" i="1" a="1"/>
  <c r="AM787" i="1" s="1"/>
  <c r="AM788" i="1" a="1"/>
  <c r="AM788" i="1" s="1"/>
  <c r="AM789" i="1" a="1"/>
  <c r="AM789" i="1" s="1"/>
  <c r="AM790" i="1" a="1"/>
  <c r="AM790" i="1" s="1"/>
  <c r="AM791" i="1" a="1"/>
  <c r="AM791" i="1" s="1"/>
  <c r="AM792" i="1" a="1"/>
  <c r="AM792" i="1" s="1"/>
  <c r="AM793" i="1" a="1"/>
  <c r="AM793" i="1" s="1"/>
  <c r="AM794" i="1" a="1"/>
  <c r="AM794" i="1" s="1"/>
  <c r="AM795" i="1" a="1"/>
  <c r="AM795" i="1" s="1"/>
  <c r="AM796" i="1" a="1"/>
  <c r="AM796" i="1" s="1"/>
  <c r="AM797" i="1" a="1"/>
  <c r="AM797" i="1" s="1"/>
  <c r="AM798" i="1" a="1"/>
  <c r="AM798" i="1" s="1"/>
  <c r="AM799" i="1" a="1"/>
  <c r="AM799" i="1" s="1"/>
  <c r="AM800" i="1" a="1"/>
  <c r="AM800" i="1" s="1"/>
  <c r="AM801" i="1" a="1"/>
  <c r="AM801" i="1" s="1"/>
  <c r="AM802" i="1" a="1"/>
  <c r="AM802" i="1" s="1"/>
  <c r="AM803" i="1" a="1"/>
  <c r="AM803" i="1" s="1"/>
  <c r="AM804" i="1" a="1"/>
  <c r="AM804" i="1" s="1"/>
  <c r="AM805" i="1" a="1"/>
  <c r="AM805" i="1" s="1"/>
  <c r="AM806" i="1" a="1"/>
  <c r="AM806" i="1" s="1"/>
  <c r="AM807" i="1" a="1"/>
  <c r="AM807" i="1" s="1"/>
  <c r="AM808" i="1" a="1"/>
  <c r="AM808" i="1" s="1"/>
  <c r="AM809" i="1" a="1"/>
  <c r="AM809" i="1" s="1"/>
  <c r="AM810" i="1" a="1"/>
  <c r="AM810" i="1" s="1"/>
  <c r="AM811" i="1" a="1"/>
  <c r="AM811" i="1" s="1"/>
  <c r="AM812" i="1" a="1"/>
  <c r="AM812" i="1" s="1"/>
  <c r="AM813" i="1" a="1"/>
  <c r="AM813" i="1" s="1"/>
  <c r="AM814" i="1" a="1"/>
  <c r="AM814" i="1" s="1"/>
  <c r="AM815" i="1" a="1"/>
  <c r="AM815" i="1" s="1"/>
  <c r="AM816" i="1" a="1"/>
  <c r="AM816" i="1" s="1"/>
  <c r="AM817" i="1" a="1"/>
  <c r="AM817" i="1" s="1"/>
  <c r="AM818" i="1" a="1"/>
  <c r="AM818" i="1" s="1"/>
  <c r="AM819" i="1" a="1"/>
  <c r="AM819" i="1" s="1"/>
  <c r="AM820" i="1" a="1"/>
  <c r="AM820" i="1" s="1"/>
  <c r="AM821" i="1" a="1"/>
  <c r="AM821" i="1" s="1"/>
  <c r="AM822" i="1" a="1"/>
  <c r="AM822" i="1" s="1"/>
  <c r="AM823" i="1" a="1"/>
  <c r="AM823" i="1" s="1"/>
  <c r="AM824" i="1" a="1"/>
  <c r="AM824" i="1" s="1"/>
  <c r="AM825" i="1" a="1"/>
  <c r="AM825" i="1" s="1"/>
  <c r="AM826" i="1" a="1"/>
  <c r="AM826" i="1" s="1"/>
  <c r="AM827" i="1" a="1"/>
  <c r="AM827" i="1" s="1"/>
  <c r="AM828" i="1" a="1"/>
  <c r="AM828" i="1" s="1"/>
  <c r="AM829" i="1" a="1"/>
  <c r="AM829" i="1" s="1"/>
  <c r="AM830" i="1" a="1"/>
  <c r="AM830" i="1" s="1"/>
  <c r="AM831" i="1" a="1"/>
  <c r="AM831" i="1" s="1"/>
  <c r="AM832" i="1" a="1"/>
  <c r="AM832" i="1" s="1"/>
  <c r="AM833" i="1" a="1"/>
  <c r="AM833" i="1" s="1"/>
  <c r="AM834" i="1" a="1"/>
  <c r="AM834" i="1" s="1"/>
  <c r="AM835" i="1" a="1"/>
  <c r="AM835" i="1" s="1"/>
  <c r="AM836" i="1" a="1"/>
  <c r="AM836" i="1" s="1"/>
  <c r="AM837" i="1" a="1"/>
  <c r="AM837" i="1" s="1"/>
  <c r="AM838" i="1" a="1"/>
  <c r="AM838" i="1" s="1"/>
  <c r="AM839" i="1" a="1"/>
  <c r="AM839" i="1" s="1"/>
  <c r="AM840" i="1" a="1"/>
  <c r="AM840" i="1" s="1"/>
  <c r="AM841" i="1" a="1"/>
  <c r="AM841" i="1" s="1"/>
  <c r="AM842" i="1" a="1"/>
  <c r="AM842" i="1" s="1"/>
  <c r="AM843" i="1" a="1"/>
  <c r="AM843" i="1" s="1"/>
  <c r="AM844" i="1" a="1"/>
  <c r="AM844" i="1" s="1"/>
  <c r="AM845" i="1" a="1"/>
  <c r="AM845" i="1" s="1"/>
  <c r="AM846" i="1" a="1"/>
  <c r="AM846" i="1" s="1"/>
  <c r="AM847" i="1" a="1"/>
  <c r="AM847" i="1" s="1"/>
  <c r="AM848" i="1" a="1"/>
  <c r="AM848" i="1" s="1"/>
  <c r="AM849" i="1" a="1"/>
  <c r="AM849" i="1" s="1"/>
  <c r="AM850" i="1" a="1"/>
  <c r="AM850" i="1" s="1"/>
  <c r="AM851" i="1" a="1"/>
  <c r="AM851" i="1" s="1"/>
  <c r="AM852" i="1" a="1"/>
  <c r="AM852" i="1" s="1"/>
  <c r="AM853" i="1" a="1"/>
  <c r="AM853" i="1" s="1"/>
  <c r="AM854" i="1" a="1"/>
  <c r="AM854" i="1" s="1"/>
  <c r="AM855" i="1" a="1"/>
  <c r="AM855" i="1" s="1"/>
  <c r="AM856" i="1" a="1"/>
  <c r="AM856" i="1" s="1"/>
  <c r="AM857" i="1" a="1"/>
  <c r="AM857" i="1" s="1"/>
  <c r="AM858" i="1" a="1"/>
  <c r="AM858" i="1" s="1"/>
  <c r="AM859" i="1" a="1"/>
  <c r="AM859" i="1" s="1"/>
  <c r="AM860" i="1" a="1"/>
  <c r="AM860" i="1" s="1"/>
  <c r="AM861" i="1" a="1"/>
  <c r="AM861" i="1" s="1"/>
  <c r="AM862" i="1" a="1"/>
  <c r="AM862" i="1" s="1"/>
  <c r="AM863" i="1" a="1"/>
  <c r="AM863" i="1" s="1"/>
  <c r="AM864" i="1" a="1"/>
  <c r="AM864" i="1" s="1"/>
  <c r="AM865" i="1" a="1"/>
  <c r="AM865" i="1" s="1"/>
  <c r="AM866" i="1" a="1"/>
  <c r="AM866" i="1"/>
  <c r="AM867" i="1" a="1"/>
  <c r="AM867" i="1" s="1"/>
  <c r="AM868" i="1" a="1"/>
  <c r="AM868" i="1" s="1"/>
  <c r="AM869" i="1" a="1"/>
  <c r="AM869" i="1" s="1"/>
  <c r="AM870" i="1" a="1"/>
  <c r="AM870" i="1" s="1"/>
  <c r="AM871" i="1" a="1"/>
  <c r="AM871" i="1" s="1"/>
  <c r="AM872" i="1" a="1"/>
  <c r="AM872" i="1" s="1"/>
  <c r="AM873" i="1" a="1"/>
  <c r="AM873" i="1" s="1"/>
  <c r="AM874" i="1" a="1"/>
  <c r="AM874" i="1" s="1"/>
  <c r="AM875" i="1" a="1"/>
  <c r="AM875" i="1"/>
  <c r="AM876" i="1" a="1"/>
  <c r="AM876" i="1"/>
  <c r="AM877" i="1" a="1"/>
  <c r="AM877" i="1" s="1"/>
  <c r="AM878" i="1" a="1"/>
  <c r="AM878" i="1" s="1"/>
  <c r="AM879" i="1" a="1"/>
  <c r="AM879" i="1" s="1"/>
  <c r="AM880" i="1" a="1"/>
  <c r="AM880" i="1" s="1"/>
  <c r="AM881" i="1" a="1"/>
  <c r="AM881" i="1" s="1"/>
  <c r="AM882" i="1" a="1"/>
  <c r="AM882" i="1" s="1"/>
  <c r="AM883" i="1" a="1"/>
  <c r="AM883" i="1" s="1"/>
  <c r="AM884" i="1" a="1"/>
  <c r="AM884" i="1" s="1"/>
  <c r="AM885" i="1" a="1"/>
  <c r="AM885" i="1" s="1"/>
  <c r="AM886" i="1" a="1"/>
  <c r="AM886" i="1" s="1"/>
  <c r="AM887" i="1" a="1"/>
  <c r="AM887" i="1" s="1"/>
  <c r="AM888" i="1" a="1"/>
  <c r="AM888" i="1" s="1"/>
  <c r="AM889" i="1" a="1"/>
  <c r="AM889" i="1" s="1"/>
  <c r="AM890" i="1" a="1"/>
  <c r="AM890" i="1" s="1"/>
  <c r="AM891" i="1" a="1"/>
  <c r="AM891" i="1" s="1"/>
  <c r="AM892" i="1" a="1"/>
  <c r="AM892" i="1" s="1"/>
  <c r="AM893" i="1" a="1"/>
  <c r="AM893" i="1" s="1"/>
  <c r="AM894" i="1" a="1"/>
  <c r="AM894" i="1"/>
  <c r="AM895" i="1" a="1"/>
  <c r="AM895" i="1" s="1"/>
  <c r="AM896" i="1" a="1"/>
  <c r="AM896" i="1" s="1"/>
  <c r="AM897" i="1" a="1"/>
  <c r="AM897" i="1" s="1"/>
  <c r="AM898" i="1" a="1"/>
  <c r="AM898" i="1" s="1"/>
  <c r="AM899" i="1" a="1"/>
  <c r="AM899" i="1" s="1"/>
  <c r="AM900" i="1" a="1"/>
  <c r="AM900" i="1" s="1"/>
  <c r="AM901" i="1" a="1"/>
  <c r="AM901" i="1" s="1"/>
  <c r="AM902" i="1" a="1"/>
  <c r="AM902" i="1" s="1"/>
  <c r="AM903" i="1" a="1"/>
  <c r="AM903" i="1" s="1"/>
  <c r="AM904" i="1" a="1"/>
  <c r="AM904" i="1"/>
  <c r="AM905" i="1" a="1"/>
  <c r="AM905" i="1" s="1"/>
  <c r="AM906" i="1" a="1"/>
  <c r="AM906" i="1" s="1"/>
  <c r="AM907" i="1" a="1"/>
  <c r="AM907" i="1" s="1"/>
  <c r="AM908" i="1" a="1"/>
  <c r="AM908" i="1" s="1"/>
  <c r="AM909" i="1" a="1"/>
  <c r="AM909" i="1" s="1"/>
  <c r="AM910" i="1" a="1"/>
  <c r="AM910" i="1"/>
  <c r="AM911" i="1" a="1"/>
  <c r="AM911" i="1" s="1"/>
  <c r="AM912" i="1" a="1"/>
  <c r="AM912" i="1" s="1"/>
  <c r="AM913" i="1" a="1"/>
  <c r="AM913" i="1" s="1"/>
  <c r="AM914" i="1" a="1"/>
  <c r="AM914" i="1" s="1"/>
  <c r="AM915" i="1" a="1"/>
  <c r="AM915" i="1" s="1"/>
  <c r="AM916" i="1" a="1"/>
  <c r="AM916" i="1" s="1"/>
  <c r="AM917" i="1" a="1"/>
  <c r="AM917" i="1" s="1"/>
  <c r="AM918" i="1" a="1"/>
  <c r="AM918" i="1" s="1"/>
  <c r="AM919" i="1" a="1"/>
  <c r="AM919" i="1" s="1"/>
  <c r="AM920" i="1" a="1"/>
  <c r="AM920" i="1" s="1"/>
  <c r="AM921" i="1" a="1"/>
  <c r="AM921" i="1" s="1"/>
  <c r="AM922" i="1" a="1"/>
  <c r="AM922" i="1" s="1"/>
  <c r="AM923" i="1" a="1"/>
  <c r="AM923" i="1" s="1"/>
  <c r="AM924" i="1" a="1"/>
  <c r="AM924" i="1" s="1"/>
  <c r="AM925" i="1" a="1"/>
  <c r="AM925" i="1"/>
  <c r="AM926" i="1" a="1"/>
  <c r="AM926" i="1" s="1"/>
  <c r="AM927" i="1" a="1"/>
  <c r="AM927" i="1" s="1"/>
  <c r="AM928" i="1" a="1"/>
  <c r="AM928" i="1" s="1"/>
  <c r="AM929" i="1" a="1"/>
  <c r="AM929" i="1" s="1"/>
  <c r="AM930" i="1" a="1"/>
  <c r="AM930" i="1" s="1"/>
  <c r="AM931" i="1" a="1"/>
  <c r="AM931" i="1" s="1"/>
  <c r="AM932" i="1" a="1"/>
  <c r="AM932" i="1" s="1"/>
  <c r="AM933" i="1" a="1"/>
  <c r="AM933" i="1" s="1"/>
  <c r="AM934" i="1" a="1"/>
  <c r="AM934" i="1" s="1"/>
  <c r="AM935" i="1" a="1"/>
  <c r="AM935" i="1" s="1"/>
  <c r="AM936" i="1" a="1"/>
  <c r="AM936" i="1" s="1"/>
  <c r="AM937" i="1" a="1"/>
  <c r="AM937" i="1" s="1"/>
  <c r="AM938" i="1" a="1"/>
  <c r="AM938" i="1" s="1"/>
  <c r="AM939" i="1" a="1"/>
  <c r="AM939" i="1" s="1"/>
  <c r="AM940" i="1" a="1"/>
  <c r="AM940" i="1" s="1"/>
  <c r="AM941" i="1" a="1"/>
  <c r="AM941" i="1" s="1"/>
  <c r="AM942" i="1" a="1"/>
  <c r="AM942" i="1" s="1"/>
  <c r="AM943" i="1" a="1"/>
  <c r="AM943" i="1" s="1"/>
  <c r="AM944" i="1" a="1"/>
  <c r="AM944" i="1" s="1"/>
  <c r="AM945" i="1" a="1"/>
  <c r="AM945" i="1" s="1"/>
  <c r="AM946" i="1" a="1"/>
  <c r="AM946" i="1" s="1"/>
  <c r="AM947" i="1" a="1"/>
  <c r="AM947" i="1" s="1"/>
  <c r="AM948" i="1" a="1"/>
  <c r="AM948" i="1" s="1"/>
  <c r="AM949" i="1" a="1"/>
  <c r="AM949" i="1" s="1"/>
  <c r="AM950" i="1" a="1"/>
  <c r="AM950" i="1" s="1"/>
  <c r="AM951" i="1" a="1"/>
  <c r="AM951" i="1" s="1"/>
  <c r="AM952" i="1" a="1"/>
  <c r="AM952" i="1" s="1"/>
  <c r="AM953" i="1" a="1"/>
  <c r="AM953" i="1" s="1"/>
  <c r="AM954" i="1" a="1"/>
  <c r="AM954" i="1" s="1"/>
  <c r="AM955" i="1" a="1"/>
  <c r="AM955" i="1" s="1"/>
  <c r="AM956" i="1" a="1"/>
  <c r="AM956" i="1" s="1"/>
  <c r="AM957" i="1" a="1"/>
  <c r="AM957" i="1" s="1"/>
  <c r="AM958" i="1" a="1"/>
  <c r="AM958" i="1" s="1"/>
  <c r="AM959" i="1" a="1"/>
  <c r="AM959" i="1" s="1"/>
  <c r="AM960" i="1" a="1"/>
  <c r="AM960" i="1" s="1"/>
  <c r="AM961" i="1" a="1"/>
  <c r="AM961" i="1" s="1"/>
  <c r="AM962" i="1" a="1"/>
  <c r="AM962" i="1" s="1"/>
  <c r="AM963" i="1" a="1"/>
  <c r="AM963" i="1" s="1"/>
  <c r="AM964" i="1" a="1"/>
  <c r="AM964" i="1" s="1"/>
  <c r="AM965" i="1" a="1"/>
  <c r="AM965" i="1" s="1"/>
  <c r="AM966" i="1" a="1"/>
  <c r="AM966" i="1" s="1"/>
  <c r="AM967" i="1" a="1"/>
  <c r="AM967" i="1"/>
  <c r="AM968" i="1" a="1"/>
  <c r="AM968" i="1" s="1"/>
  <c r="AM969" i="1" a="1"/>
  <c r="AM969" i="1" s="1"/>
  <c r="AM970" i="1" a="1"/>
  <c r="AM970" i="1" s="1"/>
  <c r="AM971" i="1" a="1"/>
  <c r="AM971" i="1" s="1"/>
  <c r="AM972" i="1" a="1"/>
  <c r="AM972" i="1" s="1"/>
  <c r="AM973" i="1" a="1"/>
  <c r="AM973" i="1" s="1"/>
  <c r="AM974" i="1" a="1"/>
  <c r="AM974" i="1" s="1"/>
  <c r="AM975" i="1" a="1"/>
  <c r="AM975" i="1" s="1"/>
  <c r="AM976" i="1" a="1"/>
  <c r="AM976" i="1" s="1"/>
  <c r="AM977" i="1" a="1"/>
  <c r="AM977" i="1" s="1"/>
  <c r="AM978" i="1" a="1"/>
  <c r="AM978" i="1" s="1"/>
  <c r="AM979" i="1" a="1"/>
  <c r="AM979" i="1" s="1"/>
  <c r="AM980" i="1" a="1"/>
  <c r="AM980" i="1" s="1"/>
  <c r="AM981" i="1" a="1"/>
  <c r="AM981" i="1" s="1"/>
  <c r="AM982" i="1" a="1"/>
  <c r="AM982" i="1" s="1"/>
  <c r="AM983" i="1" a="1"/>
  <c r="AM983" i="1" s="1"/>
  <c r="AM984" i="1" a="1"/>
  <c r="AM984" i="1" s="1"/>
  <c r="AM985" i="1" a="1"/>
  <c r="AM985" i="1" s="1"/>
  <c r="AM986" i="1" a="1"/>
  <c r="AM986" i="1" s="1"/>
  <c r="AM987" i="1" a="1"/>
  <c r="AM987" i="1" s="1"/>
  <c r="AM988" i="1" a="1"/>
  <c r="AM988" i="1" s="1"/>
  <c r="AM989" i="1" a="1"/>
  <c r="AM989" i="1" s="1"/>
  <c r="AM990" i="1" a="1"/>
  <c r="AM990" i="1" s="1"/>
  <c r="AM991" i="1" a="1"/>
  <c r="AM991" i="1" s="1"/>
  <c r="AM992" i="1" a="1"/>
  <c r="AM992" i="1" s="1"/>
  <c r="AM993" i="1" a="1"/>
  <c r="AM993" i="1" s="1"/>
  <c r="AM994" i="1" a="1"/>
  <c r="AM994" i="1" s="1"/>
  <c r="AM995" i="1" a="1"/>
  <c r="AM995" i="1" s="1"/>
  <c r="AM996" i="1" a="1"/>
  <c r="AM996" i="1" s="1"/>
  <c r="AM997" i="1" a="1"/>
  <c r="AM997" i="1" s="1"/>
  <c r="AM998" i="1" a="1"/>
  <c r="AM998" i="1" s="1"/>
  <c r="AM999" i="1" a="1"/>
  <c r="AM999" i="1" s="1"/>
  <c r="AM1000" i="1" a="1"/>
  <c r="AM1000" i="1" s="1"/>
  <c r="AM1001" i="1" a="1"/>
  <c r="AM1001" i="1" s="1"/>
  <c r="AM1002" i="1" a="1"/>
  <c r="AM1002" i="1" s="1"/>
  <c r="AM1003" i="1" a="1"/>
  <c r="AM1003" i="1" s="1"/>
  <c r="AM1004" i="1" a="1"/>
  <c r="AM1004" i="1" s="1"/>
  <c r="AM1005" i="1" a="1"/>
  <c r="AM1005" i="1" s="1"/>
  <c r="AM1006" i="1" a="1"/>
  <c r="AM1006" i="1" s="1"/>
  <c r="AM1007" i="1" a="1"/>
  <c r="AM1007" i="1" s="1"/>
  <c r="AM1008" i="1" a="1"/>
  <c r="AM1008" i="1" s="1"/>
  <c r="AM1009" i="1" a="1"/>
  <c r="AM1009" i="1" s="1"/>
  <c r="AM1010" i="1" a="1"/>
  <c r="AM1010" i="1" s="1"/>
  <c r="AM1011" i="1" a="1"/>
  <c r="AM1011" i="1" s="1"/>
  <c r="AM1012" i="1" a="1"/>
  <c r="AM1012" i="1" s="1"/>
  <c r="AM1013" i="1" a="1"/>
  <c r="AM1013" i="1" s="1"/>
  <c r="AM1014" i="1" a="1"/>
  <c r="AM1014" i="1" s="1"/>
  <c r="AM1015" i="1" a="1"/>
  <c r="AM1015" i="1" s="1"/>
  <c r="AM1016" i="1" a="1"/>
  <c r="AM1016" i="1" s="1"/>
  <c r="AM1017" i="1" a="1"/>
  <c r="AM1017" i="1" s="1"/>
  <c r="AM1018" i="1" a="1"/>
  <c r="AM1018" i="1" s="1"/>
  <c r="AM1019" i="1" a="1"/>
  <c r="AM1019" i="1" s="1"/>
  <c r="AM1020" i="1" a="1"/>
  <c r="AM1020" i="1" s="1"/>
  <c r="AM1021" i="1" a="1"/>
  <c r="AM1021" i="1" s="1"/>
  <c r="AM1022" i="1" a="1"/>
  <c r="AM1022" i="1" s="1"/>
  <c r="AM1023" i="1" a="1"/>
  <c r="AM1023" i="1" s="1"/>
  <c r="AM1024" i="1" a="1"/>
  <c r="AM1024" i="1" s="1"/>
  <c r="AM1025" i="1" a="1"/>
  <c r="AM1025" i="1" s="1"/>
  <c r="AM1026" i="1" a="1"/>
  <c r="AM1026" i="1" s="1"/>
  <c r="AM1027" i="1" a="1"/>
  <c r="AM1027" i="1" s="1"/>
  <c r="AM1028" i="1" a="1"/>
  <c r="AM1028" i="1" s="1"/>
  <c r="AM1029" i="1" a="1"/>
  <c r="AM1029" i="1" s="1"/>
  <c r="AM1030" i="1" a="1"/>
  <c r="AM1030" i="1" s="1"/>
  <c r="AM1031" i="1" a="1"/>
  <c r="AM1031" i="1" s="1"/>
  <c r="AM1032" i="1" a="1"/>
  <c r="AM1032" i="1" s="1"/>
  <c r="AM1033" i="1" a="1"/>
  <c r="AM1033" i="1" s="1"/>
  <c r="AM1034" i="1" a="1"/>
  <c r="AM1034" i="1" s="1"/>
  <c r="AM1035" i="1" a="1"/>
  <c r="AM1035" i="1" s="1"/>
  <c r="AM1036" i="1" a="1"/>
  <c r="AM1036" i="1" s="1"/>
  <c r="AM1037" i="1" a="1"/>
  <c r="AM1037" i="1" s="1"/>
  <c r="AM1038" i="1" a="1"/>
  <c r="AM1038" i="1" s="1"/>
  <c r="AM1039" i="1" a="1"/>
  <c r="AM1039" i="1" s="1"/>
  <c r="AM1040" i="1" a="1"/>
  <c r="AM1040" i="1" s="1"/>
  <c r="AM1041" i="1" a="1"/>
  <c r="AM1041" i="1" s="1"/>
  <c r="AM1042" i="1" a="1"/>
  <c r="AM1042" i="1" s="1"/>
  <c r="AM1043" i="1" a="1"/>
  <c r="AM1043" i="1" s="1"/>
  <c r="AM1044" i="1" a="1"/>
  <c r="AM1044" i="1" s="1"/>
  <c r="AM1045" i="1" a="1"/>
  <c r="AM1045" i="1" s="1"/>
  <c r="AM1046" i="1" a="1"/>
  <c r="AM1046" i="1" s="1"/>
  <c r="AM1047" i="1" a="1"/>
  <c r="AM1047" i="1" s="1"/>
  <c r="AM1048" i="1" a="1"/>
  <c r="AM1048" i="1" s="1"/>
  <c r="AM1049" i="1" a="1"/>
  <c r="AM1049" i="1" s="1"/>
  <c r="AM1050" i="1" a="1"/>
  <c r="AM1050" i="1" s="1"/>
  <c r="AM1051" i="1" a="1"/>
  <c r="AM1051" i="1" s="1"/>
  <c r="AM1052" i="1" a="1"/>
  <c r="AM1052" i="1" s="1"/>
  <c r="AM1053" i="1" a="1"/>
  <c r="AM1053" i="1" s="1"/>
  <c r="AM1054" i="1" a="1"/>
  <c r="AM1054" i="1" s="1"/>
  <c r="AM1055" i="1" a="1"/>
  <c r="AM1055" i="1" s="1"/>
  <c r="AM1056" i="1" a="1"/>
  <c r="AM1056" i="1" s="1"/>
  <c r="AM1057" i="1" a="1"/>
  <c r="AM1057" i="1" s="1"/>
  <c r="AM1058" i="1" a="1"/>
  <c r="AM1058" i="1" s="1"/>
  <c r="AM1059" i="1" a="1"/>
  <c r="AM1059" i="1" s="1"/>
  <c r="AM1060" i="1" a="1"/>
  <c r="AM1060" i="1" s="1"/>
  <c r="AM1061" i="1" a="1"/>
  <c r="AM1061" i="1" s="1"/>
  <c r="AM1062" i="1" a="1"/>
  <c r="AM1062" i="1" s="1"/>
  <c r="AM1063" i="1" a="1"/>
  <c r="AM1063" i="1" s="1"/>
  <c r="AM1064" i="1" a="1"/>
  <c r="AM1064" i="1" s="1"/>
  <c r="AM1065" i="1" a="1"/>
  <c r="AM1065" i="1" s="1"/>
  <c r="AM1066" i="1" a="1"/>
  <c r="AM1066" i="1" s="1"/>
  <c r="AM1067" i="1" a="1"/>
  <c r="AM1067" i="1" s="1"/>
  <c r="AM1068" i="1" a="1"/>
  <c r="AM1068" i="1" s="1"/>
  <c r="AM1069" i="1" a="1"/>
  <c r="AM1069" i="1" s="1"/>
  <c r="AM1070" i="1" a="1"/>
  <c r="AM1070" i="1" s="1"/>
  <c r="AM1071" i="1" a="1"/>
  <c r="AM1071" i="1" s="1"/>
  <c r="AM1072" i="1" a="1"/>
  <c r="AM1072" i="1" s="1"/>
  <c r="AM1073" i="1" a="1"/>
  <c r="AM1073" i="1" s="1"/>
  <c r="AM1074" i="1" a="1"/>
  <c r="AM1074" i="1" s="1"/>
  <c r="AM1075" i="1" a="1"/>
  <c r="AM1075" i="1" s="1"/>
  <c r="AM1076" i="1" a="1"/>
  <c r="AM1076" i="1" s="1"/>
  <c r="AM1077" i="1" a="1"/>
  <c r="AM1077" i="1" s="1"/>
  <c r="AM1078" i="1" a="1"/>
  <c r="AM1078" i="1" s="1"/>
  <c r="AM1079" i="1" a="1"/>
  <c r="AM1079" i="1" s="1"/>
  <c r="AM1080" i="1" a="1"/>
  <c r="AM1080" i="1" s="1"/>
  <c r="AM1081" i="1" a="1"/>
  <c r="AM1081" i="1"/>
  <c r="AM1082" i="1" a="1"/>
  <c r="AM1082" i="1" s="1"/>
  <c r="AM1083" i="1" a="1"/>
  <c r="AM1083" i="1" s="1"/>
  <c r="AM1084" i="1" a="1"/>
  <c r="AM1084" i="1" s="1"/>
  <c r="AM1085" i="1" a="1"/>
  <c r="AM1085" i="1" s="1"/>
  <c r="AM1086" i="1" a="1"/>
  <c r="AM1086" i="1" s="1"/>
  <c r="AM1087" i="1" a="1"/>
  <c r="AM1087" i="1" s="1"/>
  <c r="AM1088" i="1" a="1"/>
  <c r="AM1088" i="1" s="1"/>
  <c r="AM1089" i="1" a="1"/>
  <c r="AM1089" i="1" s="1"/>
  <c r="AM1090" i="1" a="1"/>
  <c r="AM1090" i="1" s="1"/>
  <c r="AM1091" i="1" a="1"/>
  <c r="AM1091" i="1" s="1"/>
  <c r="AM1092" i="1" a="1"/>
  <c r="AM1092" i="1" s="1"/>
  <c r="AM1093" i="1" a="1"/>
  <c r="AM1093" i="1" s="1"/>
  <c r="AM1094" i="1" a="1"/>
  <c r="AM1094" i="1" s="1"/>
  <c r="AM1095" i="1" a="1"/>
  <c r="AM1095" i="1" s="1"/>
  <c r="AM1096" i="1" a="1"/>
  <c r="AM1096" i="1" s="1"/>
  <c r="AM1097" i="1" a="1"/>
  <c r="AM1097" i="1" s="1"/>
  <c r="AM1098" i="1" a="1"/>
  <c r="AM1098" i="1" s="1"/>
  <c r="AM1099" i="1" a="1"/>
  <c r="AM1099" i="1" s="1"/>
  <c r="AM1100" i="1" a="1"/>
  <c r="AM1100" i="1" s="1"/>
  <c r="AM1101" i="1" a="1"/>
  <c r="AM1101" i="1" s="1"/>
  <c r="AM1102" i="1" a="1"/>
  <c r="AM1102" i="1" s="1"/>
  <c r="AM1103" i="1" a="1"/>
  <c r="AM1103" i="1" s="1"/>
  <c r="AM1104" i="1" a="1"/>
  <c r="AM1104" i="1" s="1"/>
  <c r="AM1105" i="1" a="1"/>
  <c r="AM1105" i="1" s="1"/>
  <c r="AM1106" i="1" a="1"/>
  <c r="AM1106" i="1"/>
  <c r="AM1107" i="1" a="1"/>
  <c r="AM1107" i="1" s="1"/>
  <c r="AM1108" i="1" a="1"/>
  <c r="AM1108" i="1" s="1"/>
  <c r="AM1109" i="1" a="1"/>
  <c r="AM1109" i="1" s="1"/>
  <c r="AM1110" i="1" a="1"/>
  <c r="AM1110" i="1" s="1"/>
  <c r="AM1111" i="1" a="1"/>
  <c r="AM1111" i="1" s="1"/>
  <c r="AM1112" i="1" a="1"/>
  <c r="AM1112" i="1" s="1"/>
  <c r="AM1113" i="1" a="1"/>
  <c r="AM1113" i="1" s="1"/>
  <c r="AM1114" i="1" a="1"/>
  <c r="AM1114" i="1" s="1"/>
  <c r="AM1115" i="1" a="1"/>
  <c r="AM1115" i="1" s="1"/>
  <c r="AM1116" i="1" a="1"/>
  <c r="AM1116" i="1" s="1"/>
  <c r="AM1117" i="1" a="1"/>
  <c r="AM1117" i="1" s="1"/>
  <c r="AM1118" i="1" a="1"/>
  <c r="AM1118" i="1" s="1"/>
  <c r="AM1119" i="1" a="1"/>
  <c r="AM1119" i="1" s="1"/>
  <c r="AM1120" i="1" a="1"/>
  <c r="AM1120" i="1" s="1"/>
  <c r="AM1121" i="1" a="1"/>
  <c r="AM1121" i="1" s="1"/>
  <c r="AM1122" i="1" a="1"/>
  <c r="AM1122" i="1" s="1"/>
  <c r="AM1123" i="1" a="1"/>
  <c r="AM1123" i="1" s="1"/>
  <c r="AM1124" i="1" a="1"/>
  <c r="AM1124" i="1" s="1"/>
  <c r="AM1125" i="1" a="1"/>
  <c r="AM1125" i="1" s="1"/>
  <c r="AM1126" i="1" a="1"/>
  <c r="AM1126" i="1" s="1"/>
  <c r="AM1127" i="1" a="1"/>
  <c r="AM1127" i="1" s="1"/>
  <c r="AM1128" i="1" a="1"/>
  <c r="AM1128" i="1" s="1"/>
  <c r="AM1129" i="1" a="1"/>
  <c r="AM1129" i="1" s="1"/>
  <c r="AM1130" i="1" a="1"/>
  <c r="AM1130" i="1" s="1"/>
  <c r="AM1131" i="1" a="1"/>
  <c r="AM1131" i="1" s="1"/>
  <c r="AM1132" i="1" a="1"/>
  <c r="AM1132" i="1" s="1"/>
  <c r="AM1133" i="1" a="1"/>
  <c r="AM1133" i="1" s="1"/>
  <c r="AM1134" i="1" a="1"/>
  <c r="AM1134" i="1" s="1"/>
  <c r="AM1135" i="1" a="1"/>
  <c r="AM1135" i="1" s="1"/>
  <c r="AM1136" i="1" a="1"/>
  <c r="AM1136" i="1" s="1"/>
  <c r="AM1137" i="1" a="1"/>
  <c r="AM1137" i="1" s="1"/>
  <c r="AM1138" i="1" a="1"/>
  <c r="AM1138" i="1" s="1"/>
  <c r="AM1139" i="1" a="1"/>
  <c r="AM1139" i="1" s="1"/>
  <c r="AM1140" i="1" a="1"/>
  <c r="AM1140" i="1" s="1"/>
  <c r="AM1141" i="1" a="1"/>
  <c r="AM1141" i="1" s="1"/>
  <c r="AM1142" i="1" a="1"/>
  <c r="AM1142" i="1" s="1"/>
  <c r="AM1143" i="1" a="1"/>
  <c r="AM1143" i="1" s="1"/>
  <c r="AM1144" i="1" a="1"/>
  <c r="AM1144" i="1" s="1"/>
  <c r="AM1145" i="1" a="1"/>
  <c r="AM1145" i="1" s="1"/>
  <c r="AM1146" i="1" a="1"/>
  <c r="AM1146" i="1" s="1"/>
  <c r="AM1147" i="1" a="1"/>
  <c r="AM1147" i="1" s="1"/>
  <c r="AM1148" i="1" a="1"/>
  <c r="AM1148" i="1" s="1"/>
  <c r="AM1149" i="1" a="1"/>
  <c r="AM1149" i="1" s="1"/>
  <c r="AM1150" i="1" a="1"/>
  <c r="AM1150" i="1"/>
  <c r="AM1151" i="1" a="1"/>
  <c r="AM1151" i="1" s="1"/>
  <c r="AM1152" i="1" a="1"/>
  <c r="AM1152" i="1" s="1"/>
  <c r="AM1153" i="1" a="1"/>
  <c r="AM1153" i="1" s="1"/>
  <c r="AM1154" i="1" a="1"/>
  <c r="AM1154" i="1" s="1"/>
  <c r="AM1155" i="1" a="1"/>
  <c r="AM1155" i="1" s="1"/>
  <c r="AM1156" i="1" a="1"/>
  <c r="AM1156" i="1" s="1"/>
  <c r="AM1157" i="1" a="1"/>
  <c r="AM1157" i="1" s="1"/>
  <c r="AM1158" i="1" a="1"/>
  <c r="AM1158" i="1" s="1"/>
  <c r="AM1159" i="1" a="1"/>
  <c r="AM1159" i="1" s="1"/>
  <c r="AM1160" i="1" a="1"/>
  <c r="AM1160" i="1" s="1"/>
  <c r="AM1161" i="1" a="1"/>
  <c r="AM1161" i="1" s="1"/>
  <c r="AM1162" i="1" a="1"/>
  <c r="AM1162" i="1" s="1"/>
  <c r="AM1163" i="1" a="1"/>
  <c r="AM1163" i="1" s="1"/>
  <c r="AM1164" i="1" a="1"/>
  <c r="AM1164" i="1" s="1"/>
  <c r="AM1165" i="1" a="1"/>
  <c r="AM1165" i="1" s="1"/>
  <c r="AM1166" i="1" a="1"/>
  <c r="AM1166" i="1" s="1"/>
  <c r="AM1167" i="1" a="1"/>
  <c r="AM1167" i="1" s="1"/>
  <c r="AM1168" i="1" a="1"/>
  <c r="AM1168" i="1" s="1"/>
  <c r="AM1169" i="1" a="1"/>
  <c r="AM1169" i="1" s="1"/>
  <c r="AM1170" i="1" a="1"/>
  <c r="AM1170" i="1" s="1"/>
  <c r="AM1171" i="1" a="1"/>
  <c r="AM1171" i="1" s="1"/>
  <c r="AM1172" i="1" a="1"/>
  <c r="AM1172" i="1" s="1"/>
  <c r="AM1173" i="1" a="1"/>
  <c r="AM1173" i="1" s="1"/>
  <c r="AM1174" i="1" a="1"/>
  <c r="AM1174" i="1" s="1"/>
  <c r="AM1175" i="1" a="1"/>
  <c r="AM1175" i="1" s="1"/>
  <c r="AM1176" i="1" a="1"/>
  <c r="AM1176" i="1" s="1"/>
  <c r="AM1177" i="1" a="1"/>
  <c r="AM1177" i="1" s="1"/>
  <c r="AM1178" i="1" a="1"/>
  <c r="AM1178" i="1" s="1"/>
  <c r="AM1179" i="1" a="1"/>
  <c r="AM1179" i="1" s="1"/>
  <c r="AM1180" i="1" a="1"/>
  <c r="AM1180" i="1" s="1"/>
  <c r="AM1181" i="1" a="1"/>
  <c r="AM1181" i="1" s="1"/>
  <c r="AM1182" i="1" a="1"/>
  <c r="AM1182" i="1" s="1"/>
  <c r="AM1183" i="1" a="1"/>
  <c r="AM1183" i="1" s="1"/>
  <c r="AM1184" i="1" a="1"/>
  <c r="AM1184" i="1" s="1"/>
  <c r="AM1185" i="1" a="1"/>
  <c r="AM1185" i="1" s="1"/>
  <c r="AM1186" i="1" a="1"/>
  <c r="AM1186" i="1" s="1"/>
  <c r="AM1187" i="1" a="1"/>
  <c r="AM1187" i="1" s="1"/>
  <c r="AM1188" i="1" a="1"/>
  <c r="AM1188" i="1" s="1"/>
  <c r="AM1189" i="1" a="1"/>
  <c r="AM1189" i="1" s="1"/>
  <c r="AM1190" i="1" a="1"/>
  <c r="AM1190" i="1" s="1"/>
  <c r="AM1191" i="1" a="1"/>
  <c r="AM1191" i="1" s="1"/>
  <c r="AM1192" i="1" a="1"/>
  <c r="AM1192" i="1" s="1"/>
  <c r="AM1193" i="1" a="1"/>
  <c r="AM1193" i="1" s="1"/>
  <c r="AM1194" i="1" a="1"/>
  <c r="AM1194" i="1" s="1"/>
  <c r="AM1195" i="1" a="1"/>
  <c r="AM1195" i="1" s="1"/>
  <c r="AM1196" i="1" a="1"/>
  <c r="AM1196" i="1" s="1"/>
  <c r="AM1197" i="1" a="1"/>
  <c r="AM1197" i="1" s="1"/>
  <c r="AM1198" i="1" a="1"/>
  <c r="AM1198" i="1" s="1"/>
  <c r="AM1199" i="1" a="1"/>
  <c r="AM1199" i="1" s="1"/>
  <c r="AM1200" i="1" a="1"/>
  <c r="AM1200" i="1" s="1"/>
  <c r="AM1201" i="1" a="1"/>
  <c r="AM1201" i="1" s="1"/>
  <c r="AM1202" i="1" a="1"/>
  <c r="AM1202" i="1" s="1"/>
  <c r="AM1203" i="1" a="1"/>
  <c r="AM1203" i="1" s="1"/>
  <c r="AM1204" i="1" a="1"/>
  <c r="AM1204" i="1" s="1"/>
  <c r="AM1205" i="1" a="1"/>
  <c r="AM1205" i="1" s="1"/>
  <c r="AM1206" i="1" a="1"/>
  <c r="AM1206" i="1" s="1"/>
  <c r="AM1207" i="1" a="1"/>
  <c r="AM1207" i="1" s="1"/>
  <c r="AM1208" i="1" a="1"/>
  <c r="AM1208" i="1" s="1"/>
  <c r="AM1209" i="1" a="1"/>
  <c r="AM1209" i="1" s="1"/>
  <c r="AM1210" i="1" a="1"/>
  <c r="AM1210" i="1" s="1"/>
  <c r="AM1211" i="1" a="1"/>
  <c r="AM1211" i="1" s="1"/>
  <c r="AM1212" i="1" a="1"/>
  <c r="AM1212" i="1" s="1"/>
  <c r="AM1213" i="1" a="1"/>
  <c r="AM1213" i="1" s="1"/>
  <c r="AM1214" i="1" a="1"/>
  <c r="AM1214" i="1" s="1"/>
  <c r="AM1215" i="1" a="1"/>
  <c r="AM1215" i="1" s="1"/>
  <c r="AM1216" i="1" a="1"/>
  <c r="AM1216" i="1" s="1"/>
  <c r="AM1217" i="1" a="1"/>
  <c r="AM1217" i="1" s="1"/>
  <c r="AM1218" i="1" a="1"/>
  <c r="AM1218" i="1" s="1"/>
  <c r="AM1219" i="1" a="1"/>
  <c r="AM1219" i="1" s="1"/>
  <c r="AM1220" i="1" a="1"/>
  <c r="AM1220" i="1" s="1"/>
  <c r="AM1221" i="1" a="1"/>
  <c r="AM1221" i="1" s="1"/>
  <c r="AM1222" i="1" a="1"/>
  <c r="AM1222" i="1" s="1"/>
  <c r="AM1223" i="1" a="1"/>
  <c r="AM1223" i="1" s="1"/>
  <c r="AM1224" i="1" a="1"/>
  <c r="AM1224" i="1" s="1"/>
  <c r="AM1225" i="1" a="1"/>
  <c r="AM1225" i="1" s="1"/>
  <c r="AM1226" i="1" a="1"/>
  <c r="AM1226" i="1" s="1"/>
  <c r="AM1227" i="1" a="1"/>
  <c r="AM1227" i="1" s="1"/>
  <c r="AM1228" i="1" a="1"/>
  <c r="AM1228" i="1" s="1"/>
  <c r="AM1229" i="1" a="1"/>
  <c r="AM1229" i="1" s="1"/>
  <c r="AM1230" i="1" a="1"/>
  <c r="AM1230" i="1" s="1"/>
  <c r="AM1231" i="1" a="1"/>
  <c r="AM1231" i="1"/>
  <c r="AM1232" i="1" a="1"/>
  <c r="AM1232" i="1" s="1"/>
  <c r="AM1233" i="1" a="1"/>
  <c r="AM1233" i="1" s="1"/>
  <c r="AM1234" i="1" a="1"/>
  <c r="AM1234" i="1" s="1"/>
  <c r="AM1235" i="1" a="1"/>
  <c r="AM1235" i="1"/>
  <c r="AM1236" i="1" a="1"/>
  <c r="AM1236" i="1" s="1"/>
  <c r="AM1237" i="1" a="1"/>
  <c r="AM1237" i="1" s="1"/>
  <c r="AM1238" i="1" a="1"/>
  <c r="AM1238" i="1" s="1"/>
  <c r="AM1239" i="1" a="1"/>
  <c r="AM1239" i="1" s="1"/>
  <c r="AM1240" i="1" a="1"/>
  <c r="AM1240" i="1" s="1"/>
  <c r="AM1241" i="1" a="1"/>
  <c r="AM1241" i="1" s="1"/>
  <c r="AM1242" i="1" a="1"/>
  <c r="AM1242" i="1" s="1"/>
  <c r="AM1243" i="1" a="1"/>
  <c r="AM1243" i="1" s="1"/>
  <c r="AM1244" i="1" a="1"/>
  <c r="AM1244" i="1" s="1"/>
  <c r="AM1245" i="1" a="1"/>
  <c r="AM1245" i="1" s="1"/>
  <c r="AM1246" i="1" a="1"/>
  <c r="AM1246" i="1" s="1"/>
  <c r="AM1247" i="1" a="1"/>
  <c r="AM1247" i="1" s="1"/>
  <c r="AM1248" i="1" a="1"/>
  <c r="AM1248" i="1" s="1"/>
  <c r="AM1249" i="1" a="1"/>
  <c r="AM1249" i="1" s="1"/>
  <c r="AM1250" i="1" a="1"/>
  <c r="AM1250" i="1" s="1"/>
  <c r="AM1251" i="1" a="1"/>
  <c r="AM1251" i="1" s="1"/>
  <c r="AM1252" i="1" a="1"/>
  <c r="AM1252" i="1" s="1"/>
  <c r="AM1253" i="1" a="1"/>
  <c r="AM1253" i="1" s="1"/>
  <c r="AM1254" i="1" a="1"/>
  <c r="AM1254" i="1"/>
  <c r="AM1255" i="1" a="1"/>
  <c r="AM1255" i="1" s="1"/>
  <c r="AM1256" i="1" a="1"/>
  <c r="AM1256" i="1" s="1"/>
  <c r="AM1257" i="1" a="1"/>
  <c r="AM1257" i="1" s="1"/>
  <c r="AM1258" i="1" a="1"/>
  <c r="AM1258" i="1" s="1"/>
  <c r="AM1259" i="1" a="1"/>
  <c r="AM1259" i="1" s="1"/>
  <c r="AM1260" i="1" a="1"/>
  <c r="AM1260" i="1" s="1"/>
  <c r="AM1261" i="1" a="1"/>
  <c r="AM1261" i="1" s="1"/>
  <c r="AM1262" i="1" a="1"/>
  <c r="AM1262" i="1" s="1"/>
  <c r="AM1263" i="1" a="1"/>
  <c r="AM1263" i="1" s="1"/>
  <c r="AM1264" i="1" a="1"/>
  <c r="AM1264" i="1" s="1"/>
  <c r="AM1265" i="1" a="1"/>
  <c r="AM1265" i="1"/>
  <c r="AM1266" i="1" a="1"/>
  <c r="AM1266" i="1" s="1"/>
  <c r="AM1267" i="1" a="1"/>
  <c r="AM1267" i="1" s="1"/>
  <c r="AM1268" i="1" a="1"/>
  <c r="AM1268" i="1" s="1"/>
  <c r="AM1269" i="1" a="1"/>
  <c r="AM1269" i="1" s="1"/>
  <c r="AM1270" i="1" a="1"/>
  <c r="AM1270" i="1" s="1"/>
  <c r="AM1271" i="1" a="1"/>
  <c r="AM1271" i="1" s="1"/>
  <c r="AM1272" i="1" a="1"/>
  <c r="AM1272" i="1" s="1"/>
  <c r="AM1273" i="1" a="1"/>
  <c r="AM1273" i="1" s="1"/>
  <c r="AM1274" i="1" a="1"/>
  <c r="AM1274" i="1" s="1"/>
  <c r="AM1275" i="1" a="1"/>
  <c r="AM1275" i="1" s="1"/>
  <c r="AM1276" i="1" a="1"/>
  <c r="AM1276" i="1" s="1"/>
  <c r="AM1277" i="1" a="1"/>
  <c r="AM1277" i="1" s="1"/>
  <c r="AM1278" i="1" a="1"/>
  <c r="AM1278" i="1" s="1"/>
  <c r="AM1279" i="1" a="1"/>
  <c r="AM1279" i="1" s="1"/>
  <c r="AM1280" i="1" a="1"/>
  <c r="AM1280" i="1" s="1"/>
  <c r="AM1281" i="1" a="1"/>
  <c r="AM1281" i="1" s="1"/>
  <c r="AM1282" i="1" a="1"/>
  <c r="AM1282" i="1" s="1"/>
  <c r="AM1283" i="1" a="1"/>
  <c r="AM1283" i="1" s="1"/>
  <c r="AM1284" i="1" a="1"/>
  <c r="AM1284" i="1" s="1"/>
  <c r="AM1285" i="1" a="1"/>
  <c r="AM1285" i="1" s="1"/>
  <c r="AM1286" i="1" a="1"/>
  <c r="AM1286" i="1" s="1"/>
  <c r="AM1287" i="1" a="1"/>
  <c r="AM1287" i="1" s="1"/>
  <c r="AM1288" i="1" a="1"/>
  <c r="AM1288" i="1" s="1"/>
  <c r="AM1289" i="1" a="1"/>
  <c r="AM1289" i="1"/>
  <c r="AM1290" i="1" a="1"/>
  <c r="AM1290" i="1" s="1"/>
  <c r="AM1291" i="1" a="1"/>
  <c r="AM1291" i="1" s="1"/>
  <c r="AM1292" i="1" a="1"/>
  <c r="AM1292" i="1" s="1"/>
  <c r="AM1293" i="1" a="1"/>
  <c r="AM1293" i="1" s="1"/>
  <c r="AM1294" i="1" a="1"/>
  <c r="AM1294" i="1" s="1"/>
  <c r="AM1295" i="1" a="1"/>
  <c r="AM1295" i="1"/>
  <c r="AM1296" i="1" a="1"/>
  <c r="AM1296" i="1" s="1"/>
  <c r="AM1297" i="1" a="1"/>
  <c r="AM1297" i="1"/>
  <c r="AM1298" i="1" a="1"/>
  <c r="AM1298" i="1" s="1"/>
  <c r="AM1299" i="1" a="1"/>
  <c r="AM1299" i="1" s="1"/>
  <c r="AM1300" i="1" a="1"/>
  <c r="AM1300" i="1" s="1"/>
  <c r="AM1301" i="1" a="1"/>
  <c r="AM1301" i="1" s="1"/>
  <c r="AM1302" i="1" a="1"/>
  <c r="AM1302" i="1" s="1"/>
  <c r="AM1303" i="1" a="1"/>
  <c r="AM1303" i="1" s="1"/>
  <c r="AM1304" i="1" a="1"/>
  <c r="AM1304" i="1" s="1"/>
  <c r="AM1305" i="1" a="1"/>
  <c r="AM1305" i="1" s="1"/>
  <c r="AM1306" i="1" a="1"/>
  <c r="AM1306" i="1" s="1"/>
  <c r="AM1307" i="1" a="1"/>
  <c r="AM1307" i="1" s="1"/>
  <c r="AM1308" i="1" a="1"/>
  <c r="AM1308" i="1" s="1"/>
  <c r="AM1309" i="1" a="1"/>
  <c r="AM1309" i="1" s="1"/>
  <c r="AM1310" i="1" a="1"/>
  <c r="AM1310" i="1" s="1"/>
  <c r="AM1311" i="1" a="1"/>
  <c r="AM1311" i="1" s="1"/>
  <c r="AM1312" i="1" a="1"/>
  <c r="AM1312" i="1" s="1"/>
  <c r="AM1313" i="1" a="1"/>
  <c r="AM1313" i="1" s="1"/>
  <c r="AM1314" i="1" a="1"/>
  <c r="AM1314" i="1" s="1"/>
  <c r="AM1315" i="1" a="1"/>
  <c r="AM1315" i="1" s="1"/>
  <c r="AM1316" i="1" a="1"/>
  <c r="AM1316" i="1" s="1"/>
  <c r="AM1317" i="1" a="1"/>
  <c r="AM1317" i="1"/>
  <c r="AM1318" i="1" a="1"/>
  <c r="AM1318" i="1" s="1"/>
  <c r="AM1319" i="1" a="1"/>
  <c r="AM1319" i="1" s="1"/>
  <c r="AM1320" i="1" a="1"/>
  <c r="AM1320" i="1" s="1"/>
  <c r="AM1321" i="1" a="1"/>
  <c r="AM1321" i="1" s="1"/>
  <c r="AM1322" i="1" a="1"/>
  <c r="AM1322" i="1" s="1"/>
  <c r="AM1323" i="1" a="1"/>
  <c r="AM1323" i="1" s="1"/>
  <c r="AM1324" i="1" a="1"/>
  <c r="AM1324" i="1" s="1"/>
  <c r="AM1325" i="1" a="1"/>
  <c r="AM1325" i="1" s="1"/>
  <c r="AM1326" i="1" a="1"/>
  <c r="AM1326" i="1"/>
  <c r="AM1327" i="1" a="1"/>
  <c r="AM1327" i="1" s="1"/>
  <c r="AM1328" i="1" a="1"/>
  <c r="AM1328" i="1" s="1"/>
  <c r="AM1329" i="1" a="1"/>
  <c r="AM1329" i="1" s="1"/>
  <c r="AM1330" i="1" a="1"/>
  <c r="AM1330" i="1" s="1"/>
  <c r="AM1331" i="1" a="1"/>
  <c r="AM1331" i="1"/>
  <c r="AM1332" i="1" a="1"/>
  <c r="AM1332" i="1" s="1"/>
  <c r="AM1333" i="1" a="1"/>
  <c r="AM1333" i="1"/>
  <c r="AM1334" i="1" a="1"/>
  <c r="AM1334" i="1" s="1"/>
  <c r="AM1335" i="1" a="1"/>
  <c r="AM1335" i="1" s="1"/>
  <c r="AM1336" i="1" a="1"/>
  <c r="AM1336" i="1" s="1"/>
  <c r="AM1337" i="1" a="1"/>
  <c r="AM1337" i="1" s="1"/>
  <c r="AM1338" i="1" a="1"/>
  <c r="AM1338" i="1" s="1"/>
  <c r="AM1339" i="1" a="1"/>
  <c r="AM1339" i="1" s="1"/>
  <c r="AM1340" i="1" a="1"/>
  <c r="AM1340" i="1" s="1"/>
  <c r="AM1341" i="1" a="1"/>
  <c r="AM1341" i="1" s="1"/>
  <c r="AM1342" i="1" a="1"/>
  <c r="AM1342" i="1" s="1"/>
  <c r="AM1343" i="1" a="1"/>
  <c r="AM1343" i="1" s="1"/>
  <c r="AM1344" i="1" a="1"/>
  <c r="AM1344" i="1" s="1"/>
  <c r="AM1345" i="1" a="1"/>
  <c r="AM1345" i="1" s="1"/>
  <c r="AM1346" i="1" a="1"/>
  <c r="AM1346" i="1" s="1"/>
  <c r="AM1347" i="1" a="1"/>
  <c r="AM1347" i="1" s="1"/>
  <c r="AM1348" i="1" a="1"/>
  <c r="AM1348" i="1" s="1"/>
  <c r="AM1349" i="1" a="1"/>
  <c r="AM1349" i="1" s="1"/>
  <c r="AM1350" i="1" a="1"/>
  <c r="AM1350" i="1" s="1"/>
  <c r="AM1351" i="1" a="1"/>
  <c r="AM1351" i="1" s="1"/>
  <c r="AM1352" i="1" a="1"/>
  <c r="AM1352" i="1" s="1"/>
  <c r="AM1353" i="1" a="1"/>
  <c r="AM1353" i="1" s="1"/>
  <c r="AM1354" i="1" a="1"/>
  <c r="AM1354" i="1" s="1"/>
  <c r="AM1355" i="1" a="1"/>
  <c r="AM1355" i="1" s="1"/>
  <c r="AM1356" i="1" a="1"/>
  <c r="AM1356" i="1" s="1"/>
  <c r="AM1357" i="1" a="1"/>
  <c r="AM1357" i="1" s="1"/>
  <c r="AM1358" i="1" a="1"/>
  <c r="AM1358" i="1" s="1"/>
  <c r="AM1359" i="1" a="1"/>
  <c r="AM1359" i="1"/>
  <c r="AM1360" i="1" a="1"/>
  <c r="AM1360" i="1" s="1"/>
  <c r="AM1361" i="1" a="1"/>
  <c r="AM1361" i="1" s="1"/>
  <c r="AM1362" i="1" a="1"/>
  <c r="AM1362" i="1" s="1"/>
  <c r="AM1363" i="1" a="1"/>
  <c r="AM1363" i="1" s="1"/>
  <c r="AM1364" i="1" a="1"/>
  <c r="AM1364" i="1" s="1"/>
  <c r="AM1365" i="1" a="1"/>
  <c r="AM1365" i="1" s="1"/>
  <c r="AM1366" i="1" a="1"/>
  <c r="AM1366" i="1" s="1"/>
  <c r="AM1367" i="1" a="1"/>
  <c r="AM1367" i="1"/>
  <c r="AM1368" i="1" a="1"/>
  <c r="AM1368" i="1" s="1"/>
  <c r="AM1369" i="1" a="1"/>
  <c r="AM1369" i="1" s="1"/>
  <c r="AM1370" i="1" a="1"/>
  <c r="AM1370" i="1" s="1"/>
  <c r="AM1371" i="1" a="1"/>
  <c r="AM1371" i="1" s="1"/>
  <c r="AM1372" i="1" a="1"/>
  <c r="AM1372" i="1" s="1"/>
  <c r="AM1373" i="1" a="1"/>
  <c r="AM1373" i="1" s="1"/>
  <c r="AM1374" i="1" a="1"/>
  <c r="AM1374" i="1" s="1"/>
  <c r="AM1375" i="1" a="1"/>
  <c r="AM1375" i="1" s="1"/>
  <c r="AM1376" i="1" a="1"/>
  <c r="AM1376" i="1" s="1"/>
  <c r="AM1377" i="1" a="1"/>
  <c r="AM1377" i="1" s="1"/>
  <c r="AM1378" i="1" a="1"/>
  <c r="AM1378" i="1" s="1"/>
  <c r="AM1379" i="1" a="1"/>
  <c r="AM1379" i="1" s="1"/>
  <c r="AM1380" i="1" a="1"/>
  <c r="AM1380" i="1" s="1"/>
  <c r="AM1381" i="1" a="1"/>
  <c r="AM1381" i="1" s="1"/>
  <c r="AM1382" i="1" a="1"/>
  <c r="AM1382" i="1" s="1"/>
  <c r="AM1383" i="1" a="1"/>
  <c r="AM1383" i="1" s="1"/>
  <c r="AM1384" i="1" a="1"/>
  <c r="AM1384" i="1" s="1"/>
  <c r="AM1385" i="1" a="1"/>
  <c r="AM1385" i="1"/>
  <c r="AM1386" i="1" a="1"/>
  <c r="AM1386" i="1" s="1"/>
  <c r="AM1387" i="1" a="1"/>
  <c r="AM1387" i="1" s="1"/>
  <c r="AM1388" i="1" a="1"/>
  <c r="AM1388" i="1" s="1"/>
  <c r="AM1389" i="1" a="1"/>
  <c r="AM1389" i="1" s="1"/>
  <c r="AM1390" i="1" a="1"/>
  <c r="AM1390" i="1" s="1"/>
  <c r="AM1391" i="1" a="1"/>
  <c r="AM1391" i="1" s="1"/>
  <c r="AM1392" i="1" a="1"/>
  <c r="AM1392" i="1" s="1"/>
  <c r="AM1393" i="1" a="1"/>
  <c r="AM1393" i="1" s="1"/>
  <c r="AM1394" i="1" a="1"/>
  <c r="AM1394" i="1" s="1"/>
  <c r="AM1395" i="1" a="1"/>
  <c r="AM1395" i="1" s="1"/>
  <c r="AM1396" i="1" a="1"/>
  <c r="AM1396" i="1" s="1"/>
  <c r="AM1397" i="1" a="1"/>
  <c r="AM1397" i="1"/>
  <c r="AM1398" i="1" a="1"/>
  <c r="AM1398" i="1" s="1"/>
  <c r="AM1399" i="1" a="1"/>
  <c r="AM1399" i="1"/>
  <c r="AM1400" i="1" a="1"/>
  <c r="AM1400" i="1" s="1"/>
  <c r="AM1401" i="1" a="1"/>
  <c r="AM1401" i="1" s="1"/>
  <c r="AM1402" i="1" a="1"/>
  <c r="AM1402" i="1" s="1"/>
  <c r="AM1403" i="1" a="1"/>
  <c r="AM1403" i="1" s="1"/>
  <c r="AM1404" i="1" a="1"/>
  <c r="AM1404" i="1" s="1"/>
  <c r="AM1405" i="1" a="1"/>
  <c r="AM1405" i="1" s="1"/>
  <c r="AM1406" i="1" a="1"/>
  <c r="AM1406" i="1" s="1"/>
  <c r="AM1407" i="1" a="1"/>
  <c r="AM1407" i="1" s="1"/>
  <c r="AM1408" i="1" a="1"/>
  <c r="AM1408" i="1" s="1"/>
  <c r="AM1409" i="1" a="1"/>
  <c r="AM1409" i="1" s="1"/>
  <c r="AM1410" i="1" a="1"/>
  <c r="AM1410" i="1" s="1"/>
  <c r="AM1411" i="1" a="1"/>
  <c r="AM1411" i="1" s="1"/>
  <c r="AM1412" i="1" a="1"/>
  <c r="AM1412" i="1" s="1"/>
  <c r="AM1413" i="1" a="1"/>
  <c r="AM1413" i="1" s="1"/>
  <c r="AM1414" i="1" a="1"/>
  <c r="AM1414" i="1" s="1"/>
  <c r="AM1415" i="1" a="1"/>
  <c r="AM1415" i="1" s="1"/>
  <c r="AM1416" i="1" a="1"/>
  <c r="AM1416" i="1" s="1"/>
  <c r="AM1417" i="1" a="1"/>
  <c r="AM1417" i="1" s="1"/>
  <c r="AM1418" i="1" a="1"/>
  <c r="AM1418" i="1" s="1"/>
  <c r="AM1419" i="1" a="1"/>
  <c r="AM1419" i="1" s="1"/>
  <c r="AM1420" i="1" a="1"/>
  <c r="AM1420" i="1" s="1"/>
  <c r="AM1421" i="1" a="1"/>
  <c r="AM1421" i="1" s="1"/>
  <c r="AM1422" i="1" a="1"/>
  <c r="AM1422" i="1" s="1"/>
  <c r="AM1423" i="1" a="1"/>
  <c r="AM1423" i="1" s="1"/>
  <c r="AM1424" i="1" a="1"/>
  <c r="AM1424" i="1" s="1"/>
  <c r="AM1425" i="1" a="1"/>
  <c r="AM1425" i="1" s="1"/>
  <c r="AM1426" i="1" a="1"/>
  <c r="AM1426" i="1" s="1"/>
  <c r="AM1427" i="1" a="1"/>
  <c r="AM1427" i="1" s="1"/>
  <c r="AM1428" i="1" a="1"/>
  <c r="AM1428" i="1" s="1"/>
  <c r="AM1429" i="1" a="1"/>
  <c r="AM1429" i="1"/>
  <c r="AM1430" i="1" a="1"/>
  <c r="AM1430" i="1" s="1"/>
  <c r="AM1431" i="1" a="1"/>
  <c r="AM1431" i="1" s="1"/>
  <c r="AM1432" i="1" a="1"/>
  <c r="AM1432" i="1" s="1"/>
  <c r="AM1433" i="1" a="1"/>
  <c r="AM1433" i="1" s="1"/>
  <c r="AM1434" i="1" a="1"/>
  <c r="AM1434" i="1" s="1"/>
  <c r="AM1435" i="1" a="1"/>
  <c r="AM1435" i="1" s="1"/>
  <c r="AM1436" i="1" a="1"/>
  <c r="AM1436" i="1"/>
  <c r="AM1437" i="1" a="1"/>
  <c r="AM1437" i="1" s="1"/>
  <c r="AM1438" i="1" a="1"/>
  <c r="AM1438" i="1" s="1"/>
  <c r="AM1439" i="1" a="1"/>
  <c r="AM1439" i="1" s="1"/>
  <c r="AM1440" i="1" a="1"/>
  <c r="AM1440" i="1" s="1"/>
  <c r="AM1441" i="1" a="1"/>
  <c r="AM1441" i="1" s="1"/>
  <c r="AM1442" i="1" a="1"/>
  <c r="AM1442" i="1" s="1"/>
  <c r="AM1443" i="1" a="1"/>
  <c r="AM1443" i="1" s="1"/>
  <c r="AM1444" i="1" a="1"/>
  <c r="AM1444" i="1" s="1"/>
  <c r="AM1445" i="1" a="1"/>
  <c r="AM1445" i="1"/>
  <c r="AM1446" i="1" a="1"/>
  <c r="AM1446" i="1" s="1"/>
  <c r="AM1447" i="1" a="1"/>
  <c r="AM1447" i="1" s="1"/>
  <c r="AM1448" i="1" a="1"/>
  <c r="AM1448" i="1" s="1"/>
  <c r="AM1449" i="1" a="1"/>
  <c r="AM1449" i="1" s="1"/>
  <c r="AM1450" i="1" a="1"/>
  <c r="AM1450" i="1" s="1"/>
  <c r="AM1451" i="1" a="1"/>
  <c r="AM1451" i="1" s="1"/>
  <c r="AM1452" i="1" a="1"/>
  <c r="AM1452" i="1" s="1"/>
  <c r="AM1453" i="1" a="1"/>
  <c r="AM1453" i="1" s="1"/>
  <c r="AM1454" i="1" a="1"/>
  <c r="AM1454" i="1" s="1"/>
  <c r="AM1455" i="1" a="1"/>
  <c r="AM1455" i="1" s="1"/>
  <c r="AM1456" i="1" a="1"/>
  <c r="AM1456" i="1" s="1"/>
  <c r="AM1457" i="1" a="1"/>
  <c r="AM1457" i="1"/>
  <c r="AM1458" i="1" a="1"/>
  <c r="AM1458" i="1" s="1"/>
  <c r="AM1459" i="1" a="1"/>
  <c r="AM1459" i="1" s="1"/>
  <c r="AM1460" i="1" a="1"/>
  <c r="AM1460" i="1" s="1"/>
  <c r="AM1461" i="1" a="1"/>
  <c r="AM1461" i="1" s="1"/>
  <c r="AM1462" i="1" a="1"/>
  <c r="AM1462" i="1" s="1"/>
  <c r="AM1463" i="1" a="1"/>
  <c r="AM1463" i="1" s="1"/>
  <c r="AM1464" i="1" a="1"/>
  <c r="AM1464" i="1" s="1"/>
  <c r="AM1465" i="1" a="1"/>
  <c r="AM1465" i="1" s="1"/>
  <c r="AM1466" i="1" a="1"/>
  <c r="AM1466" i="1" s="1"/>
  <c r="AM1467" i="1" a="1"/>
  <c r="AM1467" i="1" s="1"/>
  <c r="AM1468" i="1" a="1"/>
  <c r="AM1468" i="1" s="1"/>
  <c r="AM1469" i="1" a="1"/>
  <c r="AM1469" i="1" s="1"/>
  <c r="AM1470" i="1" a="1"/>
  <c r="AM1470" i="1" s="1"/>
  <c r="AM1471" i="1" a="1"/>
  <c r="AM1471" i="1" s="1"/>
  <c r="AH2" i="1" a="1"/>
  <c r="AH2" i="1" s="1"/>
  <c r="AH3" i="1" a="1"/>
  <c r="AH3" i="1" s="1"/>
  <c r="AH4" i="1" a="1"/>
  <c r="AH4" i="1" s="1"/>
  <c r="AH5" i="1" a="1"/>
  <c r="AH5" i="1" s="1"/>
  <c r="AH6" i="1" a="1"/>
  <c r="AH6" i="1" s="1"/>
  <c r="AH7" i="1" a="1"/>
  <c r="AH7" i="1" s="1"/>
  <c r="AH8" i="1" a="1"/>
  <c r="AH8" i="1" s="1"/>
  <c r="AH9" i="1" a="1"/>
  <c r="AH9" i="1" s="1"/>
  <c r="AH10" i="1" a="1"/>
  <c r="AH10" i="1" s="1"/>
  <c r="AH11" i="1" a="1"/>
  <c r="AH11" i="1" s="1"/>
  <c r="AH12" i="1" a="1"/>
  <c r="AH12" i="1" s="1"/>
  <c r="AH13" i="1" a="1"/>
  <c r="AH13" i="1"/>
  <c r="AH14" i="1" a="1"/>
  <c r="AH14" i="1" s="1"/>
  <c r="AH15" i="1" a="1"/>
  <c r="AH15" i="1" s="1"/>
  <c r="AH16" i="1" a="1"/>
  <c r="AH16" i="1" s="1"/>
  <c r="AH17" i="1" a="1"/>
  <c r="AH17" i="1" s="1"/>
  <c r="AH18" i="1" a="1"/>
  <c r="AH18" i="1" s="1"/>
  <c r="AH19" i="1" a="1"/>
  <c r="AH19" i="1" s="1"/>
  <c r="AH20" i="1" a="1"/>
  <c r="AH20" i="1" s="1"/>
  <c r="AH21" i="1" a="1"/>
  <c r="AH21" i="1" s="1"/>
  <c r="AH22" i="1" a="1"/>
  <c r="AH22" i="1" s="1"/>
  <c r="AH23" i="1" a="1"/>
  <c r="AH23" i="1" s="1"/>
  <c r="AH24" i="1" a="1"/>
  <c r="AH24" i="1" s="1"/>
  <c r="AH25" i="1" a="1"/>
  <c r="AH25" i="1" s="1"/>
  <c r="AH26" i="1" a="1"/>
  <c r="AH26" i="1" s="1"/>
  <c r="AH27" i="1" a="1"/>
  <c r="AH27" i="1" s="1"/>
  <c r="AH28" i="1" a="1"/>
  <c r="AH28" i="1" s="1"/>
  <c r="AH29" i="1" a="1"/>
  <c r="AH29" i="1" s="1"/>
  <c r="AH30" i="1" a="1"/>
  <c r="AH30" i="1" s="1"/>
  <c r="AH31" i="1" a="1"/>
  <c r="AH31" i="1" s="1"/>
  <c r="AH32" i="1" a="1"/>
  <c r="AH32" i="1" s="1"/>
  <c r="AH33" i="1" a="1"/>
  <c r="AH33" i="1" s="1"/>
  <c r="AH34" i="1" a="1"/>
  <c r="AH34" i="1" s="1"/>
  <c r="AH35" i="1" a="1"/>
  <c r="AH35" i="1" s="1"/>
  <c r="AH36" i="1" a="1"/>
  <c r="AH36" i="1" s="1"/>
  <c r="AH37" i="1" a="1"/>
  <c r="AH37" i="1" s="1"/>
  <c r="AH38" i="1" a="1"/>
  <c r="AH38" i="1" s="1"/>
  <c r="AH39" i="1" a="1"/>
  <c r="AH39" i="1" s="1"/>
  <c r="AH40" i="1" a="1"/>
  <c r="AH40" i="1" s="1"/>
  <c r="AH41" i="1" a="1"/>
  <c r="AH41" i="1" s="1"/>
  <c r="AH42" i="1" a="1"/>
  <c r="AH42" i="1" s="1"/>
  <c r="AH43" i="1" a="1"/>
  <c r="AH43" i="1" s="1"/>
  <c r="AH44" i="1" a="1"/>
  <c r="AH44" i="1" s="1"/>
  <c r="AH45" i="1" a="1"/>
  <c r="AH45" i="1" s="1"/>
  <c r="AH46" i="1" a="1"/>
  <c r="AH46" i="1" s="1"/>
  <c r="AH47" i="1" a="1"/>
  <c r="AH47" i="1" s="1"/>
  <c r="AH48" i="1" a="1"/>
  <c r="AH48" i="1" s="1"/>
  <c r="AH49" i="1" a="1"/>
  <c r="AH49" i="1" s="1"/>
  <c r="AH50" i="1" a="1"/>
  <c r="AH50" i="1" s="1"/>
  <c r="AH51" i="1" a="1"/>
  <c r="AH51" i="1" s="1"/>
  <c r="AH52" i="1" a="1"/>
  <c r="AH52" i="1" s="1"/>
  <c r="AH53" i="1" a="1"/>
  <c r="AH53" i="1" s="1"/>
  <c r="AH54" i="1" a="1"/>
  <c r="AH54" i="1" s="1"/>
  <c r="AH55" i="1" a="1"/>
  <c r="AH55" i="1" s="1"/>
  <c r="AH56" i="1" a="1"/>
  <c r="AH56" i="1" s="1"/>
  <c r="AH57" i="1" a="1"/>
  <c r="AH57" i="1" s="1"/>
  <c r="AH58" i="1" a="1"/>
  <c r="AH58" i="1" s="1"/>
  <c r="AH59" i="1" a="1"/>
  <c r="AH59" i="1" s="1"/>
  <c r="AH60" i="1" a="1"/>
  <c r="AH60" i="1" s="1"/>
  <c r="AH61" i="1" a="1"/>
  <c r="AH61" i="1" s="1"/>
  <c r="AH62" i="1" a="1"/>
  <c r="AH62" i="1" s="1"/>
  <c r="AH63" i="1" a="1"/>
  <c r="AH63" i="1" s="1"/>
  <c r="AH64" i="1" a="1"/>
  <c r="AH64" i="1" s="1"/>
  <c r="AH65" i="1" a="1"/>
  <c r="AH65" i="1" s="1"/>
  <c r="AH66" i="1" a="1"/>
  <c r="AH66" i="1" s="1"/>
  <c r="AH67" i="1" a="1"/>
  <c r="AH67" i="1" s="1"/>
  <c r="AH68" i="1" a="1"/>
  <c r="AH68" i="1" s="1"/>
  <c r="AH69" i="1" a="1"/>
  <c r="AH69" i="1" s="1"/>
  <c r="AH70" i="1" a="1"/>
  <c r="AH70" i="1" s="1"/>
  <c r="AH71" i="1" a="1"/>
  <c r="AH71" i="1" s="1"/>
  <c r="AH72" i="1" a="1"/>
  <c r="AH72" i="1" s="1"/>
  <c r="AH73" i="1" a="1"/>
  <c r="AH73" i="1" s="1"/>
  <c r="AH74" i="1" a="1"/>
  <c r="AH74" i="1" s="1"/>
  <c r="AH75" i="1" a="1"/>
  <c r="AH75" i="1" s="1"/>
  <c r="AH76" i="1" a="1"/>
  <c r="AH76" i="1" s="1"/>
  <c r="AH77" i="1" a="1"/>
  <c r="AH77" i="1" s="1"/>
  <c r="AH78" i="1" a="1"/>
  <c r="AH78" i="1" s="1"/>
  <c r="AH79" i="1" a="1"/>
  <c r="AH79" i="1" s="1"/>
  <c r="AH80" i="1" a="1"/>
  <c r="AH80" i="1" s="1"/>
  <c r="AH81" i="1" a="1"/>
  <c r="AH81" i="1" s="1"/>
  <c r="AH82" i="1" a="1"/>
  <c r="AH82" i="1" s="1"/>
  <c r="AH83" i="1" a="1"/>
  <c r="AH83" i="1" s="1"/>
  <c r="AH84" i="1" a="1"/>
  <c r="AH84" i="1" s="1"/>
  <c r="AH85" i="1" a="1"/>
  <c r="AH85" i="1" s="1"/>
  <c r="AH86" i="1" a="1"/>
  <c r="AH86" i="1" s="1"/>
  <c r="AH87" i="1" a="1"/>
  <c r="AH87" i="1" s="1"/>
  <c r="AH88" i="1" a="1"/>
  <c r="AH88" i="1" s="1"/>
  <c r="AH89" i="1" a="1"/>
  <c r="AH89" i="1" s="1"/>
  <c r="AH90" i="1" a="1"/>
  <c r="AH90" i="1" s="1"/>
  <c r="AH91" i="1" a="1"/>
  <c r="AH91" i="1" s="1"/>
  <c r="AH92" i="1" a="1"/>
  <c r="AH92" i="1" s="1"/>
  <c r="AH93" i="1" a="1"/>
  <c r="AH93" i="1" s="1"/>
  <c r="AH94" i="1" a="1"/>
  <c r="AH94" i="1" s="1"/>
  <c r="AH95" i="1" a="1"/>
  <c r="AH95" i="1" s="1"/>
  <c r="AH96" i="1" a="1"/>
  <c r="AH96" i="1" s="1"/>
  <c r="AH97" i="1" a="1"/>
  <c r="AH97" i="1" s="1"/>
  <c r="AH98" i="1" a="1"/>
  <c r="AH98" i="1" s="1"/>
  <c r="AH99" i="1" a="1"/>
  <c r="AH99" i="1" s="1"/>
  <c r="AH100" i="1" a="1"/>
  <c r="AH100" i="1" s="1"/>
  <c r="AH101" i="1" a="1"/>
  <c r="AH101" i="1" s="1"/>
  <c r="AH102" i="1" a="1"/>
  <c r="AH102" i="1" s="1"/>
  <c r="AH103" i="1" a="1"/>
  <c r="AH103" i="1" s="1"/>
  <c r="AH104" i="1" a="1"/>
  <c r="AH104" i="1" s="1"/>
  <c r="AH105" i="1" a="1"/>
  <c r="AH105" i="1"/>
  <c r="AH106" i="1" a="1"/>
  <c r="AH106" i="1" s="1"/>
  <c r="AH107" i="1" a="1"/>
  <c r="AH107" i="1" s="1"/>
  <c r="AH108" i="1" a="1"/>
  <c r="AH108" i="1" s="1"/>
  <c r="AH109" i="1" a="1"/>
  <c r="AH109" i="1" s="1"/>
  <c r="AH110" i="1" a="1"/>
  <c r="AH110" i="1" s="1"/>
  <c r="AH111" i="1" a="1"/>
  <c r="AH111" i="1" s="1"/>
  <c r="AH112" i="1" a="1"/>
  <c r="AH112" i="1" s="1"/>
  <c r="AH113" i="1" a="1"/>
  <c r="AH113" i="1" s="1"/>
  <c r="AH114" i="1" a="1"/>
  <c r="AH114" i="1" s="1"/>
  <c r="AH115" i="1" a="1"/>
  <c r="AH115" i="1" s="1"/>
  <c r="AH116" i="1" a="1"/>
  <c r="AH116" i="1" s="1"/>
  <c r="AH117" i="1" a="1"/>
  <c r="AH117" i="1" s="1"/>
  <c r="AH118" i="1" a="1"/>
  <c r="AH118" i="1" s="1"/>
  <c r="AH119" i="1" a="1"/>
  <c r="AH119" i="1" s="1"/>
  <c r="AH120" i="1" a="1"/>
  <c r="AH120" i="1" s="1"/>
  <c r="AH121" i="1" a="1"/>
  <c r="AH121" i="1" s="1"/>
  <c r="AH122" i="1" a="1"/>
  <c r="AH122" i="1" s="1"/>
  <c r="AH123" i="1" a="1"/>
  <c r="AH123" i="1" s="1"/>
  <c r="AH124" i="1" a="1"/>
  <c r="AH124" i="1" s="1"/>
  <c r="AH125" i="1" a="1"/>
  <c r="AH125" i="1" s="1"/>
  <c r="AH126" i="1" a="1"/>
  <c r="AH126" i="1" s="1"/>
  <c r="AH127" i="1" a="1"/>
  <c r="AH127" i="1" s="1"/>
  <c r="AH128" i="1" a="1"/>
  <c r="AH128" i="1" s="1"/>
  <c r="AH129" i="1" a="1"/>
  <c r="AH129" i="1" s="1"/>
  <c r="AH130" i="1" a="1"/>
  <c r="AH130" i="1" s="1"/>
  <c r="AH131" i="1" a="1"/>
  <c r="AH131" i="1" s="1"/>
  <c r="AH132" i="1" a="1"/>
  <c r="AH132" i="1" s="1"/>
  <c r="AH133" i="1" a="1"/>
  <c r="AH133" i="1" s="1"/>
  <c r="AH134" i="1" a="1"/>
  <c r="AH134" i="1" s="1"/>
  <c r="AH135" i="1" a="1"/>
  <c r="AH135" i="1" s="1"/>
  <c r="AH136" i="1" a="1"/>
  <c r="AH136" i="1" s="1"/>
  <c r="AH137" i="1" a="1"/>
  <c r="AH137" i="1" s="1"/>
  <c r="AH138" i="1" a="1"/>
  <c r="AH138" i="1" s="1"/>
  <c r="AH139" i="1" a="1"/>
  <c r="AH139" i="1" s="1"/>
  <c r="AH140" i="1" a="1"/>
  <c r="AH140" i="1" s="1"/>
  <c r="AH141" i="1" a="1"/>
  <c r="AH141" i="1" s="1"/>
  <c r="AH142" i="1" a="1"/>
  <c r="AH142" i="1" s="1"/>
  <c r="AH143" i="1" a="1"/>
  <c r="AH143" i="1" s="1"/>
  <c r="AH144" i="1" a="1"/>
  <c r="AH144" i="1" s="1"/>
  <c r="AH145" i="1" a="1"/>
  <c r="AH145" i="1" s="1"/>
  <c r="AH146" i="1" a="1"/>
  <c r="AH146" i="1" s="1"/>
  <c r="AH147" i="1" a="1"/>
  <c r="AH147" i="1" s="1"/>
  <c r="AH148" i="1" a="1"/>
  <c r="AH148" i="1" s="1"/>
  <c r="AH149" i="1" a="1"/>
  <c r="AH149" i="1" s="1"/>
  <c r="AH150" i="1" a="1"/>
  <c r="AH150" i="1" s="1"/>
  <c r="AH151" i="1" a="1"/>
  <c r="AH151" i="1" s="1"/>
  <c r="AH152" i="1" a="1"/>
  <c r="AH152" i="1" s="1"/>
  <c r="AH153" i="1" a="1"/>
  <c r="AH153" i="1" s="1"/>
  <c r="AH154" i="1" a="1"/>
  <c r="AH154" i="1" s="1"/>
  <c r="AH155" i="1" a="1"/>
  <c r="AH155" i="1" s="1"/>
  <c r="AH156" i="1" a="1"/>
  <c r="AH156" i="1" s="1"/>
  <c r="AH157" i="1" a="1"/>
  <c r="AH157" i="1" s="1"/>
  <c r="AH158" i="1" a="1"/>
  <c r="AH158" i="1" s="1"/>
  <c r="AH159" i="1" a="1"/>
  <c r="AH159" i="1" s="1"/>
  <c r="AH160" i="1" a="1"/>
  <c r="AH160" i="1" s="1"/>
  <c r="AH161" i="1" a="1"/>
  <c r="AH161" i="1" s="1"/>
  <c r="AH162" i="1" a="1"/>
  <c r="AH162" i="1" s="1"/>
  <c r="AH163" i="1" a="1"/>
  <c r="AH163" i="1" s="1"/>
  <c r="AH164" i="1" a="1"/>
  <c r="AH164" i="1" s="1"/>
  <c r="AH165" i="1" a="1"/>
  <c r="AH165" i="1" s="1"/>
  <c r="AH166" i="1" a="1"/>
  <c r="AH166" i="1" s="1"/>
  <c r="AH167" i="1" a="1"/>
  <c r="AH167" i="1" s="1"/>
  <c r="AH168" i="1" a="1"/>
  <c r="AH168" i="1" s="1"/>
  <c r="AH169" i="1" a="1"/>
  <c r="AH169" i="1" s="1"/>
  <c r="AH170" i="1" a="1"/>
  <c r="AH170" i="1" s="1"/>
  <c r="AH171" i="1" a="1"/>
  <c r="AH171" i="1" s="1"/>
  <c r="AH172" i="1" a="1"/>
  <c r="AH172" i="1" s="1"/>
  <c r="AH173" i="1" a="1"/>
  <c r="AH173" i="1" s="1"/>
  <c r="AH174" i="1" a="1"/>
  <c r="AH174" i="1" s="1"/>
  <c r="AH175" i="1" a="1"/>
  <c r="AH175" i="1" s="1"/>
  <c r="AH176" i="1" a="1"/>
  <c r="AH176" i="1" s="1"/>
  <c r="AH177" i="1" a="1"/>
  <c r="AH177" i="1" s="1"/>
  <c r="AH178" i="1" a="1"/>
  <c r="AH178" i="1" s="1"/>
  <c r="AH179" i="1" a="1"/>
  <c r="AH179" i="1" s="1"/>
  <c r="AH180" i="1" a="1"/>
  <c r="AH180" i="1" s="1"/>
  <c r="AH181" i="1" a="1"/>
  <c r="AH181" i="1" s="1"/>
  <c r="AH182" i="1" a="1"/>
  <c r="AH182" i="1" s="1"/>
  <c r="AH183" i="1" a="1"/>
  <c r="AH183" i="1" s="1"/>
  <c r="AH184" i="1" a="1"/>
  <c r="AH184" i="1" s="1"/>
  <c r="AH185" i="1" a="1"/>
  <c r="AH185" i="1" s="1"/>
  <c r="AH186" i="1" a="1"/>
  <c r="AH186" i="1" s="1"/>
  <c r="AH187" i="1" a="1"/>
  <c r="AH187" i="1" s="1"/>
  <c r="AH188" i="1" a="1"/>
  <c r="AH188" i="1" s="1"/>
  <c r="AH189" i="1" a="1"/>
  <c r="AH189" i="1" s="1"/>
  <c r="AH190" i="1" a="1"/>
  <c r="AH190" i="1" s="1"/>
  <c r="AH191" i="1" a="1"/>
  <c r="AH191" i="1" s="1"/>
  <c r="AH192" i="1" a="1"/>
  <c r="AH192" i="1" s="1"/>
  <c r="AH193" i="1" a="1"/>
  <c r="AH193" i="1" s="1"/>
  <c r="AH194" i="1" a="1"/>
  <c r="AH194" i="1" s="1"/>
  <c r="AH195" i="1" a="1"/>
  <c r="AH195" i="1" s="1"/>
  <c r="AH196" i="1" a="1"/>
  <c r="AH196" i="1" s="1"/>
  <c r="AH197" i="1" a="1"/>
  <c r="AH197" i="1" s="1"/>
  <c r="AH198" i="1" a="1"/>
  <c r="AH198" i="1" s="1"/>
  <c r="AH199" i="1" a="1"/>
  <c r="AH199" i="1" s="1"/>
  <c r="AH200" i="1" a="1"/>
  <c r="AH200" i="1" s="1"/>
  <c r="AH201" i="1" a="1"/>
  <c r="AH201" i="1" s="1"/>
  <c r="AH202" i="1" a="1"/>
  <c r="AH202" i="1" s="1"/>
  <c r="AH203" i="1" a="1"/>
  <c r="AH203" i="1" s="1"/>
  <c r="AH204" i="1" a="1"/>
  <c r="AH204" i="1" s="1"/>
  <c r="AH205" i="1" a="1"/>
  <c r="AH205" i="1" s="1"/>
  <c r="AH206" i="1" a="1"/>
  <c r="AH206" i="1" s="1"/>
  <c r="AH207" i="1" a="1"/>
  <c r="AH207" i="1" s="1"/>
  <c r="AH208" i="1" a="1"/>
  <c r="AH208" i="1" s="1"/>
  <c r="AH209" i="1" a="1"/>
  <c r="AH209" i="1" s="1"/>
  <c r="AH210" i="1" a="1"/>
  <c r="AH210" i="1" s="1"/>
  <c r="AH211" i="1" a="1"/>
  <c r="AH211" i="1" s="1"/>
  <c r="AH212" i="1" a="1"/>
  <c r="AH212" i="1" s="1"/>
  <c r="AH213" i="1" a="1"/>
  <c r="AH213" i="1" s="1"/>
  <c r="AH214" i="1" a="1"/>
  <c r="AH214" i="1" s="1"/>
  <c r="AH215" i="1" a="1"/>
  <c r="AH215" i="1" s="1"/>
  <c r="AH216" i="1" a="1"/>
  <c r="AH216" i="1" s="1"/>
  <c r="AH217" i="1" a="1"/>
  <c r="AH217" i="1" s="1"/>
  <c r="AH218" i="1" a="1"/>
  <c r="AH218" i="1" s="1"/>
  <c r="AH219" i="1" a="1"/>
  <c r="AH219" i="1" s="1"/>
  <c r="AH220" i="1" a="1"/>
  <c r="AH220" i="1" s="1"/>
  <c r="AH221" i="1" a="1"/>
  <c r="AH221" i="1" s="1"/>
  <c r="AH222" i="1" a="1"/>
  <c r="AH222" i="1" s="1"/>
  <c r="AH223" i="1" a="1"/>
  <c r="AH223" i="1" s="1"/>
  <c r="AH224" i="1" a="1"/>
  <c r="AH224" i="1" s="1"/>
  <c r="AH225" i="1" a="1"/>
  <c r="AH225" i="1" s="1"/>
  <c r="AH226" i="1" a="1"/>
  <c r="AH226" i="1" s="1"/>
  <c r="AH227" i="1" a="1"/>
  <c r="AH227" i="1" s="1"/>
  <c r="AH228" i="1" a="1"/>
  <c r="AH228" i="1" s="1"/>
  <c r="AH229" i="1" a="1"/>
  <c r="AH229" i="1" s="1"/>
  <c r="AH230" i="1" a="1"/>
  <c r="AH230" i="1" s="1"/>
  <c r="AH231" i="1" a="1"/>
  <c r="AH231" i="1" s="1"/>
  <c r="AH232" i="1" a="1"/>
  <c r="AH232" i="1" s="1"/>
  <c r="AH233" i="1" a="1"/>
  <c r="AH233" i="1" s="1"/>
  <c r="AH234" i="1" a="1"/>
  <c r="AH234" i="1" s="1"/>
  <c r="AH235" i="1" a="1"/>
  <c r="AH235" i="1" s="1"/>
  <c r="AH236" i="1" a="1"/>
  <c r="AH236" i="1" s="1"/>
  <c r="AH237" i="1" a="1"/>
  <c r="AH237" i="1" s="1"/>
  <c r="AH238" i="1" a="1"/>
  <c r="AH238" i="1" s="1"/>
  <c r="AH239" i="1" a="1"/>
  <c r="AH239" i="1" s="1"/>
  <c r="AH240" i="1" a="1"/>
  <c r="AH240" i="1" s="1"/>
  <c r="AH241" i="1" a="1"/>
  <c r="AH241" i="1" s="1"/>
  <c r="AH242" i="1" a="1"/>
  <c r="AH242" i="1" s="1"/>
  <c r="AH243" i="1" a="1"/>
  <c r="AH243" i="1" s="1"/>
  <c r="AH244" i="1" a="1"/>
  <c r="AH244" i="1" s="1"/>
  <c r="AH245" i="1" a="1"/>
  <c r="AH245" i="1" s="1"/>
  <c r="AH246" i="1" a="1"/>
  <c r="AH246" i="1" s="1"/>
  <c r="AH247" i="1" a="1"/>
  <c r="AH247" i="1" s="1"/>
  <c r="AH248" i="1" a="1"/>
  <c r="AH248" i="1" s="1"/>
  <c r="AH249" i="1" a="1"/>
  <c r="AH249" i="1" s="1"/>
  <c r="AH250" i="1" a="1"/>
  <c r="AH250" i="1" s="1"/>
  <c r="AH251" i="1" a="1"/>
  <c r="AH251" i="1" s="1"/>
  <c r="AH252" i="1" a="1"/>
  <c r="AH252" i="1" s="1"/>
  <c r="AH253" i="1" a="1"/>
  <c r="AH253" i="1" s="1"/>
  <c r="AH254" i="1" a="1"/>
  <c r="AH254" i="1" s="1"/>
  <c r="AH255" i="1" a="1"/>
  <c r="AH255" i="1" s="1"/>
  <c r="AH256" i="1" a="1"/>
  <c r="AH256" i="1" s="1"/>
  <c r="AH257" i="1" a="1"/>
  <c r="AH257" i="1" s="1"/>
  <c r="AH258" i="1" a="1"/>
  <c r="AH258" i="1" s="1"/>
  <c r="AH259" i="1" a="1"/>
  <c r="AH259" i="1" s="1"/>
  <c r="AH260" i="1" a="1"/>
  <c r="AH260" i="1" s="1"/>
  <c r="AH261" i="1" a="1"/>
  <c r="AH261" i="1" s="1"/>
  <c r="AH262" i="1" a="1"/>
  <c r="AH262" i="1" s="1"/>
  <c r="AH263" i="1" a="1"/>
  <c r="AH263" i="1" s="1"/>
  <c r="AH264" i="1" a="1"/>
  <c r="AH264" i="1" s="1"/>
  <c r="AH265" i="1" a="1"/>
  <c r="AH265" i="1" s="1"/>
  <c r="AH266" i="1" a="1"/>
  <c r="AH266" i="1" s="1"/>
  <c r="AH267" i="1" a="1"/>
  <c r="AH267" i="1" s="1"/>
  <c r="AH268" i="1" a="1"/>
  <c r="AH268" i="1" s="1"/>
  <c r="AH269" i="1" a="1"/>
  <c r="AH269" i="1" s="1"/>
  <c r="AH270" i="1" a="1"/>
  <c r="AH270" i="1" s="1"/>
  <c r="AH271" i="1" a="1"/>
  <c r="AH271" i="1" s="1"/>
  <c r="AH272" i="1" a="1"/>
  <c r="AH272" i="1" s="1"/>
  <c r="AH273" i="1" a="1"/>
  <c r="AH273" i="1" s="1"/>
  <c r="AH274" i="1" a="1"/>
  <c r="AH274" i="1" s="1"/>
  <c r="AH275" i="1" a="1"/>
  <c r="AH275" i="1" s="1"/>
  <c r="AH276" i="1" a="1"/>
  <c r="AH276" i="1" s="1"/>
  <c r="AH277" i="1" a="1"/>
  <c r="AH277" i="1" s="1"/>
  <c r="AH278" i="1" a="1"/>
  <c r="AH278" i="1" s="1"/>
  <c r="AH279" i="1" a="1"/>
  <c r="AH279" i="1" s="1"/>
  <c r="AH280" i="1" a="1"/>
  <c r="AH280" i="1" s="1"/>
  <c r="AH281" i="1" a="1"/>
  <c r="AH281" i="1" s="1"/>
  <c r="AH282" i="1" a="1"/>
  <c r="AH282" i="1" s="1"/>
  <c r="AH283" i="1" a="1"/>
  <c r="AH283" i="1" s="1"/>
  <c r="AH284" i="1" a="1"/>
  <c r="AH284" i="1" s="1"/>
  <c r="AH285" i="1" a="1"/>
  <c r="AH285" i="1" s="1"/>
  <c r="AH286" i="1" a="1"/>
  <c r="AH286" i="1" s="1"/>
  <c r="AH287" i="1" a="1"/>
  <c r="AH287" i="1" s="1"/>
  <c r="AH288" i="1" a="1"/>
  <c r="AH288" i="1" s="1"/>
  <c r="AH289" i="1" a="1"/>
  <c r="AH289" i="1" s="1"/>
  <c r="AH290" i="1" a="1"/>
  <c r="AH290" i="1" s="1"/>
  <c r="AH291" i="1" a="1"/>
  <c r="AH291" i="1" s="1"/>
  <c r="AH292" i="1" a="1"/>
  <c r="AH292" i="1" s="1"/>
  <c r="AH293" i="1" a="1"/>
  <c r="AH293" i="1" s="1"/>
  <c r="AH294" i="1" a="1"/>
  <c r="AH294" i="1" s="1"/>
  <c r="AH295" i="1" a="1"/>
  <c r="AH295" i="1" s="1"/>
  <c r="AH296" i="1" a="1"/>
  <c r="AH296" i="1" s="1"/>
  <c r="AH297" i="1" a="1"/>
  <c r="AH297" i="1" s="1"/>
  <c r="AH298" i="1" a="1"/>
  <c r="AH298" i="1" s="1"/>
  <c r="AH299" i="1" a="1"/>
  <c r="AH299" i="1" s="1"/>
  <c r="AH300" i="1" a="1"/>
  <c r="AH300" i="1" s="1"/>
  <c r="AH301" i="1" a="1"/>
  <c r="AH301" i="1" s="1"/>
  <c r="AH302" i="1" a="1"/>
  <c r="AH302" i="1" s="1"/>
  <c r="AH303" i="1" a="1"/>
  <c r="AH303" i="1" s="1"/>
  <c r="AH304" i="1" a="1"/>
  <c r="AH304" i="1" s="1"/>
  <c r="AH305" i="1" a="1"/>
  <c r="AH305" i="1" s="1"/>
  <c r="AH306" i="1" a="1"/>
  <c r="AH306" i="1" s="1"/>
  <c r="AH307" i="1" a="1"/>
  <c r="AH307" i="1" s="1"/>
  <c r="AH308" i="1" a="1"/>
  <c r="AH308" i="1" s="1"/>
  <c r="AH309" i="1" a="1"/>
  <c r="AH309" i="1" s="1"/>
  <c r="AH310" i="1" a="1"/>
  <c r="AH310" i="1" s="1"/>
  <c r="AH311" i="1" a="1"/>
  <c r="AH311" i="1" s="1"/>
  <c r="AH312" i="1" a="1"/>
  <c r="AH312" i="1" s="1"/>
  <c r="AH313" i="1" a="1"/>
  <c r="AH313" i="1" s="1"/>
  <c r="AH314" i="1" a="1"/>
  <c r="AH314" i="1" s="1"/>
  <c r="AH315" i="1" a="1"/>
  <c r="AH315" i="1" s="1"/>
  <c r="AH316" i="1" a="1"/>
  <c r="AH316" i="1" s="1"/>
  <c r="AH317" i="1" a="1"/>
  <c r="AH317" i="1" s="1"/>
  <c r="AH318" i="1" a="1"/>
  <c r="AH318" i="1" s="1"/>
  <c r="AH319" i="1" a="1"/>
  <c r="AH319" i="1" s="1"/>
  <c r="AH320" i="1" a="1"/>
  <c r="AH320" i="1" s="1"/>
  <c r="AH321" i="1" a="1"/>
  <c r="AH321" i="1" s="1"/>
  <c r="AH322" i="1" a="1"/>
  <c r="AH322" i="1" s="1"/>
  <c r="AH323" i="1" a="1"/>
  <c r="AH323" i="1" s="1"/>
  <c r="AH324" i="1" a="1"/>
  <c r="AH324" i="1" s="1"/>
  <c r="AH325" i="1" a="1"/>
  <c r="AH325" i="1" s="1"/>
  <c r="AH326" i="1" a="1"/>
  <c r="AH326" i="1" s="1"/>
  <c r="AH327" i="1" a="1"/>
  <c r="AH327" i="1" s="1"/>
  <c r="AH328" i="1" a="1"/>
  <c r="AH328" i="1" s="1"/>
  <c r="AH329" i="1" a="1"/>
  <c r="AH329" i="1" s="1"/>
  <c r="AH330" i="1" a="1"/>
  <c r="AH330" i="1" s="1"/>
  <c r="AH331" i="1" a="1"/>
  <c r="AH331" i="1" s="1"/>
  <c r="AH332" i="1" a="1"/>
  <c r="AH332" i="1" s="1"/>
  <c r="AH333" i="1" a="1"/>
  <c r="AH333" i="1" s="1"/>
  <c r="AH334" i="1" a="1"/>
  <c r="AH334" i="1" s="1"/>
  <c r="AH335" i="1" a="1"/>
  <c r="AH335" i="1" s="1"/>
  <c r="AH336" i="1" a="1"/>
  <c r="AH336" i="1" s="1"/>
  <c r="AH337" i="1" a="1"/>
  <c r="AH337" i="1" s="1"/>
  <c r="AH338" i="1" a="1"/>
  <c r="AH338" i="1" s="1"/>
  <c r="AH339" i="1" a="1"/>
  <c r="AH339" i="1" s="1"/>
  <c r="AH340" i="1" a="1"/>
  <c r="AH340" i="1" s="1"/>
  <c r="AH341" i="1" a="1"/>
  <c r="AH341" i="1" s="1"/>
  <c r="AH342" i="1" a="1"/>
  <c r="AH342" i="1" s="1"/>
  <c r="AH343" i="1" a="1"/>
  <c r="AH343" i="1" s="1"/>
  <c r="AH344" i="1" a="1"/>
  <c r="AH344" i="1" s="1"/>
  <c r="AH345" i="1" a="1"/>
  <c r="AH345" i="1" s="1"/>
  <c r="AH346" i="1" a="1"/>
  <c r="AH346" i="1" s="1"/>
  <c r="AH347" i="1" a="1"/>
  <c r="AH347" i="1" s="1"/>
  <c r="AH348" i="1" a="1"/>
  <c r="AH348" i="1" s="1"/>
  <c r="AH349" i="1" a="1"/>
  <c r="AH349" i="1" s="1"/>
  <c r="AH350" i="1" a="1"/>
  <c r="AH350" i="1" s="1"/>
  <c r="AH351" i="1" a="1"/>
  <c r="AH351" i="1" s="1"/>
  <c r="AH352" i="1" a="1"/>
  <c r="AH352" i="1" s="1"/>
  <c r="AH353" i="1" a="1"/>
  <c r="AH353" i="1" s="1"/>
  <c r="AH354" i="1" a="1"/>
  <c r="AH354" i="1" s="1"/>
  <c r="AH355" i="1" a="1"/>
  <c r="AH355" i="1" s="1"/>
  <c r="AH356" i="1" a="1"/>
  <c r="AH356" i="1" s="1"/>
  <c r="AH357" i="1" a="1"/>
  <c r="AH357" i="1" s="1"/>
  <c r="AH358" i="1" a="1"/>
  <c r="AH358" i="1" s="1"/>
  <c r="AH359" i="1" a="1"/>
  <c r="AH359" i="1" s="1"/>
  <c r="AH360" i="1" a="1"/>
  <c r="AH360" i="1" s="1"/>
  <c r="AH361" i="1" a="1"/>
  <c r="AH361" i="1" s="1"/>
  <c r="AH362" i="1" a="1"/>
  <c r="AH362" i="1" s="1"/>
  <c r="AH363" i="1" a="1"/>
  <c r="AH363" i="1" s="1"/>
  <c r="AH364" i="1" a="1"/>
  <c r="AH364" i="1" s="1"/>
  <c r="AH365" i="1" a="1"/>
  <c r="AH365" i="1" s="1"/>
  <c r="AH366" i="1" a="1"/>
  <c r="AH366" i="1" s="1"/>
  <c r="AH367" i="1" a="1"/>
  <c r="AH367" i="1" s="1"/>
  <c r="AH368" i="1" a="1"/>
  <c r="AH368" i="1" s="1"/>
  <c r="AH369" i="1" a="1"/>
  <c r="AH369" i="1" s="1"/>
  <c r="AH370" i="1" a="1"/>
  <c r="AH370" i="1" s="1"/>
  <c r="AH371" i="1" a="1"/>
  <c r="AH371" i="1" s="1"/>
  <c r="AH372" i="1" a="1"/>
  <c r="AH372" i="1" s="1"/>
  <c r="AH373" i="1" a="1"/>
  <c r="AH373" i="1" s="1"/>
  <c r="AH374" i="1" a="1"/>
  <c r="AH374" i="1" s="1"/>
  <c r="AH375" i="1" a="1"/>
  <c r="AH375" i="1" s="1"/>
  <c r="AH376" i="1" a="1"/>
  <c r="AH376" i="1" s="1"/>
  <c r="AH377" i="1" a="1"/>
  <c r="AH377" i="1" s="1"/>
  <c r="AH378" i="1" a="1"/>
  <c r="AH378" i="1" s="1"/>
  <c r="AH379" i="1" a="1"/>
  <c r="AH379" i="1" s="1"/>
  <c r="AH380" i="1" a="1"/>
  <c r="AH380" i="1" s="1"/>
  <c r="AH381" i="1" a="1"/>
  <c r="AH381" i="1" s="1"/>
  <c r="AH382" i="1" a="1"/>
  <c r="AH382" i="1" s="1"/>
  <c r="AH383" i="1" a="1"/>
  <c r="AH383" i="1" s="1"/>
  <c r="AH384" i="1" a="1"/>
  <c r="AH384" i="1" s="1"/>
  <c r="AH385" i="1" a="1"/>
  <c r="AH385" i="1" s="1"/>
  <c r="AH386" i="1" a="1"/>
  <c r="AH386" i="1" s="1"/>
  <c r="AH387" i="1" a="1"/>
  <c r="AH387" i="1" s="1"/>
  <c r="AH388" i="1" a="1"/>
  <c r="AH388" i="1" s="1"/>
  <c r="AH389" i="1" a="1"/>
  <c r="AH389" i="1" s="1"/>
  <c r="AH390" i="1" a="1"/>
  <c r="AH390" i="1" s="1"/>
  <c r="AH391" i="1" a="1"/>
  <c r="AH391" i="1" s="1"/>
  <c r="AH392" i="1" a="1"/>
  <c r="AH392" i="1" s="1"/>
  <c r="AH393" i="1" a="1"/>
  <c r="AH393" i="1" s="1"/>
  <c r="AH394" i="1" a="1"/>
  <c r="AH394" i="1" s="1"/>
  <c r="AH395" i="1" a="1"/>
  <c r="AH395" i="1" s="1"/>
  <c r="AH396" i="1" a="1"/>
  <c r="AH396" i="1" s="1"/>
  <c r="AH397" i="1" a="1"/>
  <c r="AH397" i="1" s="1"/>
  <c r="AH398" i="1" a="1"/>
  <c r="AH398" i="1" s="1"/>
  <c r="AH399" i="1" a="1"/>
  <c r="AH399" i="1" s="1"/>
  <c r="AH400" i="1" a="1"/>
  <c r="AH400" i="1" s="1"/>
  <c r="AH401" i="1" a="1"/>
  <c r="AH401" i="1" s="1"/>
  <c r="AH402" i="1" a="1"/>
  <c r="AH402" i="1" s="1"/>
  <c r="AH403" i="1" a="1"/>
  <c r="AH403" i="1" s="1"/>
  <c r="AH404" i="1" a="1"/>
  <c r="AH404" i="1" s="1"/>
  <c r="AH405" i="1" a="1"/>
  <c r="AH405" i="1" s="1"/>
  <c r="AH406" i="1" a="1"/>
  <c r="AH406" i="1" s="1"/>
  <c r="AH407" i="1" a="1"/>
  <c r="AH407" i="1" s="1"/>
  <c r="AH408" i="1" a="1"/>
  <c r="AH408" i="1" s="1"/>
  <c r="AH409" i="1" a="1"/>
  <c r="AH409" i="1" s="1"/>
  <c r="AH410" i="1" a="1"/>
  <c r="AH410" i="1" s="1"/>
  <c r="AH411" i="1" a="1"/>
  <c r="AH411" i="1" s="1"/>
  <c r="AH412" i="1" a="1"/>
  <c r="AH412" i="1" s="1"/>
  <c r="AH413" i="1" a="1"/>
  <c r="AH413" i="1" s="1"/>
  <c r="AH414" i="1" a="1"/>
  <c r="AH414" i="1" s="1"/>
  <c r="AH415" i="1" a="1"/>
  <c r="AH415" i="1" s="1"/>
  <c r="AH416" i="1" a="1"/>
  <c r="AH416" i="1" s="1"/>
  <c r="AH417" i="1" a="1"/>
  <c r="AH417" i="1" s="1"/>
  <c r="AH418" i="1" a="1"/>
  <c r="AH418" i="1" s="1"/>
  <c r="AH419" i="1" a="1"/>
  <c r="AH419" i="1" s="1"/>
  <c r="AH420" i="1" a="1"/>
  <c r="AH420" i="1" s="1"/>
  <c r="AH421" i="1" a="1"/>
  <c r="AH421" i="1" s="1"/>
  <c r="AH422" i="1" a="1"/>
  <c r="AH422" i="1" s="1"/>
  <c r="AH423" i="1" a="1"/>
  <c r="AH423" i="1" s="1"/>
  <c r="AH424" i="1" a="1"/>
  <c r="AH424" i="1" s="1"/>
  <c r="AH425" i="1" a="1"/>
  <c r="AH425" i="1" s="1"/>
  <c r="AH426" i="1" a="1"/>
  <c r="AH426" i="1" s="1"/>
  <c r="AH427" i="1" a="1"/>
  <c r="AH427" i="1" s="1"/>
  <c r="AH428" i="1" a="1"/>
  <c r="AH428" i="1" s="1"/>
  <c r="AH429" i="1" a="1"/>
  <c r="AH429" i="1" s="1"/>
  <c r="AH430" i="1" a="1"/>
  <c r="AH430" i="1" s="1"/>
  <c r="AH431" i="1" a="1"/>
  <c r="AH431" i="1" s="1"/>
  <c r="AH432" i="1" a="1"/>
  <c r="AH432" i="1" s="1"/>
  <c r="AH433" i="1" a="1"/>
  <c r="AH433" i="1" s="1"/>
  <c r="AH434" i="1" a="1"/>
  <c r="AH434" i="1" s="1"/>
  <c r="AH435" i="1" a="1"/>
  <c r="AH435" i="1" s="1"/>
  <c r="AH436" i="1" a="1"/>
  <c r="AH436" i="1" s="1"/>
  <c r="AH437" i="1" a="1"/>
  <c r="AH437" i="1" s="1"/>
  <c r="AH438" i="1" a="1"/>
  <c r="AH438" i="1" s="1"/>
  <c r="AH439" i="1" a="1"/>
  <c r="AH439" i="1" s="1"/>
  <c r="AH440" i="1" a="1"/>
  <c r="AH440" i="1" s="1"/>
  <c r="AH441" i="1" a="1"/>
  <c r="AH441" i="1" s="1"/>
  <c r="AH442" i="1" a="1"/>
  <c r="AH442" i="1" s="1"/>
  <c r="AH443" i="1" a="1"/>
  <c r="AH443" i="1" s="1"/>
  <c r="AH444" i="1" a="1"/>
  <c r="AH444" i="1" s="1"/>
  <c r="AH445" i="1" a="1"/>
  <c r="AH445" i="1" s="1"/>
  <c r="AH446" i="1" a="1"/>
  <c r="AH446" i="1" s="1"/>
  <c r="AH447" i="1" a="1"/>
  <c r="AH447" i="1" s="1"/>
  <c r="AH448" i="1" a="1"/>
  <c r="AH448" i="1" s="1"/>
  <c r="AH449" i="1" a="1"/>
  <c r="AH449" i="1" s="1"/>
  <c r="AH450" i="1" a="1"/>
  <c r="AH450" i="1" s="1"/>
  <c r="AH451" i="1" a="1"/>
  <c r="AH451" i="1" s="1"/>
  <c r="AH452" i="1" a="1"/>
  <c r="AH452" i="1" s="1"/>
  <c r="AH453" i="1" a="1"/>
  <c r="AH453" i="1" s="1"/>
  <c r="AH454" i="1" a="1"/>
  <c r="AH454" i="1" s="1"/>
  <c r="AH455" i="1" a="1"/>
  <c r="AH455" i="1" s="1"/>
  <c r="AH456" i="1" a="1"/>
  <c r="AH456" i="1" s="1"/>
  <c r="AH457" i="1" a="1"/>
  <c r="AH457" i="1" s="1"/>
  <c r="AH458" i="1" a="1"/>
  <c r="AH458" i="1" s="1"/>
  <c r="AH459" i="1" a="1"/>
  <c r="AH459" i="1" s="1"/>
  <c r="AH460" i="1" a="1"/>
  <c r="AH460" i="1" s="1"/>
  <c r="AH461" i="1" a="1"/>
  <c r="AH461" i="1" s="1"/>
  <c r="AH462" i="1" a="1"/>
  <c r="AH462" i="1" s="1"/>
  <c r="AH463" i="1" a="1"/>
  <c r="AH463" i="1" s="1"/>
  <c r="AH464" i="1" a="1"/>
  <c r="AH464" i="1" s="1"/>
  <c r="AH465" i="1" a="1"/>
  <c r="AH465" i="1" s="1"/>
  <c r="AH466" i="1" a="1"/>
  <c r="AH466" i="1" s="1"/>
  <c r="AH467" i="1" a="1"/>
  <c r="AH467" i="1" s="1"/>
  <c r="AH468" i="1" a="1"/>
  <c r="AH468" i="1" s="1"/>
  <c r="AH469" i="1" a="1"/>
  <c r="AH469" i="1" s="1"/>
  <c r="AH470" i="1" a="1"/>
  <c r="AH470" i="1" s="1"/>
  <c r="AH471" i="1" a="1"/>
  <c r="AH471" i="1" s="1"/>
  <c r="AH472" i="1" a="1"/>
  <c r="AH472" i="1" s="1"/>
  <c r="AH473" i="1" a="1"/>
  <c r="AH473" i="1" s="1"/>
  <c r="AH474" i="1" a="1"/>
  <c r="AH474" i="1" s="1"/>
  <c r="AH475" i="1" a="1"/>
  <c r="AH475" i="1" s="1"/>
  <c r="AH476" i="1" a="1"/>
  <c r="AH476" i="1" s="1"/>
  <c r="AH477" i="1" a="1"/>
  <c r="AH477" i="1" s="1"/>
  <c r="AH478" i="1" a="1"/>
  <c r="AH478" i="1" s="1"/>
  <c r="AH479" i="1" a="1"/>
  <c r="AH479" i="1" s="1"/>
  <c r="AH480" i="1" a="1"/>
  <c r="AH480" i="1" s="1"/>
  <c r="AH481" i="1" a="1"/>
  <c r="AH481" i="1" s="1"/>
  <c r="AH482" i="1" a="1"/>
  <c r="AH482" i="1" s="1"/>
  <c r="AH483" i="1" a="1"/>
  <c r="AH483" i="1" s="1"/>
  <c r="AH484" i="1" a="1"/>
  <c r="AH484" i="1" s="1"/>
  <c r="AH485" i="1" a="1"/>
  <c r="AH485" i="1" s="1"/>
  <c r="AH486" i="1" a="1"/>
  <c r="AH486" i="1" s="1"/>
  <c r="AH487" i="1" a="1"/>
  <c r="AH487" i="1" s="1"/>
  <c r="AH488" i="1" a="1"/>
  <c r="AH488" i="1" s="1"/>
  <c r="AH489" i="1" a="1"/>
  <c r="AH489" i="1" s="1"/>
  <c r="AH490" i="1" a="1"/>
  <c r="AH490" i="1" s="1"/>
  <c r="AH491" i="1" a="1"/>
  <c r="AH491" i="1" s="1"/>
  <c r="AH492" i="1" a="1"/>
  <c r="AH492" i="1" s="1"/>
  <c r="AH493" i="1" a="1"/>
  <c r="AH493" i="1" s="1"/>
  <c r="AH494" i="1" a="1"/>
  <c r="AH494" i="1" s="1"/>
  <c r="AH495" i="1" a="1"/>
  <c r="AH495" i="1" s="1"/>
  <c r="AH496" i="1" a="1"/>
  <c r="AH496" i="1" s="1"/>
  <c r="AH497" i="1" a="1"/>
  <c r="AH497" i="1" s="1"/>
  <c r="AH498" i="1" a="1"/>
  <c r="AH498" i="1" s="1"/>
  <c r="AH499" i="1" a="1"/>
  <c r="AH499" i="1" s="1"/>
  <c r="AH500" i="1" a="1"/>
  <c r="AH500" i="1" s="1"/>
  <c r="AH501" i="1" a="1"/>
  <c r="AH501" i="1" s="1"/>
  <c r="AH502" i="1" a="1"/>
  <c r="AH502" i="1" s="1"/>
  <c r="AH503" i="1" a="1"/>
  <c r="AH503" i="1" s="1"/>
  <c r="AH504" i="1" a="1"/>
  <c r="AH504" i="1" s="1"/>
  <c r="AH505" i="1" a="1"/>
  <c r="AH505" i="1" s="1"/>
  <c r="AH506" i="1" a="1"/>
  <c r="AH506" i="1" s="1"/>
  <c r="AH507" i="1" a="1"/>
  <c r="AH507" i="1" s="1"/>
  <c r="AH508" i="1" a="1"/>
  <c r="AH508" i="1" s="1"/>
  <c r="AH509" i="1" a="1"/>
  <c r="AH509" i="1" s="1"/>
  <c r="AH510" i="1" a="1"/>
  <c r="AH510" i="1" s="1"/>
  <c r="AH511" i="1" a="1"/>
  <c r="AH511" i="1" s="1"/>
  <c r="AH512" i="1" a="1"/>
  <c r="AH512" i="1" s="1"/>
  <c r="AH513" i="1" a="1"/>
  <c r="AH513" i="1" s="1"/>
  <c r="AH514" i="1" a="1"/>
  <c r="AH514" i="1" s="1"/>
  <c r="AH515" i="1" a="1"/>
  <c r="AH515" i="1" s="1"/>
  <c r="AH516" i="1" a="1"/>
  <c r="AH516" i="1" s="1"/>
  <c r="AH517" i="1" a="1"/>
  <c r="AH517" i="1" s="1"/>
  <c r="AH518" i="1" a="1"/>
  <c r="AH518" i="1" s="1"/>
  <c r="AH519" i="1" a="1"/>
  <c r="AH519" i="1" s="1"/>
  <c r="AH520" i="1" a="1"/>
  <c r="AH520" i="1" s="1"/>
  <c r="AH521" i="1" a="1"/>
  <c r="AH521" i="1" s="1"/>
  <c r="AH522" i="1" a="1"/>
  <c r="AH522" i="1" s="1"/>
  <c r="AH523" i="1" a="1"/>
  <c r="AH523" i="1" s="1"/>
  <c r="AH524" i="1" a="1"/>
  <c r="AH524" i="1" s="1"/>
  <c r="AH525" i="1" a="1"/>
  <c r="AH525" i="1" s="1"/>
  <c r="AH526" i="1" a="1"/>
  <c r="AH526" i="1" s="1"/>
  <c r="AH527" i="1" a="1"/>
  <c r="AH527" i="1" s="1"/>
  <c r="AH528" i="1" a="1"/>
  <c r="AH528" i="1" s="1"/>
  <c r="AH529" i="1" a="1"/>
  <c r="AH529" i="1" s="1"/>
  <c r="AH530" i="1" a="1"/>
  <c r="AH530" i="1" s="1"/>
  <c r="AH531" i="1" a="1"/>
  <c r="AH531" i="1" s="1"/>
  <c r="AH532" i="1" a="1"/>
  <c r="AH532" i="1" s="1"/>
  <c r="AH533" i="1" a="1"/>
  <c r="AH533" i="1" s="1"/>
  <c r="AH534" i="1" a="1"/>
  <c r="AH534" i="1" s="1"/>
  <c r="AH535" i="1" a="1"/>
  <c r="AH535" i="1" s="1"/>
  <c r="AH536" i="1" a="1"/>
  <c r="AH536" i="1" s="1"/>
  <c r="AH537" i="1" a="1"/>
  <c r="AH537" i="1" s="1"/>
  <c r="AH538" i="1" a="1"/>
  <c r="AH538" i="1" s="1"/>
  <c r="AH539" i="1" a="1"/>
  <c r="AH539" i="1" s="1"/>
  <c r="AH540" i="1" a="1"/>
  <c r="AH540" i="1" s="1"/>
  <c r="AH541" i="1" a="1"/>
  <c r="AH541" i="1" s="1"/>
  <c r="AH542" i="1" a="1"/>
  <c r="AH542" i="1" s="1"/>
  <c r="AH543" i="1" a="1"/>
  <c r="AH543" i="1" s="1"/>
  <c r="AH544" i="1" a="1"/>
  <c r="AH544" i="1" s="1"/>
  <c r="AH545" i="1" a="1"/>
  <c r="AH545" i="1" s="1"/>
  <c r="AH546" i="1" a="1"/>
  <c r="AH546" i="1" s="1"/>
  <c r="AH547" i="1" a="1"/>
  <c r="AH547" i="1" s="1"/>
  <c r="AH548" i="1" a="1"/>
  <c r="AH548" i="1" s="1"/>
  <c r="AH549" i="1" a="1"/>
  <c r="AH549" i="1" s="1"/>
  <c r="AH550" i="1" a="1"/>
  <c r="AH550" i="1" s="1"/>
  <c r="AH551" i="1" a="1"/>
  <c r="AH551" i="1" s="1"/>
  <c r="AH552" i="1" a="1"/>
  <c r="AH552" i="1" s="1"/>
  <c r="AH553" i="1" a="1"/>
  <c r="AH553" i="1" s="1"/>
  <c r="AH554" i="1" a="1"/>
  <c r="AH554" i="1" s="1"/>
  <c r="AH555" i="1" a="1"/>
  <c r="AH555" i="1" s="1"/>
  <c r="AH556" i="1" a="1"/>
  <c r="AH556" i="1" s="1"/>
  <c r="AH557" i="1" a="1"/>
  <c r="AH557" i="1" s="1"/>
  <c r="AH558" i="1" a="1"/>
  <c r="AH558" i="1" s="1"/>
  <c r="AH559" i="1" a="1"/>
  <c r="AH559" i="1" s="1"/>
  <c r="AH560" i="1" a="1"/>
  <c r="AH560" i="1" s="1"/>
  <c r="AH561" i="1" a="1"/>
  <c r="AH561" i="1" s="1"/>
  <c r="AH562" i="1" a="1"/>
  <c r="AH562" i="1" s="1"/>
  <c r="AH563" i="1" a="1"/>
  <c r="AH563" i="1" s="1"/>
  <c r="AH564" i="1" a="1"/>
  <c r="AH564" i="1" s="1"/>
  <c r="AH565" i="1" a="1"/>
  <c r="AH565" i="1" s="1"/>
  <c r="AH566" i="1" a="1"/>
  <c r="AH566" i="1" s="1"/>
  <c r="AH567" i="1" a="1"/>
  <c r="AH567" i="1" s="1"/>
  <c r="AH568" i="1" a="1"/>
  <c r="AH568" i="1" s="1"/>
  <c r="AH569" i="1" a="1"/>
  <c r="AH569" i="1" s="1"/>
  <c r="AH570" i="1" a="1"/>
  <c r="AH570" i="1" s="1"/>
  <c r="AH571" i="1" a="1"/>
  <c r="AH571" i="1" s="1"/>
  <c r="AH572" i="1" a="1"/>
  <c r="AH572" i="1" s="1"/>
  <c r="AH573" i="1" a="1"/>
  <c r="AH573" i="1" s="1"/>
  <c r="AH574" i="1" a="1"/>
  <c r="AH574" i="1" s="1"/>
  <c r="AH575" i="1" a="1"/>
  <c r="AH575" i="1" s="1"/>
  <c r="AH576" i="1" a="1"/>
  <c r="AH576" i="1" s="1"/>
  <c r="AH577" i="1" a="1"/>
  <c r="AH577" i="1" s="1"/>
  <c r="AH578" i="1" a="1"/>
  <c r="AH578" i="1" s="1"/>
  <c r="AH579" i="1" a="1"/>
  <c r="AH579" i="1" s="1"/>
  <c r="AH580" i="1" a="1"/>
  <c r="AH580" i="1" s="1"/>
  <c r="AH581" i="1" a="1"/>
  <c r="AH581" i="1" s="1"/>
  <c r="AH582" i="1" a="1"/>
  <c r="AH582" i="1" s="1"/>
  <c r="AH583" i="1" a="1"/>
  <c r="AH583" i="1" s="1"/>
  <c r="AH584" i="1" a="1"/>
  <c r="AH584" i="1" s="1"/>
  <c r="AH585" i="1" a="1"/>
  <c r="AH585" i="1" s="1"/>
  <c r="AH586" i="1" a="1"/>
  <c r="AH586" i="1" s="1"/>
  <c r="AH587" i="1" a="1"/>
  <c r="AH587" i="1" s="1"/>
  <c r="AH588" i="1" a="1"/>
  <c r="AH588" i="1" s="1"/>
  <c r="AH589" i="1" a="1"/>
  <c r="AH589" i="1" s="1"/>
  <c r="AH590" i="1" a="1"/>
  <c r="AH590" i="1" s="1"/>
  <c r="AH591" i="1" a="1"/>
  <c r="AH591" i="1" s="1"/>
  <c r="AH592" i="1" a="1"/>
  <c r="AH592" i="1" s="1"/>
  <c r="AH593" i="1" a="1"/>
  <c r="AH593" i="1" s="1"/>
  <c r="AH594" i="1" a="1"/>
  <c r="AH594" i="1" s="1"/>
  <c r="AH595" i="1" a="1"/>
  <c r="AH595" i="1" s="1"/>
  <c r="AH596" i="1" a="1"/>
  <c r="AH596" i="1" s="1"/>
  <c r="AH597" i="1" a="1"/>
  <c r="AH597" i="1" s="1"/>
  <c r="AH598" i="1" a="1"/>
  <c r="AH598" i="1" s="1"/>
  <c r="AH599" i="1" a="1"/>
  <c r="AH599" i="1" s="1"/>
  <c r="AH600" i="1" a="1"/>
  <c r="AH600" i="1" s="1"/>
  <c r="AH601" i="1" a="1"/>
  <c r="AH601" i="1" s="1"/>
  <c r="AH602" i="1" a="1"/>
  <c r="AH602" i="1" s="1"/>
  <c r="AH603" i="1" a="1"/>
  <c r="AH603" i="1" s="1"/>
  <c r="AH604" i="1" a="1"/>
  <c r="AH604" i="1" s="1"/>
  <c r="AH605" i="1" a="1"/>
  <c r="AH605" i="1" s="1"/>
  <c r="AH606" i="1" a="1"/>
  <c r="AH606" i="1" s="1"/>
  <c r="AH607" i="1" a="1"/>
  <c r="AH607" i="1" s="1"/>
  <c r="AH608" i="1" a="1"/>
  <c r="AH608" i="1" s="1"/>
  <c r="AH609" i="1" a="1"/>
  <c r="AH609" i="1" s="1"/>
  <c r="AH610" i="1" a="1"/>
  <c r="AH610" i="1" s="1"/>
  <c r="AH611" i="1" a="1"/>
  <c r="AH611" i="1" s="1"/>
  <c r="AH612" i="1" a="1"/>
  <c r="AH612" i="1" s="1"/>
  <c r="AH613" i="1" a="1"/>
  <c r="AH613" i="1" s="1"/>
  <c r="AH614" i="1" a="1"/>
  <c r="AH614" i="1" s="1"/>
  <c r="AH615" i="1" a="1"/>
  <c r="AH615" i="1" s="1"/>
  <c r="AH616" i="1" a="1"/>
  <c r="AH616" i="1" s="1"/>
  <c r="AH617" i="1" a="1"/>
  <c r="AH617" i="1" s="1"/>
  <c r="AH618" i="1" a="1"/>
  <c r="AH618" i="1" s="1"/>
  <c r="AH619" i="1" a="1"/>
  <c r="AH619" i="1" s="1"/>
  <c r="AH620" i="1" a="1"/>
  <c r="AH620" i="1" s="1"/>
  <c r="AH621" i="1" a="1"/>
  <c r="AH621" i="1" s="1"/>
  <c r="AH622" i="1" a="1"/>
  <c r="AH622" i="1" s="1"/>
  <c r="AH623" i="1" a="1"/>
  <c r="AH623" i="1" s="1"/>
  <c r="AH624" i="1" a="1"/>
  <c r="AH624" i="1" s="1"/>
  <c r="AH625" i="1" a="1"/>
  <c r="AH625" i="1" s="1"/>
  <c r="AH626" i="1" a="1"/>
  <c r="AH626" i="1" s="1"/>
  <c r="AH627" i="1" a="1"/>
  <c r="AH627" i="1" s="1"/>
  <c r="AH628" i="1" a="1"/>
  <c r="AH628" i="1" s="1"/>
  <c r="AH629" i="1" a="1"/>
  <c r="AH629" i="1" s="1"/>
  <c r="AH630" i="1" a="1"/>
  <c r="AH630" i="1" s="1"/>
  <c r="AH631" i="1" a="1"/>
  <c r="AH631" i="1" s="1"/>
  <c r="AH632" i="1" a="1"/>
  <c r="AH632" i="1" s="1"/>
  <c r="AH633" i="1" a="1"/>
  <c r="AH633" i="1" s="1"/>
  <c r="AH634" i="1" a="1"/>
  <c r="AH634" i="1" s="1"/>
  <c r="AH635" i="1" a="1"/>
  <c r="AH635" i="1" s="1"/>
  <c r="AH636" i="1" a="1"/>
  <c r="AH636" i="1" s="1"/>
  <c r="AH637" i="1" a="1"/>
  <c r="AH637" i="1" s="1"/>
  <c r="AH638" i="1" a="1"/>
  <c r="AH638" i="1" s="1"/>
  <c r="AH639" i="1" a="1"/>
  <c r="AH639" i="1" s="1"/>
  <c r="AH640" i="1" a="1"/>
  <c r="AH640" i="1" s="1"/>
  <c r="AH641" i="1" a="1"/>
  <c r="AH641" i="1" s="1"/>
  <c r="AH642" i="1" a="1"/>
  <c r="AH642" i="1" s="1"/>
  <c r="AH643" i="1" a="1"/>
  <c r="AH643" i="1" s="1"/>
  <c r="AH644" i="1" a="1"/>
  <c r="AH644" i="1" s="1"/>
  <c r="AH645" i="1" a="1"/>
  <c r="AH645" i="1" s="1"/>
  <c r="AH646" i="1" a="1"/>
  <c r="AH646" i="1" s="1"/>
  <c r="AH647" i="1" a="1"/>
  <c r="AH647" i="1" s="1"/>
  <c r="AH648" i="1" a="1"/>
  <c r="AH648" i="1" s="1"/>
  <c r="AH649" i="1" a="1"/>
  <c r="AH649" i="1" s="1"/>
  <c r="AH650" i="1" a="1"/>
  <c r="AH650" i="1" s="1"/>
  <c r="AH651" i="1" a="1"/>
  <c r="AH651" i="1" s="1"/>
  <c r="AH652" i="1" a="1"/>
  <c r="AH652" i="1" s="1"/>
  <c r="AH653" i="1" a="1"/>
  <c r="AH653" i="1" s="1"/>
  <c r="AH654" i="1" a="1"/>
  <c r="AH654" i="1" s="1"/>
  <c r="AH655" i="1" a="1"/>
  <c r="AH655" i="1" s="1"/>
  <c r="AH656" i="1" a="1"/>
  <c r="AH656" i="1" s="1"/>
  <c r="AH657" i="1" a="1"/>
  <c r="AH657" i="1" s="1"/>
  <c r="AH658" i="1" a="1"/>
  <c r="AH658" i="1" s="1"/>
  <c r="AH659" i="1" a="1"/>
  <c r="AH659" i="1" s="1"/>
  <c r="AH660" i="1" a="1"/>
  <c r="AH660" i="1" s="1"/>
  <c r="AH661" i="1" a="1"/>
  <c r="AH661" i="1" s="1"/>
  <c r="AH662" i="1" a="1"/>
  <c r="AH662" i="1" s="1"/>
  <c r="AH663" i="1" a="1"/>
  <c r="AH663" i="1" s="1"/>
  <c r="AH664" i="1" a="1"/>
  <c r="AH664" i="1" s="1"/>
  <c r="AH665" i="1" a="1"/>
  <c r="AH665" i="1" s="1"/>
  <c r="AH666" i="1" a="1"/>
  <c r="AH666" i="1" s="1"/>
  <c r="AH667" i="1" a="1"/>
  <c r="AH667" i="1" s="1"/>
  <c r="AH668" i="1" a="1"/>
  <c r="AH668" i="1" s="1"/>
  <c r="AH669" i="1" a="1"/>
  <c r="AH669" i="1" s="1"/>
  <c r="AH670" i="1" a="1"/>
  <c r="AH670" i="1" s="1"/>
  <c r="AH671" i="1" a="1"/>
  <c r="AH671" i="1" s="1"/>
  <c r="AH672" i="1" a="1"/>
  <c r="AH672" i="1" s="1"/>
  <c r="AH673" i="1" a="1"/>
  <c r="AH673" i="1" s="1"/>
  <c r="AH674" i="1" a="1"/>
  <c r="AH674" i="1" s="1"/>
  <c r="AH675" i="1" a="1"/>
  <c r="AH675" i="1" s="1"/>
  <c r="AH676" i="1" a="1"/>
  <c r="AH676" i="1" s="1"/>
  <c r="AH677" i="1" a="1"/>
  <c r="AH677" i="1" s="1"/>
  <c r="AH678" i="1" a="1"/>
  <c r="AH678" i="1" s="1"/>
  <c r="AH679" i="1" a="1"/>
  <c r="AH679" i="1" s="1"/>
  <c r="AH680" i="1" a="1"/>
  <c r="AH680" i="1" s="1"/>
  <c r="AH681" i="1" a="1"/>
  <c r="AH681" i="1" s="1"/>
  <c r="AH682" i="1" a="1"/>
  <c r="AH682" i="1" s="1"/>
  <c r="AH683" i="1" a="1"/>
  <c r="AH683" i="1" s="1"/>
  <c r="AH684" i="1" a="1"/>
  <c r="AH684" i="1" s="1"/>
  <c r="AH685" i="1" a="1"/>
  <c r="AH685" i="1" s="1"/>
  <c r="AH686" i="1" a="1"/>
  <c r="AH686" i="1" s="1"/>
  <c r="AH687" i="1" a="1"/>
  <c r="AH687" i="1" s="1"/>
  <c r="AH688" i="1" a="1"/>
  <c r="AH688" i="1" s="1"/>
  <c r="AH689" i="1" a="1"/>
  <c r="AH689" i="1" s="1"/>
  <c r="AH690" i="1" a="1"/>
  <c r="AH690" i="1" s="1"/>
  <c r="AH691" i="1" a="1"/>
  <c r="AH691" i="1" s="1"/>
  <c r="AH692" i="1" a="1"/>
  <c r="AH692" i="1" s="1"/>
  <c r="AH693" i="1" a="1"/>
  <c r="AH693" i="1" s="1"/>
  <c r="AH694" i="1" a="1"/>
  <c r="AH694" i="1" s="1"/>
  <c r="AH695" i="1" a="1"/>
  <c r="AH695" i="1" s="1"/>
  <c r="AH696" i="1" a="1"/>
  <c r="AH696" i="1" s="1"/>
  <c r="AH697" i="1" a="1"/>
  <c r="AH697" i="1" s="1"/>
  <c r="AH698" i="1" a="1"/>
  <c r="AH698" i="1" s="1"/>
  <c r="AH699" i="1" a="1"/>
  <c r="AH699" i="1" s="1"/>
  <c r="AH700" i="1" a="1"/>
  <c r="AH700" i="1" s="1"/>
  <c r="AH701" i="1" a="1"/>
  <c r="AH701" i="1" s="1"/>
  <c r="AH702" i="1" a="1"/>
  <c r="AH702" i="1" s="1"/>
  <c r="AH703" i="1" a="1"/>
  <c r="AH703" i="1" s="1"/>
  <c r="AH704" i="1" a="1"/>
  <c r="AH704" i="1" s="1"/>
  <c r="AH705" i="1" a="1"/>
  <c r="AH705" i="1" s="1"/>
  <c r="AH706" i="1" a="1"/>
  <c r="AH706" i="1" s="1"/>
  <c r="AH707" i="1" a="1"/>
  <c r="AH707" i="1" s="1"/>
  <c r="AH708" i="1" a="1"/>
  <c r="AH708" i="1" s="1"/>
  <c r="AH709" i="1" a="1"/>
  <c r="AH709" i="1" s="1"/>
  <c r="AH710" i="1" a="1"/>
  <c r="AH710" i="1" s="1"/>
  <c r="AH711" i="1" a="1"/>
  <c r="AH711" i="1" s="1"/>
  <c r="AH712" i="1" a="1"/>
  <c r="AH712" i="1" s="1"/>
  <c r="AH713" i="1" a="1"/>
  <c r="AH713" i="1" s="1"/>
  <c r="AH714" i="1" a="1"/>
  <c r="AH714" i="1" s="1"/>
  <c r="AH715" i="1" a="1"/>
  <c r="AH715" i="1" s="1"/>
  <c r="AH716" i="1" a="1"/>
  <c r="AH716" i="1" s="1"/>
  <c r="AH717" i="1" a="1"/>
  <c r="AH717" i="1" s="1"/>
  <c r="AH718" i="1" a="1"/>
  <c r="AH718" i="1" s="1"/>
  <c r="AH719" i="1" a="1"/>
  <c r="AH719" i="1" s="1"/>
  <c r="AH720" i="1" a="1"/>
  <c r="AH720" i="1" s="1"/>
  <c r="AH721" i="1" a="1"/>
  <c r="AH721" i="1" s="1"/>
  <c r="AH722" i="1" a="1"/>
  <c r="AH722" i="1" s="1"/>
  <c r="AH723" i="1" a="1"/>
  <c r="AH723" i="1" s="1"/>
  <c r="AH724" i="1" a="1"/>
  <c r="AH724" i="1" s="1"/>
  <c r="AH725" i="1" a="1"/>
  <c r="AH725" i="1" s="1"/>
  <c r="AH726" i="1" a="1"/>
  <c r="AH726" i="1" s="1"/>
  <c r="AH727" i="1" a="1"/>
  <c r="AH727" i="1" s="1"/>
  <c r="AH728" i="1" a="1"/>
  <c r="AH728" i="1" s="1"/>
  <c r="AH729" i="1" a="1"/>
  <c r="AH729" i="1" s="1"/>
  <c r="AH730" i="1" a="1"/>
  <c r="AH730" i="1" s="1"/>
  <c r="AH731" i="1" a="1"/>
  <c r="AH731" i="1" s="1"/>
  <c r="AH732" i="1" a="1"/>
  <c r="AH732" i="1" s="1"/>
  <c r="AH733" i="1" a="1"/>
  <c r="AH733" i="1" s="1"/>
  <c r="AH734" i="1" a="1"/>
  <c r="AH734" i="1" s="1"/>
  <c r="AH735" i="1" a="1"/>
  <c r="AH735" i="1" s="1"/>
  <c r="AH736" i="1" a="1"/>
  <c r="AH736" i="1" s="1"/>
  <c r="AH737" i="1" a="1"/>
  <c r="AH737" i="1" s="1"/>
  <c r="AH738" i="1" a="1"/>
  <c r="AH738" i="1" s="1"/>
  <c r="AH739" i="1" a="1"/>
  <c r="AH739" i="1" s="1"/>
  <c r="AH740" i="1" a="1"/>
  <c r="AH740" i="1" s="1"/>
  <c r="AH741" i="1" a="1"/>
  <c r="AH741" i="1" s="1"/>
  <c r="AH742" i="1" a="1"/>
  <c r="AH742" i="1" s="1"/>
  <c r="AH743" i="1" a="1"/>
  <c r="AH743" i="1" s="1"/>
  <c r="AH744" i="1" a="1"/>
  <c r="AH744" i="1" s="1"/>
  <c r="AH745" i="1" a="1"/>
  <c r="AH745" i="1" s="1"/>
  <c r="AH746" i="1" a="1"/>
  <c r="AH746" i="1" s="1"/>
  <c r="AH747" i="1" a="1"/>
  <c r="AH747" i="1" s="1"/>
  <c r="AH748" i="1" a="1"/>
  <c r="AH748" i="1" s="1"/>
  <c r="AH749" i="1" a="1"/>
  <c r="AH749" i="1" s="1"/>
  <c r="AH750" i="1" a="1"/>
  <c r="AH750" i="1"/>
  <c r="AH751" i="1" a="1"/>
  <c r="AH751" i="1" s="1"/>
  <c r="AH752" i="1" a="1"/>
  <c r="AH752" i="1" s="1"/>
  <c r="AH753" i="1" a="1"/>
  <c r="AH753" i="1" s="1"/>
  <c r="AH754" i="1" a="1"/>
  <c r="AH754" i="1" s="1"/>
  <c r="AH755" i="1" a="1"/>
  <c r="AH755" i="1" s="1"/>
  <c r="AH756" i="1" a="1"/>
  <c r="AH756" i="1" s="1"/>
  <c r="AH757" i="1" a="1"/>
  <c r="AH757" i="1" s="1"/>
  <c r="AH758" i="1" a="1"/>
  <c r="AH758" i="1" s="1"/>
  <c r="AH759" i="1" a="1"/>
  <c r="AH759" i="1" s="1"/>
  <c r="AH760" i="1" a="1"/>
  <c r="AH760" i="1" s="1"/>
  <c r="AH761" i="1" a="1"/>
  <c r="AH761" i="1" s="1"/>
  <c r="AH762" i="1" a="1"/>
  <c r="AH762" i="1" s="1"/>
  <c r="AH763" i="1" a="1"/>
  <c r="AH763" i="1" s="1"/>
  <c r="AH764" i="1" a="1"/>
  <c r="AH764" i="1" s="1"/>
  <c r="AH765" i="1" a="1"/>
  <c r="AH765" i="1" s="1"/>
  <c r="AH766" i="1" a="1"/>
  <c r="AH766" i="1" s="1"/>
  <c r="AH767" i="1" a="1"/>
  <c r="AH767" i="1" s="1"/>
  <c r="AH768" i="1" a="1"/>
  <c r="AH768" i="1" s="1"/>
  <c r="AH769" i="1" a="1"/>
  <c r="AH769" i="1" s="1"/>
  <c r="AH770" i="1" a="1"/>
  <c r="AH770" i="1" s="1"/>
  <c r="AH771" i="1" a="1"/>
  <c r="AH771" i="1" s="1"/>
  <c r="AH772" i="1" a="1"/>
  <c r="AH772" i="1" s="1"/>
  <c r="AH773" i="1" a="1"/>
  <c r="AH773" i="1" s="1"/>
  <c r="AH774" i="1" a="1"/>
  <c r="AH774" i="1" s="1"/>
  <c r="AH775" i="1" a="1"/>
  <c r="AH775" i="1" s="1"/>
  <c r="AH776" i="1" a="1"/>
  <c r="AH776" i="1" s="1"/>
  <c r="AH777" i="1" a="1"/>
  <c r="AH777" i="1" s="1"/>
  <c r="AH778" i="1" a="1"/>
  <c r="AH778" i="1" s="1"/>
  <c r="AH779" i="1" a="1"/>
  <c r="AH779" i="1" s="1"/>
  <c r="AH780" i="1" a="1"/>
  <c r="AH780" i="1" s="1"/>
  <c r="AH781" i="1" a="1"/>
  <c r="AH781" i="1" s="1"/>
  <c r="AH782" i="1" a="1"/>
  <c r="AH782" i="1" s="1"/>
  <c r="AH783" i="1" a="1"/>
  <c r="AH783" i="1" s="1"/>
  <c r="AH784" i="1" a="1"/>
  <c r="AH784" i="1" s="1"/>
  <c r="AH785" i="1" a="1"/>
  <c r="AH785" i="1" s="1"/>
  <c r="AH786" i="1" a="1"/>
  <c r="AH786" i="1" s="1"/>
  <c r="AH787" i="1" a="1"/>
  <c r="AH787" i="1" s="1"/>
  <c r="AH788" i="1" a="1"/>
  <c r="AH788" i="1" s="1"/>
  <c r="AH789" i="1" a="1"/>
  <c r="AH789" i="1" s="1"/>
  <c r="AH790" i="1" a="1"/>
  <c r="AH790" i="1" s="1"/>
  <c r="AH791" i="1" a="1"/>
  <c r="AH791" i="1" s="1"/>
  <c r="AH792" i="1" a="1"/>
  <c r="AH792" i="1" s="1"/>
  <c r="AH793" i="1" a="1"/>
  <c r="AH793" i="1" s="1"/>
  <c r="AH794" i="1" a="1"/>
  <c r="AH794" i="1" s="1"/>
  <c r="AH795" i="1" a="1"/>
  <c r="AH795" i="1"/>
  <c r="AH796" i="1" a="1"/>
  <c r="AH796" i="1" s="1"/>
  <c r="AH797" i="1" a="1"/>
  <c r="AH797" i="1" s="1"/>
  <c r="AH798" i="1" a="1"/>
  <c r="AH798" i="1" s="1"/>
  <c r="AH799" i="1" a="1"/>
  <c r="AH799" i="1" s="1"/>
  <c r="AH800" i="1" a="1"/>
  <c r="AH800" i="1" s="1"/>
  <c r="AH801" i="1" a="1"/>
  <c r="AH801" i="1" s="1"/>
  <c r="AH802" i="1" a="1"/>
  <c r="AH802" i="1" s="1"/>
  <c r="AH803" i="1" a="1"/>
  <c r="AH803" i="1" s="1"/>
  <c r="AH804" i="1" a="1"/>
  <c r="AH804" i="1" s="1"/>
  <c r="AH805" i="1" a="1"/>
  <c r="AH805" i="1" s="1"/>
  <c r="AH806" i="1" a="1"/>
  <c r="AH806" i="1" s="1"/>
  <c r="AH807" i="1" a="1"/>
  <c r="AH807" i="1" s="1"/>
  <c r="AH808" i="1" a="1"/>
  <c r="AH808" i="1" s="1"/>
  <c r="AH809" i="1" a="1"/>
  <c r="AH809" i="1" s="1"/>
  <c r="AH810" i="1" a="1"/>
  <c r="AH810" i="1" s="1"/>
  <c r="AH811" i="1" a="1"/>
  <c r="AH811" i="1" s="1"/>
  <c r="AH812" i="1" a="1"/>
  <c r="AH812" i="1" s="1"/>
  <c r="AH813" i="1" a="1"/>
  <c r="AH813" i="1" s="1"/>
  <c r="AH814" i="1" a="1"/>
  <c r="AH814" i="1" s="1"/>
  <c r="AH815" i="1" a="1"/>
  <c r="AH815" i="1" s="1"/>
  <c r="AH816" i="1" a="1"/>
  <c r="AH816" i="1" s="1"/>
  <c r="AH817" i="1" a="1"/>
  <c r="AH817" i="1" s="1"/>
  <c r="AH818" i="1" a="1"/>
  <c r="AH818" i="1" s="1"/>
  <c r="AH819" i="1" a="1"/>
  <c r="AH819" i="1" s="1"/>
  <c r="AH820" i="1" a="1"/>
  <c r="AH820" i="1" s="1"/>
  <c r="AH821" i="1" a="1"/>
  <c r="AH821" i="1" s="1"/>
  <c r="AH822" i="1" a="1"/>
  <c r="AH822" i="1" s="1"/>
  <c r="AH823" i="1" a="1"/>
  <c r="AH823" i="1" s="1"/>
  <c r="AH824" i="1" a="1"/>
  <c r="AH824" i="1" s="1"/>
  <c r="AH825" i="1" a="1"/>
  <c r="AH825" i="1" s="1"/>
  <c r="AH826" i="1" a="1"/>
  <c r="AH826" i="1" s="1"/>
  <c r="AH827" i="1" a="1"/>
  <c r="AH827" i="1" s="1"/>
  <c r="AH828" i="1" a="1"/>
  <c r="AH828" i="1" s="1"/>
  <c r="AH829" i="1" a="1"/>
  <c r="AH829" i="1" s="1"/>
  <c r="AH830" i="1" a="1"/>
  <c r="AH830" i="1" s="1"/>
  <c r="AH831" i="1" a="1"/>
  <c r="AH831" i="1" s="1"/>
  <c r="AH832" i="1" a="1"/>
  <c r="AH832" i="1" s="1"/>
  <c r="AH833" i="1" a="1"/>
  <c r="AH833" i="1" s="1"/>
  <c r="AH834" i="1" a="1"/>
  <c r="AH834" i="1" s="1"/>
  <c r="AH835" i="1" a="1"/>
  <c r="AH835" i="1" s="1"/>
  <c r="AH836" i="1" a="1"/>
  <c r="AH836" i="1" s="1"/>
  <c r="AH837" i="1" a="1"/>
  <c r="AH837" i="1" s="1"/>
  <c r="AH838" i="1" a="1"/>
  <c r="AH838" i="1" s="1"/>
  <c r="AH839" i="1" a="1"/>
  <c r="AH839" i="1" s="1"/>
  <c r="AH840" i="1" a="1"/>
  <c r="AH840" i="1" s="1"/>
  <c r="AH841" i="1" a="1"/>
  <c r="AH841" i="1" s="1"/>
  <c r="AH842" i="1" a="1"/>
  <c r="AH842" i="1" s="1"/>
  <c r="AH843" i="1" a="1"/>
  <c r="AH843" i="1" s="1"/>
  <c r="AH844" i="1" a="1"/>
  <c r="AH844" i="1" s="1"/>
  <c r="AH845" i="1" a="1"/>
  <c r="AH845" i="1" s="1"/>
  <c r="AH846" i="1" a="1"/>
  <c r="AH846" i="1" s="1"/>
  <c r="AH847" i="1" a="1"/>
  <c r="AH847" i="1" s="1"/>
  <c r="AH848" i="1" a="1"/>
  <c r="AH848" i="1" s="1"/>
  <c r="AH849" i="1" a="1"/>
  <c r="AH849" i="1" s="1"/>
  <c r="AH850" i="1" a="1"/>
  <c r="AH850" i="1" s="1"/>
  <c r="AH851" i="1" a="1"/>
  <c r="AH851" i="1" s="1"/>
  <c r="AH852" i="1" a="1"/>
  <c r="AH852" i="1" s="1"/>
  <c r="AH853" i="1" a="1"/>
  <c r="AH853" i="1" s="1"/>
  <c r="AH854" i="1" a="1"/>
  <c r="AH854" i="1" s="1"/>
  <c r="AH855" i="1" a="1"/>
  <c r="AH855" i="1" s="1"/>
  <c r="AH856" i="1" a="1"/>
  <c r="AH856" i="1" s="1"/>
  <c r="AH857" i="1" a="1"/>
  <c r="AH857" i="1" s="1"/>
  <c r="AH858" i="1" a="1"/>
  <c r="AH858" i="1" s="1"/>
  <c r="AH859" i="1" a="1"/>
  <c r="AH859" i="1" s="1"/>
  <c r="AH860" i="1" a="1"/>
  <c r="AH860" i="1" s="1"/>
  <c r="AH861" i="1" a="1"/>
  <c r="AH861" i="1" s="1"/>
  <c r="AH862" i="1" a="1"/>
  <c r="AH862" i="1" s="1"/>
  <c r="AH863" i="1" a="1"/>
  <c r="AH863" i="1" s="1"/>
  <c r="AH864" i="1" a="1"/>
  <c r="AH864" i="1" s="1"/>
  <c r="AH865" i="1" a="1"/>
  <c r="AH865" i="1" s="1"/>
  <c r="AH866" i="1" a="1"/>
  <c r="AH866" i="1" s="1"/>
  <c r="AH867" i="1" a="1"/>
  <c r="AH867" i="1" s="1"/>
  <c r="AH868" i="1" a="1"/>
  <c r="AH868" i="1" s="1"/>
  <c r="AH869" i="1" a="1"/>
  <c r="AH869" i="1" s="1"/>
  <c r="AH870" i="1" a="1"/>
  <c r="AH870" i="1" s="1"/>
  <c r="AH871" i="1" a="1"/>
  <c r="AH871" i="1" s="1"/>
  <c r="AH872" i="1" a="1"/>
  <c r="AH872" i="1" s="1"/>
  <c r="AH873" i="1" a="1"/>
  <c r="AH873" i="1" s="1"/>
  <c r="AH874" i="1" a="1"/>
  <c r="AH874" i="1" s="1"/>
  <c r="AH875" i="1" a="1"/>
  <c r="AH875" i="1" s="1"/>
  <c r="AH876" i="1" a="1"/>
  <c r="AH876" i="1" s="1"/>
  <c r="AH877" i="1" a="1"/>
  <c r="AH877" i="1" s="1"/>
  <c r="AH878" i="1" a="1"/>
  <c r="AH878" i="1" s="1"/>
  <c r="AH879" i="1" a="1"/>
  <c r="AH879" i="1" s="1"/>
  <c r="AH880" i="1" a="1"/>
  <c r="AH880" i="1" s="1"/>
  <c r="AH881" i="1" a="1"/>
  <c r="AH881" i="1" s="1"/>
  <c r="AH882" i="1" a="1"/>
  <c r="AH882" i="1" s="1"/>
  <c r="AH883" i="1" a="1"/>
  <c r="AH883" i="1" s="1"/>
  <c r="AH884" i="1" a="1"/>
  <c r="AH884" i="1" s="1"/>
  <c r="AH885" i="1" a="1"/>
  <c r="AH885" i="1" s="1"/>
  <c r="AH886" i="1" a="1"/>
  <c r="AH886" i="1" s="1"/>
  <c r="AH887" i="1" a="1"/>
  <c r="AH887" i="1" s="1"/>
  <c r="AH888" i="1" a="1"/>
  <c r="AH888" i="1" s="1"/>
  <c r="AH889" i="1" a="1"/>
  <c r="AH889" i="1" s="1"/>
  <c r="AH890" i="1" a="1"/>
  <c r="AH890" i="1" s="1"/>
  <c r="AH891" i="1" a="1"/>
  <c r="AH891" i="1" s="1"/>
  <c r="AH892" i="1" a="1"/>
  <c r="AH892" i="1" s="1"/>
  <c r="AH893" i="1" a="1"/>
  <c r="AH893" i="1" s="1"/>
  <c r="AH894" i="1" a="1"/>
  <c r="AH894" i="1" s="1"/>
  <c r="AH895" i="1" a="1"/>
  <c r="AH895" i="1" s="1"/>
  <c r="AH896" i="1" a="1"/>
  <c r="AH896" i="1" s="1"/>
  <c r="AH897" i="1" a="1"/>
  <c r="AH897" i="1" s="1"/>
  <c r="AH898" i="1" a="1"/>
  <c r="AH898" i="1"/>
  <c r="AH899" i="1" a="1"/>
  <c r="AH899" i="1" s="1"/>
  <c r="AH900" i="1" a="1"/>
  <c r="AH900" i="1" s="1"/>
  <c r="AH901" i="1" a="1"/>
  <c r="AH901" i="1" s="1"/>
  <c r="AH902" i="1" a="1"/>
  <c r="AH902" i="1" s="1"/>
  <c r="AH903" i="1" a="1"/>
  <c r="AH903" i="1" s="1"/>
  <c r="AH904" i="1" a="1"/>
  <c r="AH904" i="1" s="1"/>
  <c r="AH905" i="1" a="1"/>
  <c r="AH905" i="1" s="1"/>
  <c r="AH906" i="1" a="1"/>
  <c r="AH906" i="1" s="1"/>
  <c r="AH907" i="1" a="1"/>
  <c r="AH907" i="1" s="1"/>
  <c r="AH908" i="1" a="1"/>
  <c r="AH908" i="1" s="1"/>
  <c r="AH909" i="1" a="1"/>
  <c r="AH909" i="1" s="1"/>
  <c r="AH910" i="1" a="1"/>
  <c r="AH910" i="1" s="1"/>
  <c r="AH911" i="1" a="1"/>
  <c r="AH911" i="1" s="1"/>
  <c r="AH912" i="1" a="1"/>
  <c r="AH912" i="1" s="1"/>
  <c r="AH913" i="1" a="1"/>
  <c r="AH913" i="1" s="1"/>
  <c r="AH914" i="1" a="1"/>
  <c r="AH914" i="1" s="1"/>
  <c r="AH915" i="1" a="1"/>
  <c r="AH915" i="1" s="1"/>
  <c r="AH916" i="1" a="1"/>
  <c r="AH916" i="1" s="1"/>
  <c r="AH917" i="1" a="1"/>
  <c r="AH917" i="1" s="1"/>
  <c r="AH918" i="1" a="1"/>
  <c r="AH918" i="1" s="1"/>
  <c r="AH919" i="1" a="1"/>
  <c r="AH919" i="1" s="1"/>
  <c r="AH920" i="1" a="1"/>
  <c r="AH920" i="1" s="1"/>
  <c r="AH921" i="1" a="1"/>
  <c r="AH921" i="1"/>
  <c r="AH922" i="1" a="1"/>
  <c r="AH922" i="1" s="1"/>
  <c r="AH923" i="1" a="1"/>
  <c r="AH923" i="1" s="1"/>
  <c r="AH924" i="1" a="1"/>
  <c r="AH924" i="1" s="1"/>
  <c r="AH925" i="1" a="1"/>
  <c r="AH925" i="1" s="1"/>
  <c r="AH926" i="1" a="1"/>
  <c r="AH926" i="1" s="1"/>
  <c r="AH927" i="1" a="1"/>
  <c r="AH927" i="1" s="1"/>
  <c r="AH928" i="1" a="1"/>
  <c r="AH928" i="1" s="1"/>
  <c r="AH929" i="1" a="1"/>
  <c r="AH929" i="1" s="1"/>
  <c r="AH930" i="1" a="1"/>
  <c r="AH930" i="1" s="1"/>
  <c r="AH931" i="1" a="1"/>
  <c r="AH931" i="1" s="1"/>
  <c r="AH932" i="1" a="1"/>
  <c r="AH932" i="1" s="1"/>
  <c r="AH933" i="1" a="1"/>
  <c r="AH933" i="1" s="1"/>
  <c r="AH934" i="1" a="1"/>
  <c r="AH934" i="1"/>
  <c r="AH935" i="1" a="1"/>
  <c r="AH935" i="1" s="1"/>
  <c r="AH936" i="1" a="1"/>
  <c r="AH936" i="1" s="1"/>
  <c r="AH937" i="1" a="1"/>
  <c r="AH937" i="1" s="1"/>
  <c r="AH938" i="1" a="1"/>
  <c r="AH938" i="1" s="1"/>
  <c r="AH939" i="1" a="1"/>
  <c r="AH939" i="1" s="1"/>
  <c r="AH940" i="1" a="1"/>
  <c r="AH940" i="1" s="1"/>
  <c r="AH941" i="1" a="1"/>
  <c r="AH941" i="1" s="1"/>
  <c r="AH942" i="1" a="1"/>
  <c r="AH942" i="1" s="1"/>
  <c r="AH943" i="1" a="1"/>
  <c r="AH943" i="1" s="1"/>
  <c r="AH944" i="1" a="1"/>
  <c r="AH944" i="1" s="1"/>
  <c r="AH945" i="1" a="1"/>
  <c r="AH945" i="1" s="1"/>
  <c r="AH946" i="1" a="1"/>
  <c r="AH946" i="1" s="1"/>
  <c r="AH947" i="1" a="1"/>
  <c r="AH947" i="1" s="1"/>
  <c r="AH948" i="1" a="1"/>
  <c r="AH948" i="1" s="1"/>
  <c r="AH949" i="1" a="1"/>
  <c r="AH949" i="1" s="1"/>
  <c r="AH950" i="1" a="1"/>
  <c r="AH950" i="1" s="1"/>
  <c r="AH951" i="1" a="1"/>
  <c r="AH951" i="1" s="1"/>
  <c r="AH952" i="1" a="1"/>
  <c r="AH952" i="1" s="1"/>
  <c r="AH953" i="1" a="1"/>
  <c r="AH953" i="1" s="1"/>
  <c r="AH954" i="1" a="1"/>
  <c r="AH954" i="1" s="1"/>
  <c r="AH955" i="1" a="1"/>
  <c r="AH955" i="1" s="1"/>
  <c r="AH956" i="1" a="1"/>
  <c r="AH956" i="1" s="1"/>
  <c r="AH957" i="1" a="1"/>
  <c r="AH957" i="1" s="1"/>
  <c r="AH958" i="1" a="1"/>
  <c r="AH958" i="1" s="1"/>
  <c r="AH959" i="1" a="1"/>
  <c r="AH959" i="1" s="1"/>
  <c r="AH960" i="1" a="1"/>
  <c r="AH960" i="1" s="1"/>
  <c r="AH961" i="1" a="1"/>
  <c r="AH961" i="1" s="1"/>
  <c r="AH962" i="1" a="1"/>
  <c r="AH962" i="1" s="1"/>
  <c r="AH963" i="1" a="1"/>
  <c r="AH963" i="1" s="1"/>
  <c r="AH964" i="1" a="1"/>
  <c r="AH964" i="1" s="1"/>
  <c r="AH965" i="1" a="1"/>
  <c r="AH965" i="1" s="1"/>
  <c r="AH966" i="1" a="1"/>
  <c r="AH966" i="1" s="1"/>
  <c r="AH967" i="1" a="1"/>
  <c r="AH967" i="1" s="1"/>
  <c r="AH968" i="1" a="1"/>
  <c r="AH968" i="1" s="1"/>
  <c r="AH969" i="1" a="1"/>
  <c r="AH969" i="1" s="1"/>
  <c r="AH970" i="1" a="1"/>
  <c r="AH970" i="1" s="1"/>
  <c r="AH971" i="1" a="1"/>
  <c r="AH971" i="1" s="1"/>
  <c r="AH972" i="1" a="1"/>
  <c r="AH972" i="1" s="1"/>
  <c r="AH973" i="1" a="1"/>
  <c r="AH973" i="1" s="1"/>
  <c r="AH974" i="1" a="1"/>
  <c r="AH974" i="1" s="1"/>
  <c r="AH975" i="1" a="1"/>
  <c r="AH975" i="1" s="1"/>
  <c r="AH976" i="1" a="1"/>
  <c r="AH976" i="1" s="1"/>
  <c r="AH977" i="1" a="1"/>
  <c r="AH977" i="1" s="1"/>
  <c r="AH978" i="1" a="1"/>
  <c r="AH978" i="1" s="1"/>
  <c r="AH979" i="1" a="1"/>
  <c r="AH979" i="1" s="1"/>
  <c r="AH980" i="1" a="1"/>
  <c r="AH980" i="1" s="1"/>
  <c r="AH981" i="1" a="1"/>
  <c r="AH981" i="1" s="1"/>
  <c r="AH982" i="1" a="1"/>
  <c r="AH982" i="1" s="1"/>
  <c r="AH983" i="1" a="1"/>
  <c r="AH983" i="1" s="1"/>
  <c r="AH984" i="1" a="1"/>
  <c r="AH984" i="1" s="1"/>
  <c r="AH985" i="1" a="1"/>
  <c r="AH985" i="1" s="1"/>
  <c r="AH986" i="1" a="1"/>
  <c r="AH986" i="1" s="1"/>
  <c r="AH987" i="1" a="1"/>
  <c r="AH987" i="1" s="1"/>
  <c r="AH988" i="1" a="1"/>
  <c r="AH988" i="1" s="1"/>
  <c r="AH989" i="1" a="1"/>
  <c r="AH989" i="1"/>
  <c r="AH990" i="1" a="1"/>
  <c r="AH990" i="1" s="1"/>
  <c r="AH991" i="1" a="1"/>
  <c r="AH991" i="1" s="1"/>
  <c r="AH992" i="1" a="1"/>
  <c r="AH992" i="1" s="1"/>
  <c r="AH993" i="1" a="1"/>
  <c r="AH993" i="1" s="1"/>
  <c r="AH994" i="1" a="1"/>
  <c r="AH994" i="1" s="1"/>
  <c r="AH995" i="1" a="1"/>
  <c r="AH995" i="1" s="1"/>
  <c r="AH996" i="1" a="1"/>
  <c r="AH996" i="1" s="1"/>
  <c r="AH997" i="1" a="1"/>
  <c r="AH997" i="1" s="1"/>
  <c r="AH998" i="1" a="1"/>
  <c r="AH998" i="1" s="1"/>
  <c r="AH999" i="1" a="1"/>
  <c r="AH999" i="1" s="1"/>
  <c r="AH1000" i="1" a="1"/>
  <c r="AH1000" i="1" s="1"/>
  <c r="AH1001" i="1" a="1"/>
  <c r="AH1001" i="1" s="1"/>
  <c r="AH1002" i="1" a="1"/>
  <c r="AH1002" i="1" s="1"/>
  <c r="AH1003" i="1" a="1"/>
  <c r="AH1003" i="1" s="1"/>
  <c r="AH1004" i="1" a="1"/>
  <c r="AH1004" i="1" s="1"/>
  <c r="AH1005" i="1" a="1"/>
  <c r="AH1005" i="1" s="1"/>
  <c r="AH1006" i="1" a="1"/>
  <c r="AH1006" i="1" s="1"/>
  <c r="AH1007" i="1" a="1"/>
  <c r="AH1007" i="1" s="1"/>
  <c r="AH1008" i="1" a="1"/>
  <c r="AH1008" i="1" s="1"/>
  <c r="AH1009" i="1" a="1"/>
  <c r="AH1009" i="1" s="1"/>
  <c r="AH1010" i="1" a="1"/>
  <c r="AH1010" i="1" s="1"/>
  <c r="AH1011" i="1" a="1"/>
  <c r="AH1011" i="1" s="1"/>
  <c r="AH1012" i="1" a="1"/>
  <c r="AH1012" i="1" s="1"/>
  <c r="AH1013" i="1" a="1"/>
  <c r="AH1013" i="1" s="1"/>
  <c r="AH1014" i="1" a="1"/>
  <c r="AH1014" i="1" s="1"/>
  <c r="AH1015" i="1" a="1"/>
  <c r="AH1015" i="1" s="1"/>
  <c r="AH1016" i="1" a="1"/>
  <c r="AH1016" i="1" s="1"/>
  <c r="AH1017" i="1" a="1"/>
  <c r="AH1017" i="1" s="1"/>
  <c r="AH1018" i="1" a="1"/>
  <c r="AH1018" i="1" s="1"/>
  <c r="AH1019" i="1" a="1"/>
  <c r="AH1019" i="1" s="1"/>
  <c r="AH1020" i="1" a="1"/>
  <c r="AH1020" i="1" s="1"/>
  <c r="AH1021" i="1" a="1"/>
  <c r="AH1021" i="1" s="1"/>
  <c r="AH1022" i="1" a="1"/>
  <c r="AH1022" i="1" s="1"/>
  <c r="AH1023" i="1" a="1"/>
  <c r="AH1023" i="1" s="1"/>
  <c r="AH1024" i="1" a="1"/>
  <c r="AH1024" i="1" s="1"/>
  <c r="AH1025" i="1" a="1"/>
  <c r="AH1025" i="1" s="1"/>
  <c r="AH1026" i="1" a="1"/>
  <c r="AH1026" i="1" s="1"/>
  <c r="AH1027" i="1" a="1"/>
  <c r="AH1027" i="1" s="1"/>
  <c r="AH1028" i="1" a="1"/>
  <c r="AH1028" i="1" s="1"/>
  <c r="AH1029" i="1" a="1"/>
  <c r="AH1029" i="1" s="1"/>
  <c r="AH1030" i="1" a="1"/>
  <c r="AH1030" i="1" s="1"/>
  <c r="AH1031" i="1" a="1"/>
  <c r="AH1031" i="1" s="1"/>
  <c r="AH1032" i="1" a="1"/>
  <c r="AH1032" i="1" s="1"/>
  <c r="AH1033" i="1" a="1"/>
  <c r="AH1033" i="1" s="1"/>
  <c r="AH1034" i="1" a="1"/>
  <c r="AH1034" i="1" s="1"/>
  <c r="AH1035" i="1" a="1"/>
  <c r="AH1035" i="1" s="1"/>
  <c r="AH1036" i="1" a="1"/>
  <c r="AH1036" i="1" s="1"/>
  <c r="AH1037" i="1" a="1"/>
  <c r="AH1037" i="1" s="1"/>
  <c r="AH1038" i="1" a="1"/>
  <c r="AH1038" i="1" s="1"/>
  <c r="AH1039" i="1" a="1"/>
  <c r="AH1039" i="1" s="1"/>
  <c r="AH1040" i="1" a="1"/>
  <c r="AH1040" i="1" s="1"/>
  <c r="AH1041" i="1" a="1"/>
  <c r="AH1041" i="1" s="1"/>
  <c r="AH1042" i="1" a="1"/>
  <c r="AH1042" i="1" s="1"/>
  <c r="AH1043" i="1" a="1"/>
  <c r="AH1043" i="1" s="1"/>
  <c r="AH1044" i="1" a="1"/>
  <c r="AH1044" i="1" s="1"/>
  <c r="AH1045" i="1" a="1"/>
  <c r="AH1045" i="1" s="1"/>
  <c r="AH1046" i="1" a="1"/>
  <c r="AH1046" i="1" s="1"/>
  <c r="AH1047" i="1" a="1"/>
  <c r="AH1047" i="1" s="1"/>
  <c r="AH1048" i="1" a="1"/>
  <c r="AH1048" i="1" s="1"/>
  <c r="AH1049" i="1" a="1"/>
  <c r="AH1049" i="1" s="1"/>
  <c r="AH1050" i="1" a="1"/>
  <c r="AH1050" i="1" s="1"/>
  <c r="AH1051" i="1" a="1"/>
  <c r="AH1051" i="1" s="1"/>
  <c r="AH1052" i="1" a="1"/>
  <c r="AH1052" i="1" s="1"/>
  <c r="AH1053" i="1" a="1"/>
  <c r="AH1053" i="1" s="1"/>
  <c r="AH1054" i="1" a="1"/>
  <c r="AH1054" i="1" s="1"/>
  <c r="AH1055" i="1" a="1"/>
  <c r="AH1055" i="1" s="1"/>
  <c r="AH1056" i="1" a="1"/>
  <c r="AH1056" i="1" s="1"/>
  <c r="AH1057" i="1" a="1"/>
  <c r="AH1057" i="1" s="1"/>
  <c r="AH1058" i="1" a="1"/>
  <c r="AH1058" i="1" s="1"/>
  <c r="AH1059" i="1" a="1"/>
  <c r="AH1059" i="1" s="1"/>
  <c r="AH1060" i="1" a="1"/>
  <c r="AH1060" i="1" s="1"/>
  <c r="AH1061" i="1" a="1"/>
  <c r="AH1061" i="1" s="1"/>
  <c r="AH1062" i="1" a="1"/>
  <c r="AH1062" i="1" s="1"/>
  <c r="AH1063" i="1" a="1"/>
  <c r="AH1063" i="1" s="1"/>
  <c r="AH1064" i="1" a="1"/>
  <c r="AH1064" i="1" s="1"/>
  <c r="AH1065" i="1" a="1"/>
  <c r="AH1065" i="1" s="1"/>
  <c r="AH1066" i="1" a="1"/>
  <c r="AH1066" i="1" s="1"/>
  <c r="AH1067" i="1" a="1"/>
  <c r="AH1067" i="1" s="1"/>
  <c r="AH1068" i="1" a="1"/>
  <c r="AH1068" i="1" s="1"/>
  <c r="AH1069" i="1" a="1"/>
  <c r="AH1069" i="1" s="1"/>
  <c r="AH1070" i="1" a="1"/>
  <c r="AH1070" i="1" s="1"/>
  <c r="AH1071" i="1" a="1"/>
  <c r="AH1071" i="1" s="1"/>
  <c r="AH1072" i="1" a="1"/>
  <c r="AH1072" i="1" s="1"/>
  <c r="AH1073" i="1" a="1"/>
  <c r="AH1073" i="1" s="1"/>
  <c r="AH1074" i="1" a="1"/>
  <c r="AH1074" i="1" s="1"/>
  <c r="AH1075" i="1" a="1"/>
  <c r="AH1075" i="1" s="1"/>
  <c r="AH1076" i="1" a="1"/>
  <c r="AH1076" i="1" s="1"/>
  <c r="AH1077" i="1" a="1"/>
  <c r="AH1077" i="1" s="1"/>
  <c r="AH1078" i="1" a="1"/>
  <c r="AH1078" i="1" s="1"/>
  <c r="AH1079" i="1" a="1"/>
  <c r="AH1079" i="1" s="1"/>
  <c r="AH1080" i="1" a="1"/>
  <c r="AH1080" i="1" s="1"/>
  <c r="AH1081" i="1" a="1"/>
  <c r="AH1081" i="1" s="1"/>
  <c r="AH1082" i="1" a="1"/>
  <c r="AH1082" i="1" s="1"/>
  <c r="AH1083" i="1" a="1"/>
  <c r="AH1083" i="1" s="1"/>
  <c r="AH1084" i="1" a="1"/>
  <c r="AH1084" i="1" s="1"/>
  <c r="AH1085" i="1" a="1"/>
  <c r="AH1085" i="1" s="1"/>
  <c r="AH1086" i="1" a="1"/>
  <c r="AH1086" i="1" s="1"/>
  <c r="AH1087" i="1" a="1"/>
  <c r="AH1087" i="1" s="1"/>
  <c r="AH1088" i="1" a="1"/>
  <c r="AH1088" i="1" s="1"/>
  <c r="AH1089" i="1" a="1"/>
  <c r="AH1089" i="1" s="1"/>
  <c r="AH1090" i="1" a="1"/>
  <c r="AH1090" i="1" s="1"/>
  <c r="AH1091" i="1" a="1"/>
  <c r="AH1091" i="1" s="1"/>
  <c r="AH1092" i="1" a="1"/>
  <c r="AH1092" i="1" s="1"/>
  <c r="AH1093" i="1" a="1"/>
  <c r="AH1093" i="1" s="1"/>
  <c r="AH1094" i="1" a="1"/>
  <c r="AH1094" i="1" s="1"/>
  <c r="AH1095" i="1" a="1"/>
  <c r="AH1095" i="1" s="1"/>
  <c r="AH1096" i="1" a="1"/>
  <c r="AH1096" i="1" s="1"/>
  <c r="AH1097" i="1" a="1"/>
  <c r="AH1097" i="1" s="1"/>
  <c r="AH1098" i="1" a="1"/>
  <c r="AH1098" i="1" s="1"/>
  <c r="AH1099" i="1" a="1"/>
  <c r="AH1099" i="1" s="1"/>
  <c r="AH1100" i="1" a="1"/>
  <c r="AH1100" i="1" s="1"/>
  <c r="AH1101" i="1" a="1"/>
  <c r="AH1101" i="1" s="1"/>
  <c r="AH1102" i="1" a="1"/>
  <c r="AH1102" i="1" s="1"/>
  <c r="AH1103" i="1" a="1"/>
  <c r="AH1103" i="1" s="1"/>
  <c r="AH1104" i="1" a="1"/>
  <c r="AH1104" i="1" s="1"/>
  <c r="AH1105" i="1" a="1"/>
  <c r="AH1105" i="1" s="1"/>
  <c r="AH1106" i="1" a="1"/>
  <c r="AH1106" i="1" s="1"/>
  <c r="AH1107" i="1" a="1"/>
  <c r="AH1107" i="1" s="1"/>
  <c r="AH1108" i="1" a="1"/>
  <c r="AH1108" i="1" s="1"/>
  <c r="AH1109" i="1" a="1"/>
  <c r="AH1109" i="1" s="1"/>
  <c r="AH1110" i="1" a="1"/>
  <c r="AH1110" i="1" s="1"/>
  <c r="AH1111" i="1" a="1"/>
  <c r="AH1111" i="1" s="1"/>
  <c r="AH1112" i="1" a="1"/>
  <c r="AH1112" i="1" s="1"/>
  <c r="AH1113" i="1" a="1"/>
  <c r="AH1113" i="1" s="1"/>
  <c r="AH1114" i="1" a="1"/>
  <c r="AH1114" i="1" s="1"/>
  <c r="AH1115" i="1" a="1"/>
  <c r="AH1115" i="1" s="1"/>
  <c r="AH1116" i="1" a="1"/>
  <c r="AH1116" i="1" s="1"/>
  <c r="AH1117" i="1" a="1"/>
  <c r="AH1117" i="1" s="1"/>
  <c r="AH1118" i="1" a="1"/>
  <c r="AH1118" i="1" s="1"/>
  <c r="AH1119" i="1" a="1"/>
  <c r="AH1119" i="1" s="1"/>
  <c r="AH1120" i="1" a="1"/>
  <c r="AH1120" i="1" s="1"/>
  <c r="AH1121" i="1" a="1"/>
  <c r="AH1121" i="1" s="1"/>
  <c r="AH1122" i="1" a="1"/>
  <c r="AH1122" i="1" s="1"/>
  <c r="AH1123" i="1" a="1"/>
  <c r="AH1123" i="1" s="1"/>
  <c r="AH1124" i="1" a="1"/>
  <c r="AH1124" i="1" s="1"/>
  <c r="AH1125" i="1" a="1"/>
  <c r="AH1125" i="1" s="1"/>
  <c r="AH1126" i="1" a="1"/>
  <c r="AH1126" i="1" s="1"/>
  <c r="AH1127" i="1" a="1"/>
  <c r="AH1127" i="1" s="1"/>
  <c r="AH1128" i="1" a="1"/>
  <c r="AH1128" i="1" s="1"/>
  <c r="AH1129" i="1" a="1"/>
  <c r="AH1129" i="1" s="1"/>
  <c r="AH1130" i="1" a="1"/>
  <c r="AH1130" i="1" s="1"/>
  <c r="AH1131" i="1" a="1"/>
  <c r="AH1131" i="1" s="1"/>
  <c r="AH1132" i="1" a="1"/>
  <c r="AH1132" i="1" s="1"/>
  <c r="AH1133" i="1" a="1"/>
  <c r="AH1133" i="1" s="1"/>
  <c r="AH1134" i="1" a="1"/>
  <c r="AH1134" i="1" s="1"/>
  <c r="AH1135" i="1" a="1"/>
  <c r="AH1135" i="1" s="1"/>
  <c r="AH1136" i="1" a="1"/>
  <c r="AH1136" i="1" s="1"/>
  <c r="AH1137" i="1" a="1"/>
  <c r="AH1137" i="1" s="1"/>
  <c r="AH1138" i="1" a="1"/>
  <c r="AH1138" i="1" s="1"/>
  <c r="AH1139" i="1" a="1"/>
  <c r="AH1139" i="1" s="1"/>
  <c r="AH1140" i="1" a="1"/>
  <c r="AH1140" i="1" s="1"/>
  <c r="AH1141" i="1" a="1"/>
  <c r="AH1141" i="1" s="1"/>
  <c r="AH1142" i="1" a="1"/>
  <c r="AH1142" i="1" s="1"/>
  <c r="AH1143" i="1" a="1"/>
  <c r="AH1143" i="1" s="1"/>
  <c r="AH1144" i="1" a="1"/>
  <c r="AH1144" i="1" s="1"/>
  <c r="AH1145" i="1" a="1"/>
  <c r="AH1145" i="1" s="1"/>
  <c r="AH1146" i="1" a="1"/>
  <c r="AH1146" i="1" s="1"/>
  <c r="AH1147" i="1" a="1"/>
  <c r="AH1147" i="1" s="1"/>
  <c r="AH1148" i="1" a="1"/>
  <c r="AH1148" i="1" s="1"/>
  <c r="AH1149" i="1" a="1"/>
  <c r="AH1149" i="1" s="1"/>
  <c r="AH1150" i="1" a="1"/>
  <c r="AH1150" i="1" s="1"/>
  <c r="AH1151" i="1" a="1"/>
  <c r="AH1151" i="1" s="1"/>
  <c r="AH1152" i="1" a="1"/>
  <c r="AH1152" i="1" s="1"/>
  <c r="AH1153" i="1" a="1"/>
  <c r="AH1153" i="1" s="1"/>
  <c r="AH1154" i="1" a="1"/>
  <c r="AH1154" i="1" s="1"/>
  <c r="AH1155" i="1" a="1"/>
  <c r="AH1155" i="1" s="1"/>
  <c r="AH1156" i="1" a="1"/>
  <c r="AH1156" i="1" s="1"/>
  <c r="AH1157" i="1" a="1"/>
  <c r="AH1157" i="1" s="1"/>
  <c r="AH1158" i="1" a="1"/>
  <c r="AH1158" i="1" s="1"/>
  <c r="AH1159" i="1" a="1"/>
  <c r="AH1159" i="1" s="1"/>
  <c r="AH1160" i="1" a="1"/>
  <c r="AH1160" i="1" s="1"/>
  <c r="AH1161" i="1" a="1"/>
  <c r="AH1161" i="1" s="1"/>
  <c r="AH1162" i="1" a="1"/>
  <c r="AH1162" i="1" s="1"/>
  <c r="AH1163" i="1" a="1"/>
  <c r="AH1163" i="1" s="1"/>
  <c r="AH1164" i="1" a="1"/>
  <c r="AH1164" i="1" s="1"/>
  <c r="AH1165" i="1" a="1"/>
  <c r="AH1165" i="1" s="1"/>
  <c r="AH1166" i="1" a="1"/>
  <c r="AH1166" i="1" s="1"/>
  <c r="AH1167" i="1" a="1"/>
  <c r="AH1167" i="1" s="1"/>
  <c r="AH1168" i="1" a="1"/>
  <c r="AH1168" i="1" s="1"/>
  <c r="AH1169" i="1" a="1"/>
  <c r="AH1169" i="1" s="1"/>
  <c r="AH1170" i="1" a="1"/>
  <c r="AH1170" i="1" s="1"/>
  <c r="AH1171" i="1" a="1"/>
  <c r="AH1171" i="1" s="1"/>
  <c r="AH1172" i="1" a="1"/>
  <c r="AH1172" i="1" s="1"/>
  <c r="AH1173" i="1" a="1"/>
  <c r="AH1173" i="1" s="1"/>
  <c r="AH1174" i="1" a="1"/>
  <c r="AH1174" i="1" s="1"/>
  <c r="AH1175" i="1" a="1"/>
  <c r="AH1175" i="1" s="1"/>
  <c r="AH1176" i="1" a="1"/>
  <c r="AH1176" i="1" s="1"/>
  <c r="AH1177" i="1" a="1"/>
  <c r="AH1177" i="1" s="1"/>
  <c r="AH1178" i="1" a="1"/>
  <c r="AH1178" i="1" s="1"/>
  <c r="AH1179" i="1" a="1"/>
  <c r="AH1179" i="1" s="1"/>
  <c r="AH1180" i="1" a="1"/>
  <c r="AH1180" i="1" s="1"/>
  <c r="AH1181" i="1" a="1"/>
  <c r="AH1181" i="1" s="1"/>
  <c r="AH1182" i="1" a="1"/>
  <c r="AH1182" i="1" s="1"/>
  <c r="AH1183" i="1" a="1"/>
  <c r="AH1183" i="1" s="1"/>
  <c r="AH1184" i="1" a="1"/>
  <c r="AH1184" i="1" s="1"/>
  <c r="AH1185" i="1" a="1"/>
  <c r="AH1185" i="1" s="1"/>
  <c r="AH1186" i="1" a="1"/>
  <c r="AH1186" i="1" s="1"/>
  <c r="AH1187" i="1" a="1"/>
  <c r="AH1187" i="1"/>
  <c r="AH1188" i="1" a="1"/>
  <c r="AH1188" i="1" s="1"/>
  <c r="AH1189" i="1" a="1"/>
  <c r="AH1189" i="1" s="1"/>
  <c r="AH1190" i="1" a="1"/>
  <c r="AH1190" i="1" s="1"/>
  <c r="AH1191" i="1" a="1"/>
  <c r="AH1191" i="1" s="1"/>
  <c r="AH1192" i="1" a="1"/>
  <c r="AH1192" i="1" s="1"/>
  <c r="AH1193" i="1" a="1"/>
  <c r="AH1193" i="1" s="1"/>
  <c r="AH1194" i="1" a="1"/>
  <c r="AH1194" i="1" s="1"/>
  <c r="AH1195" i="1" a="1"/>
  <c r="AH1195" i="1" s="1"/>
  <c r="AH1196" i="1" a="1"/>
  <c r="AH1196" i="1" s="1"/>
  <c r="AH1197" i="1" a="1"/>
  <c r="AH1197" i="1" s="1"/>
  <c r="AH1198" i="1" a="1"/>
  <c r="AH1198" i="1" s="1"/>
  <c r="AH1199" i="1" a="1"/>
  <c r="AH1199" i="1" s="1"/>
  <c r="AH1200" i="1" a="1"/>
  <c r="AH1200" i="1" s="1"/>
  <c r="AH1201" i="1" a="1"/>
  <c r="AH1201" i="1" s="1"/>
  <c r="AH1202" i="1" a="1"/>
  <c r="AH1202" i="1" s="1"/>
  <c r="AH1203" i="1" a="1"/>
  <c r="AH1203" i="1" s="1"/>
  <c r="AH1204" i="1" a="1"/>
  <c r="AH1204" i="1" s="1"/>
  <c r="AH1205" i="1" a="1"/>
  <c r="AH1205" i="1" s="1"/>
  <c r="AH1206" i="1" a="1"/>
  <c r="AH1206" i="1" s="1"/>
  <c r="AH1207" i="1" a="1"/>
  <c r="AH1207" i="1" s="1"/>
  <c r="AH1208" i="1" a="1"/>
  <c r="AH1208" i="1" s="1"/>
  <c r="AH1209" i="1" a="1"/>
  <c r="AH1209" i="1" s="1"/>
  <c r="AH1210" i="1" a="1"/>
  <c r="AH1210" i="1" s="1"/>
  <c r="AH1211" i="1" a="1"/>
  <c r="AH1211" i="1" s="1"/>
  <c r="AH1212" i="1" a="1"/>
  <c r="AH1212" i="1" s="1"/>
  <c r="AH1213" i="1" a="1"/>
  <c r="AH1213" i="1" s="1"/>
  <c r="AH1214" i="1" a="1"/>
  <c r="AH1214" i="1" s="1"/>
  <c r="AH1215" i="1" a="1"/>
  <c r="AH1215" i="1" s="1"/>
  <c r="AH1216" i="1" a="1"/>
  <c r="AH1216" i="1" s="1"/>
  <c r="AH1217" i="1" a="1"/>
  <c r="AH1217" i="1" s="1"/>
  <c r="AH1218" i="1" a="1"/>
  <c r="AH1218" i="1" s="1"/>
  <c r="AH1219" i="1" a="1"/>
  <c r="AH1219" i="1" s="1"/>
  <c r="AH1220" i="1" a="1"/>
  <c r="AH1220" i="1" s="1"/>
  <c r="AH1221" i="1" a="1"/>
  <c r="AH1221" i="1" s="1"/>
  <c r="AH1222" i="1" a="1"/>
  <c r="AH1222" i="1" s="1"/>
  <c r="AH1223" i="1" a="1"/>
  <c r="AH1223" i="1" s="1"/>
  <c r="AH1224" i="1" a="1"/>
  <c r="AH1224" i="1" s="1"/>
  <c r="AH1225" i="1" a="1"/>
  <c r="AH1225" i="1" s="1"/>
  <c r="AH1226" i="1" a="1"/>
  <c r="AH1226" i="1" s="1"/>
  <c r="AH1227" i="1" a="1"/>
  <c r="AH1227" i="1" s="1"/>
  <c r="AH1228" i="1" a="1"/>
  <c r="AH1228" i="1"/>
  <c r="AH1229" i="1" a="1"/>
  <c r="AH1229" i="1" s="1"/>
  <c r="AH1230" i="1" a="1"/>
  <c r="AH1230" i="1" s="1"/>
  <c r="AH1231" i="1" a="1"/>
  <c r="AH1231" i="1" s="1"/>
  <c r="AH1232" i="1" a="1"/>
  <c r="AH1232" i="1" s="1"/>
  <c r="AH1233" i="1" a="1"/>
  <c r="AH1233" i="1" s="1"/>
  <c r="AH1234" i="1" a="1"/>
  <c r="AH1234" i="1" s="1"/>
  <c r="AH1235" i="1" a="1"/>
  <c r="AH1235" i="1" s="1"/>
  <c r="AH1236" i="1" a="1"/>
  <c r="AH1236" i="1" s="1"/>
  <c r="AH1237" i="1" a="1"/>
  <c r="AH1237" i="1" s="1"/>
  <c r="AH1238" i="1" a="1"/>
  <c r="AH1238" i="1" s="1"/>
  <c r="AH1239" i="1" a="1"/>
  <c r="AH1239" i="1" s="1"/>
  <c r="AH1240" i="1" a="1"/>
  <c r="AH1240" i="1" s="1"/>
  <c r="AH1241" i="1" a="1"/>
  <c r="AH1241" i="1" s="1"/>
  <c r="AH1242" i="1" a="1"/>
  <c r="AH1242" i="1" s="1"/>
  <c r="AH1243" i="1" a="1"/>
  <c r="AH1243" i="1" s="1"/>
  <c r="AH1244" i="1" a="1"/>
  <c r="AH1244" i="1" s="1"/>
  <c r="AH1245" i="1" a="1"/>
  <c r="AH1245" i="1" s="1"/>
  <c r="AH1246" i="1" a="1"/>
  <c r="AH1246" i="1" s="1"/>
  <c r="AH1247" i="1" a="1"/>
  <c r="AH1247" i="1" s="1"/>
  <c r="AH1248" i="1" a="1"/>
  <c r="AH1248" i="1" s="1"/>
  <c r="AH1249" i="1" a="1"/>
  <c r="AH1249" i="1" s="1"/>
  <c r="AH1250" i="1" a="1"/>
  <c r="AH1250" i="1" s="1"/>
  <c r="AH1251" i="1" a="1"/>
  <c r="AH1251" i="1" s="1"/>
  <c r="AH1252" i="1" a="1"/>
  <c r="AH1252" i="1" s="1"/>
  <c r="AH1253" i="1" a="1"/>
  <c r="AH1253" i="1" s="1"/>
  <c r="AH1254" i="1" a="1"/>
  <c r="AH1254" i="1" s="1"/>
  <c r="AH1255" i="1" a="1"/>
  <c r="AH1255" i="1" s="1"/>
  <c r="AH1256" i="1" a="1"/>
  <c r="AH1256" i="1" s="1"/>
  <c r="AH1257" i="1" a="1"/>
  <c r="AH1257" i="1" s="1"/>
  <c r="AH1258" i="1" a="1"/>
  <c r="AH1258" i="1" s="1"/>
  <c r="AH1259" i="1" a="1"/>
  <c r="AH1259" i="1" s="1"/>
  <c r="AH1260" i="1" a="1"/>
  <c r="AH1260" i="1" s="1"/>
  <c r="AH1261" i="1" a="1"/>
  <c r="AH1261" i="1" s="1"/>
  <c r="AH1262" i="1" a="1"/>
  <c r="AH1262" i="1" s="1"/>
  <c r="AH1263" i="1" a="1"/>
  <c r="AH1263" i="1" s="1"/>
  <c r="AH1264" i="1" a="1"/>
  <c r="AH1264" i="1" s="1"/>
  <c r="AH1265" i="1" a="1"/>
  <c r="AH1265" i="1" s="1"/>
  <c r="AH1266" i="1" a="1"/>
  <c r="AH1266" i="1" s="1"/>
  <c r="AH1267" i="1" a="1"/>
  <c r="AH1267" i="1" s="1"/>
  <c r="AH1268" i="1" a="1"/>
  <c r="AH1268" i="1" s="1"/>
  <c r="AH1269" i="1" a="1"/>
  <c r="AH1269" i="1" s="1"/>
  <c r="AH1270" i="1" a="1"/>
  <c r="AH1270" i="1" s="1"/>
  <c r="AH1271" i="1" a="1"/>
  <c r="AH1271" i="1" s="1"/>
  <c r="AH1272" i="1" a="1"/>
  <c r="AH1272" i="1" s="1"/>
  <c r="AH1273" i="1" a="1"/>
  <c r="AH1273" i="1" s="1"/>
  <c r="AH1274" i="1" a="1"/>
  <c r="AH1274" i="1" s="1"/>
  <c r="AH1275" i="1" a="1"/>
  <c r="AH1275" i="1" s="1"/>
  <c r="AH1276" i="1" a="1"/>
  <c r="AH1276" i="1" s="1"/>
  <c r="AH1277" i="1" a="1"/>
  <c r="AH1277" i="1" s="1"/>
  <c r="AH1278" i="1" a="1"/>
  <c r="AH1278" i="1" s="1"/>
  <c r="AH1279" i="1" a="1"/>
  <c r="AH1279" i="1" s="1"/>
  <c r="AH1280" i="1" a="1"/>
  <c r="AH1280" i="1" s="1"/>
  <c r="AH1281" i="1" a="1"/>
  <c r="AH1281" i="1" s="1"/>
  <c r="AH1282" i="1" a="1"/>
  <c r="AH1282" i="1" s="1"/>
  <c r="AH1283" i="1" a="1"/>
  <c r="AH1283" i="1" s="1"/>
  <c r="AH1284" i="1" a="1"/>
  <c r="AH1284" i="1" s="1"/>
  <c r="AH1285" i="1" a="1"/>
  <c r="AH1285" i="1" s="1"/>
  <c r="AH1286" i="1" a="1"/>
  <c r="AH1286" i="1" s="1"/>
  <c r="AH1287" i="1" a="1"/>
  <c r="AH1287" i="1" s="1"/>
  <c r="AH1288" i="1" a="1"/>
  <c r="AH1288" i="1" s="1"/>
  <c r="AH1289" i="1" a="1"/>
  <c r="AH1289" i="1" s="1"/>
  <c r="AH1290" i="1" a="1"/>
  <c r="AH1290" i="1" s="1"/>
  <c r="AH1291" i="1" a="1"/>
  <c r="AH1291" i="1" s="1"/>
  <c r="AH1292" i="1" a="1"/>
  <c r="AH1292" i="1" s="1"/>
  <c r="AH1293" i="1" a="1"/>
  <c r="AH1293" i="1" s="1"/>
  <c r="AH1294" i="1" a="1"/>
  <c r="AH1294" i="1" s="1"/>
  <c r="AH1295" i="1" a="1"/>
  <c r="AH1295" i="1"/>
  <c r="AH1296" i="1" a="1"/>
  <c r="AH1296" i="1" s="1"/>
  <c r="AH1297" i="1" a="1"/>
  <c r="AH1297" i="1" s="1"/>
  <c r="AH1298" i="1" a="1"/>
  <c r="AH1298" i="1" s="1"/>
  <c r="AH1299" i="1" a="1"/>
  <c r="AH1299" i="1" s="1"/>
  <c r="AH1300" i="1" a="1"/>
  <c r="AH1300" i="1" s="1"/>
  <c r="AH1301" i="1" a="1"/>
  <c r="AH1301" i="1" s="1"/>
  <c r="AH1302" i="1" a="1"/>
  <c r="AH1302" i="1" s="1"/>
  <c r="AH1303" i="1" a="1"/>
  <c r="AH1303" i="1" s="1"/>
  <c r="AH1304" i="1" a="1"/>
  <c r="AH1304" i="1" s="1"/>
  <c r="AH1305" i="1" a="1"/>
  <c r="AH1305" i="1" s="1"/>
  <c r="AH1306" i="1" a="1"/>
  <c r="AH1306" i="1" s="1"/>
  <c r="AH1307" i="1" a="1"/>
  <c r="AH1307" i="1" s="1"/>
  <c r="AH1308" i="1" a="1"/>
  <c r="AH1308" i="1" s="1"/>
  <c r="AH1309" i="1" a="1"/>
  <c r="AH1309" i="1" s="1"/>
  <c r="AH1310" i="1" a="1"/>
  <c r="AH1310" i="1" s="1"/>
  <c r="AH1311" i="1" a="1"/>
  <c r="AH1311" i="1" s="1"/>
  <c r="AH1312" i="1" a="1"/>
  <c r="AH1312" i="1" s="1"/>
  <c r="AH1313" i="1" a="1"/>
  <c r="AH1313" i="1" s="1"/>
  <c r="AH1314" i="1" a="1"/>
  <c r="AH1314" i="1" s="1"/>
  <c r="AH1315" i="1" a="1"/>
  <c r="AH1315" i="1" s="1"/>
  <c r="AH1316" i="1" a="1"/>
  <c r="AH1316" i="1" s="1"/>
  <c r="AH1317" i="1" a="1"/>
  <c r="AH1317" i="1" s="1"/>
  <c r="AH1318" i="1" a="1"/>
  <c r="AH1318" i="1" s="1"/>
  <c r="AH1319" i="1" a="1"/>
  <c r="AH1319" i="1" s="1"/>
  <c r="AH1320" i="1" a="1"/>
  <c r="AH1320" i="1" s="1"/>
  <c r="AH1321" i="1" a="1"/>
  <c r="AH1321" i="1" s="1"/>
  <c r="AH1322" i="1" a="1"/>
  <c r="AH1322" i="1" s="1"/>
  <c r="AH1323" i="1" a="1"/>
  <c r="AH1323" i="1" s="1"/>
  <c r="AH1324" i="1" a="1"/>
  <c r="AH1324" i="1" s="1"/>
  <c r="AH1325" i="1" a="1"/>
  <c r="AH1325" i="1" s="1"/>
  <c r="AH1326" i="1" a="1"/>
  <c r="AH1326" i="1" s="1"/>
  <c r="AH1327" i="1" a="1"/>
  <c r="AH1327" i="1" s="1"/>
  <c r="AH1328" i="1" a="1"/>
  <c r="AH1328" i="1" s="1"/>
  <c r="AH1329" i="1" a="1"/>
  <c r="AH1329" i="1" s="1"/>
  <c r="AH1330" i="1" a="1"/>
  <c r="AH1330" i="1" s="1"/>
  <c r="AH1331" i="1" a="1"/>
  <c r="AH1331" i="1" s="1"/>
  <c r="AH1332" i="1" a="1"/>
  <c r="AH1332" i="1" s="1"/>
  <c r="AH1333" i="1" a="1"/>
  <c r="AH1333" i="1" s="1"/>
  <c r="AH1334" i="1" a="1"/>
  <c r="AH1334" i="1" s="1"/>
  <c r="AH1335" i="1" a="1"/>
  <c r="AH1335" i="1" s="1"/>
  <c r="AH1336" i="1" a="1"/>
  <c r="AH1336" i="1" s="1"/>
  <c r="AH1337" i="1" a="1"/>
  <c r="AH1337" i="1" s="1"/>
  <c r="AH1338" i="1" a="1"/>
  <c r="AH1338" i="1" s="1"/>
  <c r="AH1339" i="1" a="1"/>
  <c r="AH1339" i="1" s="1"/>
  <c r="AH1340" i="1" a="1"/>
  <c r="AH1340" i="1" s="1"/>
  <c r="AH1341" i="1" a="1"/>
  <c r="AH1341" i="1" s="1"/>
  <c r="AH1342" i="1" a="1"/>
  <c r="AH1342" i="1" s="1"/>
  <c r="AH1343" i="1" a="1"/>
  <c r="AH1343" i="1" s="1"/>
  <c r="AH1344" i="1" a="1"/>
  <c r="AH1344" i="1" s="1"/>
  <c r="AH1345" i="1" a="1"/>
  <c r="AH1345" i="1" s="1"/>
  <c r="AH1346" i="1" a="1"/>
  <c r="AH1346" i="1" s="1"/>
  <c r="AH1347" i="1" a="1"/>
  <c r="AH1347" i="1" s="1"/>
  <c r="AH1348" i="1" a="1"/>
  <c r="AH1348" i="1" s="1"/>
  <c r="AH1349" i="1" a="1"/>
  <c r="AH1349" i="1" s="1"/>
  <c r="AH1350" i="1" a="1"/>
  <c r="AH1350" i="1" s="1"/>
  <c r="AH1351" i="1" a="1"/>
  <c r="AH1351" i="1" s="1"/>
  <c r="AH1352" i="1" a="1"/>
  <c r="AH1352" i="1" s="1"/>
  <c r="AH1353" i="1" a="1"/>
  <c r="AH1353" i="1" s="1"/>
  <c r="AH1354" i="1" a="1"/>
  <c r="AH1354" i="1" s="1"/>
  <c r="AH1355" i="1" a="1"/>
  <c r="AH1355" i="1" s="1"/>
  <c r="AH1356" i="1" a="1"/>
  <c r="AH1356" i="1" s="1"/>
  <c r="AH1357" i="1" a="1"/>
  <c r="AH1357" i="1" s="1"/>
  <c r="AH1358" i="1" a="1"/>
  <c r="AH1358" i="1" s="1"/>
  <c r="AH1359" i="1" a="1"/>
  <c r="AH1359" i="1" s="1"/>
  <c r="AH1360" i="1" a="1"/>
  <c r="AH1360" i="1" s="1"/>
  <c r="AH1361" i="1" a="1"/>
  <c r="AH1361" i="1" s="1"/>
  <c r="AH1362" i="1" a="1"/>
  <c r="AH1362" i="1" s="1"/>
  <c r="AH1363" i="1" a="1"/>
  <c r="AH1363" i="1" s="1"/>
  <c r="AH1364" i="1" a="1"/>
  <c r="AH1364" i="1" s="1"/>
  <c r="AH1365" i="1" a="1"/>
  <c r="AH1365" i="1" s="1"/>
  <c r="AH1366" i="1" a="1"/>
  <c r="AH1366" i="1" s="1"/>
  <c r="AH1367" i="1" a="1"/>
  <c r="AH1367" i="1" s="1"/>
  <c r="AH1368" i="1" a="1"/>
  <c r="AH1368" i="1" s="1"/>
  <c r="AH1369" i="1" a="1"/>
  <c r="AH1369" i="1" s="1"/>
  <c r="AH1370" i="1" a="1"/>
  <c r="AH1370" i="1" s="1"/>
  <c r="AH1371" i="1" a="1"/>
  <c r="AH1371" i="1" s="1"/>
  <c r="AH1372" i="1" a="1"/>
  <c r="AH1372" i="1" s="1"/>
  <c r="AH1373" i="1" a="1"/>
  <c r="AH1373" i="1" s="1"/>
  <c r="AH1374" i="1" a="1"/>
  <c r="AH1374" i="1" s="1"/>
  <c r="AH1375" i="1" a="1"/>
  <c r="AH1375" i="1" s="1"/>
  <c r="AH1376" i="1" a="1"/>
  <c r="AH1376" i="1" s="1"/>
  <c r="AH1377" i="1" a="1"/>
  <c r="AH1377" i="1" s="1"/>
  <c r="AH1378" i="1" a="1"/>
  <c r="AH1378" i="1" s="1"/>
  <c r="AH1379" i="1" a="1"/>
  <c r="AH1379" i="1" s="1"/>
  <c r="AH1380" i="1" a="1"/>
  <c r="AH1380" i="1" s="1"/>
  <c r="AH1381" i="1" a="1"/>
  <c r="AH1381" i="1" s="1"/>
  <c r="AH1382" i="1" a="1"/>
  <c r="AH1382" i="1" s="1"/>
  <c r="AH1383" i="1" a="1"/>
  <c r="AH1383" i="1" s="1"/>
  <c r="AH1384" i="1" a="1"/>
  <c r="AH1384" i="1" s="1"/>
  <c r="AH1385" i="1" a="1"/>
  <c r="AH1385" i="1" s="1"/>
  <c r="AH1386" i="1" a="1"/>
  <c r="AH1386" i="1" s="1"/>
  <c r="AH1387" i="1" a="1"/>
  <c r="AH1387" i="1" s="1"/>
  <c r="AH1388" i="1" a="1"/>
  <c r="AH1388" i="1" s="1"/>
  <c r="AH1389" i="1" a="1"/>
  <c r="AH1389" i="1" s="1"/>
  <c r="AH1390" i="1" a="1"/>
  <c r="AH1390" i="1" s="1"/>
  <c r="AH1391" i="1" a="1"/>
  <c r="AH1391" i="1" s="1"/>
  <c r="AH1392" i="1" a="1"/>
  <c r="AH1392" i="1" s="1"/>
  <c r="AH1393" i="1" a="1"/>
  <c r="AH1393" i="1" s="1"/>
  <c r="AH1394" i="1" a="1"/>
  <c r="AH1394" i="1" s="1"/>
  <c r="AH1395" i="1" a="1"/>
  <c r="AH1395" i="1" s="1"/>
  <c r="AH1396" i="1" a="1"/>
  <c r="AH1396" i="1" s="1"/>
  <c r="AH1397" i="1" a="1"/>
  <c r="AH1397" i="1" s="1"/>
  <c r="AH1398" i="1" a="1"/>
  <c r="AH1398" i="1" s="1"/>
  <c r="AH1399" i="1" a="1"/>
  <c r="AH1399" i="1" s="1"/>
  <c r="AH1400" i="1" a="1"/>
  <c r="AH1400" i="1" s="1"/>
  <c r="AH1401" i="1" a="1"/>
  <c r="AH1401" i="1" s="1"/>
  <c r="AH1402" i="1" a="1"/>
  <c r="AH1402" i="1" s="1"/>
  <c r="AH1403" i="1" a="1"/>
  <c r="AH1403" i="1" s="1"/>
  <c r="AH1404" i="1" a="1"/>
  <c r="AH1404" i="1" s="1"/>
  <c r="AH1405" i="1" a="1"/>
  <c r="AH1405" i="1" s="1"/>
  <c r="AH1406" i="1" a="1"/>
  <c r="AH1406" i="1" s="1"/>
  <c r="AH1407" i="1" a="1"/>
  <c r="AH1407" i="1" s="1"/>
  <c r="AH1408" i="1" a="1"/>
  <c r="AH1408" i="1" s="1"/>
  <c r="AH1409" i="1" a="1"/>
  <c r="AH1409" i="1" s="1"/>
  <c r="AH1410" i="1" a="1"/>
  <c r="AH1410" i="1" s="1"/>
  <c r="AH1411" i="1" a="1"/>
  <c r="AH1411" i="1" s="1"/>
  <c r="AH1412" i="1" a="1"/>
  <c r="AH1412" i="1" s="1"/>
  <c r="AH1413" i="1" a="1"/>
  <c r="AH1413" i="1"/>
  <c r="AH1414" i="1" a="1"/>
  <c r="AH1414" i="1" s="1"/>
  <c r="AH1415" i="1" a="1"/>
  <c r="AH1415" i="1" s="1"/>
  <c r="AH1416" i="1" a="1"/>
  <c r="AH1416" i="1" s="1"/>
  <c r="AH1417" i="1" a="1"/>
  <c r="AH1417" i="1" s="1"/>
  <c r="AH1418" i="1" a="1"/>
  <c r="AH1418" i="1" s="1"/>
  <c r="AH1419" i="1" a="1"/>
  <c r="AH1419" i="1" s="1"/>
  <c r="AH1420" i="1" a="1"/>
  <c r="AH1420" i="1" s="1"/>
  <c r="AH1421" i="1" a="1"/>
  <c r="AH1421" i="1" s="1"/>
  <c r="AH1422" i="1" a="1"/>
  <c r="AH1422" i="1" s="1"/>
  <c r="AH1423" i="1" a="1"/>
  <c r="AH1423" i="1" s="1"/>
  <c r="AH1424" i="1" a="1"/>
  <c r="AH1424" i="1" s="1"/>
  <c r="AH1425" i="1" a="1"/>
  <c r="AH1425" i="1" s="1"/>
  <c r="AH1426" i="1" a="1"/>
  <c r="AH1426" i="1" s="1"/>
  <c r="AH1427" i="1" a="1"/>
  <c r="AH1427" i="1" s="1"/>
  <c r="AH1428" i="1" a="1"/>
  <c r="AH1428" i="1" s="1"/>
  <c r="AH1429" i="1" a="1"/>
  <c r="AH1429" i="1" s="1"/>
  <c r="AH1430" i="1" a="1"/>
  <c r="AH1430" i="1" s="1"/>
  <c r="AH1431" i="1" a="1"/>
  <c r="AH1431" i="1" s="1"/>
  <c r="AH1432" i="1" a="1"/>
  <c r="AH1432" i="1" s="1"/>
  <c r="AH1433" i="1" a="1"/>
  <c r="AH1433" i="1" s="1"/>
  <c r="AH1434" i="1" a="1"/>
  <c r="AH1434" i="1" s="1"/>
  <c r="AH1435" i="1" a="1"/>
  <c r="AH1435" i="1" s="1"/>
  <c r="AH1436" i="1" a="1"/>
  <c r="AH1436" i="1" s="1"/>
  <c r="AH1437" i="1" a="1"/>
  <c r="AH1437" i="1" s="1"/>
  <c r="AH1438" i="1" a="1"/>
  <c r="AH1438" i="1" s="1"/>
  <c r="AH1439" i="1" a="1"/>
  <c r="AH1439" i="1" s="1"/>
  <c r="AH1440" i="1" a="1"/>
  <c r="AH1440" i="1" s="1"/>
  <c r="AH1441" i="1" a="1"/>
  <c r="AH1441" i="1" s="1"/>
  <c r="AH1442" i="1" a="1"/>
  <c r="AH1442" i="1" s="1"/>
  <c r="AH1443" i="1" a="1"/>
  <c r="AH1443" i="1" s="1"/>
  <c r="AH1444" i="1" a="1"/>
  <c r="AH1444" i="1" s="1"/>
  <c r="AH1445" i="1" a="1"/>
  <c r="AH1445" i="1" s="1"/>
  <c r="AH1446" i="1" a="1"/>
  <c r="AH1446" i="1" s="1"/>
  <c r="AH1447" i="1" a="1"/>
  <c r="AH1447" i="1" s="1"/>
  <c r="AH1448" i="1" a="1"/>
  <c r="AH1448" i="1" s="1"/>
  <c r="AH1449" i="1" a="1"/>
  <c r="AH1449" i="1" s="1"/>
  <c r="AH1450" i="1" a="1"/>
  <c r="AH1450" i="1" s="1"/>
  <c r="AH1451" i="1" a="1"/>
  <c r="AH1451" i="1" s="1"/>
  <c r="AH1452" i="1" a="1"/>
  <c r="AH1452" i="1" s="1"/>
  <c r="AH1453" i="1" a="1"/>
  <c r="AH1453" i="1" s="1"/>
  <c r="AH1454" i="1" a="1"/>
  <c r="AH1454" i="1" s="1"/>
  <c r="AH1455" i="1" a="1"/>
  <c r="AH1455" i="1" s="1"/>
  <c r="AH1456" i="1" a="1"/>
  <c r="AH1456" i="1" s="1"/>
  <c r="AH1457" i="1" a="1"/>
  <c r="AH1457" i="1" s="1"/>
  <c r="AH1458" i="1" a="1"/>
  <c r="AH1458" i="1" s="1"/>
  <c r="AH1459" i="1" a="1"/>
  <c r="AH1459" i="1" s="1"/>
  <c r="AH1460" i="1" a="1"/>
  <c r="AH1460" i="1" s="1"/>
  <c r="AH1461" i="1" a="1"/>
  <c r="AH1461" i="1" s="1"/>
  <c r="AH1462" i="1" a="1"/>
  <c r="AH1462" i="1" s="1"/>
  <c r="AH1463" i="1" a="1"/>
  <c r="AH1463" i="1" s="1"/>
  <c r="AH1464" i="1" a="1"/>
  <c r="AH1464" i="1" s="1"/>
  <c r="AH1465" i="1" a="1"/>
  <c r="AH1465" i="1" s="1"/>
  <c r="AH1466" i="1" a="1"/>
  <c r="AH1466" i="1" s="1"/>
  <c r="AH1467" i="1" a="1"/>
  <c r="AH1467" i="1" s="1"/>
  <c r="AH1468" i="1" a="1"/>
  <c r="AH1468" i="1" s="1"/>
  <c r="AH1469" i="1" a="1"/>
  <c r="AH1469" i="1" s="1"/>
  <c r="AH1470" i="1" a="1"/>
  <c r="AH1470" i="1" s="1"/>
  <c r="AH1471" i="1" a="1"/>
  <c r="AH1471" i="1" s="1"/>
  <c r="G2" i="1" a="1"/>
  <c r="G2" i="1" s="1"/>
  <c r="G3" i="1" a="1"/>
  <c r="G3" i="1" s="1"/>
  <c r="G4" i="1" a="1"/>
  <c r="G4" i="1" s="1"/>
  <c r="G5" i="1" a="1"/>
  <c r="G5" i="1" s="1"/>
  <c r="G6" i="1" a="1"/>
  <c r="G6" i="1" s="1"/>
  <c r="G7" i="1" a="1"/>
  <c r="G7" i="1" s="1"/>
  <c r="G8" i="1" a="1"/>
  <c r="G8" i="1" s="1"/>
  <c r="G9" i="1" a="1"/>
  <c r="G9" i="1" s="1"/>
  <c r="G10" i="1" a="1"/>
  <c r="G10" i="1" s="1"/>
  <c r="G11" i="1" a="1"/>
  <c r="G11" i="1" s="1"/>
  <c r="G12" i="1" a="1"/>
  <c r="G12" i="1" s="1"/>
  <c r="G13" i="1" a="1"/>
  <c r="G13" i="1" s="1"/>
  <c r="G14" i="1" a="1"/>
  <c r="G14" i="1" s="1"/>
  <c r="G15" i="1" a="1"/>
  <c r="G15" i="1" s="1"/>
  <c r="G16" i="1" a="1"/>
  <c r="G16" i="1" s="1"/>
  <c r="G17" i="1" a="1"/>
  <c r="G17" i="1" s="1"/>
  <c r="G18" i="1" a="1"/>
  <c r="G18" i="1" s="1"/>
  <c r="G19" i="1" a="1"/>
  <c r="G19" i="1" s="1"/>
  <c r="G20" i="1" a="1"/>
  <c r="G20" i="1" s="1"/>
  <c r="G21" i="1" a="1"/>
  <c r="G21" i="1" s="1"/>
  <c r="G22" i="1" a="1"/>
  <c r="G22" i="1" s="1"/>
  <c r="G23" i="1" a="1"/>
  <c r="G23" i="1" s="1"/>
  <c r="G24" i="1" a="1"/>
  <c r="G24" i="1" s="1"/>
  <c r="G25" i="1" a="1"/>
  <c r="G25" i="1" s="1"/>
  <c r="G26" i="1" a="1"/>
  <c r="G26" i="1" s="1"/>
  <c r="G27" i="1" a="1"/>
  <c r="G27" i="1" s="1"/>
  <c r="G28" i="1" a="1"/>
  <c r="G28" i="1" s="1"/>
  <c r="G29" i="1" a="1"/>
  <c r="G29" i="1" s="1"/>
  <c r="G30" i="1" a="1"/>
  <c r="G30" i="1" s="1"/>
  <c r="G31" i="1" a="1"/>
  <c r="G31" i="1" s="1"/>
  <c r="G32" i="1" a="1"/>
  <c r="G32" i="1" s="1"/>
  <c r="G33" i="1" a="1"/>
  <c r="G33" i="1" s="1"/>
  <c r="G34" i="1" a="1"/>
  <c r="G34" i="1" s="1"/>
  <c r="G35" i="1" a="1"/>
  <c r="G35" i="1" s="1"/>
  <c r="G36" i="1" a="1"/>
  <c r="G36" i="1" s="1"/>
  <c r="G37" i="1" a="1"/>
  <c r="G37" i="1" s="1"/>
  <c r="G38" i="1" a="1"/>
  <c r="G38" i="1" s="1"/>
  <c r="G39" i="1" a="1"/>
  <c r="G39" i="1" s="1"/>
  <c r="G40" i="1" a="1"/>
  <c r="G40" i="1" s="1"/>
  <c r="G41" i="1" a="1"/>
  <c r="G41" i="1" s="1"/>
  <c r="G42" i="1" a="1"/>
  <c r="G42" i="1" s="1"/>
  <c r="G43" i="1" a="1"/>
  <c r="G43" i="1" s="1"/>
  <c r="G44" i="1" a="1"/>
  <c r="G44" i="1" s="1"/>
  <c r="G45" i="1" a="1"/>
  <c r="G45" i="1" s="1"/>
  <c r="G46" i="1" a="1"/>
  <c r="G46" i="1" s="1"/>
  <c r="G47" i="1" a="1"/>
  <c r="G47" i="1" s="1"/>
  <c r="G48" i="1" a="1"/>
  <c r="G48" i="1" s="1"/>
  <c r="G49" i="1" a="1"/>
  <c r="G49" i="1" s="1"/>
  <c r="G50" i="1" a="1"/>
  <c r="G50" i="1" s="1"/>
  <c r="G51" i="1" a="1"/>
  <c r="G51" i="1" s="1"/>
  <c r="G52" i="1" a="1"/>
  <c r="G52" i="1" s="1"/>
  <c r="G53" i="1" a="1"/>
  <c r="G53" i="1" s="1"/>
  <c r="G54" i="1" a="1"/>
  <c r="G54" i="1" s="1"/>
  <c r="G55" i="1" a="1"/>
  <c r="G55" i="1" s="1"/>
  <c r="G56" i="1" a="1"/>
  <c r="G56" i="1" s="1"/>
  <c r="G57" i="1" a="1"/>
  <c r="G57" i="1" s="1"/>
  <c r="G58" i="1" a="1"/>
  <c r="G58" i="1" s="1"/>
  <c r="G59" i="1" a="1"/>
  <c r="G59" i="1" s="1"/>
  <c r="G60" i="1" a="1"/>
  <c r="G60" i="1" s="1"/>
  <c r="G61" i="1" a="1"/>
  <c r="G61" i="1" s="1"/>
  <c r="G62" i="1" a="1"/>
  <c r="G62" i="1" s="1"/>
  <c r="G63" i="1" a="1"/>
  <c r="G63" i="1" s="1"/>
  <c r="G64" i="1" a="1"/>
  <c r="G64" i="1" s="1"/>
  <c r="G65" i="1" a="1"/>
  <c r="G65" i="1" s="1"/>
  <c r="G66" i="1" a="1"/>
  <c r="G66" i="1" s="1"/>
  <c r="G67" i="1" a="1"/>
  <c r="G67" i="1" s="1"/>
  <c r="G68" i="1" a="1"/>
  <c r="G68" i="1" s="1"/>
  <c r="G69" i="1" a="1"/>
  <c r="G69" i="1" s="1"/>
  <c r="G70" i="1" a="1"/>
  <c r="G70" i="1" s="1"/>
  <c r="G71" i="1" a="1"/>
  <c r="G71" i="1" s="1"/>
  <c r="G72" i="1" a="1"/>
  <c r="G72" i="1" s="1"/>
  <c r="G73" i="1" a="1"/>
  <c r="G73" i="1" s="1"/>
  <c r="G74" i="1" a="1"/>
  <c r="G74" i="1" s="1"/>
  <c r="G75" i="1" a="1"/>
  <c r="G75" i="1" s="1"/>
  <c r="G76" i="1" a="1"/>
  <c r="G76" i="1" s="1"/>
  <c r="G77" i="1" a="1"/>
  <c r="G77" i="1" s="1"/>
  <c r="G78" i="1" a="1"/>
  <c r="G78" i="1" s="1"/>
  <c r="G79" i="1" a="1"/>
  <c r="G79" i="1" s="1"/>
  <c r="G80" i="1" a="1"/>
  <c r="G80" i="1" s="1"/>
  <c r="G81" i="1" a="1"/>
  <c r="G81" i="1" s="1"/>
  <c r="G82" i="1" a="1"/>
  <c r="G82" i="1" s="1"/>
  <c r="G83" i="1" a="1"/>
  <c r="G83" i="1" s="1"/>
  <c r="G84" i="1" a="1"/>
  <c r="G84" i="1" s="1"/>
  <c r="G85" i="1" a="1"/>
  <c r="G85" i="1" s="1"/>
  <c r="G86" i="1" a="1"/>
  <c r="G86" i="1" s="1"/>
  <c r="G87" i="1" a="1"/>
  <c r="G87" i="1" s="1"/>
  <c r="G88" i="1" a="1"/>
  <c r="G88" i="1" s="1"/>
  <c r="G89" i="1" a="1"/>
  <c r="G89" i="1" s="1"/>
  <c r="G90" i="1" a="1"/>
  <c r="G90" i="1" s="1"/>
  <c r="G91" i="1" a="1"/>
  <c r="G91" i="1" s="1"/>
  <c r="G92" i="1" a="1"/>
  <c r="G92" i="1" s="1"/>
  <c r="G93" i="1" a="1"/>
  <c r="G93" i="1" s="1"/>
  <c r="G94" i="1" a="1"/>
  <c r="G94" i="1" s="1"/>
  <c r="G95" i="1" a="1"/>
  <c r="G95" i="1" s="1"/>
  <c r="G96" i="1" a="1"/>
  <c r="G96" i="1" s="1"/>
  <c r="G97" i="1" a="1"/>
  <c r="G97" i="1" s="1"/>
  <c r="G98" i="1" a="1"/>
  <c r="G98" i="1" s="1"/>
  <c r="G99" i="1" a="1"/>
  <c r="G99" i="1" s="1"/>
  <c r="G100" i="1" a="1"/>
  <c r="G100" i="1" s="1"/>
  <c r="G101" i="1" a="1"/>
  <c r="G101" i="1" s="1"/>
  <c r="G102" i="1" a="1"/>
  <c r="G102" i="1" s="1"/>
  <c r="G103" i="1" a="1"/>
  <c r="G103" i="1" s="1"/>
  <c r="G104" i="1" a="1"/>
  <c r="G104" i="1" s="1"/>
  <c r="G105" i="1" a="1"/>
  <c r="G105" i="1" s="1"/>
  <c r="G106" i="1" a="1"/>
  <c r="G106" i="1" s="1"/>
  <c r="G107" i="1" a="1"/>
  <c r="G107" i="1" s="1"/>
  <c r="G108" i="1" a="1"/>
  <c r="G108" i="1" s="1"/>
  <c r="G109" i="1" a="1"/>
  <c r="G109" i="1" s="1"/>
  <c r="G110" i="1" a="1"/>
  <c r="G110" i="1" s="1"/>
  <c r="G111" i="1" a="1"/>
  <c r="G111" i="1" s="1"/>
  <c r="G112" i="1" a="1"/>
  <c r="G112" i="1" s="1"/>
  <c r="G113" i="1" a="1"/>
  <c r="G113" i="1" s="1"/>
  <c r="G114" i="1" a="1"/>
  <c r="G114" i="1" s="1"/>
  <c r="G115" i="1" a="1"/>
  <c r="G115" i="1" s="1"/>
  <c r="G116" i="1" a="1"/>
  <c r="G116" i="1" s="1"/>
  <c r="G117" i="1" a="1"/>
  <c r="G117" i="1" s="1"/>
  <c r="G118" i="1" a="1"/>
  <c r="G118" i="1" s="1"/>
  <c r="G119" i="1" a="1"/>
  <c r="G119" i="1"/>
  <c r="G120" i="1" a="1"/>
  <c r="G120" i="1" s="1"/>
  <c r="G121" i="1" a="1"/>
  <c r="G121" i="1" s="1"/>
  <c r="G122" i="1" a="1"/>
  <c r="G122" i="1" s="1"/>
  <c r="G123" i="1" a="1"/>
  <c r="G123" i="1" s="1"/>
  <c r="G124" i="1" a="1"/>
  <c r="G124" i="1" s="1"/>
  <c r="G125" i="1" a="1"/>
  <c r="G125" i="1" s="1"/>
  <c r="G126" i="1" a="1"/>
  <c r="G126" i="1" s="1"/>
  <c r="G127" i="1" a="1"/>
  <c r="G127" i="1" s="1"/>
  <c r="G128" i="1" a="1"/>
  <c r="G128" i="1" s="1"/>
  <c r="G129" i="1" a="1"/>
  <c r="G129" i="1" s="1"/>
  <c r="G130" i="1" a="1"/>
  <c r="G130" i="1" s="1"/>
  <c r="G131" i="1" a="1"/>
  <c r="G131" i="1" s="1"/>
  <c r="G132" i="1" a="1"/>
  <c r="G132" i="1" s="1"/>
  <c r="G133" i="1" a="1"/>
  <c r="G133" i="1" s="1"/>
  <c r="G134" i="1" a="1"/>
  <c r="G134" i="1" s="1"/>
  <c r="G135" i="1" a="1"/>
  <c r="G135" i="1" s="1"/>
  <c r="G136" i="1" a="1"/>
  <c r="G136" i="1" s="1"/>
  <c r="G137" i="1" a="1"/>
  <c r="G137" i="1" s="1"/>
  <c r="G138" i="1" a="1"/>
  <c r="G138" i="1" s="1"/>
  <c r="G139" i="1" a="1"/>
  <c r="G139" i="1" s="1"/>
  <c r="G140" i="1" a="1"/>
  <c r="G140" i="1" s="1"/>
  <c r="G141" i="1" a="1"/>
  <c r="G141" i="1" s="1"/>
  <c r="G142" i="1" a="1"/>
  <c r="G142" i="1" s="1"/>
  <c r="G143" i="1" a="1"/>
  <c r="G143" i="1" s="1"/>
  <c r="G144" i="1" a="1"/>
  <c r="G144" i="1" s="1"/>
  <c r="G145" i="1" a="1"/>
  <c r="G145" i="1" s="1"/>
  <c r="G146" i="1" a="1"/>
  <c r="G146" i="1" s="1"/>
  <c r="G147" i="1" a="1"/>
  <c r="G147" i="1" s="1"/>
  <c r="G148" i="1" a="1"/>
  <c r="G148" i="1" s="1"/>
  <c r="G149" i="1" a="1"/>
  <c r="G149" i="1" s="1"/>
  <c r="G150" i="1" a="1"/>
  <c r="G150" i="1" s="1"/>
  <c r="G151" i="1" a="1"/>
  <c r="G151" i="1" s="1"/>
  <c r="G152" i="1" a="1"/>
  <c r="G152" i="1" s="1"/>
  <c r="G153" i="1" a="1"/>
  <c r="G153" i="1" s="1"/>
  <c r="G154" i="1" a="1"/>
  <c r="G154" i="1" s="1"/>
  <c r="G155" i="1" a="1"/>
  <c r="G155" i="1" s="1"/>
  <c r="G156" i="1" a="1"/>
  <c r="G156" i="1" s="1"/>
  <c r="G157" i="1" a="1"/>
  <c r="G157" i="1" s="1"/>
  <c r="G158" i="1" a="1"/>
  <c r="G158" i="1" s="1"/>
  <c r="G159" i="1" a="1"/>
  <c r="G159" i="1" s="1"/>
  <c r="G160" i="1" a="1"/>
  <c r="G160" i="1" s="1"/>
  <c r="G161" i="1" a="1"/>
  <c r="G161" i="1" s="1"/>
  <c r="G162" i="1" a="1"/>
  <c r="G162" i="1" s="1"/>
  <c r="G163" i="1" a="1"/>
  <c r="G163" i="1" s="1"/>
  <c r="G164" i="1" a="1"/>
  <c r="G164" i="1" s="1"/>
  <c r="G165" i="1" a="1"/>
  <c r="G165" i="1" s="1"/>
  <c r="G166" i="1" a="1"/>
  <c r="G166" i="1" s="1"/>
  <c r="G167" i="1" a="1"/>
  <c r="G167" i="1" s="1"/>
  <c r="G168" i="1" a="1"/>
  <c r="G168" i="1" s="1"/>
  <c r="G169" i="1" a="1"/>
  <c r="G169" i="1" s="1"/>
  <c r="G170" i="1" a="1"/>
  <c r="G170" i="1" s="1"/>
  <c r="G171" i="1" a="1"/>
  <c r="G171" i="1" s="1"/>
  <c r="G172" i="1" a="1"/>
  <c r="G172" i="1" s="1"/>
  <c r="G173" i="1" a="1"/>
  <c r="G173" i="1" s="1"/>
  <c r="G174" i="1" a="1"/>
  <c r="G174" i="1" s="1"/>
  <c r="G175" i="1" a="1"/>
  <c r="G175" i="1" s="1"/>
  <c r="G176" i="1" a="1"/>
  <c r="G176" i="1" s="1"/>
  <c r="G177" i="1" a="1"/>
  <c r="G177" i="1" s="1"/>
  <c r="G178" i="1" a="1"/>
  <c r="G178" i="1" s="1"/>
  <c r="G179" i="1" a="1"/>
  <c r="G179" i="1" s="1"/>
  <c r="G180" i="1" a="1"/>
  <c r="G180" i="1" s="1"/>
  <c r="G181" i="1" a="1"/>
  <c r="G181" i="1" s="1"/>
  <c r="G182" i="1" a="1"/>
  <c r="G182" i="1" s="1"/>
  <c r="G183" i="1" a="1"/>
  <c r="G183" i="1" s="1"/>
  <c r="G184" i="1" a="1"/>
  <c r="G184" i="1" s="1"/>
  <c r="G185" i="1" a="1"/>
  <c r="G185" i="1" s="1"/>
  <c r="G186" i="1" a="1"/>
  <c r="G186" i="1" s="1"/>
  <c r="G187" i="1" a="1"/>
  <c r="G187" i="1" s="1"/>
  <c r="G188" i="1" a="1"/>
  <c r="G188" i="1" s="1"/>
  <c r="G189" i="1" a="1"/>
  <c r="G189" i="1" s="1"/>
  <c r="G190" i="1" a="1"/>
  <c r="G190" i="1" s="1"/>
  <c r="G191" i="1" a="1"/>
  <c r="G191" i="1" s="1"/>
  <c r="G192" i="1" a="1"/>
  <c r="G192" i="1" s="1"/>
  <c r="G193" i="1" a="1"/>
  <c r="G193" i="1" s="1"/>
  <c r="G194" i="1" a="1"/>
  <c r="G194" i="1" s="1"/>
  <c r="G195" i="1" a="1"/>
  <c r="G195" i="1" s="1"/>
  <c r="G196" i="1" a="1"/>
  <c r="G196" i="1" s="1"/>
  <c r="G197" i="1" a="1"/>
  <c r="G197" i="1" s="1"/>
  <c r="G198" i="1" a="1"/>
  <c r="G198" i="1" s="1"/>
  <c r="G199" i="1" a="1"/>
  <c r="G199" i="1" s="1"/>
  <c r="G200" i="1" a="1"/>
  <c r="G200" i="1" s="1"/>
  <c r="G201" i="1" a="1"/>
  <c r="G201" i="1" s="1"/>
  <c r="G202" i="1" a="1"/>
  <c r="G202" i="1" s="1"/>
  <c r="G203" i="1" a="1"/>
  <c r="G203" i="1" s="1"/>
  <c r="G204" i="1" a="1"/>
  <c r="G204" i="1" s="1"/>
  <c r="G205" i="1" a="1"/>
  <c r="G205" i="1" s="1"/>
  <c r="G206" i="1" a="1"/>
  <c r="G206" i="1" s="1"/>
  <c r="G207" i="1" a="1"/>
  <c r="G207" i="1" s="1"/>
  <c r="G208" i="1" a="1"/>
  <c r="G208" i="1" s="1"/>
  <c r="G209" i="1" a="1"/>
  <c r="G209" i="1" s="1"/>
  <c r="G210" i="1" a="1"/>
  <c r="G210" i="1" s="1"/>
  <c r="G211" i="1" a="1"/>
  <c r="G211" i="1" s="1"/>
  <c r="G212" i="1" a="1"/>
  <c r="G212" i="1" s="1"/>
  <c r="G213" i="1" a="1"/>
  <c r="G213" i="1" s="1"/>
  <c r="G214" i="1" a="1"/>
  <c r="G214" i="1" s="1"/>
  <c r="G215" i="1" a="1"/>
  <c r="G215" i="1" s="1"/>
  <c r="G216" i="1" a="1"/>
  <c r="G216" i="1" s="1"/>
  <c r="G217" i="1" a="1"/>
  <c r="G217" i="1" s="1"/>
  <c r="G218" i="1" a="1"/>
  <c r="G218" i="1" s="1"/>
  <c r="G219" i="1" a="1"/>
  <c r="G219" i="1" s="1"/>
  <c r="G220" i="1" a="1"/>
  <c r="G220" i="1" s="1"/>
  <c r="G221" i="1" a="1"/>
  <c r="G221" i="1" s="1"/>
  <c r="G222" i="1" a="1"/>
  <c r="G222" i="1" s="1"/>
  <c r="G223" i="1" a="1"/>
  <c r="G223" i="1" s="1"/>
  <c r="G224" i="1" a="1"/>
  <c r="G224" i="1" s="1"/>
  <c r="G225" i="1" a="1"/>
  <c r="G225" i="1" s="1"/>
  <c r="G226" i="1" a="1"/>
  <c r="G226" i="1" s="1"/>
  <c r="G227" i="1" a="1"/>
  <c r="G227" i="1" s="1"/>
  <c r="G228" i="1" a="1"/>
  <c r="G228" i="1" s="1"/>
  <c r="G229" i="1" a="1"/>
  <c r="G229" i="1" s="1"/>
  <c r="G230" i="1" a="1"/>
  <c r="G230" i="1" s="1"/>
  <c r="G231" i="1" a="1"/>
  <c r="G231" i="1" s="1"/>
  <c r="G232" i="1" a="1"/>
  <c r="G232" i="1" s="1"/>
  <c r="G233" i="1" a="1"/>
  <c r="G233" i="1" s="1"/>
  <c r="G234" i="1" a="1"/>
  <c r="G234" i="1" s="1"/>
  <c r="G235" i="1" a="1"/>
  <c r="G235" i="1" s="1"/>
  <c r="G236" i="1" a="1"/>
  <c r="G236" i="1" s="1"/>
  <c r="G237" i="1" a="1"/>
  <c r="G237" i="1" s="1"/>
  <c r="G238" i="1" a="1"/>
  <c r="G238" i="1" s="1"/>
  <c r="G239" i="1" a="1"/>
  <c r="G239" i="1" s="1"/>
  <c r="G240" i="1" a="1"/>
  <c r="G240" i="1" s="1"/>
  <c r="G241" i="1" a="1"/>
  <c r="G241" i="1" s="1"/>
  <c r="G242" i="1" a="1"/>
  <c r="G242" i="1" s="1"/>
  <c r="G243" i="1" a="1"/>
  <c r="G243" i="1" s="1"/>
  <c r="G244" i="1" a="1"/>
  <c r="G244" i="1" s="1"/>
  <c r="G245" i="1" a="1"/>
  <c r="G245" i="1" s="1"/>
  <c r="G246" i="1" a="1"/>
  <c r="G246" i="1" s="1"/>
  <c r="G247" i="1" a="1"/>
  <c r="G247" i="1" s="1"/>
  <c r="G248" i="1" a="1"/>
  <c r="G248" i="1" s="1"/>
  <c r="G249" i="1" a="1"/>
  <c r="G249" i="1" s="1"/>
  <c r="G250" i="1" a="1"/>
  <c r="G250" i="1" s="1"/>
  <c r="G251" i="1" a="1"/>
  <c r="G251" i="1" s="1"/>
  <c r="G252" i="1" a="1"/>
  <c r="G252" i="1" s="1"/>
  <c r="G253" i="1" a="1"/>
  <c r="G253" i="1" s="1"/>
  <c r="G254" i="1" a="1"/>
  <c r="G254" i="1" s="1"/>
  <c r="G255" i="1" a="1"/>
  <c r="G255" i="1" s="1"/>
  <c r="G256" i="1" a="1"/>
  <c r="G256" i="1" s="1"/>
  <c r="G257" i="1" a="1"/>
  <c r="G257" i="1" s="1"/>
  <c r="G258" i="1" a="1"/>
  <c r="G258" i="1" s="1"/>
  <c r="G259" i="1" a="1"/>
  <c r="G259" i="1" s="1"/>
  <c r="G260" i="1" a="1"/>
  <c r="G260" i="1" s="1"/>
  <c r="G261" i="1" a="1"/>
  <c r="G261" i="1" s="1"/>
  <c r="G262" i="1" a="1"/>
  <c r="G262" i="1" s="1"/>
  <c r="G263" i="1" a="1"/>
  <c r="G263" i="1" s="1"/>
  <c r="G264" i="1" a="1"/>
  <c r="G264" i="1" s="1"/>
  <c r="G265" i="1" a="1"/>
  <c r="G265" i="1" s="1"/>
  <c r="G266" i="1" a="1"/>
  <c r="G266" i="1" s="1"/>
  <c r="G267" i="1" a="1"/>
  <c r="G267" i="1" s="1"/>
  <c r="G268" i="1" a="1"/>
  <c r="G268" i="1" s="1"/>
  <c r="G269" i="1" a="1"/>
  <c r="G269" i="1" s="1"/>
  <c r="G270" i="1" a="1"/>
  <c r="G270" i="1" s="1"/>
  <c r="G271" i="1" a="1"/>
  <c r="G271" i="1" s="1"/>
  <c r="G272" i="1" a="1"/>
  <c r="G272" i="1" s="1"/>
  <c r="G273" i="1" a="1"/>
  <c r="G273" i="1" s="1"/>
  <c r="G274" i="1" a="1"/>
  <c r="G274" i="1" s="1"/>
  <c r="G275" i="1" a="1"/>
  <c r="G275" i="1" s="1"/>
  <c r="G276" i="1" a="1"/>
  <c r="G276" i="1" s="1"/>
  <c r="G277" i="1" a="1"/>
  <c r="G277" i="1" s="1"/>
  <c r="G278" i="1" a="1"/>
  <c r="G278" i="1" s="1"/>
  <c r="G279" i="1" a="1"/>
  <c r="G279" i="1" s="1"/>
  <c r="G280" i="1" a="1"/>
  <c r="G280" i="1" s="1"/>
  <c r="G281" i="1" a="1"/>
  <c r="G281" i="1" s="1"/>
  <c r="G282" i="1" a="1"/>
  <c r="G282" i="1" s="1"/>
  <c r="G283" i="1" a="1"/>
  <c r="G283" i="1" s="1"/>
  <c r="G284" i="1" a="1"/>
  <c r="G284" i="1" s="1"/>
  <c r="G285" i="1" a="1"/>
  <c r="G285" i="1" s="1"/>
  <c r="G286" i="1" a="1"/>
  <c r="G286" i="1"/>
  <c r="G287" i="1" a="1"/>
  <c r="G287" i="1" s="1"/>
  <c r="G288" i="1" a="1"/>
  <c r="G288" i="1" s="1"/>
  <c r="G289" i="1" a="1"/>
  <c r="G289" i="1" s="1"/>
  <c r="G290" i="1" a="1"/>
  <c r="G290" i="1" s="1"/>
  <c r="G291" i="1" a="1"/>
  <c r="G291" i="1" s="1"/>
  <c r="G292" i="1" a="1"/>
  <c r="G292" i="1" s="1"/>
  <c r="G293" i="1" a="1"/>
  <c r="G293" i="1" s="1"/>
  <c r="G294" i="1" a="1"/>
  <c r="G294" i="1" s="1"/>
  <c r="G295" i="1" a="1"/>
  <c r="G295" i="1" s="1"/>
  <c r="G296" i="1" a="1"/>
  <c r="G296" i="1" s="1"/>
  <c r="G297" i="1" a="1"/>
  <c r="G297" i="1" s="1"/>
  <c r="G298" i="1" a="1"/>
  <c r="G298" i="1" s="1"/>
  <c r="G299" i="1" a="1"/>
  <c r="G299" i="1" s="1"/>
  <c r="G300" i="1" a="1"/>
  <c r="G300" i="1" s="1"/>
  <c r="G301" i="1" a="1"/>
  <c r="G301" i="1" s="1"/>
  <c r="G302" i="1" a="1"/>
  <c r="G302" i="1" s="1"/>
  <c r="G303" i="1" a="1"/>
  <c r="G303" i="1" s="1"/>
  <c r="G304" i="1" a="1"/>
  <c r="G304" i="1" s="1"/>
  <c r="G305" i="1" a="1"/>
  <c r="G305" i="1" s="1"/>
  <c r="G306" i="1" a="1"/>
  <c r="G306" i="1" s="1"/>
  <c r="G307" i="1" a="1"/>
  <c r="G307" i="1" s="1"/>
  <c r="G308" i="1" a="1"/>
  <c r="G308" i="1" s="1"/>
  <c r="G309" i="1" a="1"/>
  <c r="G309" i="1" s="1"/>
  <c r="G310" i="1" a="1"/>
  <c r="G310" i="1" s="1"/>
  <c r="G311" i="1" a="1"/>
  <c r="G311" i="1" s="1"/>
  <c r="G312" i="1" a="1"/>
  <c r="G312" i="1" s="1"/>
  <c r="G313" i="1" a="1"/>
  <c r="G313" i="1" s="1"/>
  <c r="G314" i="1" a="1"/>
  <c r="G314" i="1" s="1"/>
  <c r="G315" i="1" a="1"/>
  <c r="G315" i="1" s="1"/>
  <c r="G316" i="1" a="1"/>
  <c r="G316" i="1" s="1"/>
  <c r="G317" i="1" a="1"/>
  <c r="G317" i="1" s="1"/>
  <c r="G318" i="1" a="1"/>
  <c r="G318" i="1" s="1"/>
  <c r="G319" i="1" a="1"/>
  <c r="G319" i="1" s="1"/>
  <c r="G320" i="1" a="1"/>
  <c r="G320" i="1" s="1"/>
  <c r="G321" i="1" a="1"/>
  <c r="G321" i="1" s="1"/>
  <c r="G322" i="1" a="1"/>
  <c r="G322" i="1" s="1"/>
  <c r="G323" i="1" a="1"/>
  <c r="G323" i="1" s="1"/>
  <c r="G324" i="1" a="1"/>
  <c r="G324" i="1" s="1"/>
  <c r="G325" i="1" a="1"/>
  <c r="G325" i="1" s="1"/>
  <c r="G326" i="1" a="1"/>
  <c r="G326" i="1" s="1"/>
  <c r="G327" i="1" a="1"/>
  <c r="G327" i="1" s="1"/>
  <c r="G328" i="1" a="1"/>
  <c r="G328" i="1" s="1"/>
  <c r="G329" i="1" a="1"/>
  <c r="G329" i="1" s="1"/>
  <c r="G330" i="1" a="1"/>
  <c r="G330" i="1" s="1"/>
  <c r="G331" i="1" a="1"/>
  <c r="G331" i="1" s="1"/>
  <c r="G332" i="1" a="1"/>
  <c r="G332" i="1" s="1"/>
  <c r="G333" i="1" a="1"/>
  <c r="G333" i="1" s="1"/>
  <c r="G334" i="1" a="1"/>
  <c r="G334" i="1" s="1"/>
  <c r="G335" i="1" a="1"/>
  <c r="G335" i="1" s="1"/>
  <c r="G336" i="1" a="1"/>
  <c r="G336" i="1" s="1"/>
  <c r="G337" i="1" a="1"/>
  <c r="G337" i="1" s="1"/>
  <c r="G338" i="1" a="1"/>
  <c r="G338" i="1" s="1"/>
  <c r="G339" i="1" a="1"/>
  <c r="G339" i="1" s="1"/>
  <c r="G340" i="1" a="1"/>
  <c r="G340" i="1" s="1"/>
  <c r="G341" i="1" a="1"/>
  <c r="G341" i="1" s="1"/>
  <c r="G342" i="1" a="1"/>
  <c r="G342" i="1" s="1"/>
  <c r="G343" i="1" a="1"/>
  <c r="G343" i="1" s="1"/>
  <c r="G344" i="1" a="1"/>
  <c r="G344" i="1" s="1"/>
  <c r="G345" i="1" a="1"/>
  <c r="G345" i="1" s="1"/>
  <c r="G346" i="1" a="1"/>
  <c r="G346" i="1" s="1"/>
  <c r="G347" i="1" a="1"/>
  <c r="G347" i="1" s="1"/>
  <c r="G348" i="1" a="1"/>
  <c r="G348" i="1" s="1"/>
  <c r="G349" i="1" a="1"/>
  <c r="G349" i="1" s="1"/>
  <c r="G350" i="1" a="1"/>
  <c r="G350" i="1" s="1"/>
  <c r="G351" i="1" a="1"/>
  <c r="G351" i="1" s="1"/>
  <c r="G352" i="1" a="1"/>
  <c r="G352" i="1" s="1"/>
  <c r="G353" i="1" a="1"/>
  <c r="G353" i="1" s="1"/>
  <c r="G354" i="1" a="1"/>
  <c r="G354" i="1" s="1"/>
  <c r="G355" i="1" a="1"/>
  <c r="G355" i="1" s="1"/>
  <c r="G356" i="1" a="1"/>
  <c r="G356" i="1" s="1"/>
  <c r="G357" i="1" a="1"/>
  <c r="G357" i="1" s="1"/>
  <c r="G358" i="1" a="1"/>
  <c r="G358" i="1" s="1"/>
  <c r="G359" i="1" a="1"/>
  <c r="G359" i="1" s="1"/>
  <c r="G360" i="1" a="1"/>
  <c r="G360" i="1" s="1"/>
  <c r="G361" i="1" a="1"/>
  <c r="G361" i="1" s="1"/>
  <c r="G362" i="1" a="1"/>
  <c r="G362" i="1" s="1"/>
  <c r="G363" i="1" a="1"/>
  <c r="G363" i="1" s="1"/>
  <c r="G364" i="1" a="1"/>
  <c r="G364" i="1" s="1"/>
  <c r="G365" i="1" a="1"/>
  <c r="G365" i="1" s="1"/>
  <c r="G366" i="1" a="1"/>
  <c r="G366" i="1" s="1"/>
  <c r="G367" i="1" a="1"/>
  <c r="G367" i="1" s="1"/>
  <c r="G368" i="1" a="1"/>
  <c r="G368" i="1" s="1"/>
  <c r="G369" i="1" a="1"/>
  <c r="G369" i="1" s="1"/>
  <c r="G370" i="1" a="1"/>
  <c r="G370" i="1" s="1"/>
  <c r="G371" i="1" a="1"/>
  <c r="G371" i="1" s="1"/>
  <c r="G372" i="1" a="1"/>
  <c r="G372" i="1" s="1"/>
  <c r="G373" i="1" a="1"/>
  <c r="G373" i="1" s="1"/>
  <c r="G374" i="1" a="1"/>
  <c r="G374" i="1" s="1"/>
  <c r="G375" i="1" a="1"/>
  <c r="G375" i="1" s="1"/>
  <c r="G376" i="1" a="1"/>
  <c r="G376" i="1" s="1"/>
  <c r="G377" i="1" a="1"/>
  <c r="G377" i="1" s="1"/>
  <c r="G378" i="1" a="1"/>
  <c r="G378" i="1" s="1"/>
  <c r="G379" i="1" a="1"/>
  <c r="G379" i="1" s="1"/>
  <c r="G380" i="1" a="1"/>
  <c r="G380" i="1" s="1"/>
  <c r="G381" i="1" a="1"/>
  <c r="G381" i="1" s="1"/>
  <c r="G382" i="1" a="1"/>
  <c r="G382" i="1" s="1"/>
  <c r="G383" i="1" a="1"/>
  <c r="G383" i="1" s="1"/>
  <c r="G384" i="1" a="1"/>
  <c r="G384" i="1" s="1"/>
  <c r="G385" i="1" a="1"/>
  <c r="G385" i="1" s="1"/>
  <c r="G386" i="1" a="1"/>
  <c r="G386" i="1" s="1"/>
  <c r="G387" i="1" a="1"/>
  <c r="G387" i="1" s="1"/>
  <c r="G388" i="1" a="1"/>
  <c r="G388" i="1" s="1"/>
  <c r="G389" i="1" a="1"/>
  <c r="G389" i="1" s="1"/>
  <c r="G390" i="1" a="1"/>
  <c r="G390" i="1" s="1"/>
  <c r="G391" i="1" a="1"/>
  <c r="G391" i="1" s="1"/>
  <c r="G392" i="1" a="1"/>
  <c r="G392" i="1" s="1"/>
  <c r="G393" i="1" a="1"/>
  <c r="G393" i="1" s="1"/>
  <c r="G394" i="1" a="1"/>
  <c r="G394" i="1" s="1"/>
  <c r="G395" i="1" a="1"/>
  <c r="G395" i="1" s="1"/>
  <c r="G396" i="1" a="1"/>
  <c r="G396" i="1" s="1"/>
  <c r="G397" i="1" a="1"/>
  <c r="G397" i="1" s="1"/>
  <c r="G398" i="1" a="1"/>
  <c r="G398" i="1" s="1"/>
  <c r="G399" i="1" a="1"/>
  <c r="G399" i="1" s="1"/>
  <c r="G400" i="1" a="1"/>
  <c r="G400" i="1" s="1"/>
  <c r="G401" i="1" a="1"/>
  <c r="G401" i="1" s="1"/>
  <c r="G402" i="1" a="1"/>
  <c r="G402" i="1" s="1"/>
  <c r="G403" i="1" a="1"/>
  <c r="G403" i="1" s="1"/>
  <c r="G404" i="1" a="1"/>
  <c r="G404" i="1" s="1"/>
  <c r="G405" i="1" a="1"/>
  <c r="G405" i="1" s="1"/>
  <c r="G406" i="1" a="1"/>
  <c r="G406" i="1" s="1"/>
  <c r="G407" i="1" a="1"/>
  <c r="G407" i="1" s="1"/>
  <c r="G408" i="1" a="1"/>
  <c r="G408" i="1" s="1"/>
  <c r="G409" i="1" a="1"/>
  <c r="G409" i="1" s="1"/>
  <c r="G410" i="1" a="1"/>
  <c r="G410" i="1" s="1"/>
  <c r="G411" i="1" a="1"/>
  <c r="G411" i="1" s="1"/>
  <c r="G412" i="1" a="1"/>
  <c r="G412" i="1" s="1"/>
  <c r="G413" i="1" a="1"/>
  <c r="G413" i="1" s="1"/>
  <c r="G414" i="1" a="1"/>
  <c r="G414" i="1" s="1"/>
  <c r="G415" i="1" a="1"/>
  <c r="G415" i="1" s="1"/>
  <c r="G416" i="1" a="1"/>
  <c r="G416" i="1" s="1"/>
  <c r="G417" i="1" a="1"/>
  <c r="G417" i="1" s="1"/>
  <c r="G418" i="1" a="1"/>
  <c r="G418" i="1" s="1"/>
  <c r="G419" i="1" a="1"/>
  <c r="G419" i="1" s="1"/>
  <c r="G420" i="1" a="1"/>
  <c r="G420" i="1" s="1"/>
  <c r="G421" i="1" a="1"/>
  <c r="G421" i="1" s="1"/>
  <c r="G422" i="1" a="1"/>
  <c r="G422" i="1" s="1"/>
  <c r="G423" i="1" a="1"/>
  <c r="G423" i="1" s="1"/>
  <c r="G424" i="1" a="1"/>
  <c r="G424" i="1" s="1"/>
  <c r="G425" i="1" a="1"/>
  <c r="G425" i="1" s="1"/>
  <c r="G426" i="1" a="1"/>
  <c r="G426" i="1" s="1"/>
  <c r="G427" i="1" a="1"/>
  <c r="G427" i="1" s="1"/>
  <c r="G428" i="1" a="1"/>
  <c r="G428" i="1" s="1"/>
  <c r="G429" i="1" a="1"/>
  <c r="G429" i="1" s="1"/>
  <c r="G430" i="1" a="1"/>
  <c r="G430" i="1" s="1"/>
  <c r="G431" i="1" a="1"/>
  <c r="G431" i="1" s="1"/>
  <c r="G432" i="1" a="1"/>
  <c r="G432" i="1" s="1"/>
  <c r="G433" i="1" a="1"/>
  <c r="G433" i="1" s="1"/>
  <c r="G434" i="1" a="1"/>
  <c r="G434" i="1" s="1"/>
  <c r="G435" i="1" a="1"/>
  <c r="G435" i="1" s="1"/>
  <c r="G436" i="1" a="1"/>
  <c r="G436" i="1" s="1"/>
  <c r="G437" i="1" a="1"/>
  <c r="G437" i="1" s="1"/>
  <c r="G438" i="1" a="1"/>
  <c r="G438" i="1" s="1"/>
  <c r="G439" i="1" a="1"/>
  <c r="G439" i="1" s="1"/>
  <c r="G440" i="1" a="1"/>
  <c r="G440" i="1" s="1"/>
  <c r="G441" i="1" a="1"/>
  <c r="G441" i="1" s="1"/>
  <c r="G442" i="1" a="1"/>
  <c r="G442" i="1" s="1"/>
  <c r="G443" i="1" a="1"/>
  <c r="G443" i="1" s="1"/>
  <c r="G444" i="1" a="1"/>
  <c r="G444" i="1" s="1"/>
  <c r="G445" i="1" a="1"/>
  <c r="G445" i="1" s="1"/>
  <c r="G446" i="1" a="1"/>
  <c r="G446" i="1" s="1"/>
  <c r="G447" i="1" a="1"/>
  <c r="G447" i="1" s="1"/>
  <c r="G448" i="1" a="1"/>
  <c r="G448" i="1" s="1"/>
  <c r="G449" i="1" a="1"/>
  <c r="G449" i="1" s="1"/>
  <c r="G450" i="1" a="1"/>
  <c r="G450" i="1" s="1"/>
  <c r="G451" i="1" a="1"/>
  <c r="G451" i="1" s="1"/>
  <c r="G452" i="1" a="1"/>
  <c r="G452" i="1" s="1"/>
  <c r="G453" i="1" a="1"/>
  <c r="G453" i="1" s="1"/>
  <c r="G454" i="1" a="1"/>
  <c r="G454" i="1" s="1"/>
  <c r="G455" i="1" a="1"/>
  <c r="G455" i="1" s="1"/>
  <c r="G456" i="1" a="1"/>
  <c r="G456" i="1" s="1"/>
  <c r="G457" i="1" a="1"/>
  <c r="G457" i="1" s="1"/>
  <c r="G458" i="1" a="1"/>
  <c r="G458" i="1" s="1"/>
  <c r="G459" i="1" a="1"/>
  <c r="G459" i="1" s="1"/>
  <c r="G460" i="1" a="1"/>
  <c r="G460" i="1" s="1"/>
  <c r="G461" i="1" a="1"/>
  <c r="G461" i="1" s="1"/>
  <c r="G462" i="1" a="1"/>
  <c r="G462" i="1" s="1"/>
  <c r="G463" i="1" a="1"/>
  <c r="G463" i="1" s="1"/>
  <c r="G464" i="1" a="1"/>
  <c r="G464" i="1" s="1"/>
  <c r="G465" i="1" a="1"/>
  <c r="G465" i="1" s="1"/>
  <c r="G466" i="1" a="1"/>
  <c r="G466" i="1" s="1"/>
  <c r="G467" i="1" a="1"/>
  <c r="G467" i="1" s="1"/>
  <c r="G468" i="1" a="1"/>
  <c r="G468" i="1" s="1"/>
  <c r="G469" i="1" a="1"/>
  <c r="G469" i="1" s="1"/>
  <c r="G470" i="1" a="1"/>
  <c r="G470" i="1" s="1"/>
  <c r="G471" i="1" a="1"/>
  <c r="G471" i="1" s="1"/>
  <c r="G472" i="1" a="1"/>
  <c r="G472" i="1" s="1"/>
  <c r="G473" i="1" a="1"/>
  <c r="G473" i="1" s="1"/>
  <c r="G474" i="1" a="1"/>
  <c r="G474" i="1" s="1"/>
  <c r="G475" i="1" a="1"/>
  <c r="G475" i="1" s="1"/>
  <c r="G476" i="1" a="1"/>
  <c r="G476" i="1" s="1"/>
  <c r="G477" i="1" a="1"/>
  <c r="G477" i="1" s="1"/>
  <c r="G478" i="1" a="1"/>
  <c r="G478" i="1" s="1"/>
  <c r="G479" i="1" a="1"/>
  <c r="G479" i="1" s="1"/>
  <c r="G480" i="1" a="1"/>
  <c r="G480" i="1"/>
  <c r="G481" i="1" a="1"/>
  <c r="G481" i="1" s="1"/>
  <c r="G482" i="1" a="1"/>
  <c r="G482" i="1" s="1"/>
  <c r="G483" i="1" a="1"/>
  <c r="G483" i="1" s="1"/>
  <c r="G484" i="1" a="1"/>
  <c r="G484" i="1" s="1"/>
  <c r="G485" i="1" a="1"/>
  <c r="G485" i="1" s="1"/>
  <c r="G486" i="1" a="1"/>
  <c r="G486" i="1" s="1"/>
  <c r="G487" i="1" a="1"/>
  <c r="G487" i="1" s="1"/>
  <c r="G488" i="1" a="1"/>
  <c r="G488" i="1" s="1"/>
  <c r="G489" i="1" a="1"/>
  <c r="G489" i="1" s="1"/>
  <c r="G490" i="1" a="1"/>
  <c r="G490" i="1" s="1"/>
  <c r="G491" i="1" a="1"/>
  <c r="G491" i="1" s="1"/>
  <c r="G492" i="1" a="1"/>
  <c r="G492" i="1" s="1"/>
  <c r="G493" i="1" a="1"/>
  <c r="G493" i="1" s="1"/>
  <c r="G494" i="1" a="1"/>
  <c r="G494" i="1" s="1"/>
  <c r="G495" i="1" a="1"/>
  <c r="G495" i="1" s="1"/>
  <c r="G496" i="1" a="1"/>
  <c r="G496" i="1" s="1"/>
  <c r="G497" i="1" a="1"/>
  <c r="G497" i="1" s="1"/>
  <c r="G498" i="1" a="1"/>
  <c r="G498" i="1" s="1"/>
  <c r="G499" i="1" a="1"/>
  <c r="G499" i="1" s="1"/>
  <c r="G500" i="1" a="1"/>
  <c r="G500" i="1" s="1"/>
  <c r="G501" i="1" a="1"/>
  <c r="G501" i="1" s="1"/>
  <c r="G502" i="1" a="1"/>
  <c r="G502" i="1" s="1"/>
  <c r="G503" i="1" a="1"/>
  <c r="G503" i="1" s="1"/>
  <c r="G504" i="1" a="1"/>
  <c r="G504" i="1" s="1"/>
  <c r="G505" i="1" a="1"/>
  <c r="G505" i="1" s="1"/>
  <c r="G506" i="1" a="1"/>
  <c r="G506" i="1" s="1"/>
  <c r="G507" i="1" a="1"/>
  <c r="G507" i="1" s="1"/>
  <c r="G508" i="1" a="1"/>
  <c r="G508" i="1" s="1"/>
  <c r="G509" i="1" a="1"/>
  <c r="G509" i="1" s="1"/>
  <c r="G510" i="1" a="1"/>
  <c r="G510" i="1" s="1"/>
  <c r="G511" i="1" a="1"/>
  <c r="G511" i="1" s="1"/>
  <c r="G512" i="1" a="1"/>
  <c r="G512" i="1" s="1"/>
  <c r="G513" i="1" a="1"/>
  <c r="G513" i="1" s="1"/>
  <c r="G514" i="1" a="1"/>
  <c r="G514" i="1" s="1"/>
  <c r="G515" i="1" a="1"/>
  <c r="G515" i="1" s="1"/>
  <c r="G516" i="1" a="1"/>
  <c r="G516" i="1" s="1"/>
  <c r="G517" i="1" a="1"/>
  <c r="G517" i="1" s="1"/>
  <c r="G518" i="1" a="1"/>
  <c r="G518" i="1" s="1"/>
  <c r="G519" i="1" a="1"/>
  <c r="G519" i="1" s="1"/>
  <c r="G520" i="1" a="1"/>
  <c r="G520" i="1" s="1"/>
  <c r="G521" i="1" a="1"/>
  <c r="G521" i="1" s="1"/>
  <c r="G522" i="1" a="1"/>
  <c r="G522" i="1" s="1"/>
  <c r="G523" i="1" a="1"/>
  <c r="G523" i="1" s="1"/>
  <c r="G524" i="1" a="1"/>
  <c r="G524" i="1" s="1"/>
  <c r="G525" i="1" a="1"/>
  <c r="G525" i="1" s="1"/>
  <c r="G526" i="1" a="1"/>
  <c r="G526" i="1" s="1"/>
  <c r="G527" i="1" a="1"/>
  <c r="G527" i="1" s="1"/>
  <c r="G528" i="1" a="1"/>
  <c r="G528" i="1" s="1"/>
  <c r="G529" i="1" a="1"/>
  <c r="G529" i="1" s="1"/>
  <c r="G530" i="1" a="1"/>
  <c r="G530" i="1" s="1"/>
  <c r="G531" i="1" a="1"/>
  <c r="G531" i="1" s="1"/>
  <c r="G532" i="1" a="1"/>
  <c r="G532" i="1" s="1"/>
  <c r="G533" i="1" a="1"/>
  <c r="G533" i="1" s="1"/>
  <c r="G534" i="1" a="1"/>
  <c r="G534" i="1" s="1"/>
  <c r="G535" i="1" a="1"/>
  <c r="G535" i="1" s="1"/>
  <c r="G536" i="1" a="1"/>
  <c r="G536" i="1" s="1"/>
  <c r="G537" i="1" a="1"/>
  <c r="G537" i="1" s="1"/>
  <c r="G538" i="1" a="1"/>
  <c r="G538" i="1" s="1"/>
  <c r="G539" i="1" a="1"/>
  <c r="G539" i="1" s="1"/>
  <c r="G540" i="1" a="1"/>
  <c r="G540" i="1" s="1"/>
  <c r="G541" i="1" a="1"/>
  <c r="G541" i="1" s="1"/>
  <c r="G542" i="1" a="1"/>
  <c r="G542" i="1" s="1"/>
  <c r="G543" i="1" a="1"/>
  <c r="G543" i="1" s="1"/>
  <c r="G544" i="1" a="1"/>
  <c r="G544" i="1" s="1"/>
  <c r="G545" i="1" a="1"/>
  <c r="G545" i="1" s="1"/>
  <c r="G546" i="1" a="1"/>
  <c r="G546" i="1" s="1"/>
  <c r="G547" i="1" a="1"/>
  <c r="G547" i="1" s="1"/>
  <c r="G548" i="1" a="1"/>
  <c r="G548" i="1" s="1"/>
  <c r="G549" i="1" a="1"/>
  <c r="G549" i="1" s="1"/>
  <c r="G550" i="1" a="1"/>
  <c r="G550" i="1" s="1"/>
  <c r="G551" i="1" a="1"/>
  <c r="G551" i="1" s="1"/>
  <c r="G552" i="1" a="1"/>
  <c r="G552" i="1" s="1"/>
  <c r="G553" i="1" a="1"/>
  <c r="G553" i="1" s="1"/>
  <c r="G554" i="1" a="1"/>
  <c r="G554" i="1" s="1"/>
  <c r="G555" i="1" a="1"/>
  <c r="G555" i="1" s="1"/>
  <c r="G556" i="1" a="1"/>
  <c r="G556" i="1" s="1"/>
  <c r="G557" i="1" a="1"/>
  <c r="G557" i="1" s="1"/>
  <c r="G558" i="1" a="1"/>
  <c r="G558" i="1" s="1"/>
  <c r="G559" i="1" a="1"/>
  <c r="G559" i="1" s="1"/>
  <c r="G560" i="1" a="1"/>
  <c r="G560" i="1" s="1"/>
  <c r="G561" i="1" a="1"/>
  <c r="G561" i="1" s="1"/>
  <c r="G562" i="1" a="1"/>
  <c r="G562" i="1" s="1"/>
  <c r="G563" i="1" a="1"/>
  <c r="G563" i="1" s="1"/>
  <c r="G564" i="1" a="1"/>
  <c r="G564" i="1" s="1"/>
  <c r="G565" i="1" a="1"/>
  <c r="G565" i="1"/>
  <c r="G566" i="1" a="1"/>
  <c r="G566" i="1" s="1"/>
  <c r="G567" i="1" a="1"/>
  <c r="G567" i="1" s="1"/>
  <c r="G568" i="1" a="1"/>
  <c r="G568" i="1" s="1"/>
  <c r="G569" i="1" a="1"/>
  <c r="G569" i="1" s="1"/>
  <c r="G570" i="1" a="1"/>
  <c r="G570" i="1" s="1"/>
  <c r="G571" i="1" a="1"/>
  <c r="G571" i="1" s="1"/>
  <c r="G572" i="1" a="1"/>
  <c r="G572" i="1" s="1"/>
  <c r="G573" i="1" a="1"/>
  <c r="G573" i="1" s="1"/>
  <c r="G574" i="1" a="1"/>
  <c r="G574" i="1" s="1"/>
  <c r="G575" i="1" a="1"/>
  <c r="G575" i="1" s="1"/>
  <c r="G576" i="1" a="1"/>
  <c r="G576" i="1" s="1"/>
  <c r="G577" i="1" a="1"/>
  <c r="G577" i="1" s="1"/>
  <c r="G578" i="1" a="1"/>
  <c r="G578" i="1" s="1"/>
  <c r="G579" i="1" a="1"/>
  <c r="G579" i="1" s="1"/>
  <c r="G580" i="1" a="1"/>
  <c r="G580" i="1" s="1"/>
  <c r="G581" i="1" a="1"/>
  <c r="G581" i="1" s="1"/>
  <c r="G582" i="1" a="1"/>
  <c r="G582" i="1" s="1"/>
  <c r="G583" i="1" a="1"/>
  <c r="G583" i="1"/>
  <c r="G584" i="1" a="1"/>
  <c r="G584" i="1" s="1"/>
  <c r="G585" i="1" a="1"/>
  <c r="G585" i="1" s="1"/>
  <c r="G586" i="1" a="1"/>
  <c r="G586" i="1" s="1"/>
  <c r="G587" i="1" a="1"/>
  <c r="G587" i="1" s="1"/>
  <c r="G588" i="1" a="1"/>
  <c r="G588" i="1" s="1"/>
  <c r="G589" i="1" a="1"/>
  <c r="G589" i="1" s="1"/>
  <c r="G590" i="1" a="1"/>
  <c r="G590" i="1" s="1"/>
  <c r="G591" i="1" a="1"/>
  <c r="G591" i="1" s="1"/>
  <c r="G592" i="1" a="1"/>
  <c r="G592" i="1" s="1"/>
  <c r="G593" i="1" a="1"/>
  <c r="G593" i="1" s="1"/>
  <c r="G594" i="1" a="1"/>
  <c r="G594" i="1" s="1"/>
  <c r="G595" i="1" a="1"/>
  <c r="G595" i="1" s="1"/>
  <c r="G596" i="1" a="1"/>
  <c r="G596" i="1" s="1"/>
  <c r="G597" i="1" a="1"/>
  <c r="G597" i="1" s="1"/>
  <c r="G598" i="1" a="1"/>
  <c r="G598" i="1" s="1"/>
  <c r="G599" i="1" a="1"/>
  <c r="G599" i="1" s="1"/>
  <c r="G600" i="1" a="1"/>
  <c r="G600" i="1" s="1"/>
  <c r="G601" i="1" a="1"/>
  <c r="G601" i="1" s="1"/>
  <c r="G602" i="1" a="1"/>
  <c r="G602" i="1" s="1"/>
  <c r="G603" i="1" a="1"/>
  <c r="G603" i="1" s="1"/>
  <c r="G604" i="1" a="1"/>
  <c r="G604" i="1" s="1"/>
  <c r="G605" i="1" a="1"/>
  <c r="G605" i="1" s="1"/>
  <c r="G606" i="1" a="1"/>
  <c r="G606" i="1" s="1"/>
  <c r="G607" i="1" a="1"/>
  <c r="G607" i="1" s="1"/>
  <c r="G608" i="1" a="1"/>
  <c r="G608" i="1" s="1"/>
  <c r="G609" i="1" a="1"/>
  <c r="G609" i="1" s="1"/>
  <c r="G610" i="1" a="1"/>
  <c r="G610" i="1" s="1"/>
  <c r="G611" i="1" a="1"/>
  <c r="G611" i="1" s="1"/>
  <c r="G612" i="1" a="1"/>
  <c r="G612" i="1" s="1"/>
  <c r="G613" i="1" a="1"/>
  <c r="G613" i="1" s="1"/>
  <c r="G614" i="1" a="1"/>
  <c r="G614" i="1" s="1"/>
  <c r="G615" i="1" a="1"/>
  <c r="G615" i="1" s="1"/>
  <c r="G616" i="1" a="1"/>
  <c r="G616" i="1" s="1"/>
  <c r="G617" i="1" a="1"/>
  <c r="G617" i="1" s="1"/>
  <c r="G618" i="1" a="1"/>
  <c r="G618" i="1" s="1"/>
  <c r="G619" i="1" a="1"/>
  <c r="G619" i="1" s="1"/>
  <c r="G620" i="1" a="1"/>
  <c r="G620" i="1" s="1"/>
  <c r="G621" i="1" a="1"/>
  <c r="G621" i="1" s="1"/>
  <c r="G622" i="1" a="1"/>
  <c r="G622" i="1" s="1"/>
  <c r="G623" i="1" a="1"/>
  <c r="G623" i="1" s="1"/>
  <c r="G624" i="1" a="1"/>
  <c r="G624" i="1" s="1"/>
  <c r="G625" i="1" a="1"/>
  <c r="G625" i="1" s="1"/>
  <c r="G626" i="1" a="1"/>
  <c r="G626" i="1" s="1"/>
  <c r="G627" i="1" a="1"/>
  <c r="G627" i="1" s="1"/>
  <c r="G628" i="1" a="1"/>
  <c r="G628" i="1" s="1"/>
  <c r="G629" i="1" a="1"/>
  <c r="G629" i="1" s="1"/>
  <c r="G630" i="1" a="1"/>
  <c r="G630" i="1" s="1"/>
  <c r="G631" i="1" a="1"/>
  <c r="G631" i="1" s="1"/>
  <c r="G632" i="1" a="1"/>
  <c r="G632" i="1" s="1"/>
  <c r="G633" i="1" a="1"/>
  <c r="G633" i="1" s="1"/>
  <c r="G634" i="1" a="1"/>
  <c r="G634" i="1" s="1"/>
  <c r="G635" i="1" a="1"/>
  <c r="G635" i="1" s="1"/>
  <c r="G636" i="1" a="1"/>
  <c r="G636" i="1" s="1"/>
  <c r="G637" i="1" a="1"/>
  <c r="G637" i="1" s="1"/>
  <c r="G638" i="1" a="1"/>
  <c r="G638" i="1" s="1"/>
  <c r="G639" i="1" a="1"/>
  <c r="G639" i="1" s="1"/>
  <c r="G640" i="1" a="1"/>
  <c r="G640" i="1" s="1"/>
  <c r="G641" i="1" a="1"/>
  <c r="G641" i="1" s="1"/>
  <c r="G642" i="1" a="1"/>
  <c r="G642" i="1" s="1"/>
  <c r="G643" i="1" a="1"/>
  <c r="G643" i="1" s="1"/>
  <c r="G644" i="1" a="1"/>
  <c r="G644" i="1" s="1"/>
  <c r="G645" i="1" a="1"/>
  <c r="G645" i="1" s="1"/>
  <c r="G646" i="1" a="1"/>
  <c r="G646" i="1" s="1"/>
  <c r="G647" i="1" a="1"/>
  <c r="G647" i="1" s="1"/>
  <c r="G648" i="1" a="1"/>
  <c r="G648" i="1" s="1"/>
  <c r="G649" i="1" a="1"/>
  <c r="G649" i="1" s="1"/>
  <c r="G650" i="1" a="1"/>
  <c r="G650" i="1" s="1"/>
  <c r="G651" i="1" a="1"/>
  <c r="G651" i="1" s="1"/>
  <c r="G652" i="1" a="1"/>
  <c r="G652" i="1" s="1"/>
  <c r="G653" i="1" a="1"/>
  <c r="G653" i="1" s="1"/>
  <c r="G654" i="1" a="1"/>
  <c r="G654" i="1" s="1"/>
  <c r="G655" i="1" a="1"/>
  <c r="G655" i="1" s="1"/>
  <c r="G656" i="1" a="1"/>
  <c r="G656" i="1" s="1"/>
  <c r="G657" i="1" a="1"/>
  <c r="G657" i="1" s="1"/>
  <c r="G658" i="1" a="1"/>
  <c r="G658" i="1" s="1"/>
  <c r="G659" i="1" a="1"/>
  <c r="G659" i="1" s="1"/>
  <c r="G660" i="1" a="1"/>
  <c r="G660" i="1" s="1"/>
  <c r="G661" i="1" a="1"/>
  <c r="G661" i="1" s="1"/>
  <c r="G662" i="1" a="1"/>
  <c r="G662" i="1" s="1"/>
  <c r="G663" i="1" a="1"/>
  <c r="G663" i="1" s="1"/>
  <c r="G664" i="1" a="1"/>
  <c r="G664" i="1" s="1"/>
  <c r="G665" i="1" a="1"/>
  <c r="G665" i="1" s="1"/>
  <c r="G666" i="1" a="1"/>
  <c r="G666" i="1" s="1"/>
  <c r="G667" i="1" a="1"/>
  <c r="G667" i="1" s="1"/>
  <c r="G668" i="1" a="1"/>
  <c r="G668" i="1" s="1"/>
  <c r="G669" i="1" a="1"/>
  <c r="G669" i="1" s="1"/>
  <c r="G670" i="1" a="1"/>
  <c r="G670" i="1" s="1"/>
  <c r="G671" i="1" a="1"/>
  <c r="G671" i="1" s="1"/>
  <c r="G672" i="1" a="1"/>
  <c r="G672" i="1" s="1"/>
  <c r="G673" i="1" a="1"/>
  <c r="G673" i="1" s="1"/>
  <c r="G674" i="1" a="1"/>
  <c r="G674" i="1" s="1"/>
  <c r="G675" i="1" a="1"/>
  <c r="G675" i="1" s="1"/>
  <c r="G676" i="1" a="1"/>
  <c r="G676" i="1" s="1"/>
  <c r="G677" i="1" a="1"/>
  <c r="G677" i="1" s="1"/>
  <c r="G678" i="1" a="1"/>
  <c r="G678" i="1" s="1"/>
  <c r="G679" i="1" a="1"/>
  <c r="G679" i="1" s="1"/>
  <c r="G680" i="1" a="1"/>
  <c r="G680" i="1" s="1"/>
  <c r="G681" i="1" a="1"/>
  <c r="G681" i="1" s="1"/>
  <c r="G682" i="1" a="1"/>
  <c r="G682" i="1" s="1"/>
  <c r="G683" i="1" a="1"/>
  <c r="G683" i="1" s="1"/>
  <c r="G684" i="1" a="1"/>
  <c r="G684" i="1" s="1"/>
  <c r="G685" i="1" a="1"/>
  <c r="G685" i="1" s="1"/>
  <c r="G686" i="1" a="1"/>
  <c r="G686" i="1" s="1"/>
  <c r="G687" i="1" a="1"/>
  <c r="G687" i="1" s="1"/>
  <c r="G688" i="1" a="1"/>
  <c r="G688" i="1" s="1"/>
  <c r="G689" i="1" a="1"/>
  <c r="G689" i="1" s="1"/>
  <c r="G690" i="1" a="1"/>
  <c r="G690" i="1" s="1"/>
  <c r="G691" i="1" a="1"/>
  <c r="G691" i="1" s="1"/>
  <c r="G692" i="1" a="1"/>
  <c r="G692" i="1" s="1"/>
  <c r="G693" i="1" a="1"/>
  <c r="G693" i="1" s="1"/>
  <c r="G694" i="1" a="1"/>
  <c r="G694" i="1" s="1"/>
  <c r="G695" i="1" a="1"/>
  <c r="G695" i="1" s="1"/>
  <c r="G696" i="1" a="1"/>
  <c r="G696" i="1" s="1"/>
  <c r="G697" i="1" a="1"/>
  <c r="G697" i="1" s="1"/>
  <c r="G698" i="1" a="1"/>
  <c r="G698" i="1" s="1"/>
  <c r="G699" i="1" a="1"/>
  <c r="G699" i="1" s="1"/>
  <c r="G700" i="1" a="1"/>
  <c r="G700" i="1" s="1"/>
  <c r="G701" i="1" a="1"/>
  <c r="G701" i="1" s="1"/>
  <c r="G702" i="1" a="1"/>
  <c r="G702" i="1" s="1"/>
  <c r="G703" i="1" a="1"/>
  <c r="G703" i="1" s="1"/>
  <c r="G704" i="1" a="1"/>
  <c r="G704" i="1" s="1"/>
  <c r="G705" i="1" a="1"/>
  <c r="G705" i="1" s="1"/>
  <c r="G706" i="1" a="1"/>
  <c r="G706" i="1" s="1"/>
  <c r="G707" i="1" a="1"/>
  <c r="G707" i="1" s="1"/>
  <c r="G708" i="1" a="1"/>
  <c r="G708" i="1" s="1"/>
  <c r="G709" i="1" a="1"/>
  <c r="G709" i="1" s="1"/>
  <c r="G710" i="1" a="1"/>
  <c r="G710" i="1" s="1"/>
  <c r="G711" i="1" a="1"/>
  <c r="G711" i="1" s="1"/>
  <c r="G712" i="1" a="1"/>
  <c r="G712" i="1" s="1"/>
  <c r="G713" i="1" a="1"/>
  <c r="G713" i="1" s="1"/>
  <c r="G714" i="1" a="1"/>
  <c r="G714" i="1" s="1"/>
  <c r="G715" i="1" a="1"/>
  <c r="G715" i="1" s="1"/>
  <c r="G716" i="1" a="1"/>
  <c r="G716" i="1" s="1"/>
  <c r="G717" i="1" a="1"/>
  <c r="G717" i="1" s="1"/>
  <c r="G718" i="1" a="1"/>
  <c r="G718" i="1" s="1"/>
  <c r="G719" i="1" a="1"/>
  <c r="G719" i="1" s="1"/>
  <c r="G720" i="1" a="1"/>
  <c r="G720" i="1" s="1"/>
  <c r="G721" i="1" a="1"/>
  <c r="G721" i="1" s="1"/>
  <c r="G722" i="1" a="1"/>
  <c r="G722" i="1" s="1"/>
  <c r="G723" i="1" a="1"/>
  <c r="G723" i="1" s="1"/>
  <c r="G724" i="1" a="1"/>
  <c r="G724" i="1" s="1"/>
  <c r="G725" i="1" a="1"/>
  <c r="G725" i="1" s="1"/>
  <c r="G726" i="1" a="1"/>
  <c r="G726" i="1" s="1"/>
  <c r="G727" i="1" a="1"/>
  <c r="G727" i="1" s="1"/>
  <c r="G728" i="1" a="1"/>
  <c r="G728" i="1" s="1"/>
  <c r="G729" i="1" a="1"/>
  <c r="G729" i="1" s="1"/>
  <c r="G730" i="1" a="1"/>
  <c r="G730" i="1" s="1"/>
  <c r="G731" i="1" a="1"/>
  <c r="G731" i="1" s="1"/>
  <c r="G732" i="1" a="1"/>
  <c r="G732" i="1" s="1"/>
  <c r="G733" i="1" a="1"/>
  <c r="G733" i="1" s="1"/>
  <c r="G734" i="1" a="1"/>
  <c r="G734" i="1" s="1"/>
  <c r="G735" i="1" a="1"/>
  <c r="G735" i="1" s="1"/>
  <c r="G736" i="1" a="1"/>
  <c r="G736" i="1" s="1"/>
  <c r="G737" i="1" a="1"/>
  <c r="G737" i="1" s="1"/>
  <c r="G738" i="1" a="1"/>
  <c r="G738" i="1" s="1"/>
  <c r="G739" i="1" a="1"/>
  <c r="G739" i="1" s="1"/>
  <c r="G740" i="1" a="1"/>
  <c r="G740" i="1" s="1"/>
  <c r="G741" i="1" a="1"/>
  <c r="G741" i="1" s="1"/>
  <c r="G742" i="1" a="1"/>
  <c r="G742" i="1" s="1"/>
  <c r="G743" i="1" a="1"/>
  <c r="G743" i="1" s="1"/>
  <c r="G744" i="1" a="1"/>
  <c r="G744" i="1" s="1"/>
  <c r="G745" i="1" a="1"/>
  <c r="G745" i="1" s="1"/>
  <c r="G746" i="1" a="1"/>
  <c r="G746" i="1" s="1"/>
  <c r="G747" i="1" a="1"/>
  <c r="G747" i="1" s="1"/>
  <c r="G748" i="1" a="1"/>
  <c r="G748" i="1" s="1"/>
  <c r="G749" i="1" a="1"/>
  <c r="G749" i="1" s="1"/>
  <c r="G750" i="1" a="1"/>
  <c r="G750" i="1" s="1"/>
  <c r="G751" i="1" a="1"/>
  <c r="G751" i="1" s="1"/>
  <c r="G752" i="1" a="1"/>
  <c r="G752" i="1" s="1"/>
  <c r="G753" i="1" a="1"/>
  <c r="G753" i="1" s="1"/>
  <c r="G754" i="1" a="1"/>
  <c r="G754" i="1" s="1"/>
  <c r="G755" i="1" a="1"/>
  <c r="G755" i="1" s="1"/>
  <c r="G756" i="1" a="1"/>
  <c r="G756" i="1" s="1"/>
  <c r="G757" i="1" a="1"/>
  <c r="G757" i="1" s="1"/>
  <c r="G758" i="1" a="1"/>
  <c r="G758" i="1" s="1"/>
  <c r="G759" i="1" a="1"/>
  <c r="G759" i="1" s="1"/>
  <c r="G760" i="1" a="1"/>
  <c r="G760" i="1" s="1"/>
  <c r="G761" i="1" a="1"/>
  <c r="G761" i="1" s="1"/>
  <c r="G762" i="1" a="1"/>
  <c r="G762" i="1" s="1"/>
  <c r="G763" i="1" a="1"/>
  <c r="G763" i="1" s="1"/>
  <c r="G764" i="1" a="1"/>
  <c r="G764" i="1" s="1"/>
  <c r="G765" i="1" a="1"/>
  <c r="G765" i="1" s="1"/>
  <c r="G766" i="1" a="1"/>
  <c r="G766" i="1" s="1"/>
  <c r="G767" i="1" a="1"/>
  <c r="G767" i="1" s="1"/>
  <c r="G768" i="1" a="1"/>
  <c r="G768" i="1" s="1"/>
  <c r="G769" i="1" a="1"/>
  <c r="G769" i="1" s="1"/>
  <c r="G770" i="1" a="1"/>
  <c r="G770" i="1" s="1"/>
  <c r="G771" i="1" a="1"/>
  <c r="G771" i="1" s="1"/>
  <c r="G772" i="1" a="1"/>
  <c r="G772" i="1" s="1"/>
  <c r="G773" i="1" a="1"/>
  <c r="G773" i="1" s="1"/>
  <c r="G774" i="1" a="1"/>
  <c r="G774" i="1" s="1"/>
  <c r="G775" i="1" a="1"/>
  <c r="G775" i="1" s="1"/>
  <c r="G776" i="1" a="1"/>
  <c r="G776" i="1" s="1"/>
  <c r="G777" i="1" a="1"/>
  <c r="G777" i="1" s="1"/>
  <c r="G778" i="1" a="1"/>
  <c r="G778" i="1" s="1"/>
  <c r="G779" i="1" a="1"/>
  <c r="G779" i="1" s="1"/>
  <c r="G780" i="1" a="1"/>
  <c r="G780" i="1" s="1"/>
  <c r="G781" i="1" a="1"/>
  <c r="G781" i="1" s="1"/>
  <c r="G782" i="1" a="1"/>
  <c r="G782" i="1" s="1"/>
  <c r="G783" i="1" a="1"/>
  <c r="G783" i="1" s="1"/>
  <c r="G784" i="1" a="1"/>
  <c r="G784" i="1" s="1"/>
  <c r="G785" i="1" a="1"/>
  <c r="G785" i="1" s="1"/>
  <c r="G786" i="1" a="1"/>
  <c r="G786" i="1" s="1"/>
  <c r="G787" i="1" a="1"/>
  <c r="G787" i="1" s="1"/>
  <c r="G788" i="1" a="1"/>
  <c r="G788" i="1" s="1"/>
  <c r="G789" i="1" a="1"/>
  <c r="G789" i="1" s="1"/>
  <c r="G790" i="1" a="1"/>
  <c r="G790" i="1" s="1"/>
  <c r="G791" i="1" a="1"/>
  <c r="G791" i="1" s="1"/>
  <c r="G792" i="1" a="1"/>
  <c r="G792" i="1" s="1"/>
  <c r="G793" i="1" a="1"/>
  <c r="G793" i="1" s="1"/>
  <c r="G794" i="1" a="1"/>
  <c r="G794" i="1" s="1"/>
  <c r="G795" i="1" a="1"/>
  <c r="G795" i="1" s="1"/>
  <c r="G796" i="1" a="1"/>
  <c r="G796" i="1" s="1"/>
  <c r="G797" i="1" a="1"/>
  <c r="G797" i="1" s="1"/>
  <c r="G798" i="1" a="1"/>
  <c r="G798" i="1" s="1"/>
  <c r="G799" i="1" a="1"/>
  <c r="G799" i="1" s="1"/>
  <c r="G800" i="1" a="1"/>
  <c r="G800" i="1" s="1"/>
  <c r="G801" i="1" a="1"/>
  <c r="G801" i="1" s="1"/>
  <c r="G802" i="1" a="1"/>
  <c r="G802" i="1" s="1"/>
  <c r="G803" i="1" a="1"/>
  <c r="G803" i="1" s="1"/>
  <c r="G804" i="1" a="1"/>
  <c r="G804" i="1" s="1"/>
  <c r="G805" i="1" a="1"/>
  <c r="G805" i="1" s="1"/>
  <c r="G806" i="1" a="1"/>
  <c r="G806" i="1" s="1"/>
  <c r="G807" i="1" a="1"/>
  <c r="G807" i="1" s="1"/>
  <c r="G808" i="1" a="1"/>
  <c r="G808" i="1" s="1"/>
  <c r="G809" i="1" a="1"/>
  <c r="G809" i="1" s="1"/>
  <c r="G810" i="1" a="1"/>
  <c r="G810" i="1" s="1"/>
  <c r="G811" i="1" a="1"/>
  <c r="G811" i="1" s="1"/>
  <c r="G812" i="1" a="1"/>
  <c r="G812" i="1" s="1"/>
  <c r="G813" i="1" a="1"/>
  <c r="G813" i="1" s="1"/>
  <c r="G814" i="1" a="1"/>
  <c r="G814" i="1" s="1"/>
  <c r="G815" i="1" a="1"/>
  <c r="G815" i="1" s="1"/>
  <c r="G816" i="1" a="1"/>
  <c r="G816" i="1" s="1"/>
  <c r="G817" i="1" a="1"/>
  <c r="G817" i="1" s="1"/>
  <c r="G818" i="1" a="1"/>
  <c r="G818" i="1" s="1"/>
  <c r="G819" i="1" a="1"/>
  <c r="G819" i="1" s="1"/>
  <c r="G820" i="1" a="1"/>
  <c r="G820" i="1" s="1"/>
  <c r="G821" i="1" a="1"/>
  <c r="G821" i="1" s="1"/>
  <c r="G822" i="1" a="1"/>
  <c r="G822" i="1" s="1"/>
  <c r="G823" i="1" a="1"/>
  <c r="G823" i="1" s="1"/>
  <c r="G824" i="1" a="1"/>
  <c r="G824" i="1" s="1"/>
  <c r="G825" i="1" a="1"/>
  <c r="G825" i="1" s="1"/>
  <c r="G826" i="1" a="1"/>
  <c r="G826" i="1" s="1"/>
  <c r="G827" i="1" a="1"/>
  <c r="G827" i="1" s="1"/>
  <c r="G828" i="1" a="1"/>
  <c r="G828" i="1" s="1"/>
  <c r="G829" i="1" a="1"/>
  <c r="G829" i="1" s="1"/>
  <c r="G830" i="1" a="1"/>
  <c r="G830" i="1" s="1"/>
  <c r="G831" i="1" a="1"/>
  <c r="G831" i="1" s="1"/>
  <c r="G832" i="1" a="1"/>
  <c r="G832" i="1" s="1"/>
  <c r="G833" i="1" a="1"/>
  <c r="G833" i="1" s="1"/>
  <c r="G834" i="1" a="1"/>
  <c r="G834" i="1" s="1"/>
  <c r="G835" i="1" a="1"/>
  <c r="G835" i="1" s="1"/>
  <c r="G836" i="1" a="1"/>
  <c r="G836" i="1" s="1"/>
  <c r="G837" i="1" a="1"/>
  <c r="G837" i="1" s="1"/>
  <c r="G838" i="1" a="1"/>
  <c r="G838" i="1" s="1"/>
  <c r="G839" i="1" a="1"/>
  <c r="G839" i="1" s="1"/>
  <c r="G840" i="1" a="1"/>
  <c r="G840" i="1" s="1"/>
  <c r="G841" i="1" a="1"/>
  <c r="G841" i="1" s="1"/>
  <c r="G842" i="1" a="1"/>
  <c r="G842" i="1" s="1"/>
  <c r="G843" i="1" a="1"/>
  <c r="G843" i="1" s="1"/>
  <c r="G844" i="1" a="1"/>
  <c r="G844" i="1" s="1"/>
  <c r="G845" i="1" a="1"/>
  <c r="G845" i="1" s="1"/>
  <c r="G846" i="1" a="1"/>
  <c r="G846" i="1" s="1"/>
  <c r="G847" i="1" a="1"/>
  <c r="G847" i="1" s="1"/>
  <c r="G848" i="1" a="1"/>
  <c r="G848" i="1" s="1"/>
  <c r="G849" i="1" a="1"/>
  <c r="G849" i="1" s="1"/>
  <c r="G850" i="1" a="1"/>
  <c r="G850" i="1" s="1"/>
  <c r="G851" i="1" a="1"/>
  <c r="G851" i="1" s="1"/>
  <c r="G852" i="1" a="1"/>
  <c r="G852" i="1" s="1"/>
  <c r="G853" i="1" a="1"/>
  <c r="G853" i="1" s="1"/>
  <c r="G854" i="1" a="1"/>
  <c r="G854" i="1" s="1"/>
  <c r="G855" i="1" a="1"/>
  <c r="G855" i="1" s="1"/>
  <c r="G856" i="1" a="1"/>
  <c r="G856" i="1" s="1"/>
  <c r="G857" i="1" a="1"/>
  <c r="G857" i="1" s="1"/>
  <c r="G858" i="1" a="1"/>
  <c r="G858" i="1" s="1"/>
  <c r="G859" i="1" a="1"/>
  <c r="G859" i="1" s="1"/>
  <c r="G860" i="1" a="1"/>
  <c r="G860" i="1" s="1"/>
  <c r="G861" i="1" a="1"/>
  <c r="G861" i="1" s="1"/>
  <c r="G862" i="1" a="1"/>
  <c r="G862" i="1" s="1"/>
  <c r="G863" i="1" a="1"/>
  <c r="G863" i="1" s="1"/>
  <c r="G864" i="1" a="1"/>
  <c r="G864" i="1" s="1"/>
  <c r="G865" i="1" a="1"/>
  <c r="G865" i="1" s="1"/>
  <c r="G866" i="1" a="1"/>
  <c r="G866" i="1" s="1"/>
  <c r="G867" i="1" a="1"/>
  <c r="G867" i="1" s="1"/>
  <c r="G868" i="1" a="1"/>
  <c r="G868" i="1" s="1"/>
  <c r="G869" i="1" a="1"/>
  <c r="G869" i="1" s="1"/>
  <c r="G870" i="1" a="1"/>
  <c r="G870" i="1" s="1"/>
  <c r="G871" i="1" a="1"/>
  <c r="G871" i="1" s="1"/>
  <c r="G872" i="1" a="1"/>
  <c r="G872" i="1" s="1"/>
  <c r="G873" i="1" a="1"/>
  <c r="G873" i="1" s="1"/>
  <c r="G874" i="1" a="1"/>
  <c r="G874" i="1" s="1"/>
  <c r="G875" i="1" a="1"/>
  <c r="G875" i="1" s="1"/>
  <c r="G876" i="1" a="1"/>
  <c r="G876" i="1" s="1"/>
  <c r="G877" i="1" a="1"/>
  <c r="G877" i="1" s="1"/>
  <c r="G878" i="1" a="1"/>
  <c r="G878" i="1" s="1"/>
  <c r="G879" i="1" a="1"/>
  <c r="G879" i="1" s="1"/>
  <c r="G880" i="1" a="1"/>
  <c r="G880" i="1" s="1"/>
  <c r="G881" i="1" a="1"/>
  <c r="G881" i="1" s="1"/>
  <c r="G882" i="1" a="1"/>
  <c r="G882" i="1" s="1"/>
  <c r="G883" i="1" a="1"/>
  <c r="G883" i="1" s="1"/>
  <c r="G884" i="1" a="1"/>
  <c r="G884" i="1" s="1"/>
  <c r="G885" i="1" a="1"/>
  <c r="G885" i="1" s="1"/>
  <c r="G886" i="1" a="1"/>
  <c r="G886" i="1" s="1"/>
  <c r="G887" i="1" a="1"/>
  <c r="G887" i="1" s="1"/>
  <c r="G888" i="1" a="1"/>
  <c r="G888" i="1" s="1"/>
  <c r="G889" i="1" a="1"/>
  <c r="G889" i="1" s="1"/>
  <c r="G890" i="1" a="1"/>
  <c r="G890" i="1" s="1"/>
  <c r="G891" i="1" a="1"/>
  <c r="G891" i="1" s="1"/>
  <c r="G892" i="1" a="1"/>
  <c r="G892" i="1" s="1"/>
  <c r="G893" i="1" a="1"/>
  <c r="G893" i="1" s="1"/>
  <c r="G894" i="1" a="1"/>
  <c r="G894" i="1" s="1"/>
  <c r="G895" i="1" a="1"/>
  <c r="G895" i="1" s="1"/>
  <c r="G896" i="1" a="1"/>
  <c r="G896" i="1" s="1"/>
  <c r="G897" i="1" a="1"/>
  <c r="G897" i="1" s="1"/>
  <c r="G898" i="1" a="1"/>
  <c r="G898" i="1" s="1"/>
  <c r="G899" i="1" a="1"/>
  <c r="G899" i="1" s="1"/>
  <c r="G900" i="1" a="1"/>
  <c r="G900" i="1" s="1"/>
  <c r="G901" i="1" a="1"/>
  <c r="G901" i="1" s="1"/>
  <c r="G902" i="1" a="1"/>
  <c r="G902" i="1" s="1"/>
  <c r="G903" i="1" a="1"/>
  <c r="G903" i="1" s="1"/>
  <c r="G904" i="1" a="1"/>
  <c r="G904" i="1" s="1"/>
  <c r="G905" i="1" a="1"/>
  <c r="G905" i="1" s="1"/>
  <c r="G906" i="1" a="1"/>
  <c r="G906" i="1" s="1"/>
  <c r="G907" i="1" a="1"/>
  <c r="G907" i="1" s="1"/>
  <c r="G908" i="1" a="1"/>
  <c r="G908" i="1" s="1"/>
  <c r="G909" i="1" a="1"/>
  <c r="G909" i="1" s="1"/>
  <c r="G910" i="1" a="1"/>
  <c r="G910" i="1" s="1"/>
  <c r="G911" i="1" a="1"/>
  <c r="G911" i="1" s="1"/>
  <c r="G912" i="1" a="1"/>
  <c r="G912" i="1" s="1"/>
  <c r="G913" i="1" a="1"/>
  <c r="G913" i="1" s="1"/>
  <c r="G914" i="1" a="1"/>
  <c r="G914" i="1" s="1"/>
  <c r="G915" i="1" a="1"/>
  <c r="G915" i="1" s="1"/>
  <c r="G916" i="1" a="1"/>
  <c r="G916" i="1" s="1"/>
  <c r="G917" i="1" a="1"/>
  <c r="G917" i="1" s="1"/>
  <c r="G918" i="1" a="1"/>
  <c r="G918" i="1" s="1"/>
  <c r="G919" i="1" a="1"/>
  <c r="G919" i="1" s="1"/>
  <c r="G920" i="1" a="1"/>
  <c r="G920" i="1" s="1"/>
  <c r="G921" i="1" a="1"/>
  <c r="G921" i="1" s="1"/>
  <c r="G922" i="1" a="1"/>
  <c r="G922" i="1" s="1"/>
  <c r="G923" i="1" a="1"/>
  <c r="G923" i="1" s="1"/>
  <c r="G924" i="1" a="1"/>
  <c r="G924" i="1" s="1"/>
  <c r="G925" i="1" a="1"/>
  <c r="G925" i="1" s="1"/>
  <c r="G926" i="1" a="1"/>
  <c r="G926" i="1" s="1"/>
  <c r="G927" i="1" a="1"/>
  <c r="G927" i="1" s="1"/>
  <c r="G928" i="1" a="1"/>
  <c r="G928" i="1" s="1"/>
  <c r="G929" i="1" a="1"/>
  <c r="G929" i="1" s="1"/>
  <c r="G930" i="1" a="1"/>
  <c r="G930" i="1" s="1"/>
  <c r="G931" i="1" a="1"/>
  <c r="G931" i="1" s="1"/>
  <c r="G932" i="1" a="1"/>
  <c r="G932" i="1" s="1"/>
  <c r="G933" i="1" a="1"/>
  <c r="G933" i="1" s="1"/>
  <c r="G934" i="1" a="1"/>
  <c r="G934" i="1" s="1"/>
  <c r="G935" i="1" a="1"/>
  <c r="G935" i="1" s="1"/>
  <c r="G936" i="1" a="1"/>
  <c r="G936" i="1" s="1"/>
  <c r="G937" i="1" a="1"/>
  <c r="G937" i="1" s="1"/>
  <c r="G938" i="1" a="1"/>
  <c r="G938" i="1" s="1"/>
  <c r="G939" i="1" a="1"/>
  <c r="G939" i="1" s="1"/>
  <c r="G940" i="1" a="1"/>
  <c r="G940" i="1" s="1"/>
  <c r="G941" i="1" a="1"/>
  <c r="G941" i="1" s="1"/>
  <c r="G942" i="1" a="1"/>
  <c r="G942" i="1" s="1"/>
  <c r="G943" i="1" a="1"/>
  <c r="G943" i="1" s="1"/>
  <c r="G944" i="1" a="1"/>
  <c r="G944" i="1" s="1"/>
  <c r="G945" i="1" a="1"/>
  <c r="G945" i="1" s="1"/>
  <c r="G946" i="1" a="1"/>
  <c r="G946" i="1" s="1"/>
  <c r="G947" i="1" a="1"/>
  <c r="G947" i="1" s="1"/>
  <c r="G948" i="1" a="1"/>
  <c r="G948" i="1" s="1"/>
  <c r="G949" i="1" a="1"/>
  <c r="G949" i="1" s="1"/>
  <c r="G950" i="1" a="1"/>
  <c r="G950" i="1" s="1"/>
  <c r="G951" i="1" a="1"/>
  <c r="G951" i="1" s="1"/>
  <c r="G952" i="1" a="1"/>
  <c r="G952" i="1" s="1"/>
  <c r="G953" i="1" a="1"/>
  <c r="G953" i="1" s="1"/>
  <c r="G954" i="1" a="1"/>
  <c r="G954" i="1" s="1"/>
  <c r="G955" i="1" a="1"/>
  <c r="G955" i="1" s="1"/>
  <c r="G956" i="1" a="1"/>
  <c r="G956" i="1" s="1"/>
  <c r="G957" i="1" a="1"/>
  <c r="G957" i="1" s="1"/>
  <c r="G958" i="1" a="1"/>
  <c r="G958" i="1" s="1"/>
  <c r="G959" i="1" a="1"/>
  <c r="G959" i="1" s="1"/>
  <c r="G960" i="1" a="1"/>
  <c r="G960" i="1" s="1"/>
  <c r="G961" i="1" a="1"/>
  <c r="G961" i="1" s="1"/>
  <c r="G962" i="1" a="1"/>
  <c r="G962" i="1" s="1"/>
  <c r="G963" i="1" a="1"/>
  <c r="G963" i="1" s="1"/>
  <c r="G964" i="1" a="1"/>
  <c r="G964" i="1" s="1"/>
  <c r="G965" i="1" a="1"/>
  <c r="G965" i="1" s="1"/>
  <c r="G966" i="1" a="1"/>
  <c r="G966" i="1" s="1"/>
  <c r="G967" i="1" a="1"/>
  <c r="G967" i="1" s="1"/>
  <c r="G968" i="1" a="1"/>
  <c r="G968" i="1" s="1"/>
  <c r="G969" i="1" a="1"/>
  <c r="G969" i="1" s="1"/>
  <c r="G970" i="1" a="1"/>
  <c r="G970" i="1" s="1"/>
  <c r="G971" i="1" a="1"/>
  <c r="G971" i="1" s="1"/>
  <c r="G972" i="1" a="1"/>
  <c r="G972" i="1" s="1"/>
  <c r="G973" i="1" a="1"/>
  <c r="G973" i="1" s="1"/>
  <c r="G974" i="1" a="1"/>
  <c r="G974" i="1" s="1"/>
  <c r="G975" i="1" a="1"/>
  <c r="G975" i="1" s="1"/>
  <c r="G976" i="1" a="1"/>
  <c r="G976" i="1" s="1"/>
  <c r="G977" i="1" a="1"/>
  <c r="G977" i="1" s="1"/>
  <c r="G978" i="1" a="1"/>
  <c r="G978" i="1" s="1"/>
  <c r="G979" i="1" a="1"/>
  <c r="G979" i="1" s="1"/>
  <c r="G980" i="1" a="1"/>
  <c r="G980" i="1" s="1"/>
  <c r="G981" i="1" a="1"/>
  <c r="G981" i="1" s="1"/>
  <c r="G982" i="1" a="1"/>
  <c r="G982" i="1" s="1"/>
  <c r="G983" i="1" a="1"/>
  <c r="G983" i="1" s="1"/>
  <c r="G984" i="1" a="1"/>
  <c r="G984" i="1" s="1"/>
  <c r="G985" i="1" a="1"/>
  <c r="G985" i="1"/>
  <c r="G986" i="1" a="1"/>
  <c r="G986" i="1" s="1"/>
  <c r="G987" i="1" a="1"/>
  <c r="G987" i="1" s="1"/>
  <c r="G988" i="1" a="1"/>
  <c r="G988" i="1" s="1"/>
  <c r="G989" i="1" a="1"/>
  <c r="G989" i="1" s="1"/>
  <c r="G990" i="1" a="1"/>
  <c r="G990" i="1" s="1"/>
  <c r="G991" i="1" a="1"/>
  <c r="G991" i="1" s="1"/>
  <c r="G992" i="1" a="1"/>
  <c r="G992" i="1" s="1"/>
  <c r="G993" i="1" a="1"/>
  <c r="G993" i="1"/>
  <c r="G994" i="1" a="1"/>
  <c r="G994" i="1" s="1"/>
  <c r="G995" i="1" a="1"/>
  <c r="G995" i="1" s="1"/>
  <c r="G996" i="1" a="1"/>
  <c r="G996" i="1" s="1"/>
  <c r="G997" i="1" a="1"/>
  <c r="G997" i="1" s="1"/>
  <c r="G998" i="1" a="1"/>
  <c r="G998" i="1" s="1"/>
  <c r="G999" i="1" a="1"/>
  <c r="G999" i="1" s="1"/>
  <c r="G1000" i="1" a="1"/>
  <c r="G1000" i="1" s="1"/>
  <c r="G1001" i="1" a="1"/>
  <c r="G1001" i="1" s="1"/>
  <c r="G1002" i="1" a="1"/>
  <c r="G1002" i="1" s="1"/>
  <c r="G1003" i="1" a="1"/>
  <c r="G1003" i="1" s="1"/>
  <c r="G1004" i="1" a="1"/>
  <c r="G1004" i="1"/>
  <c r="G1005" i="1" a="1"/>
  <c r="G1005" i="1" s="1"/>
  <c r="G1006" i="1" a="1"/>
  <c r="G1006" i="1" s="1"/>
  <c r="G1007" i="1" a="1"/>
  <c r="G1007" i="1" s="1"/>
  <c r="G1008" i="1" a="1"/>
  <c r="G1008" i="1" s="1"/>
  <c r="G1009" i="1" a="1"/>
  <c r="G1009" i="1" s="1"/>
  <c r="G1010" i="1" a="1"/>
  <c r="G1010" i="1" s="1"/>
  <c r="G1011" i="1" a="1"/>
  <c r="G1011" i="1" s="1"/>
  <c r="G1012" i="1" a="1"/>
  <c r="G1012" i="1" s="1"/>
  <c r="G1013" i="1" a="1"/>
  <c r="G1013" i="1" s="1"/>
  <c r="G1014" i="1" a="1"/>
  <c r="G1014" i="1" s="1"/>
  <c r="G1015" i="1" a="1"/>
  <c r="G1015" i="1" s="1"/>
  <c r="G1016" i="1" a="1"/>
  <c r="G1016" i="1" s="1"/>
  <c r="G1017" i="1" a="1"/>
  <c r="G1017" i="1" s="1"/>
  <c r="G1018" i="1" a="1"/>
  <c r="G1018" i="1" s="1"/>
  <c r="G1019" i="1" a="1"/>
  <c r="G1019" i="1" s="1"/>
  <c r="G1020" i="1" a="1"/>
  <c r="G1020" i="1" s="1"/>
  <c r="G1021" i="1" a="1"/>
  <c r="G1021" i="1" s="1"/>
  <c r="G1022" i="1" a="1"/>
  <c r="G1022" i="1" s="1"/>
  <c r="G1023" i="1" a="1"/>
  <c r="G1023" i="1" s="1"/>
  <c r="G1024" i="1" a="1"/>
  <c r="G1024" i="1" s="1"/>
  <c r="G1025" i="1" a="1"/>
  <c r="G1025" i="1" s="1"/>
  <c r="G1026" i="1" a="1"/>
  <c r="G1026" i="1" s="1"/>
  <c r="G1027" i="1" a="1"/>
  <c r="G1027" i="1" s="1"/>
  <c r="G1028" i="1" a="1"/>
  <c r="G1028" i="1" s="1"/>
  <c r="G1029" i="1" a="1"/>
  <c r="G1029" i="1" s="1"/>
  <c r="G1030" i="1" a="1"/>
  <c r="G1030" i="1" s="1"/>
  <c r="G1031" i="1" a="1"/>
  <c r="G1031" i="1" s="1"/>
  <c r="G1032" i="1" a="1"/>
  <c r="G1032" i="1" s="1"/>
  <c r="G1033" i="1" a="1"/>
  <c r="G1033" i="1" s="1"/>
  <c r="G1034" i="1" a="1"/>
  <c r="G1034" i="1" s="1"/>
  <c r="G1035" i="1" a="1"/>
  <c r="G1035" i="1" s="1"/>
  <c r="G1036" i="1" a="1"/>
  <c r="G1036" i="1" s="1"/>
  <c r="G1037" i="1" a="1"/>
  <c r="G1037" i="1" s="1"/>
  <c r="G1038" i="1" a="1"/>
  <c r="G1038" i="1" s="1"/>
  <c r="G1039" i="1" a="1"/>
  <c r="G1039" i="1" s="1"/>
  <c r="G1040" i="1" a="1"/>
  <c r="G1040" i="1" s="1"/>
  <c r="G1041" i="1" a="1"/>
  <c r="G1041" i="1" s="1"/>
  <c r="G1042" i="1" a="1"/>
  <c r="G1042" i="1" s="1"/>
  <c r="G1043" i="1" a="1"/>
  <c r="G1043" i="1" s="1"/>
  <c r="G1044" i="1" a="1"/>
  <c r="G1044" i="1" s="1"/>
  <c r="G1045" i="1" a="1"/>
  <c r="G1045" i="1" s="1"/>
  <c r="G1046" i="1" a="1"/>
  <c r="G1046" i="1" s="1"/>
  <c r="G1047" i="1" a="1"/>
  <c r="G1047" i="1" s="1"/>
  <c r="G1048" i="1" a="1"/>
  <c r="G1048" i="1" s="1"/>
  <c r="G1049" i="1" a="1"/>
  <c r="G1049" i="1" s="1"/>
  <c r="G1050" i="1" a="1"/>
  <c r="G1050" i="1" s="1"/>
  <c r="G1051" i="1" a="1"/>
  <c r="G1051" i="1" s="1"/>
  <c r="G1052" i="1" a="1"/>
  <c r="G1052" i="1" s="1"/>
  <c r="G1053" i="1" a="1"/>
  <c r="G1053" i="1" s="1"/>
  <c r="G1054" i="1" a="1"/>
  <c r="G1054" i="1" s="1"/>
  <c r="G1055" i="1" a="1"/>
  <c r="G1055" i="1" s="1"/>
  <c r="G1056" i="1" a="1"/>
  <c r="G1056" i="1" s="1"/>
  <c r="G1057" i="1" a="1"/>
  <c r="G1057" i="1" s="1"/>
  <c r="G1058" i="1" a="1"/>
  <c r="G1058" i="1" s="1"/>
  <c r="G1059" i="1" a="1"/>
  <c r="G1059" i="1" s="1"/>
  <c r="G1060" i="1" a="1"/>
  <c r="G1060" i="1" s="1"/>
  <c r="G1061" i="1" a="1"/>
  <c r="G1061" i="1" s="1"/>
  <c r="G1062" i="1" a="1"/>
  <c r="G1062" i="1" s="1"/>
  <c r="G1063" i="1" a="1"/>
  <c r="G1063" i="1" s="1"/>
  <c r="G1064" i="1" a="1"/>
  <c r="G1064" i="1" s="1"/>
  <c r="G1065" i="1" a="1"/>
  <c r="G1065" i="1" s="1"/>
  <c r="G1066" i="1" a="1"/>
  <c r="G1066" i="1" s="1"/>
  <c r="G1067" i="1" a="1"/>
  <c r="G1067" i="1" s="1"/>
  <c r="G1068" i="1" a="1"/>
  <c r="G1068" i="1" s="1"/>
  <c r="G1069" i="1" a="1"/>
  <c r="G1069" i="1"/>
  <c r="G1070" i="1" a="1"/>
  <c r="G1070" i="1" s="1"/>
  <c r="G1071" i="1" a="1"/>
  <c r="G1071" i="1" s="1"/>
  <c r="G1072" i="1" a="1"/>
  <c r="G1072" i="1" s="1"/>
  <c r="G1073" i="1" a="1"/>
  <c r="G1073" i="1" s="1"/>
  <c r="G1074" i="1" a="1"/>
  <c r="G1074" i="1" s="1"/>
  <c r="G1075" i="1" a="1"/>
  <c r="G1075" i="1" s="1"/>
  <c r="G1076" i="1" a="1"/>
  <c r="G1076" i="1" s="1"/>
  <c r="G1077" i="1" a="1"/>
  <c r="G1077" i="1" s="1"/>
  <c r="G1078" i="1" a="1"/>
  <c r="G1078" i="1" s="1"/>
  <c r="G1079" i="1" a="1"/>
  <c r="G1079" i="1"/>
  <c r="G1080" i="1" a="1"/>
  <c r="G1080" i="1" s="1"/>
  <c r="G1081" i="1" a="1"/>
  <c r="G1081" i="1" s="1"/>
  <c r="G1082" i="1" a="1"/>
  <c r="G1082" i="1" s="1"/>
  <c r="G1083" i="1" a="1"/>
  <c r="G1083" i="1" s="1"/>
  <c r="G1084" i="1" a="1"/>
  <c r="G1084" i="1" s="1"/>
  <c r="G1085" i="1" a="1"/>
  <c r="G1085" i="1" s="1"/>
  <c r="G1086" i="1" a="1"/>
  <c r="G1086" i="1" s="1"/>
  <c r="G1087" i="1" a="1"/>
  <c r="G1087" i="1" s="1"/>
  <c r="G1088" i="1" a="1"/>
  <c r="G1088" i="1" s="1"/>
  <c r="G1089" i="1" a="1"/>
  <c r="G1089" i="1"/>
  <c r="G1090" i="1" a="1"/>
  <c r="G1090" i="1" s="1"/>
  <c r="G1091" i="1" a="1"/>
  <c r="G1091" i="1" s="1"/>
  <c r="G1092" i="1" a="1"/>
  <c r="G1092" i="1" s="1"/>
  <c r="G1093" i="1" a="1"/>
  <c r="G1093" i="1" s="1"/>
  <c r="G1094" i="1" a="1"/>
  <c r="G1094" i="1" s="1"/>
  <c r="G1095" i="1" a="1"/>
  <c r="G1095" i="1" s="1"/>
  <c r="G1096" i="1" a="1"/>
  <c r="G1096" i="1" s="1"/>
  <c r="G1097" i="1" a="1"/>
  <c r="G1097" i="1" s="1"/>
  <c r="G1098" i="1" a="1"/>
  <c r="G1098" i="1" s="1"/>
  <c r="G1099" i="1" a="1"/>
  <c r="G1099" i="1" s="1"/>
  <c r="G1100" i="1" a="1"/>
  <c r="G1100" i="1" s="1"/>
  <c r="G1101" i="1" a="1"/>
  <c r="G1101" i="1" s="1"/>
  <c r="G1102" i="1" a="1"/>
  <c r="G1102" i="1" s="1"/>
  <c r="G1103" i="1" a="1"/>
  <c r="G1103" i="1" s="1"/>
  <c r="G1104" i="1" a="1"/>
  <c r="G1104" i="1" s="1"/>
  <c r="G1105" i="1" a="1"/>
  <c r="G1105" i="1" s="1"/>
  <c r="G1106" i="1" a="1"/>
  <c r="G1106" i="1" s="1"/>
  <c r="G1107" i="1" a="1"/>
  <c r="G1107" i="1" s="1"/>
  <c r="G1108" i="1" a="1"/>
  <c r="G1108" i="1" s="1"/>
  <c r="G1109" i="1" a="1"/>
  <c r="G1109" i="1" s="1"/>
  <c r="G1110" i="1" a="1"/>
  <c r="G1110" i="1" s="1"/>
  <c r="G1111" i="1" a="1"/>
  <c r="G1111" i="1"/>
  <c r="G1112" i="1" a="1"/>
  <c r="G1112" i="1" s="1"/>
  <c r="G1113" i="1" a="1"/>
  <c r="G1113" i="1" s="1"/>
  <c r="G1114" i="1" a="1"/>
  <c r="G1114" i="1" s="1"/>
  <c r="G1115" i="1" a="1"/>
  <c r="G1115" i="1" s="1"/>
  <c r="G1116" i="1" a="1"/>
  <c r="G1116" i="1" s="1"/>
  <c r="G1117" i="1" a="1"/>
  <c r="G1117" i="1" s="1"/>
  <c r="G1118" i="1" a="1"/>
  <c r="G1118" i="1" s="1"/>
  <c r="G1119" i="1" a="1"/>
  <c r="G1119" i="1" s="1"/>
  <c r="G1120" i="1" a="1"/>
  <c r="G1120" i="1" s="1"/>
  <c r="G1121" i="1" a="1"/>
  <c r="G1121" i="1" s="1"/>
  <c r="G1122" i="1" a="1"/>
  <c r="G1122" i="1" s="1"/>
  <c r="G1123" i="1" a="1"/>
  <c r="G1123" i="1" s="1"/>
  <c r="G1124" i="1" a="1"/>
  <c r="G1124" i="1" s="1"/>
  <c r="G1125" i="1" a="1"/>
  <c r="G1125" i="1" s="1"/>
  <c r="G1126" i="1" a="1"/>
  <c r="G1126" i="1" s="1"/>
  <c r="G1127" i="1" a="1"/>
  <c r="G1127" i="1" s="1"/>
  <c r="G1128" i="1" a="1"/>
  <c r="G1128" i="1" s="1"/>
  <c r="G1129" i="1" a="1"/>
  <c r="G1129" i="1" s="1"/>
  <c r="G1130" i="1" a="1"/>
  <c r="G1130" i="1" s="1"/>
  <c r="G1131" i="1" a="1"/>
  <c r="G1131" i="1" s="1"/>
  <c r="G1132" i="1" a="1"/>
  <c r="G1132" i="1" s="1"/>
  <c r="G1133" i="1" a="1"/>
  <c r="G1133" i="1" s="1"/>
  <c r="G1134" i="1" a="1"/>
  <c r="G1134" i="1" s="1"/>
  <c r="G1135" i="1" a="1"/>
  <c r="G1135" i="1" s="1"/>
  <c r="G1136" i="1" a="1"/>
  <c r="G1136" i="1" s="1"/>
  <c r="G1137" i="1" a="1"/>
  <c r="G1137" i="1" s="1"/>
  <c r="G1138" i="1" a="1"/>
  <c r="G1138" i="1" s="1"/>
  <c r="G1139" i="1" a="1"/>
  <c r="G1139" i="1" s="1"/>
  <c r="G1140" i="1" a="1"/>
  <c r="G1140" i="1" s="1"/>
  <c r="G1141" i="1" a="1"/>
  <c r="G1141" i="1" s="1"/>
  <c r="G1142" i="1" a="1"/>
  <c r="G1142" i="1" s="1"/>
  <c r="G1143" i="1" a="1"/>
  <c r="G1143" i="1" s="1"/>
  <c r="G1144" i="1" a="1"/>
  <c r="G1144" i="1" s="1"/>
  <c r="G1145" i="1" a="1"/>
  <c r="G1145" i="1" s="1"/>
  <c r="G1146" i="1" a="1"/>
  <c r="G1146" i="1" s="1"/>
  <c r="G1147" i="1" a="1"/>
  <c r="G1147" i="1" s="1"/>
  <c r="G1148" i="1" a="1"/>
  <c r="G1148" i="1" s="1"/>
  <c r="G1149" i="1" a="1"/>
  <c r="G1149" i="1" s="1"/>
  <c r="G1150" i="1" a="1"/>
  <c r="G1150" i="1" s="1"/>
  <c r="G1151" i="1" a="1"/>
  <c r="G1151" i="1" s="1"/>
  <c r="G1152" i="1" a="1"/>
  <c r="G1152" i="1" s="1"/>
  <c r="G1153" i="1" a="1"/>
  <c r="G1153" i="1" s="1"/>
  <c r="G1154" i="1" a="1"/>
  <c r="G1154" i="1" s="1"/>
  <c r="G1155" i="1" a="1"/>
  <c r="G1155" i="1" s="1"/>
  <c r="G1156" i="1" a="1"/>
  <c r="G1156" i="1" s="1"/>
  <c r="G1157" i="1" a="1"/>
  <c r="G1157" i="1" s="1"/>
  <c r="G1158" i="1" a="1"/>
  <c r="G1158" i="1" s="1"/>
  <c r="G1159" i="1" a="1"/>
  <c r="G1159" i="1" s="1"/>
  <c r="G1160" i="1" a="1"/>
  <c r="G1160" i="1" s="1"/>
  <c r="G1161" i="1" a="1"/>
  <c r="G1161" i="1" s="1"/>
  <c r="G1162" i="1" a="1"/>
  <c r="G1162" i="1" s="1"/>
  <c r="G1163" i="1" a="1"/>
  <c r="G1163" i="1" s="1"/>
  <c r="G1164" i="1" a="1"/>
  <c r="G1164" i="1" s="1"/>
  <c r="G1165" i="1" a="1"/>
  <c r="G1165" i="1" s="1"/>
  <c r="G1166" i="1" a="1"/>
  <c r="G1166" i="1" s="1"/>
  <c r="G1167" i="1" a="1"/>
  <c r="G1167" i="1" s="1"/>
  <c r="G1168" i="1" a="1"/>
  <c r="G1168" i="1" s="1"/>
  <c r="G1169" i="1" a="1"/>
  <c r="G1169" i="1" s="1"/>
  <c r="G1170" i="1" a="1"/>
  <c r="G1170" i="1" s="1"/>
  <c r="G1171" i="1" a="1"/>
  <c r="G1171" i="1"/>
  <c r="G1172" i="1" a="1"/>
  <c r="G1172" i="1" s="1"/>
  <c r="G1173" i="1" a="1"/>
  <c r="G1173" i="1" s="1"/>
  <c r="G1174" i="1" a="1"/>
  <c r="G1174" i="1" s="1"/>
  <c r="G1175" i="1" a="1"/>
  <c r="G1175" i="1" s="1"/>
  <c r="G1176" i="1" a="1"/>
  <c r="G1176" i="1" s="1"/>
  <c r="G1177" i="1" a="1"/>
  <c r="G1177" i="1" s="1"/>
  <c r="G1178" i="1" a="1"/>
  <c r="G1178" i="1" s="1"/>
  <c r="G1179" i="1" a="1"/>
  <c r="G1179" i="1"/>
  <c r="G1180" i="1" a="1"/>
  <c r="G1180" i="1" s="1"/>
  <c r="G1181" i="1" a="1"/>
  <c r="G1181" i="1" s="1"/>
  <c r="G1182" i="1" a="1"/>
  <c r="G1182" i="1" s="1"/>
  <c r="G1183" i="1" a="1"/>
  <c r="G1183" i="1" s="1"/>
  <c r="G1184" i="1" a="1"/>
  <c r="G1184" i="1" s="1"/>
  <c r="G1185" i="1" a="1"/>
  <c r="G1185" i="1" s="1"/>
  <c r="G1186" i="1" a="1"/>
  <c r="G1186" i="1" s="1"/>
  <c r="G1187" i="1" a="1"/>
  <c r="G1187" i="1" s="1"/>
  <c r="G1188" i="1" a="1"/>
  <c r="G1188" i="1" s="1"/>
  <c r="G1189" i="1" a="1"/>
  <c r="G1189" i="1" s="1"/>
  <c r="G1190" i="1" a="1"/>
  <c r="G1190" i="1" s="1"/>
  <c r="G1191" i="1" a="1"/>
  <c r="G1191" i="1" s="1"/>
  <c r="G1192" i="1" a="1"/>
  <c r="G1192" i="1" s="1"/>
  <c r="G1193" i="1" a="1"/>
  <c r="G1193" i="1" s="1"/>
  <c r="G1194" i="1" a="1"/>
  <c r="G1194" i="1" s="1"/>
  <c r="G1195" i="1" a="1"/>
  <c r="G1195" i="1" s="1"/>
  <c r="G1196" i="1" a="1"/>
  <c r="G1196" i="1" s="1"/>
  <c r="G1197" i="1" a="1"/>
  <c r="G1197" i="1" s="1"/>
  <c r="G1198" i="1" a="1"/>
  <c r="G1198" i="1" s="1"/>
  <c r="G1199" i="1" a="1"/>
  <c r="G1199" i="1" s="1"/>
  <c r="G1200" i="1" a="1"/>
  <c r="G1200" i="1" s="1"/>
  <c r="G1201" i="1" a="1"/>
  <c r="G1201" i="1" s="1"/>
  <c r="G1202" i="1" a="1"/>
  <c r="G1202" i="1" s="1"/>
  <c r="G1203" i="1" a="1"/>
  <c r="G1203" i="1" s="1"/>
  <c r="G1204" i="1" a="1"/>
  <c r="G1204" i="1" s="1"/>
  <c r="G1205" i="1" a="1"/>
  <c r="G1205" i="1" s="1"/>
  <c r="G1206" i="1" a="1"/>
  <c r="G1206" i="1" s="1"/>
  <c r="G1207" i="1" a="1"/>
  <c r="G1207" i="1" s="1"/>
  <c r="G1208" i="1" a="1"/>
  <c r="G1208" i="1" s="1"/>
  <c r="G1209" i="1" a="1"/>
  <c r="G1209" i="1" s="1"/>
  <c r="G1210" i="1" a="1"/>
  <c r="G1210" i="1" s="1"/>
  <c r="G1211" i="1" a="1"/>
  <c r="G1211" i="1" s="1"/>
  <c r="G1212" i="1" a="1"/>
  <c r="G1212" i="1" s="1"/>
  <c r="G1213" i="1" a="1"/>
  <c r="G1213" i="1" s="1"/>
  <c r="G1214" i="1" a="1"/>
  <c r="G1214" i="1" s="1"/>
  <c r="G1215" i="1" a="1"/>
  <c r="G1215" i="1" s="1"/>
  <c r="G1216" i="1" a="1"/>
  <c r="G1216" i="1" s="1"/>
  <c r="G1217" i="1" a="1"/>
  <c r="G1217" i="1" s="1"/>
  <c r="G1218" i="1" a="1"/>
  <c r="G1218" i="1" s="1"/>
  <c r="G1219" i="1" a="1"/>
  <c r="G1219" i="1" s="1"/>
  <c r="G1220" i="1" a="1"/>
  <c r="G1220" i="1" s="1"/>
  <c r="G1221" i="1" a="1"/>
  <c r="G1221" i="1" s="1"/>
  <c r="G1222" i="1" a="1"/>
  <c r="G1222" i="1" s="1"/>
  <c r="G1223" i="1" a="1"/>
  <c r="G1223" i="1" s="1"/>
  <c r="G1224" i="1" a="1"/>
  <c r="G1224" i="1"/>
  <c r="G1225" i="1" a="1"/>
  <c r="G1225" i="1" s="1"/>
  <c r="G1226" i="1" a="1"/>
  <c r="G1226" i="1" s="1"/>
  <c r="G1227" i="1" a="1"/>
  <c r="G1227" i="1" s="1"/>
  <c r="G1228" i="1" a="1"/>
  <c r="G1228" i="1" s="1"/>
  <c r="G1229" i="1" a="1"/>
  <c r="G1229" i="1" s="1"/>
  <c r="G1230" i="1" a="1"/>
  <c r="G1230" i="1" s="1"/>
  <c r="G1231" i="1" a="1"/>
  <c r="G1231" i="1" s="1"/>
  <c r="G1232" i="1" a="1"/>
  <c r="G1232" i="1" s="1"/>
  <c r="G1233" i="1" a="1"/>
  <c r="G1233" i="1" s="1"/>
  <c r="G1234" i="1" a="1"/>
  <c r="G1234" i="1" s="1"/>
  <c r="G1235" i="1" a="1"/>
  <c r="G1235" i="1" s="1"/>
  <c r="G1236" i="1" a="1"/>
  <c r="G1236" i="1" s="1"/>
  <c r="G1237" i="1" a="1"/>
  <c r="G1237" i="1" s="1"/>
  <c r="G1238" i="1" a="1"/>
  <c r="G1238" i="1" s="1"/>
  <c r="G1239" i="1" a="1"/>
  <c r="G1239" i="1" s="1"/>
  <c r="G1240" i="1" a="1"/>
  <c r="G1240" i="1" s="1"/>
  <c r="G1241" i="1" a="1"/>
  <c r="G1241" i="1"/>
  <c r="G1242" i="1" a="1"/>
  <c r="G1242" i="1" s="1"/>
  <c r="G1243" i="1" a="1"/>
  <c r="G1243" i="1" s="1"/>
  <c r="G1244" i="1" a="1"/>
  <c r="G1244" i="1" s="1"/>
  <c r="G1245" i="1" a="1"/>
  <c r="G1245" i="1" s="1"/>
  <c r="G1246" i="1" a="1"/>
  <c r="G1246" i="1" s="1"/>
  <c r="G1247" i="1" a="1"/>
  <c r="G1247" i="1" s="1"/>
  <c r="G1248" i="1" a="1"/>
  <c r="G1248" i="1" s="1"/>
  <c r="G1249" i="1" a="1"/>
  <c r="G1249" i="1" s="1"/>
  <c r="G1250" i="1" a="1"/>
  <c r="G1250" i="1" s="1"/>
  <c r="G1251" i="1" a="1"/>
  <c r="G1251" i="1" s="1"/>
  <c r="G1252" i="1" a="1"/>
  <c r="G1252" i="1" s="1"/>
  <c r="G1253" i="1" a="1"/>
  <c r="G1253" i="1" s="1"/>
  <c r="G1254" i="1" a="1"/>
  <c r="G1254" i="1" s="1"/>
  <c r="G1255" i="1" a="1"/>
  <c r="G1255" i="1" s="1"/>
  <c r="G1256" i="1" a="1"/>
  <c r="G1256" i="1" s="1"/>
  <c r="G1257" i="1" a="1"/>
  <c r="G1257" i="1" s="1"/>
  <c r="G1258" i="1" a="1"/>
  <c r="G1258" i="1" s="1"/>
  <c r="G1259" i="1" a="1"/>
  <c r="G1259" i="1" s="1"/>
  <c r="G1260" i="1" a="1"/>
  <c r="G1260" i="1" s="1"/>
  <c r="G1261" i="1" a="1"/>
  <c r="G1261" i="1" s="1"/>
  <c r="G1262" i="1" a="1"/>
  <c r="G1262" i="1" s="1"/>
  <c r="G1263" i="1" a="1"/>
  <c r="G1263" i="1" s="1"/>
  <c r="G1264" i="1" a="1"/>
  <c r="G1264" i="1" s="1"/>
  <c r="G1265" i="1" a="1"/>
  <c r="G1265" i="1" s="1"/>
  <c r="G1266" i="1" a="1"/>
  <c r="G1266" i="1" s="1"/>
  <c r="G1267" i="1" a="1"/>
  <c r="G1267" i="1" s="1"/>
  <c r="G1268" i="1" a="1"/>
  <c r="G1268" i="1" s="1"/>
  <c r="G1269" i="1" a="1"/>
  <c r="G1269" i="1" s="1"/>
  <c r="G1270" i="1" a="1"/>
  <c r="G1270" i="1" s="1"/>
  <c r="G1271" i="1" a="1"/>
  <c r="G1271" i="1" s="1"/>
  <c r="G1272" i="1" a="1"/>
  <c r="G1272" i="1" s="1"/>
  <c r="G1273" i="1" a="1"/>
  <c r="G1273" i="1" s="1"/>
  <c r="G1274" i="1" a="1"/>
  <c r="G1274" i="1" s="1"/>
  <c r="G1275" i="1" a="1"/>
  <c r="G1275" i="1" s="1"/>
  <c r="G1276" i="1" a="1"/>
  <c r="G1276" i="1" s="1"/>
  <c r="G1277" i="1" a="1"/>
  <c r="G1277" i="1" s="1"/>
  <c r="G1278" i="1" a="1"/>
  <c r="G1278" i="1" s="1"/>
  <c r="G1279" i="1" a="1"/>
  <c r="G1279" i="1" s="1"/>
  <c r="G1280" i="1" a="1"/>
  <c r="G1280" i="1" s="1"/>
  <c r="G1281" i="1" a="1"/>
  <c r="G1281" i="1" s="1"/>
  <c r="G1282" i="1" a="1"/>
  <c r="G1282" i="1" s="1"/>
  <c r="G1283" i="1" a="1"/>
  <c r="G1283" i="1" s="1"/>
  <c r="G1284" i="1" a="1"/>
  <c r="G1284" i="1" s="1"/>
  <c r="G1285" i="1" a="1"/>
  <c r="G1285" i="1" s="1"/>
  <c r="G1286" i="1" a="1"/>
  <c r="G1286" i="1" s="1"/>
  <c r="G1287" i="1" a="1"/>
  <c r="G1287" i="1" s="1"/>
  <c r="G1288" i="1" a="1"/>
  <c r="G1288" i="1" s="1"/>
  <c r="G1289" i="1" a="1"/>
  <c r="G1289" i="1" s="1"/>
  <c r="G1290" i="1" a="1"/>
  <c r="G1290" i="1" s="1"/>
  <c r="G1291" i="1" a="1"/>
  <c r="G1291" i="1" s="1"/>
  <c r="G1292" i="1" a="1"/>
  <c r="G1292" i="1" s="1"/>
  <c r="G1293" i="1" a="1"/>
  <c r="G1293" i="1" s="1"/>
  <c r="G1294" i="1" a="1"/>
  <c r="G1294" i="1" s="1"/>
  <c r="G1295" i="1" a="1"/>
  <c r="G1295" i="1" s="1"/>
  <c r="G1296" i="1" a="1"/>
  <c r="G1296" i="1" s="1"/>
  <c r="G1297" i="1" a="1"/>
  <c r="G1297" i="1" s="1"/>
  <c r="G1298" i="1" a="1"/>
  <c r="G1298" i="1" s="1"/>
  <c r="G1299" i="1" a="1"/>
  <c r="G1299" i="1" s="1"/>
  <c r="G1300" i="1" a="1"/>
  <c r="G1300" i="1" s="1"/>
  <c r="G1301" i="1" a="1"/>
  <c r="G1301" i="1" s="1"/>
  <c r="G1302" i="1" a="1"/>
  <c r="G1302" i="1" s="1"/>
  <c r="G1303" i="1" a="1"/>
  <c r="G1303" i="1" s="1"/>
  <c r="G1304" i="1" a="1"/>
  <c r="G1304" i="1" s="1"/>
  <c r="G1305" i="1" a="1"/>
  <c r="G1305" i="1" s="1"/>
  <c r="G1306" i="1" a="1"/>
  <c r="G1306" i="1" s="1"/>
  <c r="G1307" i="1" a="1"/>
  <c r="G1307" i="1" s="1"/>
  <c r="G1308" i="1" a="1"/>
  <c r="G1308" i="1" s="1"/>
  <c r="G1309" i="1" a="1"/>
  <c r="G1309" i="1" s="1"/>
  <c r="G1310" i="1" a="1"/>
  <c r="G1310" i="1" s="1"/>
  <c r="G1311" i="1" a="1"/>
  <c r="G1311" i="1" s="1"/>
  <c r="G1312" i="1" a="1"/>
  <c r="G1312" i="1" s="1"/>
  <c r="G1313" i="1" a="1"/>
  <c r="G1313" i="1" s="1"/>
  <c r="G1314" i="1" a="1"/>
  <c r="G1314" i="1" s="1"/>
  <c r="G1315" i="1" a="1"/>
  <c r="G1315" i="1" s="1"/>
  <c r="G1316" i="1" a="1"/>
  <c r="G1316" i="1" s="1"/>
  <c r="G1317" i="1" a="1"/>
  <c r="G1317" i="1"/>
  <c r="G1318" i="1" a="1"/>
  <c r="G1318" i="1" s="1"/>
  <c r="G1319" i="1" a="1"/>
  <c r="G1319" i="1" s="1"/>
  <c r="G1320" i="1" a="1"/>
  <c r="G1320" i="1" s="1"/>
  <c r="G1321" i="1" a="1"/>
  <c r="G1321" i="1" s="1"/>
  <c r="G1322" i="1" a="1"/>
  <c r="G1322" i="1" s="1"/>
  <c r="G1323" i="1" a="1"/>
  <c r="G1323" i="1" s="1"/>
  <c r="G1324" i="1" a="1"/>
  <c r="G1324" i="1" s="1"/>
  <c r="G1325" i="1" a="1"/>
  <c r="G1325" i="1" s="1"/>
  <c r="G1326" i="1" a="1"/>
  <c r="G1326" i="1" s="1"/>
  <c r="G1327" i="1" a="1"/>
  <c r="G1327" i="1" s="1"/>
  <c r="G1328" i="1" a="1"/>
  <c r="G1328" i="1" s="1"/>
  <c r="G1329" i="1" a="1"/>
  <c r="G1329" i="1" s="1"/>
  <c r="G1330" i="1" a="1"/>
  <c r="G1330" i="1" s="1"/>
  <c r="G1331" i="1" a="1"/>
  <c r="G1331" i="1" s="1"/>
  <c r="G1332" i="1" a="1"/>
  <c r="G1332" i="1" s="1"/>
  <c r="G1333" i="1" a="1"/>
  <c r="G1333" i="1" s="1"/>
  <c r="G1334" i="1" a="1"/>
  <c r="G1334" i="1"/>
  <c r="G1335" i="1" a="1"/>
  <c r="G1335" i="1" s="1"/>
  <c r="G1336" i="1" a="1"/>
  <c r="G1336" i="1" s="1"/>
  <c r="G1337" i="1" a="1"/>
  <c r="G1337" i="1" s="1"/>
  <c r="G1338" i="1" a="1"/>
  <c r="G1338" i="1" s="1"/>
  <c r="G1339" i="1" a="1"/>
  <c r="G1339" i="1" s="1"/>
  <c r="G1340" i="1" a="1"/>
  <c r="G1340" i="1" s="1"/>
  <c r="G1341" i="1" a="1"/>
  <c r="G1341" i="1" s="1"/>
  <c r="G1342" i="1" a="1"/>
  <c r="G1342" i="1"/>
  <c r="G1343" i="1" a="1"/>
  <c r="G1343" i="1" s="1"/>
  <c r="G1344" i="1" a="1"/>
  <c r="G1344" i="1" s="1"/>
  <c r="G1345" i="1" a="1"/>
  <c r="G1345" i="1" s="1"/>
  <c r="G1346" i="1" a="1"/>
  <c r="G1346" i="1" s="1"/>
  <c r="G1347" i="1" a="1"/>
  <c r="G1347" i="1" s="1"/>
  <c r="G1348" i="1" a="1"/>
  <c r="G1348" i="1" s="1"/>
  <c r="G1349" i="1" a="1"/>
  <c r="G1349" i="1" s="1"/>
  <c r="G1350" i="1" a="1"/>
  <c r="G1350" i="1" s="1"/>
  <c r="G1351" i="1" a="1"/>
  <c r="G1351" i="1" s="1"/>
  <c r="G1352" i="1" a="1"/>
  <c r="G1352" i="1" s="1"/>
  <c r="G1353" i="1" a="1"/>
  <c r="G1353" i="1" s="1"/>
  <c r="G1354" i="1" a="1"/>
  <c r="G1354" i="1"/>
  <c r="G1355" i="1" a="1"/>
  <c r="G1355" i="1" s="1"/>
  <c r="G1356" i="1" a="1"/>
  <c r="G1356" i="1" s="1"/>
  <c r="G1357" i="1" a="1"/>
  <c r="G1357" i="1" s="1"/>
  <c r="G1358" i="1" a="1"/>
  <c r="G1358" i="1" s="1"/>
  <c r="G1359" i="1" a="1"/>
  <c r="G1359" i="1" s="1"/>
  <c r="G1360" i="1" a="1"/>
  <c r="G1360" i="1" s="1"/>
  <c r="G1361" i="1" a="1"/>
  <c r="G1361" i="1" s="1"/>
  <c r="G1362" i="1" a="1"/>
  <c r="G1362" i="1" s="1"/>
  <c r="G1363" i="1" a="1"/>
  <c r="G1363" i="1"/>
  <c r="G1364" i="1" a="1"/>
  <c r="G1364" i="1" s="1"/>
  <c r="G1365" i="1" a="1"/>
  <c r="G1365" i="1" s="1"/>
  <c r="G1366" i="1" a="1"/>
  <c r="G1366" i="1" s="1"/>
  <c r="G1367" i="1" a="1"/>
  <c r="G1367" i="1" s="1"/>
  <c r="G1368" i="1" a="1"/>
  <c r="G1368" i="1" s="1"/>
  <c r="G1369" i="1" a="1"/>
  <c r="G1369" i="1" s="1"/>
  <c r="G1370" i="1" a="1"/>
  <c r="G1370" i="1" s="1"/>
  <c r="G1371" i="1" a="1"/>
  <c r="G1371" i="1" s="1"/>
  <c r="G1372" i="1" a="1"/>
  <c r="G1372" i="1" s="1"/>
  <c r="G1373" i="1" a="1"/>
  <c r="G1373" i="1" s="1"/>
  <c r="G1374" i="1" a="1"/>
  <c r="G1374" i="1" s="1"/>
  <c r="G1375" i="1" a="1"/>
  <c r="G1375" i="1" s="1"/>
  <c r="G1376" i="1" a="1"/>
  <c r="G1376" i="1" s="1"/>
  <c r="G1377" i="1" a="1"/>
  <c r="G1377" i="1" s="1"/>
  <c r="G1378" i="1" a="1"/>
  <c r="G1378" i="1" s="1"/>
  <c r="G1379" i="1" a="1"/>
  <c r="G1379" i="1" s="1"/>
  <c r="G1380" i="1" a="1"/>
  <c r="G1380" i="1" s="1"/>
  <c r="G1381" i="1" a="1"/>
  <c r="G1381" i="1" s="1"/>
  <c r="G1382" i="1" a="1"/>
  <c r="G1382" i="1" s="1"/>
  <c r="G1383" i="1" a="1"/>
  <c r="G1383" i="1" s="1"/>
  <c r="G1384" i="1" a="1"/>
  <c r="G1384" i="1" s="1"/>
  <c r="G1385" i="1" a="1"/>
  <c r="G1385" i="1" s="1"/>
  <c r="G1386" i="1" a="1"/>
  <c r="G1386" i="1" s="1"/>
  <c r="G1387" i="1" a="1"/>
  <c r="G1387" i="1" s="1"/>
  <c r="G1388" i="1" a="1"/>
  <c r="G1388" i="1" s="1"/>
  <c r="G1389" i="1" a="1"/>
  <c r="G1389" i="1" s="1"/>
  <c r="G1390" i="1" a="1"/>
  <c r="G1390" i="1" s="1"/>
  <c r="G1391" i="1" a="1"/>
  <c r="G1391" i="1" s="1"/>
  <c r="G1392" i="1" a="1"/>
  <c r="G1392" i="1" s="1"/>
  <c r="G1393" i="1" a="1"/>
  <c r="G1393" i="1" s="1"/>
  <c r="G1394" i="1" a="1"/>
  <c r="G1394" i="1" s="1"/>
  <c r="G1395" i="1" a="1"/>
  <c r="G1395" i="1" s="1"/>
  <c r="G1396" i="1" a="1"/>
  <c r="G1396" i="1" s="1"/>
  <c r="G1397" i="1" a="1"/>
  <c r="G1397" i="1" s="1"/>
  <c r="G1398" i="1" a="1"/>
  <c r="G1398" i="1"/>
  <c r="G1399" i="1" a="1"/>
  <c r="G1399" i="1" s="1"/>
  <c r="G1400" i="1" a="1"/>
  <c r="G1400" i="1" s="1"/>
  <c r="G1401" i="1" a="1"/>
  <c r="G1401" i="1" s="1"/>
  <c r="G1402" i="1" a="1"/>
  <c r="G1402" i="1" s="1"/>
  <c r="G1403" i="1" a="1"/>
  <c r="G1403" i="1" s="1"/>
  <c r="G1404" i="1" a="1"/>
  <c r="G1404" i="1" s="1"/>
  <c r="G1405" i="1" a="1"/>
  <c r="G1405" i="1" s="1"/>
  <c r="G1406" i="1" a="1"/>
  <c r="G1406" i="1" s="1"/>
  <c r="G1407" i="1" a="1"/>
  <c r="G1407" i="1" s="1"/>
  <c r="G1408" i="1" a="1"/>
  <c r="G1408" i="1" s="1"/>
  <c r="G1409" i="1" a="1"/>
  <c r="G1409" i="1" s="1"/>
  <c r="G1410" i="1" a="1"/>
  <c r="G1410" i="1" s="1"/>
  <c r="G1411" i="1" a="1"/>
  <c r="G1411" i="1" s="1"/>
  <c r="G1412" i="1" a="1"/>
  <c r="G1412" i="1" s="1"/>
  <c r="G1413" i="1" a="1"/>
  <c r="G1413" i="1" s="1"/>
  <c r="G1414" i="1" a="1"/>
  <c r="G1414" i="1" s="1"/>
  <c r="G1415" i="1" a="1"/>
  <c r="G1415" i="1" s="1"/>
  <c r="G1416" i="1" a="1"/>
  <c r="G1416" i="1" s="1"/>
  <c r="G1417" i="1" a="1"/>
  <c r="G1417" i="1" s="1"/>
  <c r="G1418" i="1" a="1"/>
  <c r="G1418" i="1" s="1"/>
  <c r="G1419" i="1" a="1"/>
  <c r="G1419" i="1" s="1"/>
  <c r="G1420" i="1" a="1"/>
  <c r="G1420" i="1" s="1"/>
  <c r="G1421" i="1" a="1"/>
  <c r="G1421" i="1" s="1"/>
  <c r="G1422" i="1" a="1"/>
  <c r="G1422" i="1" s="1"/>
  <c r="G1423" i="1" a="1"/>
  <c r="G1423" i="1" s="1"/>
  <c r="G1424" i="1" a="1"/>
  <c r="G1424" i="1" s="1"/>
  <c r="G1425" i="1" a="1"/>
  <c r="G1425" i="1" s="1"/>
  <c r="G1426" i="1" a="1"/>
  <c r="G1426" i="1" s="1"/>
  <c r="G1427" i="1" a="1"/>
  <c r="G1427" i="1" s="1"/>
  <c r="G1428" i="1" a="1"/>
  <c r="G1428" i="1" s="1"/>
  <c r="G1429" i="1" a="1"/>
  <c r="G1429" i="1" s="1"/>
  <c r="G1430" i="1" a="1"/>
  <c r="G1430" i="1" s="1"/>
  <c r="G1431" i="1" a="1"/>
  <c r="G1431" i="1" s="1"/>
  <c r="G1432" i="1" a="1"/>
  <c r="G1432" i="1" s="1"/>
  <c r="G1433" i="1" a="1"/>
  <c r="G1433" i="1" s="1"/>
  <c r="G1434" i="1" a="1"/>
  <c r="G1434" i="1" s="1"/>
  <c r="G1435" i="1" a="1"/>
  <c r="G1435" i="1" s="1"/>
  <c r="G1436" i="1" a="1"/>
  <c r="G1436" i="1" s="1"/>
  <c r="G1437" i="1" a="1"/>
  <c r="G1437" i="1"/>
  <c r="G1438" i="1" a="1"/>
  <c r="G1438" i="1" s="1"/>
  <c r="G1439" i="1" a="1"/>
  <c r="G1439" i="1" s="1"/>
  <c r="G1440" i="1" a="1"/>
  <c r="G1440" i="1" s="1"/>
  <c r="G1441" i="1" a="1"/>
  <c r="G1441" i="1" s="1"/>
  <c r="G1442" i="1" a="1"/>
  <c r="G1442" i="1" s="1"/>
  <c r="G1443" i="1" a="1"/>
  <c r="G1443" i="1" s="1"/>
  <c r="G1444" i="1" a="1"/>
  <c r="G1444" i="1"/>
  <c r="G1445" i="1" a="1"/>
  <c r="G1445" i="1" s="1"/>
  <c r="G1446" i="1" a="1"/>
  <c r="G1446" i="1" s="1"/>
  <c r="G1447" i="1" a="1"/>
  <c r="G1447" i="1" s="1"/>
  <c r="G1448" i="1" a="1"/>
  <c r="G1448" i="1" s="1"/>
  <c r="G1449" i="1" a="1"/>
  <c r="G1449" i="1" s="1"/>
  <c r="G1450" i="1" a="1"/>
  <c r="G1450" i="1" s="1"/>
  <c r="G1451" i="1" a="1"/>
  <c r="G1451" i="1" s="1"/>
  <c r="G1452" i="1" a="1"/>
  <c r="G1452" i="1" s="1"/>
  <c r="G1453" i="1" a="1"/>
  <c r="G1453" i="1" s="1"/>
  <c r="G1454" i="1" a="1"/>
  <c r="G1454" i="1" s="1"/>
  <c r="G1455" i="1" a="1"/>
  <c r="G1455" i="1" s="1"/>
  <c r="G1456" i="1" a="1"/>
  <c r="G1456" i="1" s="1"/>
  <c r="G1457" i="1" a="1"/>
  <c r="G1457" i="1" s="1"/>
  <c r="G1458" i="1" a="1"/>
  <c r="G1458" i="1" s="1"/>
  <c r="G1459" i="1" a="1"/>
  <c r="G1459" i="1" s="1"/>
  <c r="G1460" i="1" a="1"/>
  <c r="G1460" i="1" s="1"/>
  <c r="G1461" i="1" a="1"/>
  <c r="G1461" i="1" s="1"/>
  <c r="G1462" i="1" a="1"/>
  <c r="G1462" i="1" s="1"/>
  <c r="G1463" i="1" a="1"/>
  <c r="G1463" i="1" s="1"/>
  <c r="G1464" i="1" a="1"/>
  <c r="G1464" i="1" s="1"/>
  <c r="G1465" i="1" a="1"/>
  <c r="G1465" i="1"/>
  <c r="G1466" i="1" a="1"/>
  <c r="G1466" i="1" s="1"/>
  <c r="G1467" i="1" a="1"/>
  <c r="G1467" i="1" s="1"/>
  <c r="G1468" i="1" a="1"/>
  <c r="G1468" i="1" s="1"/>
  <c r="G1469" i="1" a="1"/>
  <c r="G1469" i="1" s="1"/>
  <c r="G1470" i="1" a="1"/>
  <c r="G1470" i="1" s="1"/>
  <c r="G1471" i="1" a="1"/>
  <c r="G1471" i="1" s="1"/>
  <c r="B2" i="1" a="1"/>
  <c r="B2" i="1" s="1"/>
  <c r="B3" i="1" a="1"/>
  <c r="B3" i="1" s="1"/>
  <c r="B4" i="1" a="1"/>
  <c r="B4" i="1" s="1"/>
  <c r="B5" i="1" a="1"/>
  <c r="B5" i="1" s="1"/>
  <c r="B6" i="1" a="1"/>
  <c r="B6" i="1" s="1"/>
  <c r="B7" i="1" a="1"/>
  <c r="B7" i="1" s="1"/>
  <c r="B8" i="1" a="1"/>
  <c r="B8" i="1" s="1"/>
  <c r="B9" i="1" a="1"/>
  <c r="B9" i="1" s="1"/>
  <c r="B10" i="1" a="1"/>
  <c r="B10" i="1" s="1"/>
  <c r="B11" i="1" a="1"/>
  <c r="B11" i="1" s="1"/>
  <c r="B12" i="1" a="1"/>
  <c r="B12" i="1" s="1"/>
  <c r="B13" i="1" a="1"/>
  <c r="B13" i="1" s="1"/>
  <c r="B14" i="1" a="1"/>
  <c r="B14" i="1" s="1"/>
  <c r="B15" i="1" a="1"/>
  <c r="B15" i="1" s="1"/>
  <c r="B16" i="1" a="1"/>
  <c r="B16" i="1" s="1"/>
  <c r="B17" i="1" a="1"/>
  <c r="B17" i="1" s="1"/>
  <c r="B18" i="1" a="1"/>
  <c r="B18" i="1" s="1"/>
  <c r="B19" i="1" a="1"/>
  <c r="B19" i="1" s="1"/>
  <c r="B20" i="1" a="1"/>
  <c r="B20" i="1" s="1"/>
  <c r="B21" i="1" a="1"/>
  <c r="B21" i="1" s="1"/>
  <c r="B22" i="1" a="1"/>
  <c r="B22" i="1" s="1"/>
  <c r="B23" i="1" a="1"/>
  <c r="B23" i="1" s="1"/>
  <c r="B24" i="1" a="1"/>
  <c r="B24" i="1" s="1"/>
  <c r="B25" i="1" a="1"/>
  <c r="B25" i="1" s="1"/>
  <c r="B26" i="1" a="1"/>
  <c r="B26" i="1" s="1"/>
  <c r="B27" i="1" a="1"/>
  <c r="B27" i="1" s="1"/>
  <c r="B28" i="1" a="1"/>
  <c r="B28" i="1" s="1"/>
  <c r="B29" i="1" a="1"/>
  <c r="B29" i="1" s="1"/>
  <c r="B30" i="1" a="1"/>
  <c r="B30" i="1" s="1"/>
  <c r="B31" i="1" a="1"/>
  <c r="B31" i="1" s="1"/>
  <c r="B32" i="1" a="1"/>
  <c r="B32" i="1" s="1"/>
  <c r="B33" i="1" a="1"/>
  <c r="B33" i="1" s="1"/>
  <c r="B34" i="1" a="1"/>
  <c r="B34" i="1" s="1"/>
  <c r="B35" i="1" a="1"/>
  <c r="B35" i="1" s="1"/>
  <c r="B36" i="1" a="1"/>
  <c r="B36" i="1" s="1"/>
  <c r="B37" i="1" a="1"/>
  <c r="B37" i="1" s="1"/>
  <c r="B38" i="1" a="1"/>
  <c r="B38" i="1" s="1"/>
  <c r="B39" i="1" a="1"/>
  <c r="B39" i="1" s="1"/>
  <c r="B40" i="1" a="1"/>
  <c r="B40" i="1" s="1"/>
  <c r="B41" i="1" a="1"/>
  <c r="B41" i="1" s="1"/>
  <c r="B42" i="1" a="1"/>
  <c r="B42" i="1" s="1"/>
  <c r="B43" i="1" a="1"/>
  <c r="B43" i="1" s="1"/>
  <c r="B44" i="1" a="1"/>
  <c r="B44" i="1" s="1"/>
  <c r="B45" i="1" a="1"/>
  <c r="B45" i="1" s="1"/>
  <c r="B46" i="1" a="1"/>
  <c r="B46" i="1" s="1"/>
  <c r="B47" i="1" a="1"/>
  <c r="B47" i="1" s="1"/>
  <c r="B48" i="1" a="1"/>
  <c r="B48" i="1" s="1"/>
  <c r="B49" i="1" a="1"/>
  <c r="B49" i="1" s="1"/>
  <c r="B50" i="1" a="1"/>
  <c r="B50" i="1" s="1"/>
  <c r="B51" i="1" a="1"/>
  <c r="B51" i="1" s="1"/>
  <c r="B52" i="1" a="1"/>
  <c r="B52" i="1" s="1"/>
  <c r="B53" i="1" a="1"/>
  <c r="B53" i="1" s="1"/>
  <c r="B54" i="1" a="1"/>
  <c r="B54" i="1" s="1"/>
  <c r="B55" i="1" a="1"/>
  <c r="B55" i="1" s="1"/>
  <c r="B56" i="1" a="1"/>
  <c r="B56" i="1" s="1"/>
  <c r="B57" i="1" a="1"/>
  <c r="B57" i="1" s="1"/>
  <c r="B58" i="1" a="1"/>
  <c r="B58" i="1" s="1"/>
  <c r="B59" i="1" a="1"/>
  <c r="B59" i="1" s="1"/>
  <c r="B60" i="1" a="1"/>
  <c r="B60" i="1" s="1"/>
  <c r="B61" i="1" a="1"/>
  <c r="B61" i="1" s="1"/>
  <c r="B62" i="1" a="1"/>
  <c r="B62" i="1" s="1"/>
  <c r="B63" i="1" a="1"/>
  <c r="B63" i="1" s="1"/>
  <c r="B64" i="1" a="1"/>
  <c r="B64" i="1" s="1"/>
  <c r="B65" i="1" a="1"/>
  <c r="B65" i="1" s="1"/>
  <c r="B66" i="1" a="1"/>
  <c r="B66" i="1" s="1"/>
  <c r="B67" i="1" a="1"/>
  <c r="B67" i="1" s="1"/>
  <c r="B68" i="1" a="1"/>
  <c r="B68" i="1" s="1"/>
  <c r="B69" i="1" a="1"/>
  <c r="B69" i="1" s="1"/>
  <c r="B70" i="1" a="1"/>
  <c r="B70" i="1" s="1"/>
  <c r="B71" i="1" a="1"/>
  <c r="B71" i="1" s="1"/>
  <c r="B72" i="1" a="1"/>
  <c r="B72" i="1" s="1"/>
  <c r="B73" i="1" a="1"/>
  <c r="B73" i="1" s="1"/>
  <c r="B74" i="1" a="1"/>
  <c r="B74" i="1" s="1"/>
  <c r="B75" i="1" a="1"/>
  <c r="B75" i="1" s="1"/>
  <c r="B76" i="1" a="1"/>
  <c r="B76" i="1" s="1"/>
  <c r="B77" i="1" a="1"/>
  <c r="B77" i="1" s="1"/>
  <c r="B78" i="1" a="1"/>
  <c r="B78" i="1" s="1"/>
  <c r="B79" i="1" a="1"/>
  <c r="B79" i="1" s="1"/>
  <c r="B80" i="1" a="1"/>
  <c r="B80" i="1" s="1"/>
  <c r="B81" i="1" a="1"/>
  <c r="B81" i="1" s="1"/>
  <c r="B82" i="1" a="1"/>
  <c r="B82" i="1" s="1"/>
  <c r="B83" i="1" a="1"/>
  <c r="B83" i="1" s="1"/>
  <c r="B84" i="1" a="1"/>
  <c r="B84" i="1" s="1"/>
  <c r="B85" i="1" a="1"/>
  <c r="B85" i="1" s="1"/>
  <c r="B86" i="1" a="1"/>
  <c r="B86" i="1" s="1"/>
  <c r="B87" i="1" a="1"/>
  <c r="B87" i="1" s="1"/>
  <c r="B88" i="1" a="1"/>
  <c r="B88" i="1" s="1"/>
  <c r="B89" i="1" a="1"/>
  <c r="B89" i="1" s="1"/>
  <c r="B90" i="1" a="1"/>
  <c r="B90" i="1" s="1"/>
  <c r="B91" i="1" a="1"/>
  <c r="B91" i="1" s="1"/>
  <c r="B92" i="1" a="1"/>
  <c r="B92" i="1" s="1"/>
  <c r="B93" i="1" a="1"/>
  <c r="B93" i="1" s="1"/>
  <c r="B94" i="1" a="1"/>
  <c r="B94" i="1" s="1"/>
  <c r="B95" i="1" a="1"/>
  <c r="B95" i="1" s="1"/>
  <c r="B96" i="1" a="1"/>
  <c r="B96" i="1" s="1"/>
  <c r="B97" i="1" a="1"/>
  <c r="B97" i="1" s="1"/>
  <c r="B98" i="1" a="1"/>
  <c r="B98" i="1" s="1"/>
  <c r="B99" i="1" a="1"/>
  <c r="B99" i="1" s="1"/>
  <c r="B100" i="1" a="1"/>
  <c r="B100" i="1" s="1"/>
  <c r="B101" i="1" a="1"/>
  <c r="B101" i="1" s="1"/>
  <c r="B102" i="1" a="1"/>
  <c r="B102" i="1" s="1"/>
  <c r="B103" i="1" a="1"/>
  <c r="B103" i="1" s="1"/>
  <c r="B104" i="1" a="1"/>
  <c r="B104" i="1" s="1"/>
  <c r="B105" i="1" a="1"/>
  <c r="B105" i="1" s="1"/>
  <c r="B106" i="1" a="1"/>
  <c r="B106" i="1" s="1"/>
  <c r="B107" i="1" a="1"/>
  <c r="B107" i="1" s="1"/>
  <c r="B108" i="1" a="1"/>
  <c r="B108" i="1" s="1"/>
  <c r="B109" i="1" a="1"/>
  <c r="B109" i="1" s="1"/>
  <c r="B110" i="1" a="1"/>
  <c r="B110" i="1" s="1"/>
  <c r="B111" i="1" a="1"/>
  <c r="B111" i="1" s="1"/>
  <c r="B112" i="1" a="1"/>
  <c r="B112" i="1" s="1"/>
  <c r="B113" i="1" a="1"/>
  <c r="B113" i="1" s="1"/>
  <c r="B114" i="1" a="1"/>
  <c r="B114" i="1" s="1"/>
  <c r="B115" i="1" a="1"/>
  <c r="B115" i="1" s="1"/>
  <c r="B116" i="1" a="1"/>
  <c r="B116" i="1" s="1"/>
  <c r="B117" i="1" a="1"/>
  <c r="B117" i="1" s="1"/>
  <c r="B118" i="1" a="1"/>
  <c r="B118" i="1" s="1"/>
  <c r="B119" i="1" a="1"/>
  <c r="B119" i="1" s="1"/>
  <c r="B120" i="1" a="1"/>
  <c r="B120" i="1" s="1"/>
  <c r="B121" i="1" a="1"/>
  <c r="B121" i="1" s="1"/>
  <c r="B122" i="1" a="1"/>
  <c r="B122" i="1" s="1"/>
  <c r="B123" i="1" a="1"/>
  <c r="B123" i="1" s="1"/>
  <c r="B124" i="1" a="1"/>
  <c r="B124" i="1" s="1"/>
  <c r="B125" i="1" a="1"/>
  <c r="B125" i="1" s="1"/>
  <c r="B126" i="1" a="1"/>
  <c r="B126" i="1" s="1"/>
  <c r="B127" i="1" a="1"/>
  <c r="B127" i="1" s="1"/>
  <c r="B128" i="1" a="1"/>
  <c r="B128" i="1" s="1"/>
  <c r="B129" i="1" a="1"/>
  <c r="B129" i="1" s="1"/>
  <c r="B130" i="1" a="1"/>
  <c r="B130" i="1" s="1"/>
  <c r="B131" i="1" a="1"/>
  <c r="B131" i="1" s="1"/>
  <c r="B132" i="1" a="1"/>
  <c r="B132" i="1" s="1"/>
  <c r="B133" i="1" a="1"/>
  <c r="B133" i="1" s="1"/>
  <c r="B134" i="1" a="1"/>
  <c r="B134" i="1" s="1"/>
  <c r="B135" i="1" a="1"/>
  <c r="B135" i="1" s="1"/>
  <c r="B136" i="1" a="1"/>
  <c r="B136" i="1" s="1"/>
  <c r="B137" i="1" a="1"/>
  <c r="B137" i="1" s="1"/>
  <c r="B138" i="1" a="1"/>
  <c r="B138" i="1" s="1"/>
  <c r="B139" i="1" a="1"/>
  <c r="B139" i="1" s="1"/>
  <c r="B140" i="1" a="1"/>
  <c r="B140" i="1" s="1"/>
  <c r="B141" i="1" a="1"/>
  <c r="B141" i="1" s="1"/>
  <c r="B142" i="1" a="1"/>
  <c r="B142" i="1" s="1"/>
  <c r="B143" i="1" a="1"/>
  <c r="B143" i="1" s="1"/>
  <c r="B144" i="1" a="1"/>
  <c r="B144" i="1" s="1"/>
  <c r="B145" i="1" a="1"/>
  <c r="B145" i="1" s="1"/>
  <c r="B146" i="1" a="1"/>
  <c r="B146" i="1" s="1"/>
  <c r="B147" i="1" a="1"/>
  <c r="B147" i="1" s="1"/>
  <c r="B148" i="1" a="1"/>
  <c r="B148" i="1" s="1"/>
  <c r="B149" i="1" a="1"/>
  <c r="B149" i="1" s="1"/>
  <c r="B150" i="1" a="1"/>
  <c r="B150" i="1" s="1"/>
  <c r="B151" i="1" a="1"/>
  <c r="B151" i="1" s="1"/>
  <c r="B152" i="1" a="1"/>
  <c r="B152" i="1" s="1"/>
  <c r="B153" i="1" a="1"/>
  <c r="B153" i="1" s="1"/>
  <c r="B154" i="1" a="1"/>
  <c r="B154" i="1" s="1"/>
  <c r="B155" i="1" a="1"/>
  <c r="B155" i="1" s="1"/>
  <c r="B156" i="1" a="1"/>
  <c r="B156" i="1" s="1"/>
  <c r="B157" i="1" a="1"/>
  <c r="B157" i="1" s="1"/>
  <c r="B158" i="1" a="1"/>
  <c r="B158" i="1" s="1"/>
  <c r="B159" i="1" a="1"/>
  <c r="B159" i="1" s="1"/>
  <c r="B160" i="1" a="1"/>
  <c r="B160" i="1" s="1"/>
  <c r="B161" i="1" a="1"/>
  <c r="B161" i="1" s="1"/>
  <c r="B162" i="1" a="1"/>
  <c r="B162" i="1" s="1"/>
  <c r="B163" i="1" a="1"/>
  <c r="B163" i="1" s="1"/>
  <c r="B164" i="1" a="1"/>
  <c r="B164" i="1" s="1"/>
  <c r="B165" i="1" a="1"/>
  <c r="B165" i="1" s="1"/>
  <c r="B166" i="1" a="1"/>
  <c r="B166" i="1" s="1"/>
  <c r="B167" i="1" a="1"/>
  <c r="B167" i="1" s="1"/>
  <c r="B168" i="1" a="1"/>
  <c r="B168" i="1" s="1"/>
  <c r="B169" i="1" a="1"/>
  <c r="B169" i="1" s="1"/>
  <c r="B170" i="1" a="1"/>
  <c r="B170" i="1" s="1"/>
  <c r="B171" i="1" a="1"/>
  <c r="B171" i="1" s="1"/>
  <c r="B172" i="1" a="1"/>
  <c r="B172" i="1" s="1"/>
  <c r="B173" i="1" a="1"/>
  <c r="B173" i="1" s="1"/>
  <c r="B174" i="1" a="1"/>
  <c r="B174" i="1" s="1"/>
  <c r="B175" i="1" a="1"/>
  <c r="B175" i="1" s="1"/>
  <c r="B176" i="1" a="1"/>
  <c r="B176" i="1" s="1"/>
  <c r="B177" i="1" a="1"/>
  <c r="B177" i="1" s="1"/>
  <c r="B178" i="1" a="1"/>
  <c r="B178" i="1" s="1"/>
  <c r="B179" i="1" a="1"/>
  <c r="B179" i="1" s="1"/>
  <c r="B180" i="1" a="1"/>
  <c r="B180" i="1" s="1"/>
  <c r="B181" i="1" a="1"/>
  <c r="B181" i="1" s="1"/>
  <c r="B182" i="1" a="1"/>
  <c r="B182" i="1" s="1"/>
  <c r="B183" i="1" a="1"/>
  <c r="B183" i="1" s="1"/>
  <c r="B184" i="1" a="1"/>
  <c r="B184" i="1" s="1"/>
  <c r="B185" i="1" a="1"/>
  <c r="B185" i="1" s="1"/>
  <c r="B186" i="1" a="1"/>
  <c r="B186" i="1" s="1"/>
  <c r="B187" i="1" a="1"/>
  <c r="B187" i="1" s="1"/>
  <c r="B188" i="1" a="1"/>
  <c r="B188" i="1" s="1"/>
  <c r="B189" i="1" a="1"/>
  <c r="B189" i="1" s="1"/>
  <c r="B190" i="1" a="1"/>
  <c r="B190" i="1" s="1"/>
  <c r="B191" i="1" a="1"/>
  <c r="B191" i="1" s="1"/>
  <c r="B192" i="1" a="1"/>
  <c r="B192" i="1" s="1"/>
  <c r="B193" i="1" a="1"/>
  <c r="B193" i="1" s="1"/>
  <c r="B194" i="1" a="1"/>
  <c r="B194" i="1" s="1"/>
  <c r="B195" i="1" a="1"/>
  <c r="B195" i="1" s="1"/>
  <c r="B196" i="1" a="1"/>
  <c r="B196" i="1" s="1"/>
  <c r="B197" i="1" a="1"/>
  <c r="B197" i="1" s="1"/>
  <c r="B198" i="1" a="1"/>
  <c r="B198" i="1" s="1"/>
  <c r="B199" i="1" a="1"/>
  <c r="B199" i="1" s="1"/>
  <c r="B200" i="1" a="1"/>
  <c r="B200" i="1" s="1"/>
  <c r="B201" i="1" a="1"/>
  <c r="B201" i="1" s="1"/>
  <c r="B202" i="1" a="1"/>
  <c r="B202" i="1" s="1"/>
  <c r="B203" i="1" a="1"/>
  <c r="B203" i="1" s="1"/>
  <c r="B204" i="1" a="1"/>
  <c r="B204" i="1" s="1"/>
  <c r="B205" i="1" a="1"/>
  <c r="B205" i="1" s="1"/>
  <c r="B206" i="1" a="1"/>
  <c r="B206" i="1" s="1"/>
  <c r="B207" i="1" a="1"/>
  <c r="B207" i="1" s="1"/>
  <c r="B208" i="1" a="1"/>
  <c r="B208" i="1" s="1"/>
  <c r="B209" i="1" a="1"/>
  <c r="B209" i="1" s="1"/>
  <c r="B210" i="1" a="1"/>
  <c r="B210" i="1" s="1"/>
  <c r="B211" i="1" a="1"/>
  <c r="B211" i="1" s="1"/>
  <c r="B212" i="1" a="1"/>
  <c r="B212" i="1" s="1"/>
  <c r="B213" i="1" a="1"/>
  <c r="B213" i="1" s="1"/>
  <c r="B214" i="1" a="1"/>
  <c r="B214" i="1" s="1"/>
  <c r="B215" i="1" a="1"/>
  <c r="B215" i="1" s="1"/>
  <c r="B216" i="1" a="1"/>
  <c r="B216" i="1" s="1"/>
  <c r="B217" i="1" a="1"/>
  <c r="B217" i="1" s="1"/>
  <c r="B218" i="1" a="1"/>
  <c r="B218" i="1" s="1"/>
  <c r="B219" i="1" a="1"/>
  <c r="B219" i="1" s="1"/>
  <c r="B220" i="1" a="1"/>
  <c r="B220" i="1" s="1"/>
  <c r="B221" i="1" a="1"/>
  <c r="B221" i="1" s="1"/>
  <c r="B222" i="1" a="1"/>
  <c r="B222" i="1" s="1"/>
  <c r="B223" i="1" a="1"/>
  <c r="B223" i="1" s="1"/>
  <c r="B224" i="1" a="1"/>
  <c r="B224" i="1" s="1"/>
  <c r="B225" i="1" a="1"/>
  <c r="B225" i="1" s="1"/>
  <c r="B226" i="1" a="1"/>
  <c r="B226" i="1" s="1"/>
  <c r="B227" i="1" a="1"/>
  <c r="B227" i="1" s="1"/>
  <c r="B228" i="1" a="1"/>
  <c r="B228" i="1" s="1"/>
  <c r="B229" i="1" a="1"/>
  <c r="B229" i="1" s="1"/>
  <c r="B230" i="1" a="1"/>
  <c r="B230" i="1" s="1"/>
  <c r="B231" i="1" a="1"/>
  <c r="B231" i="1" s="1"/>
  <c r="B232" i="1" a="1"/>
  <c r="B232" i="1" s="1"/>
  <c r="B233" i="1" a="1"/>
  <c r="B233" i="1" s="1"/>
  <c r="B234" i="1" a="1"/>
  <c r="B234" i="1" s="1"/>
  <c r="B235" i="1" a="1"/>
  <c r="B235" i="1" s="1"/>
  <c r="B236" i="1" a="1"/>
  <c r="B236" i="1" s="1"/>
  <c r="B237" i="1" a="1"/>
  <c r="B237" i="1" s="1"/>
  <c r="B238" i="1" a="1"/>
  <c r="B238" i="1" s="1"/>
  <c r="B239" i="1" a="1"/>
  <c r="B239" i="1" s="1"/>
  <c r="B240" i="1" a="1"/>
  <c r="B240" i="1" s="1"/>
  <c r="B241" i="1" a="1"/>
  <c r="B241" i="1" s="1"/>
  <c r="B242" i="1" a="1"/>
  <c r="B242" i="1" s="1"/>
  <c r="B243" i="1" a="1"/>
  <c r="B243" i="1" s="1"/>
  <c r="B244" i="1" a="1"/>
  <c r="B244" i="1" s="1"/>
  <c r="B245" i="1" a="1"/>
  <c r="B245" i="1" s="1"/>
  <c r="B246" i="1" a="1"/>
  <c r="B246" i="1" s="1"/>
  <c r="B247" i="1" a="1"/>
  <c r="B247" i="1" s="1"/>
  <c r="B248" i="1" a="1"/>
  <c r="B248" i="1" s="1"/>
  <c r="B249" i="1" a="1"/>
  <c r="B249" i="1" s="1"/>
  <c r="B250" i="1" a="1"/>
  <c r="B250" i="1" s="1"/>
  <c r="B251" i="1" a="1"/>
  <c r="B251" i="1" s="1"/>
  <c r="B252" i="1" a="1"/>
  <c r="B252" i="1" s="1"/>
  <c r="B253" i="1" a="1"/>
  <c r="B253" i="1" s="1"/>
  <c r="B254" i="1" a="1"/>
  <c r="B254" i="1" s="1"/>
  <c r="B255" i="1" a="1"/>
  <c r="B255" i="1" s="1"/>
  <c r="B256" i="1" a="1"/>
  <c r="B256" i="1" s="1"/>
  <c r="B257" i="1" a="1"/>
  <c r="B257" i="1" s="1"/>
  <c r="B258" i="1" a="1"/>
  <c r="B258" i="1" s="1"/>
  <c r="B259" i="1" a="1"/>
  <c r="B259" i="1" s="1"/>
  <c r="B260" i="1" a="1"/>
  <c r="B260" i="1" s="1"/>
  <c r="B261" i="1" a="1"/>
  <c r="B261" i="1" s="1"/>
  <c r="B262" i="1" a="1"/>
  <c r="B262" i="1" s="1"/>
  <c r="B263" i="1" a="1"/>
  <c r="B263" i="1" s="1"/>
  <c r="B264" i="1" a="1"/>
  <c r="B264" i="1" s="1"/>
  <c r="B265" i="1" a="1"/>
  <c r="B265" i="1" s="1"/>
  <c r="B266" i="1" a="1"/>
  <c r="B266" i="1" s="1"/>
  <c r="B267" i="1" a="1"/>
  <c r="B267" i="1" s="1"/>
  <c r="B268" i="1" a="1"/>
  <c r="B268" i="1" s="1"/>
  <c r="B269" i="1" a="1"/>
  <c r="B269" i="1" s="1"/>
  <c r="B270" i="1" a="1"/>
  <c r="B270" i="1" s="1"/>
  <c r="B271" i="1" a="1"/>
  <c r="B271" i="1" s="1"/>
  <c r="B272" i="1" a="1"/>
  <c r="B272" i="1" s="1"/>
  <c r="B273" i="1" a="1"/>
  <c r="B273" i="1" s="1"/>
  <c r="B274" i="1" a="1"/>
  <c r="B274" i="1" s="1"/>
  <c r="B275" i="1" a="1"/>
  <c r="B275" i="1" s="1"/>
  <c r="B276" i="1" a="1"/>
  <c r="B276" i="1" s="1"/>
  <c r="B277" i="1" a="1"/>
  <c r="B277" i="1" s="1"/>
  <c r="B278" i="1" a="1"/>
  <c r="B278" i="1" s="1"/>
  <c r="B279" i="1" a="1"/>
  <c r="B279" i="1" s="1"/>
  <c r="B280" i="1" a="1"/>
  <c r="B280" i="1" s="1"/>
  <c r="B281" i="1" a="1"/>
  <c r="B281" i="1" s="1"/>
  <c r="B282" i="1" a="1"/>
  <c r="B282" i="1" s="1"/>
  <c r="B283" i="1" a="1"/>
  <c r="B283" i="1" s="1"/>
  <c r="B284" i="1" a="1"/>
  <c r="B284" i="1" s="1"/>
  <c r="B285" i="1" a="1"/>
  <c r="B285" i="1" s="1"/>
  <c r="B286" i="1" a="1"/>
  <c r="B286" i="1" s="1"/>
  <c r="B287" i="1" a="1"/>
  <c r="B287" i="1" s="1"/>
  <c r="B288" i="1" a="1"/>
  <c r="B288" i="1" s="1"/>
  <c r="B289" i="1" a="1"/>
  <c r="B289" i="1" s="1"/>
  <c r="B290" i="1" a="1"/>
  <c r="B290" i="1" s="1"/>
  <c r="B291" i="1" a="1"/>
  <c r="B291" i="1" s="1"/>
  <c r="B292" i="1" a="1"/>
  <c r="B292" i="1" s="1"/>
  <c r="B293" i="1" a="1"/>
  <c r="B293" i="1" s="1"/>
  <c r="B294" i="1" a="1"/>
  <c r="B294" i="1" s="1"/>
  <c r="B295" i="1" a="1"/>
  <c r="B295" i="1" s="1"/>
  <c r="B296" i="1" a="1"/>
  <c r="B296" i="1" s="1"/>
  <c r="B297" i="1" a="1"/>
  <c r="B297" i="1" s="1"/>
  <c r="B298" i="1" a="1"/>
  <c r="B298" i="1" s="1"/>
  <c r="B299" i="1" a="1"/>
  <c r="B299" i="1" s="1"/>
  <c r="B300" i="1" a="1"/>
  <c r="B300" i="1" s="1"/>
  <c r="B301" i="1" a="1"/>
  <c r="B301" i="1" s="1"/>
  <c r="B302" i="1" a="1"/>
  <c r="B302" i="1" s="1"/>
  <c r="B303" i="1" a="1"/>
  <c r="B303" i="1" s="1"/>
  <c r="B304" i="1" a="1"/>
  <c r="B304" i="1" s="1"/>
  <c r="B305" i="1" a="1"/>
  <c r="B305" i="1" s="1"/>
  <c r="B306" i="1" a="1"/>
  <c r="B306" i="1" s="1"/>
  <c r="B307" i="1" a="1"/>
  <c r="B307" i="1" s="1"/>
  <c r="B308" i="1" a="1"/>
  <c r="B308" i="1" s="1"/>
  <c r="B309" i="1" a="1"/>
  <c r="B309" i="1" s="1"/>
  <c r="B310" i="1" a="1"/>
  <c r="B310" i="1" s="1"/>
  <c r="B311" i="1" a="1"/>
  <c r="B311" i="1" s="1"/>
  <c r="B312" i="1" a="1"/>
  <c r="B312" i="1" s="1"/>
  <c r="B313" i="1" a="1"/>
  <c r="B313" i="1" s="1"/>
  <c r="B314" i="1" a="1"/>
  <c r="B314" i="1" s="1"/>
  <c r="B315" i="1" a="1"/>
  <c r="B315" i="1" s="1"/>
  <c r="B316" i="1" a="1"/>
  <c r="B316" i="1" s="1"/>
  <c r="B317" i="1" a="1"/>
  <c r="B317" i="1" s="1"/>
  <c r="B318" i="1" a="1"/>
  <c r="B318" i="1" s="1"/>
  <c r="B319" i="1" a="1"/>
  <c r="B319" i="1" s="1"/>
  <c r="B320" i="1" a="1"/>
  <c r="B320" i="1" s="1"/>
  <c r="B321" i="1" a="1"/>
  <c r="B321" i="1" s="1"/>
  <c r="B322" i="1" a="1"/>
  <c r="B322" i="1" s="1"/>
  <c r="B323" i="1" a="1"/>
  <c r="B323" i="1" s="1"/>
  <c r="B324" i="1" a="1"/>
  <c r="B324" i="1" s="1"/>
  <c r="B325" i="1" a="1"/>
  <c r="B325" i="1" s="1"/>
  <c r="B326" i="1" a="1"/>
  <c r="B326" i="1" s="1"/>
  <c r="B327" i="1" a="1"/>
  <c r="B327" i="1" s="1"/>
  <c r="B328" i="1" a="1"/>
  <c r="B328" i="1" s="1"/>
  <c r="B329" i="1" a="1"/>
  <c r="B329" i="1" s="1"/>
  <c r="B330" i="1" a="1"/>
  <c r="B330" i="1"/>
  <c r="B331" i="1" a="1"/>
  <c r="B331" i="1" s="1"/>
  <c r="B332" i="1" a="1"/>
  <c r="B332" i="1" s="1"/>
  <c r="B333" i="1" a="1"/>
  <c r="B333" i="1" s="1"/>
  <c r="B334" i="1" a="1"/>
  <c r="B334" i="1" s="1"/>
  <c r="B335" i="1" a="1"/>
  <c r="B335" i="1" s="1"/>
  <c r="B336" i="1" a="1"/>
  <c r="B336" i="1" s="1"/>
  <c r="B337" i="1" a="1"/>
  <c r="B337" i="1" s="1"/>
  <c r="B338" i="1" a="1"/>
  <c r="B338" i="1" s="1"/>
  <c r="B339" i="1" a="1"/>
  <c r="B339" i="1" s="1"/>
  <c r="B340" i="1" a="1"/>
  <c r="B340" i="1" s="1"/>
  <c r="B341" i="1" a="1"/>
  <c r="B341" i="1" s="1"/>
  <c r="B342" i="1" a="1"/>
  <c r="B342" i="1" s="1"/>
  <c r="B343" i="1" a="1"/>
  <c r="B343" i="1" s="1"/>
  <c r="B344" i="1" a="1"/>
  <c r="B344" i="1" s="1"/>
  <c r="B345" i="1" a="1"/>
  <c r="B345" i="1" s="1"/>
  <c r="B346" i="1" a="1"/>
  <c r="B346" i="1" s="1"/>
  <c r="B347" i="1" a="1"/>
  <c r="B347" i="1" s="1"/>
  <c r="B348" i="1" a="1"/>
  <c r="B348" i="1" s="1"/>
  <c r="B349" i="1" a="1"/>
  <c r="B349" i="1" s="1"/>
  <c r="B350" i="1" a="1"/>
  <c r="B350" i="1" s="1"/>
  <c r="B351" i="1" a="1"/>
  <c r="B351" i="1" s="1"/>
  <c r="B352" i="1" a="1"/>
  <c r="B352" i="1" s="1"/>
  <c r="B353" i="1" a="1"/>
  <c r="B353" i="1" s="1"/>
  <c r="B354" i="1" a="1"/>
  <c r="B354" i="1" s="1"/>
  <c r="B355" i="1" a="1"/>
  <c r="B355" i="1" s="1"/>
  <c r="B356" i="1" a="1"/>
  <c r="B356" i="1" s="1"/>
  <c r="B357" i="1" a="1"/>
  <c r="B357" i="1" s="1"/>
  <c r="B358" i="1" a="1"/>
  <c r="B358" i="1" s="1"/>
  <c r="B359" i="1" a="1"/>
  <c r="B359" i="1" s="1"/>
  <c r="B360" i="1" a="1"/>
  <c r="B360" i="1" s="1"/>
  <c r="B361" i="1" a="1"/>
  <c r="B361" i="1" s="1"/>
  <c r="B362" i="1" a="1"/>
  <c r="B362" i="1" s="1"/>
  <c r="B363" i="1" a="1"/>
  <c r="B363" i="1" s="1"/>
  <c r="B364" i="1" a="1"/>
  <c r="B364" i="1" s="1"/>
  <c r="B365" i="1" a="1"/>
  <c r="B365" i="1" s="1"/>
  <c r="B366" i="1" a="1"/>
  <c r="B366" i="1" s="1"/>
  <c r="B367" i="1" a="1"/>
  <c r="B367" i="1" s="1"/>
  <c r="B368" i="1" a="1"/>
  <c r="B368" i="1" s="1"/>
  <c r="B369" i="1" a="1"/>
  <c r="B369" i="1" s="1"/>
  <c r="B370" i="1" a="1"/>
  <c r="B370" i="1" s="1"/>
  <c r="B371" i="1" a="1"/>
  <c r="B371" i="1" s="1"/>
  <c r="B372" i="1" a="1"/>
  <c r="B372" i="1" s="1"/>
  <c r="B373" i="1" a="1"/>
  <c r="B373" i="1" s="1"/>
  <c r="B374" i="1" a="1"/>
  <c r="B374" i="1" s="1"/>
  <c r="B375" i="1" a="1"/>
  <c r="B375" i="1" s="1"/>
  <c r="B376" i="1" a="1"/>
  <c r="B376" i="1" s="1"/>
  <c r="B377" i="1" a="1"/>
  <c r="B377" i="1" s="1"/>
  <c r="B378" i="1" a="1"/>
  <c r="B378" i="1" s="1"/>
  <c r="B379" i="1" a="1"/>
  <c r="B379" i="1" s="1"/>
  <c r="B380" i="1" a="1"/>
  <c r="B380" i="1" s="1"/>
  <c r="B381" i="1" a="1"/>
  <c r="B381" i="1" s="1"/>
  <c r="B382" i="1" a="1"/>
  <c r="B382" i="1" s="1"/>
  <c r="B383" i="1" a="1"/>
  <c r="B383" i="1" s="1"/>
  <c r="B384" i="1" a="1"/>
  <c r="B384" i="1" s="1"/>
  <c r="B385" i="1" a="1"/>
  <c r="B385" i="1" s="1"/>
  <c r="B386" i="1" a="1"/>
  <c r="B386" i="1" s="1"/>
  <c r="B387" i="1" a="1"/>
  <c r="B387" i="1" s="1"/>
  <c r="B388" i="1" a="1"/>
  <c r="B388" i="1" s="1"/>
  <c r="B389" i="1" a="1"/>
  <c r="B389" i="1" s="1"/>
  <c r="B390" i="1" a="1"/>
  <c r="B390" i="1" s="1"/>
  <c r="B391" i="1" a="1"/>
  <c r="B391" i="1" s="1"/>
  <c r="B392" i="1" a="1"/>
  <c r="B392" i="1" s="1"/>
  <c r="B393" i="1" a="1"/>
  <c r="B393" i="1" s="1"/>
  <c r="B394" i="1" a="1"/>
  <c r="B394" i="1" s="1"/>
  <c r="B395" i="1" a="1"/>
  <c r="B395" i="1" s="1"/>
  <c r="B396" i="1" a="1"/>
  <c r="B396" i="1" s="1"/>
  <c r="B397" i="1" a="1"/>
  <c r="B397" i="1" s="1"/>
  <c r="B398" i="1" a="1"/>
  <c r="B398" i="1" s="1"/>
  <c r="B399" i="1" a="1"/>
  <c r="B399" i="1" s="1"/>
  <c r="B400" i="1" a="1"/>
  <c r="B400" i="1" s="1"/>
  <c r="B401" i="1" a="1"/>
  <c r="B401" i="1" s="1"/>
  <c r="B402" i="1" a="1"/>
  <c r="B402" i="1" s="1"/>
  <c r="B403" i="1" a="1"/>
  <c r="B403" i="1" s="1"/>
  <c r="B404" i="1" a="1"/>
  <c r="B404" i="1" s="1"/>
  <c r="B405" i="1" a="1"/>
  <c r="B405" i="1" s="1"/>
  <c r="B406" i="1" a="1"/>
  <c r="B406" i="1" s="1"/>
  <c r="B407" i="1" a="1"/>
  <c r="B407" i="1" s="1"/>
  <c r="B408" i="1" a="1"/>
  <c r="B408" i="1" s="1"/>
  <c r="B409" i="1" a="1"/>
  <c r="B409" i="1" s="1"/>
  <c r="B410" i="1" a="1"/>
  <c r="B410" i="1" s="1"/>
  <c r="B411" i="1" a="1"/>
  <c r="B411" i="1" s="1"/>
  <c r="B412" i="1" a="1"/>
  <c r="B412" i="1" s="1"/>
  <c r="B413" i="1" a="1"/>
  <c r="B413" i="1" s="1"/>
  <c r="B414" i="1" a="1"/>
  <c r="B414" i="1" s="1"/>
  <c r="B415" i="1" a="1"/>
  <c r="B415" i="1" s="1"/>
  <c r="B416" i="1" a="1"/>
  <c r="B416" i="1" s="1"/>
  <c r="B417" i="1" a="1"/>
  <c r="B417" i="1" s="1"/>
  <c r="B418" i="1" a="1"/>
  <c r="B418" i="1" s="1"/>
  <c r="B419" i="1" a="1"/>
  <c r="B419" i="1" s="1"/>
  <c r="B420" i="1" a="1"/>
  <c r="B420" i="1" s="1"/>
  <c r="B421" i="1" a="1"/>
  <c r="B421" i="1" s="1"/>
  <c r="B422" i="1" a="1"/>
  <c r="B422" i="1" s="1"/>
  <c r="B423" i="1" a="1"/>
  <c r="B423" i="1" s="1"/>
  <c r="B424" i="1" a="1"/>
  <c r="B424" i="1" s="1"/>
  <c r="B425" i="1" a="1"/>
  <c r="B425" i="1" s="1"/>
  <c r="B426" i="1" a="1"/>
  <c r="B426" i="1" s="1"/>
  <c r="B427" i="1" a="1"/>
  <c r="B427" i="1" s="1"/>
  <c r="B428" i="1" a="1"/>
  <c r="B428" i="1" s="1"/>
  <c r="B429" i="1" a="1"/>
  <c r="B429" i="1" s="1"/>
  <c r="B430" i="1" a="1"/>
  <c r="B430" i="1" s="1"/>
  <c r="B431" i="1" a="1"/>
  <c r="B431" i="1" s="1"/>
  <c r="B432" i="1" a="1"/>
  <c r="B432" i="1" s="1"/>
  <c r="B433" i="1" a="1"/>
  <c r="B433" i="1" s="1"/>
  <c r="B434" i="1" a="1"/>
  <c r="B434" i="1" s="1"/>
  <c r="B435" i="1" a="1"/>
  <c r="B435" i="1" s="1"/>
  <c r="B436" i="1" a="1"/>
  <c r="B436" i="1" s="1"/>
  <c r="B437" i="1" a="1"/>
  <c r="B437" i="1" s="1"/>
  <c r="B438" i="1" a="1"/>
  <c r="B438" i="1" s="1"/>
  <c r="B439" i="1" a="1"/>
  <c r="B439" i="1" s="1"/>
  <c r="B440" i="1" a="1"/>
  <c r="B440" i="1" s="1"/>
  <c r="B441" i="1" a="1"/>
  <c r="B441" i="1" s="1"/>
  <c r="B442" i="1" a="1"/>
  <c r="B442" i="1" s="1"/>
  <c r="B443" i="1" a="1"/>
  <c r="B443" i="1" s="1"/>
  <c r="B444" i="1" a="1"/>
  <c r="B444" i="1" s="1"/>
  <c r="B445" i="1" a="1"/>
  <c r="B445" i="1" s="1"/>
  <c r="B446" i="1" a="1"/>
  <c r="B446" i="1" s="1"/>
  <c r="B447" i="1" a="1"/>
  <c r="B447" i="1" s="1"/>
  <c r="B448" i="1" a="1"/>
  <c r="B448" i="1" s="1"/>
  <c r="B449" i="1" a="1"/>
  <c r="B449" i="1" s="1"/>
  <c r="B450" i="1" a="1"/>
  <c r="B450" i="1" s="1"/>
  <c r="B451" i="1" a="1"/>
  <c r="B451" i="1" s="1"/>
  <c r="B452" i="1" a="1"/>
  <c r="B452" i="1" s="1"/>
  <c r="B453" i="1" a="1"/>
  <c r="B453" i="1" s="1"/>
  <c r="B454" i="1" a="1"/>
  <c r="B454" i="1" s="1"/>
  <c r="B455" i="1" a="1"/>
  <c r="B455" i="1" s="1"/>
  <c r="B456" i="1" a="1"/>
  <c r="B456" i="1" s="1"/>
  <c r="B457" i="1" a="1"/>
  <c r="B457" i="1" s="1"/>
  <c r="B458" i="1" a="1"/>
  <c r="B458" i="1" s="1"/>
  <c r="B459" i="1" a="1"/>
  <c r="B459" i="1" s="1"/>
  <c r="B460" i="1" a="1"/>
  <c r="B460" i="1" s="1"/>
  <c r="B461" i="1" a="1"/>
  <c r="B461" i="1" s="1"/>
  <c r="B462" i="1" a="1"/>
  <c r="B462" i="1" s="1"/>
  <c r="B463" i="1" a="1"/>
  <c r="B463" i="1" s="1"/>
  <c r="B464" i="1" a="1"/>
  <c r="B464" i="1" s="1"/>
  <c r="B465" i="1" a="1"/>
  <c r="B465" i="1" s="1"/>
  <c r="B466" i="1" a="1"/>
  <c r="B466" i="1" s="1"/>
  <c r="B467" i="1" a="1"/>
  <c r="B467" i="1" s="1"/>
  <c r="B468" i="1" a="1"/>
  <c r="B468" i="1" s="1"/>
  <c r="B469" i="1" a="1"/>
  <c r="B469" i="1" s="1"/>
  <c r="B470" i="1" a="1"/>
  <c r="B470" i="1" s="1"/>
  <c r="B471" i="1" a="1"/>
  <c r="B471" i="1" s="1"/>
  <c r="B472" i="1" a="1"/>
  <c r="B472" i="1" s="1"/>
  <c r="B473" i="1" a="1"/>
  <c r="B473" i="1" s="1"/>
  <c r="B474" i="1" a="1"/>
  <c r="B474" i="1" s="1"/>
  <c r="B475" i="1" a="1"/>
  <c r="B475" i="1" s="1"/>
  <c r="B476" i="1" a="1"/>
  <c r="B476" i="1" s="1"/>
  <c r="B477" i="1" a="1"/>
  <c r="B477" i="1" s="1"/>
  <c r="B478" i="1" a="1"/>
  <c r="B478" i="1" s="1"/>
  <c r="B479" i="1" a="1"/>
  <c r="B479" i="1" s="1"/>
  <c r="B480" i="1" a="1"/>
  <c r="B480" i="1" s="1"/>
  <c r="B481" i="1" a="1"/>
  <c r="B481" i="1" s="1"/>
  <c r="B482" i="1" a="1"/>
  <c r="B482" i="1" s="1"/>
  <c r="B483" i="1" a="1"/>
  <c r="B483" i="1" s="1"/>
  <c r="B484" i="1" a="1"/>
  <c r="B484" i="1" s="1"/>
  <c r="B485" i="1" a="1"/>
  <c r="B485" i="1" s="1"/>
  <c r="B486" i="1" a="1"/>
  <c r="B486" i="1" s="1"/>
  <c r="B487" i="1" a="1"/>
  <c r="B487" i="1" s="1"/>
  <c r="B488" i="1" a="1"/>
  <c r="B488" i="1" s="1"/>
  <c r="B489" i="1" a="1"/>
  <c r="B489" i="1" s="1"/>
  <c r="B490" i="1" a="1"/>
  <c r="B490" i="1" s="1"/>
  <c r="B491" i="1" a="1"/>
  <c r="B491" i="1" s="1"/>
  <c r="B492" i="1" a="1"/>
  <c r="B492" i="1" s="1"/>
  <c r="B493" i="1" a="1"/>
  <c r="B493" i="1" s="1"/>
  <c r="B494" i="1" a="1"/>
  <c r="B494" i="1" s="1"/>
  <c r="B495" i="1" a="1"/>
  <c r="B495" i="1" s="1"/>
  <c r="B496" i="1" a="1"/>
  <c r="B496" i="1" s="1"/>
  <c r="B497" i="1" a="1"/>
  <c r="B497" i="1" s="1"/>
  <c r="B498" i="1" a="1"/>
  <c r="B498" i="1" s="1"/>
  <c r="B499" i="1" a="1"/>
  <c r="B499" i="1" s="1"/>
  <c r="B500" i="1" a="1"/>
  <c r="B500" i="1" s="1"/>
  <c r="B501" i="1" a="1"/>
  <c r="B501" i="1" s="1"/>
  <c r="B502" i="1" a="1"/>
  <c r="B502" i="1" s="1"/>
  <c r="B503" i="1" a="1"/>
  <c r="B503" i="1" s="1"/>
  <c r="B504" i="1" a="1"/>
  <c r="B504" i="1" s="1"/>
  <c r="B505" i="1" a="1"/>
  <c r="B505" i="1" s="1"/>
  <c r="B506" i="1" a="1"/>
  <c r="B506" i="1" s="1"/>
  <c r="B507" i="1" a="1"/>
  <c r="B507" i="1" s="1"/>
  <c r="B508" i="1" a="1"/>
  <c r="B508" i="1" s="1"/>
  <c r="B509" i="1" a="1"/>
  <c r="B509" i="1" s="1"/>
  <c r="B510" i="1" a="1"/>
  <c r="B510" i="1" s="1"/>
  <c r="B511" i="1" a="1"/>
  <c r="B511" i="1" s="1"/>
  <c r="B512" i="1" a="1"/>
  <c r="B512" i="1" s="1"/>
  <c r="B513" i="1" a="1"/>
  <c r="B513" i="1" s="1"/>
  <c r="B514" i="1" a="1"/>
  <c r="B514" i="1" s="1"/>
  <c r="B515" i="1" a="1"/>
  <c r="B515" i="1" s="1"/>
  <c r="B516" i="1" a="1"/>
  <c r="B516" i="1" s="1"/>
  <c r="B517" i="1" a="1"/>
  <c r="B517" i="1" s="1"/>
  <c r="B518" i="1" a="1"/>
  <c r="B518" i="1" s="1"/>
  <c r="B519" i="1" a="1"/>
  <c r="B519" i="1" s="1"/>
  <c r="B520" i="1" a="1"/>
  <c r="B520" i="1" s="1"/>
  <c r="B521" i="1" a="1"/>
  <c r="B521" i="1" s="1"/>
  <c r="B522" i="1" a="1"/>
  <c r="B522" i="1" s="1"/>
  <c r="B523" i="1" a="1"/>
  <c r="B523" i="1" s="1"/>
  <c r="B524" i="1" a="1"/>
  <c r="B524" i="1" s="1"/>
  <c r="B525" i="1" a="1"/>
  <c r="B525" i="1" s="1"/>
  <c r="B526" i="1" a="1"/>
  <c r="B526" i="1" s="1"/>
  <c r="B527" i="1" a="1"/>
  <c r="B527" i="1" s="1"/>
  <c r="B528" i="1" a="1"/>
  <c r="B528" i="1" s="1"/>
  <c r="B529" i="1" a="1"/>
  <c r="B529" i="1" s="1"/>
  <c r="B530" i="1" a="1"/>
  <c r="B530" i="1" s="1"/>
  <c r="B531" i="1" a="1"/>
  <c r="B531" i="1" s="1"/>
  <c r="B532" i="1" a="1"/>
  <c r="B532" i="1" s="1"/>
  <c r="B533" i="1" a="1"/>
  <c r="B533" i="1" s="1"/>
  <c r="B534" i="1" a="1"/>
  <c r="B534" i="1" s="1"/>
  <c r="B535" i="1" a="1"/>
  <c r="B535" i="1" s="1"/>
  <c r="B536" i="1" a="1"/>
  <c r="B536" i="1" s="1"/>
  <c r="B537" i="1" a="1"/>
  <c r="B537" i="1" s="1"/>
  <c r="B538" i="1" a="1"/>
  <c r="B538" i="1" s="1"/>
  <c r="B539" i="1" a="1"/>
  <c r="B539" i="1" s="1"/>
  <c r="B540" i="1" a="1"/>
  <c r="B540" i="1" s="1"/>
  <c r="B541" i="1" a="1"/>
  <c r="B541" i="1" s="1"/>
  <c r="B542" i="1" a="1"/>
  <c r="B542" i="1" s="1"/>
  <c r="B543" i="1" a="1"/>
  <c r="B543" i="1" s="1"/>
  <c r="B544" i="1" a="1"/>
  <c r="B544" i="1" s="1"/>
  <c r="B545" i="1" a="1"/>
  <c r="B545" i="1" s="1"/>
  <c r="B546" i="1" a="1"/>
  <c r="B546" i="1" s="1"/>
  <c r="B547" i="1" a="1"/>
  <c r="B547" i="1" s="1"/>
  <c r="B548" i="1" a="1"/>
  <c r="B548" i="1" s="1"/>
  <c r="B549" i="1" a="1"/>
  <c r="B549" i="1" s="1"/>
  <c r="B550" i="1" a="1"/>
  <c r="B550" i="1" s="1"/>
  <c r="B551" i="1" a="1"/>
  <c r="B551" i="1" s="1"/>
  <c r="B552" i="1" a="1"/>
  <c r="B552" i="1" s="1"/>
  <c r="B553" i="1" a="1"/>
  <c r="B553" i="1" s="1"/>
  <c r="B554" i="1" a="1"/>
  <c r="B554" i="1" s="1"/>
  <c r="B555" i="1" a="1"/>
  <c r="B555" i="1" s="1"/>
  <c r="B556" i="1" a="1"/>
  <c r="B556" i="1" s="1"/>
  <c r="B557" i="1" a="1"/>
  <c r="B557" i="1" s="1"/>
  <c r="B558" i="1" a="1"/>
  <c r="B558" i="1" s="1"/>
  <c r="B559" i="1" a="1"/>
  <c r="B559" i="1" s="1"/>
  <c r="B560" i="1" a="1"/>
  <c r="B560" i="1" s="1"/>
  <c r="B561" i="1" a="1"/>
  <c r="B561" i="1" s="1"/>
  <c r="B562" i="1" a="1"/>
  <c r="B562" i="1" s="1"/>
  <c r="B563" i="1" a="1"/>
  <c r="B563" i="1" s="1"/>
  <c r="B564" i="1" a="1"/>
  <c r="B564" i="1" s="1"/>
  <c r="B565" i="1" a="1"/>
  <c r="B565" i="1" s="1"/>
  <c r="B566" i="1" a="1"/>
  <c r="B566" i="1" s="1"/>
  <c r="B567" i="1" a="1"/>
  <c r="B567" i="1" s="1"/>
  <c r="B568" i="1" a="1"/>
  <c r="B568" i="1" s="1"/>
  <c r="B569" i="1" a="1"/>
  <c r="B569" i="1" s="1"/>
  <c r="B570" i="1" a="1"/>
  <c r="B570" i="1" s="1"/>
  <c r="B571" i="1" a="1"/>
  <c r="B571" i="1" s="1"/>
  <c r="B572" i="1" a="1"/>
  <c r="B572" i="1" s="1"/>
  <c r="B573" i="1" a="1"/>
  <c r="B573" i="1" s="1"/>
  <c r="B574" i="1" a="1"/>
  <c r="B574" i="1" s="1"/>
  <c r="B575" i="1" a="1"/>
  <c r="B575" i="1" s="1"/>
  <c r="B576" i="1" a="1"/>
  <c r="B576" i="1"/>
  <c r="B577" i="1" a="1"/>
  <c r="B577" i="1" s="1"/>
  <c r="B578" i="1" a="1"/>
  <c r="B578" i="1" s="1"/>
  <c r="B579" i="1" a="1"/>
  <c r="B579" i="1" s="1"/>
  <c r="B580" i="1" a="1"/>
  <c r="B580" i="1" s="1"/>
  <c r="B581" i="1" a="1"/>
  <c r="B581" i="1" s="1"/>
  <c r="B582" i="1" a="1"/>
  <c r="B582" i="1" s="1"/>
  <c r="B583" i="1" a="1"/>
  <c r="B583" i="1" s="1"/>
  <c r="B584" i="1" a="1"/>
  <c r="B584" i="1" s="1"/>
  <c r="B585" i="1" a="1"/>
  <c r="B585" i="1" s="1"/>
  <c r="B586" i="1" a="1"/>
  <c r="B586" i="1" s="1"/>
  <c r="B587" i="1" a="1"/>
  <c r="B587" i="1" s="1"/>
  <c r="B588" i="1" a="1"/>
  <c r="B588" i="1" s="1"/>
  <c r="B589" i="1" a="1"/>
  <c r="B589" i="1" s="1"/>
  <c r="B590" i="1" a="1"/>
  <c r="B590" i="1" s="1"/>
  <c r="B591" i="1" a="1"/>
  <c r="B591" i="1" s="1"/>
  <c r="B592" i="1" a="1"/>
  <c r="B592" i="1" s="1"/>
  <c r="B593" i="1" a="1"/>
  <c r="B593" i="1" s="1"/>
  <c r="B594" i="1" a="1"/>
  <c r="B594" i="1" s="1"/>
  <c r="B595" i="1" a="1"/>
  <c r="B595" i="1" s="1"/>
  <c r="B596" i="1" a="1"/>
  <c r="B596" i="1" s="1"/>
  <c r="B597" i="1" a="1"/>
  <c r="B597" i="1" s="1"/>
  <c r="B598" i="1" a="1"/>
  <c r="B598" i="1" s="1"/>
  <c r="B599" i="1" a="1"/>
  <c r="B599" i="1"/>
  <c r="B600" i="1" a="1"/>
  <c r="B600" i="1" s="1"/>
  <c r="B601" i="1" a="1"/>
  <c r="B601" i="1" s="1"/>
  <c r="B602" i="1" a="1"/>
  <c r="B602" i="1" s="1"/>
  <c r="B603" i="1" a="1"/>
  <c r="B603" i="1" s="1"/>
  <c r="B604" i="1" a="1"/>
  <c r="B604" i="1" s="1"/>
  <c r="B605" i="1" a="1"/>
  <c r="B605" i="1" s="1"/>
  <c r="B606" i="1" a="1"/>
  <c r="B606" i="1" s="1"/>
  <c r="B607" i="1" a="1"/>
  <c r="B607" i="1" s="1"/>
  <c r="B608" i="1" a="1"/>
  <c r="B608" i="1" s="1"/>
  <c r="B609" i="1" a="1"/>
  <c r="B609" i="1" s="1"/>
  <c r="B610" i="1" a="1"/>
  <c r="B610" i="1" s="1"/>
  <c r="B611" i="1" a="1"/>
  <c r="B611" i="1" s="1"/>
  <c r="B612" i="1" a="1"/>
  <c r="B612" i="1" s="1"/>
  <c r="B613" i="1" a="1"/>
  <c r="B613" i="1" s="1"/>
  <c r="B614" i="1" a="1"/>
  <c r="B614" i="1" s="1"/>
  <c r="B615" i="1" a="1"/>
  <c r="B615" i="1" s="1"/>
  <c r="B616" i="1" a="1"/>
  <c r="B616" i="1" s="1"/>
  <c r="B617" i="1" a="1"/>
  <c r="B617" i="1" s="1"/>
  <c r="B618" i="1" a="1"/>
  <c r="B618" i="1" s="1"/>
  <c r="B619" i="1" a="1"/>
  <c r="B619" i="1"/>
  <c r="B620" i="1" a="1"/>
  <c r="B620" i="1" s="1"/>
  <c r="B621" i="1" a="1"/>
  <c r="B621" i="1" s="1"/>
  <c r="B622" i="1" a="1"/>
  <c r="B622" i="1" s="1"/>
  <c r="B623" i="1" a="1"/>
  <c r="B623" i="1" s="1"/>
  <c r="B624" i="1" a="1"/>
  <c r="B624" i="1" s="1"/>
  <c r="B625" i="1" a="1"/>
  <c r="B625" i="1" s="1"/>
  <c r="B626" i="1" a="1"/>
  <c r="B626" i="1" s="1"/>
  <c r="B627" i="1" a="1"/>
  <c r="B627" i="1" s="1"/>
  <c r="B628" i="1" a="1"/>
  <c r="B628" i="1" s="1"/>
  <c r="B629" i="1" a="1"/>
  <c r="B629" i="1" s="1"/>
  <c r="B630" i="1" a="1"/>
  <c r="B630" i="1" s="1"/>
  <c r="B631" i="1" a="1"/>
  <c r="B631" i="1" s="1"/>
  <c r="B632" i="1" a="1"/>
  <c r="B632" i="1" s="1"/>
  <c r="B633" i="1" a="1"/>
  <c r="B633" i="1"/>
  <c r="B634" i="1" a="1"/>
  <c r="B634" i="1" s="1"/>
  <c r="B635" i="1" a="1"/>
  <c r="B635" i="1" s="1"/>
  <c r="B636" i="1" a="1"/>
  <c r="B636" i="1" s="1"/>
  <c r="B637" i="1" a="1"/>
  <c r="B637" i="1" s="1"/>
  <c r="B638" i="1" a="1"/>
  <c r="B638" i="1" s="1"/>
  <c r="B639" i="1" a="1"/>
  <c r="B639" i="1" s="1"/>
  <c r="B640" i="1" a="1"/>
  <c r="B640" i="1" s="1"/>
  <c r="B641" i="1" a="1"/>
  <c r="B641" i="1" s="1"/>
  <c r="B642" i="1" a="1"/>
  <c r="B642" i="1" s="1"/>
  <c r="B643" i="1" a="1"/>
  <c r="B643" i="1" s="1"/>
  <c r="B644" i="1" a="1"/>
  <c r="B644" i="1" s="1"/>
  <c r="B645" i="1" a="1"/>
  <c r="B645" i="1" s="1"/>
  <c r="B646" i="1" a="1"/>
  <c r="B646" i="1" s="1"/>
  <c r="B647" i="1" a="1"/>
  <c r="B647" i="1" s="1"/>
  <c r="B648" i="1" a="1"/>
  <c r="B648" i="1" s="1"/>
  <c r="B649" i="1" a="1"/>
  <c r="B649" i="1" s="1"/>
  <c r="B650" i="1" a="1"/>
  <c r="B650" i="1" s="1"/>
  <c r="B651" i="1" a="1"/>
  <c r="B651" i="1" s="1"/>
  <c r="B652" i="1" a="1"/>
  <c r="B652" i="1" s="1"/>
  <c r="B653" i="1" a="1"/>
  <c r="B653" i="1" s="1"/>
  <c r="B654" i="1" a="1"/>
  <c r="B654" i="1" s="1"/>
  <c r="B655" i="1" a="1"/>
  <c r="B655" i="1" s="1"/>
  <c r="B656" i="1" a="1"/>
  <c r="B656" i="1" s="1"/>
  <c r="B657" i="1" a="1"/>
  <c r="B657" i="1" s="1"/>
  <c r="B658" i="1" a="1"/>
  <c r="B658" i="1" s="1"/>
  <c r="B659" i="1" a="1"/>
  <c r="B659" i="1" s="1"/>
  <c r="B660" i="1" a="1"/>
  <c r="B660" i="1" s="1"/>
  <c r="B661" i="1" a="1"/>
  <c r="B661" i="1" s="1"/>
  <c r="B662" i="1" a="1"/>
  <c r="B662" i="1" s="1"/>
  <c r="B663" i="1" a="1"/>
  <c r="B663" i="1" s="1"/>
  <c r="B664" i="1" a="1"/>
  <c r="B664" i="1" s="1"/>
  <c r="B665" i="1" a="1"/>
  <c r="B665" i="1" s="1"/>
  <c r="B666" i="1" a="1"/>
  <c r="B666" i="1" s="1"/>
  <c r="B667" i="1" a="1"/>
  <c r="B667" i="1" s="1"/>
  <c r="B668" i="1" a="1"/>
  <c r="B668" i="1" s="1"/>
  <c r="B669" i="1" a="1"/>
  <c r="B669" i="1" s="1"/>
  <c r="B670" i="1" a="1"/>
  <c r="B670" i="1" s="1"/>
  <c r="B671" i="1" a="1"/>
  <c r="B671" i="1" s="1"/>
  <c r="B672" i="1" a="1"/>
  <c r="B672" i="1" s="1"/>
  <c r="B673" i="1" a="1"/>
  <c r="B673" i="1" s="1"/>
  <c r="B674" i="1" a="1"/>
  <c r="B674" i="1" s="1"/>
  <c r="B675" i="1" a="1"/>
  <c r="B675" i="1" s="1"/>
  <c r="B676" i="1" a="1"/>
  <c r="B676" i="1" s="1"/>
  <c r="B677" i="1" a="1"/>
  <c r="B677" i="1" s="1"/>
  <c r="B678" i="1" a="1"/>
  <c r="B678" i="1" s="1"/>
  <c r="B679" i="1" a="1"/>
  <c r="B679" i="1" s="1"/>
  <c r="B680" i="1" a="1"/>
  <c r="B680" i="1" s="1"/>
  <c r="B681" i="1" a="1"/>
  <c r="B681" i="1" s="1"/>
  <c r="B682" i="1" a="1"/>
  <c r="B682" i="1" s="1"/>
  <c r="B683" i="1" a="1"/>
  <c r="B683" i="1" s="1"/>
  <c r="B684" i="1" a="1"/>
  <c r="B684" i="1" s="1"/>
  <c r="B685" i="1" a="1"/>
  <c r="B685" i="1" s="1"/>
  <c r="B686" i="1" a="1"/>
  <c r="B686" i="1" s="1"/>
  <c r="B687" i="1" a="1"/>
  <c r="B687" i="1" s="1"/>
  <c r="B688" i="1" a="1"/>
  <c r="B688" i="1" s="1"/>
  <c r="B689" i="1" a="1"/>
  <c r="B689" i="1" s="1"/>
  <c r="B690" i="1" a="1"/>
  <c r="B690" i="1" s="1"/>
  <c r="B691" i="1" a="1"/>
  <c r="B691" i="1" s="1"/>
  <c r="B692" i="1" a="1"/>
  <c r="B692" i="1" s="1"/>
  <c r="B693" i="1" a="1"/>
  <c r="B693" i="1" s="1"/>
  <c r="B694" i="1" a="1"/>
  <c r="B694" i="1" s="1"/>
  <c r="B695" i="1" a="1"/>
  <c r="B695" i="1" s="1"/>
  <c r="B696" i="1" a="1"/>
  <c r="B696" i="1" s="1"/>
  <c r="B697" i="1" a="1"/>
  <c r="B697" i="1" s="1"/>
  <c r="B698" i="1" a="1"/>
  <c r="B698" i="1" s="1"/>
  <c r="B699" i="1" a="1"/>
  <c r="B699" i="1" s="1"/>
  <c r="B700" i="1" a="1"/>
  <c r="B700" i="1" s="1"/>
  <c r="B701" i="1" a="1"/>
  <c r="B701" i="1" s="1"/>
  <c r="B702" i="1" a="1"/>
  <c r="B702" i="1" s="1"/>
  <c r="B703" i="1" a="1"/>
  <c r="B703" i="1" s="1"/>
  <c r="B704" i="1" a="1"/>
  <c r="B704" i="1"/>
  <c r="B705" i="1" a="1"/>
  <c r="B705" i="1" s="1"/>
  <c r="B706" i="1" a="1"/>
  <c r="B706" i="1" s="1"/>
  <c r="B707" i="1" a="1"/>
  <c r="B707" i="1" s="1"/>
  <c r="B708" i="1" a="1"/>
  <c r="B708" i="1" s="1"/>
  <c r="B709" i="1" a="1"/>
  <c r="B709" i="1" s="1"/>
  <c r="B710" i="1" a="1"/>
  <c r="B710" i="1" s="1"/>
  <c r="B711" i="1" a="1"/>
  <c r="B711" i="1" s="1"/>
  <c r="B712" i="1" a="1"/>
  <c r="B712" i="1" s="1"/>
  <c r="B713" i="1" a="1"/>
  <c r="B713" i="1" s="1"/>
  <c r="B714" i="1" a="1"/>
  <c r="B714" i="1" s="1"/>
  <c r="B715" i="1" a="1"/>
  <c r="B715" i="1" s="1"/>
  <c r="B716" i="1" a="1"/>
  <c r="B716" i="1" s="1"/>
  <c r="B717" i="1" a="1"/>
  <c r="B717" i="1" s="1"/>
  <c r="B718" i="1" a="1"/>
  <c r="B718" i="1" s="1"/>
  <c r="B719" i="1" a="1"/>
  <c r="B719" i="1" s="1"/>
  <c r="B720" i="1" a="1"/>
  <c r="B720" i="1" s="1"/>
  <c r="B721" i="1" a="1"/>
  <c r="B721" i="1" s="1"/>
  <c r="B722" i="1" a="1"/>
  <c r="B722" i="1" s="1"/>
  <c r="B723" i="1" a="1"/>
  <c r="B723" i="1" s="1"/>
  <c r="B724" i="1" a="1"/>
  <c r="B724" i="1" s="1"/>
  <c r="B725" i="1" a="1"/>
  <c r="B725" i="1" s="1"/>
  <c r="B726" i="1" a="1"/>
  <c r="B726" i="1"/>
  <c r="B727" i="1" a="1"/>
  <c r="B727" i="1" s="1"/>
  <c r="B728" i="1" a="1"/>
  <c r="B728" i="1" s="1"/>
  <c r="B729" i="1" a="1"/>
  <c r="B729" i="1" s="1"/>
  <c r="B730" i="1" a="1"/>
  <c r="B730" i="1" s="1"/>
  <c r="B731" i="1" a="1"/>
  <c r="B731" i="1" s="1"/>
  <c r="B732" i="1" a="1"/>
  <c r="B732" i="1" s="1"/>
  <c r="B733" i="1" a="1"/>
  <c r="B733" i="1" s="1"/>
  <c r="B734" i="1" a="1"/>
  <c r="B734" i="1" s="1"/>
  <c r="B735" i="1" a="1"/>
  <c r="B735" i="1" s="1"/>
  <c r="B736" i="1" a="1"/>
  <c r="B736" i="1" s="1"/>
  <c r="B737" i="1" a="1"/>
  <c r="B737" i="1"/>
  <c r="B738" i="1" a="1"/>
  <c r="B738" i="1" s="1"/>
  <c r="B739" i="1" a="1"/>
  <c r="B739" i="1" s="1"/>
  <c r="B740" i="1" a="1"/>
  <c r="B740" i="1" s="1"/>
  <c r="B741" i="1" a="1"/>
  <c r="B741" i="1" s="1"/>
  <c r="B742" i="1" a="1"/>
  <c r="B742" i="1" s="1"/>
  <c r="B743" i="1" a="1"/>
  <c r="B743" i="1" s="1"/>
  <c r="B744" i="1" a="1"/>
  <c r="B744" i="1" s="1"/>
  <c r="B745" i="1" a="1"/>
  <c r="B745" i="1" s="1"/>
  <c r="B746" i="1" a="1"/>
  <c r="B746" i="1" s="1"/>
  <c r="B747" i="1" a="1"/>
  <c r="B747" i="1" s="1"/>
  <c r="B748" i="1" a="1"/>
  <c r="B748" i="1" s="1"/>
  <c r="B749" i="1" a="1"/>
  <c r="B749" i="1" s="1"/>
  <c r="B750" i="1" a="1"/>
  <c r="B750" i="1" s="1"/>
  <c r="B751" i="1" a="1"/>
  <c r="B751" i="1" s="1"/>
  <c r="B752" i="1" a="1"/>
  <c r="B752" i="1" s="1"/>
  <c r="B753" i="1" a="1"/>
  <c r="B753" i="1" s="1"/>
  <c r="B754" i="1" a="1"/>
  <c r="B754" i="1" s="1"/>
  <c r="B755" i="1" a="1"/>
  <c r="B755" i="1" s="1"/>
  <c r="B756" i="1" a="1"/>
  <c r="B756" i="1" s="1"/>
  <c r="B757" i="1" a="1"/>
  <c r="B757" i="1" s="1"/>
  <c r="B758" i="1" a="1"/>
  <c r="B758" i="1" s="1"/>
  <c r="B759" i="1" a="1"/>
  <c r="B759" i="1" s="1"/>
  <c r="B760" i="1" a="1"/>
  <c r="B760" i="1" s="1"/>
  <c r="B761" i="1" a="1"/>
  <c r="B761" i="1" s="1"/>
  <c r="B762" i="1" a="1"/>
  <c r="B762" i="1" s="1"/>
  <c r="B763" i="1" a="1"/>
  <c r="B763" i="1" s="1"/>
  <c r="B764" i="1" a="1"/>
  <c r="B764" i="1" s="1"/>
  <c r="B765" i="1" a="1"/>
  <c r="B765" i="1" s="1"/>
  <c r="B766" i="1" a="1"/>
  <c r="B766" i="1" s="1"/>
  <c r="B767" i="1" a="1"/>
  <c r="B767" i="1"/>
  <c r="B768" i="1" a="1"/>
  <c r="B768" i="1" s="1"/>
  <c r="B769" i="1" a="1"/>
  <c r="B769" i="1" s="1"/>
  <c r="B770" i="1" a="1"/>
  <c r="B770" i="1" s="1"/>
  <c r="B771" i="1" a="1"/>
  <c r="B771" i="1" s="1"/>
  <c r="B772" i="1" a="1"/>
  <c r="B772" i="1" s="1"/>
  <c r="B773" i="1" a="1"/>
  <c r="B773" i="1" s="1"/>
  <c r="B774" i="1" a="1"/>
  <c r="B774" i="1" s="1"/>
  <c r="B775" i="1" a="1"/>
  <c r="B775" i="1" s="1"/>
  <c r="B776" i="1" a="1"/>
  <c r="B776" i="1" s="1"/>
  <c r="B777" i="1" a="1"/>
  <c r="B777" i="1" s="1"/>
  <c r="B778" i="1" a="1"/>
  <c r="B778" i="1" s="1"/>
  <c r="B779" i="1" a="1"/>
  <c r="B779" i="1" s="1"/>
  <c r="B780" i="1" a="1"/>
  <c r="B780" i="1" s="1"/>
  <c r="B781" i="1" a="1"/>
  <c r="B781" i="1" s="1"/>
  <c r="B782" i="1" a="1"/>
  <c r="B782" i="1" s="1"/>
  <c r="B783" i="1" a="1"/>
  <c r="B783" i="1" s="1"/>
  <c r="B784" i="1" a="1"/>
  <c r="B784" i="1" s="1"/>
  <c r="B785" i="1" a="1"/>
  <c r="B785" i="1" s="1"/>
  <c r="B786" i="1" a="1"/>
  <c r="B786" i="1" s="1"/>
  <c r="B787" i="1" a="1"/>
  <c r="B787" i="1" s="1"/>
  <c r="B788" i="1" a="1"/>
  <c r="B788" i="1" s="1"/>
  <c r="B789" i="1" a="1"/>
  <c r="B789" i="1" s="1"/>
  <c r="B790" i="1" a="1"/>
  <c r="B790" i="1" s="1"/>
  <c r="B791" i="1" a="1"/>
  <c r="B791" i="1" s="1"/>
  <c r="B792" i="1" a="1"/>
  <c r="B792" i="1" s="1"/>
  <c r="B793" i="1" a="1"/>
  <c r="B793" i="1" s="1"/>
  <c r="B794" i="1" a="1"/>
  <c r="B794" i="1" s="1"/>
  <c r="B795" i="1" a="1"/>
  <c r="B795" i="1" s="1"/>
  <c r="B796" i="1" a="1"/>
  <c r="B796" i="1" s="1"/>
  <c r="B797" i="1" a="1"/>
  <c r="B797" i="1" s="1"/>
  <c r="B798" i="1" a="1"/>
  <c r="B798" i="1" s="1"/>
  <c r="B799" i="1" a="1"/>
  <c r="B799" i="1" s="1"/>
  <c r="B800" i="1" a="1"/>
  <c r="B800" i="1" s="1"/>
  <c r="B801" i="1" a="1"/>
  <c r="B801" i="1" s="1"/>
  <c r="B802" i="1" a="1"/>
  <c r="B802" i="1" s="1"/>
  <c r="B803" i="1" a="1"/>
  <c r="B803" i="1" s="1"/>
  <c r="B804" i="1" a="1"/>
  <c r="B804" i="1" s="1"/>
  <c r="B805" i="1" a="1"/>
  <c r="B805" i="1" s="1"/>
  <c r="B806" i="1" a="1"/>
  <c r="B806" i="1" s="1"/>
  <c r="B807" i="1" a="1"/>
  <c r="B807" i="1" s="1"/>
  <c r="B808" i="1" a="1"/>
  <c r="B808" i="1" s="1"/>
  <c r="B809" i="1" a="1"/>
  <c r="B809" i="1" s="1"/>
  <c r="B810" i="1" a="1"/>
  <c r="B810" i="1" s="1"/>
  <c r="B811" i="1" a="1"/>
  <c r="B811" i="1" s="1"/>
  <c r="B812" i="1" a="1"/>
  <c r="B812" i="1" s="1"/>
  <c r="B813" i="1" a="1"/>
  <c r="B813" i="1" s="1"/>
  <c r="B814" i="1" a="1"/>
  <c r="B814" i="1" s="1"/>
  <c r="B815" i="1" a="1"/>
  <c r="B815" i="1" s="1"/>
  <c r="B816" i="1" a="1"/>
  <c r="B816" i="1" s="1"/>
  <c r="B817" i="1" a="1"/>
  <c r="B817" i="1" s="1"/>
  <c r="B818" i="1" a="1"/>
  <c r="B818" i="1" s="1"/>
  <c r="B819" i="1" a="1"/>
  <c r="B819" i="1"/>
  <c r="B820" i="1" a="1"/>
  <c r="B820" i="1" s="1"/>
  <c r="B821" i="1" a="1"/>
  <c r="B821" i="1" s="1"/>
  <c r="B822" i="1" a="1"/>
  <c r="B822" i="1" s="1"/>
  <c r="B823" i="1" a="1"/>
  <c r="B823" i="1" s="1"/>
  <c r="B824" i="1" a="1"/>
  <c r="B824" i="1" s="1"/>
  <c r="B825" i="1" a="1"/>
  <c r="B825" i="1" s="1"/>
  <c r="B826" i="1" a="1"/>
  <c r="B826" i="1" s="1"/>
  <c r="B827" i="1" a="1"/>
  <c r="B827" i="1" s="1"/>
  <c r="B828" i="1" a="1"/>
  <c r="B828" i="1" s="1"/>
  <c r="B829" i="1" a="1"/>
  <c r="B829" i="1" s="1"/>
  <c r="B830" i="1" a="1"/>
  <c r="B830" i="1"/>
  <c r="B831" i="1" a="1"/>
  <c r="B831" i="1" s="1"/>
  <c r="B832" i="1" a="1"/>
  <c r="B832" i="1" s="1"/>
  <c r="B833" i="1" a="1"/>
  <c r="B833" i="1" s="1"/>
  <c r="B834" i="1" a="1"/>
  <c r="B834" i="1" s="1"/>
  <c r="B835" i="1" a="1"/>
  <c r="B835" i="1" s="1"/>
  <c r="B836" i="1" a="1"/>
  <c r="B836" i="1" s="1"/>
  <c r="B837" i="1" a="1"/>
  <c r="B837" i="1" s="1"/>
  <c r="B838" i="1" a="1"/>
  <c r="B838" i="1" s="1"/>
  <c r="B839" i="1" a="1"/>
  <c r="B839" i="1" s="1"/>
  <c r="B840" i="1" a="1"/>
  <c r="B840" i="1" s="1"/>
  <c r="B841" i="1" a="1"/>
  <c r="B841" i="1" s="1"/>
  <c r="B842" i="1" a="1"/>
  <c r="B842" i="1" s="1"/>
  <c r="B843" i="1" a="1"/>
  <c r="B843" i="1" s="1"/>
  <c r="B844" i="1" a="1"/>
  <c r="B844" i="1" s="1"/>
  <c r="B845" i="1" a="1"/>
  <c r="B845" i="1" s="1"/>
  <c r="B846" i="1" a="1"/>
  <c r="B846" i="1" s="1"/>
  <c r="B847" i="1" a="1"/>
  <c r="B847" i="1" s="1"/>
  <c r="B848" i="1" a="1"/>
  <c r="B848" i="1" s="1"/>
  <c r="B849" i="1" a="1"/>
  <c r="B849" i="1" s="1"/>
  <c r="B850" i="1" a="1"/>
  <c r="B850" i="1" s="1"/>
  <c r="B851" i="1" a="1"/>
  <c r="B851" i="1" s="1"/>
  <c r="B852" i="1" a="1"/>
  <c r="B852" i="1" s="1"/>
  <c r="B853" i="1" a="1"/>
  <c r="B853" i="1" s="1"/>
  <c r="B854" i="1" a="1"/>
  <c r="B854" i="1" s="1"/>
  <c r="B855" i="1" a="1"/>
  <c r="B855" i="1" s="1"/>
  <c r="B856" i="1" a="1"/>
  <c r="B856" i="1" s="1"/>
  <c r="B857" i="1" a="1"/>
  <c r="B857" i="1" s="1"/>
  <c r="B858" i="1" a="1"/>
  <c r="B858" i="1" s="1"/>
  <c r="B859" i="1" a="1"/>
  <c r="B859" i="1" s="1"/>
  <c r="B860" i="1" a="1"/>
  <c r="B860" i="1" s="1"/>
  <c r="B861" i="1" a="1"/>
  <c r="B861" i="1" s="1"/>
  <c r="B862" i="1" a="1"/>
  <c r="B862" i="1" s="1"/>
  <c r="B863" i="1" a="1"/>
  <c r="B863" i="1" s="1"/>
  <c r="B864" i="1" a="1"/>
  <c r="B864" i="1" s="1"/>
  <c r="B865" i="1" a="1"/>
  <c r="B865" i="1" s="1"/>
  <c r="B866" i="1" a="1"/>
  <c r="B866" i="1" s="1"/>
  <c r="B867" i="1" a="1"/>
  <c r="B867" i="1" s="1"/>
  <c r="B868" i="1" a="1"/>
  <c r="B868" i="1" s="1"/>
  <c r="B869" i="1" a="1"/>
  <c r="B869" i="1" s="1"/>
  <c r="B870" i="1" a="1"/>
  <c r="B870" i="1" s="1"/>
  <c r="B871" i="1" a="1"/>
  <c r="B871" i="1" s="1"/>
  <c r="B872" i="1" a="1"/>
  <c r="B872" i="1" s="1"/>
  <c r="B873" i="1" a="1"/>
  <c r="B873" i="1" s="1"/>
  <c r="B874" i="1" a="1"/>
  <c r="B874" i="1" s="1"/>
  <c r="B875" i="1" a="1"/>
  <c r="B875" i="1" s="1"/>
  <c r="B876" i="1" a="1"/>
  <c r="B876" i="1" s="1"/>
  <c r="B877" i="1" a="1"/>
  <c r="B877" i="1" s="1"/>
  <c r="B878" i="1" a="1"/>
  <c r="B878" i="1" s="1"/>
  <c r="B879" i="1" a="1"/>
  <c r="B879" i="1" s="1"/>
  <c r="B880" i="1" a="1"/>
  <c r="B880" i="1" s="1"/>
  <c r="B881" i="1" a="1"/>
  <c r="B881" i="1" s="1"/>
  <c r="B882" i="1" a="1"/>
  <c r="B882" i="1" s="1"/>
  <c r="B883" i="1" a="1"/>
  <c r="B883" i="1" s="1"/>
  <c r="B884" i="1" a="1"/>
  <c r="B884" i="1" s="1"/>
  <c r="B885" i="1" a="1"/>
  <c r="B885" i="1" s="1"/>
  <c r="B886" i="1" a="1"/>
  <c r="B886" i="1" s="1"/>
  <c r="B887" i="1" a="1"/>
  <c r="B887" i="1" s="1"/>
  <c r="B888" i="1" a="1"/>
  <c r="B888" i="1" s="1"/>
  <c r="B889" i="1" a="1"/>
  <c r="B889" i="1" s="1"/>
  <c r="B890" i="1" a="1"/>
  <c r="B890" i="1" s="1"/>
  <c r="B891" i="1" a="1"/>
  <c r="B891" i="1" s="1"/>
  <c r="B892" i="1" a="1"/>
  <c r="B892" i="1" s="1"/>
  <c r="B893" i="1" a="1"/>
  <c r="B893" i="1" s="1"/>
  <c r="B894" i="1" a="1"/>
  <c r="B894" i="1" s="1"/>
  <c r="B895" i="1" a="1"/>
  <c r="B895" i="1" s="1"/>
  <c r="B896" i="1" a="1"/>
  <c r="B896" i="1" s="1"/>
  <c r="B897" i="1" a="1"/>
  <c r="B897" i="1" s="1"/>
  <c r="B898" i="1" a="1"/>
  <c r="B898" i="1" s="1"/>
  <c r="B899" i="1" a="1"/>
  <c r="B899" i="1" s="1"/>
  <c r="B900" i="1" a="1"/>
  <c r="B900" i="1" s="1"/>
  <c r="B901" i="1" a="1"/>
  <c r="B901" i="1" s="1"/>
  <c r="B902" i="1" a="1"/>
  <c r="B902" i="1" s="1"/>
  <c r="B903" i="1" a="1"/>
  <c r="B903" i="1" s="1"/>
  <c r="B904" i="1" a="1"/>
  <c r="B904" i="1" s="1"/>
  <c r="B905" i="1" a="1"/>
  <c r="B905" i="1" s="1"/>
  <c r="B906" i="1" a="1"/>
  <c r="B906" i="1" s="1"/>
  <c r="B907" i="1" a="1"/>
  <c r="B907" i="1" s="1"/>
  <c r="B908" i="1" a="1"/>
  <c r="B908" i="1" s="1"/>
  <c r="B909" i="1" a="1"/>
  <c r="B909" i="1" s="1"/>
  <c r="B910" i="1" a="1"/>
  <c r="B910" i="1" s="1"/>
  <c r="B911" i="1" a="1"/>
  <c r="B911" i="1" s="1"/>
  <c r="B912" i="1" a="1"/>
  <c r="B912" i="1" s="1"/>
  <c r="B913" i="1" a="1"/>
  <c r="B913" i="1" s="1"/>
  <c r="B914" i="1" a="1"/>
  <c r="B914" i="1" s="1"/>
  <c r="B915" i="1" a="1"/>
  <c r="B915" i="1" s="1"/>
  <c r="B916" i="1" a="1"/>
  <c r="B916" i="1" s="1"/>
  <c r="B917" i="1" a="1"/>
  <c r="B917" i="1" s="1"/>
  <c r="B918" i="1" a="1"/>
  <c r="B918" i="1" s="1"/>
  <c r="B919" i="1" a="1"/>
  <c r="B919" i="1" s="1"/>
  <c r="B920" i="1" a="1"/>
  <c r="B920" i="1" s="1"/>
  <c r="B921" i="1" a="1"/>
  <c r="B921" i="1" s="1"/>
  <c r="B922" i="1" a="1"/>
  <c r="B922" i="1" s="1"/>
  <c r="B923" i="1" a="1"/>
  <c r="B923" i="1" s="1"/>
  <c r="B924" i="1" a="1"/>
  <c r="B924" i="1" s="1"/>
  <c r="B925" i="1" a="1"/>
  <c r="B925" i="1" s="1"/>
  <c r="B926" i="1" a="1"/>
  <c r="B926" i="1" s="1"/>
  <c r="B927" i="1" a="1"/>
  <c r="B927" i="1" s="1"/>
  <c r="B928" i="1" a="1"/>
  <c r="B928" i="1" s="1"/>
  <c r="B929" i="1" a="1"/>
  <c r="B929" i="1" s="1"/>
  <c r="B930" i="1" a="1"/>
  <c r="B930" i="1" s="1"/>
  <c r="B931" i="1" a="1"/>
  <c r="B931" i="1" s="1"/>
  <c r="B932" i="1" a="1"/>
  <c r="B932" i="1" s="1"/>
  <c r="B933" i="1" a="1"/>
  <c r="B933" i="1" s="1"/>
  <c r="B934" i="1" a="1"/>
  <c r="B934" i="1" s="1"/>
  <c r="B935" i="1" a="1"/>
  <c r="B935" i="1" s="1"/>
  <c r="B936" i="1" a="1"/>
  <c r="B936" i="1" s="1"/>
  <c r="B937" i="1" a="1"/>
  <c r="B937" i="1" s="1"/>
  <c r="B938" i="1" a="1"/>
  <c r="B938" i="1" s="1"/>
  <c r="B939" i="1" a="1"/>
  <c r="B939" i="1" s="1"/>
  <c r="B940" i="1" a="1"/>
  <c r="B940" i="1" s="1"/>
  <c r="B941" i="1" a="1"/>
  <c r="B941" i="1" s="1"/>
  <c r="B942" i="1" a="1"/>
  <c r="B942" i="1" s="1"/>
  <c r="B943" i="1" a="1"/>
  <c r="B943" i="1" s="1"/>
  <c r="B944" i="1" a="1"/>
  <c r="B944" i="1" s="1"/>
  <c r="B945" i="1" a="1"/>
  <c r="B945" i="1" s="1"/>
  <c r="B946" i="1" a="1"/>
  <c r="B946" i="1" s="1"/>
  <c r="B947" i="1" a="1"/>
  <c r="B947" i="1" s="1"/>
  <c r="B948" i="1" a="1"/>
  <c r="B948" i="1" s="1"/>
  <c r="B949" i="1" a="1"/>
  <c r="B949" i="1" s="1"/>
  <c r="B950" i="1" a="1"/>
  <c r="B950" i="1" s="1"/>
  <c r="B951" i="1" a="1"/>
  <c r="B951" i="1" s="1"/>
  <c r="B952" i="1" a="1"/>
  <c r="B952" i="1" s="1"/>
  <c r="B953" i="1" a="1"/>
  <c r="B953" i="1" s="1"/>
  <c r="B954" i="1" a="1"/>
  <c r="B954" i="1" s="1"/>
  <c r="B955" i="1" a="1"/>
  <c r="B955" i="1" s="1"/>
  <c r="B956" i="1" a="1"/>
  <c r="B956" i="1" s="1"/>
  <c r="B957" i="1" a="1"/>
  <c r="B957" i="1" s="1"/>
  <c r="B958" i="1" a="1"/>
  <c r="B958" i="1" s="1"/>
  <c r="B959" i="1" a="1"/>
  <c r="B959" i="1" s="1"/>
  <c r="B960" i="1" a="1"/>
  <c r="B960" i="1" s="1"/>
  <c r="B961" i="1" a="1"/>
  <c r="B961" i="1" s="1"/>
  <c r="B962" i="1" a="1"/>
  <c r="B962" i="1" s="1"/>
  <c r="B963" i="1" a="1"/>
  <c r="B963" i="1" s="1"/>
  <c r="B964" i="1" a="1"/>
  <c r="B964" i="1" s="1"/>
  <c r="B965" i="1" a="1"/>
  <c r="B965" i="1" s="1"/>
  <c r="B966" i="1" a="1"/>
  <c r="B966" i="1" s="1"/>
  <c r="B967" i="1" a="1"/>
  <c r="B967" i="1" s="1"/>
  <c r="B968" i="1" a="1"/>
  <c r="B968" i="1" s="1"/>
  <c r="B969" i="1" a="1"/>
  <c r="B969" i="1" s="1"/>
  <c r="B970" i="1" a="1"/>
  <c r="B970" i="1" s="1"/>
  <c r="B971" i="1" a="1"/>
  <c r="B971" i="1" s="1"/>
  <c r="B972" i="1" a="1"/>
  <c r="B972" i="1" s="1"/>
  <c r="B973" i="1" a="1"/>
  <c r="B973" i="1" s="1"/>
  <c r="B974" i="1" a="1"/>
  <c r="B974" i="1" s="1"/>
  <c r="B975" i="1" a="1"/>
  <c r="B975" i="1" s="1"/>
  <c r="B976" i="1" a="1"/>
  <c r="B976" i="1" s="1"/>
  <c r="B977" i="1" a="1"/>
  <c r="B977" i="1" s="1"/>
  <c r="B978" i="1" a="1"/>
  <c r="B978" i="1" s="1"/>
  <c r="B979" i="1" a="1"/>
  <c r="B979" i="1" s="1"/>
  <c r="B980" i="1" a="1"/>
  <c r="B980" i="1" s="1"/>
  <c r="B981" i="1" a="1"/>
  <c r="B981" i="1" s="1"/>
  <c r="B982" i="1" a="1"/>
  <c r="B982" i="1" s="1"/>
  <c r="B983" i="1" a="1"/>
  <c r="B983" i="1" s="1"/>
  <c r="B984" i="1" a="1"/>
  <c r="B984" i="1" s="1"/>
  <c r="B985" i="1" a="1"/>
  <c r="B985" i="1" s="1"/>
  <c r="B986" i="1" a="1"/>
  <c r="B986" i="1" s="1"/>
  <c r="B987" i="1" a="1"/>
  <c r="B987" i="1" s="1"/>
  <c r="B988" i="1" a="1"/>
  <c r="B988" i="1" s="1"/>
  <c r="B989" i="1" a="1"/>
  <c r="B989" i="1" s="1"/>
  <c r="B990" i="1" a="1"/>
  <c r="B990" i="1" s="1"/>
  <c r="B991" i="1" a="1"/>
  <c r="B991" i="1" s="1"/>
  <c r="B992" i="1" a="1"/>
  <c r="B992" i="1" s="1"/>
  <c r="B993" i="1" a="1"/>
  <c r="B993" i="1" s="1"/>
  <c r="B994" i="1" a="1"/>
  <c r="B994" i="1" s="1"/>
  <c r="B995" i="1" a="1"/>
  <c r="B995" i="1" s="1"/>
  <c r="B996" i="1" a="1"/>
  <c r="B996" i="1" s="1"/>
  <c r="B997" i="1" a="1"/>
  <c r="B997" i="1" s="1"/>
  <c r="B998" i="1" a="1"/>
  <c r="B998" i="1" s="1"/>
  <c r="B999" i="1" a="1"/>
  <c r="B999" i="1" s="1"/>
  <c r="B1000" i="1" a="1"/>
  <c r="B1000" i="1" s="1"/>
  <c r="B1001" i="1" a="1"/>
  <c r="B1001" i="1" s="1"/>
  <c r="B1002" i="1" a="1"/>
  <c r="B1002" i="1" s="1"/>
  <c r="B1003" i="1" a="1"/>
  <c r="B1003" i="1" s="1"/>
  <c r="B1004" i="1" a="1"/>
  <c r="B1004" i="1" s="1"/>
  <c r="B1005" i="1" a="1"/>
  <c r="B1005" i="1" s="1"/>
  <c r="B1006" i="1" a="1"/>
  <c r="B1006" i="1" s="1"/>
  <c r="B1007" i="1" a="1"/>
  <c r="B1007" i="1" s="1"/>
  <c r="B1008" i="1" a="1"/>
  <c r="B1008" i="1" s="1"/>
  <c r="B1009" i="1" a="1"/>
  <c r="B1009" i="1" s="1"/>
  <c r="B1010" i="1" a="1"/>
  <c r="B1010" i="1" s="1"/>
  <c r="B1011" i="1" a="1"/>
  <c r="B1011" i="1" s="1"/>
  <c r="B1012" i="1" a="1"/>
  <c r="B1012" i="1" s="1"/>
  <c r="B1013" i="1" a="1"/>
  <c r="B1013" i="1"/>
  <c r="B1014" i="1" a="1"/>
  <c r="B1014" i="1" s="1"/>
  <c r="B1015" i="1" a="1"/>
  <c r="B1015" i="1" s="1"/>
  <c r="B1016" i="1" a="1"/>
  <c r="B1016" i="1" s="1"/>
  <c r="B1017" i="1" a="1"/>
  <c r="B1017" i="1" s="1"/>
  <c r="B1018" i="1" a="1"/>
  <c r="B1018" i="1" s="1"/>
  <c r="B1019" i="1" a="1"/>
  <c r="B1019" i="1" s="1"/>
  <c r="B1020" i="1" a="1"/>
  <c r="B1020" i="1" s="1"/>
  <c r="B1021" i="1" a="1"/>
  <c r="B1021" i="1" s="1"/>
  <c r="B1022" i="1" a="1"/>
  <c r="B1022" i="1" s="1"/>
  <c r="B1023" i="1" a="1"/>
  <c r="B1023" i="1" s="1"/>
  <c r="B1024" i="1" a="1"/>
  <c r="B1024" i="1" s="1"/>
  <c r="B1025" i="1" a="1"/>
  <c r="B1025" i="1" s="1"/>
  <c r="B1026" i="1" a="1"/>
  <c r="B1026" i="1" s="1"/>
  <c r="B1027" i="1" a="1"/>
  <c r="B1027" i="1" s="1"/>
  <c r="B1028" i="1" a="1"/>
  <c r="B1028" i="1" s="1"/>
  <c r="B1029" i="1" a="1"/>
  <c r="B1029" i="1" s="1"/>
  <c r="B1030" i="1" a="1"/>
  <c r="B1030" i="1" s="1"/>
  <c r="B1031" i="1" a="1"/>
  <c r="B1031" i="1" s="1"/>
  <c r="B1032" i="1" a="1"/>
  <c r="B1032" i="1" s="1"/>
  <c r="B1033" i="1" a="1"/>
  <c r="B1033" i="1" s="1"/>
  <c r="B1034" i="1" a="1"/>
  <c r="B1034" i="1" s="1"/>
  <c r="B1035" i="1" a="1"/>
  <c r="B1035" i="1" s="1"/>
  <c r="B1036" i="1" a="1"/>
  <c r="B1036" i="1" s="1"/>
  <c r="B1037" i="1" a="1"/>
  <c r="B1037" i="1" s="1"/>
  <c r="B1038" i="1" a="1"/>
  <c r="B1038" i="1" s="1"/>
  <c r="B1039" i="1" a="1"/>
  <c r="B1039" i="1" s="1"/>
  <c r="B1040" i="1" a="1"/>
  <c r="B1040" i="1" s="1"/>
  <c r="B1041" i="1" a="1"/>
  <c r="B1041" i="1" s="1"/>
  <c r="B1042" i="1" a="1"/>
  <c r="B1042" i="1" s="1"/>
  <c r="B1043" i="1" a="1"/>
  <c r="B1043" i="1" s="1"/>
  <c r="B1044" i="1" a="1"/>
  <c r="B1044" i="1" s="1"/>
  <c r="B1045" i="1" a="1"/>
  <c r="B1045" i="1" s="1"/>
  <c r="B1046" i="1" a="1"/>
  <c r="B1046" i="1" s="1"/>
  <c r="B1047" i="1" a="1"/>
  <c r="B1047" i="1" s="1"/>
  <c r="B1048" i="1" a="1"/>
  <c r="B1048" i="1" s="1"/>
  <c r="B1049" i="1" a="1"/>
  <c r="B1049" i="1" s="1"/>
  <c r="B1050" i="1" a="1"/>
  <c r="B1050" i="1" s="1"/>
  <c r="B1051" i="1" a="1"/>
  <c r="B1051" i="1" s="1"/>
  <c r="B1052" i="1" a="1"/>
  <c r="B1052" i="1" s="1"/>
  <c r="B1053" i="1" a="1"/>
  <c r="B1053" i="1" s="1"/>
  <c r="B1054" i="1" a="1"/>
  <c r="B1054" i="1" s="1"/>
  <c r="B1055" i="1" a="1"/>
  <c r="B1055" i="1" s="1"/>
  <c r="B1056" i="1" a="1"/>
  <c r="B1056" i="1" s="1"/>
  <c r="B1057" i="1" a="1"/>
  <c r="B1057" i="1" s="1"/>
  <c r="B1058" i="1" a="1"/>
  <c r="B1058" i="1" s="1"/>
  <c r="B1059" i="1" a="1"/>
  <c r="B1059" i="1" s="1"/>
  <c r="B1060" i="1" a="1"/>
  <c r="B1060" i="1" s="1"/>
  <c r="B1061" i="1" a="1"/>
  <c r="B1061" i="1" s="1"/>
  <c r="B1062" i="1" a="1"/>
  <c r="B1062" i="1" s="1"/>
  <c r="B1063" i="1" a="1"/>
  <c r="B1063" i="1" s="1"/>
  <c r="B1064" i="1" a="1"/>
  <c r="B1064" i="1" s="1"/>
  <c r="B1065" i="1" a="1"/>
  <c r="B1065" i="1" s="1"/>
  <c r="B1066" i="1" a="1"/>
  <c r="B1066" i="1" s="1"/>
  <c r="B1067" i="1" a="1"/>
  <c r="B1067" i="1" s="1"/>
  <c r="B1068" i="1" a="1"/>
  <c r="B1068" i="1" s="1"/>
  <c r="B1069" i="1" a="1"/>
  <c r="B1069" i="1" s="1"/>
  <c r="B1070" i="1" a="1"/>
  <c r="B1070" i="1" s="1"/>
  <c r="B1071" i="1" a="1"/>
  <c r="B1071" i="1" s="1"/>
  <c r="B1072" i="1" a="1"/>
  <c r="B1072" i="1" s="1"/>
  <c r="B1073" i="1" a="1"/>
  <c r="B1073" i="1" s="1"/>
  <c r="B1074" i="1" a="1"/>
  <c r="B1074" i="1" s="1"/>
  <c r="B1075" i="1" a="1"/>
  <c r="B1075" i="1" s="1"/>
  <c r="B1076" i="1" a="1"/>
  <c r="B1076" i="1" s="1"/>
  <c r="B1077" i="1" a="1"/>
  <c r="B1077" i="1" s="1"/>
  <c r="B1078" i="1" a="1"/>
  <c r="B1078" i="1" s="1"/>
  <c r="B1079" i="1" a="1"/>
  <c r="B1079" i="1" s="1"/>
  <c r="B1080" i="1" a="1"/>
  <c r="B1080" i="1" s="1"/>
  <c r="B1081" i="1" a="1"/>
  <c r="B1081" i="1" s="1"/>
  <c r="B1082" i="1" a="1"/>
  <c r="B1082" i="1" s="1"/>
  <c r="B1083" i="1" a="1"/>
  <c r="B1083" i="1" s="1"/>
  <c r="B1084" i="1" a="1"/>
  <c r="B1084" i="1" s="1"/>
  <c r="B1085" i="1" a="1"/>
  <c r="B1085" i="1" s="1"/>
  <c r="B1086" i="1" a="1"/>
  <c r="B1086" i="1" s="1"/>
  <c r="B1087" i="1" a="1"/>
  <c r="B1087" i="1" s="1"/>
  <c r="B1088" i="1" a="1"/>
  <c r="B1088" i="1" s="1"/>
  <c r="B1089" i="1" a="1"/>
  <c r="B1089" i="1" s="1"/>
  <c r="B1090" i="1" a="1"/>
  <c r="B1090" i="1" s="1"/>
  <c r="B1091" i="1" a="1"/>
  <c r="B1091" i="1" s="1"/>
  <c r="B1092" i="1" a="1"/>
  <c r="B1092" i="1" s="1"/>
  <c r="B1093" i="1" a="1"/>
  <c r="B1093" i="1" s="1"/>
  <c r="B1094" i="1" a="1"/>
  <c r="B1094" i="1" s="1"/>
  <c r="B1095" i="1" a="1"/>
  <c r="B1095" i="1" s="1"/>
  <c r="B1096" i="1" a="1"/>
  <c r="B1096" i="1" s="1"/>
  <c r="B1097" i="1" a="1"/>
  <c r="B1097" i="1" s="1"/>
  <c r="B1098" i="1" a="1"/>
  <c r="B1098" i="1" s="1"/>
  <c r="B1099" i="1" a="1"/>
  <c r="B1099" i="1" s="1"/>
  <c r="B1100" i="1" a="1"/>
  <c r="B1100" i="1" s="1"/>
  <c r="B1101" i="1" a="1"/>
  <c r="B1101" i="1" s="1"/>
  <c r="B1102" i="1" a="1"/>
  <c r="B1102" i="1" s="1"/>
  <c r="B1103" i="1" a="1"/>
  <c r="B1103" i="1" s="1"/>
  <c r="B1104" i="1" a="1"/>
  <c r="B1104" i="1" s="1"/>
  <c r="B1105" i="1" a="1"/>
  <c r="B1105" i="1" s="1"/>
  <c r="B1106" i="1" a="1"/>
  <c r="B1106" i="1" s="1"/>
  <c r="B1107" i="1" a="1"/>
  <c r="B1107" i="1" s="1"/>
  <c r="B1108" i="1" a="1"/>
  <c r="B1108" i="1" s="1"/>
  <c r="B1109" i="1" a="1"/>
  <c r="B1109" i="1" s="1"/>
  <c r="B1110" i="1" a="1"/>
  <c r="B1110" i="1" s="1"/>
  <c r="B1111" i="1" a="1"/>
  <c r="B1111" i="1" s="1"/>
  <c r="B1112" i="1" a="1"/>
  <c r="B1112" i="1" s="1"/>
  <c r="B1113" i="1" a="1"/>
  <c r="B1113" i="1" s="1"/>
  <c r="B1114" i="1" a="1"/>
  <c r="B1114" i="1" s="1"/>
  <c r="B1115" i="1" a="1"/>
  <c r="B1115" i="1" s="1"/>
  <c r="B1116" i="1" a="1"/>
  <c r="B1116" i="1" s="1"/>
  <c r="B1117" i="1" a="1"/>
  <c r="B1117" i="1" s="1"/>
  <c r="B1118" i="1" a="1"/>
  <c r="B1118" i="1" s="1"/>
  <c r="B1119" i="1" a="1"/>
  <c r="B1119" i="1" s="1"/>
  <c r="B1120" i="1" a="1"/>
  <c r="B1120" i="1" s="1"/>
  <c r="B1121" i="1" a="1"/>
  <c r="B1121" i="1" s="1"/>
  <c r="B1122" i="1" a="1"/>
  <c r="B1122" i="1" s="1"/>
  <c r="B1123" i="1" a="1"/>
  <c r="B1123" i="1" s="1"/>
  <c r="B1124" i="1" a="1"/>
  <c r="B1124" i="1" s="1"/>
  <c r="B1125" i="1" a="1"/>
  <c r="B1125" i="1" s="1"/>
  <c r="B1126" i="1" a="1"/>
  <c r="B1126" i="1" s="1"/>
  <c r="B1127" i="1" a="1"/>
  <c r="B1127" i="1" s="1"/>
  <c r="B1128" i="1" a="1"/>
  <c r="B1128" i="1" s="1"/>
  <c r="B1129" i="1" a="1"/>
  <c r="B1129" i="1" s="1"/>
  <c r="B1130" i="1" a="1"/>
  <c r="B1130" i="1" s="1"/>
  <c r="B1131" i="1" a="1"/>
  <c r="B1131" i="1" s="1"/>
  <c r="B1132" i="1" a="1"/>
  <c r="B1132" i="1" s="1"/>
  <c r="B1133" i="1" a="1"/>
  <c r="B1133" i="1" s="1"/>
  <c r="B1134" i="1" a="1"/>
  <c r="B1134" i="1" s="1"/>
  <c r="B1135" i="1" a="1"/>
  <c r="B1135" i="1" s="1"/>
  <c r="B1136" i="1" a="1"/>
  <c r="B1136" i="1" s="1"/>
  <c r="B1137" i="1" a="1"/>
  <c r="B1137" i="1" s="1"/>
  <c r="B1138" i="1" a="1"/>
  <c r="B1138" i="1" s="1"/>
  <c r="B1139" i="1" a="1"/>
  <c r="B1139" i="1" s="1"/>
  <c r="B1140" i="1" a="1"/>
  <c r="B1140" i="1" s="1"/>
  <c r="B1141" i="1" a="1"/>
  <c r="B1141" i="1" s="1"/>
  <c r="B1142" i="1" a="1"/>
  <c r="B1142" i="1" s="1"/>
  <c r="B1143" i="1" a="1"/>
  <c r="B1143" i="1" s="1"/>
  <c r="B1144" i="1" a="1"/>
  <c r="B1144" i="1" s="1"/>
  <c r="B1145" i="1" a="1"/>
  <c r="B1145" i="1" s="1"/>
  <c r="B1146" i="1" a="1"/>
  <c r="B1146" i="1" s="1"/>
  <c r="B1147" i="1" a="1"/>
  <c r="B1147" i="1" s="1"/>
  <c r="B1148" i="1" a="1"/>
  <c r="B1148" i="1" s="1"/>
  <c r="B1149" i="1" a="1"/>
  <c r="B1149" i="1" s="1"/>
  <c r="B1150" i="1" a="1"/>
  <c r="B1150" i="1" s="1"/>
  <c r="B1151" i="1" a="1"/>
  <c r="B1151" i="1" s="1"/>
  <c r="B1152" i="1" a="1"/>
  <c r="B1152" i="1" s="1"/>
  <c r="B1153" i="1" a="1"/>
  <c r="B1153" i="1" s="1"/>
  <c r="B1154" i="1" a="1"/>
  <c r="B1154" i="1"/>
  <c r="B1155" i="1" a="1"/>
  <c r="B1155" i="1" s="1"/>
  <c r="B1156" i="1" a="1"/>
  <c r="B1156" i="1" s="1"/>
  <c r="B1157" i="1" a="1"/>
  <c r="B1157" i="1" s="1"/>
  <c r="B1158" i="1" a="1"/>
  <c r="B1158" i="1" s="1"/>
  <c r="B1159" i="1" a="1"/>
  <c r="B1159" i="1" s="1"/>
  <c r="B1160" i="1" a="1"/>
  <c r="B1160" i="1" s="1"/>
  <c r="B1161" i="1" a="1"/>
  <c r="B1161" i="1" s="1"/>
  <c r="B1162" i="1" a="1"/>
  <c r="B1162" i="1" s="1"/>
  <c r="B1163" i="1" a="1"/>
  <c r="B1163" i="1" s="1"/>
  <c r="B1164" i="1" a="1"/>
  <c r="B1164" i="1" s="1"/>
  <c r="B1165" i="1" a="1"/>
  <c r="B1165" i="1" s="1"/>
  <c r="B1166" i="1" a="1"/>
  <c r="B1166" i="1" s="1"/>
  <c r="B1167" i="1" a="1"/>
  <c r="B1167" i="1" s="1"/>
  <c r="B1168" i="1" a="1"/>
  <c r="B1168" i="1" s="1"/>
  <c r="B1169" i="1" a="1"/>
  <c r="B1169" i="1" s="1"/>
  <c r="B1170" i="1" a="1"/>
  <c r="B1170" i="1" s="1"/>
  <c r="B1171" i="1" a="1"/>
  <c r="B1171" i="1" s="1"/>
  <c r="B1172" i="1" a="1"/>
  <c r="B1172" i="1" s="1"/>
  <c r="B1173" i="1" a="1"/>
  <c r="B1173" i="1" s="1"/>
  <c r="B1174" i="1" a="1"/>
  <c r="B1174" i="1" s="1"/>
  <c r="B1175" i="1" a="1"/>
  <c r="B1175" i="1" s="1"/>
  <c r="B1176" i="1" a="1"/>
  <c r="B1176" i="1" s="1"/>
  <c r="B1177" i="1" a="1"/>
  <c r="B1177" i="1" s="1"/>
  <c r="B1178" i="1" a="1"/>
  <c r="B1178" i="1" s="1"/>
  <c r="B1179" i="1" a="1"/>
  <c r="B1179" i="1" s="1"/>
  <c r="B1180" i="1" a="1"/>
  <c r="B1180" i="1" s="1"/>
  <c r="B1181" i="1" a="1"/>
  <c r="B1181" i="1" s="1"/>
  <c r="B1182" i="1" a="1"/>
  <c r="B1182" i="1" s="1"/>
  <c r="B1183" i="1" a="1"/>
  <c r="B1183" i="1" s="1"/>
  <c r="B1184" i="1" a="1"/>
  <c r="B1184" i="1" s="1"/>
  <c r="B1185" i="1" a="1"/>
  <c r="B1185" i="1" s="1"/>
  <c r="B1186" i="1" a="1"/>
  <c r="B1186" i="1" s="1"/>
  <c r="B1187" i="1" a="1"/>
  <c r="B1187" i="1" s="1"/>
  <c r="B1188" i="1" a="1"/>
  <c r="B1188" i="1" s="1"/>
  <c r="B1189" i="1" a="1"/>
  <c r="B1189" i="1" s="1"/>
  <c r="B1190" i="1" a="1"/>
  <c r="B1190" i="1" s="1"/>
  <c r="B1191" i="1" a="1"/>
  <c r="B1191" i="1" s="1"/>
  <c r="B1192" i="1" a="1"/>
  <c r="B1192" i="1" s="1"/>
  <c r="B1193" i="1" a="1"/>
  <c r="B1193" i="1" s="1"/>
  <c r="B1194" i="1" a="1"/>
  <c r="B1194" i="1" s="1"/>
  <c r="B1195" i="1" a="1"/>
  <c r="B1195" i="1" s="1"/>
  <c r="B1196" i="1" a="1"/>
  <c r="B1196" i="1" s="1"/>
  <c r="B1197" i="1" a="1"/>
  <c r="B1197" i="1" s="1"/>
  <c r="B1198" i="1" a="1"/>
  <c r="B1198" i="1" s="1"/>
  <c r="B1199" i="1" a="1"/>
  <c r="B1199" i="1" s="1"/>
  <c r="B1200" i="1" a="1"/>
  <c r="B1200" i="1" s="1"/>
  <c r="B1201" i="1" a="1"/>
  <c r="B1201" i="1" s="1"/>
  <c r="B1202" i="1" a="1"/>
  <c r="B1202" i="1" s="1"/>
  <c r="B1203" i="1" a="1"/>
  <c r="B1203" i="1" s="1"/>
  <c r="B1204" i="1" a="1"/>
  <c r="B1204" i="1" s="1"/>
  <c r="B1205" i="1" a="1"/>
  <c r="B1205" i="1" s="1"/>
  <c r="B1206" i="1" a="1"/>
  <c r="B1206" i="1" s="1"/>
  <c r="B1207" i="1" a="1"/>
  <c r="B1207" i="1" s="1"/>
  <c r="B1208" i="1" a="1"/>
  <c r="B1208" i="1" s="1"/>
  <c r="B1209" i="1" a="1"/>
  <c r="B1209" i="1" s="1"/>
  <c r="B1210" i="1" a="1"/>
  <c r="B1210" i="1" s="1"/>
  <c r="B1211" i="1" a="1"/>
  <c r="B1211" i="1" s="1"/>
  <c r="B1212" i="1" a="1"/>
  <c r="B1212" i="1" s="1"/>
  <c r="B1213" i="1" a="1"/>
  <c r="B1213" i="1" s="1"/>
  <c r="B1214" i="1" a="1"/>
  <c r="B1214" i="1" s="1"/>
  <c r="B1215" i="1" a="1"/>
  <c r="B1215" i="1" s="1"/>
  <c r="B1216" i="1" a="1"/>
  <c r="B1216" i="1" s="1"/>
  <c r="B1217" i="1" a="1"/>
  <c r="B1217" i="1" s="1"/>
  <c r="B1218" i="1" a="1"/>
  <c r="B1218" i="1" s="1"/>
  <c r="B1219" i="1" a="1"/>
  <c r="B1219" i="1" s="1"/>
  <c r="B1220" i="1" a="1"/>
  <c r="B1220" i="1" s="1"/>
  <c r="B1221" i="1" a="1"/>
  <c r="B1221" i="1" s="1"/>
  <c r="B1222" i="1" a="1"/>
  <c r="B1222" i="1" s="1"/>
  <c r="B1223" i="1" a="1"/>
  <c r="B1223" i="1" s="1"/>
  <c r="B1224" i="1" a="1"/>
  <c r="B1224" i="1" s="1"/>
  <c r="B1225" i="1" a="1"/>
  <c r="B1225" i="1" s="1"/>
  <c r="B1226" i="1" a="1"/>
  <c r="B1226" i="1" s="1"/>
  <c r="B1227" i="1" a="1"/>
  <c r="B1227" i="1" s="1"/>
  <c r="B1228" i="1" a="1"/>
  <c r="B1228" i="1" s="1"/>
  <c r="B1229" i="1" a="1"/>
  <c r="B1229" i="1" s="1"/>
  <c r="B1230" i="1" a="1"/>
  <c r="B1230" i="1" s="1"/>
  <c r="B1231" i="1" a="1"/>
  <c r="B1231" i="1" s="1"/>
  <c r="B1232" i="1" a="1"/>
  <c r="B1232" i="1" s="1"/>
  <c r="B1233" i="1" a="1"/>
  <c r="B1233" i="1" s="1"/>
  <c r="B1234" i="1" a="1"/>
  <c r="B1234" i="1" s="1"/>
  <c r="B1235" i="1" a="1"/>
  <c r="B1235" i="1" s="1"/>
  <c r="B1236" i="1" a="1"/>
  <c r="B1236" i="1" s="1"/>
  <c r="B1237" i="1" a="1"/>
  <c r="B1237" i="1" s="1"/>
  <c r="B1238" i="1" a="1"/>
  <c r="B1238" i="1" s="1"/>
  <c r="B1239" i="1" a="1"/>
  <c r="B1239" i="1" s="1"/>
  <c r="B1240" i="1" a="1"/>
  <c r="B1240" i="1" s="1"/>
  <c r="B1241" i="1" a="1"/>
  <c r="B1241" i="1" s="1"/>
  <c r="B1242" i="1" a="1"/>
  <c r="B1242" i="1" s="1"/>
  <c r="B1243" i="1" a="1"/>
  <c r="B1243" i="1" s="1"/>
  <c r="B1244" i="1" a="1"/>
  <c r="B1244" i="1" s="1"/>
  <c r="B1245" i="1" a="1"/>
  <c r="B1245" i="1" s="1"/>
  <c r="B1246" i="1" a="1"/>
  <c r="B1246" i="1" s="1"/>
  <c r="B1247" i="1" a="1"/>
  <c r="B1247" i="1" s="1"/>
  <c r="B1248" i="1" a="1"/>
  <c r="B1248" i="1" s="1"/>
  <c r="B1249" i="1" a="1"/>
  <c r="B1249" i="1" s="1"/>
  <c r="B1250" i="1" a="1"/>
  <c r="B1250" i="1" s="1"/>
  <c r="B1251" i="1" a="1"/>
  <c r="B1251" i="1" s="1"/>
  <c r="B1252" i="1" a="1"/>
  <c r="B1252" i="1" s="1"/>
  <c r="B1253" i="1" a="1"/>
  <c r="B1253" i="1" s="1"/>
  <c r="B1254" i="1" a="1"/>
  <c r="B1254" i="1" s="1"/>
  <c r="B1255" i="1" a="1"/>
  <c r="B1255" i="1" s="1"/>
  <c r="B1256" i="1" a="1"/>
  <c r="B1256" i="1" s="1"/>
  <c r="B1257" i="1" a="1"/>
  <c r="B1257" i="1" s="1"/>
  <c r="B1258" i="1" a="1"/>
  <c r="B1258" i="1" s="1"/>
  <c r="B1259" i="1" a="1"/>
  <c r="B1259" i="1" s="1"/>
  <c r="B1260" i="1" a="1"/>
  <c r="B1260" i="1" s="1"/>
  <c r="B1261" i="1" a="1"/>
  <c r="B1261" i="1" s="1"/>
  <c r="B1262" i="1" a="1"/>
  <c r="B1262" i="1" s="1"/>
  <c r="B1263" i="1" a="1"/>
  <c r="B1263" i="1" s="1"/>
  <c r="B1264" i="1" a="1"/>
  <c r="B1264" i="1" s="1"/>
  <c r="B1265" i="1" a="1"/>
  <c r="B1265" i="1" s="1"/>
  <c r="B1266" i="1" a="1"/>
  <c r="B1266" i="1" s="1"/>
  <c r="B1267" i="1" a="1"/>
  <c r="B1267" i="1" s="1"/>
  <c r="B1268" i="1" a="1"/>
  <c r="B1268" i="1" s="1"/>
  <c r="B1269" i="1" a="1"/>
  <c r="B1269" i="1" s="1"/>
  <c r="B1270" i="1" a="1"/>
  <c r="B1270" i="1" s="1"/>
  <c r="B1271" i="1" a="1"/>
  <c r="B1271" i="1" s="1"/>
  <c r="B1272" i="1" a="1"/>
  <c r="B1272" i="1" s="1"/>
  <c r="B1273" i="1" a="1"/>
  <c r="B1273" i="1" s="1"/>
  <c r="B1274" i="1" a="1"/>
  <c r="B1274" i="1" s="1"/>
  <c r="B1275" i="1" a="1"/>
  <c r="B1275" i="1" s="1"/>
  <c r="B1276" i="1" a="1"/>
  <c r="B1276" i="1" s="1"/>
  <c r="B1277" i="1" a="1"/>
  <c r="B1277" i="1" s="1"/>
  <c r="B1278" i="1" a="1"/>
  <c r="B1278" i="1" s="1"/>
  <c r="B1279" i="1" a="1"/>
  <c r="B1279" i="1" s="1"/>
  <c r="B1280" i="1" a="1"/>
  <c r="B1280" i="1" s="1"/>
  <c r="B1281" i="1" a="1"/>
  <c r="B1281" i="1" s="1"/>
  <c r="B1282" i="1" a="1"/>
  <c r="B1282" i="1" s="1"/>
  <c r="B1283" i="1" a="1"/>
  <c r="B1283" i="1"/>
  <c r="B1284" i="1" a="1"/>
  <c r="B1284" i="1" s="1"/>
  <c r="B1285" i="1" a="1"/>
  <c r="B1285" i="1" s="1"/>
  <c r="B1286" i="1" a="1"/>
  <c r="B1286" i="1" s="1"/>
  <c r="B1287" i="1" a="1"/>
  <c r="B1287" i="1" s="1"/>
  <c r="B1288" i="1" a="1"/>
  <c r="B1288" i="1" s="1"/>
  <c r="B1289" i="1" a="1"/>
  <c r="B1289" i="1" s="1"/>
  <c r="B1290" i="1" a="1"/>
  <c r="B1290" i="1" s="1"/>
  <c r="B1291" i="1" a="1"/>
  <c r="B1291" i="1" s="1"/>
  <c r="B1292" i="1" a="1"/>
  <c r="B1292" i="1" s="1"/>
  <c r="B1293" i="1" a="1"/>
  <c r="B1293" i="1" s="1"/>
  <c r="B1294" i="1" a="1"/>
  <c r="B1294" i="1" s="1"/>
  <c r="B1295" i="1" a="1"/>
  <c r="B1295" i="1" s="1"/>
  <c r="B1296" i="1" a="1"/>
  <c r="B1296" i="1" s="1"/>
  <c r="B1297" i="1" a="1"/>
  <c r="B1297" i="1"/>
  <c r="B1298" i="1" a="1"/>
  <c r="B1298" i="1" s="1"/>
  <c r="B1299" i="1" a="1"/>
  <c r="B1299" i="1" s="1"/>
  <c r="B1300" i="1" a="1"/>
  <c r="B1300" i="1" s="1"/>
  <c r="B1301" i="1" a="1"/>
  <c r="B1301" i="1"/>
  <c r="B1302" i="1" a="1"/>
  <c r="B1302" i="1" s="1"/>
  <c r="B1303" i="1" a="1"/>
  <c r="B1303" i="1" s="1"/>
  <c r="B1304" i="1" a="1"/>
  <c r="B1304" i="1" s="1"/>
  <c r="B1305" i="1" a="1"/>
  <c r="B1305" i="1" s="1"/>
  <c r="B1306" i="1" a="1"/>
  <c r="B1306" i="1" s="1"/>
  <c r="B1307" i="1" a="1"/>
  <c r="B1307" i="1" s="1"/>
  <c r="B1308" i="1" a="1"/>
  <c r="B1308" i="1" s="1"/>
  <c r="B1309" i="1" a="1"/>
  <c r="B1309" i="1" s="1"/>
  <c r="B1310" i="1" a="1"/>
  <c r="B1310" i="1" s="1"/>
  <c r="B1311" i="1" a="1"/>
  <c r="B1311" i="1" s="1"/>
  <c r="B1312" i="1" a="1"/>
  <c r="B1312" i="1" s="1"/>
  <c r="B1313" i="1" a="1"/>
  <c r="B1313" i="1" s="1"/>
  <c r="B1314" i="1" a="1"/>
  <c r="B1314" i="1" s="1"/>
  <c r="B1315" i="1" a="1"/>
  <c r="B1315" i="1" s="1"/>
  <c r="B1316" i="1" a="1"/>
  <c r="B1316" i="1" s="1"/>
  <c r="B1317" i="1" a="1"/>
  <c r="B1317" i="1" s="1"/>
  <c r="B1318" i="1" a="1"/>
  <c r="B1318" i="1" s="1"/>
  <c r="B1319" i="1" a="1"/>
  <c r="B1319" i="1" s="1"/>
  <c r="B1320" i="1" a="1"/>
  <c r="B1320" i="1" s="1"/>
  <c r="B1321" i="1" a="1"/>
  <c r="B1321" i="1" s="1"/>
  <c r="B1322" i="1" a="1"/>
  <c r="B1322" i="1" s="1"/>
  <c r="B1323" i="1" a="1"/>
  <c r="B1323" i="1" s="1"/>
  <c r="B1324" i="1" a="1"/>
  <c r="B1324" i="1" s="1"/>
  <c r="B1325" i="1" a="1"/>
  <c r="B1325" i="1" s="1"/>
  <c r="B1326" i="1" a="1"/>
  <c r="B1326" i="1" s="1"/>
  <c r="B1327" i="1" a="1"/>
  <c r="B1327" i="1" s="1"/>
  <c r="B1328" i="1" a="1"/>
  <c r="B1328" i="1" s="1"/>
  <c r="B1329" i="1" a="1"/>
  <c r="B1329" i="1" s="1"/>
  <c r="B1330" i="1" a="1"/>
  <c r="B1330" i="1" s="1"/>
  <c r="B1331" i="1" a="1"/>
  <c r="B1331" i="1" s="1"/>
  <c r="B1332" i="1" a="1"/>
  <c r="B1332" i="1" s="1"/>
  <c r="B1333" i="1" a="1"/>
  <c r="B1333" i="1" s="1"/>
  <c r="B1334" i="1" a="1"/>
  <c r="B1334" i="1" s="1"/>
  <c r="B1335" i="1" a="1"/>
  <c r="B1335" i="1" s="1"/>
  <c r="B1336" i="1" a="1"/>
  <c r="B1336" i="1" s="1"/>
  <c r="B1337" i="1" a="1"/>
  <c r="B1337" i="1" s="1"/>
  <c r="B1338" i="1" a="1"/>
  <c r="B1338" i="1" s="1"/>
  <c r="B1339" i="1" a="1"/>
  <c r="B1339" i="1" s="1"/>
  <c r="B1340" i="1" a="1"/>
  <c r="B1340" i="1" s="1"/>
  <c r="B1341" i="1" a="1"/>
  <c r="B1341" i="1" s="1"/>
  <c r="B1342" i="1" a="1"/>
  <c r="B1342" i="1" s="1"/>
  <c r="B1343" i="1" a="1"/>
  <c r="B1343" i="1" s="1"/>
  <c r="B1344" i="1" a="1"/>
  <c r="B1344" i="1" s="1"/>
  <c r="B1345" i="1" a="1"/>
  <c r="B1345" i="1" s="1"/>
  <c r="B1346" i="1" a="1"/>
  <c r="B1346" i="1" s="1"/>
  <c r="B1347" i="1" a="1"/>
  <c r="B1347" i="1" s="1"/>
  <c r="B1348" i="1" a="1"/>
  <c r="B1348" i="1" s="1"/>
  <c r="B1349" i="1" a="1"/>
  <c r="B1349" i="1" s="1"/>
  <c r="B1350" i="1" a="1"/>
  <c r="B1350" i="1" s="1"/>
  <c r="B1351" i="1" a="1"/>
  <c r="B1351" i="1" s="1"/>
  <c r="B1352" i="1" a="1"/>
  <c r="B1352" i="1" s="1"/>
  <c r="B1353" i="1" a="1"/>
  <c r="B1353" i="1" s="1"/>
  <c r="B1354" i="1" a="1"/>
  <c r="B1354" i="1" s="1"/>
  <c r="B1355" i="1" a="1"/>
  <c r="B1355" i="1" s="1"/>
  <c r="B1356" i="1" a="1"/>
  <c r="B1356" i="1" s="1"/>
  <c r="B1357" i="1" a="1"/>
  <c r="B1357" i="1" s="1"/>
  <c r="B1358" i="1" a="1"/>
  <c r="B1358" i="1" s="1"/>
  <c r="B1359" i="1" a="1"/>
  <c r="B1359" i="1" s="1"/>
  <c r="B1360" i="1" a="1"/>
  <c r="B1360" i="1" s="1"/>
  <c r="B1361" i="1" a="1"/>
  <c r="B1361" i="1" s="1"/>
  <c r="B1362" i="1" a="1"/>
  <c r="B1362" i="1" s="1"/>
  <c r="B1363" i="1" a="1"/>
  <c r="B1363" i="1" s="1"/>
  <c r="B1364" i="1" a="1"/>
  <c r="B1364" i="1" s="1"/>
  <c r="B1365" i="1" a="1"/>
  <c r="B1365" i="1" s="1"/>
  <c r="B1366" i="1" a="1"/>
  <c r="B1366" i="1" s="1"/>
  <c r="B1367" i="1" a="1"/>
  <c r="B1367" i="1" s="1"/>
  <c r="B1368" i="1" a="1"/>
  <c r="B1368" i="1" s="1"/>
  <c r="B1369" i="1" a="1"/>
  <c r="B1369" i="1" s="1"/>
  <c r="B1370" i="1" a="1"/>
  <c r="B1370" i="1" s="1"/>
  <c r="B1371" i="1" a="1"/>
  <c r="B1371" i="1" s="1"/>
  <c r="B1372" i="1" a="1"/>
  <c r="B1372" i="1" s="1"/>
  <c r="B1373" i="1" a="1"/>
  <c r="B1373" i="1" s="1"/>
  <c r="B1374" i="1" a="1"/>
  <c r="B1374" i="1" s="1"/>
  <c r="B1375" i="1" a="1"/>
  <c r="B1375" i="1" s="1"/>
  <c r="B1376" i="1" a="1"/>
  <c r="B1376" i="1" s="1"/>
  <c r="B1377" i="1" a="1"/>
  <c r="B1377" i="1" s="1"/>
  <c r="B1378" i="1" a="1"/>
  <c r="B1378" i="1" s="1"/>
  <c r="B1379" i="1" a="1"/>
  <c r="B1379" i="1" s="1"/>
  <c r="B1380" i="1" a="1"/>
  <c r="B1380" i="1" s="1"/>
  <c r="B1381" i="1" a="1"/>
  <c r="B1381" i="1" s="1"/>
  <c r="B1382" i="1" a="1"/>
  <c r="B1382" i="1" s="1"/>
  <c r="B1383" i="1" a="1"/>
  <c r="B1383" i="1" s="1"/>
  <c r="B1384" i="1" a="1"/>
  <c r="B1384" i="1" s="1"/>
  <c r="B1385" i="1" a="1"/>
  <c r="B1385" i="1" s="1"/>
  <c r="B1386" i="1" a="1"/>
  <c r="B1386" i="1" s="1"/>
  <c r="B1387" i="1" a="1"/>
  <c r="B1387" i="1" s="1"/>
  <c r="B1388" i="1" a="1"/>
  <c r="B1388" i="1" s="1"/>
  <c r="B1389" i="1" a="1"/>
  <c r="B1389" i="1" s="1"/>
  <c r="B1390" i="1" a="1"/>
  <c r="B1390" i="1" s="1"/>
  <c r="B1391" i="1" a="1"/>
  <c r="B1391" i="1" s="1"/>
  <c r="B1392" i="1" a="1"/>
  <c r="B1392" i="1" s="1"/>
  <c r="B1393" i="1" a="1"/>
  <c r="B1393" i="1" s="1"/>
  <c r="B1394" i="1" a="1"/>
  <c r="B1394" i="1" s="1"/>
  <c r="B1395" i="1" a="1"/>
  <c r="B1395" i="1" s="1"/>
  <c r="B1396" i="1" a="1"/>
  <c r="B1396" i="1" s="1"/>
  <c r="B1397" i="1" a="1"/>
  <c r="B1397" i="1" s="1"/>
  <c r="B1398" i="1" a="1"/>
  <c r="B1398" i="1" s="1"/>
  <c r="B1399" i="1" a="1"/>
  <c r="B1399" i="1" s="1"/>
  <c r="B1400" i="1" a="1"/>
  <c r="B1400" i="1" s="1"/>
  <c r="B1401" i="1" a="1"/>
  <c r="B1401" i="1" s="1"/>
  <c r="B1402" i="1" a="1"/>
  <c r="B1402" i="1" s="1"/>
  <c r="B1403" i="1" a="1"/>
  <c r="B1403" i="1" s="1"/>
  <c r="B1404" i="1" a="1"/>
  <c r="B1404" i="1" s="1"/>
  <c r="B1405" i="1" a="1"/>
  <c r="B1405" i="1" s="1"/>
  <c r="B1406" i="1" a="1"/>
  <c r="B1406" i="1" s="1"/>
  <c r="B1407" i="1" a="1"/>
  <c r="B1407" i="1" s="1"/>
  <c r="B1408" i="1" a="1"/>
  <c r="B1408" i="1" s="1"/>
  <c r="B1409" i="1" a="1"/>
  <c r="B1409" i="1" s="1"/>
  <c r="B1410" i="1" a="1"/>
  <c r="B1410" i="1" s="1"/>
  <c r="B1411" i="1" a="1"/>
  <c r="B1411" i="1" s="1"/>
  <c r="B1412" i="1" a="1"/>
  <c r="B1412" i="1" s="1"/>
  <c r="B1413" i="1" a="1"/>
  <c r="B1413" i="1" s="1"/>
  <c r="B1414" i="1" a="1"/>
  <c r="B1414" i="1" s="1"/>
  <c r="B1415" i="1" a="1"/>
  <c r="B1415" i="1" s="1"/>
  <c r="B1416" i="1" a="1"/>
  <c r="B1416" i="1" s="1"/>
  <c r="B1417" i="1" a="1"/>
  <c r="B1417" i="1" s="1"/>
  <c r="B1418" i="1" a="1"/>
  <c r="B1418" i="1" s="1"/>
  <c r="B1419" i="1" a="1"/>
  <c r="B1419" i="1" s="1"/>
  <c r="B1420" i="1" a="1"/>
  <c r="B1420" i="1" s="1"/>
  <c r="B1421" i="1" a="1"/>
  <c r="B1421" i="1" s="1"/>
  <c r="B1422" i="1" a="1"/>
  <c r="B1422" i="1" s="1"/>
  <c r="B1423" i="1" a="1"/>
  <c r="B1423" i="1" s="1"/>
  <c r="B1424" i="1" a="1"/>
  <c r="B1424" i="1" s="1"/>
  <c r="B1425" i="1" a="1"/>
  <c r="B1425" i="1" s="1"/>
  <c r="B1426" i="1" a="1"/>
  <c r="B1426" i="1" s="1"/>
  <c r="B1427" i="1" a="1"/>
  <c r="B1427" i="1" s="1"/>
  <c r="B1428" i="1" a="1"/>
  <c r="B1428" i="1" s="1"/>
  <c r="B1429" i="1" a="1"/>
  <c r="B1429" i="1" s="1"/>
  <c r="B1430" i="1" a="1"/>
  <c r="B1430" i="1" s="1"/>
  <c r="B1431" i="1" a="1"/>
  <c r="B1431" i="1" s="1"/>
  <c r="B1432" i="1" a="1"/>
  <c r="B1432" i="1" s="1"/>
  <c r="B1433" i="1" a="1"/>
  <c r="B1433" i="1" s="1"/>
  <c r="B1434" i="1" a="1"/>
  <c r="B1434" i="1" s="1"/>
  <c r="B1435" i="1" a="1"/>
  <c r="B1435" i="1" s="1"/>
  <c r="B1436" i="1" a="1"/>
  <c r="B1436" i="1" s="1"/>
  <c r="B1437" i="1" a="1"/>
  <c r="B1437" i="1" s="1"/>
  <c r="B1438" i="1" a="1"/>
  <c r="B1438" i="1" s="1"/>
  <c r="B1439" i="1" a="1"/>
  <c r="B1439" i="1" s="1"/>
  <c r="B1440" i="1" a="1"/>
  <c r="B1440" i="1" s="1"/>
  <c r="B1441" i="1" a="1"/>
  <c r="B1441" i="1" s="1"/>
  <c r="B1442" i="1" a="1"/>
  <c r="B1442" i="1" s="1"/>
  <c r="B1443" i="1" a="1"/>
  <c r="B1443" i="1" s="1"/>
  <c r="B1444" i="1" a="1"/>
  <c r="B1444" i="1" s="1"/>
  <c r="B1445" i="1" a="1"/>
  <c r="B1445" i="1" s="1"/>
  <c r="B1446" i="1" a="1"/>
  <c r="B1446" i="1" s="1"/>
  <c r="B1447" i="1" a="1"/>
  <c r="B1447" i="1" s="1"/>
  <c r="B1448" i="1" a="1"/>
  <c r="B1448" i="1" s="1"/>
  <c r="B1449" i="1" a="1"/>
  <c r="B1449" i="1" s="1"/>
  <c r="B1450" i="1" a="1"/>
  <c r="B1450" i="1" s="1"/>
  <c r="B1451" i="1" a="1"/>
  <c r="B1451" i="1" s="1"/>
  <c r="B1452" i="1" a="1"/>
  <c r="B1452" i="1" s="1"/>
  <c r="B1453" i="1" a="1"/>
  <c r="B1453" i="1" s="1"/>
  <c r="B1454" i="1" a="1"/>
  <c r="B1454" i="1" s="1"/>
  <c r="B1455" i="1" a="1"/>
  <c r="B1455" i="1" s="1"/>
  <c r="B1456" i="1" a="1"/>
  <c r="B1456" i="1" s="1"/>
  <c r="B1457" i="1" a="1"/>
  <c r="B1457" i="1" s="1"/>
  <c r="B1458" i="1" a="1"/>
  <c r="B1458" i="1" s="1"/>
  <c r="B1459" i="1" a="1"/>
  <c r="B1459" i="1" s="1"/>
  <c r="B1460" i="1" a="1"/>
  <c r="B1460" i="1" s="1"/>
  <c r="B1461" i="1" a="1"/>
  <c r="B1461" i="1" s="1"/>
  <c r="B1462" i="1" a="1"/>
  <c r="B1462" i="1" s="1"/>
  <c r="B1463" i="1" a="1"/>
  <c r="B1463" i="1" s="1"/>
  <c r="B1464" i="1" a="1"/>
  <c r="B1464" i="1" s="1"/>
  <c r="B1465" i="1" a="1"/>
  <c r="B1465" i="1" s="1"/>
  <c r="B1466" i="1" a="1"/>
  <c r="B1466" i="1" s="1"/>
  <c r="B1467" i="1" a="1"/>
  <c r="B1467" i="1" s="1"/>
  <c r="B1468" i="1" a="1"/>
  <c r="B1468" i="1" s="1"/>
  <c r="B1469" i="1" a="1"/>
  <c r="B1469" i="1" s="1"/>
  <c r="B1470" i="1" a="1"/>
  <c r="B1470" i="1" s="1"/>
  <c r="B1471" i="1" a="1"/>
  <c r="B1471" i="1" s="1"/>
  <c r="AA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1194" i="1"/>
  <c r="AA1195" i="1"/>
  <c r="AA1196" i="1"/>
  <c r="AA1197" i="1"/>
  <c r="AA1198" i="1"/>
  <c r="AA1199" i="1"/>
  <c r="AA1200" i="1"/>
  <c r="AA1201" i="1"/>
  <c r="AA1202" i="1"/>
  <c r="AA1203" i="1"/>
  <c r="AA1204" i="1"/>
  <c r="AA1205" i="1"/>
  <c r="AA1206" i="1"/>
  <c r="AA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288" i="1"/>
  <c r="AA1289" i="1"/>
  <c r="AA1290" i="1"/>
  <c r="AA1291" i="1"/>
  <c r="AA1292" i="1"/>
  <c r="AA1293" i="1"/>
  <c r="AA1294" i="1"/>
  <c r="AA1295"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1319" i="1"/>
  <c r="AA1320" i="1"/>
  <c r="AA1321" i="1"/>
  <c r="AA1322" i="1"/>
  <c r="AA1323" i="1"/>
  <c r="AA1324" i="1"/>
  <c r="AA1325" i="1"/>
  <c r="AA1326" i="1"/>
  <c r="AA1327" i="1"/>
  <c r="AA1328" i="1"/>
  <c r="AA1329" i="1"/>
  <c r="AA1330" i="1"/>
  <c r="AA1331" i="1"/>
  <c r="AA1332" i="1"/>
  <c r="AA1333" i="1"/>
  <c r="AA1334" i="1"/>
  <c r="AA1335" i="1"/>
  <c r="AA1336" i="1"/>
  <c r="AA1337" i="1"/>
  <c r="AA1338" i="1"/>
  <c r="AA1339" i="1"/>
  <c r="AA1340" i="1"/>
  <c r="AA1341" i="1"/>
  <c r="AA1342" i="1"/>
  <c r="AA1343" i="1"/>
  <c r="AA1344" i="1"/>
  <c r="AA1345" i="1"/>
  <c r="AA1346" i="1"/>
  <c r="AA1347" i="1"/>
  <c r="AA1348" i="1"/>
  <c r="AA1349" i="1"/>
  <c r="AA1350" i="1"/>
  <c r="AA1351" i="1"/>
  <c r="AA1352" i="1"/>
  <c r="AA1353" i="1"/>
  <c r="AA1354" i="1"/>
  <c r="AA1355" i="1"/>
  <c r="AA1356" i="1"/>
  <c r="AA1357" i="1"/>
  <c r="AA1358" i="1"/>
  <c r="AA1359" i="1"/>
  <c r="AA1360" i="1"/>
  <c r="AA1361" i="1"/>
  <c r="AA1362" i="1"/>
  <c r="AA1363" i="1"/>
  <c r="AA1364" i="1"/>
  <c r="AA1365" i="1"/>
  <c r="AA1366" i="1"/>
  <c r="AA1367" i="1"/>
  <c r="AA1368" i="1"/>
  <c r="AA1369" i="1"/>
  <c r="AA1370" i="1"/>
  <c r="AA1371"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1393" i="1"/>
  <c r="AA1394" i="1"/>
  <c r="AA1395" i="1"/>
  <c r="AA1396" i="1"/>
  <c r="AA1397" i="1"/>
  <c r="AA1398" i="1"/>
  <c r="AA1399" i="1"/>
  <c r="AA1400" i="1"/>
  <c r="AA1401" i="1"/>
  <c r="AA1402" i="1"/>
  <c r="AA1403" i="1"/>
  <c r="AA1404" i="1"/>
  <c r="AA1405" i="1"/>
  <c r="AA1406" i="1"/>
  <c r="AA1407" i="1"/>
  <c r="AA1408" i="1"/>
  <c r="AA1409" i="1"/>
  <c r="AA1410" i="1"/>
  <c r="AA1411" i="1"/>
  <c r="AA1412" i="1"/>
  <c r="AA1413" i="1"/>
  <c r="AA1414" i="1"/>
  <c r="AA1415" i="1"/>
  <c r="AA1416" i="1"/>
  <c r="AA1417" i="1"/>
  <c r="AA1418" i="1"/>
  <c r="AA1419" i="1"/>
  <c r="AA1420" i="1"/>
  <c r="AA1421" i="1"/>
  <c r="AA1422" i="1"/>
  <c r="AA1423" i="1"/>
  <c r="AA1424" i="1"/>
  <c r="AA1425" i="1"/>
  <c r="AA1426" i="1"/>
  <c r="AA1427" i="1"/>
  <c r="AA1428" i="1"/>
  <c r="AA1429" i="1"/>
  <c r="AA1430" i="1"/>
  <c r="AA1431" i="1"/>
  <c r="AA1432" i="1"/>
  <c r="AA1433" i="1"/>
  <c r="AA1434" i="1"/>
  <c r="AA1435" i="1"/>
  <c r="AA1436" i="1"/>
  <c r="AA1437" i="1"/>
  <c r="AA1438" i="1"/>
  <c r="AA1439" i="1"/>
  <c r="AA1440" i="1"/>
  <c r="AA1441" i="1"/>
  <c r="AA1442" i="1"/>
  <c r="AA1443" i="1"/>
  <c r="AA1444" i="1"/>
  <c r="AA1445" i="1"/>
  <c r="AA1446" i="1"/>
  <c r="AA1447" i="1"/>
  <c r="AA1448" i="1"/>
  <c r="AA1449" i="1"/>
  <c r="AA1450" i="1"/>
  <c r="AA1451" i="1"/>
  <c r="AA1452" i="1"/>
  <c r="AA1453" i="1"/>
  <c r="AA1454" i="1"/>
  <c r="AA1455" i="1"/>
  <c r="AA1456" i="1"/>
  <c r="AA1457" i="1"/>
  <c r="AA1458" i="1"/>
  <c r="AA1459" i="1"/>
  <c r="AA1460" i="1"/>
  <c r="AA1461" i="1"/>
  <c r="AA1462" i="1"/>
  <c r="AA1463" i="1"/>
  <c r="AA1464" i="1"/>
  <c r="AA1465" i="1"/>
  <c r="AA1466" i="1"/>
  <c r="AA1467" i="1"/>
  <c r="AA1468" i="1"/>
  <c r="AA1469" i="1"/>
  <c r="AA1470" i="1"/>
  <c r="AA1471" i="1"/>
  <c r="J2" i="2" a="1"/>
  <c r="J2" i="2" s="1"/>
  <c r="I30" i="1" s="1"/>
  <c r="E2" i="2" a="1"/>
  <c r="E2" i="2" s="1"/>
  <c r="AC44" i="1" s="1"/>
  <c r="J10" i="2" a="1"/>
  <c r="J10" i="2" s="1"/>
  <c r="AK385" i="1" s="1"/>
  <c r="E16" i="2" a="1"/>
  <c r="E16" i="2" s="1"/>
  <c r="AE382" i="1" s="1"/>
  <c r="E9" i="2" a="1"/>
  <c r="E9" i="2" s="1"/>
  <c r="U1349" i="1" s="1"/>
  <c r="A16" i="2" a="1"/>
  <c r="A16" i="2" s="1"/>
  <c r="A2" i="2" a="1"/>
  <c r="A2" i="2" s="1"/>
  <c r="A9" i="2" a="1"/>
  <c r="A9" i="2" s="1"/>
  <c r="P1218" i="1" s="1"/>
  <c r="G97" i="21"/>
  <c r="F97" i="21"/>
  <c r="G9" i="17"/>
  <c r="H97" i="21"/>
  <c r="G7" i="17"/>
  <c r="H39" i="21" l="1"/>
  <c r="I40" i="21" a="1"/>
  <c r="I40" i="21" s="1"/>
  <c r="I41" i="21" a="1"/>
  <c r="I41" i="21" s="1"/>
  <c r="J40" i="21"/>
  <c r="J41" i="21"/>
  <c r="H48" i="21"/>
  <c r="J49" i="21"/>
  <c r="I49" i="21" a="1"/>
  <c r="I49" i="21" s="1"/>
  <c r="H30" i="21"/>
  <c r="I31" i="21" a="1"/>
  <c r="I31" i="21" s="1"/>
  <c r="J32" i="21"/>
  <c r="I32" i="21" a="1"/>
  <c r="I32" i="21" s="1"/>
  <c r="I33" i="21" a="1"/>
  <c r="I33" i="21" s="1"/>
  <c r="J31" i="21"/>
  <c r="J33" i="21"/>
  <c r="H55" i="21"/>
  <c r="J56" i="21"/>
  <c r="J57" i="21"/>
  <c r="J58" i="21"/>
  <c r="J59" i="21"/>
  <c r="I56" i="21" a="1"/>
  <c r="I56" i="21" s="1"/>
  <c r="I57" i="21" a="1"/>
  <c r="I57" i="21" s="1"/>
  <c r="I58" i="21" a="1"/>
  <c r="I58" i="21" s="1"/>
  <c r="I59" i="21" a="1"/>
  <c r="I59" i="21" s="1"/>
  <c r="I67" i="21" a="1"/>
  <c r="I67" i="21" s="1"/>
  <c r="I69" i="21" a="1"/>
  <c r="I69" i="21" s="1"/>
  <c r="I68" i="21" a="1"/>
  <c r="I68" i="21" s="1"/>
  <c r="J69" i="21"/>
  <c r="J68" i="21"/>
  <c r="J4" i="21"/>
  <c r="J12" i="21"/>
  <c r="J11" i="21"/>
  <c r="J10" i="21"/>
  <c r="J9" i="21"/>
  <c r="J8" i="21"/>
  <c r="J7" i="21"/>
  <c r="J6" i="21"/>
  <c r="J5" i="21"/>
  <c r="AK1211" i="1"/>
  <c r="AK1173" i="1"/>
  <c r="AK1172" i="1"/>
  <c r="AK1170" i="1"/>
  <c r="AK909" i="1"/>
  <c r="AK911" i="1"/>
  <c r="AK861" i="1"/>
  <c r="AK740" i="1"/>
  <c r="AE1451" i="1"/>
  <c r="AE1308" i="1"/>
  <c r="AE1153" i="1"/>
  <c r="AE943" i="1"/>
  <c r="AE611" i="1"/>
  <c r="AE274" i="1"/>
  <c r="AE1442" i="1"/>
  <c r="AE1307" i="1"/>
  <c r="AE1143" i="1"/>
  <c r="AE941" i="1"/>
  <c r="AE602" i="1"/>
  <c r="AE273" i="1"/>
  <c r="AE1440" i="1"/>
  <c r="AE1298" i="1"/>
  <c r="AE1141" i="1"/>
  <c r="AE936" i="1"/>
  <c r="AE590" i="1"/>
  <c r="AE272" i="1"/>
  <c r="AE1432" i="1"/>
  <c r="AE1296" i="1"/>
  <c r="AE1132" i="1"/>
  <c r="AE910" i="1"/>
  <c r="AE576" i="1"/>
  <c r="AE253" i="1"/>
  <c r="AE1403" i="1"/>
  <c r="AE1258" i="1"/>
  <c r="AE1094" i="1"/>
  <c r="AE829" i="1"/>
  <c r="AE511" i="1"/>
  <c r="AE153" i="1"/>
  <c r="AE1398" i="1"/>
  <c r="AE1252" i="1"/>
  <c r="AE1093" i="1"/>
  <c r="AE814" i="1"/>
  <c r="AE491" i="1"/>
  <c r="AE121" i="1"/>
  <c r="AE1397" i="1"/>
  <c r="AE1251" i="1"/>
  <c r="AE1091" i="1"/>
  <c r="AE813" i="1"/>
  <c r="AE490" i="1"/>
  <c r="AE110" i="1"/>
  <c r="AE1396" i="1"/>
  <c r="AE1075" i="1"/>
  <c r="AE809" i="1"/>
  <c r="AE476" i="1"/>
  <c r="AE109" i="1"/>
  <c r="AE1200" i="1"/>
  <c r="AE1022" i="1"/>
  <c r="AK1446" i="1"/>
  <c r="AE35" i="1"/>
  <c r="AE17" i="1"/>
  <c r="AE62" i="1"/>
  <c r="AE128" i="1"/>
  <c r="AE188" i="1"/>
  <c r="AE237" i="1"/>
  <c r="AE284" i="1"/>
  <c r="AE322" i="1"/>
  <c r="AE365" i="1"/>
  <c r="AE410" i="1"/>
  <c r="AE451" i="1"/>
  <c r="AE492" i="1"/>
  <c r="AE539" i="1"/>
  <c r="AE577" i="1"/>
  <c r="AE621" i="1"/>
  <c r="AE668" i="1"/>
  <c r="AE706" i="1"/>
  <c r="AE749" i="1"/>
  <c r="AE794" i="1"/>
  <c r="AE835" i="1"/>
  <c r="AE876" i="1"/>
  <c r="AE923" i="1"/>
  <c r="AE961" i="1"/>
  <c r="AE995" i="1"/>
  <c r="AE1030" i="1"/>
  <c r="AE1055" i="1"/>
  <c r="AE1080" i="1"/>
  <c r="AE1108" i="1"/>
  <c r="AE1133" i="1"/>
  <c r="AE1158" i="1"/>
  <c r="AE1187" i="1"/>
  <c r="AE1212" i="1"/>
  <c r="AE1237" i="1"/>
  <c r="AE1265" i="1"/>
  <c r="AE1289" i="1"/>
  <c r="AE1312" i="1"/>
  <c r="AE1338" i="1"/>
  <c r="AE1361" i="1"/>
  <c r="AE1384" i="1"/>
  <c r="AE1410" i="1"/>
  <c r="AE1433" i="1"/>
  <c r="AE1456" i="1"/>
  <c r="AE19" i="1"/>
  <c r="AE65" i="1"/>
  <c r="AE129" i="1"/>
  <c r="AE189" i="1"/>
  <c r="AE238" i="1"/>
  <c r="AE289" i="1"/>
  <c r="AE323" i="1"/>
  <c r="AE367" i="1"/>
  <c r="AE418" i="1"/>
  <c r="AE452" i="1"/>
  <c r="AE493" i="1"/>
  <c r="AE547" i="1"/>
  <c r="AE578" i="1"/>
  <c r="AE622" i="1"/>
  <c r="AE673" i="1"/>
  <c r="AE707" i="1"/>
  <c r="AE751" i="1"/>
  <c r="AE802" i="1"/>
  <c r="AE836" i="1"/>
  <c r="AE877" i="1"/>
  <c r="AE931" i="1"/>
  <c r="AE962" i="1"/>
  <c r="AE996" i="1"/>
  <c r="AE1035" i="1"/>
  <c r="AE1056" i="1"/>
  <c r="AE1081" i="1"/>
  <c r="AE1114" i="1"/>
  <c r="AE1134" i="1"/>
  <c r="AE1159" i="1"/>
  <c r="AE1192" i="1"/>
  <c r="AE1213" i="1"/>
  <c r="AE1238" i="1"/>
  <c r="AE1271" i="1"/>
  <c r="AE1290" i="1"/>
  <c r="AE1313" i="1"/>
  <c r="AE1343" i="1"/>
  <c r="AE1362" i="1"/>
  <c r="AE1385" i="1"/>
  <c r="AE1415" i="1"/>
  <c r="AE1434" i="1"/>
  <c r="AE1457" i="1"/>
  <c r="AE20" i="1"/>
  <c r="AE67" i="1"/>
  <c r="AE130" i="1"/>
  <c r="AE190" i="1"/>
  <c r="AE239" i="1"/>
  <c r="AE290" i="1"/>
  <c r="AE334" i="1"/>
  <c r="AE368" i="1"/>
  <c r="AE419" i="1"/>
  <c r="AE463" i="1"/>
  <c r="AE494" i="1"/>
  <c r="AE548" i="1"/>
  <c r="AE589" i="1"/>
  <c r="AE623" i="1"/>
  <c r="AE674" i="1"/>
  <c r="AE718" i="1"/>
  <c r="AE752" i="1"/>
  <c r="AE803" i="1"/>
  <c r="AE847" i="1"/>
  <c r="AE878" i="1"/>
  <c r="AE932" i="1"/>
  <c r="AE971" i="1"/>
  <c r="AE997" i="1"/>
  <c r="AE1036" i="1"/>
  <c r="AE1061" i="1"/>
  <c r="AE1082" i="1"/>
  <c r="AE1115" i="1"/>
  <c r="AE1140" i="1"/>
  <c r="AE1161" i="1"/>
  <c r="AE1193" i="1"/>
  <c r="AE1218" i="1"/>
  <c r="AE1239" i="1"/>
  <c r="AE1272" i="1"/>
  <c r="AE1295" i="1"/>
  <c r="AE1314" i="1"/>
  <c r="AE1344" i="1"/>
  <c r="AE1367" i="1"/>
  <c r="AE1386" i="1"/>
  <c r="AE1416" i="1"/>
  <c r="AE1439" i="1"/>
  <c r="AE1458" i="1"/>
  <c r="AE25" i="1"/>
  <c r="AE91" i="1"/>
  <c r="AE145" i="1"/>
  <c r="AE192" i="1"/>
  <c r="AE254" i="1"/>
  <c r="AE298" i="1"/>
  <c r="AE336" i="1"/>
  <c r="AE383" i="1"/>
  <c r="AE427" i="1"/>
  <c r="AE465" i="1"/>
  <c r="AE512" i="1"/>
  <c r="AE553" i="1"/>
  <c r="AE593" i="1"/>
  <c r="AE638" i="1"/>
  <c r="AE682" i="1"/>
  <c r="AE720" i="1"/>
  <c r="AE767" i="1"/>
  <c r="AE811" i="1"/>
  <c r="AE849" i="1"/>
  <c r="AE896" i="1"/>
  <c r="AE937" i="1"/>
  <c r="AE973" i="1"/>
  <c r="AE1010" i="1"/>
  <c r="AE1038" i="1"/>
  <c r="AE1063" i="1"/>
  <c r="AE1092" i="1"/>
  <c r="AE1117" i="1"/>
  <c r="AE1142" i="1"/>
  <c r="AE1170" i="1"/>
  <c r="AE1195" i="1"/>
  <c r="AE1221" i="1"/>
  <c r="AE1249" i="1"/>
  <c r="AE1274" i="1"/>
  <c r="AE1297" i="1"/>
  <c r="AE1323" i="1"/>
  <c r="AE1346" i="1"/>
  <c r="AE1369" i="1"/>
  <c r="AE1395" i="1"/>
  <c r="AE1418" i="1"/>
  <c r="AE1441" i="1"/>
  <c r="AE1467" i="1"/>
  <c r="AE26" i="1"/>
  <c r="AE92" i="1"/>
  <c r="AE146" i="1"/>
  <c r="AE193" i="1"/>
  <c r="AE257" i="1"/>
  <c r="AE299" i="1"/>
  <c r="AE337" i="1"/>
  <c r="AE384" i="1"/>
  <c r="AE428" i="1"/>
  <c r="AE466" i="1"/>
  <c r="AE513" i="1"/>
  <c r="AE554" i="1"/>
  <c r="AE595" i="1"/>
  <c r="AE641" i="1"/>
  <c r="AE683" i="1"/>
  <c r="AE721" i="1"/>
  <c r="AE768" i="1"/>
  <c r="AE812" i="1"/>
  <c r="AE850" i="1"/>
  <c r="AE897" i="1"/>
  <c r="AE938" i="1"/>
  <c r="AE974" i="1"/>
  <c r="AE1013" i="1"/>
  <c r="AE1039" i="1"/>
  <c r="AE47" i="1"/>
  <c r="AE144" i="1"/>
  <c r="AE227" i="1"/>
  <c r="AE302" i="1"/>
  <c r="AE385" i="1"/>
  <c r="AE449" i="1"/>
  <c r="AE527" i="1"/>
  <c r="AE610" i="1"/>
  <c r="AE681" i="1"/>
  <c r="AE745" i="1"/>
  <c r="AE815" i="1"/>
  <c r="AE898" i="1"/>
  <c r="AE960" i="1"/>
  <c r="AE1023" i="1"/>
  <c r="AE1069" i="1"/>
  <c r="AE1103" i="1"/>
  <c r="AE1147" i="1"/>
  <c r="AE1181" i="1"/>
  <c r="AE1226" i="1"/>
  <c r="AE1260" i="1"/>
  <c r="AE1302" i="1"/>
  <c r="AE1333" i="1"/>
  <c r="AE1374" i="1"/>
  <c r="AE1405" i="1"/>
  <c r="AE1446" i="1"/>
  <c r="AE60" i="1"/>
  <c r="AE155" i="1"/>
  <c r="AE259" i="1"/>
  <c r="AE321" i="1"/>
  <c r="AE398" i="1"/>
  <c r="AE481" i="1"/>
  <c r="AE552" i="1"/>
  <c r="AE619" i="1"/>
  <c r="AE686" i="1"/>
  <c r="AE769" i="1"/>
  <c r="AE833" i="1"/>
  <c r="AE911" i="1"/>
  <c r="AE989" i="1"/>
  <c r="AE1037" i="1"/>
  <c r="AE1077" i="1"/>
  <c r="AE1118" i="1"/>
  <c r="AE1155" i="1"/>
  <c r="AE1197" i="1"/>
  <c r="AE1234" i="1"/>
  <c r="AE1275" i="1"/>
  <c r="AE1309" i="1"/>
  <c r="AE1347" i="1"/>
  <c r="AE1381" i="1"/>
  <c r="AE1419" i="1"/>
  <c r="AE1453" i="1"/>
  <c r="AE61" i="1"/>
  <c r="AE175" i="1"/>
  <c r="AE260" i="1"/>
  <c r="AE335" i="1"/>
  <c r="AE401" i="1"/>
  <c r="AE482" i="1"/>
  <c r="AE557" i="1"/>
  <c r="AE620" i="1"/>
  <c r="AE703" i="1"/>
  <c r="AE770" i="1"/>
  <c r="AE848" i="1"/>
  <c r="AE912" i="1"/>
  <c r="AE991" i="1"/>
  <c r="AE1041" i="1"/>
  <c r="AE1078" i="1"/>
  <c r="AE1119" i="1"/>
  <c r="AE1156" i="1"/>
  <c r="AE1198" i="1"/>
  <c r="AE1235" i="1"/>
  <c r="AE1276" i="1"/>
  <c r="AE1310" i="1"/>
  <c r="AE1348" i="1"/>
  <c r="AE1382" i="1"/>
  <c r="AE1420" i="1"/>
  <c r="AE1454" i="1"/>
  <c r="AE89" i="1"/>
  <c r="AE176" i="1"/>
  <c r="AE271" i="1"/>
  <c r="AE347" i="1"/>
  <c r="AE403" i="1"/>
  <c r="AE489" i="1"/>
  <c r="AE559" i="1"/>
  <c r="AE637" i="1"/>
  <c r="AE704" i="1"/>
  <c r="AE781" i="1"/>
  <c r="AE860" i="1"/>
  <c r="AE913" i="1"/>
  <c r="AE992" i="1"/>
  <c r="AE1042" i="1"/>
  <c r="AE1079" i="1"/>
  <c r="AE1120" i="1"/>
  <c r="AE1157" i="1"/>
  <c r="AE58" i="1"/>
  <c r="AE216" i="1"/>
  <c r="AE319" i="1"/>
  <c r="AE430" i="1"/>
  <c r="AE528" i="1"/>
  <c r="AE655" i="1"/>
  <c r="AE746" i="1"/>
  <c r="AE873" i="1"/>
  <c r="AE972" i="1"/>
  <c r="AE1053" i="1"/>
  <c r="AE1104" i="1"/>
  <c r="AE1173" i="1"/>
  <c r="AE1222" i="1"/>
  <c r="AE1277" i="1"/>
  <c r="AE1325" i="1"/>
  <c r="AE1370" i="1"/>
  <c r="AE1421" i="1"/>
  <c r="AE1469" i="1"/>
  <c r="AE59" i="1"/>
  <c r="AE217" i="1"/>
  <c r="AE320" i="1"/>
  <c r="AE431" i="1"/>
  <c r="AE529" i="1"/>
  <c r="AE656" i="1"/>
  <c r="AE766" i="1"/>
  <c r="AE874" i="1"/>
  <c r="AE981" i="1"/>
  <c r="AE1054" i="1"/>
  <c r="AE1116" i="1"/>
  <c r="AE1174" i="1"/>
  <c r="AE1231" i="1"/>
  <c r="AE1278" i="1"/>
  <c r="AE1326" i="1"/>
  <c r="AE1379" i="1"/>
  <c r="AE1422" i="1"/>
  <c r="AE1470" i="1"/>
  <c r="AE97" i="1"/>
  <c r="AE218" i="1"/>
  <c r="AE355" i="1"/>
  <c r="AE445" i="1"/>
  <c r="AE560" i="1"/>
  <c r="AE657" i="1"/>
  <c r="AE782" i="1"/>
  <c r="AE875" i="1"/>
  <c r="AE993" i="1"/>
  <c r="AE1062" i="1"/>
  <c r="AE1121" i="1"/>
  <c r="AE1179" i="1"/>
  <c r="AE1233" i="1"/>
  <c r="AE1286" i="1"/>
  <c r="AE1331" i="1"/>
  <c r="AE1380" i="1"/>
  <c r="AE1430" i="1"/>
  <c r="AE105" i="1"/>
  <c r="AE233" i="1"/>
  <c r="AE360" i="1"/>
  <c r="AE464" i="1"/>
  <c r="AE575" i="1"/>
  <c r="AE684" i="1"/>
  <c r="AE787" i="1"/>
  <c r="AE899" i="1"/>
  <c r="AE1009" i="1"/>
  <c r="AE1074" i="1"/>
  <c r="AE1131" i="1"/>
  <c r="AE1182" i="1"/>
  <c r="AE1248" i="1"/>
  <c r="AE1288" i="1"/>
  <c r="AE1334" i="1"/>
  <c r="AE1394" i="1"/>
  <c r="AE98" i="1"/>
  <c r="AE226" i="1"/>
  <c r="AE356" i="1"/>
  <c r="AE446" i="1"/>
  <c r="AE574" i="1"/>
  <c r="AE658" i="1"/>
  <c r="AE785" i="1"/>
  <c r="AE895" i="1"/>
  <c r="AE994" i="1"/>
  <c r="AE1065" i="1"/>
  <c r="AE154" i="1"/>
  <c r="AE297" i="1"/>
  <c r="AE397" i="1"/>
  <c r="AE514" i="1"/>
  <c r="AE617" i="1"/>
  <c r="AE739" i="1"/>
  <c r="AE830" i="1"/>
  <c r="AE944" i="1"/>
  <c r="AE1025" i="1"/>
  <c r="AE1095" i="1"/>
  <c r="AE1154" i="1"/>
  <c r="AE1210" i="1"/>
  <c r="AE1259" i="1"/>
  <c r="AE1311" i="1"/>
  <c r="AE1359" i="1"/>
  <c r="AE1404" i="1"/>
  <c r="AE1455" i="1"/>
  <c r="AE24" i="1"/>
  <c r="AE187" i="1"/>
  <c r="AE300" i="1"/>
  <c r="AE425" i="1"/>
  <c r="AE515" i="1"/>
  <c r="AE643" i="1"/>
  <c r="AE740" i="1"/>
  <c r="AE865" i="1"/>
  <c r="AE958" i="1"/>
  <c r="AE1043" i="1"/>
  <c r="AE1101" i="1"/>
  <c r="AE1169" i="1"/>
  <c r="AE1211" i="1"/>
  <c r="AE1261" i="1"/>
  <c r="AE1322" i="1"/>
  <c r="AE1360" i="1"/>
  <c r="AE1406" i="1"/>
  <c r="AE1466" i="1"/>
  <c r="AE46" i="1"/>
  <c r="AE191" i="1"/>
  <c r="AE301" i="1"/>
  <c r="AE429" i="1"/>
  <c r="AE526" i="1"/>
  <c r="AE644" i="1"/>
  <c r="AE744" i="1"/>
  <c r="AE866" i="1"/>
  <c r="AE959" i="1"/>
  <c r="AE1051" i="1"/>
  <c r="AE1102" i="1"/>
  <c r="AE1171" i="1"/>
  <c r="AE1219" i="1"/>
  <c r="AE1273" i="1"/>
  <c r="AE1324" i="1"/>
  <c r="AE1368" i="1"/>
  <c r="AE1417" i="1"/>
  <c r="AE1468" i="1"/>
  <c r="AE1130" i="1"/>
  <c r="AE1180" i="1"/>
  <c r="AE1236" i="1"/>
  <c r="AE1287" i="1"/>
  <c r="AE1332" i="1"/>
  <c r="AE1383" i="1"/>
  <c r="AE1431" i="1"/>
  <c r="AE1250" i="1"/>
  <c r="AK37" i="1"/>
  <c r="AK68" i="1"/>
  <c r="AK254" i="1"/>
  <c r="AK451" i="1"/>
  <c r="AK623" i="1"/>
  <c r="AK793" i="1"/>
  <c r="AK969" i="1"/>
  <c r="AK1097" i="1"/>
  <c r="AK1198" i="1"/>
  <c r="AK1302" i="1"/>
  <c r="AK1394" i="1"/>
  <c r="AK69" i="1"/>
  <c r="AK261" i="1"/>
  <c r="AK452" i="1"/>
  <c r="AK624" i="1"/>
  <c r="AK794" i="1"/>
  <c r="AK970" i="1"/>
  <c r="AK1098" i="1"/>
  <c r="AK1205" i="1"/>
  <c r="AK1304" i="1"/>
  <c r="AK1395" i="1"/>
  <c r="AK70" i="1"/>
  <c r="AK263" i="1"/>
  <c r="AK453" i="1"/>
  <c r="AK625" i="1"/>
  <c r="AK800" i="1"/>
  <c r="AK971" i="1"/>
  <c r="AK1100" i="1"/>
  <c r="AK1210" i="1"/>
  <c r="AK1305" i="1"/>
  <c r="AK1396" i="1"/>
  <c r="AK127" i="1"/>
  <c r="AK320" i="1"/>
  <c r="AK503" i="1"/>
  <c r="AK679" i="1"/>
  <c r="AK849" i="1"/>
  <c r="AK1018" i="1"/>
  <c r="AK1133" i="1"/>
  <c r="AK1232" i="1"/>
  <c r="AK1330" i="1"/>
  <c r="AK1417" i="1"/>
  <c r="AK133" i="1"/>
  <c r="AK324" i="1"/>
  <c r="AK512" i="1"/>
  <c r="AK683" i="1"/>
  <c r="AK859" i="1"/>
  <c r="AK1022" i="1"/>
  <c r="AK1138" i="1"/>
  <c r="AK1233" i="1"/>
  <c r="AK1331" i="1"/>
  <c r="AK1423" i="1"/>
  <c r="AK71" i="1"/>
  <c r="AK391" i="1"/>
  <c r="AK734" i="1"/>
  <c r="AK1023" i="1"/>
  <c r="AK1174" i="1"/>
  <c r="AK1367" i="1"/>
  <c r="AK192" i="1"/>
  <c r="AK513" i="1"/>
  <c r="AK741" i="1"/>
  <c r="AK1058" i="1"/>
  <c r="AK1245" i="1"/>
  <c r="AK1397" i="1"/>
  <c r="AK193" i="1"/>
  <c r="AK515" i="1"/>
  <c r="AK801" i="1"/>
  <c r="AK1059" i="1"/>
  <c r="AK1269" i="1"/>
  <c r="AK1427" i="1"/>
  <c r="AK194" i="1"/>
  <c r="AK562" i="1"/>
  <c r="AK860" i="1"/>
  <c r="AK1061" i="1"/>
  <c r="AK1270" i="1"/>
  <c r="AK1428" i="1"/>
  <c r="AK139" i="1"/>
  <c r="AK571" i="1"/>
  <c r="AK1025" i="1"/>
  <c r="AK1306" i="1"/>
  <c r="AK140" i="1"/>
  <c r="AK626" i="1"/>
  <c r="AK1057" i="1"/>
  <c r="AK1342" i="1"/>
  <c r="AK199" i="1"/>
  <c r="AK684" i="1"/>
  <c r="AK1101" i="1"/>
  <c r="AK1343" i="1"/>
  <c r="AK325" i="1"/>
  <c r="AK739" i="1"/>
  <c r="AK1140" i="1"/>
  <c r="AK1368" i="1"/>
  <c r="AK264" i="1"/>
  <c r="AK685" i="1"/>
  <c r="AK1139" i="1"/>
  <c r="AK1363" i="1"/>
  <c r="AK454" i="1"/>
  <c r="AK912" i="1"/>
  <c r="AK1234" i="1"/>
  <c r="AK1456" i="1"/>
  <c r="AK564" i="1"/>
  <c r="AK913" i="1"/>
  <c r="AK1271" i="1"/>
  <c r="AK565" i="1"/>
  <c r="AK972" i="1"/>
  <c r="AK1272" i="1"/>
  <c r="AE1358" i="1"/>
  <c r="AE1209" i="1"/>
  <c r="AE1024" i="1"/>
  <c r="AE731" i="1"/>
  <c r="AE386" i="1"/>
  <c r="AK1447" i="1"/>
  <c r="AK392" i="1"/>
  <c r="AE1350" i="1"/>
  <c r="AE719" i="1"/>
  <c r="AE1349" i="1"/>
  <c r="AE1199" i="1"/>
  <c r="AE1017" i="1"/>
  <c r="AE705" i="1"/>
  <c r="AE362" i="1"/>
  <c r="AK1445" i="1"/>
  <c r="AK382" i="1"/>
  <c r="AE1452" i="1"/>
  <c r="AE1345" i="1"/>
  <c r="AE1194" i="1"/>
  <c r="AE1015" i="1"/>
  <c r="AE685" i="1"/>
  <c r="AE361" i="1"/>
  <c r="AK1369" i="1"/>
  <c r="AK326" i="1"/>
  <c r="AK1464" i="1"/>
  <c r="AK1441" i="1"/>
  <c r="AK1410" i="1"/>
  <c r="AK1382" i="1"/>
  <c r="AK1349" i="1"/>
  <c r="AK1325" i="1"/>
  <c r="AK1287" i="1"/>
  <c r="AK1254" i="1"/>
  <c r="AK1226" i="1"/>
  <c r="AK1189" i="1"/>
  <c r="AK1155" i="1"/>
  <c r="AK1117" i="1"/>
  <c r="AK1081" i="1"/>
  <c r="AK1042" i="1"/>
  <c r="AK996" i="1"/>
  <c r="AK945" i="1"/>
  <c r="AK885" i="1"/>
  <c r="AK826" i="1"/>
  <c r="AK770" i="1"/>
  <c r="AK715" i="1"/>
  <c r="AK650" i="1"/>
  <c r="AK598" i="1"/>
  <c r="AK539" i="1"/>
  <c r="AK480" i="1"/>
  <c r="AK427" i="1"/>
  <c r="AK358" i="1"/>
  <c r="AK289" i="1"/>
  <c r="AK230" i="1"/>
  <c r="AK165" i="1"/>
  <c r="AK103" i="1"/>
  <c r="AK3" i="1"/>
  <c r="AK15" i="1"/>
  <c r="AK27" i="1"/>
  <c r="AK39" i="1"/>
  <c r="AK51" i="1"/>
  <c r="AK63" i="1"/>
  <c r="AK75" i="1"/>
  <c r="AK87" i="1"/>
  <c r="AK99" i="1"/>
  <c r="AK111" i="1"/>
  <c r="AK123" i="1"/>
  <c r="AK135" i="1"/>
  <c r="AK147" i="1"/>
  <c r="AK159" i="1"/>
  <c r="AK171" i="1"/>
  <c r="AK183" i="1"/>
  <c r="AK195" i="1"/>
  <c r="AK207" i="1"/>
  <c r="AK219" i="1"/>
  <c r="AK231" i="1"/>
  <c r="AK243" i="1"/>
  <c r="AK255" i="1"/>
  <c r="AK267" i="1"/>
  <c r="AK279" i="1"/>
  <c r="AK291" i="1"/>
  <c r="AK303" i="1"/>
  <c r="AK315" i="1"/>
  <c r="AK327" i="1"/>
  <c r="AK339" i="1"/>
  <c r="AK351" i="1"/>
  <c r="AK363" i="1"/>
  <c r="AK375" i="1"/>
  <c r="AK387" i="1"/>
  <c r="AK399" i="1"/>
  <c r="AK411" i="1"/>
  <c r="AK423" i="1"/>
  <c r="AK435" i="1"/>
  <c r="AK447" i="1"/>
  <c r="AK459" i="1"/>
  <c r="AK471" i="1"/>
  <c r="AK483" i="1"/>
  <c r="AK495" i="1"/>
  <c r="AK507" i="1"/>
  <c r="AK519" i="1"/>
  <c r="AK531" i="1"/>
  <c r="AK543" i="1"/>
  <c r="AK555" i="1"/>
  <c r="AK567" i="1"/>
  <c r="AK579" i="1"/>
  <c r="AK591" i="1"/>
  <c r="AK603" i="1"/>
  <c r="AK615" i="1"/>
  <c r="AK627" i="1"/>
  <c r="AK639" i="1"/>
  <c r="AK651" i="1"/>
  <c r="AK663" i="1"/>
  <c r="AK675" i="1"/>
  <c r="AK687" i="1"/>
  <c r="AK699" i="1"/>
  <c r="AK711" i="1"/>
  <c r="AK723" i="1"/>
  <c r="AK735" i="1"/>
  <c r="AK747" i="1"/>
  <c r="AK759" i="1"/>
  <c r="AK771" i="1"/>
  <c r="AK783" i="1"/>
  <c r="AK795" i="1"/>
  <c r="AK807" i="1"/>
  <c r="AK819" i="1"/>
  <c r="AK831" i="1"/>
  <c r="AK843" i="1"/>
  <c r="AK855" i="1"/>
  <c r="AK867" i="1"/>
  <c r="AK879" i="1"/>
  <c r="AK891" i="1"/>
  <c r="AK903" i="1"/>
  <c r="AK915" i="1"/>
  <c r="AK927" i="1"/>
  <c r="AK939" i="1"/>
  <c r="AK951" i="1"/>
  <c r="AK963" i="1"/>
  <c r="AK975" i="1"/>
  <c r="AK987" i="1"/>
  <c r="AK999" i="1"/>
  <c r="AK1011" i="1"/>
  <c r="AK4" i="1"/>
  <c r="AK16" i="1"/>
  <c r="AK28" i="1"/>
  <c r="AK40" i="1"/>
  <c r="AK52" i="1"/>
  <c r="AK64" i="1"/>
  <c r="AK76" i="1"/>
  <c r="AK88" i="1"/>
  <c r="AK100" i="1"/>
  <c r="AK112" i="1"/>
  <c r="AK124" i="1"/>
  <c r="AK136" i="1"/>
  <c r="AK148" i="1"/>
  <c r="AK160" i="1"/>
  <c r="AK172" i="1"/>
  <c r="AK184" i="1"/>
  <c r="AK196" i="1"/>
  <c r="AK208" i="1"/>
  <c r="AK220" i="1"/>
  <c r="AK232" i="1"/>
  <c r="AK244" i="1"/>
  <c r="AK256" i="1"/>
  <c r="AK268" i="1"/>
  <c r="AK280" i="1"/>
  <c r="AK292" i="1"/>
  <c r="AK304" i="1"/>
  <c r="AK316" i="1"/>
  <c r="AK328" i="1"/>
  <c r="AK340" i="1"/>
  <c r="AK352" i="1"/>
  <c r="AK364" i="1"/>
  <c r="AK376" i="1"/>
  <c r="AK388" i="1"/>
  <c r="AK400" i="1"/>
  <c r="AK412" i="1"/>
  <c r="AK424" i="1"/>
  <c r="AK436" i="1"/>
  <c r="AK448" i="1"/>
  <c r="AK460" i="1"/>
  <c r="AK472" i="1"/>
  <c r="AK484" i="1"/>
  <c r="AK496" i="1"/>
  <c r="AK508" i="1"/>
  <c r="AK520" i="1"/>
  <c r="AK532" i="1"/>
  <c r="AK544" i="1"/>
  <c r="AK556" i="1"/>
  <c r="AK568" i="1"/>
  <c r="AK580" i="1"/>
  <c r="AK592" i="1"/>
  <c r="AK604" i="1"/>
  <c r="AK616" i="1"/>
  <c r="AK628" i="1"/>
  <c r="AK640" i="1"/>
  <c r="AK652" i="1"/>
  <c r="AK664" i="1"/>
  <c r="AK676" i="1"/>
  <c r="AK688" i="1"/>
  <c r="AK700" i="1"/>
  <c r="AK712" i="1"/>
  <c r="AK724" i="1"/>
  <c r="AK736" i="1"/>
  <c r="AK748" i="1"/>
  <c r="AK760" i="1"/>
  <c r="AK772" i="1"/>
  <c r="AK784" i="1"/>
  <c r="AK796" i="1"/>
  <c r="AK808" i="1"/>
  <c r="AK820" i="1"/>
  <c r="AK832" i="1"/>
  <c r="AK844" i="1"/>
  <c r="AK856" i="1"/>
  <c r="AK868" i="1"/>
  <c r="AK880" i="1"/>
  <c r="AK892" i="1"/>
  <c r="AK904" i="1"/>
  <c r="AK916" i="1"/>
  <c r="AK928" i="1"/>
  <c r="AK940" i="1"/>
  <c r="AK952" i="1"/>
  <c r="AK964" i="1"/>
  <c r="AK976" i="1"/>
  <c r="AK988" i="1"/>
  <c r="AK1000" i="1"/>
  <c r="AK1012" i="1"/>
  <c r="AK5" i="1"/>
  <c r="AK17" i="1"/>
  <c r="AK29" i="1"/>
  <c r="AK41" i="1"/>
  <c r="AK53" i="1"/>
  <c r="AK65" i="1"/>
  <c r="AK77" i="1"/>
  <c r="AK89" i="1"/>
  <c r="AK101" i="1"/>
  <c r="AK113" i="1"/>
  <c r="AK125" i="1"/>
  <c r="AK137" i="1"/>
  <c r="AK149" i="1"/>
  <c r="AK161" i="1"/>
  <c r="AK173" i="1"/>
  <c r="AK185" i="1"/>
  <c r="AK197" i="1"/>
  <c r="AK209" i="1"/>
  <c r="AK221" i="1"/>
  <c r="AK233" i="1"/>
  <c r="AK245" i="1"/>
  <c r="AK257" i="1"/>
  <c r="AK269" i="1"/>
  <c r="AK281" i="1"/>
  <c r="AK293" i="1"/>
  <c r="AK305" i="1"/>
  <c r="AK317" i="1"/>
  <c r="AK329" i="1"/>
  <c r="AK341" i="1"/>
  <c r="AK353" i="1"/>
  <c r="AK365" i="1"/>
  <c r="AK377" i="1"/>
  <c r="AK389" i="1"/>
  <c r="AK401" i="1"/>
  <c r="AK413" i="1"/>
  <c r="AK425" i="1"/>
  <c r="AK437" i="1"/>
  <c r="AK449" i="1"/>
  <c r="AK461" i="1"/>
  <c r="AK473" i="1"/>
  <c r="AK485" i="1"/>
  <c r="AK497" i="1"/>
  <c r="AK509" i="1"/>
  <c r="AK521" i="1"/>
  <c r="AK533" i="1"/>
  <c r="AK545" i="1"/>
  <c r="AK557" i="1"/>
  <c r="AK569" i="1"/>
  <c r="AK581" i="1"/>
  <c r="AK593" i="1"/>
  <c r="AK605" i="1"/>
  <c r="AK617" i="1"/>
  <c r="AK629" i="1"/>
  <c r="AK641" i="1"/>
  <c r="AK653" i="1"/>
  <c r="AK665" i="1"/>
  <c r="AK677" i="1"/>
  <c r="AK689" i="1"/>
  <c r="AK701" i="1"/>
  <c r="AK713" i="1"/>
  <c r="AK725" i="1"/>
  <c r="AK737" i="1"/>
  <c r="AK749" i="1"/>
  <c r="AK761" i="1"/>
  <c r="AK773" i="1"/>
  <c r="AK785" i="1"/>
  <c r="AK797" i="1"/>
  <c r="AK809" i="1"/>
  <c r="AK821" i="1"/>
  <c r="AK833" i="1"/>
  <c r="AK845" i="1"/>
  <c r="AK857" i="1"/>
  <c r="AK869" i="1"/>
  <c r="AK881" i="1"/>
  <c r="AK893" i="1"/>
  <c r="AK905" i="1"/>
  <c r="AK917" i="1"/>
  <c r="AK929" i="1"/>
  <c r="AK941" i="1"/>
  <c r="AK953" i="1"/>
  <c r="AK965" i="1"/>
  <c r="AK977" i="1"/>
  <c r="AK989" i="1"/>
  <c r="AK1001" i="1"/>
  <c r="AK1013" i="1"/>
  <c r="AK6" i="1"/>
  <c r="AK18" i="1"/>
  <c r="AK30" i="1"/>
  <c r="AK42" i="1"/>
  <c r="AK54" i="1"/>
  <c r="AK66" i="1"/>
  <c r="AK78" i="1"/>
  <c r="AK90" i="1"/>
  <c r="AK102" i="1"/>
  <c r="AK114" i="1"/>
  <c r="AK126" i="1"/>
  <c r="AK138" i="1"/>
  <c r="AK150" i="1"/>
  <c r="AK162" i="1"/>
  <c r="AK174" i="1"/>
  <c r="AK186" i="1"/>
  <c r="AK198" i="1"/>
  <c r="AK210" i="1"/>
  <c r="AK222" i="1"/>
  <c r="AK234" i="1"/>
  <c r="AK246" i="1"/>
  <c r="AK258" i="1"/>
  <c r="AK270" i="1"/>
  <c r="AK282" i="1"/>
  <c r="AK294" i="1"/>
  <c r="AK306" i="1"/>
  <c r="AK318" i="1"/>
  <c r="AK330" i="1"/>
  <c r="AK342" i="1"/>
  <c r="AK354" i="1"/>
  <c r="AK366" i="1"/>
  <c r="AK378" i="1"/>
  <c r="AK390" i="1"/>
  <c r="AK402" i="1"/>
  <c r="AK414" i="1"/>
  <c r="AK426" i="1"/>
  <c r="AK438" i="1"/>
  <c r="AK450" i="1"/>
  <c r="AK462" i="1"/>
  <c r="AK474" i="1"/>
  <c r="AK486" i="1"/>
  <c r="AK498" i="1"/>
  <c r="AK510" i="1"/>
  <c r="AK522" i="1"/>
  <c r="AK534" i="1"/>
  <c r="AK546" i="1"/>
  <c r="AK558" i="1"/>
  <c r="AK570" i="1"/>
  <c r="AK582" i="1"/>
  <c r="AK594" i="1"/>
  <c r="AK606" i="1"/>
  <c r="AK618" i="1"/>
  <c r="AK630" i="1"/>
  <c r="AK642" i="1"/>
  <c r="AK654" i="1"/>
  <c r="AK666" i="1"/>
  <c r="AK678" i="1"/>
  <c r="AK690" i="1"/>
  <c r="AK702" i="1"/>
  <c r="AK714" i="1"/>
  <c r="AK726" i="1"/>
  <c r="AK738" i="1"/>
  <c r="AK750" i="1"/>
  <c r="AK762" i="1"/>
  <c r="AK774" i="1"/>
  <c r="AK786" i="1"/>
  <c r="AK798" i="1"/>
  <c r="AK810" i="1"/>
  <c r="AK822" i="1"/>
  <c r="AK834" i="1"/>
  <c r="AK846" i="1"/>
  <c r="AK858" i="1"/>
  <c r="AK870" i="1"/>
  <c r="AK882" i="1"/>
  <c r="AK894" i="1"/>
  <c r="AK906" i="1"/>
  <c r="AK918" i="1"/>
  <c r="AK930" i="1"/>
  <c r="AK942" i="1"/>
  <c r="AK954" i="1"/>
  <c r="AK966" i="1"/>
  <c r="AK978" i="1"/>
  <c r="AK7" i="1"/>
  <c r="AK23" i="1"/>
  <c r="AK43" i="1"/>
  <c r="AK59" i="1"/>
  <c r="AK79" i="1"/>
  <c r="AK95" i="1"/>
  <c r="AK115" i="1"/>
  <c r="AK131" i="1"/>
  <c r="AK151" i="1"/>
  <c r="AK167" i="1"/>
  <c r="AK187" i="1"/>
  <c r="AK203" i="1"/>
  <c r="AK223" i="1"/>
  <c r="AK239" i="1"/>
  <c r="AK259" i="1"/>
  <c r="AK275" i="1"/>
  <c r="AK295" i="1"/>
  <c r="AK311" i="1"/>
  <c r="AK331" i="1"/>
  <c r="AK347" i="1"/>
  <c r="AK367" i="1"/>
  <c r="AK383" i="1"/>
  <c r="AK403" i="1"/>
  <c r="AK419" i="1"/>
  <c r="AK439" i="1"/>
  <c r="AK455" i="1"/>
  <c r="AK475" i="1"/>
  <c r="AK491" i="1"/>
  <c r="AK511" i="1"/>
  <c r="AK527" i="1"/>
  <c r="AK547" i="1"/>
  <c r="AK563" i="1"/>
  <c r="AK583" i="1"/>
  <c r="AK599" i="1"/>
  <c r="AK619" i="1"/>
  <c r="AK635" i="1"/>
  <c r="AK655" i="1"/>
  <c r="AK671" i="1"/>
  <c r="AK691" i="1"/>
  <c r="AK707" i="1"/>
  <c r="AK727" i="1"/>
  <c r="AK743" i="1"/>
  <c r="AK763" i="1"/>
  <c r="AK779" i="1"/>
  <c r="AK799" i="1"/>
  <c r="AK815" i="1"/>
  <c r="AK835" i="1"/>
  <c r="AK851" i="1"/>
  <c r="AK871" i="1"/>
  <c r="AK887" i="1"/>
  <c r="AK907" i="1"/>
  <c r="AK923" i="1"/>
  <c r="AK943" i="1"/>
  <c r="AK959" i="1"/>
  <c r="AK979" i="1"/>
  <c r="AK994" i="1"/>
  <c r="AK1009" i="1"/>
  <c r="AK1024" i="1"/>
  <c r="AK1036" i="1"/>
  <c r="AK1048" i="1"/>
  <c r="AK1060" i="1"/>
  <c r="AK1072" i="1"/>
  <c r="AK1084" i="1"/>
  <c r="AK1096" i="1"/>
  <c r="AK1108" i="1"/>
  <c r="AK1120" i="1"/>
  <c r="AK1132" i="1"/>
  <c r="AK1144" i="1"/>
  <c r="AK1156" i="1"/>
  <c r="AK1168" i="1"/>
  <c r="AK1180" i="1"/>
  <c r="AK1192" i="1"/>
  <c r="AK1204" i="1"/>
  <c r="AK1216" i="1"/>
  <c r="AK1228" i="1"/>
  <c r="AK1240" i="1"/>
  <c r="AK1252" i="1"/>
  <c r="AK1264" i="1"/>
  <c r="AK1276" i="1"/>
  <c r="AK1288" i="1"/>
  <c r="AK1300" i="1"/>
  <c r="AK1312" i="1"/>
  <c r="AK1324" i="1"/>
  <c r="AK1336" i="1"/>
  <c r="AK1348" i="1"/>
  <c r="AK1360" i="1"/>
  <c r="AK8" i="1"/>
  <c r="AK24" i="1"/>
  <c r="AK44" i="1"/>
  <c r="AK60" i="1"/>
  <c r="AK80" i="1"/>
  <c r="AK96" i="1"/>
  <c r="AK116" i="1"/>
  <c r="AK132" i="1"/>
  <c r="AK152" i="1"/>
  <c r="AK168" i="1"/>
  <c r="AK188" i="1"/>
  <c r="AK204" i="1"/>
  <c r="AK224" i="1"/>
  <c r="AK240" i="1"/>
  <c r="AK260" i="1"/>
  <c r="AK276" i="1"/>
  <c r="AK296" i="1"/>
  <c r="AK312" i="1"/>
  <c r="AK332" i="1"/>
  <c r="AK348" i="1"/>
  <c r="AK368" i="1"/>
  <c r="AK384" i="1"/>
  <c r="AK404" i="1"/>
  <c r="AK420" i="1"/>
  <c r="AK440" i="1"/>
  <c r="AK10" i="1"/>
  <c r="AK26" i="1"/>
  <c r="AK46" i="1"/>
  <c r="AK62" i="1"/>
  <c r="AK82" i="1"/>
  <c r="AK98" i="1"/>
  <c r="AK118" i="1"/>
  <c r="AK134" i="1"/>
  <c r="AK154" i="1"/>
  <c r="AK170" i="1"/>
  <c r="AK190" i="1"/>
  <c r="AK206" i="1"/>
  <c r="AK226" i="1"/>
  <c r="AK242" i="1"/>
  <c r="AK262" i="1"/>
  <c r="AK278" i="1"/>
  <c r="AK298" i="1"/>
  <c r="AK314" i="1"/>
  <c r="AK334" i="1"/>
  <c r="AK350" i="1"/>
  <c r="AK370" i="1"/>
  <c r="AK386" i="1"/>
  <c r="AK406" i="1"/>
  <c r="AK422" i="1"/>
  <c r="AK442" i="1"/>
  <c r="AK458" i="1"/>
  <c r="AK478" i="1"/>
  <c r="AK494" i="1"/>
  <c r="AK514" i="1"/>
  <c r="AK530" i="1"/>
  <c r="AK550" i="1"/>
  <c r="AK566" i="1"/>
  <c r="AK586" i="1"/>
  <c r="AK602" i="1"/>
  <c r="AK622" i="1"/>
  <c r="AK638" i="1"/>
  <c r="AK658" i="1"/>
  <c r="AK674" i="1"/>
  <c r="AK694" i="1"/>
  <c r="AK710" i="1"/>
  <c r="AK730" i="1"/>
  <c r="AK746" i="1"/>
  <c r="AK766" i="1"/>
  <c r="AK782" i="1"/>
  <c r="AK802" i="1"/>
  <c r="AK818" i="1"/>
  <c r="AK838" i="1"/>
  <c r="AK854" i="1"/>
  <c r="AK874" i="1"/>
  <c r="AK890" i="1"/>
  <c r="AK910" i="1"/>
  <c r="AK926" i="1"/>
  <c r="AK946" i="1"/>
  <c r="AK962" i="1"/>
  <c r="AK982" i="1"/>
  <c r="AK997" i="1"/>
  <c r="AK1015" i="1"/>
  <c r="AK1027" i="1"/>
  <c r="AK1039" i="1"/>
  <c r="AK1051" i="1"/>
  <c r="AK1063" i="1"/>
  <c r="AK1075" i="1"/>
  <c r="AK1087" i="1"/>
  <c r="AK1099" i="1"/>
  <c r="AK1111" i="1"/>
  <c r="AK1123" i="1"/>
  <c r="AK1135" i="1"/>
  <c r="AK1147" i="1"/>
  <c r="AK1159" i="1"/>
  <c r="AK1171" i="1"/>
  <c r="AK1183" i="1"/>
  <c r="AK1195" i="1"/>
  <c r="AK1207" i="1"/>
  <c r="AK1219" i="1"/>
  <c r="AK1231" i="1"/>
  <c r="AK1243" i="1"/>
  <c r="AK1255" i="1"/>
  <c r="AK1267" i="1"/>
  <c r="AK1279" i="1"/>
  <c r="AK1291" i="1"/>
  <c r="AK1303" i="1"/>
  <c r="AK1315" i="1"/>
  <c r="AK1327" i="1"/>
  <c r="AK1339" i="1"/>
  <c r="AK1351" i="1"/>
  <c r="AK9" i="1"/>
  <c r="AK33" i="1"/>
  <c r="AK56" i="1"/>
  <c r="AK81" i="1"/>
  <c r="AK105" i="1"/>
  <c r="AK128" i="1"/>
  <c r="AK153" i="1"/>
  <c r="AK177" i="1"/>
  <c r="AK200" i="1"/>
  <c r="AK225" i="1"/>
  <c r="AK249" i="1"/>
  <c r="AK272" i="1"/>
  <c r="AK297" i="1"/>
  <c r="AK321" i="1"/>
  <c r="AK344" i="1"/>
  <c r="AK369" i="1"/>
  <c r="AK393" i="1"/>
  <c r="AK416" i="1"/>
  <c r="AK441" i="1"/>
  <c r="AK464" i="1"/>
  <c r="AK482" i="1"/>
  <c r="AK504" i="1"/>
  <c r="AK526" i="1"/>
  <c r="AK549" i="1"/>
  <c r="AK572" i="1"/>
  <c r="AK590" i="1"/>
  <c r="AK612" i="1"/>
  <c r="AK634" i="1"/>
  <c r="AK657" i="1"/>
  <c r="AK680" i="1"/>
  <c r="AK698" i="1"/>
  <c r="AK720" i="1"/>
  <c r="AK742" i="1"/>
  <c r="AK765" i="1"/>
  <c r="AK788" i="1"/>
  <c r="AK806" i="1"/>
  <c r="AK828" i="1"/>
  <c r="AK850" i="1"/>
  <c r="AK873" i="1"/>
  <c r="AK896" i="1"/>
  <c r="AK914" i="1"/>
  <c r="AK936" i="1"/>
  <c r="AK958" i="1"/>
  <c r="AK981" i="1"/>
  <c r="AK1002" i="1"/>
  <c r="AK1019" i="1"/>
  <c r="AK1033" i="1"/>
  <c r="AK1047" i="1"/>
  <c r="AK1062" i="1"/>
  <c r="AK1077" i="1"/>
  <c r="AK1091" i="1"/>
  <c r="AK1105" i="1"/>
  <c r="AK1119" i="1"/>
  <c r="AK1134" i="1"/>
  <c r="AK1149" i="1"/>
  <c r="AK1163" i="1"/>
  <c r="AK1177" i="1"/>
  <c r="AK1191" i="1"/>
  <c r="AK1206" i="1"/>
  <c r="AK1221" i="1"/>
  <c r="AK1235" i="1"/>
  <c r="AK1249" i="1"/>
  <c r="AK1263" i="1"/>
  <c r="AK1278" i="1"/>
  <c r="AK1293" i="1"/>
  <c r="AK1307" i="1"/>
  <c r="AK1321" i="1"/>
  <c r="AK1335" i="1"/>
  <c r="AK1350" i="1"/>
  <c r="AK1364" i="1"/>
  <c r="AK1376" i="1"/>
  <c r="AK1388" i="1"/>
  <c r="AK1400" i="1"/>
  <c r="AK1412" i="1"/>
  <c r="AK1424" i="1"/>
  <c r="AK1436" i="1"/>
  <c r="AK1448" i="1"/>
  <c r="AK1460" i="1"/>
  <c r="AK2" i="1"/>
  <c r="AK11" i="1"/>
  <c r="AK34" i="1"/>
  <c r="AK57" i="1"/>
  <c r="AK83" i="1"/>
  <c r="AK106" i="1"/>
  <c r="AK129" i="1"/>
  <c r="AK155" i="1"/>
  <c r="AK178" i="1"/>
  <c r="AK201" i="1"/>
  <c r="AK227" i="1"/>
  <c r="AK250" i="1"/>
  <c r="AK273" i="1"/>
  <c r="AK299" i="1"/>
  <c r="AK322" i="1"/>
  <c r="AK345" i="1"/>
  <c r="AK371" i="1"/>
  <c r="AK394" i="1"/>
  <c r="AK417" i="1"/>
  <c r="AK443" i="1"/>
  <c r="AK465" i="1"/>
  <c r="AK487" i="1"/>
  <c r="AK505" i="1"/>
  <c r="AK528" i="1"/>
  <c r="AK551" i="1"/>
  <c r="AK573" i="1"/>
  <c r="AK595" i="1"/>
  <c r="AK613" i="1"/>
  <c r="AK636" i="1"/>
  <c r="AK659" i="1"/>
  <c r="AK681" i="1"/>
  <c r="AK703" i="1"/>
  <c r="AK721" i="1"/>
  <c r="AK744" i="1"/>
  <c r="AK767" i="1"/>
  <c r="AK789" i="1"/>
  <c r="AK811" i="1"/>
  <c r="AK829" i="1"/>
  <c r="AK852" i="1"/>
  <c r="AK875" i="1"/>
  <c r="AK897" i="1"/>
  <c r="AK919" i="1"/>
  <c r="AK937" i="1"/>
  <c r="AK960" i="1"/>
  <c r="AK983" i="1"/>
  <c r="AK1003" i="1"/>
  <c r="AK1020" i="1"/>
  <c r="AK1034" i="1"/>
  <c r="AK1049" i="1"/>
  <c r="AK1064" i="1"/>
  <c r="AK1078" i="1"/>
  <c r="AK1092" i="1"/>
  <c r="AK1106" i="1"/>
  <c r="AK1121" i="1"/>
  <c r="AK1136" i="1"/>
  <c r="AK1150" i="1"/>
  <c r="AK1164" i="1"/>
  <c r="AK1178" i="1"/>
  <c r="AK1193" i="1"/>
  <c r="AK1208" i="1"/>
  <c r="AK1222" i="1"/>
  <c r="AK1236" i="1"/>
  <c r="AK1250" i="1"/>
  <c r="AK1265" i="1"/>
  <c r="AK1280" i="1"/>
  <c r="AK1294" i="1"/>
  <c r="AK1308" i="1"/>
  <c r="AK1322" i="1"/>
  <c r="AK1337" i="1"/>
  <c r="AK1352" i="1"/>
  <c r="AK1365" i="1"/>
  <c r="AK1377" i="1"/>
  <c r="AK1389" i="1"/>
  <c r="AK1401" i="1"/>
  <c r="AK1413" i="1"/>
  <c r="AK1425" i="1"/>
  <c r="AK1437" i="1"/>
  <c r="AK1449" i="1"/>
  <c r="AK1461" i="1"/>
  <c r="AK12" i="1"/>
  <c r="AK35" i="1"/>
  <c r="AK58" i="1"/>
  <c r="AK84" i="1"/>
  <c r="AK107" i="1"/>
  <c r="AK130" i="1"/>
  <c r="AK156" i="1"/>
  <c r="AK179" i="1"/>
  <c r="AK202" i="1"/>
  <c r="AK228" i="1"/>
  <c r="AK251" i="1"/>
  <c r="AK274" i="1"/>
  <c r="AK300" i="1"/>
  <c r="AK323" i="1"/>
  <c r="AK346" i="1"/>
  <c r="AK372" i="1"/>
  <c r="AK395" i="1"/>
  <c r="AK418" i="1"/>
  <c r="AK444" i="1"/>
  <c r="AK466" i="1"/>
  <c r="AK488" i="1"/>
  <c r="AK506" i="1"/>
  <c r="AK529" i="1"/>
  <c r="AK552" i="1"/>
  <c r="AK574" i="1"/>
  <c r="AK596" i="1"/>
  <c r="AK614" i="1"/>
  <c r="AK637" i="1"/>
  <c r="AK660" i="1"/>
  <c r="AK682" i="1"/>
  <c r="AK704" i="1"/>
  <c r="AK722" i="1"/>
  <c r="AK745" i="1"/>
  <c r="AK768" i="1"/>
  <c r="AK790" i="1"/>
  <c r="AK812" i="1"/>
  <c r="AK830" i="1"/>
  <c r="AK853" i="1"/>
  <c r="AK876" i="1"/>
  <c r="AK898" i="1"/>
  <c r="AK920" i="1"/>
  <c r="AK938" i="1"/>
  <c r="AK961" i="1"/>
  <c r="AK984" i="1"/>
  <c r="AK1004" i="1"/>
  <c r="AK1021" i="1"/>
  <c r="AK1035" i="1"/>
  <c r="AK1050" i="1"/>
  <c r="AK1065" i="1"/>
  <c r="AK1079" i="1"/>
  <c r="AK1093" i="1"/>
  <c r="AK1107" i="1"/>
  <c r="AK1122" i="1"/>
  <c r="AK1137" i="1"/>
  <c r="AK1151" i="1"/>
  <c r="AK1165" i="1"/>
  <c r="AK1179" i="1"/>
  <c r="AK1194" i="1"/>
  <c r="AK1209" i="1"/>
  <c r="AK1223" i="1"/>
  <c r="AK1237" i="1"/>
  <c r="AK1251" i="1"/>
  <c r="AK1266" i="1"/>
  <c r="AK1281" i="1"/>
  <c r="AK1295" i="1"/>
  <c r="AK1309" i="1"/>
  <c r="AK1323" i="1"/>
  <c r="AK1338" i="1"/>
  <c r="AK1353" i="1"/>
  <c r="AK1366" i="1"/>
  <c r="AK1378" i="1"/>
  <c r="AK1390" i="1"/>
  <c r="AK1402" i="1"/>
  <c r="AK1414" i="1"/>
  <c r="AK1426" i="1"/>
  <c r="AK1438" i="1"/>
  <c r="AK1450" i="1"/>
  <c r="AK1462" i="1"/>
  <c r="AK13" i="1"/>
  <c r="AK45" i="1"/>
  <c r="AK72" i="1"/>
  <c r="AK108" i="1"/>
  <c r="AK141" i="1"/>
  <c r="AK169" i="1"/>
  <c r="AK205" i="1"/>
  <c r="AK236" i="1"/>
  <c r="AK265" i="1"/>
  <c r="AK301" i="1"/>
  <c r="AK333" i="1"/>
  <c r="AK360" i="1"/>
  <c r="AK396" i="1"/>
  <c r="AK429" i="1"/>
  <c r="AK456" i="1"/>
  <c r="AK489" i="1"/>
  <c r="AK516" i="1"/>
  <c r="AK541" i="1"/>
  <c r="AK575" i="1"/>
  <c r="AK601" i="1"/>
  <c r="AK631" i="1"/>
  <c r="AK661" i="1"/>
  <c r="AK686" i="1"/>
  <c r="AK717" i="1"/>
  <c r="AK751" i="1"/>
  <c r="AK776" i="1"/>
  <c r="AK803" i="1"/>
  <c r="AK836" i="1"/>
  <c r="AK862" i="1"/>
  <c r="AK888" i="1"/>
  <c r="AK921" i="1"/>
  <c r="AK948" i="1"/>
  <c r="AK973" i="1"/>
  <c r="AK1005" i="1"/>
  <c r="AK1026" i="1"/>
  <c r="AK1044" i="1"/>
  <c r="AK1066" i="1"/>
  <c r="AK1083" i="1"/>
  <c r="AK1102" i="1"/>
  <c r="AK1124" i="1"/>
  <c r="AK1141" i="1"/>
  <c r="AK1160" i="1"/>
  <c r="AK1181" i="1"/>
  <c r="AK1199" i="1"/>
  <c r="AK1217" i="1"/>
  <c r="AK1238" i="1"/>
  <c r="AK1257" i="1"/>
  <c r="AK1274" i="1"/>
  <c r="AK1296" i="1"/>
  <c r="AK1314" i="1"/>
  <c r="AK1332" i="1"/>
  <c r="AK1354" i="1"/>
  <c r="AK1370" i="1"/>
  <c r="AK1385" i="1"/>
  <c r="AK1403" i="1"/>
  <c r="AK1418" i="1"/>
  <c r="AK1433" i="1"/>
  <c r="AK1451" i="1"/>
  <c r="AK1466" i="1"/>
  <c r="AK144" i="1"/>
  <c r="AK780" i="1"/>
  <c r="AK865" i="1"/>
  <c r="AK955" i="1"/>
  <c r="AK1008" i="1"/>
  <c r="AK1052" i="1"/>
  <c r="AK1088" i="1"/>
  <c r="AK1127" i="1"/>
  <c r="AK1166" i="1"/>
  <c r="AK1202" i="1"/>
  <c r="AK1242" i="1"/>
  <c r="AK1282" i="1"/>
  <c r="AK1318" i="1"/>
  <c r="AK1357" i="1"/>
  <c r="AK1391" i="1"/>
  <c r="AK1421" i="1"/>
  <c r="AK1454" i="1"/>
  <c r="AK22" i="1"/>
  <c r="AK55" i="1"/>
  <c r="AK91" i="1"/>
  <c r="AK120" i="1"/>
  <c r="AK146" i="1"/>
  <c r="AK182" i="1"/>
  <c r="AK215" i="1"/>
  <c r="AK248" i="1"/>
  <c r="AK284" i="1"/>
  <c r="AK310" i="1"/>
  <c r="AK343" i="1"/>
  <c r="AK379" i="1"/>
  <c r="AK408" i="1"/>
  <c r="AK434" i="1"/>
  <c r="AK469" i="1"/>
  <c r="AK500" i="1"/>
  <c r="AK525" i="1"/>
  <c r="AK559" i="1"/>
  <c r="AK585" i="1"/>
  <c r="AK611" i="1"/>
  <c r="AK645" i="1"/>
  <c r="AK670" i="1"/>
  <c r="AK697" i="1"/>
  <c r="AK731" i="1"/>
  <c r="AK756" i="1"/>
  <c r="AK787" i="1"/>
  <c r="AK816" i="1"/>
  <c r="AK842" i="1"/>
  <c r="AK872" i="1"/>
  <c r="AK901" i="1"/>
  <c r="AK932" i="1"/>
  <c r="AK957" i="1"/>
  <c r="AK990" i="1"/>
  <c r="AK1014" i="1"/>
  <c r="AK1032" i="1"/>
  <c r="AK1054" i="1"/>
  <c r="AK1071" i="1"/>
  <c r="AK1090" i="1"/>
  <c r="AK1112" i="1"/>
  <c r="AK1129" i="1"/>
  <c r="AK14" i="1"/>
  <c r="AK47" i="1"/>
  <c r="AK73" i="1"/>
  <c r="AK109" i="1"/>
  <c r="AK142" i="1"/>
  <c r="AK175" i="1"/>
  <c r="AK211" i="1"/>
  <c r="AK237" i="1"/>
  <c r="AK266" i="1"/>
  <c r="AK302" i="1"/>
  <c r="AK335" i="1"/>
  <c r="AK361" i="1"/>
  <c r="AK397" i="1"/>
  <c r="AK430" i="1"/>
  <c r="AK457" i="1"/>
  <c r="AK490" i="1"/>
  <c r="AK517" i="1"/>
  <c r="AK542" i="1"/>
  <c r="AK576" i="1"/>
  <c r="AK607" i="1"/>
  <c r="AK632" i="1"/>
  <c r="AK662" i="1"/>
  <c r="AK692" i="1"/>
  <c r="AK718" i="1"/>
  <c r="AK752" i="1"/>
  <c r="AK777" i="1"/>
  <c r="AK804" i="1"/>
  <c r="AK837" i="1"/>
  <c r="AK863" i="1"/>
  <c r="AK889" i="1"/>
  <c r="AK922" i="1"/>
  <c r="AK949" i="1"/>
  <c r="AK974" i="1"/>
  <c r="AK1006" i="1"/>
  <c r="AK1028" i="1"/>
  <c r="AK1045" i="1"/>
  <c r="AK1067" i="1"/>
  <c r="AK1085" i="1"/>
  <c r="AK1103" i="1"/>
  <c r="AK1125" i="1"/>
  <c r="AK1142" i="1"/>
  <c r="AK1161" i="1"/>
  <c r="AK1182" i="1"/>
  <c r="AK1200" i="1"/>
  <c r="AK1218" i="1"/>
  <c r="AK1239" i="1"/>
  <c r="AK1258" i="1"/>
  <c r="AK1275" i="1"/>
  <c r="AK1297" i="1"/>
  <c r="AK1316" i="1"/>
  <c r="AK1333" i="1"/>
  <c r="AK1355" i="1"/>
  <c r="AK1371" i="1"/>
  <c r="AK1386" i="1"/>
  <c r="AK1404" i="1"/>
  <c r="AK1419" i="1"/>
  <c r="AK1434" i="1"/>
  <c r="AK1452" i="1"/>
  <c r="AK1467" i="1"/>
  <c r="AK19" i="1"/>
  <c r="AK48" i="1"/>
  <c r="AK74" i="1"/>
  <c r="AK110" i="1"/>
  <c r="AK143" i="1"/>
  <c r="AK176" i="1"/>
  <c r="AK212" i="1"/>
  <c r="AK238" i="1"/>
  <c r="AK271" i="1"/>
  <c r="AK307" i="1"/>
  <c r="AK336" i="1"/>
  <c r="AK362" i="1"/>
  <c r="AK398" i="1"/>
  <c r="AK431" i="1"/>
  <c r="AK463" i="1"/>
  <c r="AK492" i="1"/>
  <c r="AK518" i="1"/>
  <c r="AK548" i="1"/>
  <c r="AK577" i="1"/>
  <c r="AK608" i="1"/>
  <c r="AK633" i="1"/>
  <c r="AK667" i="1"/>
  <c r="AK693" i="1"/>
  <c r="AK719" i="1"/>
  <c r="AK753" i="1"/>
  <c r="AK778" i="1"/>
  <c r="AK805" i="1"/>
  <c r="AK839" i="1"/>
  <c r="AK864" i="1"/>
  <c r="AK895" i="1"/>
  <c r="AK924" i="1"/>
  <c r="AK950" i="1"/>
  <c r="AK980" i="1"/>
  <c r="AK1007" i="1"/>
  <c r="AK1029" i="1"/>
  <c r="AK1046" i="1"/>
  <c r="AK1068" i="1"/>
  <c r="AK1086" i="1"/>
  <c r="AK1104" i="1"/>
  <c r="AK1126" i="1"/>
  <c r="AK1143" i="1"/>
  <c r="AK1162" i="1"/>
  <c r="AK1184" i="1"/>
  <c r="AK1201" i="1"/>
  <c r="AK1220" i="1"/>
  <c r="AK1241" i="1"/>
  <c r="AK1259" i="1"/>
  <c r="AK1277" i="1"/>
  <c r="AK1298" i="1"/>
  <c r="AK1317" i="1"/>
  <c r="AK1334" i="1"/>
  <c r="AK1356" i="1"/>
  <c r="AK1372" i="1"/>
  <c r="AK1387" i="1"/>
  <c r="AK1405" i="1"/>
  <c r="AK1420" i="1"/>
  <c r="AK1435" i="1"/>
  <c r="AK1453" i="1"/>
  <c r="AK1468" i="1"/>
  <c r="AK20" i="1"/>
  <c r="AK49" i="1"/>
  <c r="AK85" i="1"/>
  <c r="AK117" i="1"/>
  <c r="AK180" i="1"/>
  <c r="AK213" i="1"/>
  <c r="AK241" i="1"/>
  <c r="AK277" i="1"/>
  <c r="AK308" i="1"/>
  <c r="AK337" i="1"/>
  <c r="AK373" i="1"/>
  <c r="AK405" i="1"/>
  <c r="AK432" i="1"/>
  <c r="AK467" i="1"/>
  <c r="AK493" i="1"/>
  <c r="AK523" i="1"/>
  <c r="AK553" i="1"/>
  <c r="AK578" i="1"/>
  <c r="AK609" i="1"/>
  <c r="AK643" i="1"/>
  <c r="AK668" i="1"/>
  <c r="AK695" i="1"/>
  <c r="AK728" i="1"/>
  <c r="AK754" i="1"/>
  <c r="AK813" i="1"/>
  <c r="AK840" i="1"/>
  <c r="AK899" i="1"/>
  <c r="AK925" i="1"/>
  <c r="AK985" i="1"/>
  <c r="AK1030" i="1"/>
  <c r="AK1069" i="1"/>
  <c r="AK1109" i="1"/>
  <c r="AK1145" i="1"/>
  <c r="AK1185" i="1"/>
  <c r="AK1224" i="1"/>
  <c r="AK1260" i="1"/>
  <c r="AK1299" i="1"/>
  <c r="AK1340" i="1"/>
  <c r="AK1373" i="1"/>
  <c r="AK1406" i="1"/>
  <c r="AK1439" i="1"/>
  <c r="AK1469" i="1"/>
  <c r="AK21" i="1"/>
  <c r="AK50" i="1"/>
  <c r="AK86" i="1"/>
  <c r="AK119" i="1"/>
  <c r="AK145" i="1"/>
  <c r="AK181" i="1"/>
  <c r="AK214" i="1"/>
  <c r="AK247" i="1"/>
  <c r="AK283" i="1"/>
  <c r="AK309" i="1"/>
  <c r="AK338" i="1"/>
  <c r="AK374" i="1"/>
  <c r="AK407" i="1"/>
  <c r="AK433" i="1"/>
  <c r="AK468" i="1"/>
  <c r="AK499" i="1"/>
  <c r="AK524" i="1"/>
  <c r="AK554" i="1"/>
  <c r="AK584" i="1"/>
  <c r="AK610" i="1"/>
  <c r="AK644" i="1"/>
  <c r="AK669" i="1"/>
  <c r="AK696" i="1"/>
  <c r="AK729" i="1"/>
  <c r="AK755" i="1"/>
  <c r="AK781" i="1"/>
  <c r="AK814" i="1"/>
  <c r="AK841" i="1"/>
  <c r="AK866" i="1"/>
  <c r="AK900" i="1"/>
  <c r="AK931" i="1"/>
  <c r="AK956" i="1"/>
  <c r="AK986" i="1"/>
  <c r="AK1010" i="1"/>
  <c r="AK1031" i="1"/>
  <c r="AK1053" i="1"/>
  <c r="AK1070" i="1"/>
  <c r="AK1089" i="1"/>
  <c r="AK1110" i="1"/>
  <c r="AK1128" i="1"/>
  <c r="AK1146" i="1"/>
  <c r="AK1167" i="1"/>
  <c r="AK1186" i="1"/>
  <c r="AK1203" i="1"/>
  <c r="AK1225" i="1"/>
  <c r="AK1244" i="1"/>
  <c r="AK1261" i="1"/>
  <c r="AK1283" i="1"/>
  <c r="AK1301" i="1"/>
  <c r="AK1319" i="1"/>
  <c r="AK1341" i="1"/>
  <c r="AK1358" i="1"/>
  <c r="AK1374" i="1"/>
  <c r="AK1392" i="1"/>
  <c r="AK1407" i="1"/>
  <c r="AK1422" i="1"/>
  <c r="AK1440" i="1"/>
  <c r="AK1455" i="1"/>
  <c r="AK1470" i="1"/>
  <c r="AK1471" i="1"/>
  <c r="AK1415" i="1"/>
  <c r="AK1361" i="1"/>
  <c r="AK1290" i="1"/>
  <c r="AK1196" i="1"/>
  <c r="AK1130" i="1"/>
  <c r="AK1055" i="1"/>
  <c r="AK967" i="1"/>
  <c r="AK847" i="1"/>
  <c r="AK732" i="1"/>
  <c r="AK560" i="1"/>
  <c r="AK445" i="1"/>
  <c r="AK313" i="1"/>
  <c r="AK121" i="1"/>
  <c r="AK1465" i="1"/>
  <c r="AK1383" i="1"/>
  <c r="AK1289" i="1"/>
  <c r="AK1190" i="1"/>
  <c r="AK1082" i="1"/>
  <c r="AK998" i="1"/>
  <c r="AK827" i="1"/>
  <c r="AK656" i="1"/>
  <c r="AK428" i="1"/>
  <c r="AK359" i="1"/>
  <c r="AK166" i="1"/>
  <c r="AK1409" i="1"/>
  <c r="AK1347" i="1"/>
  <c r="AK1253" i="1"/>
  <c r="AK1188" i="1"/>
  <c r="AK1116" i="1"/>
  <c r="AK1041" i="1"/>
  <c r="AK944" i="1"/>
  <c r="AK825" i="1"/>
  <c r="AK709" i="1"/>
  <c r="AK597" i="1"/>
  <c r="AK479" i="1"/>
  <c r="AK421" i="1"/>
  <c r="AK357" i="1"/>
  <c r="AK288" i="1"/>
  <c r="AK229" i="1"/>
  <c r="AK164" i="1"/>
  <c r="AK36" i="1"/>
  <c r="AK1459" i="1"/>
  <c r="AK1431" i="1"/>
  <c r="AK1408" i="1"/>
  <c r="AK1380" i="1"/>
  <c r="AK1346" i="1"/>
  <c r="AK1313" i="1"/>
  <c r="AK1285" i="1"/>
  <c r="AK1248" i="1"/>
  <c r="AK1214" i="1"/>
  <c r="AK1187" i="1"/>
  <c r="AK1153" i="1"/>
  <c r="AK1115" i="1"/>
  <c r="AK1076" i="1"/>
  <c r="AK1040" i="1"/>
  <c r="AK993" i="1"/>
  <c r="AK935" i="1"/>
  <c r="AK883" i="1"/>
  <c r="AK824" i="1"/>
  <c r="AK764" i="1"/>
  <c r="AK708" i="1"/>
  <c r="AK648" i="1"/>
  <c r="AK589" i="1"/>
  <c r="AK537" i="1"/>
  <c r="AK477" i="1"/>
  <c r="AK415" i="1"/>
  <c r="AK356" i="1"/>
  <c r="AK287" i="1"/>
  <c r="AK218" i="1"/>
  <c r="AK163" i="1"/>
  <c r="AK94" i="1"/>
  <c r="AK32" i="1"/>
  <c r="AK1411" i="1"/>
  <c r="AK1326" i="1"/>
  <c r="AK1227" i="1"/>
  <c r="AK1118" i="1"/>
  <c r="AK947" i="1"/>
  <c r="AK775" i="1"/>
  <c r="AK600" i="1"/>
  <c r="AK540" i="1"/>
  <c r="AK235" i="1"/>
  <c r="AK104" i="1"/>
  <c r="AK1463" i="1"/>
  <c r="AK1432" i="1"/>
  <c r="AK1381" i="1"/>
  <c r="AK1320" i="1"/>
  <c r="AK1215" i="1"/>
  <c r="AK1154" i="1"/>
  <c r="AK1080" i="1"/>
  <c r="AK995" i="1"/>
  <c r="AK884" i="1"/>
  <c r="AK769" i="1"/>
  <c r="AK649" i="1"/>
  <c r="AK538" i="1"/>
  <c r="AK97" i="1"/>
  <c r="AK1458" i="1"/>
  <c r="AK1430" i="1"/>
  <c r="AK1399" i="1"/>
  <c r="AK1379" i="1"/>
  <c r="AK1345" i="1"/>
  <c r="AK1311" i="1"/>
  <c r="AK1284" i="1"/>
  <c r="AK1247" i="1"/>
  <c r="AK1213" i="1"/>
  <c r="AK1176" i="1"/>
  <c r="AK1152" i="1"/>
  <c r="AK1114" i="1"/>
  <c r="AK1074" i="1"/>
  <c r="AK1038" i="1"/>
  <c r="AK992" i="1"/>
  <c r="AK934" i="1"/>
  <c r="AK878" i="1"/>
  <c r="AK823" i="1"/>
  <c r="AK758" i="1"/>
  <c r="AK706" i="1"/>
  <c r="AK647" i="1"/>
  <c r="AK588" i="1"/>
  <c r="AK536" i="1"/>
  <c r="AK476" i="1"/>
  <c r="AK410" i="1"/>
  <c r="AK355" i="1"/>
  <c r="AK286" i="1"/>
  <c r="AK217" i="1"/>
  <c r="AK158" i="1"/>
  <c r="AK93" i="1"/>
  <c r="AK31" i="1"/>
  <c r="AK1444" i="1"/>
  <c r="AK1416" i="1"/>
  <c r="AK1393" i="1"/>
  <c r="AK1362" i="1"/>
  <c r="AK1329" i="1"/>
  <c r="AK1292" i="1"/>
  <c r="AK1268" i="1"/>
  <c r="AK1230" i="1"/>
  <c r="AK1197" i="1"/>
  <c r="AK1169" i="1"/>
  <c r="AK1131" i="1"/>
  <c r="AK1095" i="1"/>
  <c r="AK1056" i="1"/>
  <c r="AK1017" i="1"/>
  <c r="AK968" i="1"/>
  <c r="AK908" i="1"/>
  <c r="AK848" i="1"/>
  <c r="AK792" i="1"/>
  <c r="AK733" i="1"/>
  <c r="AK673" i="1"/>
  <c r="AK621" i="1"/>
  <c r="AK561" i="1"/>
  <c r="AK502" i="1"/>
  <c r="AK446" i="1"/>
  <c r="AK381" i="1"/>
  <c r="AK319" i="1"/>
  <c r="AK253" i="1"/>
  <c r="AK191" i="1"/>
  <c r="AK122" i="1"/>
  <c r="AK67" i="1"/>
  <c r="AK1443" i="1"/>
  <c r="AK1384" i="1"/>
  <c r="AK1328" i="1"/>
  <c r="AK1262" i="1"/>
  <c r="AK1229" i="1"/>
  <c r="AK1158" i="1"/>
  <c r="AK1094" i="1"/>
  <c r="AK1016" i="1"/>
  <c r="AK902" i="1"/>
  <c r="AK791" i="1"/>
  <c r="AK672" i="1"/>
  <c r="AK620" i="1"/>
  <c r="AK501" i="1"/>
  <c r="AK380" i="1"/>
  <c r="AK252" i="1"/>
  <c r="AK189" i="1"/>
  <c r="AK61" i="1"/>
  <c r="AK1442" i="1"/>
  <c r="AK1359" i="1"/>
  <c r="AK1256" i="1"/>
  <c r="AK1157" i="1"/>
  <c r="AK1043" i="1"/>
  <c r="AK886" i="1"/>
  <c r="AK716" i="1"/>
  <c r="AK481" i="1"/>
  <c r="AK290" i="1"/>
  <c r="AK38" i="1"/>
  <c r="AK1286" i="1"/>
  <c r="AK1457" i="1"/>
  <c r="AK1429" i="1"/>
  <c r="AK1398" i="1"/>
  <c r="AK1375" i="1"/>
  <c r="AK1344" i="1"/>
  <c r="AK1310" i="1"/>
  <c r="AK1273" i="1"/>
  <c r="AK1246" i="1"/>
  <c r="AK1212" i="1"/>
  <c r="AK1175" i="1"/>
  <c r="AK1148" i="1"/>
  <c r="AK1113" i="1"/>
  <c r="AK1073" i="1"/>
  <c r="AK1037" i="1"/>
  <c r="AK991" i="1"/>
  <c r="AK933" i="1"/>
  <c r="AK877" i="1"/>
  <c r="AK817" i="1"/>
  <c r="AK757" i="1"/>
  <c r="AK705" i="1"/>
  <c r="AK646" i="1"/>
  <c r="AK587" i="1"/>
  <c r="AK535" i="1"/>
  <c r="AK470" i="1"/>
  <c r="AK409" i="1"/>
  <c r="AK349" i="1"/>
  <c r="AK285" i="1"/>
  <c r="AK216" i="1"/>
  <c r="AK157" i="1"/>
  <c r="AK92" i="1"/>
  <c r="AK25" i="1"/>
  <c r="AE1465" i="1"/>
  <c r="AE1445" i="1"/>
  <c r="AE1429" i="1"/>
  <c r="AE1409" i="1"/>
  <c r="AE1393" i="1"/>
  <c r="AE1373" i="1"/>
  <c r="AE1357" i="1"/>
  <c r="AE1337" i="1"/>
  <c r="AE1321" i="1"/>
  <c r="AE1301" i="1"/>
  <c r="AE1285" i="1"/>
  <c r="AE1264" i="1"/>
  <c r="AE1247" i="1"/>
  <c r="AE1225" i="1"/>
  <c r="AE1207" i="1"/>
  <c r="AE1186" i="1"/>
  <c r="AE1168" i="1"/>
  <c r="AE1146" i="1"/>
  <c r="AE1129" i="1"/>
  <c r="AE1107" i="1"/>
  <c r="AE1090" i="1"/>
  <c r="AE1068" i="1"/>
  <c r="AE1050" i="1"/>
  <c r="AE1029" i="1"/>
  <c r="AE1008" i="1"/>
  <c r="AE980" i="1"/>
  <c r="AE957" i="1"/>
  <c r="AE922" i="1"/>
  <c r="AE893" i="1"/>
  <c r="AE859" i="1"/>
  <c r="AE828" i="1"/>
  <c r="AE793" i="1"/>
  <c r="AE765" i="1"/>
  <c r="AE730" i="1"/>
  <c r="AE701" i="1"/>
  <c r="AE667" i="1"/>
  <c r="AE636" i="1"/>
  <c r="AE601" i="1"/>
  <c r="AE573" i="1"/>
  <c r="AE538" i="1"/>
  <c r="AE509" i="1"/>
  <c r="AE475" i="1"/>
  <c r="AE444" i="1"/>
  <c r="AE409" i="1"/>
  <c r="AE381" i="1"/>
  <c r="AE346" i="1"/>
  <c r="AE317" i="1"/>
  <c r="AE283" i="1"/>
  <c r="AE252" i="1"/>
  <c r="AE212" i="1"/>
  <c r="AE168" i="1"/>
  <c r="AE127" i="1"/>
  <c r="AE83" i="1"/>
  <c r="AE41" i="1"/>
  <c r="AE1464" i="1"/>
  <c r="AE1444" i="1"/>
  <c r="AE1428" i="1"/>
  <c r="AE1408" i="1"/>
  <c r="AE1392" i="1"/>
  <c r="AE1372" i="1"/>
  <c r="AE1356" i="1"/>
  <c r="AE1336" i="1"/>
  <c r="AE1320" i="1"/>
  <c r="AE1300" i="1"/>
  <c r="AE1284" i="1"/>
  <c r="AE1263" i="1"/>
  <c r="AE1246" i="1"/>
  <c r="AE1224" i="1"/>
  <c r="AE1206" i="1"/>
  <c r="AE1185" i="1"/>
  <c r="AE1167" i="1"/>
  <c r="AE1145" i="1"/>
  <c r="AE1128" i="1"/>
  <c r="AE1106" i="1"/>
  <c r="AE1089" i="1"/>
  <c r="AE1067" i="1"/>
  <c r="AE1049" i="1"/>
  <c r="AE1027" i="1"/>
  <c r="AE1007" i="1"/>
  <c r="AE979" i="1"/>
  <c r="AE956" i="1"/>
  <c r="AE921" i="1"/>
  <c r="AE890" i="1"/>
  <c r="AE857" i="1"/>
  <c r="AE827" i="1"/>
  <c r="AE792" i="1"/>
  <c r="AE764" i="1"/>
  <c r="AE729" i="1"/>
  <c r="AE698" i="1"/>
  <c r="AE665" i="1"/>
  <c r="AE635" i="1"/>
  <c r="AE600" i="1"/>
  <c r="AE572" i="1"/>
  <c r="AE537" i="1"/>
  <c r="AE506" i="1"/>
  <c r="AE473" i="1"/>
  <c r="AE443" i="1"/>
  <c r="AE408" i="1"/>
  <c r="AE380" i="1"/>
  <c r="AE345" i="1"/>
  <c r="AE314" i="1"/>
  <c r="AE281" i="1"/>
  <c r="AE251" i="1"/>
  <c r="AE211" i="1"/>
  <c r="AE164" i="1"/>
  <c r="AE125" i="1"/>
  <c r="AE82" i="1"/>
  <c r="AE12" i="1"/>
  <c r="AE43" i="1"/>
  <c r="AE68" i="1"/>
  <c r="AE106" i="1"/>
  <c r="AE131" i="1"/>
  <c r="AE169" i="1"/>
  <c r="AE194" i="1"/>
  <c r="AE235" i="1"/>
  <c r="AE13" i="1"/>
  <c r="AE44" i="1"/>
  <c r="AE79" i="1"/>
  <c r="AE107" i="1"/>
  <c r="AE142" i="1"/>
  <c r="AE170" i="1"/>
  <c r="AE205" i="1"/>
  <c r="AE236" i="1"/>
  <c r="AE14" i="1"/>
  <c r="AE45" i="1"/>
  <c r="AE80" i="1"/>
  <c r="AE108" i="1"/>
  <c r="AE143" i="1"/>
  <c r="AE173" i="1"/>
  <c r="AE206" i="1"/>
  <c r="AE1463" i="1"/>
  <c r="AE1443" i="1"/>
  <c r="AE1427" i="1"/>
  <c r="AE1407" i="1"/>
  <c r="AE1391" i="1"/>
  <c r="AE1371" i="1"/>
  <c r="AE1355" i="1"/>
  <c r="AE1335" i="1"/>
  <c r="AE1319" i="1"/>
  <c r="AE1299" i="1"/>
  <c r="AE1283" i="1"/>
  <c r="AE1262" i="1"/>
  <c r="AE1245" i="1"/>
  <c r="AE1223" i="1"/>
  <c r="AE1205" i="1"/>
  <c r="AE1183" i="1"/>
  <c r="AE1166" i="1"/>
  <c r="AE1144" i="1"/>
  <c r="AE1127" i="1"/>
  <c r="AE1105" i="1"/>
  <c r="AE1087" i="1"/>
  <c r="AE1066" i="1"/>
  <c r="AE1048" i="1"/>
  <c r="AE1026" i="1"/>
  <c r="AE1006" i="1"/>
  <c r="AE977" i="1"/>
  <c r="AE955" i="1"/>
  <c r="AE914" i="1"/>
  <c r="AE889" i="1"/>
  <c r="AE851" i="1"/>
  <c r="AE826" i="1"/>
  <c r="AE788" i="1"/>
  <c r="AE763" i="1"/>
  <c r="AE722" i="1"/>
  <c r="AE697" i="1"/>
  <c r="AE659" i="1"/>
  <c r="AE634" i="1"/>
  <c r="AE596" i="1"/>
  <c r="AE571" i="1"/>
  <c r="AE530" i="1"/>
  <c r="AE505" i="1"/>
  <c r="AE467" i="1"/>
  <c r="AE442" i="1"/>
  <c r="AE404" i="1"/>
  <c r="AE379" i="1"/>
  <c r="AE338" i="1"/>
  <c r="AE313" i="1"/>
  <c r="AE275" i="1"/>
  <c r="AE250" i="1"/>
  <c r="AE209" i="1"/>
  <c r="AE163" i="1"/>
  <c r="AE122" i="1"/>
  <c r="AE81" i="1"/>
  <c r="AE34" i="1"/>
  <c r="U1415" i="1"/>
  <c r="U105" i="1"/>
  <c r="U237" i="1"/>
  <c r="U355" i="1"/>
  <c r="U465" i="1"/>
  <c r="U559" i="1"/>
  <c r="U669" i="1"/>
  <c r="U789" i="1"/>
  <c r="U895" i="1"/>
  <c r="U1005" i="1"/>
  <c r="U1071" i="1"/>
  <c r="U1145" i="1"/>
  <c r="U1225" i="1"/>
  <c r="U1298" i="1"/>
  <c r="U1366" i="1"/>
  <c r="U1416" i="1"/>
  <c r="U179" i="1"/>
  <c r="U397" i="1"/>
  <c r="U611" i="1"/>
  <c r="U839" i="1"/>
  <c r="U1057" i="1"/>
  <c r="U1189" i="1"/>
  <c r="U1322" i="1"/>
  <c r="U1446" i="1"/>
  <c r="U106" i="1"/>
  <c r="U238" i="1"/>
  <c r="U356" i="1"/>
  <c r="U466" i="1"/>
  <c r="U562" i="1"/>
  <c r="U670" i="1"/>
  <c r="U790" i="1"/>
  <c r="U912" i="1"/>
  <c r="U1006" i="1"/>
  <c r="U1082" i="1"/>
  <c r="U1146" i="1"/>
  <c r="U1226" i="1"/>
  <c r="U1299" i="1"/>
  <c r="U1367" i="1"/>
  <c r="U1419" i="1"/>
  <c r="U1301" i="1"/>
  <c r="U48" i="1"/>
  <c r="U157" i="1"/>
  <c r="U273" i="1"/>
  <c r="U371" i="1"/>
  <c r="U481" i="1"/>
  <c r="U597" i="1"/>
  <c r="U719" i="1"/>
  <c r="U829" i="1"/>
  <c r="U919" i="1"/>
  <c r="U1025" i="1"/>
  <c r="U1109" i="1"/>
  <c r="U1179" i="1"/>
  <c r="U1252" i="1"/>
  <c r="U1302" i="1"/>
  <c r="U1370" i="1"/>
  <c r="U1444" i="1"/>
  <c r="U49" i="1"/>
  <c r="U166" i="1"/>
  <c r="U274" i="1"/>
  <c r="U382" i="1"/>
  <c r="U482" i="1"/>
  <c r="U598" i="1"/>
  <c r="U720" i="1"/>
  <c r="U830" i="1"/>
  <c r="U922" i="1"/>
  <c r="U1026" i="1"/>
  <c r="U1110" i="1"/>
  <c r="U1188" i="1"/>
  <c r="U1253" i="1"/>
  <c r="U1319" i="1"/>
  <c r="U1371" i="1"/>
  <c r="U1445" i="1"/>
  <c r="U181" i="1"/>
  <c r="U535" i="1"/>
  <c r="U731" i="1"/>
  <c r="U969" i="1"/>
  <c r="U1133" i="1"/>
  <c r="U1337" i="1"/>
  <c r="U1466" i="1"/>
  <c r="U193" i="1"/>
  <c r="U430" i="1"/>
  <c r="U646" i="1"/>
  <c r="U842" i="1"/>
  <c r="U1060" i="1"/>
  <c r="U1202" i="1"/>
  <c r="U1338" i="1"/>
  <c r="U1467" i="1"/>
  <c r="U103" i="1"/>
  <c r="U345" i="1"/>
  <c r="U541" i="1"/>
  <c r="U757" i="1"/>
  <c r="U885" i="1"/>
  <c r="U1143" i="1"/>
  <c r="U1289" i="1"/>
  <c r="U1414" i="1"/>
  <c r="U104" i="1"/>
  <c r="U346" i="1"/>
  <c r="U542" i="1"/>
  <c r="U886" i="1"/>
  <c r="U19" i="1"/>
  <c r="U142" i="1"/>
  <c r="U247" i="1"/>
  <c r="U357" i="1"/>
  <c r="U479" i="1"/>
  <c r="U589" i="1"/>
  <c r="U705" i="1"/>
  <c r="U803" i="1"/>
  <c r="U913" i="1"/>
  <c r="U1019" i="1"/>
  <c r="U1093" i="1"/>
  <c r="U1169" i="1"/>
  <c r="U1235" i="1"/>
  <c r="U1300" i="1"/>
  <c r="U1368" i="1"/>
  <c r="U1433" i="1"/>
  <c r="U480" i="1"/>
  <c r="U590" i="1"/>
  <c r="U706" i="1"/>
  <c r="U806" i="1"/>
  <c r="U914" i="1"/>
  <c r="U1024" i="1"/>
  <c r="U1094" i="1"/>
  <c r="U1170" i="1"/>
  <c r="U1242" i="1"/>
  <c r="U1369" i="1"/>
  <c r="U1434" i="1"/>
  <c r="U20" i="1"/>
  <c r="U156" i="1"/>
  <c r="U266" i="1"/>
  <c r="U358" i="1"/>
  <c r="U50" i="1"/>
  <c r="U287" i="1"/>
  <c r="U517" i="1"/>
  <c r="U721" i="1"/>
  <c r="U949" i="1"/>
  <c r="U1115" i="1"/>
  <c r="U1254" i="1"/>
  <c r="U1396" i="1"/>
  <c r="U57" i="1"/>
  <c r="U180" i="1"/>
  <c r="U300" i="1"/>
  <c r="U398" i="1"/>
  <c r="U518" i="1"/>
  <c r="U626" i="1"/>
  <c r="U722" i="1"/>
  <c r="U840" i="1"/>
  <c r="U950" i="1"/>
  <c r="U1058" i="1"/>
  <c r="U1118" i="1"/>
  <c r="U1190" i="1"/>
  <c r="U1266" i="1"/>
  <c r="U1323" i="1"/>
  <c r="U1397" i="1"/>
  <c r="U1463" i="1"/>
  <c r="U85" i="1"/>
  <c r="U301" i="1"/>
  <c r="U429" i="1"/>
  <c r="U645" i="1"/>
  <c r="U841" i="1"/>
  <c r="U1059" i="1"/>
  <c r="U1199" i="1"/>
  <c r="U1270" i="1"/>
  <c r="U1398" i="1"/>
  <c r="U86" i="1"/>
  <c r="U302" i="1"/>
  <c r="U540" i="1"/>
  <c r="U754" i="1"/>
  <c r="U970" i="1"/>
  <c r="U1134" i="1"/>
  <c r="U1271" i="1"/>
  <c r="U1410" i="1"/>
  <c r="U216" i="1"/>
  <c r="U431" i="1"/>
  <c r="U647" i="1"/>
  <c r="U971" i="1"/>
  <c r="U1061" i="1"/>
  <c r="U1217" i="1"/>
  <c r="U1346" i="1"/>
  <c r="U217" i="1"/>
  <c r="U434" i="1"/>
  <c r="U668" i="1"/>
  <c r="U758" i="1"/>
  <c r="U994" i="1"/>
  <c r="U1144" i="1"/>
  <c r="U1290" i="1"/>
  <c r="U1218" i="1"/>
  <c r="U1062" i="1"/>
  <c r="AE1462" i="1"/>
  <c r="AE1450" i="1"/>
  <c r="AE1438" i="1"/>
  <c r="AE1426" i="1"/>
  <c r="AE1414" i="1"/>
  <c r="AE1402" i="1"/>
  <c r="AE1390" i="1"/>
  <c r="AE1378" i="1"/>
  <c r="AE1366" i="1"/>
  <c r="AE1354" i="1"/>
  <c r="AE1342" i="1"/>
  <c r="AE1330" i="1"/>
  <c r="AE1318" i="1"/>
  <c r="AE1306" i="1"/>
  <c r="AE1294" i="1"/>
  <c r="AE1282" i="1"/>
  <c r="AE1270" i="1"/>
  <c r="AE1257" i="1"/>
  <c r="AE1243" i="1"/>
  <c r="AE1230" i="1"/>
  <c r="AE1217" i="1"/>
  <c r="AE1204" i="1"/>
  <c r="AE1191" i="1"/>
  <c r="AE1178" i="1"/>
  <c r="AE1165" i="1"/>
  <c r="AE1152" i="1"/>
  <c r="AE1139" i="1"/>
  <c r="AE1126" i="1"/>
  <c r="AE1113" i="1"/>
  <c r="AE1099" i="1"/>
  <c r="AE1086" i="1"/>
  <c r="AE1047" i="1"/>
  <c r="AE929" i="1"/>
  <c r="AE909" i="1"/>
  <c r="AE888" i="1"/>
  <c r="AE864" i="1"/>
  <c r="AE845" i="1"/>
  <c r="AE825" i="1"/>
  <c r="AE801" i="1"/>
  <c r="AE780" i="1"/>
  <c r="AE761" i="1"/>
  <c r="AE737" i="1"/>
  <c r="AE717" i="1"/>
  <c r="AE696" i="1"/>
  <c r="AE672" i="1"/>
  <c r="AE653" i="1"/>
  <c r="AE633" i="1"/>
  <c r="AE609" i="1"/>
  <c r="AE588" i="1"/>
  <c r="AE569" i="1"/>
  <c r="AE545" i="1"/>
  <c r="AE525" i="1"/>
  <c r="AE480" i="1"/>
  <c r="AE461" i="1"/>
  <c r="AE441" i="1"/>
  <c r="AE417" i="1"/>
  <c r="AE377" i="1"/>
  <c r="AE353" i="1"/>
  <c r="AE333" i="1"/>
  <c r="AE312" i="1"/>
  <c r="AE288" i="1"/>
  <c r="AE269" i="1"/>
  <c r="AE249" i="1"/>
  <c r="AE225" i="1"/>
  <c r="AE204" i="1"/>
  <c r="AE185" i="1"/>
  <c r="AE161" i="1"/>
  <c r="AE141" i="1"/>
  <c r="AE120" i="1"/>
  <c r="AE96" i="1"/>
  <c r="AE77" i="1"/>
  <c r="AE57" i="1"/>
  <c r="AE33" i="1"/>
  <c r="AE3" i="1"/>
  <c r="AE15" i="1"/>
  <c r="AE27" i="1"/>
  <c r="AE39" i="1"/>
  <c r="AE51" i="1"/>
  <c r="AE63" i="1"/>
  <c r="AE75" i="1"/>
  <c r="AE87" i="1"/>
  <c r="AE99" i="1"/>
  <c r="AE111" i="1"/>
  <c r="AE123" i="1"/>
  <c r="AE135" i="1"/>
  <c r="AE147" i="1"/>
  <c r="AE159" i="1"/>
  <c r="AE171" i="1"/>
  <c r="AE183" i="1"/>
  <c r="AE195" i="1"/>
  <c r="AE207" i="1"/>
  <c r="AE219" i="1"/>
  <c r="AE231" i="1"/>
  <c r="AE243" i="1"/>
  <c r="AE255" i="1"/>
  <c r="AE267" i="1"/>
  <c r="AE279" i="1"/>
  <c r="AE291" i="1"/>
  <c r="AE303" i="1"/>
  <c r="AE315" i="1"/>
  <c r="AE327" i="1"/>
  <c r="AE339" i="1"/>
  <c r="AE351" i="1"/>
  <c r="AE363" i="1"/>
  <c r="AE375" i="1"/>
  <c r="AE387" i="1"/>
  <c r="AE399" i="1"/>
  <c r="AE411" i="1"/>
  <c r="AE423" i="1"/>
  <c r="AE435" i="1"/>
  <c r="AE447" i="1"/>
  <c r="AE459" i="1"/>
  <c r="AE471" i="1"/>
  <c r="AE483" i="1"/>
  <c r="AE495" i="1"/>
  <c r="AE507" i="1"/>
  <c r="AE519" i="1"/>
  <c r="AE531" i="1"/>
  <c r="AE543" i="1"/>
  <c r="AE555" i="1"/>
  <c r="AE567" i="1"/>
  <c r="AE579" i="1"/>
  <c r="AE591" i="1"/>
  <c r="AE603" i="1"/>
  <c r="AE615" i="1"/>
  <c r="AE627" i="1"/>
  <c r="AE639" i="1"/>
  <c r="AE651" i="1"/>
  <c r="AE663" i="1"/>
  <c r="AE675" i="1"/>
  <c r="AE687" i="1"/>
  <c r="AE699" i="1"/>
  <c r="AE711" i="1"/>
  <c r="AE723" i="1"/>
  <c r="AE735" i="1"/>
  <c r="AE747" i="1"/>
  <c r="AE759" i="1"/>
  <c r="AE771" i="1"/>
  <c r="AE783" i="1"/>
  <c r="AE795" i="1"/>
  <c r="AE807" i="1"/>
  <c r="AE819" i="1"/>
  <c r="AE831" i="1"/>
  <c r="AE843" i="1"/>
  <c r="AE855" i="1"/>
  <c r="AE867" i="1"/>
  <c r="AE879" i="1"/>
  <c r="AE891" i="1"/>
  <c r="AE903" i="1"/>
  <c r="AE915" i="1"/>
  <c r="AE927" i="1"/>
  <c r="AE939" i="1"/>
  <c r="AE951" i="1"/>
  <c r="AE963" i="1"/>
  <c r="AE975" i="1"/>
  <c r="AE987" i="1"/>
  <c r="AE999" i="1"/>
  <c r="AE1011" i="1"/>
  <c r="AE4" i="1"/>
  <c r="AE16" i="1"/>
  <c r="AE28" i="1"/>
  <c r="AE40" i="1"/>
  <c r="AE52" i="1"/>
  <c r="AE64" i="1"/>
  <c r="AE76" i="1"/>
  <c r="AE88" i="1"/>
  <c r="AE100" i="1"/>
  <c r="AE112" i="1"/>
  <c r="AE124" i="1"/>
  <c r="AE136" i="1"/>
  <c r="AE148" i="1"/>
  <c r="AE160" i="1"/>
  <c r="AE172" i="1"/>
  <c r="AE184" i="1"/>
  <c r="AE196" i="1"/>
  <c r="AE208" i="1"/>
  <c r="AE220" i="1"/>
  <c r="AE232" i="1"/>
  <c r="AE244" i="1"/>
  <c r="AE256" i="1"/>
  <c r="AE268" i="1"/>
  <c r="AE280" i="1"/>
  <c r="AE292" i="1"/>
  <c r="AE304" i="1"/>
  <c r="AE316" i="1"/>
  <c r="AE328" i="1"/>
  <c r="AE340" i="1"/>
  <c r="AE352" i="1"/>
  <c r="AE364" i="1"/>
  <c r="AE376" i="1"/>
  <c r="AE388" i="1"/>
  <c r="AE400" i="1"/>
  <c r="AE412" i="1"/>
  <c r="AE424" i="1"/>
  <c r="AE436" i="1"/>
  <c r="AE448" i="1"/>
  <c r="AE460" i="1"/>
  <c r="AE472" i="1"/>
  <c r="AE484" i="1"/>
  <c r="AE496" i="1"/>
  <c r="AE508" i="1"/>
  <c r="AE520" i="1"/>
  <c r="AE532" i="1"/>
  <c r="AE544" i="1"/>
  <c r="AE556" i="1"/>
  <c r="AE568" i="1"/>
  <c r="AE580" i="1"/>
  <c r="AE592" i="1"/>
  <c r="AE604" i="1"/>
  <c r="AE616" i="1"/>
  <c r="AE628" i="1"/>
  <c r="AE640" i="1"/>
  <c r="AE652" i="1"/>
  <c r="AE664" i="1"/>
  <c r="AE676" i="1"/>
  <c r="AE688" i="1"/>
  <c r="AE700" i="1"/>
  <c r="AE712" i="1"/>
  <c r="AE724" i="1"/>
  <c r="AE736" i="1"/>
  <c r="AE748" i="1"/>
  <c r="AE760" i="1"/>
  <c r="AE772" i="1"/>
  <c r="AE784" i="1"/>
  <c r="AE796" i="1"/>
  <c r="AE808" i="1"/>
  <c r="AE820" i="1"/>
  <c r="AE832" i="1"/>
  <c r="AE844" i="1"/>
  <c r="AE856" i="1"/>
  <c r="AE868" i="1"/>
  <c r="AE880" i="1"/>
  <c r="AE892" i="1"/>
  <c r="AE904" i="1"/>
  <c r="AE916" i="1"/>
  <c r="AE928" i="1"/>
  <c r="AE940" i="1"/>
  <c r="AE952" i="1"/>
  <c r="AE964" i="1"/>
  <c r="AE976" i="1"/>
  <c r="AE988" i="1"/>
  <c r="AE1000" i="1"/>
  <c r="AE1012" i="1"/>
  <c r="AE6" i="1"/>
  <c r="AE18" i="1"/>
  <c r="AE30" i="1"/>
  <c r="AE42" i="1"/>
  <c r="AE54" i="1"/>
  <c r="AE66" i="1"/>
  <c r="AE78" i="1"/>
  <c r="AE90" i="1"/>
  <c r="AE102" i="1"/>
  <c r="AE114" i="1"/>
  <c r="AE126" i="1"/>
  <c r="AE138" i="1"/>
  <c r="AE150" i="1"/>
  <c r="AE162" i="1"/>
  <c r="AE174" i="1"/>
  <c r="AE186" i="1"/>
  <c r="AE198" i="1"/>
  <c r="AE210" i="1"/>
  <c r="AE222" i="1"/>
  <c r="AE234" i="1"/>
  <c r="AE246" i="1"/>
  <c r="AE258" i="1"/>
  <c r="AE270" i="1"/>
  <c r="AE282" i="1"/>
  <c r="AE294" i="1"/>
  <c r="AE306" i="1"/>
  <c r="AE318" i="1"/>
  <c r="AE330" i="1"/>
  <c r="AE342" i="1"/>
  <c r="AE354" i="1"/>
  <c r="AE366" i="1"/>
  <c r="AE378" i="1"/>
  <c r="AE390" i="1"/>
  <c r="AE402" i="1"/>
  <c r="AE414" i="1"/>
  <c r="AE426" i="1"/>
  <c r="AE438" i="1"/>
  <c r="AE450" i="1"/>
  <c r="AE462" i="1"/>
  <c r="AE474" i="1"/>
  <c r="AE486" i="1"/>
  <c r="AE498" i="1"/>
  <c r="AE510" i="1"/>
  <c r="AE522" i="1"/>
  <c r="AE534" i="1"/>
  <c r="AE546" i="1"/>
  <c r="AE558" i="1"/>
  <c r="AE570" i="1"/>
  <c r="AE582" i="1"/>
  <c r="AE594" i="1"/>
  <c r="AE606" i="1"/>
  <c r="AE618" i="1"/>
  <c r="AE630" i="1"/>
  <c r="AE642" i="1"/>
  <c r="AE654" i="1"/>
  <c r="AE666" i="1"/>
  <c r="AE678" i="1"/>
  <c r="AE690" i="1"/>
  <c r="AE702" i="1"/>
  <c r="AE714" i="1"/>
  <c r="AE726" i="1"/>
  <c r="AE738" i="1"/>
  <c r="AE750" i="1"/>
  <c r="AE762" i="1"/>
  <c r="AE774" i="1"/>
  <c r="AE786" i="1"/>
  <c r="AE798" i="1"/>
  <c r="AE810" i="1"/>
  <c r="AE822" i="1"/>
  <c r="AE834" i="1"/>
  <c r="AE846" i="1"/>
  <c r="AE858" i="1"/>
  <c r="AE870" i="1"/>
  <c r="AE882" i="1"/>
  <c r="AE894" i="1"/>
  <c r="AE906" i="1"/>
  <c r="AE918" i="1"/>
  <c r="AE930" i="1"/>
  <c r="AE942" i="1"/>
  <c r="AE954" i="1"/>
  <c r="AE966" i="1"/>
  <c r="AE978" i="1"/>
  <c r="AE990" i="1"/>
  <c r="AE1002" i="1"/>
  <c r="AE1014" i="1"/>
  <c r="AE5" i="1"/>
  <c r="AE21" i="1"/>
  <c r="AE36" i="1"/>
  <c r="AE53" i="1"/>
  <c r="AE69" i="1"/>
  <c r="AE84" i="1"/>
  <c r="AE101" i="1"/>
  <c r="AE117" i="1"/>
  <c r="AE132" i="1"/>
  <c r="AE149" i="1"/>
  <c r="AE165" i="1"/>
  <c r="AE180" i="1"/>
  <c r="AE197" i="1"/>
  <c r="AE213" i="1"/>
  <c r="AE228" i="1"/>
  <c r="AE245" i="1"/>
  <c r="AE261" i="1"/>
  <c r="AE276" i="1"/>
  <c r="AE293" i="1"/>
  <c r="AE309" i="1"/>
  <c r="AE324" i="1"/>
  <c r="AE341" i="1"/>
  <c r="AE357" i="1"/>
  <c r="AE372" i="1"/>
  <c r="AE389" i="1"/>
  <c r="AE405" i="1"/>
  <c r="AE420" i="1"/>
  <c r="AE437" i="1"/>
  <c r="AE453" i="1"/>
  <c r="AE468" i="1"/>
  <c r="AE485" i="1"/>
  <c r="AE501" i="1"/>
  <c r="AE516" i="1"/>
  <c r="AE533" i="1"/>
  <c r="AE549" i="1"/>
  <c r="AE564" i="1"/>
  <c r="AE581" i="1"/>
  <c r="AE597" i="1"/>
  <c r="AE612" i="1"/>
  <c r="AE629" i="1"/>
  <c r="AE645" i="1"/>
  <c r="AE660" i="1"/>
  <c r="AE677" i="1"/>
  <c r="AE693" i="1"/>
  <c r="AE708" i="1"/>
  <c r="AE725" i="1"/>
  <c r="AE741" i="1"/>
  <c r="AE756" i="1"/>
  <c r="AE773" i="1"/>
  <c r="AE789" i="1"/>
  <c r="AE804" i="1"/>
  <c r="AE821" i="1"/>
  <c r="AE837" i="1"/>
  <c r="AE852" i="1"/>
  <c r="AE869" i="1"/>
  <c r="AE885" i="1"/>
  <c r="AE900" i="1"/>
  <c r="AE917" i="1"/>
  <c r="AE933" i="1"/>
  <c r="AE948" i="1"/>
  <c r="AE7" i="1"/>
  <c r="AE22" i="1"/>
  <c r="AE37" i="1"/>
  <c r="AE55" i="1"/>
  <c r="AE70" i="1"/>
  <c r="AE85" i="1"/>
  <c r="AE103" i="1"/>
  <c r="AE118" i="1"/>
  <c r="AE133" i="1"/>
  <c r="AE151" i="1"/>
  <c r="AE166" i="1"/>
  <c r="AE181" i="1"/>
  <c r="AE199" i="1"/>
  <c r="AE214" i="1"/>
  <c r="AE229" i="1"/>
  <c r="AE247" i="1"/>
  <c r="AE262" i="1"/>
  <c r="AE277" i="1"/>
  <c r="AE295" i="1"/>
  <c r="AE310" i="1"/>
  <c r="AE325" i="1"/>
  <c r="AE343" i="1"/>
  <c r="AE358" i="1"/>
  <c r="AE373" i="1"/>
  <c r="AE391" i="1"/>
  <c r="AE406" i="1"/>
  <c r="AE421" i="1"/>
  <c r="AE439" i="1"/>
  <c r="AE454" i="1"/>
  <c r="AE469" i="1"/>
  <c r="AE487" i="1"/>
  <c r="AE502" i="1"/>
  <c r="AE517" i="1"/>
  <c r="AE535" i="1"/>
  <c r="AE550" i="1"/>
  <c r="AE565" i="1"/>
  <c r="AE583" i="1"/>
  <c r="AE598" i="1"/>
  <c r="AE613" i="1"/>
  <c r="AE631" i="1"/>
  <c r="AE646" i="1"/>
  <c r="AE661" i="1"/>
  <c r="AE679" i="1"/>
  <c r="AE694" i="1"/>
  <c r="AE709" i="1"/>
  <c r="AE727" i="1"/>
  <c r="AE742" i="1"/>
  <c r="AE757" i="1"/>
  <c r="AE775" i="1"/>
  <c r="AE790" i="1"/>
  <c r="AE805" i="1"/>
  <c r="AE823" i="1"/>
  <c r="AE838" i="1"/>
  <c r="AE853" i="1"/>
  <c r="AE871" i="1"/>
  <c r="AE886" i="1"/>
  <c r="AE901" i="1"/>
  <c r="AE919" i="1"/>
  <c r="AE934" i="1"/>
  <c r="AE949" i="1"/>
  <c r="AE8" i="1"/>
  <c r="AE23" i="1"/>
  <c r="AE38" i="1"/>
  <c r="AE56" i="1"/>
  <c r="AE71" i="1"/>
  <c r="AE86" i="1"/>
  <c r="AE104" i="1"/>
  <c r="AE119" i="1"/>
  <c r="AE134" i="1"/>
  <c r="AE152" i="1"/>
  <c r="AE167" i="1"/>
  <c r="AE182" i="1"/>
  <c r="AE200" i="1"/>
  <c r="AE215" i="1"/>
  <c r="AE230" i="1"/>
  <c r="AE248" i="1"/>
  <c r="AE263" i="1"/>
  <c r="AE278" i="1"/>
  <c r="AE296" i="1"/>
  <c r="AE311" i="1"/>
  <c r="AE326" i="1"/>
  <c r="AE344" i="1"/>
  <c r="AE359" i="1"/>
  <c r="AE374" i="1"/>
  <c r="AE392" i="1"/>
  <c r="AE407" i="1"/>
  <c r="AE422" i="1"/>
  <c r="AE440" i="1"/>
  <c r="AE455" i="1"/>
  <c r="AE470" i="1"/>
  <c r="AE488" i="1"/>
  <c r="AE503" i="1"/>
  <c r="AE518" i="1"/>
  <c r="AE536" i="1"/>
  <c r="AE551" i="1"/>
  <c r="AE566" i="1"/>
  <c r="AE584" i="1"/>
  <c r="AE599" i="1"/>
  <c r="AE614" i="1"/>
  <c r="AE632" i="1"/>
  <c r="AE647" i="1"/>
  <c r="AE662" i="1"/>
  <c r="AE680" i="1"/>
  <c r="AE695" i="1"/>
  <c r="AE710" i="1"/>
  <c r="AE728" i="1"/>
  <c r="AE743" i="1"/>
  <c r="AE758" i="1"/>
  <c r="AE776" i="1"/>
  <c r="AE791" i="1"/>
  <c r="AE806" i="1"/>
  <c r="AE824" i="1"/>
  <c r="AE839" i="1"/>
  <c r="AE854" i="1"/>
  <c r="AE872" i="1"/>
  <c r="AE887" i="1"/>
  <c r="AE902" i="1"/>
  <c r="AE920" i="1"/>
  <c r="AE935" i="1"/>
  <c r="AE950" i="1"/>
  <c r="AE968" i="1"/>
  <c r="AE983" i="1"/>
  <c r="AE998" i="1"/>
  <c r="AE1016" i="1"/>
  <c r="AE1028" i="1"/>
  <c r="AE1040" i="1"/>
  <c r="AE1052" i="1"/>
  <c r="AE1064" i="1"/>
  <c r="AE1076" i="1"/>
  <c r="AE1088" i="1"/>
  <c r="AE1100" i="1"/>
  <c r="AE1112" i="1"/>
  <c r="AE1124" i="1"/>
  <c r="AE1136" i="1"/>
  <c r="AE1148" i="1"/>
  <c r="AE1160" i="1"/>
  <c r="AE1172" i="1"/>
  <c r="AE1184" i="1"/>
  <c r="AE1196" i="1"/>
  <c r="AE1208" i="1"/>
  <c r="AE1220" i="1"/>
  <c r="AE1232" i="1"/>
  <c r="AE1244" i="1"/>
  <c r="AE1256" i="1"/>
  <c r="AE1268" i="1"/>
  <c r="AE1461" i="1"/>
  <c r="AE1449" i="1"/>
  <c r="AE1437" i="1"/>
  <c r="AE1425" i="1"/>
  <c r="AE1413" i="1"/>
  <c r="AE1401" i="1"/>
  <c r="AE1389" i="1"/>
  <c r="AE1377" i="1"/>
  <c r="AE1365" i="1"/>
  <c r="AE1353" i="1"/>
  <c r="AE1341" i="1"/>
  <c r="AE1329" i="1"/>
  <c r="AE1317" i="1"/>
  <c r="AE1305" i="1"/>
  <c r="AE1293" i="1"/>
  <c r="AE1281" i="1"/>
  <c r="AE1269" i="1"/>
  <c r="AE1255" i="1"/>
  <c r="AE1242" i="1"/>
  <c r="AE1229" i="1"/>
  <c r="AE1216" i="1"/>
  <c r="AE1203" i="1"/>
  <c r="AE1190" i="1"/>
  <c r="AE1177" i="1"/>
  <c r="AE1164" i="1"/>
  <c r="AE1151" i="1"/>
  <c r="AE1138" i="1"/>
  <c r="AE1125" i="1"/>
  <c r="AE1111" i="1"/>
  <c r="AE1098" i="1"/>
  <c r="AE1085" i="1"/>
  <c r="AE1072" i="1"/>
  <c r="AE1059" i="1"/>
  <c r="AE1046" i="1"/>
  <c r="AE1033" i="1"/>
  <c r="AE1020" i="1"/>
  <c r="AE1004" i="1"/>
  <c r="AE985" i="1"/>
  <c r="AE969" i="1"/>
  <c r="AE947" i="1"/>
  <c r="AE926" i="1"/>
  <c r="AE908" i="1"/>
  <c r="AE884" i="1"/>
  <c r="AE863" i="1"/>
  <c r="AE842" i="1"/>
  <c r="AE818" i="1"/>
  <c r="AE800" i="1"/>
  <c r="AE779" i="1"/>
  <c r="AE755" i="1"/>
  <c r="AE734" i="1"/>
  <c r="AE716" i="1"/>
  <c r="AE692" i="1"/>
  <c r="AE671" i="1"/>
  <c r="AE650" i="1"/>
  <c r="AE626" i="1"/>
  <c r="AE608" i="1"/>
  <c r="AE587" i="1"/>
  <c r="AE563" i="1"/>
  <c r="AE542" i="1"/>
  <c r="AE524" i="1"/>
  <c r="AE500" i="1"/>
  <c r="AE479" i="1"/>
  <c r="AE458" i="1"/>
  <c r="AE434" i="1"/>
  <c r="AE416" i="1"/>
  <c r="AE395" i="1"/>
  <c r="AE371" i="1"/>
  <c r="AE350" i="1"/>
  <c r="AE332" i="1"/>
  <c r="AE308" i="1"/>
  <c r="AE287" i="1"/>
  <c r="AE266" i="1"/>
  <c r="AE242" i="1"/>
  <c r="AE224" i="1"/>
  <c r="AE203" i="1"/>
  <c r="AE179" i="1"/>
  <c r="AE158" i="1"/>
  <c r="AE140" i="1"/>
  <c r="AE116" i="1"/>
  <c r="AE95" i="1"/>
  <c r="AE74" i="1"/>
  <c r="AE50" i="1"/>
  <c r="AE32" i="1"/>
  <c r="AE11" i="1"/>
  <c r="AE1073" i="1"/>
  <c r="AE1060" i="1"/>
  <c r="AE1034" i="1"/>
  <c r="AE1021" i="1"/>
  <c r="AE1005" i="1"/>
  <c r="AE986" i="1"/>
  <c r="AE970" i="1"/>
  <c r="AE953" i="1"/>
  <c r="AE504" i="1"/>
  <c r="AE396" i="1"/>
  <c r="AE2" i="1"/>
  <c r="AE1460" i="1"/>
  <c r="AE1448" i="1"/>
  <c r="AE1436" i="1"/>
  <c r="AE1424" i="1"/>
  <c r="AE1412" i="1"/>
  <c r="AE1400" i="1"/>
  <c r="AE1388" i="1"/>
  <c r="AE1376" i="1"/>
  <c r="AE1364" i="1"/>
  <c r="AE1352" i="1"/>
  <c r="AE1340" i="1"/>
  <c r="AE1328" i="1"/>
  <c r="AE1316" i="1"/>
  <c r="AE1304" i="1"/>
  <c r="AE1292" i="1"/>
  <c r="AE1280" i="1"/>
  <c r="AE1267" i="1"/>
  <c r="AE1254" i="1"/>
  <c r="AE1241" i="1"/>
  <c r="AE1228" i="1"/>
  <c r="AE1215" i="1"/>
  <c r="AE1202" i="1"/>
  <c r="AE1189" i="1"/>
  <c r="AE1176" i="1"/>
  <c r="AE1163" i="1"/>
  <c r="AE1150" i="1"/>
  <c r="AE1137" i="1"/>
  <c r="AE1123" i="1"/>
  <c r="AE1110" i="1"/>
  <c r="AE1097" i="1"/>
  <c r="AE1084" i="1"/>
  <c r="AE1071" i="1"/>
  <c r="AE1058" i="1"/>
  <c r="AE1045" i="1"/>
  <c r="AE1032" i="1"/>
  <c r="AE1019" i="1"/>
  <c r="AE1003" i="1"/>
  <c r="AE984" i="1"/>
  <c r="AE967" i="1"/>
  <c r="AE946" i="1"/>
  <c r="AE925" i="1"/>
  <c r="AE907" i="1"/>
  <c r="AE883" i="1"/>
  <c r="AE862" i="1"/>
  <c r="AE841" i="1"/>
  <c r="AE817" i="1"/>
  <c r="AE799" i="1"/>
  <c r="AE778" i="1"/>
  <c r="AE754" i="1"/>
  <c r="AE733" i="1"/>
  <c r="AE715" i="1"/>
  <c r="AE691" i="1"/>
  <c r="AE670" i="1"/>
  <c r="AE649" i="1"/>
  <c r="AE625" i="1"/>
  <c r="AE607" i="1"/>
  <c r="AE586" i="1"/>
  <c r="AE562" i="1"/>
  <c r="AE541" i="1"/>
  <c r="AE523" i="1"/>
  <c r="AE499" i="1"/>
  <c r="AE478" i="1"/>
  <c r="AE457" i="1"/>
  <c r="AE433" i="1"/>
  <c r="AE415" i="1"/>
  <c r="AE394" i="1"/>
  <c r="AE370" i="1"/>
  <c r="AE349" i="1"/>
  <c r="AE331" i="1"/>
  <c r="AE307" i="1"/>
  <c r="AE286" i="1"/>
  <c r="AE265" i="1"/>
  <c r="AE241" i="1"/>
  <c r="AE223" i="1"/>
  <c r="AE202" i="1"/>
  <c r="AE178" i="1"/>
  <c r="AE157" i="1"/>
  <c r="AE139" i="1"/>
  <c r="AE115" i="1"/>
  <c r="AE94" i="1"/>
  <c r="AE73" i="1"/>
  <c r="AE49" i="1"/>
  <c r="AE31" i="1"/>
  <c r="AE10" i="1"/>
  <c r="AE1471" i="1"/>
  <c r="AE1459" i="1"/>
  <c r="AE1447" i="1"/>
  <c r="AE1435" i="1"/>
  <c r="AE1423" i="1"/>
  <c r="AE1411" i="1"/>
  <c r="AE1399" i="1"/>
  <c r="AE1387" i="1"/>
  <c r="AE1375" i="1"/>
  <c r="AE1363" i="1"/>
  <c r="AE1351" i="1"/>
  <c r="AE1339" i="1"/>
  <c r="AE1327" i="1"/>
  <c r="AE1315" i="1"/>
  <c r="AE1303" i="1"/>
  <c r="AE1291" i="1"/>
  <c r="AE1279" i="1"/>
  <c r="AE1266" i="1"/>
  <c r="AE1253" i="1"/>
  <c r="AE1240" i="1"/>
  <c r="AE1227" i="1"/>
  <c r="AE1214" i="1"/>
  <c r="AE1201" i="1"/>
  <c r="AE1188" i="1"/>
  <c r="AE1175" i="1"/>
  <c r="AE1162" i="1"/>
  <c r="AE1149" i="1"/>
  <c r="AE1135" i="1"/>
  <c r="AE1122" i="1"/>
  <c r="AE1109" i="1"/>
  <c r="AE1096" i="1"/>
  <c r="AE1083" i="1"/>
  <c r="AE1070" i="1"/>
  <c r="AE1057" i="1"/>
  <c r="AE1044" i="1"/>
  <c r="AE1031" i="1"/>
  <c r="AE1018" i="1"/>
  <c r="AE1001" i="1"/>
  <c r="AE982" i="1"/>
  <c r="AE965" i="1"/>
  <c r="AE945" i="1"/>
  <c r="AE924" i="1"/>
  <c r="AE905" i="1"/>
  <c r="AE881" i="1"/>
  <c r="AE861" i="1"/>
  <c r="AE840" i="1"/>
  <c r="AE816" i="1"/>
  <c r="AE797" i="1"/>
  <c r="AE777" i="1"/>
  <c r="AE753" i="1"/>
  <c r="AE732" i="1"/>
  <c r="AE713" i="1"/>
  <c r="AE689" i="1"/>
  <c r="AE669" i="1"/>
  <c r="AE648" i="1"/>
  <c r="AE624" i="1"/>
  <c r="AE605" i="1"/>
  <c r="AE585" i="1"/>
  <c r="AE561" i="1"/>
  <c r="AE540" i="1"/>
  <c r="AE521" i="1"/>
  <c r="AE497" i="1"/>
  <c r="AE477" i="1"/>
  <c r="AE456" i="1"/>
  <c r="AE432" i="1"/>
  <c r="AE413" i="1"/>
  <c r="AE393" i="1"/>
  <c r="AE369" i="1"/>
  <c r="AE348" i="1"/>
  <c r="AE329" i="1"/>
  <c r="AE305" i="1"/>
  <c r="AE285" i="1"/>
  <c r="AE264" i="1"/>
  <c r="AE240" i="1"/>
  <c r="AE221" i="1"/>
  <c r="AE201" i="1"/>
  <c r="AE177" i="1"/>
  <c r="AE156" i="1"/>
  <c r="AE137" i="1"/>
  <c r="AE113" i="1"/>
  <c r="AE93" i="1"/>
  <c r="AE72" i="1"/>
  <c r="AE48" i="1"/>
  <c r="AE29" i="1"/>
  <c r="AE9" i="1"/>
  <c r="AC1444" i="1"/>
  <c r="AC1416" i="1"/>
  <c r="AC1377" i="1"/>
  <c r="AC1349" i="1"/>
  <c r="AC1315" i="1"/>
  <c r="AC1287" i="1"/>
  <c r="AC1243" i="1"/>
  <c r="AC1209" i="1"/>
  <c r="AC1168" i="1"/>
  <c r="AC1134" i="1"/>
  <c r="AC1089" i="1"/>
  <c r="AC1051" i="1"/>
  <c r="AC1006" i="1"/>
  <c r="AC961" i="1"/>
  <c r="AC898" i="1"/>
  <c r="AC848" i="1"/>
  <c r="AC785" i="1"/>
  <c r="AC710" i="1"/>
  <c r="AC645" i="1"/>
  <c r="AC588" i="1"/>
  <c r="AC514" i="1"/>
  <c r="AC442" i="1"/>
  <c r="AC385" i="1"/>
  <c r="AC323" i="1"/>
  <c r="AC251" i="1"/>
  <c r="AC176" i="1"/>
  <c r="AC97" i="1"/>
  <c r="AC1443" i="1"/>
  <c r="AC1415" i="1"/>
  <c r="AC1376" i="1"/>
  <c r="AC1348" i="1"/>
  <c r="AC1314" i="1"/>
  <c r="AC1286" i="1"/>
  <c r="AC1242" i="1"/>
  <c r="AC1207" i="1"/>
  <c r="AC1167" i="1"/>
  <c r="AC1133" i="1"/>
  <c r="AC1087" i="1"/>
  <c r="AC1050" i="1"/>
  <c r="AC1005" i="1"/>
  <c r="AC956" i="1"/>
  <c r="AC897" i="1"/>
  <c r="AC841" i="1"/>
  <c r="AC770" i="1"/>
  <c r="AC708" i="1"/>
  <c r="AC636" i="1"/>
  <c r="AC586" i="1"/>
  <c r="AC513" i="1"/>
  <c r="AC440" i="1"/>
  <c r="AC381" i="1"/>
  <c r="AC311" i="1"/>
  <c r="AC250" i="1"/>
  <c r="AC175" i="1"/>
  <c r="AC96" i="1"/>
  <c r="AC1470" i="1"/>
  <c r="AC1442" i="1"/>
  <c r="AC1407" i="1"/>
  <c r="AC1375" i="1"/>
  <c r="AC1344" i="1"/>
  <c r="AC1313" i="1"/>
  <c r="AC1277" i="1"/>
  <c r="AC1240" i="1"/>
  <c r="AC1204" i="1"/>
  <c r="AC1166" i="1"/>
  <c r="AC1122" i="1"/>
  <c r="AC1085" i="1"/>
  <c r="AC1047" i="1"/>
  <c r="AC1003" i="1"/>
  <c r="AC947" i="1"/>
  <c r="AC896" i="1"/>
  <c r="AC826" i="1"/>
  <c r="AC769" i="1"/>
  <c r="AC707" i="1"/>
  <c r="AC635" i="1"/>
  <c r="AC571" i="1"/>
  <c r="AC512" i="1"/>
  <c r="AC437" i="1"/>
  <c r="AC365" i="1"/>
  <c r="AC309" i="1"/>
  <c r="AC248" i="1"/>
  <c r="AC173" i="1"/>
  <c r="AC95" i="1"/>
  <c r="AC1462" i="1"/>
  <c r="AC1436" i="1"/>
  <c r="AC1403" i="1"/>
  <c r="AC1374" i="1"/>
  <c r="AC1336" i="1"/>
  <c r="AC1307" i="1"/>
  <c r="AC1274" i="1"/>
  <c r="AC1239" i="1"/>
  <c r="AC1193" i="1"/>
  <c r="AC1159" i="1"/>
  <c r="AC1119" i="1"/>
  <c r="AC1084" i="1"/>
  <c r="AC1035" i="1"/>
  <c r="AC992" i="1"/>
  <c r="AC937" i="1"/>
  <c r="AC895" i="1"/>
  <c r="AC824" i="1"/>
  <c r="AC765" i="1"/>
  <c r="AC695" i="1"/>
  <c r="AC634" i="1"/>
  <c r="AC560" i="1"/>
  <c r="AC509" i="1"/>
  <c r="AC434" i="1"/>
  <c r="AC362" i="1"/>
  <c r="AC302" i="1"/>
  <c r="AC236" i="1"/>
  <c r="AC170" i="1"/>
  <c r="AC81" i="1"/>
  <c r="AC1461" i="1"/>
  <c r="AC1435" i="1"/>
  <c r="AC1401" i="1"/>
  <c r="AC1373" i="1"/>
  <c r="AC1335" i="1"/>
  <c r="AC1305" i="1"/>
  <c r="AC1272" i="1"/>
  <c r="AC1238" i="1"/>
  <c r="AC1192" i="1"/>
  <c r="AC1157" i="1"/>
  <c r="AC1118" i="1"/>
  <c r="AC1082" i="1"/>
  <c r="AC1034" i="1"/>
  <c r="AC991" i="1"/>
  <c r="AC936" i="1"/>
  <c r="AC891" i="1"/>
  <c r="AC821" i="1"/>
  <c r="AC749" i="1"/>
  <c r="AC693" i="1"/>
  <c r="AC632" i="1"/>
  <c r="AC559" i="1"/>
  <c r="AC492" i="1"/>
  <c r="AC433" i="1"/>
  <c r="AC361" i="1"/>
  <c r="AC287" i="1"/>
  <c r="AC235" i="1"/>
  <c r="AC157" i="1"/>
  <c r="AC80" i="1"/>
  <c r="AC1460" i="1"/>
  <c r="AC1434" i="1"/>
  <c r="AC1400" i="1"/>
  <c r="AC1372" i="1"/>
  <c r="AC1334" i="1"/>
  <c r="AC1304" i="1"/>
  <c r="AC1271" i="1"/>
  <c r="AC1237" i="1"/>
  <c r="AC1191" i="1"/>
  <c r="AC1156" i="1"/>
  <c r="AC1117" i="1"/>
  <c r="AC1081" i="1"/>
  <c r="AC1033" i="1"/>
  <c r="AC987" i="1"/>
  <c r="AC935" i="1"/>
  <c r="AC887" i="1"/>
  <c r="AC818" i="1"/>
  <c r="AC746" i="1"/>
  <c r="AC686" i="1"/>
  <c r="AC620" i="1"/>
  <c r="AC557" i="1"/>
  <c r="AC481" i="1"/>
  <c r="AC431" i="1"/>
  <c r="AC359" i="1"/>
  <c r="AC286" i="1"/>
  <c r="AC226" i="1"/>
  <c r="AC156" i="1"/>
  <c r="AC79" i="1"/>
  <c r="AC1459" i="1"/>
  <c r="AC1431" i="1"/>
  <c r="AC1399" i="1"/>
  <c r="AC1363" i="1"/>
  <c r="AC1332" i="1"/>
  <c r="AC1301" i="1"/>
  <c r="AC1269" i="1"/>
  <c r="AC1226" i="1"/>
  <c r="AC1190" i="1"/>
  <c r="AC1152" i="1"/>
  <c r="AC1115" i="1"/>
  <c r="AC1071" i="1"/>
  <c r="AC1032" i="1"/>
  <c r="AC983" i="1"/>
  <c r="AC934" i="1"/>
  <c r="AC876" i="1"/>
  <c r="AC817" i="1"/>
  <c r="AC745" i="1"/>
  <c r="AC671" i="1"/>
  <c r="AC619" i="1"/>
  <c r="AC554" i="1"/>
  <c r="AC480" i="1"/>
  <c r="AC416" i="1"/>
  <c r="AC357" i="1"/>
  <c r="AC285" i="1"/>
  <c r="AC211" i="1"/>
  <c r="AC132" i="1"/>
  <c r="AC53" i="1"/>
  <c r="AC1458" i="1"/>
  <c r="AC1422" i="1"/>
  <c r="AC1394" i="1"/>
  <c r="AC1360" i="1"/>
  <c r="AC1331" i="1"/>
  <c r="AC1292" i="1"/>
  <c r="AC1263" i="1"/>
  <c r="AC1223" i="1"/>
  <c r="AC1189" i="1"/>
  <c r="AC1142" i="1"/>
  <c r="AC1107" i="1"/>
  <c r="AC1067" i="1"/>
  <c r="AC1031" i="1"/>
  <c r="AC969" i="1"/>
  <c r="AC922" i="1"/>
  <c r="AC865" i="1"/>
  <c r="AC815" i="1"/>
  <c r="AC743" i="1"/>
  <c r="AC670" i="1"/>
  <c r="AC610" i="1"/>
  <c r="AC541" i="1"/>
  <c r="AC479" i="1"/>
  <c r="AC405" i="1"/>
  <c r="AC355" i="1"/>
  <c r="AC284" i="1"/>
  <c r="AC209" i="1"/>
  <c r="AC131" i="1"/>
  <c r="AC50" i="1"/>
  <c r="AC1457" i="1"/>
  <c r="AC1421" i="1"/>
  <c r="AC1392" i="1"/>
  <c r="AC1359" i="1"/>
  <c r="AC1329" i="1"/>
  <c r="AC1291" i="1"/>
  <c r="AC1262" i="1"/>
  <c r="AC1221" i="1"/>
  <c r="AC1187" i="1"/>
  <c r="AC1140" i="1"/>
  <c r="AC1106" i="1"/>
  <c r="AC1065" i="1"/>
  <c r="AC1027" i="1"/>
  <c r="AC968" i="1"/>
  <c r="AC921" i="1"/>
  <c r="AC864" i="1"/>
  <c r="AC800" i="1"/>
  <c r="AC741" i="1"/>
  <c r="AC669" i="1"/>
  <c r="AC595" i="1"/>
  <c r="AC540" i="1"/>
  <c r="AC478" i="1"/>
  <c r="AC404" i="1"/>
  <c r="AC337" i="1"/>
  <c r="AC283" i="1"/>
  <c r="AC206" i="1"/>
  <c r="AC130" i="1"/>
  <c r="AC49" i="1"/>
  <c r="AC1456" i="1"/>
  <c r="AC1420" i="1"/>
  <c r="AC1391" i="1"/>
  <c r="AC1358" i="1"/>
  <c r="AC1328" i="1"/>
  <c r="AC1290" i="1"/>
  <c r="AC1261" i="1"/>
  <c r="AC1219" i="1"/>
  <c r="AC1185" i="1"/>
  <c r="AC1139" i="1"/>
  <c r="AC1105" i="1"/>
  <c r="AC1063" i="1"/>
  <c r="AC1024" i="1"/>
  <c r="AC967" i="1"/>
  <c r="AC920" i="1"/>
  <c r="AC863" i="1"/>
  <c r="AC789" i="1"/>
  <c r="AC739" i="1"/>
  <c r="AC668" i="1"/>
  <c r="AC593" i="1"/>
  <c r="AC533" i="1"/>
  <c r="AC465" i="1"/>
  <c r="AC403" i="1"/>
  <c r="AC331" i="1"/>
  <c r="AC276" i="1"/>
  <c r="AC205" i="1"/>
  <c r="AC129" i="1"/>
  <c r="AC47" i="1"/>
  <c r="U14" i="1"/>
  <c r="U31" i="1"/>
  <c r="U71" i="1"/>
  <c r="U107" i="1"/>
  <c r="U155" i="1"/>
  <c r="U191" i="1"/>
  <c r="U235" i="1"/>
  <c r="U22" i="1"/>
  <c r="U72" i="1"/>
  <c r="U109" i="1"/>
  <c r="U158" i="1"/>
  <c r="U211" i="1"/>
  <c r="U248" i="1"/>
  <c r="U288" i="1"/>
  <c r="U324" i="1"/>
  <c r="U372" i="1"/>
  <c r="U408" i="1"/>
  <c r="U452" i="1"/>
  <c r="U488" i="1"/>
  <c r="U536" i="1"/>
  <c r="U572" i="1"/>
  <c r="U612" i="1"/>
  <c r="U648" i="1"/>
  <c r="U696" i="1"/>
  <c r="U732" i="1"/>
  <c r="U776" i="1"/>
  <c r="U812" i="1"/>
  <c r="U860" i="1"/>
  <c r="U896" i="1"/>
  <c r="U936" i="1"/>
  <c r="U972" i="1"/>
  <c r="U1020" i="1"/>
  <c r="U1044" i="1"/>
  <c r="U1072" i="1"/>
  <c r="U1096" i="1"/>
  <c r="U1128" i="1"/>
  <c r="U1152" i="1"/>
  <c r="U1180" i="1"/>
  <c r="U1204" i="1"/>
  <c r="U1236" i="1"/>
  <c r="U1258" i="1"/>
  <c r="U1284" i="1"/>
  <c r="U1306" i="1"/>
  <c r="U1332" i="1"/>
  <c r="U1354" i="1"/>
  <c r="U1380" i="1"/>
  <c r="U1402" i="1"/>
  <c r="U1428" i="1"/>
  <c r="U1450" i="1"/>
  <c r="U33" i="1"/>
  <c r="U127" i="1"/>
  <c r="U213" i="1"/>
  <c r="U290" i="1"/>
  <c r="U374" i="1"/>
  <c r="U454" i="1"/>
  <c r="U538" i="1"/>
  <c r="U614" i="1"/>
  <c r="U698" i="1"/>
  <c r="U778" i="1"/>
  <c r="U814" i="1"/>
  <c r="U898" i="1"/>
  <c r="U974" i="1"/>
  <c r="U1046" i="1"/>
  <c r="U1098" i="1"/>
  <c r="U1154" i="1"/>
  <c r="U1206" i="1"/>
  <c r="U1260" i="1"/>
  <c r="U1308" i="1"/>
  <c r="U1356" i="1"/>
  <c r="U1404" i="1"/>
  <c r="U1452" i="1"/>
  <c r="U32" i="1"/>
  <c r="U73" i="1"/>
  <c r="U110" i="1"/>
  <c r="U163" i="1"/>
  <c r="U212" i="1"/>
  <c r="U249" i="1"/>
  <c r="U289" i="1"/>
  <c r="U325" i="1"/>
  <c r="U373" i="1"/>
  <c r="U409" i="1"/>
  <c r="U453" i="1"/>
  <c r="U489" i="1"/>
  <c r="U537" i="1"/>
  <c r="U573" i="1"/>
  <c r="U613" i="1"/>
  <c r="U649" i="1"/>
  <c r="U697" i="1"/>
  <c r="U733" i="1"/>
  <c r="U777" i="1"/>
  <c r="U813" i="1"/>
  <c r="U861" i="1"/>
  <c r="U897" i="1"/>
  <c r="U937" i="1"/>
  <c r="U973" i="1"/>
  <c r="U1021" i="1"/>
  <c r="U1045" i="1"/>
  <c r="U1073" i="1"/>
  <c r="U1097" i="1"/>
  <c r="U1129" i="1"/>
  <c r="U1153" i="1"/>
  <c r="U1181" i="1"/>
  <c r="U1205" i="1"/>
  <c r="U1237" i="1"/>
  <c r="U1259" i="1"/>
  <c r="U1285" i="1"/>
  <c r="U1307" i="1"/>
  <c r="U1333" i="1"/>
  <c r="U1355" i="1"/>
  <c r="U1381" i="1"/>
  <c r="U1403" i="1"/>
  <c r="U1429" i="1"/>
  <c r="U1451" i="1"/>
  <c r="U74" i="1"/>
  <c r="U164" i="1"/>
  <c r="U250" i="1"/>
  <c r="U326" i="1"/>
  <c r="U410" i="1"/>
  <c r="U490" i="1"/>
  <c r="U574" i="1"/>
  <c r="U650" i="1"/>
  <c r="U734" i="1"/>
  <c r="U862" i="1"/>
  <c r="U938" i="1"/>
  <c r="U1022" i="1"/>
  <c r="U1074" i="1"/>
  <c r="U1130" i="1"/>
  <c r="U1182" i="1"/>
  <c r="U1238" i="1"/>
  <c r="U1286" i="1"/>
  <c r="U1334" i="1"/>
  <c r="U1382" i="1"/>
  <c r="U1430" i="1"/>
  <c r="U34" i="1"/>
  <c r="U83" i="1"/>
  <c r="U128" i="1"/>
  <c r="U165" i="1"/>
  <c r="U214" i="1"/>
  <c r="U263" i="1"/>
  <c r="U299" i="1"/>
  <c r="U343" i="1"/>
  <c r="U379" i="1"/>
  <c r="U427" i="1"/>
  <c r="U463" i="1"/>
  <c r="U503" i="1"/>
  <c r="U539" i="1"/>
  <c r="U587" i="1"/>
  <c r="U623" i="1"/>
  <c r="U667" i="1"/>
  <c r="U703" i="1"/>
  <c r="U751" i="1"/>
  <c r="U787" i="1"/>
  <c r="U827" i="1"/>
  <c r="U863" i="1"/>
  <c r="U911" i="1"/>
  <c r="U947" i="1"/>
  <c r="U991" i="1"/>
  <c r="U1023" i="1"/>
  <c r="U1055" i="1"/>
  <c r="U1079" i="1"/>
  <c r="U1107" i="1"/>
  <c r="U1131" i="1"/>
  <c r="U1163" i="1"/>
  <c r="U1187" i="1"/>
  <c r="U1215" i="1"/>
  <c r="U1239" i="1"/>
  <c r="U1265" i="1"/>
  <c r="U1287" i="1"/>
  <c r="U1313" i="1"/>
  <c r="U1335" i="1"/>
  <c r="U1361" i="1"/>
  <c r="U1383" i="1"/>
  <c r="U1409" i="1"/>
  <c r="U1431" i="1"/>
  <c r="U1457" i="1"/>
  <c r="U55" i="1"/>
  <c r="U129" i="1"/>
  <c r="U182" i="1"/>
  <c r="U264" i="1"/>
  <c r="U320" i="1"/>
  <c r="U380" i="1"/>
  <c r="U432" i="1"/>
  <c r="U504" i="1"/>
  <c r="U560" i="1"/>
  <c r="U624" i="1"/>
  <c r="U680" i="1"/>
  <c r="U752" i="1"/>
  <c r="U804" i="1"/>
  <c r="U864" i="1"/>
  <c r="U920" i="1"/>
  <c r="U992" i="1"/>
  <c r="U1036" i="1"/>
  <c r="U1080" i="1"/>
  <c r="U1116" i="1"/>
  <c r="U1164" i="1"/>
  <c r="U1200" i="1"/>
  <c r="U1240" i="1"/>
  <c r="U1273" i="1"/>
  <c r="U1314" i="1"/>
  <c r="U1347" i="1"/>
  <c r="U1384" i="1"/>
  <c r="U1417" i="1"/>
  <c r="U1458" i="1"/>
  <c r="U56" i="1"/>
  <c r="U130" i="1"/>
  <c r="U192" i="1"/>
  <c r="U265" i="1"/>
  <c r="U321" i="1"/>
  <c r="U381" i="1"/>
  <c r="U433" i="1"/>
  <c r="U505" i="1"/>
  <c r="U561" i="1"/>
  <c r="U625" i="1"/>
  <c r="U681" i="1"/>
  <c r="U753" i="1"/>
  <c r="U805" i="1"/>
  <c r="U865" i="1"/>
  <c r="U921" i="1"/>
  <c r="U993" i="1"/>
  <c r="U1037" i="1"/>
  <c r="U1081" i="1"/>
  <c r="U1117" i="1"/>
  <c r="U1165" i="1"/>
  <c r="U1201" i="1"/>
  <c r="U1241" i="1"/>
  <c r="U1274" i="1"/>
  <c r="U1318" i="1"/>
  <c r="U1348" i="1"/>
  <c r="U1385" i="1"/>
  <c r="U1418" i="1"/>
  <c r="U1462" i="1"/>
  <c r="U58" i="1"/>
  <c r="U140" i="1"/>
  <c r="U194" i="1"/>
  <c r="U271" i="1"/>
  <c r="U323" i="1"/>
  <c r="U395" i="1"/>
  <c r="U451" i="1"/>
  <c r="U515" i="1"/>
  <c r="U571" i="1"/>
  <c r="U643" i="1"/>
  <c r="U695" i="1"/>
  <c r="U755" i="1"/>
  <c r="U811" i="1"/>
  <c r="U883" i="1"/>
  <c r="U935" i="1"/>
  <c r="U1003" i="1"/>
  <c r="U1043" i="1"/>
  <c r="U1091" i="1"/>
  <c r="U1127" i="1"/>
  <c r="U1167" i="1"/>
  <c r="U1203" i="1"/>
  <c r="U1250" i="1"/>
  <c r="U1283" i="1"/>
  <c r="U1320" i="1"/>
  <c r="U1350" i="1"/>
  <c r="U1394" i="1"/>
  <c r="U1427" i="1"/>
  <c r="U1464" i="1"/>
  <c r="U84" i="1"/>
  <c r="U141" i="1"/>
  <c r="U215" i="1"/>
  <c r="U272" i="1"/>
  <c r="U344" i="1"/>
  <c r="U396" i="1"/>
  <c r="U464" i="1"/>
  <c r="U516" i="1"/>
  <c r="U588" i="1"/>
  <c r="U644" i="1"/>
  <c r="U704" i="1"/>
  <c r="U756" i="1"/>
  <c r="U828" i="1"/>
  <c r="U884" i="1"/>
  <c r="U948" i="1"/>
  <c r="U1004" i="1"/>
  <c r="U1056" i="1"/>
  <c r="U1092" i="1"/>
  <c r="U1132" i="1"/>
  <c r="U1168" i="1"/>
  <c r="U1216" i="1"/>
  <c r="U1251" i="1"/>
  <c r="U1288" i="1"/>
  <c r="U1321" i="1"/>
  <c r="U1362" i="1"/>
  <c r="U1395" i="1"/>
  <c r="U1432" i="1"/>
  <c r="U1465" i="1"/>
  <c r="U1443" i="1"/>
  <c r="U1386" i="1"/>
  <c r="U1336" i="1"/>
  <c r="U1275" i="1"/>
  <c r="U1224" i="1"/>
  <c r="U1166" i="1"/>
  <c r="U1108" i="1"/>
  <c r="U1038" i="1"/>
  <c r="U968" i="1"/>
  <c r="U866" i="1"/>
  <c r="U788" i="1"/>
  <c r="U682" i="1"/>
  <c r="U596" i="1"/>
  <c r="U506" i="1"/>
  <c r="U428" i="1"/>
  <c r="U322" i="1"/>
  <c r="U236" i="1"/>
  <c r="U139" i="1"/>
  <c r="U47" i="1"/>
  <c r="AC1448" i="1"/>
  <c r="AC1419" i="1"/>
  <c r="AC1387" i="1"/>
  <c r="AC1356" i="1"/>
  <c r="AC1320" i="1"/>
  <c r="AC1289" i="1"/>
  <c r="AC1254" i="1"/>
  <c r="AC1218" i="1"/>
  <c r="AC1176" i="1"/>
  <c r="AC1137" i="1"/>
  <c r="AC1099" i="1"/>
  <c r="AC1062" i="1"/>
  <c r="AC1015" i="1"/>
  <c r="AC965" i="1"/>
  <c r="AC913" i="1"/>
  <c r="AC862" i="1"/>
  <c r="AC788" i="1"/>
  <c r="AC721" i="1"/>
  <c r="AC667" i="1"/>
  <c r="AC590" i="1"/>
  <c r="AC516" i="1"/>
  <c r="AC464" i="1"/>
  <c r="AC401" i="1"/>
  <c r="AC326" i="1"/>
  <c r="AC261" i="1"/>
  <c r="AC204" i="1"/>
  <c r="AC128" i="1"/>
  <c r="AC3" i="1"/>
  <c r="AC15" i="1"/>
  <c r="AC27" i="1"/>
  <c r="AC39" i="1"/>
  <c r="AC51" i="1"/>
  <c r="AC63" i="1"/>
  <c r="AC75" i="1"/>
  <c r="AC87" i="1"/>
  <c r="AC99" i="1"/>
  <c r="AC111" i="1"/>
  <c r="AC123" i="1"/>
  <c r="AC135" i="1"/>
  <c r="AC147" i="1"/>
  <c r="AC159" i="1"/>
  <c r="AC171" i="1"/>
  <c r="AC183" i="1"/>
  <c r="AC195" i="1"/>
  <c r="AC207" i="1"/>
  <c r="AC219" i="1"/>
  <c r="AC231" i="1"/>
  <c r="AC243" i="1"/>
  <c r="AC255" i="1"/>
  <c r="AC267" i="1"/>
  <c r="AC279" i="1"/>
  <c r="AC291" i="1"/>
  <c r="AC303" i="1"/>
  <c r="AC315" i="1"/>
  <c r="AC327" i="1"/>
  <c r="AC339" i="1"/>
  <c r="AC351" i="1"/>
  <c r="AC363" i="1"/>
  <c r="AC375" i="1"/>
  <c r="AC387" i="1"/>
  <c r="AC399" i="1"/>
  <c r="AC411" i="1"/>
  <c r="AC423" i="1"/>
  <c r="AC435" i="1"/>
  <c r="AC447" i="1"/>
  <c r="AC459" i="1"/>
  <c r="AC471" i="1"/>
  <c r="AC483" i="1"/>
  <c r="AC495" i="1"/>
  <c r="AC507" i="1"/>
  <c r="AC519" i="1"/>
  <c r="AC531" i="1"/>
  <c r="AC543" i="1"/>
  <c r="AC555" i="1"/>
  <c r="AC567" i="1"/>
  <c r="AC579" i="1"/>
  <c r="AC591" i="1"/>
  <c r="AC603" i="1"/>
  <c r="AC615" i="1"/>
  <c r="AC627" i="1"/>
  <c r="AC639" i="1"/>
  <c r="AC651" i="1"/>
  <c r="AC663" i="1"/>
  <c r="AC675" i="1"/>
  <c r="AC687" i="1"/>
  <c r="AC699" i="1"/>
  <c r="AC711" i="1"/>
  <c r="AC723" i="1"/>
  <c r="AC735" i="1"/>
  <c r="AC747" i="1"/>
  <c r="AC759" i="1"/>
  <c r="AC771" i="1"/>
  <c r="AC783" i="1"/>
  <c r="AC795" i="1"/>
  <c r="AC807" i="1"/>
  <c r="AC819" i="1"/>
  <c r="AC831" i="1"/>
  <c r="AC843" i="1"/>
  <c r="AC855" i="1"/>
  <c r="AC867" i="1"/>
  <c r="AC879" i="1"/>
  <c r="AC4" i="1"/>
  <c r="AC16" i="1"/>
  <c r="AC28" i="1"/>
  <c r="AC40" i="1"/>
  <c r="AC52" i="1"/>
  <c r="AC64" i="1"/>
  <c r="AC76" i="1"/>
  <c r="AC88" i="1"/>
  <c r="AC100" i="1"/>
  <c r="AC112" i="1"/>
  <c r="AC124" i="1"/>
  <c r="AC136" i="1"/>
  <c r="AC148" i="1"/>
  <c r="AC160" i="1"/>
  <c r="AC172" i="1"/>
  <c r="AC184" i="1"/>
  <c r="AC196" i="1"/>
  <c r="AC208" i="1"/>
  <c r="AC220" i="1"/>
  <c r="AC232" i="1"/>
  <c r="AC244" i="1"/>
  <c r="AC256" i="1"/>
  <c r="AC268" i="1"/>
  <c r="AC280" i="1"/>
  <c r="AC292" i="1"/>
  <c r="AC304" i="1"/>
  <c r="AC316" i="1"/>
  <c r="AC328" i="1"/>
  <c r="AC340" i="1"/>
  <c r="AC352" i="1"/>
  <c r="AC364" i="1"/>
  <c r="AC376" i="1"/>
  <c r="AC388" i="1"/>
  <c r="AC400" i="1"/>
  <c r="AC412" i="1"/>
  <c r="AC424" i="1"/>
  <c r="AC436" i="1"/>
  <c r="AC448" i="1"/>
  <c r="AC460" i="1"/>
  <c r="AC472" i="1"/>
  <c r="AC484" i="1"/>
  <c r="AC496" i="1"/>
  <c r="AC508" i="1"/>
  <c r="AC520" i="1"/>
  <c r="AC532" i="1"/>
  <c r="AC544" i="1"/>
  <c r="AC556" i="1"/>
  <c r="AC568" i="1"/>
  <c r="AC580" i="1"/>
  <c r="AC592" i="1"/>
  <c r="AC604" i="1"/>
  <c r="AC616" i="1"/>
  <c r="AC628" i="1"/>
  <c r="AC640" i="1"/>
  <c r="AC652" i="1"/>
  <c r="AC664" i="1"/>
  <c r="AC676" i="1"/>
  <c r="AC688" i="1"/>
  <c r="AC700" i="1"/>
  <c r="AC712" i="1"/>
  <c r="AC724" i="1"/>
  <c r="AC736" i="1"/>
  <c r="AC748" i="1"/>
  <c r="AC760" i="1"/>
  <c r="AC772" i="1"/>
  <c r="AC784" i="1"/>
  <c r="AC796" i="1"/>
  <c r="AC808" i="1"/>
  <c r="AC820" i="1"/>
  <c r="AC832" i="1"/>
  <c r="AC844" i="1"/>
  <c r="AC856" i="1"/>
  <c r="AC868" i="1"/>
  <c r="AC880" i="1"/>
  <c r="AC892" i="1"/>
  <c r="AC904" i="1"/>
  <c r="AC916" i="1"/>
  <c r="AC928" i="1"/>
  <c r="AC940" i="1"/>
  <c r="AC952" i="1"/>
  <c r="AC964" i="1"/>
  <c r="AC976" i="1"/>
  <c r="AC988" i="1"/>
  <c r="AC1000" i="1"/>
  <c r="AC1012" i="1"/>
  <c r="AC6" i="1"/>
  <c r="AC18" i="1"/>
  <c r="AC30" i="1"/>
  <c r="AC42" i="1"/>
  <c r="AC54" i="1"/>
  <c r="AC66" i="1"/>
  <c r="AC78" i="1"/>
  <c r="AC90" i="1"/>
  <c r="AC102" i="1"/>
  <c r="AC114" i="1"/>
  <c r="AC126" i="1"/>
  <c r="AC138" i="1"/>
  <c r="AC150" i="1"/>
  <c r="AC162" i="1"/>
  <c r="AC174" i="1"/>
  <c r="AC186" i="1"/>
  <c r="AC198" i="1"/>
  <c r="AC210" i="1"/>
  <c r="AC222" i="1"/>
  <c r="AC234" i="1"/>
  <c r="AC246" i="1"/>
  <c r="AC258" i="1"/>
  <c r="AC270" i="1"/>
  <c r="AC282" i="1"/>
  <c r="AC294" i="1"/>
  <c r="AC306" i="1"/>
  <c r="AC318" i="1"/>
  <c r="AC330" i="1"/>
  <c r="AC342" i="1"/>
  <c r="AC354" i="1"/>
  <c r="AC366" i="1"/>
  <c r="AC378" i="1"/>
  <c r="AC390" i="1"/>
  <c r="AC402" i="1"/>
  <c r="AC414" i="1"/>
  <c r="AC426" i="1"/>
  <c r="AC438" i="1"/>
  <c r="AC450" i="1"/>
  <c r="AC462" i="1"/>
  <c r="AC474" i="1"/>
  <c r="AC486" i="1"/>
  <c r="AC498" i="1"/>
  <c r="AC510" i="1"/>
  <c r="AC522" i="1"/>
  <c r="AC534" i="1"/>
  <c r="AC546" i="1"/>
  <c r="AC558" i="1"/>
  <c r="AC570" i="1"/>
  <c r="AC582" i="1"/>
  <c r="AC594" i="1"/>
  <c r="AC606" i="1"/>
  <c r="AC618" i="1"/>
  <c r="AC630" i="1"/>
  <c r="AC642" i="1"/>
  <c r="AC654" i="1"/>
  <c r="AC666" i="1"/>
  <c r="AC678" i="1"/>
  <c r="AC690" i="1"/>
  <c r="AC702" i="1"/>
  <c r="AC714" i="1"/>
  <c r="AC726" i="1"/>
  <c r="AC738" i="1"/>
  <c r="AC750" i="1"/>
  <c r="AC762" i="1"/>
  <c r="AC774" i="1"/>
  <c r="AC786" i="1"/>
  <c r="AC798" i="1"/>
  <c r="AC810" i="1"/>
  <c r="AC822" i="1"/>
  <c r="AC834" i="1"/>
  <c r="AC846" i="1"/>
  <c r="AC858" i="1"/>
  <c r="AC870" i="1"/>
  <c r="AC882" i="1"/>
  <c r="AC894" i="1"/>
  <c r="AC906" i="1"/>
  <c r="AC918" i="1"/>
  <c r="AC930" i="1"/>
  <c r="AC942" i="1"/>
  <c r="AC954" i="1"/>
  <c r="AC966" i="1"/>
  <c r="AC978" i="1"/>
  <c r="AC990" i="1"/>
  <c r="AC1002" i="1"/>
  <c r="AC1014" i="1"/>
  <c r="AC7" i="1"/>
  <c r="AC22" i="1"/>
  <c r="AC37" i="1"/>
  <c r="AC55" i="1"/>
  <c r="AC70" i="1"/>
  <c r="AC85" i="1"/>
  <c r="AC103" i="1"/>
  <c r="AC118" i="1"/>
  <c r="AC133" i="1"/>
  <c r="AC151" i="1"/>
  <c r="AC166" i="1"/>
  <c r="AC181" i="1"/>
  <c r="AC199" i="1"/>
  <c r="AC214" i="1"/>
  <c r="AC229" i="1"/>
  <c r="AC247" i="1"/>
  <c r="AC262" i="1"/>
  <c r="AC277" i="1"/>
  <c r="AC295" i="1"/>
  <c r="AC310" i="1"/>
  <c r="AC325" i="1"/>
  <c r="AC343" i="1"/>
  <c r="AC358" i="1"/>
  <c r="AC373" i="1"/>
  <c r="AC391" i="1"/>
  <c r="AC406" i="1"/>
  <c r="AC421" i="1"/>
  <c r="AC439" i="1"/>
  <c r="AC454" i="1"/>
  <c r="AC469" i="1"/>
  <c r="AC487" i="1"/>
  <c r="AC502" i="1"/>
  <c r="AC517" i="1"/>
  <c r="AC535" i="1"/>
  <c r="AC550" i="1"/>
  <c r="AC565" i="1"/>
  <c r="AC583" i="1"/>
  <c r="AC598" i="1"/>
  <c r="AC613" i="1"/>
  <c r="AC631" i="1"/>
  <c r="AC646" i="1"/>
  <c r="AC661" i="1"/>
  <c r="AC679" i="1"/>
  <c r="AC694" i="1"/>
  <c r="AC709" i="1"/>
  <c r="AC727" i="1"/>
  <c r="AC742" i="1"/>
  <c r="AC757" i="1"/>
  <c r="AC775" i="1"/>
  <c r="AC790" i="1"/>
  <c r="AC805" i="1"/>
  <c r="AC823" i="1"/>
  <c r="AC838" i="1"/>
  <c r="AC853" i="1"/>
  <c r="AC871" i="1"/>
  <c r="AC886" i="1"/>
  <c r="AC900" i="1"/>
  <c r="AC914" i="1"/>
  <c r="AC929" i="1"/>
  <c r="AC944" i="1"/>
  <c r="AC958" i="1"/>
  <c r="AC972" i="1"/>
  <c r="AC986" i="1"/>
  <c r="AC1001" i="1"/>
  <c r="AC1016" i="1"/>
  <c r="AC1028" i="1"/>
  <c r="AC1040" i="1"/>
  <c r="AC1052" i="1"/>
  <c r="AC1064" i="1"/>
  <c r="AC1076" i="1"/>
  <c r="AC1088" i="1"/>
  <c r="AC1100" i="1"/>
  <c r="AC1112" i="1"/>
  <c r="AC1124" i="1"/>
  <c r="AC1136" i="1"/>
  <c r="AC1148" i="1"/>
  <c r="AC1160" i="1"/>
  <c r="AC1172" i="1"/>
  <c r="AC1184" i="1"/>
  <c r="AC1196" i="1"/>
  <c r="AC1208" i="1"/>
  <c r="AC1220" i="1"/>
  <c r="AC1232" i="1"/>
  <c r="AC1244" i="1"/>
  <c r="AC1256" i="1"/>
  <c r="AC1268" i="1"/>
  <c r="AC9" i="1"/>
  <c r="AC24" i="1"/>
  <c r="AC41" i="1"/>
  <c r="AC57" i="1"/>
  <c r="AC72" i="1"/>
  <c r="AC89" i="1"/>
  <c r="AC105" i="1"/>
  <c r="AC120" i="1"/>
  <c r="AC137" i="1"/>
  <c r="AC153" i="1"/>
  <c r="AC168" i="1"/>
  <c r="AC185" i="1"/>
  <c r="AC201" i="1"/>
  <c r="AC216" i="1"/>
  <c r="AC233" i="1"/>
  <c r="AC249" i="1"/>
  <c r="AC264" i="1"/>
  <c r="AC281" i="1"/>
  <c r="AC297" i="1"/>
  <c r="AC312" i="1"/>
  <c r="AC329" i="1"/>
  <c r="AC345" i="1"/>
  <c r="AC360" i="1"/>
  <c r="AC377" i="1"/>
  <c r="AC393" i="1"/>
  <c r="AC408" i="1"/>
  <c r="AC425" i="1"/>
  <c r="AC441" i="1"/>
  <c r="AC456" i="1"/>
  <c r="AC473" i="1"/>
  <c r="AC489" i="1"/>
  <c r="AC504" i="1"/>
  <c r="AC521" i="1"/>
  <c r="AC537" i="1"/>
  <c r="AC552" i="1"/>
  <c r="AC569" i="1"/>
  <c r="AC585" i="1"/>
  <c r="AC600" i="1"/>
  <c r="AC617" i="1"/>
  <c r="AC633" i="1"/>
  <c r="AC648" i="1"/>
  <c r="AC665" i="1"/>
  <c r="AC681" i="1"/>
  <c r="AC696" i="1"/>
  <c r="AC713" i="1"/>
  <c r="AC729" i="1"/>
  <c r="AC744" i="1"/>
  <c r="AC761" i="1"/>
  <c r="AC777" i="1"/>
  <c r="AC792" i="1"/>
  <c r="AC809" i="1"/>
  <c r="AC825" i="1"/>
  <c r="AC840" i="1"/>
  <c r="AC857" i="1"/>
  <c r="AC873" i="1"/>
  <c r="AC888" i="1"/>
  <c r="AC902" i="1"/>
  <c r="AC917" i="1"/>
  <c r="AC932" i="1"/>
  <c r="AC946" i="1"/>
  <c r="AC960" i="1"/>
  <c r="AC974" i="1"/>
  <c r="AC989" i="1"/>
  <c r="AC1004" i="1"/>
  <c r="AC1018" i="1"/>
  <c r="AC1030" i="1"/>
  <c r="AC1042" i="1"/>
  <c r="AC1054" i="1"/>
  <c r="AC1066" i="1"/>
  <c r="AC1078" i="1"/>
  <c r="AC1090" i="1"/>
  <c r="AC1102" i="1"/>
  <c r="AC1114" i="1"/>
  <c r="AC1126" i="1"/>
  <c r="AC1138" i="1"/>
  <c r="AC1150" i="1"/>
  <c r="AC1162" i="1"/>
  <c r="AC1174" i="1"/>
  <c r="AC1186" i="1"/>
  <c r="AC1198" i="1"/>
  <c r="AC1210" i="1"/>
  <c r="AC1222" i="1"/>
  <c r="AC1234" i="1"/>
  <c r="AC1246" i="1"/>
  <c r="AC1258" i="1"/>
  <c r="AC5" i="1"/>
  <c r="AC25" i="1"/>
  <c r="AC45" i="1"/>
  <c r="AC62" i="1"/>
  <c r="AC82" i="1"/>
  <c r="AC101" i="1"/>
  <c r="AC121" i="1"/>
  <c r="AC141" i="1"/>
  <c r="AC158" i="1"/>
  <c r="AC178" i="1"/>
  <c r="AC197" i="1"/>
  <c r="AC217" i="1"/>
  <c r="AC237" i="1"/>
  <c r="AC254" i="1"/>
  <c r="AC274" i="1"/>
  <c r="AC293" i="1"/>
  <c r="AC313" i="1"/>
  <c r="AC333" i="1"/>
  <c r="AC350" i="1"/>
  <c r="AC370" i="1"/>
  <c r="AC389" i="1"/>
  <c r="AC409" i="1"/>
  <c r="AC429" i="1"/>
  <c r="AC446" i="1"/>
  <c r="AC466" i="1"/>
  <c r="AC485" i="1"/>
  <c r="AC505" i="1"/>
  <c r="AC525" i="1"/>
  <c r="AC542" i="1"/>
  <c r="AC562" i="1"/>
  <c r="AC581" i="1"/>
  <c r="AC601" i="1"/>
  <c r="AC621" i="1"/>
  <c r="AC638" i="1"/>
  <c r="AC658" i="1"/>
  <c r="AC677" i="1"/>
  <c r="AC697" i="1"/>
  <c r="AC717" i="1"/>
  <c r="AC734" i="1"/>
  <c r="AC754" i="1"/>
  <c r="AC773" i="1"/>
  <c r="AC793" i="1"/>
  <c r="AC813" i="1"/>
  <c r="AC830" i="1"/>
  <c r="AC850" i="1"/>
  <c r="AC869" i="1"/>
  <c r="AC889" i="1"/>
  <c r="AC907" i="1"/>
  <c r="AC923" i="1"/>
  <c r="AC939" i="1"/>
  <c r="AC957" i="1"/>
  <c r="AC975" i="1"/>
  <c r="AC993" i="1"/>
  <c r="AC1009" i="1"/>
  <c r="AC1025" i="1"/>
  <c r="AC1039" i="1"/>
  <c r="AC1055" i="1"/>
  <c r="AC1069" i="1"/>
  <c r="AC1083" i="1"/>
  <c r="AC1097" i="1"/>
  <c r="AC1111" i="1"/>
  <c r="AC1127" i="1"/>
  <c r="AC1141" i="1"/>
  <c r="AC1155" i="1"/>
  <c r="AC1169" i="1"/>
  <c r="AC1183" i="1"/>
  <c r="AC1199" i="1"/>
  <c r="AC1213" i="1"/>
  <c r="AC1227" i="1"/>
  <c r="AC1241" i="1"/>
  <c r="AC1255" i="1"/>
  <c r="AC1270" i="1"/>
  <c r="AC1282" i="1"/>
  <c r="AC1294" i="1"/>
  <c r="AC1306" i="1"/>
  <c r="AC1318" i="1"/>
  <c r="AC1330" i="1"/>
  <c r="AC1342" i="1"/>
  <c r="AC1354" i="1"/>
  <c r="AC1366" i="1"/>
  <c r="AC1378" i="1"/>
  <c r="AC1390" i="1"/>
  <c r="AC1402" i="1"/>
  <c r="AC1414" i="1"/>
  <c r="AC1426" i="1"/>
  <c r="AC8" i="1"/>
  <c r="AC26" i="1"/>
  <c r="AC46" i="1"/>
  <c r="AC65" i="1"/>
  <c r="AC83" i="1"/>
  <c r="AC104" i="1"/>
  <c r="AC122" i="1"/>
  <c r="AC142" i="1"/>
  <c r="AC161" i="1"/>
  <c r="AC179" i="1"/>
  <c r="AC200" i="1"/>
  <c r="AC218" i="1"/>
  <c r="AC238" i="1"/>
  <c r="AC257" i="1"/>
  <c r="AC275" i="1"/>
  <c r="AC296" i="1"/>
  <c r="AC314" i="1"/>
  <c r="AC334" i="1"/>
  <c r="AC353" i="1"/>
  <c r="AC371" i="1"/>
  <c r="AC392" i="1"/>
  <c r="AC410" i="1"/>
  <c r="AC430" i="1"/>
  <c r="AC449" i="1"/>
  <c r="AC467" i="1"/>
  <c r="AC488" i="1"/>
  <c r="AC506" i="1"/>
  <c r="AC526" i="1"/>
  <c r="AC545" i="1"/>
  <c r="AC563" i="1"/>
  <c r="AC584" i="1"/>
  <c r="AC602" i="1"/>
  <c r="AC622" i="1"/>
  <c r="AC641" i="1"/>
  <c r="AC659" i="1"/>
  <c r="AC680" i="1"/>
  <c r="AC698" i="1"/>
  <c r="AC718" i="1"/>
  <c r="AC737" i="1"/>
  <c r="AC755" i="1"/>
  <c r="AC776" i="1"/>
  <c r="AC794" i="1"/>
  <c r="AC814" i="1"/>
  <c r="AC833" i="1"/>
  <c r="AC851" i="1"/>
  <c r="AC872" i="1"/>
  <c r="AC890" i="1"/>
  <c r="AC908" i="1"/>
  <c r="AC924" i="1"/>
  <c r="AC941" i="1"/>
  <c r="AC959" i="1"/>
  <c r="AC977" i="1"/>
  <c r="AC994" i="1"/>
  <c r="AC1010" i="1"/>
  <c r="AC1026" i="1"/>
  <c r="AC1041" i="1"/>
  <c r="AC1056" i="1"/>
  <c r="AC11" i="1"/>
  <c r="AC31" i="1"/>
  <c r="AC48" i="1"/>
  <c r="AC68" i="1"/>
  <c r="AC86" i="1"/>
  <c r="AC107" i="1"/>
  <c r="AC127" i="1"/>
  <c r="AC144" i="1"/>
  <c r="AC164" i="1"/>
  <c r="AC182" i="1"/>
  <c r="AC203" i="1"/>
  <c r="AC223" i="1"/>
  <c r="AC240" i="1"/>
  <c r="AC260" i="1"/>
  <c r="AC278" i="1"/>
  <c r="AC299" i="1"/>
  <c r="AC319" i="1"/>
  <c r="AC336" i="1"/>
  <c r="AC356" i="1"/>
  <c r="AC374" i="1"/>
  <c r="AC395" i="1"/>
  <c r="AC415" i="1"/>
  <c r="AC432" i="1"/>
  <c r="AC452" i="1"/>
  <c r="AC470" i="1"/>
  <c r="AC491" i="1"/>
  <c r="AC511" i="1"/>
  <c r="AC528" i="1"/>
  <c r="AC548" i="1"/>
  <c r="AC566" i="1"/>
  <c r="AC587" i="1"/>
  <c r="AC607" i="1"/>
  <c r="AC624" i="1"/>
  <c r="AC644" i="1"/>
  <c r="AC662" i="1"/>
  <c r="AC683" i="1"/>
  <c r="AC703" i="1"/>
  <c r="AC720" i="1"/>
  <c r="AC740" i="1"/>
  <c r="AC758" i="1"/>
  <c r="AC779" i="1"/>
  <c r="AC799" i="1"/>
  <c r="AC816" i="1"/>
  <c r="AC836" i="1"/>
  <c r="AC854" i="1"/>
  <c r="AC875" i="1"/>
  <c r="AC893" i="1"/>
  <c r="AC910" i="1"/>
  <c r="AC926" i="1"/>
  <c r="AC945" i="1"/>
  <c r="AC962" i="1"/>
  <c r="AC980" i="1"/>
  <c r="AC996" i="1"/>
  <c r="AC1013" i="1"/>
  <c r="AC1029" i="1"/>
  <c r="AC1044" i="1"/>
  <c r="AC1058" i="1"/>
  <c r="AC1072" i="1"/>
  <c r="AC1086" i="1"/>
  <c r="AC1101" i="1"/>
  <c r="AC1116" i="1"/>
  <c r="AC1130" i="1"/>
  <c r="AC1144" i="1"/>
  <c r="AC1158" i="1"/>
  <c r="AC1173" i="1"/>
  <c r="AC1188" i="1"/>
  <c r="AC1202" i="1"/>
  <c r="AC1216" i="1"/>
  <c r="AC1230" i="1"/>
  <c r="AC1245" i="1"/>
  <c r="AC1260" i="1"/>
  <c r="AC1273" i="1"/>
  <c r="AC1285" i="1"/>
  <c r="AC1297" i="1"/>
  <c r="AC1309" i="1"/>
  <c r="AC1321" i="1"/>
  <c r="AC1333" i="1"/>
  <c r="AC1345" i="1"/>
  <c r="AC1357" i="1"/>
  <c r="AC1369" i="1"/>
  <c r="AC1381" i="1"/>
  <c r="AC1393" i="1"/>
  <c r="AC1405" i="1"/>
  <c r="AC1417" i="1"/>
  <c r="AC1429" i="1"/>
  <c r="AC1441" i="1"/>
  <c r="AC1453" i="1"/>
  <c r="AC1465" i="1"/>
  <c r="AC10" i="1"/>
  <c r="AC34" i="1"/>
  <c r="AC59" i="1"/>
  <c r="AC84" i="1"/>
  <c r="AC110" i="1"/>
  <c r="AC134" i="1"/>
  <c r="AC163" i="1"/>
  <c r="AC189" i="1"/>
  <c r="AC212" i="1"/>
  <c r="AC239" i="1"/>
  <c r="AC265" i="1"/>
  <c r="AC288" i="1"/>
  <c r="AC317" i="1"/>
  <c r="AC341" i="1"/>
  <c r="AC367" i="1"/>
  <c r="AC394" i="1"/>
  <c r="AC418" i="1"/>
  <c r="AC443" i="1"/>
  <c r="AC468" i="1"/>
  <c r="AC494" i="1"/>
  <c r="AC518" i="1"/>
  <c r="AC547" i="1"/>
  <c r="AC573" i="1"/>
  <c r="AC596" i="1"/>
  <c r="AC623" i="1"/>
  <c r="AC649" i="1"/>
  <c r="AC672" i="1"/>
  <c r="AC701" i="1"/>
  <c r="AC725" i="1"/>
  <c r="AC751" i="1"/>
  <c r="AC778" i="1"/>
  <c r="AC802" i="1"/>
  <c r="AC827" i="1"/>
  <c r="AC852" i="1"/>
  <c r="AC878" i="1"/>
  <c r="AC901" i="1"/>
  <c r="AC925" i="1"/>
  <c r="AC949" i="1"/>
  <c r="AC970" i="1"/>
  <c r="AC995" i="1"/>
  <c r="AC1019" i="1"/>
  <c r="AC1036" i="1"/>
  <c r="AC1057" i="1"/>
  <c r="AC1074" i="1"/>
  <c r="AC1092" i="1"/>
  <c r="AC1108" i="1"/>
  <c r="AC1125" i="1"/>
  <c r="AC1143" i="1"/>
  <c r="AC1161" i="1"/>
  <c r="AC1178" i="1"/>
  <c r="AC1194" i="1"/>
  <c r="AC1212" i="1"/>
  <c r="AC1229" i="1"/>
  <c r="AC1248" i="1"/>
  <c r="AC1264" i="1"/>
  <c r="AC1279" i="1"/>
  <c r="AC1293" i="1"/>
  <c r="AC1308" i="1"/>
  <c r="AC1323" i="1"/>
  <c r="AC1337" i="1"/>
  <c r="AC1351" i="1"/>
  <c r="AC1365" i="1"/>
  <c r="AC1380" i="1"/>
  <c r="AC1395" i="1"/>
  <c r="AC1409" i="1"/>
  <c r="AC1423" i="1"/>
  <c r="AC1437" i="1"/>
  <c r="AC1450" i="1"/>
  <c r="AC1463" i="1"/>
  <c r="AC36" i="1"/>
  <c r="AC61" i="1"/>
  <c r="AC115" i="1"/>
  <c r="AC167" i="1"/>
  <c r="AC191" i="1"/>
  <c r="AC269" i="1"/>
  <c r="AC321" i="1"/>
  <c r="AC369" i="1"/>
  <c r="AC420" i="1"/>
  <c r="AC476" i="1"/>
  <c r="AC524" i="1"/>
  <c r="AC575" i="1"/>
  <c r="AC626" i="1"/>
  <c r="AC705" i="1"/>
  <c r="AC753" i="1"/>
  <c r="AC804" i="1"/>
  <c r="AC860" i="1"/>
  <c r="AC905" i="1"/>
  <c r="AC951" i="1"/>
  <c r="AC998" i="1"/>
  <c r="AC1038" i="1"/>
  <c r="AC1077" i="1"/>
  <c r="AC1110" i="1"/>
  <c r="AC1146" i="1"/>
  <c r="AC1180" i="1"/>
  <c r="AC1215" i="1"/>
  <c r="AC1250" i="1"/>
  <c r="AC1281" i="1"/>
  <c r="AC1311" i="1"/>
  <c r="AC1339" i="1"/>
  <c r="AC1368" i="1"/>
  <c r="AC1397" i="1"/>
  <c r="AC1425" i="1"/>
  <c r="AC1452" i="1"/>
  <c r="AC17" i="1"/>
  <c r="AC94" i="1"/>
  <c r="AC12" i="1"/>
  <c r="AC35" i="1"/>
  <c r="AC60" i="1"/>
  <c r="AC91" i="1"/>
  <c r="AC113" i="1"/>
  <c r="AC139" i="1"/>
  <c r="AC165" i="1"/>
  <c r="AC190" i="1"/>
  <c r="AC213" i="1"/>
  <c r="AC241" i="1"/>
  <c r="AC266" i="1"/>
  <c r="AC289" i="1"/>
  <c r="AC320" i="1"/>
  <c r="AC344" i="1"/>
  <c r="AC368" i="1"/>
  <c r="AC396" i="1"/>
  <c r="AC419" i="1"/>
  <c r="AC444" i="1"/>
  <c r="AC475" i="1"/>
  <c r="AC497" i="1"/>
  <c r="AC523" i="1"/>
  <c r="AC549" i="1"/>
  <c r="AC574" i="1"/>
  <c r="AC597" i="1"/>
  <c r="AC625" i="1"/>
  <c r="AC650" i="1"/>
  <c r="AC673" i="1"/>
  <c r="AC704" i="1"/>
  <c r="AC728" i="1"/>
  <c r="AC752" i="1"/>
  <c r="AC780" i="1"/>
  <c r="AC803" i="1"/>
  <c r="AC828" i="1"/>
  <c r="AC859" i="1"/>
  <c r="AC881" i="1"/>
  <c r="AC903" i="1"/>
  <c r="AC927" i="1"/>
  <c r="AC950" i="1"/>
  <c r="AC971" i="1"/>
  <c r="AC997" i="1"/>
  <c r="AC1020" i="1"/>
  <c r="AC1037" i="1"/>
  <c r="AC1059" i="1"/>
  <c r="AC1075" i="1"/>
  <c r="AC1093" i="1"/>
  <c r="AC1109" i="1"/>
  <c r="AC1128" i="1"/>
  <c r="AC1145" i="1"/>
  <c r="AC1163" i="1"/>
  <c r="AC1179" i="1"/>
  <c r="AC1195" i="1"/>
  <c r="AC1214" i="1"/>
  <c r="AC1231" i="1"/>
  <c r="AC1249" i="1"/>
  <c r="AC1265" i="1"/>
  <c r="AC1280" i="1"/>
  <c r="AC1295" i="1"/>
  <c r="AC1310" i="1"/>
  <c r="AC1324" i="1"/>
  <c r="AC1338" i="1"/>
  <c r="AC1352" i="1"/>
  <c r="AC1367" i="1"/>
  <c r="AC1382" i="1"/>
  <c r="AC1396" i="1"/>
  <c r="AC1410" i="1"/>
  <c r="AC1424" i="1"/>
  <c r="AC1438" i="1"/>
  <c r="AC1451" i="1"/>
  <c r="AC1464" i="1"/>
  <c r="AC13" i="1"/>
  <c r="AC92" i="1"/>
  <c r="AC140" i="1"/>
  <c r="AC215" i="1"/>
  <c r="AC242" i="1"/>
  <c r="AC290" i="1"/>
  <c r="AC346" i="1"/>
  <c r="AC397" i="1"/>
  <c r="AC445" i="1"/>
  <c r="AC499" i="1"/>
  <c r="AC551" i="1"/>
  <c r="AC599" i="1"/>
  <c r="AC653" i="1"/>
  <c r="AC674" i="1"/>
  <c r="AC730" i="1"/>
  <c r="AC781" i="1"/>
  <c r="AC829" i="1"/>
  <c r="AC883" i="1"/>
  <c r="AC931" i="1"/>
  <c r="AC973" i="1"/>
  <c r="AC1021" i="1"/>
  <c r="AC1060" i="1"/>
  <c r="AC1094" i="1"/>
  <c r="AC1129" i="1"/>
  <c r="AC1164" i="1"/>
  <c r="AC1197" i="1"/>
  <c r="AC1233" i="1"/>
  <c r="AC1266" i="1"/>
  <c r="AC1296" i="1"/>
  <c r="AC1325" i="1"/>
  <c r="AC1353" i="1"/>
  <c r="AC1383" i="1"/>
  <c r="AC1411" i="1"/>
  <c r="AC1439" i="1"/>
  <c r="AC1466" i="1"/>
  <c r="AC43" i="1"/>
  <c r="AC69" i="1"/>
  <c r="AC14" i="1"/>
  <c r="AC38" i="1"/>
  <c r="AC67" i="1"/>
  <c r="AC93" i="1"/>
  <c r="AC116" i="1"/>
  <c r="AC143" i="1"/>
  <c r="AC169" i="1"/>
  <c r="AC192" i="1"/>
  <c r="AC221" i="1"/>
  <c r="AC245" i="1"/>
  <c r="AC271" i="1"/>
  <c r="AC298" i="1"/>
  <c r="AC322" i="1"/>
  <c r="AC347" i="1"/>
  <c r="AC372" i="1"/>
  <c r="AC398" i="1"/>
  <c r="AC422" i="1"/>
  <c r="AC451" i="1"/>
  <c r="AC477" i="1"/>
  <c r="AC500" i="1"/>
  <c r="AC527" i="1"/>
  <c r="AC553" i="1"/>
  <c r="AC576" i="1"/>
  <c r="AC605" i="1"/>
  <c r="AC629" i="1"/>
  <c r="AC655" i="1"/>
  <c r="AC682" i="1"/>
  <c r="AC706" i="1"/>
  <c r="AC731" i="1"/>
  <c r="AC756" i="1"/>
  <c r="AC782" i="1"/>
  <c r="AC806" i="1"/>
  <c r="AC835" i="1"/>
  <c r="AC861" i="1"/>
  <c r="AC884" i="1"/>
  <c r="AC909" i="1"/>
  <c r="AC933" i="1"/>
  <c r="AC953" i="1"/>
  <c r="AC979" i="1"/>
  <c r="AC999" i="1"/>
  <c r="AC1022" i="1"/>
  <c r="AC1043" i="1"/>
  <c r="AC1061" i="1"/>
  <c r="AC1079" i="1"/>
  <c r="AC1095" i="1"/>
  <c r="AC1113" i="1"/>
  <c r="AC1131" i="1"/>
  <c r="AC1147" i="1"/>
  <c r="AC1165" i="1"/>
  <c r="AC1181" i="1"/>
  <c r="AC1200" i="1"/>
  <c r="AC1217" i="1"/>
  <c r="AC1235" i="1"/>
  <c r="AC1251" i="1"/>
  <c r="AC1267" i="1"/>
  <c r="AC1283" i="1"/>
  <c r="AC1298" i="1"/>
  <c r="AC1312" i="1"/>
  <c r="AC1326" i="1"/>
  <c r="AC1340" i="1"/>
  <c r="AC1355" i="1"/>
  <c r="AC1370" i="1"/>
  <c r="AC1384" i="1"/>
  <c r="AC1398" i="1"/>
  <c r="AC1412" i="1"/>
  <c r="AC1427" i="1"/>
  <c r="AC1440" i="1"/>
  <c r="AC1454" i="1"/>
  <c r="AC1467" i="1"/>
  <c r="AC19" i="1"/>
  <c r="AC56" i="1"/>
  <c r="AC98" i="1"/>
  <c r="AC145" i="1"/>
  <c r="AC177" i="1"/>
  <c r="AC224" i="1"/>
  <c r="AC253" i="1"/>
  <c r="AC300" i="1"/>
  <c r="AC332" i="1"/>
  <c r="AC379" i="1"/>
  <c r="AC407" i="1"/>
  <c r="AC453" i="1"/>
  <c r="AC482" i="1"/>
  <c r="AC529" i="1"/>
  <c r="AC561" i="1"/>
  <c r="AC608" i="1"/>
  <c r="AC637" i="1"/>
  <c r="AC684" i="1"/>
  <c r="AC716" i="1"/>
  <c r="AC763" i="1"/>
  <c r="AC791" i="1"/>
  <c r="AC837" i="1"/>
  <c r="AC866" i="1"/>
  <c r="AC911" i="1"/>
  <c r="AC938" i="1"/>
  <c r="AC981" i="1"/>
  <c r="AC1008" i="1"/>
  <c r="AC1045" i="1"/>
  <c r="AC1068" i="1"/>
  <c r="AC1096" i="1"/>
  <c r="AC1120" i="1"/>
  <c r="AC1149" i="1"/>
  <c r="AC1171" i="1"/>
  <c r="AC1201" i="1"/>
  <c r="AC1224" i="1"/>
  <c r="AC1252" i="1"/>
  <c r="AC1275" i="1"/>
  <c r="AC1299" i="1"/>
  <c r="AC1317" i="1"/>
  <c r="AC1341" i="1"/>
  <c r="AC1361" i="1"/>
  <c r="AC1385" i="1"/>
  <c r="AC1404" i="1"/>
  <c r="AC1428" i="1"/>
  <c r="AC1446" i="1"/>
  <c r="AC1468" i="1"/>
  <c r="AC20" i="1"/>
  <c r="AC58" i="1"/>
  <c r="AC106" i="1"/>
  <c r="AC146" i="1"/>
  <c r="AC180" i="1"/>
  <c r="AC225" i="1"/>
  <c r="AC259" i="1"/>
  <c r="AC301" i="1"/>
  <c r="AC335" i="1"/>
  <c r="AC380" i="1"/>
  <c r="AC413" i="1"/>
  <c r="AC455" i="1"/>
  <c r="AC490" i="1"/>
  <c r="AC530" i="1"/>
  <c r="AC564" i="1"/>
  <c r="AC609" i="1"/>
  <c r="AC643" i="1"/>
  <c r="AC685" i="1"/>
  <c r="AC719" i="1"/>
  <c r="AC764" i="1"/>
  <c r="AC797" i="1"/>
  <c r="AC839" i="1"/>
  <c r="AC874" i="1"/>
  <c r="AC912" i="1"/>
  <c r="AC943" i="1"/>
  <c r="AC982" i="1"/>
  <c r="AC1011" i="1"/>
  <c r="AC1046" i="1"/>
  <c r="AC1070" i="1"/>
  <c r="AC1098" i="1"/>
  <c r="AC1121" i="1"/>
  <c r="AC1151" i="1"/>
  <c r="AC1175" i="1"/>
  <c r="AC1203" i="1"/>
  <c r="AC1225" i="1"/>
  <c r="AC1253" i="1"/>
  <c r="AC1276" i="1"/>
  <c r="AC1300" i="1"/>
  <c r="AC1319" i="1"/>
  <c r="AC1343" i="1"/>
  <c r="AC1362" i="1"/>
  <c r="AC1386" i="1"/>
  <c r="AC1406" i="1"/>
  <c r="AC1430" i="1"/>
  <c r="AC1447" i="1"/>
  <c r="AC1469" i="1"/>
  <c r="AC21" i="1"/>
  <c r="AC71" i="1"/>
  <c r="AC108" i="1"/>
  <c r="AC149" i="1"/>
  <c r="AC187" i="1"/>
  <c r="AC23" i="1"/>
  <c r="AC73" i="1"/>
  <c r="AC109" i="1"/>
  <c r="AC152" i="1"/>
  <c r="AC188" i="1"/>
  <c r="AC227" i="1"/>
  <c r="AC263" i="1"/>
  <c r="AC305" i="1"/>
  <c r="AC338" i="1"/>
  <c r="AC382" i="1"/>
  <c r="AC417" i="1"/>
  <c r="AC458" i="1"/>
  <c r="AC493" i="1"/>
  <c r="AC536" i="1"/>
  <c r="AC572" i="1"/>
  <c r="AC611" i="1"/>
  <c r="AC647" i="1"/>
  <c r="AC689" i="1"/>
  <c r="AC722" i="1"/>
  <c r="AC766" i="1"/>
  <c r="AC801" i="1"/>
  <c r="AC842" i="1"/>
  <c r="AC877" i="1"/>
  <c r="AC915" i="1"/>
  <c r="AC948" i="1"/>
  <c r="AC984" i="1"/>
  <c r="AC1017" i="1"/>
  <c r="AC1048" i="1"/>
  <c r="AC1073" i="1"/>
  <c r="AC1103" i="1"/>
  <c r="AC1123" i="1"/>
  <c r="AC1153" i="1"/>
  <c r="AC1177" i="1"/>
  <c r="AC1205" i="1"/>
  <c r="AC1228" i="1"/>
  <c r="AC1257" i="1"/>
  <c r="AC1278" i="1"/>
  <c r="AC1302" i="1"/>
  <c r="AC1322" i="1"/>
  <c r="AC1346" i="1"/>
  <c r="AC1364" i="1"/>
  <c r="AC1388" i="1"/>
  <c r="AC1408" i="1"/>
  <c r="AC1432" i="1"/>
  <c r="AC1449" i="1"/>
  <c r="AC1471" i="1"/>
  <c r="AC29" i="1"/>
  <c r="AC74" i="1"/>
  <c r="AC117" i="1"/>
  <c r="AC154" i="1"/>
  <c r="AC193" i="1"/>
  <c r="AC228" i="1"/>
  <c r="AC272" i="1"/>
  <c r="AC307" i="1"/>
  <c r="AC348" i="1"/>
  <c r="AC383" i="1"/>
  <c r="AC427" i="1"/>
  <c r="AC461" i="1"/>
  <c r="AC501" i="1"/>
  <c r="AC538" i="1"/>
  <c r="AC577" i="1"/>
  <c r="AC612" i="1"/>
  <c r="AC656" i="1"/>
  <c r="AC691" i="1"/>
  <c r="AC732" i="1"/>
  <c r="AC767" i="1"/>
  <c r="AC811" i="1"/>
  <c r="AC845" i="1"/>
  <c r="AC885" i="1"/>
  <c r="AC919" i="1"/>
  <c r="AC955" i="1"/>
  <c r="AC985" i="1"/>
  <c r="AC1023" i="1"/>
  <c r="AC1049" i="1"/>
  <c r="AC1080" i="1"/>
  <c r="AC1104" i="1"/>
  <c r="AC1132" i="1"/>
  <c r="AC1154" i="1"/>
  <c r="AC1182" i="1"/>
  <c r="AC1206" i="1"/>
  <c r="AC1236" i="1"/>
  <c r="AC1259" i="1"/>
  <c r="AC1284" i="1"/>
  <c r="AC1303" i="1"/>
  <c r="AC1327" i="1"/>
  <c r="AC1347" i="1"/>
  <c r="AC1371" i="1"/>
  <c r="AC1389" i="1"/>
  <c r="AC1413" i="1"/>
  <c r="AC1433" i="1"/>
  <c r="AC1455" i="1"/>
  <c r="AC2" i="1"/>
  <c r="AC32" i="1"/>
  <c r="AC77" i="1"/>
  <c r="AC119" i="1"/>
  <c r="AC155" i="1"/>
  <c r="AC194" i="1"/>
  <c r="AC230" i="1"/>
  <c r="AC273" i="1"/>
  <c r="AC308" i="1"/>
  <c r="AC349" i="1"/>
  <c r="AC384" i="1"/>
  <c r="AC428" i="1"/>
  <c r="AC463" i="1"/>
  <c r="AC503" i="1"/>
  <c r="AC539" i="1"/>
  <c r="AC578" i="1"/>
  <c r="AC614" i="1"/>
  <c r="AC657" i="1"/>
  <c r="AC692" i="1"/>
  <c r="AC733" i="1"/>
  <c r="AC768" i="1"/>
  <c r="AC812" i="1"/>
  <c r="AC847" i="1"/>
  <c r="U1442" i="1"/>
  <c r="U1379" i="1"/>
  <c r="U1331" i="1"/>
  <c r="U1272" i="1"/>
  <c r="U1223" i="1"/>
  <c r="U1151" i="1"/>
  <c r="U1095" i="1"/>
  <c r="U1035" i="1"/>
  <c r="U967" i="1"/>
  <c r="U859" i="1"/>
  <c r="U775" i="1"/>
  <c r="U679" i="1"/>
  <c r="U595" i="1"/>
  <c r="U487" i="1"/>
  <c r="U407" i="1"/>
  <c r="U319" i="1"/>
  <c r="U218" i="1"/>
  <c r="U108" i="1"/>
  <c r="U21" i="1"/>
  <c r="AC1445" i="1"/>
  <c r="AC1418" i="1"/>
  <c r="AC1379" i="1"/>
  <c r="AC1350" i="1"/>
  <c r="AC1316" i="1"/>
  <c r="AC1288" i="1"/>
  <c r="AC1247" i="1"/>
  <c r="AC1211" i="1"/>
  <c r="AC1170" i="1"/>
  <c r="AC1135" i="1"/>
  <c r="AC1091" i="1"/>
  <c r="AC1053" i="1"/>
  <c r="AC1007" i="1"/>
  <c r="AC963" i="1"/>
  <c r="AC899" i="1"/>
  <c r="AC849" i="1"/>
  <c r="AC787" i="1"/>
  <c r="AC715" i="1"/>
  <c r="AC660" i="1"/>
  <c r="AC589" i="1"/>
  <c r="AC515" i="1"/>
  <c r="AC457" i="1"/>
  <c r="AC386" i="1"/>
  <c r="AC324" i="1"/>
  <c r="AC252" i="1"/>
  <c r="AC202" i="1"/>
  <c r="AC125" i="1"/>
  <c r="AC33" i="1"/>
  <c r="P637" i="1"/>
  <c r="P1246" i="1"/>
  <c r="P1272" i="1"/>
  <c r="P1449" i="1"/>
  <c r="P1102" i="1"/>
  <c r="R217" i="1"/>
  <c r="R1358" i="1"/>
  <c r="R1469" i="1"/>
  <c r="U1456" i="1"/>
  <c r="U1441" i="1"/>
  <c r="U1426" i="1"/>
  <c r="U1408" i="1"/>
  <c r="U1393" i="1"/>
  <c r="U1378" i="1"/>
  <c r="U1360" i="1"/>
  <c r="U1345" i="1"/>
  <c r="U1330" i="1"/>
  <c r="U1312" i="1"/>
  <c r="U1297" i="1"/>
  <c r="U1282" i="1"/>
  <c r="U1264" i="1"/>
  <c r="U1249" i="1"/>
  <c r="U1230" i="1"/>
  <c r="U1214" i="1"/>
  <c r="U1194" i="1"/>
  <c r="U1178" i="1"/>
  <c r="U1158" i="1"/>
  <c r="U1142" i="1"/>
  <c r="U1122" i="1"/>
  <c r="U1106" i="1"/>
  <c r="U1086" i="1"/>
  <c r="U1070" i="1"/>
  <c r="U1050" i="1"/>
  <c r="U1034" i="1"/>
  <c r="U1010" i="1"/>
  <c r="U986" i="1"/>
  <c r="U958" i="1"/>
  <c r="U934" i="1"/>
  <c r="U902" i="1"/>
  <c r="U878" i="1"/>
  <c r="U850" i="1"/>
  <c r="U826" i="1"/>
  <c r="U794" i="1"/>
  <c r="U770" i="1"/>
  <c r="U742" i="1"/>
  <c r="U718" i="1"/>
  <c r="U686" i="1"/>
  <c r="U662" i="1"/>
  <c r="U634" i="1"/>
  <c r="U610" i="1"/>
  <c r="U578" i="1"/>
  <c r="U554" i="1"/>
  <c r="U526" i="1"/>
  <c r="U502" i="1"/>
  <c r="U470" i="1"/>
  <c r="U446" i="1"/>
  <c r="U418" i="1"/>
  <c r="U394" i="1"/>
  <c r="U362" i="1"/>
  <c r="U338" i="1"/>
  <c r="U310" i="1"/>
  <c r="U286" i="1"/>
  <c r="U254" i="1"/>
  <c r="U230" i="1"/>
  <c r="U202" i="1"/>
  <c r="U178" i="1"/>
  <c r="U146" i="1"/>
  <c r="U122" i="1"/>
  <c r="U94" i="1"/>
  <c r="U70" i="1"/>
  <c r="U38" i="1"/>
  <c r="U3" i="1"/>
  <c r="U15" i="1"/>
  <c r="U27" i="1"/>
  <c r="U39" i="1"/>
  <c r="U51" i="1"/>
  <c r="U63" i="1"/>
  <c r="U75" i="1"/>
  <c r="U87" i="1"/>
  <c r="U99" i="1"/>
  <c r="U111" i="1"/>
  <c r="U123" i="1"/>
  <c r="U135" i="1"/>
  <c r="U147" i="1"/>
  <c r="U159" i="1"/>
  <c r="U171" i="1"/>
  <c r="U183" i="1"/>
  <c r="U195" i="1"/>
  <c r="U207" i="1"/>
  <c r="U219" i="1"/>
  <c r="U231" i="1"/>
  <c r="U243" i="1"/>
  <c r="U255" i="1"/>
  <c r="U267" i="1"/>
  <c r="U279" i="1"/>
  <c r="U291" i="1"/>
  <c r="U303" i="1"/>
  <c r="U315" i="1"/>
  <c r="U327" i="1"/>
  <c r="U339" i="1"/>
  <c r="U351" i="1"/>
  <c r="U363" i="1"/>
  <c r="U375" i="1"/>
  <c r="U387" i="1"/>
  <c r="U399" i="1"/>
  <c r="U411" i="1"/>
  <c r="U423" i="1"/>
  <c r="U435" i="1"/>
  <c r="U447" i="1"/>
  <c r="U459" i="1"/>
  <c r="U471" i="1"/>
  <c r="U483" i="1"/>
  <c r="U495" i="1"/>
  <c r="U507" i="1"/>
  <c r="U519" i="1"/>
  <c r="U531" i="1"/>
  <c r="U543" i="1"/>
  <c r="U555" i="1"/>
  <c r="U567" i="1"/>
  <c r="U579" i="1"/>
  <c r="U591" i="1"/>
  <c r="U603" i="1"/>
  <c r="U615" i="1"/>
  <c r="U627" i="1"/>
  <c r="U639" i="1"/>
  <c r="U651" i="1"/>
  <c r="U663" i="1"/>
  <c r="U675" i="1"/>
  <c r="U687" i="1"/>
  <c r="U699" i="1"/>
  <c r="U711" i="1"/>
  <c r="U723" i="1"/>
  <c r="U735" i="1"/>
  <c r="U747" i="1"/>
  <c r="U759" i="1"/>
  <c r="U771" i="1"/>
  <c r="U783" i="1"/>
  <c r="U795" i="1"/>
  <c r="U807" i="1"/>
  <c r="U819" i="1"/>
  <c r="U831" i="1"/>
  <c r="U843" i="1"/>
  <c r="U855" i="1"/>
  <c r="U867" i="1"/>
  <c r="U879" i="1"/>
  <c r="U891" i="1"/>
  <c r="U903" i="1"/>
  <c r="U915" i="1"/>
  <c r="U927" i="1"/>
  <c r="U939" i="1"/>
  <c r="U951" i="1"/>
  <c r="U963" i="1"/>
  <c r="U975" i="1"/>
  <c r="U987" i="1"/>
  <c r="U999" i="1"/>
  <c r="U1011" i="1"/>
  <c r="U4" i="1"/>
  <c r="U16" i="1"/>
  <c r="U28" i="1"/>
  <c r="U40" i="1"/>
  <c r="U52" i="1"/>
  <c r="U64" i="1"/>
  <c r="U76" i="1"/>
  <c r="U88" i="1"/>
  <c r="U100" i="1"/>
  <c r="U112" i="1"/>
  <c r="U124" i="1"/>
  <c r="U136" i="1"/>
  <c r="U148" i="1"/>
  <c r="U160" i="1"/>
  <c r="U172" i="1"/>
  <c r="U184" i="1"/>
  <c r="U196" i="1"/>
  <c r="U208" i="1"/>
  <c r="U220" i="1"/>
  <c r="U232" i="1"/>
  <c r="U244" i="1"/>
  <c r="U256" i="1"/>
  <c r="U268" i="1"/>
  <c r="U280" i="1"/>
  <c r="U292" i="1"/>
  <c r="U304" i="1"/>
  <c r="U316" i="1"/>
  <c r="U328" i="1"/>
  <c r="U340" i="1"/>
  <c r="U352" i="1"/>
  <c r="U364" i="1"/>
  <c r="U376" i="1"/>
  <c r="U388" i="1"/>
  <c r="U400" i="1"/>
  <c r="U412" i="1"/>
  <c r="U424" i="1"/>
  <c r="U436" i="1"/>
  <c r="U448" i="1"/>
  <c r="U460" i="1"/>
  <c r="U472" i="1"/>
  <c r="U484" i="1"/>
  <c r="U496" i="1"/>
  <c r="U508" i="1"/>
  <c r="U520" i="1"/>
  <c r="U532" i="1"/>
  <c r="U544" i="1"/>
  <c r="U556" i="1"/>
  <c r="U568" i="1"/>
  <c r="U580" i="1"/>
  <c r="U592" i="1"/>
  <c r="U604" i="1"/>
  <c r="U616" i="1"/>
  <c r="U628" i="1"/>
  <c r="U640" i="1"/>
  <c r="U652" i="1"/>
  <c r="U664" i="1"/>
  <c r="U676" i="1"/>
  <c r="U688" i="1"/>
  <c r="U700" i="1"/>
  <c r="U712" i="1"/>
  <c r="U724" i="1"/>
  <c r="U736" i="1"/>
  <c r="U748" i="1"/>
  <c r="U760" i="1"/>
  <c r="U772" i="1"/>
  <c r="U784" i="1"/>
  <c r="U796" i="1"/>
  <c r="U808" i="1"/>
  <c r="U820" i="1"/>
  <c r="U832" i="1"/>
  <c r="U844" i="1"/>
  <c r="U856" i="1"/>
  <c r="U868" i="1"/>
  <c r="U880" i="1"/>
  <c r="U892" i="1"/>
  <c r="U904" i="1"/>
  <c r="U916" i="1"/>
  <c r="U928" i="1"/>
  <c r="U940" i="1"/>
  <c r="U952" i="1"/>
  <c r="U964" i="1"/>
  <c r="U976" i="1"/>
  <c r="U988" i="1"/>
  <c r="U1000" i="1"/>
  <c r="U1012" i="1"/>
  <c r="U5" i="1"/>
  <c r="U17" i="1"/>
  <c r="U29" i="1"/>
  <c r="U41" i="1"/>
  <c r="U53" i="1"/>
  <c r="U65" i="1"/>
  <c r="U77" i="1"/>
  <c r="U89" i="1"/>
  <c r="U101" i="1"/>
  <c r="U113" i="1"/>
  <c r="U125" i="1"/>
  <c r="U137" i="1"/>
  <c r="U149" i="1"/>
  <c r="U161" i="1"/>
  <c r="U173" i="1"/>
  <c r="U185" i="1"/>
  <c r="U197" i="1"/>
  <c r="U209" i="1"/>
  <c r="U221" i="1"/>
  <c r="U233" i="1"/>
  <c r="U245" i="1"/>
  <c r="U257" i="1"/>
  <c r="U269" i="1"/>
  <c r="U281" i="1"/>
  <c r="U293" i="1"/>
  <c r="U305" i="1"/>
  <c r="U317" i="1"/>
  <c r="U329" i="1"/>
  <c r="U341" i="1"/>
  <c r="U353" i="1"/>
  <c r="U365" i="1"/>
  <c r="U377" i="1"/>
  <c r="U389" i="1"/>
  <c r="U401" i="1"/>
  <c r="U413" i="1"/>
  <c r="U425" i="1"/>
  <c r="U437" i="1"/>
  <c r="U449" i="1"/>
  <c r="U461" i="1"/>
  <c r="U473" i="1"/>
  <c r="U485" i="1"/>
  <c r="U497" i="1"/>
  <c r="U509" i="1"/>
  <c r="U521" i="1"/>
  <c r="U533" i="1"/>
  <c r="U545" i="1"/>
  <c r="U557" i="1"/>
  <c r="U569" i="1"/>
  <c r="U581" i="1"/>
  <c r="U593" i="1"/>
  <c r="U605" i="1"/>
  <c r="U617" i="1"/>
  <c r="U629" i="1"/>
  <c r="U641" i="1"/>
  <c r="U653" i="1"/>
  <c r="U665" i="1"/>
  <c r="U677" i="1"/>
  <c r="U689" i="1"/>
  <c r="U701" i="1"/>
  <c r="U713" i="1"/>
  <c r="U725" i="1"/>
  <c r="U737" i="1"/>
  <c r="U749" i="1"/>
  <c r="U761" i="1"/>
  <c r="U773" i="1"/>
  <c r="U785" i="1"/>
  <c r="U797" i="1"/>
  <c r="U809" i="1"/>
  <c r="U821" i="1"/>
  <c r="U833" i="1"/>
  <c r="U845" i="1"/>
  <c r="U857" i="1"/>
  <c r="U869" i="1"/>
  <c r="U881" i="1"/>
  <c r="U893" i="1"/>
  <c r="U905" i="1"/>
  <c r="U917" i="1"/>
  <c r="U929" i="1"/>
  <c r="U941" i="1"/>
  <c r="U953" i="1"/>
  <c r="U965" i="1"/>
  <c r="U977" i="1"/>
  <c r="U989" i="1"/>
  <c r="U1001" i="1"/>
  <c r="U1013" i="1"/>
  <c r="U6" i="1"/>
  <c r="U18" i="1"/>
  <c r="U30" i="1"/>
  <c r="U42" i="1"/>
  <c r="U54" i="1"/>
  <c r="U66" i="1"/>
  <c r="U78" i="1"/>
  <c r="U90" i="1"/>
  <c r="U102" i="1"/>
  <c r="U114" i="1"/>
  <c r="U126" i="1"/>
  <c r="U138" i="1"/>
  <c r="U150" i="1"/>
  <c r="U162" i="1"/>
  <c r="U174" i="1"/>
  <c r="U186" i="1"/>
  <c r="U198" i="1"/>
  <c r="U210" i="1"/>
  <c r="U222" i="1"/>
  <c r="U234" i="1"/>
  <c r="U246" i="1"/>
  <c r="U258" i="1"/>
  <c r="U270" i="1"/>
  <c r="U282" i="1"/>
  <c r="U294" i="1"/>
  <c r="U306" i="1"/>
  <c r="U318" i="1"/>
  <c r="U330" i="1"/>
  <c r="U342" i="1"/>
  <c r="U354" i="1"/>
  <c r="U366" i="1"/>
  <c r="U378" i="1"/>
  <c r="U390" i="1"/>
  <c r="U402" i="1"/>
  <c r="U414" i="1"/>
  <c r="U426" i="1"/>
  <c r="U438" i="1"/>
  <c r="U450" i="1"/>
  <c r="U462" i="1"/>
  <c r="U474" i="1"/>
  <c r="U486" i="1"/>
  <c r="U498" i="1"/>
  <c r="U510" i="1"/>
  <c r="U522" i="1"/>
  <c r="U534" i="1"/>
  <c r="U546" i="1"/>
  <c r="U558" i="1"/>
  <c r="U570" i="1"/>
  <c r="U582" i="1"/>
  <c r="U594" i="1"/>
  <c r="U606" i="1"/>
  <c r="U618" i="1"/>
  <c r="U630" i="1"/>
  <c r="U642" i="1"/>
  <c r="U654" i="1"/>
  <c r="U666" i="1"/>
  <c r="U678" i="1"/>
  <c r="U690" i="1"/>
  <c r="U702" i="1"/>
  <c r="U714" i="1"/>
  <c r="U726" i="1"/>
  <c r="U738" i="1"/>
  <c r="U750" i="1"/>
  <c r="U762" i="1"/>
  <c r="U774" i="1"/>
  <c r="U786" i="1"/>
  <c r="U798" i="1"/>
  <c r="U810" i="1"/>
  <c r="U822" i="1"/>
  <c r="U834" i="1"/>
  <c r="U846" i="1"/>
  <c r="U858" i="1"/>
  <c r="U870" i="1"/>
  <c r="U882" i="1"/>
  <c r="U894" i="1"/>
  <c r="U906" i="1"/>
  <c r="U918" i="1"/>
  <c r="U930" i="1"/>
  <c r="U942" i="1"/>
  <c r="U954" i="1"/>
  <c r="U966" i="1"/>
  <c r="U978" i="1"/>
  <c r="U990" i="1"/>
  <c r="U1002" i="1"/>
  <c r="U1014" i="1"/>
  <c r="U7" i="1"/>
  <c r="U23" i="1"/>
  <c r="U43" i="1"/>
  <c r="U59" i="1"/>
  <c r="U79" i="1"/>
  <c r="U95" i="1"/>
  <c r="U115" i="1"/>
  <c r="U131" i="1"/>
  <c r="U151" i="1"/>
  <c r="U167" i="1"/>
  <c r="U187" i="1"/>
  <c r="U203" i="1"/>
  <c r="U223" i="1"/>
  <c r="U239" i="1"/>
  <c r="U259" i="1"/>
  <c r="U275" i="1"/>
  <c r="U295" i="1"/>
  <c r="U311" i="1"/>
  <c r="U331" i="1"/>
  <c r="U347" i="1"/>
  <c r="U367" i="1"/>
  <c r="U383" i="1"/>
  <c r="U403" i="1"/>
  <c r="U419" i="1"/>
  <c r="U439" i="1"/>
  <c r="U455" i="1"/>
  <c r="U475" i="1"/>
  <c r="U491" i="1"/>
  <c r="U511" i="1"/>
  <c r="U527" i="1"/>
  <c r="U547" i="1"/>
  <c r="U563" i="1"/>
  <c r="U583" i="1"/>
  <c r="U599" i="1"/>
  <c r="U619" i="1"/>
  <c r="U635" i="1"/>
  <c r="U655" i="1"/>
  <c r="U671" i="1"/>
  <c r="U691" i="1"/>
  <c r="U707" i="1"/>
  <c r="U727" i="1"/>
  <c r="U743" i="1"/>
  <c r="U763" i="1"/>
  <c r="U779" i="1"/>
  <c r="U799" i="1"/>
  <c r="U815" i="1"/>
  <c r="U835" i="1"/>
  <c r="U851" i="1"/>
  <c r="U871" i="1"/>
  <c r="U887" i="1"/>
  <c r="U907" i="1"/>
  <c r="U923" i="1"/>
  <c r="U943" i="1"/>
  <c r="U959" i="1"/>
  <c r="U979" i="1"/>
  <c r="U995" i="1"/>
  <c r="U1015" i="1"/>
  <c r="U1027" i="1"/>
  <c r="U1039" i="1"/>
  <c r="U1051" i="1"/>
  <c r="U1063" i="1"/>
  <c r="U1075" i="1"/>
  <c r="U1087" i="1"/>
  <c r="U1099" i="1"/>
  <c r="U1111" i="1"/>
  <c r="U1123" i="1"/>
  <c r="U1135" i="1"/>
  <c r="U1147" i="1"/>
  <c r="U1159" i="1"/>
  <c r="U1171" i="1"/>
  <c r="U1183" i="1"/>
  <c r="U1195" i="1"/>
  <c r="U1207" i="1"/>
  <c r="U1219" i="1"/>
  <c r="U1231" i="1"/>
  <c r="U1243" i="1"/>
  <c r="U1255" i="1"/>
  <c r="U1267" i="1"/>
  <c r="U1279" i="1"/>
  <c r="U1291" i="1"/>
  <c r="U1303" i="1"/>
  <c r="U1315" i="1"/>
  <c r="U1327" i="1"/>
  <c r="U1339" i="1"/>
  <c r="U1351" i="1"/>
  <c r="U1363" i="1"/>
  <c r="U1375" i="1"/>
  <c r="U1387" i="1"/>
  <c r="U1399" i="1"/>
  <c r="U1411" i="1"/>
  <c r="U1423" i="1"/>
  <c r="U1435" i="1"/>
  <c r="U1447" i="1"/>
  <c r="U1459" i="1"/>
  <c r="U1471" i="1"/>
  <c r="U10" i="1"/>
  <c r="U26" i="1"/>
  <c r="U46" i="1"/>
  <c r="U62" i="1"/>
  <c r="U82" i="1"/>
  <c r="U98" i="1"/>
  <c r="U118" i="1"/>
  <c r="U134" i="1"/>
  <c r="U154" i="1"/>
  <c r="U170" i="1"/>
  <c r="U190" i="1"/>
  <c r="U206" i="1"/>
  <c r="U226" i="1"/>
  <c r="U242" i="1"/>
  <c r="U262" i="1"/>
  <c r="U278" i="1"/>
  <c r="U298" i="1"/>
  <c r="U314" i="1"/>
  <c r="U334" i="1"/>
  <c r="U350" i="1"/>
  <c r="U370" i="1"/>
  <c r="U386" i="1"/>
  <c r="U406" i="1"/>
  <c r="U422" i="1"/>
  <c r="U442" i="1"/>
  <c r="U458" i="1"/>
  <c r="U478" i="1"/>
  <c r="U494" i="1"/>
  <c r="U514" i="1"/>
  <c r="U530" i="1"/>
  <c r="U550" i="1"/>
  <c r="U566" i="1"/>
  <c r="U586" i="1"/>
  <c r="U602" i="1"/>
  <c r="U622" i="1"/>
  <c r="U638" i="1"/>
  <c r="U658" i="1"/>
  <c r="U674" i="1"/>
  <c r="U694" i="1"/>
  <c r="U710" i="1"/>
  <c r="U730" i="1"/>
  <c r="U746" i="1"/>
  <c r="U766" i="1"/>
  <c r="U782" i="1"/>
  <c r="U802" i="1"/>
  <c r="U818" i="1"/>
  <c r="U838" i="1"/>
  <c r="U854" i="1"/>
  <c r="U874" i="1"/>
  <c r="U890" i="1"/>
  <c r="U910" i="1"/>
  <c r="U926" i="1"/>
  <c r="U946" i="1"/>
  <c r="U962" i="1"/>
  <c r="U982" i="1"/>
  <c r="U998" i="1"/>
  <c r="U1018" i="1"/>
  <c r="U1030" i="1"/>
  <c r="U1042" i="1"/>
  <c r="U1054" i="1"/>
  <c r="U1066" i="1"/>
  <c r="U1078" i="1"/>
  <c r="U1090" i="1"/>
  <c r="U1102" i="1"/>
  <c r="U1114" i="1"/>
  <c r="U1126" i="1"/>
  <c r="U1138" i="1"/>
  <c r="U1150" i="1"/>
  <c r="U1162" i="1"/>
  <c r="U1174" i="1"/>
  <c r="U1186" i="1"/>
  <c r="U1198" i="1"/>
  <c r="U1210" i="1"/>
  <c r="U1222" i="1"/>
  <c r="U1234" i="1"/>
  <c r="U8" i="1"/>
  <c r="U24" i="1"/>
  <c r="U44" i="1"/>
  <c r="U60" i="1"/>
  <c r="U80" i="1"/>
  <c r="U96" i="1"/>
  <c r="U116" i="1"/>
  <c r="U132" i="1"/>
  <c r="U152" i="1"/>
  <c r="U168" i="1"/>
  <c r="U188" i="1"/>
  <c r="U204" i="1"/>
  <c r="U224" i="1"/>
  <c r="U240" i="1"/>
  <c r="U260" i="1"/>
  <c r="U276" i="1"/>
  <c r="U296" i="1"/>
  <c r="U312" i="1"/>
  <c r="U332" i="1"/>
  <c r="U348" i="1"/>
  <c r="U368" i="1"/>
  <c r="U384" i="1"/>
  <c r="U404" i="1"/>
  <c r="U420" i="1"/>
  <c r="U440" i="1"/>
  <c r="U456" i="1"/>
  <c r="U476" i="1"/>
  <c r="U492" i="1"/>
  <c r="U512" i="1"/>
  <c r="U528" i="1"/>
  <c r="U548" i="1"/>
  <c r="U564" i="1"/>
  <c r="U584" i="1"/>
  <c r="U600" i="1"/>
  <c r="U620" i="1"/>
  <c r="U636" i="1"/>
  <c r="U656" i="1"/>
  <c r="U672" i="1"/>
  <c r="U692" i="1"/>
  <c r="U708" i="1"/>
  <c r="U728" i="1"/>
  <c r="U744" i="1"/>
  <c r="U764" i="1"/>
  <c r="U780" i="1"/>
  <c r="U800" i="1"/>
  <c r="U816" i="1"/>
  <c r="U836" i="1"/>
  <c r="U852" i="1"/>
  <c r="U872" i="1"/>
  <c r="U888" i="1"/>
  <c r="U908" i="1"/>
  <c r="U924" i="1"/>
  <c r="U944" i="1"/>
  <c r="U960" i="1"/>
  <c r="U980" i="1"/>
  <c r="U996" i="1"/>
  <c r="U1016" i="1"/>
  <c r="U1028" i="1"/>
  <c r="U1040" i="1"/>
  <c r="U1052" i="1"/>
  <c r="U1064" i="1"/>
  <c r="U1076" i="1"/>
  <c r="U1088" i="1"/>
  <c r="U1100" i="1"/>
  <c r="U1112" i="1"/>
  <c r="U1124" i="1"/>
  <c r="U1136" i="1"/>
  <c r="U1148" i="1"/>
  <c r="U1160" i="1"/>
  <c r="U1172" i="1"/>
  <c r="U1184" i="1"/>
  <c r="U1196" i="1"/>
  <c r="U1208" i="1"/>
  <c r="U1220" i="1"/>
  <c r="U1232" i="1"/>
  <c r="U1244" i="1"/>
  <c r="U1256" i="1"/>
  <c r="U1268" i="1"/>
  <c r="U1280" i="1"/>
  <c r="U1292" i="1"/>
  <c r="U1304" i="1"/>
  <c r="U1316" i="1"/>
  <c r="U1328" i="1"/>
  <c r="U1340" i="1"/>
  <c r="U1352" i="1"/>
  <c r="U1364" i="1"/>
  <c r="U1376" i="1"/>
  <c r="U1388" i="1"/>
  <c r="U1400" i="1"/>
  <c r="U1412" i="1"/>
  <c r="U1424" i="1"/>
  <c r="U1436" i="1"/>
  <c r="U1448" i="1"/>
  <c r="U1460" i="1"/>
  <c r="U2" i="1"/>
  <c r="U9" i="1"/>
  <c r="U25" i="1"/>
  <c r="U45" i="1"/>
  <c r="U61" i="1"/>
  <c r="U81" i="1"/>
  <c r="U97" i="1"/>
  <c r="U117" i="1"/>
  <c r="U133" i="1"/>
  <c r="U153" i="1"/>
  <c r="U169" i="1"/>
  <c r="U189" i="1"/>
  <c r="U205" i="1"/>
  <c r="U225" i="1"/>
  <c r="U241" i="1"/>
  <c r="U261" i="1"/>
  <c r="U277" i="1"/>
  <c r="U297" i="1"/>
  <c r="U313" i="1"/>
  <c r="U333" i="1"/>
  <c r="U349" i="1"/>
  <c r="U369" i="1"/>
  <c r="U385" i="1"/>
  <c r="U405" i="1"/>
  <c r="U421" i="1"/>
  <c r="U441" i="1"/>
  <c r="U457" i="1"/>
  <c r="U477" i="1"/>
  <c r="U493" i="1"/>
  <c r="U513" i="1"/>
  <c r="U529" i="1"/>
  <c r="U549" i="1"/>
  <c r="U565" i="1"/>
  <c r="U585" i="1"/>
  <c r="U601" i="1"/>
  <c r="U621" i="1"/>
  <c r="U637" i="1"/>
  <c r="U657" i="1"/>
  <c r="U673" i="1"/>
  <c r="U693" i="1"/>
  <c r="U709" i="1"/>
  <c r="U729" i="1"/>
  <c r="U745" i="1"/>
  <c r="U765" i="1"/>
  <c r="U781" i="1"/>
  <c r="U801" i="1"/>
  <c r="U817" i="1"/>
  <c r="U837" i="1"/>
  <c r="U853" i="1"/>
  <c r="U873" i="1"/>
  <c r="U889" i="1"/>
  <c r="U909" i="1"/>
  <c r="U925" i="1"/>
  <c r="U945" i="1"/>
  <c r="U961" i="1"/>
  <c r="U981" i="1"/>
  <c r="U997" i="1"/>
  <c r="U1017" i="1"/>
  <c r="U1029" i="1"/>
  <c r="U1041" i="1"/>
  <c r="U1053" i="1"/>
  <c r="U1065" i="1"/>
  <c r="U1077" i="1"/>
  <c r="U1089" i="1"/>
  <c r="U1101" i="1"/>
  <c r="U1113" i="1"/>
  <c r="U1125" i="1"/>
  <c r="U1137" i="1"/>
  <c r="U1149" i="1"/>
  <c r="U1161" i="1"/>
  <c r="U1173" i="1"/>
  <c r="U1185" i="1"/>
  <c r="U1197" i="1"/>
  <c r="U1209" i="1"/>
  <c r="U1221" i="1"/>
  <c r="U1233" i="1"/>
  <c r="U1245" i="1"/>
  <c r="U1257" i="1"/>
  <c r="U1269" i="1"/>
  <c r="U1281" i="1"/>
  <c r="U1293" i="1"/>
  <c r="U1305" i="1"/>
  <c r="U1317" i="1"/>
  <c r="U1329" i="1"/>
  <c r="U1341" i="1"/>
  <c r="U1353" i="1"/>
  <c r="U1365" i="1"/>
  <c r="U1377" i="1"/>
  <c r="U1389" i="1"/>
  <c r="U1401" i="1"/>
  <c r="U1413" i="1"/>
  <c r="U1425" i="1"/>
  <c r="U1437" i="1"/>
  <c r="U1449" i="1"/>
  <c r="U1461" i="1"/>
  <c r="U1455" i="1"/>
  <c r="U1422" i="1"/>
  <c r="U1392" i="1"/>
  <c r="U1344" i="1"/>
  <c r="U1311" i="1"/>
  <c r="U1278" i="1"/>
  <c r="U1248" i="1"/>
  <c r="U1213" i="1"/>
  <c r="U1177" i="1"/>
  <c r="U1141" i="1"/>
  <c r="U1105" i="1"/>
  <c r="U1069" i="1"/>
  <c r="U1033" i="1"/>
  <c r="U957" i="1"/>
  <c r="U901" i="1"/>
  <c r="U849" i="1"/>
  <c r="U793" i="1"/>
  <c r="U741" i="1"/>
  <c r="U685" i="1"/>
  <c r="U633" i="1"/>
  <c r="U577" i="1"/>
  <c r="U525" i="1"/>
  <c r="U469" i="1"/>
  <c r="U417" i="1"/>
  <c r="U361" i="1"/>
  <c r="U309" i="1"/>
  <c r="U253" i="1"/>
  <c r="U177" i="1"/>
  <c r="U121" i="1"/>
  <c r="U69" i="1"/>
  <c r="U13" i="1"/>
  <c r="U1469" i="1"/>
  <c r="U1454" i="1"/>
  <c r="U1439" i="1"/>
  <c r="U1421" i="1"/>
  <c r="U1406" i="1"/>
  <c r="U1391" i="1"/>
  <c r="U1373" i="1"/>
  <c r="U1358" i="1"/>
  <c r="U1343" i="1"/>
  <c r="U1325" i="1"/>
  <c r="U1310" i="1"/>
  <c r="U1295" i="1"/>
  <c r="U1277" i="1"/>
  <c r="U1262" i="1"/>
  <c r="U1247" i="1"/>
  <c r="U1228" i="1"/>
  <c r="U1212" i="1"/>
  <c r="U1192" i="1"/>
  <c r="U1176" i="1"/>
  <c r="U1156" i="1"/>
  <c r="U1140" i="1"/>
  <c r="U1120" i="1"/>
  <c r="U1104" i="1"/>
  <c r="U1084" i="1"/>
  <c r="U1068" i="1"/>
  <c r="U1048" i="1"/>
  <c r="U1032" i="1"/>
  <c r="U1008" i="1"/>
  <c r="U984" i="1"/>
  <c r="U956" i="1"/>
  <c r="U932" i="1"/>
  <c r="U900" i="1"/>
  <c r="U876" i="1"/>
  <c r="U848" i="1"/>
  <c r="U824" i="1"/>
  <c r="U792" i="1"/>
  <c r="U768" i="1"/>
  <c r="U740" i="1"/>
  <c r="U716" i="1"/>
  <c r="U684" i="1"/>
  <c r="U660" i="1"/>
  <c r="U632" i="1"/>
  <c r="U608" i="1"/>
  <c r="U576" i="1"/>
  <c r="U552" i="1"/>
  <c r="U524" i="1"/>
  <c r="U500" i="1"/>
  <c r="U468" i="1"/>
  <c r="U444" i="1"/>
  <c r="U416" i="1"/>
  <c r="U392" i="1"/>
  <c r="U360" i="1"/>
  <c r="U336" i="1"/>
  <c r="U308" i="1"/>
  <c r="U284" i="1"/>
  <c r="U252" i="1"/>
  <c r="U228" i="1"/>
  <c r="U200" i="1"/>
  <c r="U176" i="1"/>
  <c r="U144" i="1"/>
  <c r="U120" i="1"/>
  <c r="U92" i="1"/>
  <c r="U68" i="1"/>
  <c r="U36" i="1"/>
  <c r="U12" i="1"/>
  <c r="U1470" i="1"/>
  <c r="U1440" i="1"/>
  <c r="U1407" i="1"/>
  <c r="U1374" i="1"/>
  <c r="U1359" i="1"/>
  <c r="U1326" i="1"/>
  <c r="U1296" i="1"/>
  <c r="U1263" i="1"/>
  <c r="U1229" i="1"/>
  <c r="U1193" i="1"/>
  <c r="U1157" i="1"/>
  <c r="U1121" i="1"/>
  <c r="U1085" i="1"/>
  <c r="U1049" i="1"/>
  <c r="U1009" i="1"/>
  <c r="U985" i="1"/>
  <c r="U933" i="1"/>
  <c r="U877" i="1"/>
  <c r="U825" i="1"/>
  <c r="U769" i="1"/>
  <c r="U717" i="1"/>
  <c r="U661" i="1"/>
  <c r="U609" i="1"/>
  <c r="U553" i="1"/>
  <c r="U501" i="1"/>
  <c r="U445" i="1"/>
  <c r="U393" i="1"/>
  <c r="U337" i="1"/>
  <c r="U285" i="1"/>
  <c r="U229" i="1"/>
  <c r="U201" i="1"/>
  <c r="U145" i="1"/>
  <c r="U93" i="1"/>
  <c r="U37" i="1"/>
  <c r="U1468" i="1"/>
  <c r="U1453" i="1"/>
  <c r="U1438" i="1"/>
  <c r="U1420" i="1"/>
  <c r="U1405" i="1"/>
  <c r="U1390" i="1"/>
  <c r="U1372" i="1"/>
  <c r="U1357" i="1"/>
  <c r="U1342" i="1"/>
  <c r="U1324" i="1"/>
  <c r="U1309" i="1"/>
  <c r="U1294" i="1"/>
  <c r="U1276" i="1"/>
  <c r="U1261" i="1"/>
  <c r="U1246" i="1"/>
  <c r="U1227" i="1"/>
  <c r="U1211" i="1"/>
  <c r="U1191" i="1"/>
  <c r="U1175" i="1"/>
  <c r="U1155" i="1"/>
  <c r="U1139" i="1"/>
  <c r="U1119" i="1"/>
  <c r="U1103" i="1"/>
  <c r="U1083" i="1"/>
  <c r="U1067" i="1"/>
  <c r="U1047" i="1"/>
  <c r="U1031" i="1"/>
  <c r="U1007" i="1"/>
  <c r="U983" i="1"/>
  <c r="U955" i="1"/>
  <c r="U931" i="1"/>
  <c r="U899" i="1"/>
  <c r="U875" i="1"/>
  <c r="U847" i="1"/>
  <c r="U823" i="1"/>
  <c r="U791" i="1"/>
  <c r="U767" i="1"/>
  <c r="U739" i="1"/>
  <c r="U715" i="1"/>
  <c r="U683" i="1"/>
  <c r="U659" i="1"/>
  <c r="U631" i="1"/>
  <c r="U607" i="1"/>
  <c r="U575" i="1"/>
  <c r="U551" i="1"/>
  <c r="U523" i="1"/>
  <c r="U499" i="1"/>
  <c r="U467" i="1"/>
  <c r="U443" i="1"/>
  <c r="U415" i="1"/>
  <c r="U391" i="1"/>
  <c r="U359" i="1"/>
  <c r="U335" i="1"/>
  <c r="U307" i="1"/>
  <c r="U283" i="1"/>
  <c r="U251" i="1"/>
  <c r="U227" i="1"/>
  <c r="U199" i="1"/>
  <c r="U175" i="1"/>
  <c r="U143" i="1"/>
  <c r="U119" i="1"/>
  <c r="U91" i="1"/>
  <c r="U67" i="1"/>
  <c r="U35" i="1"/>
  <c r="U11" i="1"/>
  <c r="R1008" i="1"/>
  <c r="R1355" i="1"/>
  <c r="R649" i="1"/>
  <c r="R1467" i="1"/>
  <c r="R1155" i="1"/>
  <c r="R1154" i="1"/>
  <c r="R1439" i="1"/>
  <c r="R1298" i="1"/>
  <c r="R1121" i="1"/>
  <c r="R913" i="1"/>
  <c r="R433" i="1"/>
  <c r="R1324" i="1"/>
  <c r="R541" i="1"/>
  <c r="R1442" i="1"/>
  <c r="R1299" i="1"/>
  <c r="R1127" i="1"/>
  <c r="R914" i="1"/>
  <c r="R434" i="1"/>
  <c r="R1415" i="1"/>
  <c r="R1271" i="1"/>
  <c r="R1096" i="1"/>
  <c r="R866" i="1"/>
  <c r="R326" i="1"/>
  <c r="R650" i="1"/>
  <c r="R1468" i="1"/>
  <c r="R1007" i="1"/>
  <c r="R1325" i="1"/>
  <c r="R1443" i="1"/>
  <c r="R961" i="1"/>
  <c r="R1409" i="1"/>
  <c r="R1095" i="1"/>
  <c r="R865" i="1"/>
  <c r="R805" i="1"/>
  <c r="R1384" i="1"/>
  <c r="R1239" i="1"/>
  <c r="R1067" i="1"/>
  <c r="R804" i="1"/>
  <c r="R3" i="1"/>
  <c r="R15" i="1"/>
  <c r="R27" i="1"/>
  <c r="R39" i="1"/>
  <c r="R51" i="1"/>
  <c r="R63" i="1"/>
  <c r="R75" i="1"/>
  <c r="R87" i="1"/>
  <c r="R99" i="1"/>
  <c r="R111" i="1"/>
  <c r="R123" i="1"/>
  <c r="R135" i="1"/>
  <c r="R147" i="1"/>
  <c r="R159" i="1"/>
  <c r="R171" i="1"/>
  <c r="R183" i="1"/>
  <c r="R195" i="1"/>
  <c r="R207" i="1"/>
  <c r="R219" i="1"/>
  <c r="R231" i="1"/>
  <c r="R243" i="1"/>
  <c r="R255" i="1"/>
  <c r="R267" i="1"/>
  <c r="R279" i="1"/>
  <c r="R291" i="1"/>
  <c r="R303" i="1"/>
  <c r="R315" i="1"/>
  <c r="R327" i="1"/>
  <c r="R339" i="1"/>
  <c r="R351" i="1"/>
  <c r="R363" i="1"/>
  <c r="R375" i="1"/>
  <c r="R387" i="1"/>
  <c r="R399" i="1"/>
  <c r="R411" i="1"/>
  <c r="R423" i="1"/>
  <c r="R435" i="1"/>
  <c r="R447" i="1"/>
  <c r="R459" i="1"/>
  <c r="R471" i="1"/>
  <c r="R483" i="1"/>
  <c r="R495" i="1"/>
  <c r="R507" i="1"/>
  <c r="R519" i="1"/>
  <c r="R531" i="1"/>
  <c r="R543" i="1"/>
  <c r="R555" i="1"/>
  <c r="R567" i="1"/>
  <c r="R579" i="1"/>
  <c r="R591" i="1"/>
  <c r="R603" i="1"/>
  <c r="R615" i="1"/>
  <c r="R627" i="1"/>
  <c r="R639" i="1"/>
  <c r="R651" i="1"/>
  <c r="R663" i="1"/>
  <c r="R675" i="1"/>
  <c r="R687" i="1"/>
  <c r="R699" i="1"/>
  <c r="R711" i="1"/>
  <c r="R723" i="1"/>
  <c r="R735" i="1"/>
  <c r="R747" i="1"/>
  <c r="R759" i="1"/>
  <c r="R771" i="1"/>
  <c r="R783" i="1"/>
  <c r="R795" i="1"/>
  <c r="R807" i="1"/>
  <c r="R819" i="1"/>
  <c r="R831" i="1"/>
  <c r="R843" i="1"/>
  <c r="R855" i="1"/>
  <c r="R4" i="1"/>
  <c r="R16" i="1"/>
  <c r="R28" i="1"/>
  <c r="R40" i="1"/>
  <c r="R52" i="1"/>
  <c r="R64" i="1"/>
  <c r="R76" i="1"/>
  <c r="R88" i="1"/>
  <c r="R100" i="1"/>
  <c r="R112" i="1"/>
  <c r="R124" i="1"/>
  <c r="R136" i="1"/>
  <c r="R148" i="1"/>
  <c r="R160" i="1"/>
  <c r="R172" i="1"/>
  <c r="R184" i="1"/>
  <c r="R196" i="1"/>
  <c r="R208" i="1"/>
  <c r="R220" i="1"/>
  <c r="R232" i="1"/>
  <c r="R244" i="1"/>
  <c r="R256" i="1"/>
  <c r="R268" i="1"/>
  <c r="R280" i="1"/>
  <c r="R292" i="1"/>
  <c r="R304" i="1"/>
  <c r="R316" i="1"/>
  <c r="R328" i="1"/>
  <c r="R340" i="1"/>
  <c r="R352" i="1"/>
  <c r="R364" i="1"/>
  <c r="R376" i="1"/>
  <c r="R388" i="1"/>
  <c r="R400" i="1"/>
  <c r="R412" i="1"/>
  <c r="R424" i="1"/>
  <c r="R436" i="1"/>
  <c r="R448" i="1"/>
  <c r="R460" i="1"/>
  <c r="R472" i="1"/>
  <c r="R484" i="1"/>
  <c r="R496" i="1"/>
  <c r="R508" i="1"/>
  <c r="R520" i="1"/>
  <c r="R532" i="1"/>
  <c r="R544" i="1"/>
  <c r="R556" i="1"/>
  <c r="R568" i="1"/>
  <c r="R580" i="1"/>
  <c r="R592" i="1"/>
  <c r="R604" i="1"/>
  <c r="R616" i="1"/>
  <c r="R628" i="1"/>
  <c r="R640" i="1"/>
  <c r="R652" i="1"/>
  <c r="R664" i="1"/>
  <c r="R676" i="1"/>
  <c r="R688" i="1"/>
  <c r="R700" i="1"/>
  <c r="R712" i="1"/>
  <c r="R724" i="1"/>
  <c r="R736" i="1"/>
  <c r="R748" i="1"/>
  <c r="R760" i="1"/>
  <c r="R772" i="1"/>
  <c r="R784" i="1"/>
  <c r="R796" i="1"/>
  <c r="R808" i="1"/>
  <c r="R820" i="1"/>
  <c r="R832" i="1"/>
  <c r="R844" i="1"/>
  <c r="R856" i="1"/>
  <c r="R868" i="1"/>
  <c r="R880" i="1"/>
  <c r="R892" i="1"/>
  <c r="R904" i="1"/>
  <c r="R916" i="1"/>
  <c r="R928" i="1"/>
  <c r="R940" i="1"/>
  <c r="R952" i="1"/>
  <c r="R964" i="1"/>
  <c r="R976" i="1"/>
  <c r="R988" i="1"/>
  <c r="R1000" i="1"/>
  <c r="R1012" i="1"/>
  <c r="R5" i="1"/>
  <c r="R17" i="1"/>
  <c r="R29" i="1"/>
  <c r="R41" i="1"/>
  <c r="R53" i="1"/>
  <c r="R65" i="1"/>
  <c r="R77" i="1"/>
  <c r="R89" i="1"/>
  <c r="R101" i="1"/>
  <c r="R113" i="1"/>
  <c r="R125" i="1"/>
  <c r="R137" i="1"/>
  <c r="R149" i="1"/>
  <c r="R161" i="1"/>
  <c r="R173" i="1"/>
  <c r="R185" i="1"/>
  <c r="R197" i="1"/>
  <c r="R209" i="1"/>
  <c r="R221" i="1"/>
  <c r="R233" i="1"/>
  <c r="R245" i="1"/>
  <c r="R257" i="1"/>
  <c r="R269" i="1"/>
  <c r="R281" i="1"/>
  <c r="R293" i="1"/>
  <c r="R305" i="1"/>
  <c r="R317" i="1"/>
  <c r="R329" i="1"/>
  <c r="R341" i="1"/>
  <c r="R353" i="1"/>
  <c r="R365" i="1"/>
  <c r="R377" i="1"/>
  <c r="R389" i="1"/>
  <c r="R401" i="1"/>
  <c r="R413" i="1"/>
  <c r="R425" i="1"/>
  <c r="R437" i="1"/>
  <c r="R449" i="1"/>
  <c r="R461" i="1"/>
  <c r="R473" i="1"/>
  <c r="R485" i="1"/>
  <c r="R497" i="1"/>
  <c r="R509" i="1"/>
  <c r="R521" i="1"/>
  <c r="R533" i="1"/>
  <c r="R545" i="1"/>
  <c r="R557" i="1"/>
  <c r="R569" i="1"/>
  <c r="R581" i="1"/>
  <c r="R593" i="1"/>
  <c r="R605" i="1"/>
  <c r="R617" i="1"/>
  <c r="R629" i="1"/>
  <c r="R641" i="1"/>
  <c r="R653" i="1"/>
  <c r="R665" i="1"/>
  <c r="R677" i="1"/>
  <c r="R689" i="1"/>
  <c r="R701" i="1"/>
  <c r="R713" i="1"/>
  <c r="R725" i="1"/>
  <c r="R737" i="1"/>
  <c r="R749" i="1"/>
  <c r="R761" i="1"/>
  <c r="R773" i="1"/>
  <c r="R785" i="1"/>
  <c r="R797" i="1"/>
  <c r="R809" i="1"/>
  <c r="R821" i="1"/>
  <c r="R833" i="1"/>
  <c r="R845" i="1"/>
  <c r="R857" i="1"/>
  <c r="R869" i="1"/>
  <c r="R881" i="1"/>
  <c r="R893" i="1"/>
  <c r="R905" i="1"/>
  <c r="R917" i="1"/>
  <c r="R929" i="1"/>
  <c r="R941" i="1"/>
  <c r="R953" i="1"/>
  <c r="R965" i="1"/>
  <c r="R977" i="1"/>
  <c r="R989" i="1"/>
  <c r="R1001" i="1"/>
  <c r="R1013" i="1"/>
  <c r="R6" i="1"/>
  <c r="R18" i="1"/>
  <c r="R30" i="1"/>
  <c r="R42" i="1"/>
  <c r="R54" i="1"/>
  <c r="R66" i="1"/>
  <c r="R78" i="1"/>
  <c r="R90" i="1"/>
  <c r="R102" i="1"/>
  <c r="R114" i="1"/>
  <c r="R126" i="1"/>
  <c r="R138" i="1"/>
  <c r="R150" i="1"/>
  <c r="R162" i="1"/>
  <c r="R174" i="1"/>
  <c r="R186" i="1"/>
  <c r="R198" i="1"/>
  <c r="R210" i="1"/>
  <c r="R222" i="1"/>
  <c r="R234" i="1"/>
  <c r="R246" i="1"/>
  <c r="R258" i="1"/>
  <c r="R270" i="1"/>
  <c r="R282" i="1"/>
  <c r="R294" i="1"/>
  <c r="R306" i="1"/>
  <c r="R318" i="1"/>
  <c r="R330" i="1"/>
  <c r="R342" i="1"/>
  <c r="R354" i="1"/>
  <c r="R366" i="1"/>
  <c r="R378" i="1"/>
  <c r="R390" i="1"/>
  <c r="R402" i="1"/>
  <c r="R414" i="1"/>
  <c r="R426" i="1"/>
  <c r="R438" i="1"/>
  <c r="R450" i="1"/>
  <c r="R462" i="1"/>
  <c r="R474" i="1"/>
  <c r="R486" i="1"/>
  <c r="R498" i="1"/>
  <c r="R510" i="1"/>
  <c r="R522" i="1"/>
  <c r="R534" i="1"/>
  <c r="R546" i="1"/>
  <c r="R558" i="1"/>
  <c r="R570" i="1"/>
  <c r="R582" i="1"/>
  <c r="R594" i="1"/>
  <c r="R606" i="1"/>
  <c r="R618" i="1"/>
  <c r="R630" i="1"/>
  <c r="R642" i="1"/>
  <c r="R654" i="1"/>
  <c r="R666" i="1"/>
  <c r="R678" i="1"/>
  <c r="R690" i="1"/>
  <c r="R702" i="1"/>
  <c r="R714" i="1"/>
  <c r="R726" i="1"/>
  <c r="R738" i="1"/>
  <c r="R750" i="1"/>
  <c r="R762" i="1"/>
  <c r="R774" i="1"/>
  <c r="R786" i="1"/>
  <c r="R798" i="1"/>
  <c r="R810" i="1"/>
  <c r="R822" i="1"/>
  <c r="R834" i="1"/>
  <c r="R846" i="1"/>
  <c r="R858" i="1"/>
  <c r="R870" i="1"/>
  <c r="R882" i="1"/>
  <c r="R894" i="1"/>
  <c r="R906" i="1"/>
  <c r="R918" i="1"/>
  <c r="R930" i="1"/>
  <c r="R942" i="1"/>
  <c r="R954" i="1"/>
  <c r="R966" i="1"/>
  <c r="R978" i="1"/>
  <c r="R990" i="1"/>
  <c r="R1002" i="1"/>
  <c r="R1014" i="1"/>
  <c r="R7" i="1"/>
  <c r="R19" i="1"/>
  <c r="R31" i="1"/>
  <c r="R43" i="1"/>
  <c r="R55" i="1"/>
  <c r="R67" i="1"/>
  <c r="R79" i="1"/>
  <c r="R91" i="1"/>
  <c r="R103" i="1"/>
  <c r="R115" i="1"/>
  <c r="R127" i="1"/>
  <c r="R139" i="1"/>
  <c r="R151" i="1"/>
  <c r="R163" i="1"/>
  <c r="R175" i="1"/>
  <c r="R187" i="1"/>
  <c r="R199" i="1"/>
  <c r="R211" i="1"/>
  <c r="R223" i="1"/>
  <c r="R235" i="1"/>
  <c r="R247" i="1"/>
  <c r="R259" i="1"/>
  <c r="R271" i="1"/>
  <c r="R283" i="1"/>
  <c r="R295" i="1"/>
  <c r="R307" i="1"/>
  <c r="R319" i="1"/>
  <c r="R331" i="1"/>
  <c r="R343" i="1"/>
  <c r="R355" i="1"/>
  <c r="R367" i="1"/>
  <c r="R379" i="1"/>
  <c r="R391" i="1"/>
  <c r="R403" i="1"/>
  <c r="R415" i="1"/>
  <c r="R427" i="1"/>
  <c r="R439" i="1"/>
  <c r="R451" i="1"/>
  <c r="R463" i="1"/>
  <c r="R475" i="1"/>
  <c r="R487" i="1"/>
  <c r="R499" i="1"/>
  <c r="R511" i="1"/>
  <c r="R523" i="1"/>
  <c r="R535" i="1"/>
  <c r="R547" i="1"/>
  <c r="R559" i="1"/>
  <c r="R571" i="1"/>
  <c r="R583" i="1"/>
  <c r="R595" i="1"/>
  <c r="R607" i="1"/>
  <c r="R619" i="1"/>
  <c r="R631" i="1"/>
  <c r="R643" i="1"/>
  <c r="R655" i="1"/>
  <c r="R667" i="1"/>
  <c r="R679" i="1"/>
  <c r="R691" i="1"/>
  <c r="R703" i="1"/>
  <c r="R715" i="1"/>
  <c r="R727" i="1"/>
  <c r="R739" i="1"/>
  <c r="R751" i="1"/>
  <c r="R763" i="1"/>
  <c r="R775" i="1"/>
  <c r="R787" i="1"/>
  <c r="R799" i="1"/>
  <c r="R811" i="1"/>
  <c r="R823" i="1"/>
  <c r="R835" i="1"/>
  <c r="R847" i="1"/>
  <c r="R859" i="1"/>
  <c r="R8" i="1"/>
  <c r="R20" i="1"/>
  <c r="R32" i="1"/>
  <c r="R44" i="1"/>
  <c r="R56" i="1"/>
  <c r="R68" i="1"/>
  <c r="R80" i="1"/>
  <c r="R92" i="1"/>
  <c r="R104" i="1"/>
  <c r="R116" i="1"/>
  <c r="R128" i="1"/>
  <c r="R140" i="1"/>
  <c r="R152" i="1"/>
  <c r="R164" i="1"/>
  <c r="R176" i="1"/>
  <c r="R188" i="1"/>
  <c r="R200" i="1"/>
  <c r="R212" i="1"/>
  <c r="R224" i="1"/>
  <c r="R236" i="1"/>
  <c r="R248" i="1"/>
  <c r="R260" i="1"/>
  <c r="R272" i="1"/>
  <c r="R284" i="1"/>
  <c r="R296" i="1"/>
  <c r="R308" i="1"/>
  <c r="R320" i="1"/>
  <c r="R332" i="1"/>
  <c r="R344" i="1"/>
  <c r="R356" i="1"/>
  <c r="R368" i="1"/>
  <c r="R380" i="1"/>
  <c r="R392" i="1"/>
  <c r="R404" i="1"/>
  <c r="R416" i="1"/>
  <c r="R428" i="1"/>
  <c r="R440" i="1"/>
  <c r="R452" i="1"/>
  <c r="R464" i="1"/>
  <c r="R476" i="1"/>
  <c r="R488" i="1"/>
  <c r="R500" i="1"/>
  <c r="R512" i="1"/>
  <c r="R524" i="1"/>
  <c r="R536" i="1"/>
  <c r="R548" i="1"/>
  <c r="R560" i="1"/>
  <c r="R572" i="1"/>
  <c r="R584" i="1"/>
  <c r="R596" i="1"/>
  <c r="R608" i="1"/>
  <c r="R620" i="1"/>
  <c r="R632" i="1"/>
  <c r="R644" i="1"/>
  <c r="R656" i="1"/>
  <c r="R668" i="1"/>
  <c r="R680" i="1"/>
  <c r="R692" i="1"/>
  <c r="R704" i="1"/>
  <c r="R716" i="1"/>
  <c r="R728" i="1"/>
  <c r="R9" i="1"/>
  <c r="R21" i="1"/>
  <c r="R33" i="1"/>
  <c r="R45" i="1"/>
  <c r="R57" i="1"/>
  <c r="R69" i="1"/>
  <c r="R81" i="1"/>
  <c r="R93" i="1"/>
  <c r="R105" i="1"/>
  <c r="R117" i="1"/>
  <c r="R129" i="1"/>
  <c r="R141" i="1"/>
  <c r="R153" i="1"/>
  <c r="R165" i="1"/>
  <c r="R177" i="1"/>
  <c r="R189" i="1"/>
  <c r="R201" i="1"/>
  <c r="R213" i="1"/>
  <c r="R225" i="1"/>
  <c r="R237" i="1"/>
  <c r="R249" i="1"/>
  <c r="R261" i="1"/>
  <c r="R273" i="1"/>
  <c r="R285" i="1"/>
  <c r="R297" i="1"/>
  <c r="R309" i="1"/>
  <c r="R321" i="1"/>
  <c r="R333" i="1"/>
  <c r="R345" i="1"/>
  <c r="R357" i="1"/>
  <c r="R369" i="1"/>
  <c r="R381" i="1"/>
  <c r="R393" i="1"/>
  <c r="R405" i="1"/>
  <c r="R417" i="1"/>
  <c r="R429" i="1"/>
  <c r="R441" i="1"/>
  <c r="R453" i="1"/>
  <c r="R465" i="1"/>
  <c r="R477" i="1"/>
  <c r="R489" i="1"/>
  <c r="R501" i="1"/>
  <c r="R513" i="1"/>
  <c r="R525" i="1"/>
  <c r="R537" i="1"/>
  <c r="R549" i="1"/>
  <c r="R561" i="1"/>
  <c r="R573" i="1"/>
  <c r="R585" i="1"/>
  <c r="R597" i="1"/>
  <c r="R609" i="1"/>
  <c r="R621" i="1"/>
  <c r="R633" i="1"/>
  <c r="R645" i="1"/>
  <c r="R657" i="1"/>
  <c r="R669" i="1"/>
  <c r="R681" i="1"/>
  <c r="R693" i="1"/>
  <c r="R705" i="1"/>
  <c r="R717" i="1"/>
  <c r="R729" i="1"/>
  <c r="R12" i="1"/>
  <c r="R24" i="1"/>
  <c r="R36" i="1"/>
  <c r="R48" i="1"/>
  <c r="R60" i="1"/>
  <c r="R72" i="1"/>
  <c r="R84" i="1"/>
  <c r="R96" i="1"/>
  <c r="R108" i="1"/>
  <c r="R120" i="1"/>
  <c r="R132" i="1"/>
  <c r="R144" i="1"/>
  <c r="R156" i="1"/>
  <c r="R168" i="1"/>
  <c r="R180" i="1"/>
  <c r="R192" i="1"/>
  <c r="R204" i="1"/>
  <c r="R216" i="1"/>
  <c r="R228" i="1"/>
  <c r="R240" i="1"/>
  <c r="R252" i="1"/>
  <c r="R264" i="1"/>
  <c r="R276" i="1"/>
  <c r="R288" i="1"/>
  <c r="R300" i="1"/>
  <c r="R312" i="1"/>
  <c r="R324" i="1"/>
  <c r="R336" i="1"/>
  <c r="R348" i="1"/>
  <c r="R360" i="1"/>
  <c r="R372" i="1"/>
  <c r="R384" i="1"/>
  <c r="R396" i="1"/>
  <c r="R408" i="1"/>
  <c r="R420" i="1"/>
  <c r="R432" i="1"/>
  <c r="R444" i="1"/>
  <c r="R456" i="1"/>
  <c r="R468" i="1"/>
  <c r="R480" i="1"/>
  <c r="R492" i="1"/>
  <c r="R504" i="1"/>
  <c r="R516" i="1"/>
  <c r="R528" i="1"/>
  <c r="R540" i="1"/>
  <c r="R552" i="1"/>
  <c r="R564" i="1"/>
  <c r="R576" i="1"/>
  <c r="R588" i="1"/>
  <c r="R600" i="1"/>
  <c r="R612" i="1"/>
  <c r="R624" i="1"/>
  <c r="R636" i="1"/>
  <c r="R648" i="1"/>
  <c r="R660" i="1"/>
  <c r="R672" i="1"/>
  <c r="R684" i="1"/>
  <c r="R696" i="1"/>
  <c r="R10" i="1"/>
  <c r="R46" i="1"/>
  <c r="R82" i="1"/>
  <c r="R118" i="1"/>
  <c r="R154" i="1"/>
  <c r="R190" i="1"/>
  <c r="R226" i="1"/>
  <c r="R262" i="1"/>
  <c r="R298" i="1"/>
  <c r="R334" i="1"/>
  <c r="R370" i="1"/>
  <c r="R406" i="1"/>
  <c r="R442" i="1"/>
  <c r="R478" i="1"/>
  <c r="R514" i="1"/>
  <c r="R550" i="1"/>
  <c r="R586" i="1"/>
  <c r="R622" i="1"/>
  <c r="R658" i="1"/>
  <c r="R694" i="1"/>
  <c r="R721" i="1"/>
  <c r="R745" i="1"/>
  <c r="R767" i="1"/>
  <c r="R789" i="1"/>
  <c r="R806" i="1"/>
  <c r="R828" i="1"/>
  <c r="R850" i="1"/>
  <c r="R867" i="1"/>
  <c r="R885" i="1"/>
  <c r="R900" i="1"/>
  <c r="R915" i="1"/>
  <c r="R933" i="1"/>
  <c r="R948" i="1"/>
  <c r="R963" i="1"/>
  <c r="R981" i="1"/>
  <c r="R996" i="1"/>
  <c r="R1011" i="1"/>
  <c r="R1026" i="1"/>
  <c r="R1038" i="1"/>
  <c r="R1050" i="1"/>
  <c r="R1062" i="1"/>
  <c r="R1074" i="1"/>
  <c r="R1086" i="1"/>
  <c r="R1098" i="1"/>
  <c r="R1110" i="1"/>
  <c r="R1122" i="1"/>
  <c r="R1134" i="1"/>
  <c r="R1146" i="1"/>
  <c r="R1158" i="1"/>
  <c r="R1170" i="1"/>
  <c r="R1182" i="1"/>
  <c r="R1194" i="1"/>
  <c r="R1206" i="1"/>
  <c r="R1218" i="1"/>
  <c r="R1230" i="1"/>
  <c r="R1242" i="1"/>
  <c r="R1254" i="1"/>
  <c r="R1266" i="1"/>
  <c r="R1278" i="1"/>
  <c r="R1290" i="1"/>
  <c r="R1302" i="1"/>
  <c r="R1314" i="1"/>
  <c r="R1326" i="1"/>
  <c r="R1338" i="1"/>
  <c r="R1350" i="1"/>
  <c r="R1362" i="1"/>
  <c r="R1374" i="1"/>
  <c r="R1386" i="1"/>
  <c r="R1398" i="1"/>
  <c r="R1410" i="1"/>
  <c r="R1422" i="1"/>
  <c r="R1434" i="1"/>
  <c r="R1446" i="1"/>
  <c r="R1458" i="1"/>
  <c r="R1470" i="1"/>
  <c r="R11" i="1"/>
  <c r="R47" i="1"/>
  <c r="R83" i="1"/>
  <c r="R119" i="1"/>
  <c r="R155" i="1"/>
  <c r="R191" i="1"/>
  <c r="R227" i="1"/>
  <c r="R263" i="1"/>
  <c r="R299" i="1"/>
  <c r="R335" i="1"/>
  <c r="R371" i="1"/>
  <c r="R407" i="1"/>
  <c r="R443" i="1"/>
  <c r="R479" i="1"/>
  <c r="R515" i="1"/>
  <c r="R551" i="1"/>
  <c r="R587" i="1"/>
  <c r="R623" i="1"/>
  <c r="R659" i="1"/>
  <c r="R695" i="1"/>
  <c r="R722" i="1"/>
  <c r="R746" i="1"/>
  <c r="R768" i="1"/>
  <c r="R790" i="1"/>
  <c r="R812" i="1"/>
  <c r="R829" i="1"/>
  <c r="R851" i="1"/>
  <c r="R871" i="1"/>
  <c r="R886" i="1"/>
  <c r="R901" i="1"/>
  <c r="R919" i="1"/>
  <c r="R934" i="1"/>
  <c r="R949" i="1"/>
  <c r="R967" i="1"/>
  <c r="R982" i="1"/>
  <c r="R997" i="1"/>
  <c r="R1015" i="1"/>
  <c r="R1027" i="1"/>
  <c r="R1039" i="1"/>
  <c r="R1051" i="1"/>
  <c r="R1063" i="1"/>
  <c r="R1075" i="1"/>
  <c r="R1087" i="1"/>
  <c r="R1099" i="1"/>
  <c r="R1111" i="1"/>
  <c r="R1123" i="1"/>
  <c r="R1135" i="1"/>
  <c r="R1147" i="1"/>
  <c r="R1159" i="1"/>
  <c r="R1171" i="1"/>
  <c r="R1183" i="1"/>
  <c r="R1195" i="1"/>
  <c r="R1207" i="1"/>
  <c r="R1219" i="1"/>
  <c r="R1231" i="1"/>
  <c r="R1243" i="1"/>
  <c r="R1255" i="1"/>
  <c r="R1267" i="1"/>
  <c r="R1279" i="1"/>
  <c r="R1291" i="1"/>
  <c r="R1303" i="1"/>
  <c r="R1315" i="1"/>
  <c r="R1327" i="1"/>
  <c r="R1339" i="1"/>
  <c r="R1351" i="1"/>
  <c r="R1363" i="1"/>
  <c r="R1375" i="1"/>
  <c r="R1387" i="1"/>
  <c r="R1399" i="1"/>
  <c r="R1411" i="1"/>
  <c r="R1423" i="1"/>
  <c r="R1435" i="1"/>
  <c r="R1447" i="1"/>
  <c r="R1459" i="1"/>
  <c r="R1471" i="1"/>
  <c r="R13" i="1"/>
  <c r="R49" i="1"/>
  <c r="R85" i="1"/>
  <c r="R121" i="1"/>
  <c r="R157" i="1"/>
  <c r="R193" i="1"/>
  <c r="R229" i="1"/>
  <c r="R265" i="1"/>
  <c r="R301" i="1"/>
  <c r="R337" i="1"/>
  <c r="R373" i="1"/>
  <c r="R409" i="1"/>
  <c r="R445" i="1"/>
  <c r="R481" i="1"/>
  <c r="R517" i="1"/>
  <c r="R553" i="1"/>
  <c r="R589" i="1"/>
  <c r="R625" i="1"/>
  <c r="R661" i="1"/>
  <c r="R697" i="1"/>
  <c r="R730" i="1"/>
  <c r="R752" i="1"/>
  <c r="R769" i="1"/>
  <c r="R791" i="1"/>
  <c r="R813" i="1"/>
  <c r="R830" i="1"/>
  <c r="R852" i="1"/>
  <c r="R872" i="1"/>
  <c r="R887" i="1"/>
  <c r="R902" i="1"/>
  <c r="R920" i="1"/>
  <c r="R935" i="1"/>
  <c r="R950" i="1"/>
  <c r="R968" i="1"/>
  <c r="R983" i="1"/>
  <c r="R998" i="1"/>
  <c r="R1016" i="1"/>
  <c r="R1028" i="1"/>
  <c r="R1040" i="1"/>
  <c r="R1052" i="1"/>
  <c r="R1064" i="1"/>
  <c r="R1076" i="1"/>
  <c r="R1088" i="1"/>
  <c r="R1100" i="1"/>
  <c r="R1112" i="1"/>
  <c r="R1124" i="1"/>
  <c r="R1136" i="1"/>
  <c r="R1148" i="1"/>
  <c r="R1160" i="1"/>
  <c r="R1172" i="1"/>
  <c r="R1184" i="1"/>
  <c r="R1196" i="1"/>
  <c r="R1208" i="1"/>
  <c r="R1220" i="1"/>
  <c r="R1232" i="1"/>
  <c r="R1244" i="1"/>
  <c r="R1256" i="1"/>
  <c r="R1268" i="1"/>
  <c r="R1280" i="1"/>
  <c r="R1292" i="1"/>
  <c r="R1304" i="1"/>
  <c r="R1316" i="1"/>
  <c r="R1328" i="1"/>
  <c r="R1340" i="1"/>
  <c r="R1352" i="1"/>
  <c r="R1364" i="1"/>
  <c r="R1376" i="1"/>
  <c r="R1388" i="1"/>
  <c r="R1400" i="1"/>
  <c r="R1412" i="1"/>
  <c r="R1424" i="1"/>
  <c r="R1436" i="1"/>
  <c r="R1448" i="1"/>
  <c r="R1460" i="1"/>
  <c r="R2" i="1"/>
  <c r="R1389" i="1"/>
  <c r="R1437" i="1"/>
  <c r="R1461" i="1"/>
  <c r="R23" i="1"/>
  <c r="R131" i="1"/>
  <c r="R167" i="1"/>
  <c r="R203" i="1"/>
  <c r="R239" i="1"/>
  <c r="R275" i="1"/>
  <c r="R311" i="1"/>
  <c r="R347" i="1"/>
  <c r="R455" i="1"/>
  <c r="R563" i="1"/>
  <c r="R671" i="1"/>
  <c r="R755" i="1"/>
  <c r="R816" i="1"/>
  <c r="R875" i="1"/>
  <c r="R956" i="1"/>
  <c r="R14" i="1"/>
  <c r="R50" i="1"/>
  <c r="R86" i="1"/>
  <c r="R122" i="1"/>
  <c r="R158" i="1"/>
  <c r="R194" i="1"/>
  <c r="R230" i="1"/>
  <c r="R266" i="1"/>
  <c r="R302" i="1"/>
  <c r="R338" i="1"/>
  <c r="R374" i="1"/>
  <c r="R410" i="1"/>
  <c r="R446" i="1"/>
  <c r="R482" i="1"/>
  <c r="R518" i="1"/>
  <c r="R554" i="1"/>
  <c r="R590" i="1"/>
  <c r="R626" i="1"/>
  <c r="R662" i="1"/>
  <c r="R698" i="1"/>
  <c r="R731" i="1"/>
  <c r="R753" i="1"/>
  <c r="R770" i="1"/>
  <c r="R792" i="1"/>
  <c r="R814" i="1"/>
  <c r="R836" i="1"/>
  <c r="R853" i="1"/>
  <c r="R873" i="1"/>
  <c r="R888" i="1"/>
  <c r="R903" i="1"/>
  <c r="R921" i="1"/>
  <c r="R936" i="1"/>
  <c r="R951" i="1"/>
  <c r="R969" i="1"/>
  <c r="R984" i="1"/>
  <c r="R999" i="1"/>
  <c r="R1017" i="1"/>
  <c r="R1029" i="1"/>
  <c r="R1041" i="1"/>
  <c r="R1053" i="1"/>
  <c r="R1065" i="1"/>
  <c r="R1077" i="1"/>
  <c r="R1089" i="1"/>
  <c r="R1101" i="1"/>
  <c r="R1113" i="1"/>
  <c r="R1125" i="1"/>
  <c r="R1137" i="1"/>
  <c r="R1149" i="1"/>
  <c r="R1161" i="1"/>
  <c r="R1173" i="1"/>
  <c r="R1185" i="1"/>
  <c r="R1197" i="1"/>
  <c r="R1209" i="1"/>
  <c r="R1221" i="1"/>
  <c r="R1233" i="1"/>
  <c r="R1245" i="1"/>
  <c r="R1257" i="1"/>
  <c r="R1269" i="1"/>
  <c r="R1281" i="1"/>
  <c r="R1293" i="1"/>
  <c r="R1305" i="1"/>
  <c r="R1317" i="1"/>
  <c r="R1329" i="1"/>
  <c r="R1341" i="1"/>
  <c r="R1353" i="1"/>
  <c r="R1365" i="1"/>
  <c r="R1377" i="1"/>
  <c r="R1401" i="1"/>
  <c r="R1413" i="1"/>
  <c r="R1425" i="1"/>
  <c r="R1449" i="1"/>
  <c r="R59" i="1"/>
  <c r="R419" i="1"/>
  <c r="R527" i="1"/>
  <c r="R635" i="1"/>
  <c r="R733" i="1"/>
  <c r="R794" i="1"/>
  <c r="R860" i="1"/>
  <c r="R908" i="1"/>
  <c r="R923" i="1"/>
  <c r="R971" i="1"/>
  <c r="R22" i="1"/>
  <c r="R58" i="1"/>
  <c r="R94" i="1"/>
  <c r="R130" i="1"/>
  <c r="R166" i="1"/>
  <c r="R202" i="1"/>
  <c r="R238" i="1"/>
  <c r="R274" i="1"/>
  <c r="R310" i="1"/>
  <c r="R346" i="1"/>
  <c r="R382" i="1"/>
  <c r="R418" i="1"/>
  <c r="R454" i="1"/>
  <c r="R490" i="1"/>
  <c r="R526" i="1"/>
  <c r="R562" i="1"/>
  <c r="R598" i="1"/>
  <c r="R634" i="1"/>
  <c r="R670" i="1"/>
  <c r="R706" i="1"/>
  <c r="R732" i="1"/>
  <c r="R754" i="1"/>
  <c r="R776" i="1"/>
  <c r="R793" i="1"/>
  <c r="R815" i="1"/>
  <c r="R837" i="1"/>
  <c r="R854" i="1"/>
  <c r="R874" i="1"/>
  <c r="R889" i="1"/>
  <c r="R907" i="1"/>
  <c r="R922" i="1"/>
  <c r="R937" i="1"/>
  <c r="R955" i="1"/>
  <c r="R970" i="1"/>
  <c r="R985" i="1"/>
  <c r="R1003" i="1"/>
  <c r="R1018" i="1"/>
  <c r="R1030" i="1"/>
  <c r="R1042" i="1"/>
  <c r="R1054" i="1"/>
  <c r="R1066" i="1"/>
  <c r="R1078" i="1"/>
  <c r="R1090" i="1"/>
  <c r="R1102" i="1"/>
  <c r="R1114" i="1"/>
  <c r="R1126" i="1"/>
  <c r="R1138" i="1"/>
  <c r="R1150" i="1"/>
  <c r="R1162" i="1"/>
  <c r="R1174" i="1"/>
  <c r="R1186" i="1"/>
  <c r="R1198" i="1"/>
  <c r="R1210" i="1"/>
  <c r="R1222" i="1"/>
  <c r="R1234" i="1"/>
  <c r="R1246" i="1"/>
  <c r="R1258" i="1"/>
  <c r="R1270" i="1"/>
  <c r="R1282" i="1"/>
  <c r="R1294" i="1"/>
  <c r="R1306" i="1"/>
  <c r="R1318" i="1"/>
  <c r="R1330" i="1"/>
  <c r="R1342" i="1"/>
  <c r="R1354" i="1"/>
  <c r="R1366" i="1"/>
  <c r="R1378" i="1"/>
  <c r="R1390" i="1"/>
  <c r="R1402" i="1"/>
  <c r="R1414" i="1"/>
  <c r="R1426" i="1"/>
  <c r="R1438" i="1"/>
  <c r="R1450" i="1"/>
  <c r="R1462" i="1"/>
  <c r="R95" i="1"/>
  <c r="R383" i="1"/>
  <c r="R491" i="1"/>
  <c r="R599" i="1"/>
  <c r="R707" i="1"/>
  <c r="R777" i="1"/>
  <c r="R838" i="1"/>
  <c r="R890" i="1"/>
  <c r="R938" i="1"/>
  <c r="R25" i="1"/>
  <c r="R61" i="1"/>
  <c r="R97" i="1"/>
  <c r="R133" i="1"/>
  <c r="R169" i="1"/>
  <c r="R205" i="1"/>
  <c r="R241" i="1"/>
  <c r="R277" i="1"/>
  <c r="R313" i="1"/>
  <c r="R349" i="1"/>
  <c r="R385" i="1"/>
  <c r="R421" i="1"/>
  <c r="R457" i="1"/>
  <c r="R493" i="1"/>
  <c r="R529" i="1"/>
  <c r="R565" i="1"/>
  <c r="R601" i="1"/>
  <c r="R637" i="1"/>
  <c r="R673" i="1"/>
  <c r="R708" i="1"/>
  <c r="R734" i="1"/>
  <c r="R756" i="1"/>
  <c r="R778" i="1"/>
  <c r="R800" i="1"/>
  <c r="R817" i="1"/>
  <c r="R839" i="1"/>
  <c r="R861" i="1"/>
  <c r="R876" i="1"/>
  <c r="R891" i="1"/>
  <c r="R909" i="1"/>
  <c r="R924" i="1"/>
  <c r="R939" i="1"/>
  <c r="R957" i="1"/>
  <c r="R972" i="1"/>
  <c r="R987" i="1"/>
  <c r="R1005" i="1"/>
  <c r="R1020" i="1"/>
  <c r="R1032" i="1"/>
  <c r="R1044" i="1"/>
  <c r="R1056" i="1"/>
  <c r="R1068" i="1"/>
  <c r="R1080" i="1"/>
  <c r="R1092" i="1"/>
  <c r="R1104" i="1"/>
  <c r="R1116" i="1"/>
  <c r="R1128" i="1"/>
  <c r="R1140" i="1"/>
  <c r="R1152" i="1"/>
  <c r="R1164" i="1"/>
  <c r="R1176" i="1"/>
  <c r="R1188" i="1"/>
  <c r="R1200" i="1"/>
  <c r="R1212" i="1"/>
  <c r="R1224" i="1"/>
  <c r="R1236" i="1"/>
  <c r="R1248" i="1"/>
  <c r="R1260" i="1"/>
  <c r="R1272" i="1"/>
  <c r="R1284" i="1"/>
  <c r="R1296" i="1"/>
  <c r="R1308" i="1"/>
  <c r="R1320" i="1"/>
  <c r="R1332" i="1"/>
  <c r="R1344" i="1"/>
  <c r="R1356" i="1"/>
  <c r="R1368" i="1"/>
  <c r="R1380" i="1"/>
  <c r="R1392" i="1"/>
  <c r="R1404" i="1"/>
  <c r="R1416" i="1"/>
  <c r="R1428" i="1"/>
  <c r="R1440" i="1"/>
  <c r="R1452" i="1"/>
  <c r="R1464" i="1"/>
  <c r="R26" i="1"/>
  <c r="R62" i="1"/>
  <c r="R98" i="1"/>
  <c r="R134" i="1"/>
  <c r="R170" i="1"/>
  <c r="R206" i="1"/>
  <c r="R242" i="1"/>
  <c r="R278" i="1"/>
  <c r="R314" i="1"/>
  <c r="R350" i="1"/>
  <c r="R386" i="1"/>
  <c r="R422" i="1"/>
  <c r="R458" i="1"/>
  <c r="R494" i="1"/>
  <c r="R530" i="1"/>
  <c r="R566" i="1"/>
  <c r="R602" i="1"/>
  <c r="R638" i="1"/>
  <c r="R674" i="1"/>
  <c r="R709" i="1"/>
  <c r="R740" i="1"/>
  <c r="R757" i="1"/>
  <c r="R779" i="1"/>
  <c r="R801" i="1"/>
  <c r="R818" i="1"/>
  <c r="R840" i="1"/>
  <c r="R862" i="1"/>
  <c r="R877" i="1"/>
  <c r="R895" i="1"/>
  <c r="R910" i="1"/>
  <c r="R925" i="1"/>
  <c r="R943" i="1"/>
  <c r="R958" i="1"/>
  <c r="R973" i="1"/>
  <c r="R991" i="1"/>
  <c r="R1006" i="1"/>
  <c r="R1021" i="1"/>
  <c r="R1033" i="1"/>
  <c r="R1045" i="1"/>
  <c r="R1057" i="1"/>
  <c r="R1069" i="1"/>
  <c r="R1081" i="1"/>
  <c r="R1093" i="1"/>
  <c r="R1105" i="1"/>
  <c r="R1117" i="1"/>
  <c r="R1129" i="1"/>
  <c r="R1141" i="1"/>
  <c r="R1153" i="1"/>
  <c r="R1165" i="1"/>
  <c r="R1177" i="1"/>
  <c r="R1189" i="1"/>
  <c r="R1201" i="1"/>
  <c r="R1213" i="1"/>
  <c r="R1225" i="1"/>
  <c r="R1237" i="1"/>
  <c r="R1249" i="1"/>
  <c r="R1261" i="1"/>
  <c r="R1273" i="1"/>
  <c r="R1285" i="1"/>
  <c r="R1297" i="1"/>
  <c r="R1309" i="1"/>
  <c r="R1321" i="1"/>
  <c r="R1333" i="1"/>
  <c r="R1345" i="1"/>
  <c r="R1357" i="1"/>
  <c r="R1369" i="1"/>
  <c r="R1381" i="1"/>
  <c r="R1393" i="1"/>
  <c r="R1405" i="1"/>
  <c r="R1417" i="1"/>
  <c r="R1429" i="1"/>
  <c r="R1441" i="1"/>
  <c r="R1453" i="1"/>
  <c r="R1465" i="1"/>
  <c r="R34" i="1"/>
  <c r="R142" i="1"/>
  <c r="R250" i="1"/>
  <c r="R358" i="1"/>
  <c r="R466" i="1"/>
  <c r="R574" i="1"/>
  <c r="R682" i="1"/>
  <c r="R758" i="1"/>
  <c r="R824" i="1"/>
  <c r="R878" i="1"/>
  <c r="R926" i="1"/>
  <c r="R974" i="1"/>
  <c r="R1009" i="1"/>
  <c r="R1043" i="1"/>
  <c r="R1071" i="1"/>
  <c r="R1097" i="1"/>
  <c r="R1130" i="1"/>
  <c r="R1156" i="1"/>
  <c r="R1187" i="1"/>
  <c r="R1215" i="1"/>
  <c r="R1241" i="1"/>
  <c r="R1274" i="1"/>
  <c r="R1300" i="1"/>
  <c r="R1331" i="1"/>
  <c r="R1359" i="1"/>
  <c r="R1385" i="1"/>
  <c r="R1418" i="1"/>
  <c r="R1444" i="1"/>
  <c r="R683" i="1"/>
  <c r="R1046" i="1"/>
  <c r="R1131" i="1"/>
  <c r="R1190" i="1"/>
  <c r="R1247" i="1"/>
  <c r="R1301" i="1"/>
  <c r="R1334" i="1"/>
  <c r="R1391" i="1"/>
  <c r="R1419" i="1"/>
  <c r="R1445" i="1"/>
  <c r="R863" i="1"/>
  <c r="R1263" i="1"/>
  <c r="R1407" i="1"/>
  <c r="R215" i="1"/>
  <c r="R803" i="1"/>
  <c r="R960" i="1"/>
  <c r="R1035" i="1"/>
  <c r="R1120" i="1"/>
  <c r="R1205" i="1"/>
  <c r="R1238" i="1"/>
  <c r="R1295" i="1"/>
  <c r="R1349" i="1"/>
  <c r="R35" i="1"/>
  <c r="R143" i="1"/>
  <c r="R251" i="1"/>
  <c r="R359" i="1"/>
  <c r="R467" i="1"/>
  <c r="R575" i="1"/>
  <c r="R764" i="1"/>
  <c r="R825" i="1"/>
  <c r="R879" i="1"/>
  <c r="R927" i="1"/>
  <c r="R975" i="1"/>
  <c r="R1010" i="1"/>
  <c r="R1072" i="1"/>
  <c r="R1103" i="1"/>
  <c r="R1157" i="1"/>
  <c r="R1216" i="1"/>
  <c r="R1275" i="1"/>
  <c r="R1360" i="1"/>
  <c r="R995" i="1"/>
  <c r="R1204" i="1"/>
  <c r="R1289" i="1"/>
  <c r="R1379" i="1"/>
  <c r="R1466" i="1"/>
  <c r="R37" i="1"/>
  <c r="R145" i="1"/>
  <c r="R253" i="1"/>
  <c r="R361" i="1"/>
  <c r="R469" i="1"/>
  <c r="R577" i="1"/>
  <c r="R685" i="1"/>
  <c r="R765" i="1"/>
  <c r="R826" i="1"/>
  <c r="R883" i="1"/>
  <c r="R931" i="1"/>
  <c r="R979" i="1"/>
  <c r="R1019" i="1"/>
  <c r="R1047" i="1"/>
  <c r="R1073" i="1"/>
  <c r="R1106" i="1"/>
  <c r="R1132" i="1"/>
  <c r="R1163" i="1"/>
  <c r="R1191" i="1"/>
  <c r="R1217" i="1"/>
  <c r="R1250" i="1"/>
  <c r="R1276" i="1"/>
  <c r="R1307" i="1"/>
  <c r="R1335" i="1"/>
  <c r="R1361" i="1"/>
  <c r="R1394" i="1"/>
  <c r="R1420" i="1"/>
  <c r="R1451" i="1"/>
  <c r="R38" i="1"/>
  <c r="R146" i="1"/>
  <c r="R254" i="1"/>
  <c r="R362" i="1"/>
  <c r="R470" i="1"/>
  <c r="R578" i="1"/>
  <c r="R686" i="1"/>
  <c r="R766" i="1"/>
  <c r="R827" i="1"/>
  <c r="R884" i="1"/>
  <c r="R932" i="1"/>
  <c r="R980" i="1"/>
  <c r="R1022" i="1"/>
  <c r="R1048" i="1"/>
  <c r="R1079" i="1"/>
  <c r="R1107" i="1"/>
  <c r="R1133" i="1"/>
  <c r="R1166" i="1"/>
  <c r="R1192" i="1"/>
  <c r="R1223" i="1"/>
  <c r="R1251" i="1"/>
  <c r="R1277" i="1"/>
  <c r="R1310" i="1"/>
  <c r="R1336" i="1"/>
  <c r="R1367" i="1"/>
  <c r="R1395" i="1"/>
  <c r="R1421" i="1"/>
  <c r="R1454" i="1"/>
  <c r="R70" i="1"/>
  <c r="R178" i="1"/>
  <c r="R286" i="1"/>
  <c r="R394" i="1"/>
  <c r="R502" i="1"/>
  <c r="R610" i="1"/>
  <c r="R710" i="1"/>
  <c r="R780" i="1"/>
  <c r="R841" i="1"/>
  <c r="R896" i="1"/>
  <c r="R944" i="1"/>
  <c r="R986" i="1"/>
  <c r="R1023" i="1"/>
  <c r="R1049" i="1"/>
  <c r="R1082" i="1"/>
  <c r="R1108" i="1"/>
  <c r="R1139" i="1"/>
  <c r="R1167" i="1"/>
  <c r="R1193" i="1"/>
  <c r="R1226" i="1"/>
  <c r="R1252" i="1"/>
  <c r="R1283" i="1"/>
  <c r="R1311" i="1"/>
  <c r="R1337" i="1"/>
  <c r="R1370" i="1"/>
  <c r="R1396" i="1"/>
  <c r="R1427" i="1"/>
  <c r="R1455" i="1"/>
  <c r="R71" i="1"/>
  <c r="R179" i="1"/>
  <c r="R287" i="1"/>
  <c r="R395" i="1"/>
  <c r="R503" i="1"/>
  <c r="R611" i="1"/>
  <c r="R718" i="1"/>
  <c r="R781" i="1"/>
  <c r="R842" i="1"/>
  <c r="R897" i="1"/>
  <c r="R945" i="1"/>
  <c r="R992" i="1"/>
  <c r="R1024" i="1"/>
  <c r="R1055" i="1"/>
  <c r="R1083" i="1"/>
  <c r="R1109" i="1"/>
  <c r="R1142" i="1"/>
  <c r="R1168" i="1"/>
  <c r="R1199" i="1"/>
  <c r="R1227" i="1"/>
  <c r="R1253" i="1"/>
  <c r="R1286" i="1"/>
  <c r="R1312" i="1"/>
  <c r="R1343" i="1"/>
  <c r="R1371" i="1"/>
  <c r="R1397" i="1"/>
  <c r="R1430" i="1"/>
  <c r="R1456" i="1"/>
  <c r="R1119" i="1"/>
  <c r="R323" i="1"/>
  <c r="R647" i="1"/>
  <c r="R864" i="1"/>
  <c r="R1004" i="1"/>
  <c r="R1094" i="1"/>
  <c r="R1179" i="1"/>
  <c r="R73" i="1"/>
  <c r="R181" i="1"/>
  <c r="R289" i="1"/>
  <c r="R397" i="1"/>
  <c r="R505" i="1"/>
  <c r="R613" i="1"/>
  <c r="R719" i="1"/>
  <c r="R782" i="1"/>
  <c r="R848" i="1"/>
  <c r="R898" i="1"/>
  <c r="R946" i="1"/>
  <c r="R993" i="1"/>
  <c r="R1025" i="1"/>
  <c r="R1058" i="1"/>
  <c r="R1084" i="1"/>
  <c r="R1115" i="1"/>
  <c r="R1143" i="1"/>
  <c r="R1169" i="1"/>
  <c r="R1202" i="1"/>
  <c r="R1228" i="1"/>
  <c r="R1259" i="1"/>
  <c r="R1287" i="1"/>
  <c r="R1313" i="1"/>
  <c r="R1346" i="1"/>
  <c r="R1372" i="1"/>
  <c r="R1403" i="1"/>
  <c r="R1431" i="1"/>
  <c r="R1457" i="1"/>
  <c r="R74" i="1"/>
  <c r="R182" i="1"/>
  <c r="R290" i="1"/>
  <c r="R398" i="1"/>
  <c r="R506" i="1"/>
  <c r="R614" i="1"/>
  <c r="R720" i="1"/>
  <c r="R788" i="1"/>
  <c r="R849" i="1"/>
  <c r="R899" i="1"/>
  <c r="R947" i="1"/>
  <c r="R994" i="1"/>
  <c r="R1031" i="1"/>
  <c r="R1059" i="1"/>
  <c r="R1085" i="1"/>
  <c r="R1118" i="1"/>
  <c r="R1144" i="1"/>
  <c r="R1175" i="1"/>
  <c r="R1203" i="1"/>
  <c r="R1229" i="1"/>
  <c r="R1262" i="1"/>
  <c r="R1288" i="1"/>
  <c r="R1319" i="1"/>
  <c r="R1347" i="1"/>
  <c r="R1373" i="1"/>
  <c r="R1406" i="1"/>
  <c r="R1432" i="1"/>
  <c r="R1463" i="1"/>
  <c r="R106" i="1"/>
  <c r="R214" i="1"/>
  <c r="R322" i="1"/>
  <c r="R430" i="1"/>
  <c r="R538" i="1"/>
  <c r="R646" i="1"/>
  <c r="R741" i="1"/>
  <c r="R802" i="1"/>
  <c r="R911" i="1"/>
  <c r="R959" i="1"/>
  <c r="R1034" i="1"/>
  <c r="R1060" i="1"/>
  <c r="R1091" i="1"/>
  <c r="R1145" i="1"/>
  <c r="R1178" i="1"/>
  <c r="R1235" i="1"/>
  <c r="R1322" i="1"/>
  <c r="R1348" i="1"/>
  <c r="R1433" i="1"/>
  <c r="R107" i="1"/>
  <c r="R431" i="1"/>
  <c r="R539" i="1"/>
  <c r="R742" i="1"/>
  <c r="R912" i="1"/>
  <c r="R1061" i="1"/>
  <c r="R1151" i="1"/>
  <c r="R1264" i="1"/>
  <c r="R1323" i="1"/>
  <c r="R1181" i="1"/>
  <c r="R1180" i="1"/>
  <c r="R962" i="1"/>
  <c r="R1265" i="1"/>
  <c r="R325" i="1"/>
  <c r="R1408" i="1"/>
  <c r="R1240" i="1"/>
  <c r="R1070" i="1"/>
  <c r="R218" i="1"/>
  <c r="R1383" i="1"/>
  <c r="R1214" i="1"/>
  <c r="R1037" i="1"/>
  <c r="R744" i="1"/>
  <c r="R110" i="1"/>
  <c r="R542" i="1"/>
  <c r="R1382" i="1"/>
  <c r="R1211" i="1"/>
  <c r="R1036" i="1"/>
  <c r="R743" i="1"/>
  <c r="R109" i="1"/>
  <c r="P61" i="1"/>
  <c r="P923" i="1"/>
  <c r="P1305" i="1"/>
  <c r="P966" i="1"/>
  <c r="P1331" i="1"/>
  <c r="P1015" i="1"/>
  <c r="P1362" i="1"/>
  <c r="P1043" i="1"/>
  <c r="P1390" i="1"/>
  <c r="P1416" i="1"/>
  <c r="P236" i="1"/>
  <c r="P347" i="1"/>
  <c r="P1074" i="1"/>
  <c r="P506" i="1"/>
  <c r="P1128" i="1"/>
  <c r="P576" i="1"/>
  <c r="P1161" i="1"/>
  <c r="P1187" i="1"/>
  <c r="P853" i="1"/>
  <c r="P780" i="1"/>
  <c r="P719" i="1"/>
  <c r="P432" i="1"/>
  <c r="P1414" i="1"/>
  <c r="P1355" i="1"/>
  <c r="P1329" i="1"/>
  <c r="P1270" i="1"/>
  <c r="P1211" i="1"/>
  <c r="P1152" i="1"/>
  <c r="P1098" i="1"/>
  <c r="P1002" i="1"/>
  <c r="P962" i="1"/>
  <c r="P839" i="1"/>
  <c r="P696" i="1"/>
  <c r="P565" i="1"/>
  <c r="P408" i="1"/>
  <c r="P116" i="1"/>
  <c r="P1439" i="1"/>
  <c r="P1380" i="1"/>
  <c r="P1326" i="1"/>
  <c r="P1269" i="1"/>
  <c r="P1210" i="1"/>
  <c r="P1151" i="1"/>
  <c r="P1092" i="1"/>
  <c r="P1066" i="1"/>
  <c r="P999" i="1"/>
  <c r="P899" i="1"/>
  <c r="P768" i="1"/>
  <c r="P632" i="1"/>
  <c r="P552" i="1"/>
  <c r="P320" i="1"/>
  <c r="P205" i="1"/>
  <c r="P1464" i="1"/>
  <c r="P1438" i="1"/>
  <c r="P1379" i="1"/>
  <c r="P1353" i="1"/>
  <c r="P1320" i="1"/>
  <c r="P1266" i="1"/>
  <c r="P1235" i="1"/>
  <c r="P1209" i="1"/>
  <c r="P1176" i="1"/>
  <c r="P1150" i="1"/>
  <c r="P1122" i="1"/>
  <c r="P1091" i="1"/>
  <c r="P1065" i="1"/>
  <c r="P1032" i="1"/>
  <c r="P998" i="1"/>
  <c r="P956" i="1"/>
  <c r="P896" i="1"/>
  <c r="P830" i="1"/>
  <c r="P755" i="1"/>
  <c r="P692" i="1"/>
  <c r="P624" i="1"/>
  <c r="P551" i="1"/>
  <c r="P488" i="1"/>
  <c r="P404" i="1"/>
  <c r="P314" i="1"/>
  <c r="P204" i="1"/>
  <c r="P86" i="1"/>
  <c r="P1415" i="1"/>
  <c r="P1389" i="1"/>
  <c r="P1330" i="1"/>
  <c r="P1271" i="1"/>
  <c r="P1212" i="1"/>
  <c r="P1158" i="1"/>
  <c r="P1127" i="1"/>
  <c r="P1068" i="1"/>
  <c r="P1042" i="1"/>
  <c r="P1010" i="1"/>
  <c r="P963" i="1"/>
  <c r="P920" i="1"/>
  <c r="P840" i="1"/>
  <c r="P779" i="1"/>
  <c r="P709" i="1"/>
  <c r="P636" i="1"/>
  <c r="P575" i="1"/>
  <c r="P421" i="1"/>
  <c r="P336" i="1"/>
  <c r="P230" i="1"/>
  <c r="P119" i="1"/>
  <c r="P1440" i="1"/>
  <c r="P1386" i="1"/>
  <c r="P1296" i="1"/>
  <c r="P1242" i="1"/>
  <c r="P1185" i="1"/>
  <c r="P1126" i="1"/>
  <c r="P1067" i="1"/>
  <c r="P1041" i="1"/>
  <c r="P912" i="1"/>
  <c r="P776" i="1"/>
  <c r="P635" i="1"/>
  <c r="P492" i="1"/>
  <c r="P323" i="1"/>
  <c r="P229" i="1"/>
  <c r="P1470" i="1"/>
  <c r="P1413" i="1"/>
  <c r="P1354" i="1"/>
  <c r="P1295" i="1"/>
  <c r="P1236" i="1"/>
  <c r="P1182" i="1"/>
  <c r="P1125" i="1"/>
  <c r="P1038" i="1"/>
  <c r="P961" i="1"/>
  <c r="P836" i="1"/>
  <c r="P695" i="1"/>
  <c r="P491" i="1"/>
  <c r="P407" i="1"/>
  <c r="P92" i="1"/>
  <c r="P1410" i="1"/>
  <c r="P1294" i="1"/>
  <c r="P1463" i="1"/>
  <c r="P1437" i="1"/>
  <c r="P1404" i="1"/>
  <c r="P1378" i="1"/>
  <c r="P1350" i="1"/>
  <c r="P1319" i="1"/>
  <c r="P1293" i="1"/>
  <c r="P1260" i="1"/>
  <c r="P1234" i="1"/>
  <c r="P1206" i="1"/>
  <c r="P1175" i="1"/>
  <c r="P1149" i="1"/>
  <c r="P1116" i="1"/>
  <c r="P1090" i="1"/>
  <c r="P1062" i="1"/>
  <c r="P1031" i="1"/>
  <c r="P997" i="1"/>
  <c r="P948" i="1"/>
  <c r="P890" i="1"/>
  <c r="P827" i="1"/>
  <c r="P752" i="1"/>
  <c r="P686" i="1"/>
  <c r="P611" i="1"/>
  <c r="P548" i="1"/>
  <c r="P480" i="1"/>
  <c r="P395" i="1"/>
  <c r="P308" i="1"/>
  <c r="P203" i="1"/>
  <c r="P85" i="1"/>
  <c r="P120" i="1"/>
  <c r="P1446" i="1"/>
  <c r="P1356" i="1"/>
  <c r="P1302" i="1"/>
  <c r="P1245" i="1"/>
  <c r="P1186" i="1"/>
  <c r="P1101" i="1"/>
  <c r="P493" i="1"/>
  <c r="P1462" i="1"/>
  <c r="P1434" i="1"/>
  <c r="P1403" i="1"/>
  <c r="P1377" i="1"/>
  <c r="P1344" i="1"/>
  <c r="P1318" i="1"/>
  <c r="P1290" i="1"/>
  <c r="P1259" i="1"/>
  <c r="P1233" i="1"/>
  <c r="P1200" i="1"/>
  <c r="P1174" i="1"/>
  <c r="P1146" i="1"/>
  <c r="P1115" i="1"/>
  <c r="P1089" i="1"/>
  <c r="P1056" i="1"/>
  <c r="P1030" i="1"/>
  <c r="P992" i="1"/>
  <c r="P947" i="1"/>
  <c r="P889" i="1"/>
  <c r="P812" i="1"/>
  <c r="P746" i="1"/>
  <c r="P683" i="1"/>
  <c r="P608" i="1"/>
  <c r="P542" i="1"/>
  <c r="P467" i="1"/>
  <c r="P380" i="1"/>
  <c r="P290" i="1"/>
  <c r="P179" i="1"/>
  <c r="P3" i="1"/>
  <c r="P15" i="1"/>
  <c r="P27" i="1"/>
  <c r="P39" i="1"/>
  <c r="P51" i="1"/>
  <c r="P63" i="1"/>
  <c r="P75" i="1"/>
  <c r="P87" i="1"/>
  <c r="P99" i="1"/>
  <c r="P111" i="1"/>
  <c r="P123" i="1"/>
  <c r="P135" i="1"/>
  <c r="P147" i="1"/>
  <c r="P159" i="1"/>
  <c r="P171" i="1"/>
  <c r="P183" i="1"/>
  <c r="P195" i="1"/>
  <c r="P207" i="1"/>
  <c r="P219" i="1"/>
  <c r="P231" i="1"/>
  <c r="P243" i="1"/>
  <c r="P255" i="1"/>
  <c r="P267" i="1"/>
  <c r="P279" i="1"/>
  <c r="P291" i="1"/>
  <c r="P303" i="1"/>
  <c r="P315" i="1"/>
  <c r="P327" i="1"/>
  <c r="P339" i="1"/>
  <c r="P351" i="1"/>
  <c r="P363" i="1"/>
  <c r="P375" i="1"/>
  <c r="P387" i="1"/>
  <c r="P399" i="1"/>
  <c r="P411" i="1"/>
  <c r="P423" i="1"/>
  <c r="P435" i="1"/>
  <c r="P447" i="1"/>
  <c r="P459" i="1"/>
  <c r="P471" i="1"/>
  <c r="P483" i="1"/>
  <c r="P495" i="1"/>
  <c r="P507" i="1"/>
  <c r="P519" i="1"/>
  <c r="P531" i="1"/>
  <c r="P543" i="1"/>
  <c r="P555" i="1"/>
  <c r="P567" i="1"/>
  <c r="P579" i="1"/>
  <c r="P591" i="1"/>
  <c r="P603" i="1"/>
  <c r="P615" i="1"/>
  <c r="P627" i="1"/>
  <c r="P639" i="1"/>
  <c r="P651" i="1"/>
  <c r="P663" i="1"/>
  <c r="P675" i="1"/>
  <c r="P687" i="1"/>
  <c r="P699" i="1"/>
  <c r="P711" i="1"/>
  <c r="P723" i="1"/>
  <c r="P735" i="1"/>
  <c r="P747" i="1"/>
  <c r="P759" i="1"/>
  <c r="P771" i="1"/>
  <c r="P783" i="1"/>
  <c r="P795" i="1"/>
  <c r="P807" i="1"/>
  <c r="P819" i="1"/>
  <c r="P831" i="1"/>
  <c r="P843" i="1"/>
  <c r="P855" i="1"/>
  <c r="P867" i="1"/>
  <c r="P879" i="1"/>
  <c r="P891" i="1"/>
  <c r="P903" i="1"/>
  <c r="P915" i="1"/>
  <c r="P927" i="1"/>
  <c r="P4" i="1"/>
  <c r="P16" i="1"/>
  <c r="P28" i="1"/>
  <c r="P40" i="1"/>
  <c r="P52" i="1"/>
  <c r="P64" i="1"/>
  <c r="P76" i="1"/>
  <c r="P88" i="1"/>
  <c r="P100" i="1"/>
  <c r="P112" i="1"/>
  <c r="P124" i="1"/>
  <c r="P136" i="1"/>
  <c r="P148" i="1"/>
  <c r="P160" i="1"/>
  <c r="P172" i="1"/>
  <c r="P184" i="1"/>
  <c r="P196" i="1"/>
  <c r="P208" i="1"/>
  <c r="P220" i="1"/>
  <c r="P232" i="1"/>
  <c r="P244" i="1"/>
  <c r="P256" i="1"/>
  <c r="P268" i="1"/>
  <c r="P280" i="1"/>
  <c r="P292" i="1"/>
  <c r="P304" i="1"/>
  <c r="P316" i="1"/>
  <c r="P328" i="1"/>
  <c r="P340" i="1"/>
  <c r="P352" i="1"/>
  <c r="P364" i="1"/>
  <c r="P376" i="1"/>
  <c r="P388" i="1"/>
  <c r="P400" i="1"/>
  <c r="P412" i="1"/>
  <c r="P424" i="1"/>
  <c r="P436" i="1"/>
  <c r="P448" i="1"/>
  <c r="P460" i="1"/>
  <c r="P472" i="1"/>
  <c r="P484" i="1"/>
  <c r="P496" i="1"/>
  <c r="P508" i="1"/>
  <c r="P520" i="1"/>
  <c r="P532" i="1"/>
  <c r="P544" i="1"/>
  <c r="P556" i="1"/>
  <c r="P568" i="1"/>
  <c r="P580" i="1"/>
  <c r="P592" i="1"/>
  <c r="P604" i="1"/>
  <c r="P616" i="1"/>
  <c r="P628" i="1"/>
  <c r="P640" i="1"/>
  <c r="P652" i="1"/>
  <c r="P664" i="1"/>
  <c r="P676" i="1"/>
  <c r="P688" i="1"/>
  <c r="P700" i="1"/>
  <c r="P712" i="1"/>
  <c r="P724" i="1"/>
  <c r="P736" i="1"/>
  <c r="P748" i="1"/>
  <c r="P760" i="1"/>
  <c r="P772" i="1"/>
  <c r="P784" i="1"/>
  <c r="P796" i="1"/>
  <c r="P808" i="1"/>
  <c r="P820" i="1"/>
  <c r="P832" i="1"/>
  <c r="P844" i="1"/>
  <c r="P856" i="1"/>
  <c r="P868" i="1"/>
  <c r="P880" i="1"/>
  <c r="P892" i="1"/>
  <c r="P904" i="1"/>
  <c r="P916" i="1"/>
  <c r="P928" i="1"/>
  <c r="P940" i="1"/>
  <c r="P952" i="1"/>
  <c r="P964" i="1"/>
  <c r="P976" i="1"/>
  <c r="P988" i="1"/>
  <c r="P1000" i="1"/>
  <c r="P1012" i="1"/>
  <c r="P5" i="1"/>
  <c r="P17" i="1"/>
  <c r="P29" i="1"/>
  <c r="P41" i="1"/>
  <c r="P53" i="1"/>
  <c r="P65" i="1"/>
  <c r="P77" i="1"/>
  <c r="P89" i="1"/>
  <c r="P101" i="1"/>
  <c r="P113" i="1"/>
  <c r="P125" i="1"/>
  <c r="P137" i="1"/>
  <c r="P149" i="1"/>
  <c r="P161" i="1"/>
  <c r="P173" i="1"/>
  <c r="P185" i="1"/>
  <c r="P197" i="1"/>
  <c r="P209" i="1"/>
  <c r="P221" i="1"/>
  <c r="P233" i="1"/>
  <c r="P245" i="1"/>
  <c r="P257" i="1"/>
  <c r="P269" i="1"/>
  <c r="P281" i="1"/>
  <c r="P293" i="1"/>
  <c r="P305" i="1"/>
  <c r="P317" i="1"/>
  <c r="P329" i="1"/>
  <c r="P341" i="1"/>
  <c r="P353" i="1"/>
  <c r="P365" i="1"/>
  <c r="P377" i="1"/>
  <c r="P389" i="1"/>
  <c r="P401" i="1"/>
  <c r="P413" i="1"/>
  <c r="P425" i="1"/>
  <c r="P437" i="1"/>
  <c r="P449" i="1"/>
  <c r="P461" i="1"/>
  <c r="P473" i="1"/>
  <c r="P485" i="1"/>
  <c r="P497" i="1"/>
  <c r="P509" i="1"/>
  <c r="P521" i="1"/>
  <c r="P533" i="1"/>
  <c r="P545" i="1"/>
  <c r="P557" i="1"/>
  <c r="P569" i="1"/>
  <c r="P581" i="1"/>
  <c r="P593" i="1"/>
  <c r="P605" i="1"/>
  <c r="P617" i="1"/>
  <c r="P629" i="1"/>
  <c r="P641" i="1"/>
  <c r="P653" i="1"/>
  <c r="P665" i="1"/>
  <c r="P677" i="1"/>
  <c r="P689" i="1"/>
  <c r="P701" i="1"/>
  <c r="P713" i="1"/>
  <c r="P725" i="1"/>
  <c r="P737" i="1"/>
  <c r="P749" i="1"/>
  <c r="P761" i="1"/>
  <c r="P773" i="1"/>
  <c r="P785" i="1"/>
  <c r="P797" i="1"/>
  <c r="P809" i="1"/>
  <c r="P821" i="1"/>
  <c r="P833" i="1"/>
  <c r="P845" i="1"/>
  <c r="P857" i="1"/>
  <c r="P869" i="1"/>
  <c r="P881" i="1"/>
  <c r="P893" i="1"/>
  <c r="P905" i="1"/>
  <c r="P917" i="1"/>
  <c r="P929" i="1"/>
  <c r="P941" i="1"/>
  <c r="P953" i="1"/>
  <c r="P965" i="1"/>
  <c r="P977" i="1"/>
  <c r="P989" i="1"/>
  <c r="P1001" i="1"/>
  <c r="P1013" i="1"/>
  <c r="P6" i="1"/>
  <c r="P18" i="1"/>
  <c r="P30" i="1"/>
  <c r="P42" i="1"/>
  <c r="P54" i="1"/>
  <c r="P66" i="1"/>
  <c r="P78" i="1"/>
  <c r="P90" i="1"/>
  <c r="P102" i="1"/>
  <c r="P114" i="1"/>
  <c r="P126" i="1"/>
  <c r="P138" i="1"/>
  <c r="P150" i="1"/>
  <c r="P162" i="1"/>
  <c r="P174" i="1"/>
  <c r="P186" i="1"/>
  <c r="P198" i="1"/>
  <c r="P210" i="1"/>
  <c r="P222" i="1"/>
  <c r="P234" i="1"/>
  <c r="P246" i="1"/>
  <c r="P258" i="1"/>
  <c r="P270" i="1"/>
  <c r="P282" i="1"/>
  <c r="P294" i="1"/>
  <c r="P306" i="1"/>
  <c r="P318" i="1"/>
  <c r="P330" i="1"/>
  <c r="P342" i="1"/>
  <c r="P354" i="1"/>
  <c r="P366" i="1"/>
  <c r="P378" i="1"/>
  <c r="P390" i="1"/>
  <c r="P402" i="1"/>
  <c r="P414" i="1"/>
  <c r="P426" i="1"/>
  <c r="P438" i="1"/>
  <c r="P450" i="1"/>
  <c r="P462" i="1"/>
  <c r="P474" i="1"/>
  <c r="P486" i="1"/>
  <c r="P498" i="1"/>
  <c r="P510" i="1"/>
  <c r="P522" i="1"/>
  <c r="P534" i="1"/>
  <c r="P546" i="1"/>
  <c r="P558" i="1"/>
  <c r="P570" i="1"/>
  <c r="P582" i="1"/>
  <c r="P594" i="1"/>
  <c r="P606" i="1"/>
  <c r="P618" i="1"/>
  <c r="P630" i="1"/>
  <c r="P642" i="1"/>
  <c r="P654" i="1"/>
  <c r="P666" i="1"/>
  <c r="P678" i="1"/>
  <c r="P690" i="1"/>
  <c r="P702" i="1"/>
  <c r="P714" i="1"/>
  <c r="P726" i="1"/>
  <c r="P738" i="1"/>
  <c r="P750" i="1"/>
  <c r="P762" i="1"/>
  <c r="P774" i="1"/>
  <c r="P786" i="1"/>
  <c r="P798" i="1"/>
  <c r="P810" i="1"/>
  <c r="P822" i="1"/>
  <c r="P834" i="1"/>
  <c r="P846" i="1"/>
  <c r="P858" i="1"/>
  <c r="P870" i="1"/>
  <c r="P882" i="1"/>
  <c r="P894" i="1"/>
  <c r="P906" i="1"/>
  <c r="P918" i="1"/>
  <c r="P930" i="1"/>
  <c r="P7" i="1"/>
  <c r="P19" i="1"/>
  <c r="P31" i="1"/>
  <c r="P43" i="1"/>
  <c r="P55" i="1"/>
  <c r="P67" i="1"/>
  <c r="P79" i="1"/>
  <c r="P91" i="1"/>
  <c r="P103" i="1"/>
  <c r="P115" i="1"/>
  <c r="P127" i="1"/>
  <c r="P139" i="1"/>
  <c r="P151" i="1"/>
  <c r="P163" i="1"/>
  <c r="P175" i="1"/>
  <c r="P187" i="1"/>
  <c r="P199" i="1"/>
  <c r="P211" i="1"/>
  <c r="P223" i="1"/>
  <c r="P235" i="1"/>
  <c r="P247" i="1"/>
  <c r="P259" i="1"/>
  <c r="P271" i="1"/>
  <c r="P283" i="1"/>
  <c r="P295" i="1"/>
  <c r="P307" i="1"/>
  <c r="P319" i="1"/>
  <c r="P331" i="1"/>
  <c r="P343" i="1"/>
  <c r="P355" i="1"/>
  <c r="P367" i="1"/>
  <c r="P379" i="1"/>
  <c r="P391" i="1"/>
  <c r="P403" i="1"/>
  <c r="P415" i="1"/>
  <c r="P427" i="1"/>
  <c r="P439" i="1"/>
  <c r="P451" i="1"/>
  <c r="P463" i="1"/>
  <c r="P475" i="1"/>
  <c r="P487" i="1"/>
  <c r="P499" i="1"/>
  <c r="P511" i="1"/>
  <c r="P523" i="1"/>
  <c r="P535" i="1"/>
  <c r="P547" i="1"/>
  <c r="P559" i="1"/>
  <c r="P571" i="1"/>
  <c r="P583" i="1"/>
  <c r="P595" i="1"/>
  <c r="P607" i="1"/>
  <c r="P619" i="1"/>
  <c r="P631" i="1"/>
  <c r="P643" i="1"/>
  <c r="P655" i="1"/>
  <c r="P667" i="1"/>
  <c r="P679" i="1"/>
  <c r="P691" i="1"/>
  <c r="P703" i="1"/>
  <c r="P715" i="1"/>
  <c r="P727" i="1"/>
  <c r="P739" i="1"/>
  <c r="P751" i="1"/>
  <c r="P763" i="1"/>
  <c r="P775" i="1"/>
  <c r="P787" i="1"/>
  <c r="P799" i="1"/>
  <c r="P811" i="1"/>
  <c r="P823" i="1"/>
  <c r="P835" i="1"/>
  <c r="P847" i="1"/>
  <c r="P859" i="1"/>
  <c r="P871" i="1"/>
  <c r="P883" i="1"/>
  <c r="P895" i="1"/>
  <c r="P907" i="1"/>
  <c r="P919" i="1"/>
  <c r="P931" i="1"/>
  <c r="P9" i="1"/>
  <c r="P21" i="1"/>
  <c r="P33" i="1"/>
  <c r="P45" i="1"/>
  <c r="P57" i="1"/>
  <c r="P69" i="1"/>
  <c r="P81" i="1"/>
  <c r="P93" i="1"/>
  <c r="P105" i="1"/>
  <c r="P117" i="1"/>
  <c r="P129" i="1"/>
  <c r="P141" i="1"/>
  <c r="P153" i="1"/>
  <c r="P165" i="1"/>
  <c r="P177" i="1"/>
  <c r="P189" i="1"/>
  <c r="P201" i="1"/>
  <c r="P213" i="1"/>
  <c r="P225" i="1"/>
  <c r="P237" i="1"/>
  <c r="P249" i="1"/>
  <c r="P261" i="1"/>
  <c r="P273" i="1"/>
  <c r="P285" i="1"/>
  <c r="P297" i="1"/>
  <c r="P309" i="1"/>
  <c r="P321" i="1"/>
  <c r="P333" i="1"/>
  <c r="P345" i="1"/>
  <c r="P357" i="1"/>
  <c r="P369" i="1"/>
  <c r="P381" i="1"/>
  <c r="P393" i="1"/>
  <c r="P405" i="1"/>
  <c r="P417" i="1"/>
  <c r="P429" i="1"/>
  <c r="P441" i="1"/>
  <c r="P453" i="1"/>
  <c r="P465" i="1"/>
  <c r="P477" i="1"/>
  <c r="P489" i="1"/>
  <c r="P501" i="1"/>
  <c r="P513" i="1"/>
  <c r="P525" i="1"/>
  <c r="P537" i="1"/>
  <c r="P549" i="1"/>
  <c r="P561" i="1"/>
  <c r="P573" i="1"/>
  <c r="P585" i="1"/>
  <c r="P597" i="1"/>
  <c r="P609" i="1"/>
  <c r="P621" i="1"/>
  <c r="P633" i="1"/>
  <c r="P645" i="1"/>
  <c r="P657" i="1"/>
  <c r="P669" i="1"/>
  <c r="P681" i="1"/>
  <c r="P693" i="1"/>
  <c r="P705" i="1"/>
  <c r="P717" i="1"/>
  <c r="P729" i="1"/>
  <c r="P741" i="1"/>
  <c r="P753" i="1"/>
  <c r="P765" i="1"/>
  <c r="P777" i="1"/>
  <c r="P789" i="1"/>
  <c r="P801" i="1"/>
  <c r="P813" i="1"/>
  <c r="P825" i="1"/>
  <c r="P837" i="1"/>
  <c r="P849" i="1"/>
  <c r="P861" i="1"/>
  <c r="P873" i="1"/>
  <c r="P885" i="1"/>
  <c r="P897" i="1"/>
  <c r="P909" i="1"/>
  <c r="P921" i="1"/>
  <c r="P933" i="1"/>
  <c r="P945" i="1"/>
  <c r="P957" i="1"/>
  <c r="P969" i="1"/>
  <c r="P981" i="1"/>
  <c r="P993" i="1"/>
  <c r="P1005" i="1"/>
  <c r="P1017" i="1"/>
  <c r="P10" i="1"/>
  <c r="P22" i="1"/>
  <c r="P34" i="1"/>
  <c r="P46" i="1"/>
  <c r="P58" i="1"/>
  <c r="P70" i="1"/>
  <c r="P82" i="1"/>
  <c r="P94" i="1"/>
  <c r="P106" i="1"/>
  <c r="P118" i="1"/>
  <c r="P130" i="1"/>
  <c r="P142" i="1"/>
  <c r="P154" i="1"/>
  <c r="P166" i="1"/>
  <c r="P178" i="1"/>
  <c r="P190" i="1"/>
  <c r="P202" i="1"/>
  <c r="P214" i="1"/>
  <c r="P226" i="1"/>
  <c r="P238" i="1"/>
  <c r="P250" i="1"/>
  <c r="P262" i="1"/>
  <c r="P274" i="1"/>
  <c r="P286" i="1"/>
  <c r="P298" i="1"/>
  <c r="P310" i="1"/>
  <c r="P322" i="1"/>
  <c r="P334" i="1"/>
  <c r="P346" i="1"/>
  <c r="P358" i="1"/>
  <c r="P370" i="1"/>
  <c r="P382" i="1"/>
  <c r="P394" i="1"/>
  <c r="P406" i="1"/>
  <c r="P418" i="1"/>
  <c r="P430" i="1"/>
  <c r="P442" i="1"/>
  <c r="P454" i="1"/>
  <c r="P466" i="1"/>
  <c r="P478" i="1"/>
  <c r="P490" i="1"/>
  <c r="P502" i="1"/>
  <c r="P514" i="1"/>
  <c r="P526" i="1"/>
  <c r="P538" i="1"/>
  <c r="P550" i="1"/>
  <c r="P562" i="1"/>
  <c r="P574" i="1"/>
  <c r="P586" i="1"/>
  <c r="P598" i="1"/>
  <c r="P610" i="1"/>
  <c r="P622" i="1"/>
  <c r="P634" i="1"/>
  <c r="P646" i="1"/>
  <c r="P658" i="1"/>
  <c r="P670" i="1"/>
  <c r="P682" i="1"/>
  <c r="P694" i="1"/>
  <c r="P706" i="1"/>
  <c r="P718" i="1"/>
  <c r="P730" i="1"/>
  <c r="P742" i="1"/>
  <c r="P754" i="1"/>
  <c r="P766" i="1"/>
  <c r="P778" i="1"/>
  <c r="P790" i="1"/>
  <c r="P802" i="1"/>
  <c r="P814" i="1"/>
  <c r="P826" i="1"/>
  <c r="P838" i="1"/>
  <c r="P850" i="1"/>
  <c r="P862" i="1"/>
  <c r="P874" i="1"/>
  <c r="P886" i="1"/>
  <c r="P898" i="1"/>
  <c r="P910" i="1"/>
  <c r="P922" i="1"/>
  <c r="P934" i="1"/>
  <c r="P946" i="1"/>
  <c r="P958" i="1"/>
  <c r="P970" i="1"/>
  <c r="P982" i="1"/>
  <c r="P994" i="1"/>
  <c r="P1006" i="1"/>
  <c r="P1018" i="1"/>
  <c r="P8" i="1"/>
  <c r="P36" i="1"/>
  <c r="P62" i="1"/>
  <c r="P95" i="1"/>
  <c r="P121" i="1"/>
  <c r="P152" i="1"/>
  <c r="P180" i="1"/>
  <c r="P206" i="1"/>
  <c r="P239" i="1"/>
  <c r="P265" i="1"/>
  <c r="P296" i="1"/>
  <c r="P324" i="1"/>
  <c r="P350" i="1"/>
  <c r="P383" i="1"/>
  <c r="P409" i="1"/>
  <c r="P440" i="1"/>
  <c r="P468" i="1"/>
  <c r="P494" i="1"/>
  <c r="P527" i="1"/>
  <c r="P553" i="1"/>
  <c r="P584" i="1"/>
  <c r="P612" i="1"/>
  <c r="P638" i="1"/>
  <c r="P671" i="1"/>
  <c r="P697" i="1"/>
  <c r="P728" i="1"/>
  <c r="P756" i="1"/>
  <c r="P782" i="1"/>
  <c r="P815" i="1"/>
  <c r="P841" i="1"/>
  <c r="P872" i="1"/>
  <c r="P900" i="1"/>
  <c r="P926" i="1"/>
  <c r="P949" i="1"/>
  <c r="P967" i="1"/>
  <c r="P985" i="1"/>
  <c r="P1003" i="1"/>
  <c r="P1021" i="1"/>
  <c r="P1033" i="1"/>
  <c r="P1045" i="1"/>
  <c r="P1057" i="1"/>
  <c r="P1069" i="1"/>
  <c r="P1081" i="1"/>
  <c r="P1093" i="1"/>
  <c r="P1105" i="1"/>
  <c r="P1117" i="1"/>
  <c r="P1129" i="1"/>
  <c r="P1141" i="1"/>
  <c r="P1153" i="1"/>
  <c r="P1165" i="1"/>
  <c r="P1177" i="1"/>
  <c r="P1189" i="1"/>
  <c r="P1201" i="1"/>
  <c r="P1213" i="1"/>
  <c r="P1225" i="1"/>
  <c r="P1237" i="1"/>
  <c r="P1249" i="1"/>
  <c r="P1261" i="1"/>
  <c r="P1273" i="1"/>
  <c r="P1285" i="1"/>
  <c r="P1297" i="1"/>
  <c r="P1309" i="1"/>
  <c r="P1321" i="1"/>
  <c r="P1333" i="1"/>
  <c r="P1345" i="1"/>
  <c r="P1357" i="1"/>
  <c r="P1369" i="1"/>
  <c r="P1381" i="1"/>
  <c r="P1393" i="1"/>
  <c r="P1405" i="1"/>
  <c r="P1417" i="1"/>
  <c r="P1429" i="1"/>
  <c r="P1441" i="1"/>
  <c r="P1453" i="1"/>
  <c r="P1465" i="1"/>
  <c r="P11" i="1"/>
  <c r="P37" i="1"/>
  <c r="P68" i="1"/>
  <c r="P96" i="1"/>
  <c r="P122" i="1"/>
  <c r="P155" i="1"/>
  <c r="P181" i="1"/>
  <c r="P212" i="1"/>
  <c r="P240" i="1"/>
  <c r="P266" i="1"/>
  <c r="P299" i="1"/>
  <c r="P325" i="1"/>
  <c r="P356" i="1"/>
  <c r="P384" i="1"/>
  <c r="P410" i="1"/>
  <c r="P443" i="1"/>
  <c r="P469" i="1"/>
  <c r="P500" i="1"/>
  <c r="P528" i="1"/>
  <c r="P554" i="1"/>
  <c r="P587" i="1"/>
  <c r="P613" i="1"/>
  <c r="P644" i="1"/>
  <c r="P672" i="1"/>
  <c r="P698" i="1"/>
  <c r="P731" i="1"/>
  <c r="P757" i="1"/>
  <c r="P788" i="1"/>
  <c r="P816" i="1"/>
  <c r="P842" i="1"/>
  <c r="P875" i="1"/>
  <c r="P901" i="1"/>
  <c r="P932" i="1"/>
  <c r="P950" i="1"/>
  <c r="P968" i="1"/>
  <c r="P986" i="1"/>
  <c r="P1004" i="1"/>
  <c r="P1022" i="1"/>
  <c r="P1034" i="1"/>
  <c r="P1046" i="1"/>
  <c r="P1058" i="1"/>
  <c r="P1070" i="1"/>
  <c r="P1082" i="1"/>
  <c r="P1094" i="1"/>
  <c r="P1106" i="1"/>
  <c r="P1118" i="1"/>
  <c r="P1130" i="1"/>
  <c r="P1142" i="1"/>
  <c r="P1154" i="1"/>
  <c r="P1166" i="1"/>
  <c r="P1178" i="1"/>
  <c r="P1190" i="1"/>
  <c r="P1202" i="1"/>
  <c r="P1214" i="1"/>
  <c r="P1226" i="1"/>
  <c r="P1238" i="1"/>
  <c r="P1250" i="1"/>
  <c r="P1262" i="1"/>
  <c r="P1274" i="1"/>
  <c r="P1286" i="1"/>
  <c r="P1298" i="1"/>
  <c r="P1310" i="1"/>
  <c r="P1322" i="1"/>
  <c r="P1334" i="1"/>
  <c r="P1346" i="1"/>
  <c r="P1358" i="1"/>
  <c r="P1370" i="1"/>
  <c r="P1382" i="1"/>
  <c r="P1394" i="1"/>
  <c r="P1406" i="1"/>
  <c r="P1418" i="1"/>
  <c r="P1430" i="1"/>
  <c r="P1442" i="1"/>
  <c r="P1454" i="1"/>
  <c r="P1466" i="1"/>
  <c r="P12" i="1"/>
  <c r="P38" i="1"/>
  <c r="P71" i="1"/>
  <c r="P97" i="1"/>
  <c r="P128" i="1"/>
  <c r="P156" i="1"/>
  <c r="P182" i="1"/>
  <c r="P215" i="1"/>
  <c r="P241" i="1"/>
  <c r="P272" i="1"/>
  <c r="P300" i="1"/>
  <c r="P326" i="1"/>
  <c r="P359" i="1"/>
  <c r="P385" i="1"/>
  <c r="P416" i="1"/>
  <c r="P444" i="1"/>
  <c r="P470" i="1"/>
  <c r="P503" i="1"/>
  <c r="P529" i="1"/>
  <c r="P560" i="1"/>
  <c r="P588" i="1"/>
  <c r="P614" i="1"/>
  <c r="P647" i="1"/>
  <c r="P673" i="1"/>
  <c r="P704" i="1"/>
  <c r="P732" i="1"/>
  <c r="P758" i="1"/>
  <c r="P791" i="1"/>
  <c r="P817" i="1"/>
  <c r="P848" i="1"/>
  <c r="P876" i="1"/>
  <c r="P902" i="1"/>
  <c r="P935" i="1"/>
  <c r="P951" i="1"/>
  <c r="P971" i="1"/>
  <c r="P987" i="1"/>
  <c r="P1007" i="1"/>
  <c r="P1023" i="1"/>
  <c r="P1035" i="1"/>
  <c r="P1047" i="1"/>
  <c r="P1059" i="1"/>
  <c r="P1071" i="1"/>
  <c r="P1083" i="1"/>
  <c r="P1095" i="1"/>
  <c r="P1107" i="1"/>
  <c r="P1119" i="1"/>
  <c r="P1131" i="1"/>
  <c r="P1143" i="1"/>
  <c r="P1155" i="1"/>
  <c r="P1167" i="1"/>
  <c r="P1179" i="1"/>
  <c r="P1191" i="1"/>
  <c r="P1203" i="1"/>
  <c r="P1215" i="1"/>
  <c r="P1227" i="1"/>
  <c r="P1239" i="1"/>
  <c r="P1251" i="1"/>
  <c r="P1263" i="1"/>
  <c r="P1275" i="1"/>
  <c r="P1287" i="1"/>
  <c r="P1299" i="1"/>
  <c r="P1311" i="1"/>
  <c r="P1323" i="1"/>
  <c r="P1335" i="1"/>
  <c r="P1347" i="1"/>
  <c r="P1359" i="1"/>
  <c r="P1371" i="1"/>
  <c r="P1383" i="1"/>
  <c r="P1395" i="1"/>
  <c r="P1407" i="1"/>
  <c r="P1419" i="1"/>
  <c r="P1431" i="1"/>
  <c r="P1443" i="1"/>
  <c r="P1455" i="1"/>
  <c r="P1467" i="1"/>
  <c r="P13" i="1"/>
  <c r="P44" i="1"/>
  <c r="P72" i="1"/>
  <c r="P98" i="1"/>
  <c r="P131" i="1"/>
  <c r="P157" i="1"/>
  <c r="P188" i="1"/>
  <c r="P216" i="1"/>
  <c r="P242" i="1"/>
  <c r="P275" i="1"/>
  <c r="P301" i="1"/>
  <c r="P332" i="1"/>
  <c r="P360" i="1"/>
  <c r="P386" i="1"/>
  <c r="P419" i="1"/>
  <c r="P445" i="1"/>
  <c r="P476" i="1"/>
  <c r="P504" i="1"/>
  <c r="P530" i="1"/>
  <c r="P563" i="1"/>
  <c r="P589" i="1"/>
  <c r="P620" i="1"/>
  <c r="P648" i="1"/>
  <c r="P674" i="1"/>
  <c r="P707" i="1"/>
  <c r="P733" i="1"/>
  <c r="P764" i="1"/>
  <c r="P792" i="1"/>
  <c r="P818" i="1"/>
  <c r="P851" i="1"/>
  <c r="P877" i="1"/>
  <c r="P908" i="1"/>
  <c r="P936" i="1"/>
  <c r="P954" i="1"/>
  <c r="P972" i="1"/>
  <c r="P990" i="1"/>
  <c r="P1008" i="1"/>
  <c r="P1024" i="1"/>
  <c r="P1036" i="1"/>
  <c r="P1048" i="1"/>
  <c r="P1060" i="1"/>
  <c r="P1072" i="1"/>
  <c r="P1084" i="1"/>
  <c r="P1096" i="1"/>
  <c r="P1108" i="1"/>
  <c r="P1120" i="1"/>
  <c r="P1132" i="1"/>
  <c r="P1144" i="1"/>
  <c r="P1156" i="1"/>
  <c r="P1168" i="1"/>
  <c r="P1180" i="1"/>
  <c r="P1192" i="1"/>
  <c r="P1204" i="1"/>
  <c r="P1216" i="1"/>
  <c r="P1228" i="1"/>
  <c r="P1240" i="1"/>
  <c r="P1252" i="1"/>
  <c r="P1264" i="1"/>
  <c r="P1276" i="1"/>
  <c r="P1288" i="1"/>
  <c r="P1300" i="1"/>
  <c r="P1312" i="1"/>
  <c r="P1324" i="1"/>
  <c r="P1336" i="1"/>
  <c r="P1348" i="1"/>
  <c r="P1360" i="1"/>
  <c r="P1372" i="1"/>
  <c r="P1384" i="1"/>
  <c r="P1396" i="1"/>
  <c r="P1408" i="1"/>
  <c r="P1420" i="1"/>
  <c r="P1432" i="1"/>
  <c r="P1444" i="1"/>
  <c r="P1456" i="1"/>
  <c r="P1468" i="1"/>
  <c r="P14" i="1"/>
  <c r="P47" i="1"/>
  <c r="P73" i="1"/>
  <c r="P104" i="1"/>
  <c r="P132" i="1"/>
  <c r="P158" i="1"/>
  <c r="P191" i="1"/>
  <c r="P217" i="1"/>
  <c r="P248" i="1"/>
  <c r="P276" i="1"/>
  <c r="P302" i="1"/>
  <c r="P335" i="1"/>
  <c r="P361" i="1"/>
  <c r="P392" i="1"/>
  <c r="P420" i="1"/>
  <c r="P446" i="1"/>
  <c r="P479" i="1"/>
  <c r="P505" i="1"/>
  <c r="P536" i="1"/>
  <c r="P564" i="1"/>
  <c r="P590" i="1"/>
  <c r="P623" i="1"/>
  <c r="P649" i="1"/>
  <c r="P680" i="1"/>
  <c r="P708" i="1"/>
  <c r="P734" i="1"/>
  <c r="P767" i="1"/>
  <c r="P793" i="1"/>
  <c r="P824" i="1"/>
  <c r="P852" i="1"/>
  <c r="P878" i="1"/>
  <c r="P911" i="1"/>
  <c r="P937" i="1"/>
  <c r="P955" i="1"/>
  <c r="P973" i="1"/>
  <c r="P991" i="1"/>
  <c r="P1009" i="1"/>
  <c r="P1025" i="1"/>
  <c r="P1037" i="1"/>
  <c r="P1049" i="1"/>
  <c r="P1061" i="1"/>
  <c r="P1073" i="1"/>
  <c r="P1085" i="1"/>
  <c r="P1097" i="1"/>
  <c r="P1109" i="1"/>
  <c r="P1121" i="1"/>
  <c r="P1133" i="1"/>
  <c r="P1145" i="1"/>
  <c r="P1157" i="1"/>
  <c r="P1169" i="1"/>
  <c r="P1181" i="1"/>
  <c r="P1193" i="1"/>
  <c r="P1205" i="1"/>
  <c r="P1217" i="1"/>
  <c r="P1229" i="1"/>
  <c r="P1241" i="1"/>
  <c r="P1253" i="1"/>
  <c r="P1265" i="1"/>
  <c r="P1277" i="1"/>
  <c r="P1289" i="1"/>
  <c r="P1301" i="1"/>
  <c r="P1313" i="1"/>
  <c r="P1325" i="1"/>
  <c r="P1337" i="1"/>
  <c r="P1349" i="1"/>
  <c r="P1361" i="1"/>
  <c r="P1373" i="1"/>
  <c r="P1385" i="1"/>
  <c r="P1397" i="1"/>
  <c r="P1409" i="1"/>
  <c r="P1421" i="1"/>
  <c r="P1433" i="1"/>
  <c r="P1445" i="1"/>
  <c r="P1457" i="1"/>
  <c r="P1469" i="1"/>
  <c r="P20" i="1"/>
  <c r="P48" i="1"/>
  <c r="P74" i="1"/>
  <c r="P107" i="1"/>
  <c r="P133" i="1"/>
  <c r="P164" i="1"/>
  <c r="P192" i="1"/>
  <c r="P218" i="1"/>
  <c r="P251" i="1"/>
  <c r="P277" i="1"/>
  <c r="P23" i="1"/>
  <c r="P49" i="1"/>
  <c r="P80" i="1"/>
  <c r="P108" i="1"/>
  <c r="P134" i="1"/>
  <c r="P167" i="1"/>
  <c r="P193" i="1"/>
  <c r="P224" i="1"/>
  <c r="P252" i="1"/>
  <c r="P278" i="1"/>
  <c r="P311" i="1"/>
  <c r="P337" i="1"/>
  <c r="P368" i="1"/>
  <c r="P396" i="1"/>
  <c r="P422" i="1"/>
  <c r="P455" i="1"/>
  <c r="P481" i="1"/>
  <c r="P512" i="1"/>
  <c r="P540" i="1"/>
  <c r="P566" i="1"/>
  <c r="P599" i="1"/>
  <c r="P625" i="1"/>
  <c r="P656" i="1"/>
  <c r="P684" i="1"/>
  <c r="P710" i="1"/>
  <c r="P743" i="1"/>
  <c r="P769" i="1"/>
  <c r="P800" i="1"/>
  <c r="P828" i="1"/>
  <c r="P854" i="1"/>
  <c r="P887" i="1"/>
  <c r="P913" i="1"/>
  <c r="P939" i="1"/>
  <c r="P959" i="1"/>
  <c r="P975" i="1"/>
  <c r="P995" i="1"/>
  <c r="P1011" i="1"/>
  <c r="P1027" i="1"/>
  <c r="P1039" i="1"/>
  <c r="P1051" i="1"/>
  <c r="P1063" i="1"/>
  <c r="P1075" i="1"/>
  <c r="P1087" i="1"/>
  <c r="P1099" i="1"/>
  <c r="P1111" i="1"/>
  <c r="P1123" i="1"/>
  <c r="P1135" i="1"/>
  <c r="P1147" i="1"/>
  <c r="P1159" i="1"/>
  <c r="P1171" i="1"/>
  <c r="P1183" i="1"/>
  <c r="P1195" i="1"/>
  <c r="P1207" i="1"/>
  <c r="P1219" i="1"/>
  <c r="P1231" i="1"/>
  <c r="P1243" i="1"/>
  <c r="P1255" i="1"/>
  <c r="P1267" i="1"/>
  <c r="P1279" i="1"/>
  <c r="P1291" i="1"/>
  <c r="P1303" i="1"/>
  <c r="P1315" i="1"/>
  <c r="P1327" i="1"/>
  <c r="P1339" i="1"/>
  <c r="P1351" i="1"/>
  <c r="P1363" i="1"/>
  <c r="P1375" i="1"/>
  <c r="P1387" i="1"/>
  <c r="P1399" i="1"/>
  <c r="P1411" i="1"/>
  <c r="P1423" i="1"/>
  <c r="P1435" i="1"/>
  <c r="P1447" i="1"/>
  <c r="P1459" i="1"/>
  <c r="P1471" i="1"/>
  <c r="P25" i="1"/>
  <c r="P84" i="1"/>
  <c r="P143" i="1"/>
  <c r="P228" i="1"/>
  <c r="P287" i="1"/>
  <c r="P313" i="1"/>
  <c r="P372" i="1"/>
  <c r="P431" i="1"/>
  <c r="P24" i="1"/>
  <c r="P50" i="1"/>
  <c r="P83" i="1"/>
  <c r="P109" i="1"/>
  <c r="P140" i="1"/>
  <c r="P168" i="1"/>
  <c r="P194" i="1"/>
  <c r="P227" i="1"/>
  <c r="P253" i="1"/>
  <c r="P284" i="1"/>
  <c r="P312" i="1"/>
  <c r="P338" i="1"/>
  <c r="P371" i="1"/>
  <c r="P397" i="1"/>
  <c r="P428" i="1"/>
  <c r="P456" i="1"/>
  <c r="P482" i="1"/>
  <c r="P515" i="1"/>
  <c r="P541" i="1"/>
  <c r="P572" i="1"/>
  <c r="P600" i="1"/>
  <c r="P626" i="1"/>
  <c r="P659" i="1"/>
  <c r="P685" i="1"/>
  <c r="P716" i="1"/>
  <c r="P744" i="1"/>
  <c r="P770" i="1"/>
  <c r="P803" i="1"/>
  <c r="P829" i="1"/>
  <c r="P860" i="1"/>
  <c r="P888" i="1"/>
  <c r="P914" i="1"/>
  <c r="P942" i="1"/>
  <c r="P960" i="1"/>
  <c r="P978" i="1"/>
  <c r="P996" i="1"/>
  <c r="P1014" i="1"/>
  <c r="P1028" i="1"/>
  <c r="P1040" i="1"/>
  <c r="P1052" i="1"/>
  <c r="P1064" i="1"/>
  <c r="P1076" i="1"/>
  <c r="P1088" i="1"/>
  <c r="P1100" i="1"/>
  <c r="P1112" i="1"/>
  <c r="P1124" i="1"/>
  <c r="P1136" i="1"/>
  <c r="P1148" i="1"/>
  <c r="P1160" i="1"/>
  <c r="P1172" i="1"/>
  <c r="P1184" i="1"/>
  <c r="P1196" i="1"/>
  <c r="P1208" i="1"/>
  <c r="P1220" i="1"/>
  <c r="P1232" i="1"/>
  <c r="P1244" i="1"/>
  <c r="P1256" i="1"/>
  <c r="P1268" i="1"/>
  <c r="P1280" i="1"/>
  <c r="P1292" i="1"/>
  <c r="P1304" i="1"/>
  <c r="P1316" i="1"/>
  <c r="P1328" i="1"/>
  <c r="P1340" i="1"/>
  <c r="P1352" i="1"/>
  <c r="P1364" i="1"/>
  <c r="P1376" i="1"/>
  <c r="P1388" i="1"/>
  <c r="P1400" i="1"/>
  <c r="P1412" i="1"/>
  <c r="P1424" i="1"/>
  <c r="P1436" i="1"/>
  <c r="P1448" i="1"/>
  <c r="P1460" i="1"/>
  <c r="P2" i="1"/>
  <c r="P56" i="1"/>
  <c r="P110" i="1"/>
  <c r="P169" i="1"/>
  <c r="P200" i="1"/>
  <c r="P254" i="1"/>
  <c r="P344" i="1"/>
  <c r="P398" i="1"/>
  <c r="P457" i="1"/>
  <c r="P1140" i="1"/>
  <c r="P59" i="1"/>
  <c r="P1198" i="1"/>
  <c r="P1170" i="1"/>
  <c r="P1139" i="1"/>
  <c r="P1113" i="1"/>
  <c r="P1080" i="1"/>
  <c r="P1054" i="1"/>
  <c r="P1026" i="1"/>
  <c r="P983" i="1"/>
  <c r="P943" i="1"/>
  <c r="P866" i="1"/>
  <c r="P805" i="1"/>
  <c r="P740" i="1"/>
  <c r="P662" i="1"/>
  <c r="P524" i="1"/>
  <c r="P373" i="1"/>
  <c r="P170" i="1"/>
  <c r="P1452" i="1"/>
  <c r="P1426" i="1"/>
  <c r="P1398" i="1"/>
  <c r="P1367" i="1"/>
  <c r="P1341" i="1"/>
  <c r="P1308" i="1"/>
  <c r="P1282" i="1"/>
  <c r="P1254" i="1"/>
  <c r="P1223" i="1"/>
  <c r="P1197" i="1"/>
  <c r="P1164" i="1"/>
  <c r="P1138" i="1"/>
  <c r="P1110" i="1"/>
  <c r="P1079" i="1"/>
  <c r="P1053" i="1"/>
  <c r="P1020" i="1"/>
  <c r="P980" i="1"/>
  <c r="P938" i="1"/>
  <c r="P865" i="1"/>
  <c r="P804" i="1"/>
  <c r="P722" i="1"/>
  <c r="P661" i="1"/>
  <c r="P596" i="1"/>
  <c r="P518" i="1"/>
  <c r="P452" i="1"/>
  <c r="P362" i="1"/>
  <c r="P264" i="1"/>
  <c r="P146" i="1"/>
  <c r="P35" i="1"/>
  <c r="P1461" i="1"/>
  <c r="P1428" i="1"/>
  <c r="P1402" i="1"/>
  <c r="P1374" i="1"/>
  <c r="P1343" i="1"/>
  <c r="P1317" i="1"/>
  <c r="P1284" i="1"/>
  <c r="P1258" i="1"/>
  <c r="P1230" i="1"/>
  <c r="P1199" i="1"/>
  <c r="P1173" i="1"/>
  <c r="P1114" i="1"/>
  <c r="P1086" i="1"/>
  <c r="P1055" i="1"/>
  <c r="P1029" i="1"/>
  <c r="P984" i="1"/>
  <c r="P944" i="1"/>
  <c r="P884" i="1"/>
  <c r="P806" i="1"/>
  <c r="P745" i="1"/>
  <c r="P668" i="1"/>
  <c r="P602" i="1"/>
  <c r="P539" i="1"/>
  <c r="P464" i="1"/>
  <c r="P374" i="1"/>
  <c r="P289" i="1"/>
  <c r="P176" i="1"/>
  <c r="P60" i="1"/>
  <c r="P1458" i="1"/>
  <c r="P1427" i="1"/>
  <c r="P1401" i="1"/>
  <c r="P1368" i="1"/>
  <c r="P1342" i="1"/>
  <c r="P1314" i="1"/>
  <c r="P1283" i="1"/>
  <c r="P1257" i="1"/>
  <c r="P1224" i="1"/>
  <c r="P601" i="1"/>
  <c r="P458" i="1"/>
  <c r="P288" i="1"/>
  <c r="P1451" i="1"/>
  <c r="P1425" i="1"/>
  <c r="P1392" i="1"/>
  <c r="P1366" i="1"/>
  <c r="P1338" i="1"/>
  <c r="P1307" i="1"/>
  <c r="P1281" i="1"/>
  <c r="P1248" i="1"/>
  <c r="P1222" i="1"/>
  <c r="P1194" i="1"/>
  <c r="P1163" i="1"/>
  <c r="P1137" i="1"/>
  <c r="P1104" i="1"/>
  <c r="P1078" i="1"/>
  <c r="P1050" i="1"/>
  <c r="P1019" i="1"/>
  <c r="P979" i="1"/>
  <c r="P925" i="1"/>
  <c r="P864" i="1"/>
  <c r="P794" i="1"/>
  <c r="P721" i="1"/>
  <c r="P660" i="1"/>
  <c r="P578" i="1"/>
  <c r="P517" i="1"/>
  <c r="P434" i="1"/>
  <c r="P349" i="1"/>
  <c r="P263" i="1"/>
  <c r="P145" i="1"/>
  <c r="P32" i="1"/>
  <c r="P1450" i="1"/>
  <c r="P1422" i="1"/>
  <c r="P1391" i="1"/>
  <c r="P1365" i="1"/>
  <c r="P1332" i="1"/>
  <c r="P1306" i="1"/>
  <c r="P1278" i="1"/>
  <c r="P1247" i="1"/>
  <c r="P1221" i="1"/>
  <c r="P1188" i="1"/>
  <c r="P1162" i="1"/>
  <c r="P1134" i="1"/>
  <c r="P1103" i="1"/>
  <c r="P1077" i="1"/>
  <c r="P1044" i="1"/>
  <c r="P1016" i="1"/>
  <c r="P974" i="1"/>
  <c r="P924" i="1"/>
  <c r="P863" i="1"/>
  <c r="P781" i="1"/>
  <c r="P720" i="1"/>
  <c r="P650" i="1"/>
  <c r="P577" i="1"/>
  <c r="P516" i="1"/>
  <c r="P433" i="1"/>
  <c r="P348" i="1"/>
  <c r="P260" i="1"/>
  <c r="P144" i="1"/>
  <c r="P26" i="1"/>
  <c r="I92" i="1"/>
  <c r="I1403" i="1"/>
  <c r="I1345" i="1"/>
  <c r="I1249" i="1"/>
  <c r="I1164" i="1"/>
  <c r="I1073" i="1"/>
  <c r="I973" i="1"/>
  <c r="I822" i="1"/>
  <c r="I706" i="1"/>
  <c r="I558" i="1"/>
  <c r="I432" i="1"/>
  <c r="I282" i="1"/>
  <c r="I145" i="1"/>
  <c r="I1455" i="1"/>
  <c r="I1402" i="1"/>
  <c r="I1317" i="1"/>
  <c r="I1248" i="1"/>
  <c r="I1143" i="1"/>
  <c r="I1059" i="1"/>
  <c r="I948" i="1"/>
  <c r="I817" i="1"/>
  <c r="I668" i="1"/>
  <c r="I554" i="1"/>
  <c r="I390" i="1"/>
  <c r="I263" i="1"/>
  <c r="I102" i="1"/>
  <c r="I1454" i="1"/>
  <c r="I1400" i="1"/>
  <c r="I1315" i="1"/>
  <c r="I1227" i="1"/>
  <c r="I1142" i="1"/>
  <c r="I1058" i="1"/>
  <c r="I930" i="1"/>
  <c r="I814" i="1"/>
  <c r="I666" i="1"/>
  <c r="I553" i="1"/>
  <c r="I385" i="1"/>
  <c r="I261" i="1"/>
  <c r="I93" i="1"/>
  <c r="I1452" i="1"/>
  <c r="I1384" i="1"/>
  <c r="I1314" i="1"/>
  <c r="I1224" i="1"/>
  <c r="I1122" i="1"/>
  <c r="I1056" i="1"/>
  <c r="I922" i="1"/>
  <c r="I813" i="1"/>
  <c r="I662" i="1"/>
  <c r="I549" i="1"/>
  <c r="I382" i="1"/>
  <c r="I254" i="1"/>
  <c r="I1448" i="1"/>
  <c r="I1383" i="1"/>
  <c r="I1297" i="1"/>
  <c r="I1223" i="1"/>
  <c r="I1121" i="1"/>
  <c r="I1045" i="1"/>
  <c r="I914" i="1"/>
  <c r="I812" i="1"/>
  <c r="I660" i="1"/>
  <c r="I542" i="1"/>
  <c r="I381" i="1"/>
  <c r="I253" i="1"/>
  <c r="I74" i="1"/>
  <c r="I1436" i="1"/>
  <c r="I1359" i="1"/>
  <c r="I1295" i="1"/>
  <c r="I1190" i="1"/>
  <c r="I1119" i="1"/>
  <c r="I1010" i="1"/>
  <c r="I909" i="1"/>
  <c r="I755" i="1"/>
  <c r="I648" i="1"/>
  <c r="I501" i="1"/>
  <c r="I362" i="1"/>
  <c r="I210" i="1"/>
  <c r="I47" i="1"/>
  <c r="I1404" i="1"/>
  <c r="I1346" i="1"/>
  <c r="I1250" i="1"/>
  <c r="I1173" i="1"/>
  <c r="I1079" i="1"/>
  <c r="I974" i="1"/>
  <c r="I850" i="1"/>
  <c r="I717" i="1"/>
  <c r="I562" i="1"/>
  <c r="I452" i="1"/>
  <c r="I285" i="1"/>
  <c r="I146" i="1"/>
  <c r="I1438" i="1"/>
  <c r="I1191" i="1"/>
  <c r="I1020" i="1"/>
  <c r="I765" i="1"/>
  <c r="I212" i="1"/>
  <c r="I1432" i="1"/>
  <c r="I1358" i="1"/>
  <c r="I1290" i="1"/>
  <c r="I1189" i="1"/>
  <c r="I1118" i="1"/>
  <c r="I1009" i="1"/>
  <c r="I899" i="1"/>
  <c r="I752" i="1"/>
  <c r="I642" i="1"/>
  <c r="I498" i="1"/>
  <c r="I338" i="1"/>
  <c r="I198" i="1"/>
  <c r="I45" i="1"/>
  <c r="I1406" i="1"/>
  <c r="I1350" i="1"/>
  <c r="I1254" i="1"/>
  <c r="I1187" i="1"/>
  <c r="I1085" i="1"/>
  <c r="I1007" i="1"/>
  <c r="I860" i="1"/>
  <c r="I745" i="1"/>
  <c r="I596" i="1"/>
  <c r="I457" i="1"/>
  <c r="I309" i="1"/>
  <c r="I165" i="1"/>
  <c r="I1405" i="1"/>
  <c r="I1347" i="1"/>
  <c r="I1251" i="1"/>
  <c r="I1182" i="1"/>
  <c r="I1083" i="1"/>
  <c r="I1006" i="1"/>
  <c r="I858" i="1"/>
  <c r="I718" i="1"/>
  <c r="I594" i="1"/>
  <c r="I454" i="1"/>
  <c r="I286" i="1"/>
  <c r="I164" i="1"/>
  <c r="I1370" i="1"/>
  <c r="I1296" i="1"/>
  <c r="I1120" i="1"/>
  <c r="I911" i="1"/>
  <c r="I650" i="1"/>
  <c r="I502" i="1"/>
  <c r="I380" i="1"/>
  <c r="I73" i="1"/>
  <c r="I1429" i="1"/>
  <c r="I1356" i="1"/>
  <c r="I1287" i="1"/>
  <c r="I1188" i="1"/>
  <c r="I1116" i="1"/>
  <c r="I1008" i="1"/>
  <c r="I896" i="1"/>
  <c r="I750" i="1"/>
  <c r="I623" i="1"/>
  <c r="I479" i="1"/>
  <c r="I335" i="1"/>
  <c r="I166" i="1"/>
  <c r="I38" i="1"/>
  <c r="M3" i="1"/>
  <c r="M15" i="1"/>
  <c r="M27" i="1"/>
  <c r="M39" i="1"/>
  <c r="M51" i="1"/>
  <c r="M63" i="1"/>
  <c r="M75" i="1"/>
  <c r="M87" i="1"/>
  <c r="M99" i="1"/>
  <c r="M111" i="1"/>
  <c r="M123" i="1"/>
  <c r="M135" i="1"/>
  <c r="M147" i="1"/>
  <c r="M159" i="1"/>
  <c r="M171" i="1"/>
  <c r="M183" i="1"/>
  <c r="M195" i="1"/>
  <c r="M207" i="1"/>
  <c r="M219" i="1"/>
  <c r="M231" i="1"/>
  <c r="M243" i="1"/>
  <c r="M255" i="1"/>
  <c r="M267" i="1"/>
  <c r="M279" i="1"/>
  <c r="M291" i="1"/>
  <c r="M303" i="1"/>
  <c r="M315" i="1"/>
  <c r="M327" i="1"/>
  <c r="M339" i="1"/>
  <c r="M351" i="1"/>
  <c r="M363" i="1"/>
  <c r="M375" i="1"/>
  <c r="M387" i="1"/>
  <c r="M399" i="1"/>
  <c r="M411" i="1"/>
  <c r="M423" i="1"/>
  <c r="M435" i="1"/>
  <c r="M447" i="1"/>
  <c r="M459" i="1"/>
  <c r="M471" i="1"/>
  <c r="M483" i="1"/>
  <c r="M495" i="1"/>
  <c r="M507" i="1"/>
  <c r="M519" i="1"/>
  <c r="M531" i="1"/>
  <c r="M543" i="1"/>
  <c r="M555" i="1"/>
  <c r="M567" i="1"/>
  <c r="M579" i="1"/>
  <c r="M591" i="1"/>
  <c r="M603" i="1"/>
  <c r="M615" i="1"/>
  <c r="M627" i="1"/>
  <c r="M639" i="1"/>
  <c r="M651" i="1"/>
  <c r="M663" i="1"/>
  <c r="M675" i="1"/>
  <c r="M687" i="1"/>
  <c r="M699" i="1"/>
  <c r="M711" i="1"/>
  <c r="M723" i="1"/>
  <c r="M735" i="1"/>
  <c r="M747" i="1"/>
  <c r="M759" i="1"/>
  <c r="M771" i="1"/>
  <c r="M783" i="1"/>
  <c r="M795" i="1"/>
  <c r="M807" i="1"/>
  <c r="M819" i="1"/>
  <c r="M831" i="1"/>
  <c r="M843" i="1"/>
  <c r="M855" i="1"/>
  <c r="M867" i="1"/>
  <c r="M879" i="1"/>
  <c r="M891" i="1"/>
  <c r="M903" i="1"/>
  <c r="M915" i="1"/>
  <c r="M927" i="1"/>
  <c r="M939" i="1"/>
  <c r="M951" i="1"/>
  <c r="M963" i="1"/>
  <c r="M975" i="1"/>
  <c r="M987" i="1"/>
  <c r="M999" i="1"/>
  <c r="M1011" i="1"/>
  <c r="M4" i="1"/>
  <c r="M16" i="1"/>
  <c r="M28" i="1"/>
  <c r="M40" i="1"/>
  <c r="M52" i="1"/>
  <c r="M64" i="1"/>
  <c r="M76" i="1"/>
  <c r="M88" i="1"/>
  <c r="M100" i="1"/>
  <c r="M112" i="1"/>
  <c r="M124" i="1"/>
  <c r="M136" i="1"/>
  <c r="M148" i="1"/>
  <c r="M160" i="1"/>
  <c r="M172" i="1"/>
  <c r="M184" i="1"/>
  <c r="M196" i="1"/>
  <c r="M208" i="1"/>
  <c r="M220" i="1"/>
  <c r="M232" i="1"/>
  <c r="M244" i="1"/>
  <c r="M256" i="1"/>
  <c r="M268" i="1"/>
  <c r="M280" i="1"/>
  <c r="M292" i="1"/>
  <c r="M304" i="1"/>
  <c r="M316" i="1"/>
  <c r="M328" i="1"/>
  <c r="M340" i="1"/>
  <c r="M352" i="1"/>
  <c r="M364" i="1"/>
  <c r="M376" i="1"/>
  <c r="M388" i="1"/>
  <c r="M400" i="1"/>
  <c r="M412" i="1"/>
  <c r="M424" i="1"/>
  <c r="M436" i="1"/>
  <c r="M448" i="1"/>
  <c r="M460" i="1"/>
  <c r="M472" i="1"/>
  <c r="M484" i="1"/>
  <c r="M496" i="1"/>
  <c r="M508" i="1"/>
  <c r="M520" i="1"/>
  <c r="M532" i="1"/>
  <c r="M544" i="1"/>
  <c r="M556" i="1"/>
  <c r="M568" i="1"/>
  <c r="M580" i="1"/>
  <c r="M592" i="1"/>
  <c r="M604" i="1"/>
  <c r="M616" i="1"/>
  <c r="M628" i="1"/>
  <c r="M640" i="1"/>
  <c r="M652" i="1"/>
  <c r="M664" i="1"/>
  <c r="M676" i="1"/>
  <c r="M688" i="1"/>
  <c r="M700" i="1"/>
  <c r="M712" i="1"/>
  <c r="M724" i="1"/>
  <c r="M736" i="1"/>
  <c r="M748" i="1"/>
  <c r="M760" i="1"/>
  <c r="M772" i="1"/>
  <c r="M784" i="1"/>
  <c r="M796" i="1"/>
  <c r="M808" i="1"/>
  <c r="M820" i="1"/>
  <c r="M832" i="1"/>
  <c r="M844" i="1"/>
  <c r="M856" i="1"/>
  <c r="M868" i="1"/>
  <c r="M880" i="1"/>
  <c r="M892" i="1"/>
  <c r="M904" i="1"/>
  <c r="M916" i="1"/>
  <c r="M928" i="1"/>
  <c r="M940" i="1"/>
  <c r="M952" i="1"/>
  <c r="M964" i="1"/>
  <c r="M976" i="1"/>
  <c r="M988" i="1"/>
  <c r="M1000" i="1"/>
  <c r="M1012" i="1"/>
  <c r="M5" i="1"/>
  <c r="M17" i="1"/>
  <c r="M29" i="1"/>
  <c r="M41" i="1"/>
  <c r="M53" i="1"/>
  <c r="M65" i="1"/>
  <c r="M77" i="1"/>
  <c r="M89" i="1"/>
  <c r="M101" i="1"/>
  <c r="M113" i="1"/>
  <c r="M125" i="1"/>
  <c r="M137" i="1"/>
  <c r="M149" i="1"/>
  <c r="M161" i="1"/>
  <c r="M173" i="1"/>
  <c r="M185" i="1"/>
  <c r="M197" i="1"/>
  <c r="M209" i="1"/>
  <c r="M221" i="1"/>
  <c r="M233" i="1"/>
  <c r="M245" i="1"/>
  <c r="M257" i="1"/>
  <c r="M269" i="1"/>
  <c r="M281" i="1"/>
  <c r="M293" i="1"/>
  <c r="M305" i="1"/>
  <c r="M317" i="1"/>
  <c r="M329" i="1"/>
  <c r="M341" i="1"/>
  <c r="M353" i="1"/>
  <c r="M365" i="1"/>
  <c r="M377" i="1"/>
  <c r="M389" i="1"/>
  <c r="M401" i="1"/>
  <c r="M413" i="1"/>
  <c r="M425" i="1"/>
  <c r="M437" i="1"/>
  <c r="M449" i="1"/>
  <c r="M461" i="1"/>
  <c r="M473" i="1"/>
  <c r="M485" i="1"/>
  <c r="M497" i="1"/>
  <c r="M509" i="1"/>
  <c r="M521" i="1"/>
  <c r="M533" i="1"/>
  <c r="M545" i="1"/>
  <c r="M557" i="1"/>
  <c r="M569" i="1"/>
  <c r="M581" i="1"/>
  <c r="M593" i="1"/>
  <c r="M605" i="1"/>
  <c r="M617" i="1"/>
  <c r="M629" i="1"/>
  <c r="M641" i="1"/>
  <c r="M653" i="1"/>
  <c r="M665" i="1"/>
  <c r="M677" i="1"/>
  <c r="M689" i="1"/>
  <c r="M701" i="1"/>
  <c r="M713" i="1"/>
  <c r="M725" i="1"/>
  <c r="M737" i="1"/>
  <c r="M749" i="1"/>
  <c r="M761" i="1"/>
  <c r="M773" i="1"/>
  <c r="M785" i="1"/>
  <c r="M797" i="1"/>
  <c r="M809" i="1"/>
  <c r="M821" i="1"/>
  <c r="M833" i="1"/>
  <c r="M845" i="1"/>
  <c r="M857" i="1"/>
  <c r="M869" i="1"/>
  <c r="M881" i="1"/>
  <c r="M893" i="1"/>
  <c r="M905" i="1"/>
  <c r="M917" i="1"/>
  <c r="M929" i="1"/>
  <c r="M941" i="1"/>
  <c r="M953" i="1"/>
  <c r="M965" i="1"/>
  <c r="M977" i="1"/>
  <c r="M989" i="1"/>
  <c r="M1001" i="1"/>
  <c r="M1013" i="1"/>
  <c r="M6" i="1"/>
  <c r="M18" i="1"/>
  <c r="M30" i="1"/>
  <c r="M42" i="1"/>
  <c r="M54" i="1"/>
  <c r="M66" i="1"/>
  <c r="M78" i="1"/>
  <c r="M90" i="1"/>
  <c r="M102" i="1"/>
  <c r="M114" i="1"/>
  <c r="M126" i="1"/>
  <c r="M138" i="1"/>
  <c r="M150" i="1"/>
  <c r="M162" i="1"/>
  <c r="M174" i="1"/>
  <c r="M186" i="1"/>
  <c r="M198" i="1"/>
  <c r="M210" i="1"/>
  <c r="M222" i="1"/>
  <c r="M234" i="1"/>
  <c r="M246" i="1"/>
  <c r="M258" i="1"/>
  <c r="M270" i="1"/>
  <c r="M282" i="1"/>
  <c r="M294" i="1"/>
  <c r="M306" i="1"/>
  <c r="M318" i="1"/>
  <c r="M330" i="1"/>
  <c r="M342" i="1"/>
  <c r="M354" i="1"/>
  <c r="M366" i="1"/>
  <c r="M378" i="1"/>
  <c r="M390" i="1"/>
  <c r="M402" i="1"/>
  <c r="M414" i="1"/>
  <c r="M426" i="1"/>
  <c r="M438" i="1"/>
  <c r="M450" i="1"/>
  <c r="M462" i="1"/>
  <c r="M474" i="1"/>
  <c r="M486" i="1"/>
  <c r="M498" i="1"/>
  <c r="M510" i="1"/>
  <c r="M522" i="1"/>
  <c r="M534" i="1"/>
  <c r="M546" i="1"/>
  <c r="M558" i="1"/>
  <c r="M570" i="1"/>
  <c r="M582" i="1"/>
  <c r="M594" i="1"/>
  <c r="M606" i="1"/>
  <c r="M618" i="1"/>
  <c r="M630" i="1"/>
  <c r="M642" i="1"/>
  <c r="M654" i="1"/>
  <c r="M666" i="1"/>
  <c r="M678" i="1"/>
  <c r="M690" i="1"/>
  <c r="M702" i="1"/>
  <c r="M714" i="1"/>
  <c r="M726" i="1"/>
  <c r="M738" i="1"/>
  <c r="M750" i="1"/>
  <c r="M762" i="1"/>
  <c r="M774" i="1"/>
  <c r="M786" i="1"/>
  <c r="M798" i="1"/>
  <c r="M810" i="1"/>
  <c r="M822" i="1"/>
  <c r="M834" i="1"/>
  <c r="M846" i="1"/>
  <c r="M858" i="1"/>
  <c r="M870" i="1"/>
  <c r="M882" i="1"/>
  <c r="M894" i="1"/>
  <c r="M906" i="1"/>
  <c r="M918" i="1"/>
  <c r="M930" i="1"/>
  <c r="M942" i="1"/>
  <c r="M954" i="1"/>
  <c r="M966" i="1"/>
  <c r="M978" i="1"/>
  <c r="M990" i="1"/>
  <c r="M1002" i="1"/>
  <c r="M1014" i="1"/>
  <c r="M7" i="1"/>
  <c r="M23" i="1"/>
  <c r="M43" i="1"/>
  <c r="M59" i="1"/>
  <c r="M79" i="1"/>
  <c r="M95" i="1"/>
  <c r="M115" i="1"/>
  <c r="M131" i="1"/>
  <c r="M151" i="1"/>
  <c r="M167" i="1"/>
  <c r="M187" i="1"/>
  <c r="M203" i="1"/>
  <c r="M223" i="1"/>
  <c r="M239" i="1"/>
  <c r="M259" i="1"/>
  <c r="M275" i="1"/>
  <c r="M295" i="1"/>
  <c r="M311" i="1"/>
  <c r="M331" i="1"/>
  <c r="M347" i="1"/>
  <c r="M367" i="1"/>
  <c r="M383" i="1"/>
  <c r="M403" i="1"/>
  <c r="M419" i="1"/>
  <c r="M439" i="1"/>
  <c r="M455" i="1"/>
  <c r="M475" i="1"/>
  <c r="M491" i="1"/>
  <c r="M511" i="1"/>
  <c r="M527" i="1"/>
  <c r="M547" i="1"/>
  <c r="M563" i="1"/>
  <c r="M583" i="1"/>
  <c r="M599" i="1"/>
  <c r="M619" i="1"/>
  <c r="M635" i="1"/>
  <c r="M655" i="1"/>
  <c r="M671" i="1"/>
  <c r="M691" i="1"/>
  <c r="M707" i="1"/>
  <c r="M727" i="1"/>
  <c r="M743" i="1"/>
  <c r="M763" i="1"/>
  <c r="M779" i="1"/>
  <c r="M799" i="1"/>
  <c r="M815" i="1"/>
  <c r="M835" i="1"/>
  <c r="M851" i="1"/>
  <c r="M871" i="1"/>
  <c r="M887" i="1"/>
  <c r="M907" i="1"/>
  <c r="M923" i="1"/>
  <c r="M943" i="1"/>
  <c r="M959" i="1"/>
  <c r="M979" i="1"/>
  <c r="M995" i="1"/>
  <c r="M1015" i="1"/>
  <c r="M1027" i="1"/>
  <c r="M1039" i="1"/>
  <c r="M1051" i="1"/>
  <c r="M1063" i="1"/>
  <c r="M1075" i="1"/>
  <c r="M1087" i="1"/>
  <c r="M1099" i="1"/>
  <c r="M1111" i="1"/>
  <c r="M1123" i="1"/>
  <c r="M1135" i="1"/>
  <c r="M1147" i="1"/>
  <c r="M1159" i="1"/>
  <c r="M1171" i="1"/>
  <c r="M1183" i="1"/>
  <c r="M1195" i="1"/>
  <c r="M1207" i="1"/>
  <c r="M1219" i="1"/>
  <c r="M1231" i="1"/>
  <c r="M1243" i="1"/>
  <c r="M1255" i="1"/>
  <c r="M1267" i="1"/>
  <c r="M1279" i="1"/>
  <c r="M1291" i="1"/>
  <c r="M1303" i="1"/>
  <c r="M1315" i="1"/>
  <c r="M1327" i="1"/>
  <c r="M1339" i="1"/>
  <c r="M1351" i="1"/>
  <c r="M1363" i="1"/>
  <c r="M1375" i="1"/>
  <c r="M1387" i="1"/>
  <c r="M1399" i="1"/>
  <c r="M1411" i="1"/>
  <c r="M1423" i="1"/>
  <c r="M1435" i="1"/>
  <c r="M1447" i="1"/>
  <c r="M1459" i="1"/>
  <c r="M1471" i="1"/>
  <c r="M9" i="1"/>
  <c r="M61" i="1"/>
  <c r="M97" i="1"/>
  <c r="M133" i="1"/>
  <c r="M169" i="1"/>
  <c r="M225" i="1"/>
  <c r="M261" i="1"/>
  <c r="M297" i="1"/>
  <c r="M333" i="1"/>
  <c r="M385" i="1"/>
  <c r="M421" i="1"/>
  <c r="M457" i="1"/>
  <c r="M513" i="1"/>
  <c r="M549" i="1"/>
  <c r="M585" i="1"/>
  <c r="M637" i="1"/>
  <c r="M673" i="1"/>
  <c r="M709" i="1"/>
  <c r="M765" i="1"/>
  <c r="M801" i="1"/>
  <c r="M837" i="1"/>
  <c r="M873" i="1"/>
  <c r="M909" i="1"/>
  <c r="M945" i="1"/>
  <c r="M997" i="1"/>
  <c r="M8" i="1"/>
  <c r="M24" i="1"/>
  <c r="M44" i="1"/>
  <c r="M60" i="1"/>
  <c r="M80" i="1"/>
  <c r="M96" i="1"/>
  <c r="M116" i="1"/>
  <c r="M132" i="1"/>
  <c r="M152" i="1"/>
  <c r="M168" i="1"/>
  <c r="M188" i="1"/>
  <c r="M204" i="1"/>
  <c r="M224" i="1"/>
  <c r="M240" i="1"/>
  <c r="M260" i="1"/>
  <c r="M276" i="1"/>
  <c r="M296" i="1"/>
  <c r="M312" i="1"/>
  <c r="M332" i="1"/>
  <c r="M348" i="1"/>
  <c r="M368" i="1"/>
  <c r="M384" i="1"/>
  <c r="M404" i="1"/>
  <c r="M420" i="1"/>
  <c r="M440" i="1"/>
  <c r="M456" i="1"/>
  <c r="M476" i="1"/>
  <c r="M492" i="1"/>
  <c r="M512" i="1"/>
  <c r="M528" i="1"/>
  <c r="M548" i="1"/>
  <c r="M564" i="1"/>
  <c r="M584" i="1"/>
  <c r="M600" i="1"/>
  <c r="M620" i="1"/>
  <c r="M636" i="1"/>
  <c r="M656" i="1"/>
  <c r="M672" i="1"/>
  <c r="M692" i="1"/>
  <c r="M708" i="1"/>
  <c r="M728" i="1"/>
  <c r="M744" i="1"/>
  <c r="M764" i="1"/>
  <c r="M780" i="1"/>
  <c r="M800" i="1"/>
  <c r="M816" i="1"/>
  <c r="M836" i="1"/>
  <c r="M852" i="1"/>
  <c r="M872" i="1"/>
  <c r="M888" i="1"/>
  <c r="M908" i="1"/>
  <c r="M924" i="1"/>
  <c r="M944" i="1"/>
  <c r="M960" i="1"/>
  <c r="M980" i="1"/>
  <c r="M996" i="1"/>
  <c r="M1016" i="1"/>
  <c r="M1028" i="1"/>
  <c r="M1040" i="1"/>
  <c r="M1052" i="1"/>
  <c r="M1064" i="1"/>
  <c r="M1076" i="1"/>
  <c r="M1088" i="1"/>
  <c r="M1100" i="1"/>
  <c r="M1112" i="1"/>
  <c r="M1124" i="1"/>
  <c r="M1136" i="1"/>
  <c r="M1148" i="1"/>
  <c r="M1160" i="1"/>
  <c r="M1172" i="1"/>
  <c r="M1184" i="1"/>
  <c r="M1196" i="1"/>
  <c r="M1208" i="1"/>
  <c r="M1220" i="1"/>
  <c r="M1232" i="1"/>
  <c r="M1244" i="1"/>
  <c r="M1256" i="1"/>
  <c r="M1268" i="1"/>
  <c r="M1280" i="1"/>
  <c r="M1292" i="1"/>
  <c r="M1304" i="1"/>
  <c r="M1316" i="1"/>
  <c r="M1328" i="1"/>
  <c r="M1340" i="1"/>
  <c r="M1352" i="1"/>
  <c r="M1364" i="1"/>
  <c r="M1376" i="1"/>
  <c r="M1388" i="1"/>
  <c r="M1400" i="1"/>
  <c r="M1412" i="1"/>
  <c r="M1424" i="1"/>
  <c r="M1436" i="1"/>
  <c r="M1448" i="1"/>
  <c r="M1460" i="1"/>
  <c r="M2" i="1"/>
  <c r="M25" i="1"/>
  <c r="M45" i="1"/>
  <c r="M81" i="1"/>
  <c r="M117" i="1"/>
  <c r="M153" i="1"/>
  <c r="M189" i="1"/>
  <c r="M205" i="1"/>
  <c r="M241" i="1"/>
  <c r="M277" i="1"/>
  <c r="M313" i="1"/>
  <c r="M349" i="1"/>
  <c r="M369" i="1"/>
  <c r="M405" i="1"/>
  <c r="M441" i="1"/>
  <c r="M477" i="1"/>
  <c r="M493" i="1"/>
  <c r="M529" i="1"/>
  <c r="M565" i="1"/>
  <c r="M601" i="1"/>
  <c r="M621" i="1"/>
  <c r="M657" i="1"/>
  <c r="M693" i="1"/>
  <c r="M729" i="1"/>
  <c r="M745" i="1"/>
  <c r="M781" i="1"/>
  <c r="M817" i="1"/>
  <c r="M853" i="1"/>
  <c r="M889" i="1"/>
  <c r="M925" i="1"/>
  <c r="M961" i="1"/>
  <c r="M981" i="1"/>
  <c r="M10" i="1"/>
  <c r="M26" i="1"/>
  <c r="M46" i="1"/>
  <c r="M62" i="1"/>
  <c r="M82" i="1"/>
  <c r="M98" i="1"/>
  <c r="M118" i="1"/>
  <c r="M134" i="1"/>
  <c r="M154" i="1"/>
  <c r="M170" i="1"/>
  <c r="M190" i="1"/>
  <c r="M206" i="1"/>
  <c r="M226" i="1"/>
  <c r="M242" i="1"/>
  <c r="M262" i="1"/>
  <c r="M278" i="1"/>
  <c r="M298" i="1"/>
  <c r="M314" i="1"/>
  <c r="M334" i="1"/>
  <c r="M350" i="1"/>
  <c r="M370" i="1"/>
  <c r="M386" i="1"/>
  <c r="M406" i="1"/>
  <c r="M422" i="1"/>
  <c r="M442" i="1"/>
  <c r="M458" i="1"/>
  <c r="M478" i="1"/>
  <c r="M494" i="1"/>
  <c r="M514" i="1"/>
  <c r="M530" i="1"/>
  <c r="M550" i="1"/>
  <c r="M566" i="1"/>
  <c r="M586" i="1"/>
  <c r="M602" i="1"/>
  <c r="M622" i="1"/>
  <c r="M638" i="1"/>
  <c r="M658" i="1"/>
  <c r="M674" i="1"/>
  <c r="M694" i="1"/>
  <c r="M710" i="1"/>
  <c r="M730" i="1"/>
  <c r="M746" i="1"/>
  <c r="M766" i="1"/>
  <c r="M782" i="1"/>
  <c r="M802" i="1"/>
  <c r="M818" i="1"/>
  <c r="M838" i="1"/>
  <c r="M854" i="1"/>
  <c r="M874" i="1"/>
  <c r="M890" i="1"/>
  <c r="M910" i="1"/>
  <c r="M926" i="1"/>
  <c r="M946" i="1"/>
  <c r="M962" i="1"/>
  <c r="M982" i="1"/>
  <c r="M998" i="1"/>
  <c r="M1018" i="1"/>
  <c r="M1030" i="1"/>
  <c r="M1042" i="1"/>
  <c r="M1054" i="1"/>
  <c r="M1066" i="1"/>
  <c r="M1078" i="1"/>
  <c r="M1090" i="1"/>
  <c r="M1102" i="1"/>
  <c r="M1114" i="1"/>
  <c r="M1126" i="1"/>
  <c r="M1138" i="1"/>
  <c r="M1150" i="1"/>
  <c r="M1162" i="1"/>
  <c r="M1174" i="1"/>
  <c r="M1186" i="1"/>
  <c r="M1198" i="1"/>
  <c r="M1210" i="1"/>
  <c r="M1222" i="1"/>
  <c r="M1234" i="1"/>
  <c r="M1246" i="1"/>
  <c r="M1258" i="1"/>
  <c r="M1270" i="1"/>
  <c r="M1282" i="1"/>
  <c r="M1294" i="1"/>
  <c r="M1306" i="1"/>
  <c r="M1318" i="1"/>
  <c r="M1330" i="1"/>
  <c r="M1342" i="1"/>
  <c r="M1354" i="1"/>
  <c r="M1366" i="1"/>
  <c r="M1378" i="1"/>
  <c r="M1390" i="1"/>
  <c r="M1402" i="1"/>
  <c r="M1414" i="1"/>
  <c r="M1426" i="1"/>
  <c r="M1438" i="1"/>
  <c r="M1450" i="1"/>
  <c r="M1462" i="1"/>
  <c r="M11" i="1"/>
  <c r="M31" i="1"/>
  <c r="M47" i="1"/>
  <c r="M67" i="1"/>
  <c r="M83" i="1"/>
  <c r="M103" i="1"/>
  <c r="M119" i="1"/>
  <c r="M139" i="1"/>
  <c r="M155" i="1"/>
  <c r="M175" i="1"/>
  <c r="M191" i="1"/>
  <c r="M211" i="1"/>
  <c r="M227" i="1"/>
  <c r="M247" i="1"/>
  <c r="M263" i="1"/>
  <c r="M283" i="1"/>
  <c r="M299" i="1"/>
  <c r="M319" i="1"/>
  <c r="M335" i="1"/>
  <c r="M355" i="1"/>
  <c r="M371" i="1"/>
  <c r="M391" i="1"/>
  <c r="M407" i="1"/>
  <c r="M427" i="1"/>
  <c r="M443" i="1"/>
  <c r="M463" i="1"/>
  <c r="M479" i="1"/>
  <c r="M499" i="1"/>
  <c r="M515" i="1"/>
  <c r="M535" i="1"/>
  <c r="M551" i="1"/>
  <c r="M12" i="1"/>
  <c r="M37" i="1"/>
  <c r="M71" i="1"/>
  <c r="M105" i="1"/>
  <c r="M130" i="1"/>
  <c r="M164" i="1"/>
  <c r="M194" i="1"/>
  <c r="M228" i="1"/>
  <c r="M253" i="1"/>
  <c r="M287" i="1"/>
  <c r="M321" i="1"/>
  <c r="M346" i="1"/>
  <c r="M380" i="1"/>
  <c r="M410" i="1"/>
  <c r="M444" i="1"/>
  <c r="M469" i="1"/>
  <c r="M503" i="1"/>
  <c r="M537" i="1"/>
  <c r="M562" i="1"/>
  <c r="M590" i="1"/>
  <c r="M614" i="1"/>
  <c r="M646" i="1"/>
  <c r="M670" i="1"/>
  <c r="M698" i="1"/>
  <c r="M722" i="1"/>
  <c r="M754" i="1"/>
  <c r="M778" i="1"/>
  <c r="M806" i="1"/>
  <c r="M830" i="1"/>
  <c r="M862" i="1"/>
  <c r="M886" i="1"/>
  <c r="M914" i="1"/>
  <c r="M938" i="1"/>
  <c r="M970" i="1"/>
  <c r="M994" i="1"/>
  <c r="M1021" i="1"/>
  <c r="M1036" i="1"/>
  <c r="M1053" i="1"/>
  <c r="M1069" i="1"/>
  <c r="M1084" i="1"/>
  <c r="M1101" i="1"/>
  <c r="M1117" i="1"/>
  <c r="M1132" i="1"/>
  <c r="M1149" i="1"/>
  <c r="M1165" i="1"/>
  <c r="M1180" i="1"/>
  <c r="M1197" i="1"/>
  <c r="M1213" i="1"/>
  <c r="M1228" i="1"/>
  <c r="M1245" i="1"/>
  <c r="M1261" i="1"/>
  <c r="M1276" i="1"/>
  <c r="M1293" i="1"/>
  <c r="M1309" i="1"/>
  <c r="M1324" i="1"/>
  <c r="M1341" i="1"/>
  <c r="M1357" i="1"/>
  <c r="M1372" i="1"/>
  <c r="M1389" i="1"/>
  <c r="M1405" i="1"/>
  <c r="M1420" i="1"/>
  <c r="M1437" i="1"/>
  <c r="M1453" i="1"/>
  <c r="M1468" i="1"/>
  <c r="M14" i="1"/>
  <c r="M73" i="1"/>
  <c r="M107" i="1"/>
  <c r="M166" i="1"/>
  <c r="M230" i="1"/>
  <c r="M289" i="1"/>
  <c r="M357" i="1"/>
  <c r="M416" i="1"/>
  <c r="M480" i="1"/>
  <c r="M539" i="1"/>
  <c r="M596" i="1"/>
  <c r="M648" i="1"/>
  <c r="M704" i="1"/>
  <c r="M756" i="1"/>
  <c r="M812" i="1"/>
  <c r="M864" i="1"/>
  <c r="M920" i="1"/>
  <c r="M972" i="1"/>
  <c r="M1023" i="1"/>
  <c r="M1056" i="1"/>
  <c r="M1086" i="1"/>
  <c r="M1119" i="1"/>
  <c r="M1152" i="1"/>
  <c r="M1182" i="1"/>
  <c r="M1215" i="1"/>
  <c r="M1248" i="1"/>
  <c r="M1296" i="1"/>
  <c r="M1326" i="1"/>
  <c r="M1359" i="1"/>
  <c r="M1392" i="1"/>
  <c r="M1422" i="1"/>
  <c r="M1455" i="1"/>
  <c r="M1409" i="1"/>
  <c r="M13" i="1"/>
  <c r="M38" i="1"/>
  <c r="M72" i="1"/>
  <c r="M106" i="1"/>
  <c r="M140" i="1"/>
  <c r="M165" i="1"/>
  <c r="M199" i="1"/>
  <c r="M229" i="1"/>
  <c r="M254" i="1"/>
  <c r="M288" i="1"/>
  <c r="M322" i="1"/>
  <c r="M356" i="1"/>
  <c r="M381" i="1"/>
  <c r="M415" i="1"/>
  <c r="M445" i="1"/>
  <c r="M470" i="1"/>
  <c r="M504" i="1"/>
  <c r="M538" i="1"/>
  <c r="M571" i="1"/>
  <c r="M595" i="1"/>
  <c r="M623" i="1"/>
  <c r="M647" i="1"/>
  <c r="M679" i="1"/>
  <c r="M703" i="1"/>
  <c r="M731" i="1"/>
  <c r="M755" i="1"/>
  <c r="M787" i="1"/>
  <c r="M811" i="1"/>
  <c r="M839" i="1"/>
  <c r="M863" i="1"/>
  <c r="M895" i="1"/>
  <c r="M919" i="1"/>
  <c r="M947" i="1"/>
  <c r="M971" i="1"/>
  <c r="M1003" i="1"/>
  <c r="M1022" i="1"/>
  <c r="M1037" i="1"/>
  <c r="M1055" i="1"/>
  <c r="M1070" i="1"/>
  <c r="M1085" i="1"/>
  <c r="M1103" i="1"/>
  <c r="M1118" i="1"/>
  <c r="M1133" i="1"/>
  <c r="M1151" i="1"/>
  <c r="M1166" i="1"/>
  <c r="M1181" i="1"/>
  <c r="M1199" i="1"/>
  <c r="M1214" i="1"/>
  <c r="M1229" i="1"/>
  <c r="M1247" i="1"/>
  <c r="M1262" i="1"/>
  <c r="M1277" i="1"/>
  <c r="M1295" i="1"/>
  <c r="M1310" i="1"/>
  <c r="M1325" i="1"/>
  <c r="M1343" i="1"/>
  <c r="M1358" i="1"/>
  <c r="M1373" i="1"/>
  <c r="M1391" i="1"/>
  <c r="M1406" i="1"/>
  <c r="M1421" i="1"/>
  <c r="M1439" i="1"/>
  <c r="M1454" i="1"/>
  <c r="M1469" i="1"/>
  <c r="M48" i="1"/>
  <c r="M141" i="1"/>
  <c r="M200" i="1"/>
  <c r="M264" i="1"/>
  <c r="M323" i="1"/>
  <c r="M382" i="1"/>
  <c r="M446" i="1"/>
  <c r="M505" i="1"/>
  <c r="M572" i="1"/>
  <c r="M624" i="1"/>
  <c r="M680" i="1"/>
  <c r="M732" i="1"/>
  <c r="M788" i="1"/>
  <c r="M840" i="1"/>
  <c r="M896" i="1"/>
  <c r="M948" i="1"/>
  <c r="M1004" i="1"/>
  <c r="M1038" i="1"/>
  <c r="M1071" i="1"/>
  <c r="M1104" i="1"/>
  <c r="M1134" i="1"/>
  <c r="M1167" i="1"/>
  <c r="M1200" i="1"/>
  <c r="M1230" i="1"/>
  <c r="M1263" i="1"/>
  <c r="M1278" i="1"/>
  <c r="M1311" i="1"/>
  <c r="M1344" i="1"/>
  <c r="M1374" i="1"/>
  <c r="M1407" i="1"/>
  <c r="M1440" i="1"/>
  <c r="M1470" i="1"/>
  <c r="M1379" i="1"/>
  <c r="M21" i="1"/>
  <c r="M85" i="1"/>
  <c r="M110" i="1"/>
  <c r="M144" i="1"/>
  <c r="M178" i="1"/>
  <c r="M237" i="1"/>
  <c r="M301" i="1"/>
  <c r="M19" i="1"/>
  <c r="M49" i="1"/>
  <c r="M74" i="1"/>
  <c r="M108" i="1"/>
  <c r="M142" i="1"/>
  <c r="M176" i="1"/>
  <c r="M201" i="1"/>
  <c r="M235" i="1"/>
  <c r="M265" i="1"/>
  <c r="M290" i="1"/>
  <c r="M324" i="1"/>
  <c r="M358" i="1"/>
  <c r="M392" i="1"/>
  <c r="M417" i="1"/>
  <c r="M451" i="1"/>
  <c r="M481" i="1"/>
  <c r="M506" i="1"/>
  <c r="M540" i="1"/>
  <c r="M573" i="1"/>
  <c r="M597" i="1"/>
  <c r="M625" i="1"/>
  <c r="M649" i="1"/>
  <c r="M681" i="1"/>
  <c r="M705" i="1"/>
  <c r="M733" i="1"/>
  <c r="M757" i="1"/>
  <c r="M789" i="1"/>
  <c r="M813" i="1"/>
  <c r="M841" i="1"/>
  <c r="M865" i="1"/>
  <c r="M897" i="1"/>
  <c r="M921" i="1"/>
  <c r="M949" i="1"/>
  <c r="M973" i="1"/>
  <c r="M1005" i="1"/>
  <c r="M1024" i="1"/>
  <c r="M1041" i="1"/>
  <c r="M1057" i="1"/>
  <c r="M1072" i="1"/>
  <c r="M1089" i="1"/>
  <c r="M1105" i="1"/>
  <c r="M1120" i="1"/>
  <c r="M1137" i="1"/>
  <c r="M1153" i="1"/>
  <c r="M1168" i="1"/>
  <c r="M1185" i="1"/>
  <c r="M1201" i="1"/>
  <c r="M1216" i="1"/>
  <c r="M1233" i="1"/>
  <c r="M1249" i="1"/>
  <c r="M1264" i="1"/>
  <c r="M1281" i="1"/>
  <c r="M1297" i="1"/>
  <c r="M1312" i="1"/>
  <c r="M1329" i="1"/>
  <c r="M1345" i="1"/>
  <c r="M1360" i="1"/>
  <c r="M1377" i="1"/>
  <c r="M1393" i="1"/>
  <c r="M1408" i="1"/>
  <c r="M1425" i="1"/>
  <c r="M1441" i="1"/>
  <c r="M1456" i="1"/>
  <c r="M20" i="1"/>
  <c r="M50" i="1"/>
  <c r="M84" i="1"/>
  <c r="M109" i="1"/>
  <c r="M143" i="1"/>
  <c r="M177" i="1"/>
  <c r="M202" i="1"/>
  <c r="M236" i="1"/>
  <c r="M266" i="1"/>
  <c r="M300" i="1"/>
  <c r="M325" i="1"/>
  <c r="M359" i="1"/>
  <c r="M393" i="1"/>
  <c r="M418" i="1"/>
  <c r="M452" i="1"/>
  <c r="M482" i="1"/>
  <c r="M516" i="1"/>
  <c r="M541" i="1"/>
  <c r="M574" i="1"/>
  <c r="M598" i="1"/>
  <c r="M626" i="1"/>
  <c r="M650" i="1"/>
  <c r="M682" i="1"/>
  <c r="M706" i="1"/>
  <c r="M734" i="1"/>
  <c r="M758" i="1"/>
  <c r="M790" i="1"/>
  <c r="M814" i="1"/>
  <c r="M842" i="1"/>
  <c r="M866" i="1"/>
  <c r="M898" i="1"/>
  <c r="M922" i="1"/>
  <c r="M950" i="1"/>
  <c r="M974" i="1"/>
  <c r="M1006" i="1"/>
  <c r="M1025" i="1"/>
  <c r="M1043" i="1"/>
  <c r="M1058" i="1"/>
  <c r="M1073" i="1"/>
  <c r="M1091" i="1"/>
  <c r="M1106" i="1"/>
  <c r="M1121" i="1"/>
  <c r="M1139" i="1"/>
  <c r="M1154" i="1"/>
  <c r="M1169" i="1"/>
  <c r="M1187" i="1"/>
  <c r="M1202" i="1"/>
  <c r="M1217" i="1"/>
  <c r="M1235" i="1"/>
  <c r="M1250" i="1"/>
  <c r="M1265" i="1"/>
  <c r="M1283" i="1"/>
  <c r="M1298" i="1"/>
  <c r="M1313" i="1"/>
  <c r="M1331" i="1"/>
  <c r="M1346" i="1"/>
  <c r="M1361" i="1"/>
  <c r="M1394" i="1"/>
  <c r="M1427" i="1"/>
  <c r="M1442" i="1"/>
  <c r="M1457" i="1"/>
  <c r="M55" i="1"/>
  <c r="M212" i="1"/>
  <c r="M22" i="1"/>
  <c r="M86" i="1"/>
  <c r="M145" i="1"/>
  <c r="M213" i="1"/>
  <c r="M271" i="1"/>
  <c r="M320" i="1"/>
  <c r="M373" i="1"/>
  <c r="M430" i="1"/>
  <c r="M487" i="1"/>
  <c r="M526" i="1"/>
  <c r="M578" i="1"/>
  <c r="M632" i="1"/>
  <c r="M669" i="1"/>
  <c r="M719" i="1"/>
  <c r="M769" i="1"/>
  <c r="M823" i="1"/>
  <c r="M860" i="1"/>
  <c r="M902" i="1"/>
  <c r="M956" i="1"/>
  <c r="M993" i="1"/>
  <c r="M1033" i="1"/>
  <c r="M1061" i="1"/>
  <c r="M1092" i="1"/>
  <c r="M1115" i="1"/>
  <c r="M1143" i="1"/>
  <c r="M1173" i="1"/>
  <c r="M1194" i="1"/>
  <c r="M1225" i="1"/>
  <c r="M1253" i="1"/>
  <c r="M1284" i="1"/>
  <c r="M1307" i="1"/>
  <c r="M1335" i="1"/>
  <c r="M1365" i="1"/>
  <c r="M1386" i="1"/>
  <c r="M1417" i="1"/>
  <c r="M1445" i="1"/>
  <c r="M33" i="1"/>
  <c r="M156" i="1"/>
  <c r="M215" i="1"/>
  <c r="M273" i="1"/>
  <c r="M379" i="1"/>
  <c r="M542" i="1"/>
  <c r="M634" i="1"/>
  <c r="M775" i="1"/>
  <c r="M875" i="1"/>
  <c r="M958" i="1"/>
  <c r="M1035" i="1"/>
  <c r="M1065" i="1"/>
  <c r="M1122" i="1"/>
  <c r="M1176" i="1"/>
  <c r="M1204" i="1"/>
  <c r="M1227" i="1"/>
  <c r="M1257" i="1"/>
  <c r="M1286" i="1"/>
  <c r="M1314" i="1"/>
  <c r="M1337" i="1"/>
  <c r="M1368" i="1"/>
  <c r="M1396" i="1"/>
  <c r="M1419" i="1"/>
  <c r="M1449" i="1"/>
  <c r="M739" i="1"/>
  <c r="M776" i="1"/>
  <c r="M826" i="1"/>
  <c r="M876" i="1"/>
  <c r="M913" i="1"/>
  <c r="M967" i="1"/>
  <c r="M1009" i="1"/>
  <c r="M1044" i="1"/>
  <c r="M1067" i="1"/>
  <c r="M1095" i="1"/>
  <c r="M1125" i="1"/>
  <c r="M1146" i="1"/>
  <c r="M1177" i="1"/>
  <c r="M1205" i="1"/>
  <c r="M1236" i="1"/>
  <c r="M1259" i="1"/>
  <c r="M1287" i="1"/>
  <c r="M1317" i="1"/>
  <c r="M1338" i="1"/>
  <c r="M1369" i="1"/>
  <c r="M1397" i="1"/>
  <c r="M1428" i="1"/>
  <c r="M1451" i="1"/>
  <c r="M35" i="1"/>
  <c r="M94" i="1"/>
  <c r="M158" i="1"/>
  <c r="M217" i="1"/>
  <c r="M284" i="1"/>
  <c r="M338" i="1"/>
  <c r="M395" i="1"/>
  <c r="M434" i="1"/>
  <c r="M500" i="1"/>
  <c r="M553" i="1"/>
  <c r="M607" i="1"/>
  <c r="M644" i="1"/>
  <c r="M686" i="1"/>
  <c r="M740" i="1"/>
  <c r="M777" i="1"/>
  <c r="M827" i="1"/>
  <c r="M877" i="1"/>
  <c r="M931" i="1"/>
  <c r="M968" i="1"/>
  <c r="M1010" i="1"/>
  <c r="M32" i="1"/>
  <c r="M91" i="1"/>
  <c r="M146" i="1"/>
  <c r="M214" i="1"/>
  <c r="M272" i="1"/>
  <c r="M326" i="1"/>
  <c r="M374" i="1"/>
  <c r="M431" i="1"/>
  <c r="M488" i="1"/>
  <c r="M536" i="1"/>
  <c r="M587" i="1"/>
  <c r="M633" i="1"/>
  <c r="M683" i="1"/>
  <c r="M720" i="1"/>
  <c r="M770" i="1"/>
  <c r="M824" i="1"/>
  <c r="M861" i="1"/>
  <c r="M911" i="1"/>
  <c r="M957" i="1"/>
  <c r="M1007" i="1"/>
  <c r="M1034" i="1"/>
  <c r="M1062" i="1"/>
  <c r="M1093" i="1"/>
  <c r="M1116" i="1"/>
  <c r="M1144" i="1"/>
  <c r="M1175" i="1"/>
  <c r="M1203" i="1"/>
  <c r="M1226" i="1"/>
  <c r="M1254" i="1"/>
  <c r="M1285" i="1"/>
  <c r="M1308" i="1"/>
  <c r="M1336" i="1"/>
  <c r="M1367" i="1"/>
  <c r="M1395" i="1"/>
  <c r="M1418" i="1"/>
  <c r="M1446" i="1"/>
  <c r="M92" i="1"/>
  <c r="M336" i="1"/>
  <c r="M432" i="1"/>
  <c r="M489" i="1"/>
  <c r="M588" i="1"/>
  <c r="M684" i="1"/>
  <c r="M721" i="1"/>
  <c r="M825" i="1"/>
  <c r="M912" i="1"/>
  <c r="M1008" i="1"/>
  <c r="M1094" i="1"/>
  <c r="M1145" i="1"/>
  <c r="M34" i="1"/>
  <c r="M93" i="1"/>
  <c r="M157" i="1"/>
  <c r="M216" i="1"/>
  <c r="M274" i="1"/>
  <c r="M337" i="1"/>
  <c r="M394" i="1"/>
  <c r="M433" i="1"/>
  <c r="M490" i="1"/>
  <c r="M552" i="1"/>
  <c r="M589" i="1"/>
  <c r="M643" i="1"/>
  <c r="M685" i="1"/>
  <c r="M1443" i="1"/>
  <c r="M1403" i="1"/>
  <c r="M1356" i="1"/>
  <c r="M1321" i="1"/>
  <c r="M1274" i="1"/>
  <c r="M1239" i="1"/>
  <c r="M1192" i="1"/>
  <c r="M1157" i="1"/>
  <c r="M1110" i="1"/>
  <c r="M1077" i="1"/>
  <c r="M1031" i="1"/>
  <c r="M969" i="1"/>
  <c r="M884" i="1"/>
  <c r="M803" i="1"/>
  <c r="M718" i="1"/>
  <c r="M659" i="1"/>
  <c r="M561" i="1"/>
  <c r="M467" i="1"/>
  <c r="M396" i="1"/>
  <c r="M302" i="1"/>
  <c r="M182" i="1"/>
  <c r="M70" i="1"/>
  <c r="M1433" i="1"/>
  <c r="M1398" i="1"/>
  <c r="M1353" i="1"/>
  <c r="M1319" i="1"/>
  <c r="M1272" i="1"/>
  <c r="M1237" i="1"/>
  <c r="M1190" i="1"/>
  <c r="M1155" i="1"/>
  <c r="M1108" i="1"/>
  <c r="M1068" i="1"/>
  <c r="M1026" i="1"/>
  <c r="M937" i="1"/>
  <c r="M878" i="1"/>
  <c r="M793" i="1"/>
  <c r="M716" i="1"/>
  <c r="M631" i="1"/>
  <c r="M559" i="1"/>
  <c r="M465" i="1"/>
  <c r="M362" i="1"/>
  <c r="M285" i="1"/>
  <c r="M180" i="1"/>
  <c r="M68" i="1"/>
  <c r="M1432" i="1"/>
  <c r="M1350" i="1"/>
  <c r="M1271" i="1"/>
  <c r="M1189" i="1"/>
  <c r="M1060" i="1"/>
  <c r="M936" i="1"/>
  <c r="M792" i="1"/>
  <c r="M613" i="1"/>
  <c r="M179" i="1"/>
  <c r="M1463" i="1"/>
  <c r="M1381" i="1"/>
  <c r="M1299" i="1"/>
  <c r="M1212" i="1"/>
  <c r="M1130" i="1"/>
  <c r="M1048" i="1"/>
  <c r="M932" i="1"/>
  <c r="M753" i="1"/>
  <c r="M609" i="1"/>
  <c r="M428" i="1"/>
  <c r="M248" i="1"/>
  <c r="M1415" i="1"/>
  <c r="M1333" i="1"/>
  <c r="M1251" i="1"/>
  <c r="M1164" i="1"/>
  <c r="M1082" i="1"/>
  <c r="M986" i="1"/>
  <c r="M829" i="1"/>
  <c r="M667" i="1"/>
  <c r="M409" i="1"/>
  <c r="M238" i="1"/>
  <c r="M1458" i="1"/>
  <c r="M1371" i="1"/>
  <c r="M1289" i="1"/>
  <c r="M1163" i="1"/>
  <c r="M1081" i="1"/>
  <c r="M985" i="1"/>
  <c r="M218" i="1"/>
  <c r="M1434" i="1"/>
  <c r="M1401" i="1"/>
  <c r="M1355" i="1"/>
  <c r="M1320" i="1"/>
  <c r="M1273" i="1"/>
  <c r="M1238" i="1"/>
  <c r="M1191" i="1"/>
  <c r="M1156" i="1"/>
  <c r="M1109" i="1"/>
  <c r="M1074" i="1"/>
  <c r="M1029" i="1"/>
  <c r="M955" i="1"/>
  <c r="M883" i="1"/>
  <c r="M794" i="1"/>
  <c r="M717" i="1"/>
  <c r="M645" i="1"/>
  <c r="M560" i="1"/>
  <c r="M466" i="1"/>
  <c r="M372" i="1"/>
  <c r="M286" i="1"/>
  <c r="M181" i="1"/>
  <c r="M69" i="1"/>
  <c r="M1465" i="1"/>
  <c r="M1430" i="1"/>
  <c r="M1383" i="1"/>
  <c r="M1348" i="1"/>
  <c r="M1301" i="1"/>
  <c r="M1266" i="1"/>
  <c r="M1221" i="1"/>
  <c r="M1179" i="1"/>
  <c r="M1140" i="1"/>
  <c r="M1097" i="1"/>
  <c r="M1050" i="1"/>
  <c r="M1017" i="1"/>
  <c r="M934" i="1"/>
  <c r="M849" i="1"/>
  <c r="M768" i="1"/>
  <c r="M696" i="1"/>
  <c r="M611" i="1"/>
  <c r="M524" i="1"/>
  <c r="M453" i="1"/>
  <c r="M345" i="1"/>
  <c r="M250" i="1"/>
  <c r="M129" i="1"/>
  <c r="M56" i="1"/>
  <c r="M1416" i="1"/>
  <c r="M1334" i="1"/>
  <c r="M1252" i="1"/>
  <c r="M1170" i="1"/>
  <c r="M1083" i="1"/>
  <c r="M991" i="1"/>
  <c r="M847" i="1"/>
  <c r="M668" i="1"/>
  <c r="M518" i="1"/>
  <c r="M343" i="1"/>
  <c r="M127" i="1"/>
  <c r="M1461" i="1"/>
  <c r="M1380" i="1"/>
  <c r="M1290" i="1"/>
  <c r="M1211" i="1"/>
  <c r="M1129" i="1"/>
  <c r="M1047" i="1"/>
  <c r="M901" i="1"/>
  <c r="M752" i="1"/>
  <c r="M608" i="1"/>
  <c r="M517" i="1"/>
  <c r="M310" i="1"/>
  <c r="M122" i="1"/>
  <c r="M1413" i="1"/>
  <c r="M1332" i="1"/>
  <c r="M1242" i="1"/>
  <c r="M1209" i="1"/>
  <c r="M1128" i="1"/>
  <c r="M1046" i="1"/>
  <c r="M900" i="1"/>
  <c r="M828" i="1"/>
  <c r="M751" i="1"/>
  <c r="M662" i="1"/>
  <c r="M577" i="1"/>
  <c r="M502" i="1"/>
  <c r="M408" i="1"/>
  <c r="M309" i="1"/>
  <c r="M121" i="1"/>
  <c r="M1452" i="1"/>
  <c r="M1410" i="1"/>
  <c r="M1370" i="1"/>
  <c r="M1323" i="1"/>
  <c r="M1288" i="1"/>
  <c r="M1241" i="1"/>
  <c r="M1206" i="1"/>
  <c r="M1161" i="1"/>
  <c r="M1127" i="1"/>
  <c r="M1080" i="1"/>
  <c r="M1045" i="1"/>
  <c r="M984" i="1"/>
  <c r="M899" i="1"/>
  <c r="M805" i="1"/>
  <c r="M742" i="1"/>
  <c r="M661" i="1"/>
  <c r="M576" i="1"/>
  <c r="M501" i="1"/>
  <c r="M398" i="1"/>
  <c r="M308" i="1"/>
  <c r="M193" i="1"/>
  <c r="M120" i="1"/>
  <c r="M1444" i="1"/>
  <c r="M1404" i="1"/>
  <c r="M1362" i="1"/>
  <c r="M1322" i="1"/>
  <c r="M1275" i="1"/>
  <c r="M1240" i="1"/>
  <c r="M1193" i="1"/>
  <c r="M1158" i="1"/>
  <c r="M1113" i="1"/>
  <c r="M1079" i="1"/>
  <c r="M1032" i="1"/>
  <c r="M983" i="1"/>
  <c r="M885" i="1"/>
  <c r="M804" i="1"/>
  <c r="M741" i="1"/>
  <c r="M660" i="1"/>
  <c r="M575" i="1"/>
  <c r="M468" i="1"/>
  <c r="M397" i="1"/>
  <c r="M307" i="1"/>
  <c r="M192" i="1"/>
  <c r="M104" i="1"/>
  <c r="M1467" i="1"/>
  <c r="M1385" i="1"/>
  <c r="M1305" i="1"/>
  <c r="M1224" i="1"/>
  <c r="M1142" i="1"/>
  <c r="M1107" i="1"/>
  <c r="M1020" i="1"/>
  <c r="M859" i="1"/>
  <c r="M715" i="1"/>
  <c r="M554" i="1"/>
  <c r="M464" i="1"/>
  <c r="M361" i="1"/>
  <c r="M252" i="1"/>
  <c r="M58" i="1"/>
  <c r="M1466" i="1"/>
  <c r="M1431" i="1"/>
  <c r="M1384" i="1"/>
  <c r="M1349" i="1"/>
  <c r="M1302" i="1"/>
  <c r="M1269" i="1"/>
  <c r="M1223" i="1"/>
  <c r="M1188" i="1"/>
  <c r="M1141" i="1"/>
  <c r="M1098" i="1"/>
  <c r="M1059" i="1"/>
  <c r="M1019" i="1"/>
  <c r="M935" i="1"/>
  <c r="M850" i="1"/>
  <c r="M791" i="1"/>
  <c r="M697" i="1"/>
  <c r="M612" i="1"/>
  <c r="M525" i="1"/>
  <c r="M454" i="1"/>
  <c r="M360" i="1"/>
  <c r="M251" i="1"/>
  <c r="M163" i="1"/>
  <c r="M57" i="1"/>
  <c r="M1464" i="1"/>
  <c r="M1429" i="1"/>
  <c r="M1382" i="1"/>
  <c r="M1347" i="1"/>
  <c r="M1300" i="1"/>
  <c r="M1260" i="1"/>
  <c r="M1218" i="1"/>
  <c r="M1178" i="1"/>
  <c r="M1131" i="1"/>
  <c r="M1096" i="1"/>
  <c r="M1049" i="1"/>
  <c r="M992" i="1"/>
  <c r="M933" i="1"/>
  <c r="M848" i="1"/>
  <c r="M767" i="1"/>
  <c r="M695" i="1"/>
  <c r="M610" i="1"/>
  <c r="M523" i="1"/>
  <c r="M429" i="1"/>
  <c r="M344" i="1"/>
  <c r="M249" i="1"/>
  <c r="M128" i="1"/>
  <c r="M36" i="1"/>
  <c r="I1462" i="1"/>
  <c r="I1265" i="1"/>
  <c r="I1089" i="1"/>
  <c r="I958" i="1"/>
  <c r="I769" i="1"/>
  <c r="I697" i="1"/>
  <c r="I504" i="1"/>
  <c r="I429" i="1"/>
  <c r="I325" i="1"/>
  <c r="I214" i="1"/>
  <c r="I110" i="1"/>
  <c r="I18" i="1"/>
  <c r="I50" i="1"/>
  <c r="I94" i="1"/>
  <c r="I141" i="1"/>
  <c r="I181" i="1"/>
  <c r="I217" i="1"/>
  <c r="I266" i="1"/>
  <c r="I310" i="1"/>
  <c r="I357" i="1"/>
  <c r="I397" i="1"/>
  <c r="I433" i="1"/>
  <c r="I482" i="1"/>
  <c r="I526" i="1"/>
  <c r="I570" i="1"/>
  <c r="I601" i="1"/>
  <c r="I644" i="1"/>
  <c r="I683" i="1"/>
  <c r="I719" i="1"/>
  <c r="I757" i="1"/>
  <c r="I792" i="1"/>
  <c r="I830" i="1"/>
  <c r="I876" i="1"/>
  <c r="I912" i="1"/>
  <c r="I950" i="1"/>
  <c r="I985" i="1"/>
  <c r="I1023" i="1"/>
  <c r="I1050" i="1"/>
  <c r="I1074" i="1"/>
  <c r="I1103" i="1"/>
  <c r="I1125" i="1"/>
  <c r="I1152" i="1"/>
  <c r="I1179" i="1"/>
  <c r="I1203" i="1"/>
  <c r="I1229" i="1"/>
  <c r="I1252" i="1"/>
  <c r="I1278" i="1"/>
  <c r="I1308" i="1"/>
  <c r="I1329" i="1"/>
  <c r="I1353" i="1"/>
  <c r="I1371" i="1"/>
  <c r="I1391" i="1"/>
  <c r="I1412" i="1"/>
  <c r="I1430" i="1"/>
  <c r="I1450" i="1"/>
  <c r="I1467" i="1"/>
  <c r="I54" i="1"/>
  <c r="I97" i="1"/>
  <c r="I142" i="1"/>
  <c r="I182" i="1"/>
  <c r="I218" i="1"/>
  <c r="I270" i="1"/>
  <c r="I313" i="1"/>
  <c r="I358" i="1"/>
  <c r="I398" i="1"/>
  <c r="I434" i="1"/>
  <c r="I486" i="1"/>
  <c r="I529" i="1"/>
  <c r="I572" i="1"/>
  <c r="I606" i="1"/>
  <c r="I645" i="1"/>
  <c r="I685" i="1"/>
  <c r="I720" i="1"/>
  <c r="I758" i="1"/>
  <c r="I793" i="1"/>
  <c r="I837" i="1"/>
  <c r="I878" i="1"/>
  <c r="I913" i="1"/>
  <c r="I954" i="1"/>
  <c r="I986" i="1"/>
  <c r="I1024" i="1"/>
  <c r="I1055" i="1"/>
  <c r="I1077" i="1"/>
  <c r="I1104" i="1"/>
  <c r="I1127" i="1"/>
  <c r="I1153" i="1"/>
  <c r="I1181" i="1"/>
  <c r="I1204" i="1"/>
  <c r="I1230" i="1"/>
  <c r="I1253" i="1"/>
  <c r="I1281" i="1"/>
  <c r="I1310" i="1"/>
  <c r="I1331" i="1"/>
  <c r="I1355" i="1"/>
  <c r="I1372" i="1"/>
  <c r="I1392" i="1"/>
  <c r="I1414" i="1"/>
  <c r="I1431" i="1"/>
  <c r="I1451" i="1"/>
  <c r="I1468" i="1"/>
  <c r="I21" i="1"/>
  <c r="I68" i="1"/>
  <c r="I104" i="1"/>
  <c r="I144" i="1"/>
  <c r="I191" i="1"/>
  <c r="I237" i="1"/>
  <c r="I284" i="1"/>
  <c r="I320" i="1"/>
  <c r="I360" i="1"/>
  <c r="I407" i="1"/>
  <c r="I453" i="1"/>
  <c r="I500" i="1"/>
  <c r="I536" i="1"/>
  <c r="I574" i="1"/>
  <c r="I611" i="1"/>
  <c r="I649" i="1"/>
  <c r="I693" i="1"/>
  <c r="I722" i="1"/>
  <c r="I767" i="1"/>
  <c r="I804" i="1"/>
  <c r="I842" i="1"/>
  <c r="I884" i="1"/>
  <c r="I918" i="1"/>
  <c r="I957" i="1"/>
  <c r="I994" i="1"/>
  <c r="I1031" i="1"/>
  <c r="I1057" i="1"/>
  <c r="I1080" i="1"/>
  <c r="I1106" i="1"/>
  <c r="I1131" i="1"/>
  <c r="I1157" i="1"/>
  <c r="I1185" i="1"/>
  <c r="I1206" i="1"/>
  <c r="I1235" i="1"/>
  <c r="I1260" i="1"/>
  <c r="I1286" i="1"/>
  <c r="I1312" i="1"/>
  <c r="I1333" i="1"/>
  <c r="I1357" i="1"/>
  <c r="I1376" i="1"/>
  <c r="I1396" i="1"/>
  <c r="I1416" i="1"/>
  <c r="I1433" i="1"/>
  <c r="I1453" i="1"/>
  <c r="I2" i="1"/>
  <c r="I66" i="1"/>
  <c r="I117" i="1"/>
  <c r="I169" i="1"/>
  <c r="I236" i="1"/>
  <c r="I287" i="1"/>
  <c r="I342" i="1"/>
  <c r="I405" i="1"/>
  <c r="I462" i="1"/>
  <c r="I506" i="1"/>
  <c r="I573" i="1"/>
  <c r="I624" i="1"/>
  <c r="I669" i="1"/>
  <c r="I721" i="1"/>
  <c r="I778" i="1"/>
  <c r="I824" i="1"/>
  <c r="I882" i="1"/>
  <c r="I932" i="1"/>
  <c r="I981" i="1"/>
  <c r="I1029" i="1"/>
  <c r="I1060" i="1"/>
  <c r="I1094" i="1"/>
  <c r="I1128" i="1"/>
  <c r="I1166" i="1"/>
  <c r="I1194" i="1"/>
  <c r="I1233" i="1"/>
  <c r="I1266" i="1"/>
  <c r="I1298" i="1"/>
  <c r="I1332" i="1"/>
  <c r="I1364" i="1"/>
  <c r="I1385" i="1"/>
  <c r="I1415" i="1"/>
  <c r="I1439" i="1"/>
  <c r="I1464" i="1"/>
  <c r="I786" i="1"/>
  <c r="I983" i="1"/>
  <c r="I1061" i="1"/>
  <c r="I1137" i="1"/>
  <c r="I1201" i="1"/>
  <c r="I1236" i="1"/>
  <c r="I1299" i="1"/>
  <c r="I1366" i="1"/>
  <c r="I1417" i="1"/>
  <c r="I1465" i="1"/>
  <c r="I70" i="1"/>
  <c r="I176" i="1"/>
  <c r="I356" i="1"/>
  <c r="I469" i="1"/>
  <c r="I576" i="1"/>
  <c r="I626" i="1"/>
  <c r="I734" i="1"/>
  <c r="I829" i="1"/>
  <c r="I936" i="1"/>
  <c r="I1035" i="1"/>
  <c r="I1098" i="1"/>
  <c r="I1168" i="1"/>
  <c r="I1237" i="1"/>
  <c r="I1300" i="1"/>
  <c r="I1390" i="1"/>
  <c r="I1466" i="1"/>
  <c r="I72" i="1"/>
  <c r="I248" i="1"/>
  <c r="I428" i="1"/>
  <c r="I590" i="1"/>
  <c r="I695" i="1"/>
  <c r="I846" i="1"/>
  <c r="I1038" i="1"/>
  <c r="I1141" i="1"/>
  <c r="I1212" i="1"/>
  <c r="I1313" i="1"/>
  <c r="I1397" i="1"/>
  <c r="I69" i="1"/>
  <c r="I119" i="1"/>
  <c r="I174" i="1"/>
  <c r="I238" i="1"/>
  <c r="I288" i="1"/>
  <c r="I354" i="1"/>
  <c r="I410" i="1"/>
  <c r="I464" i="1"/>
  <c r="I524" i="1"/>
  <c r="I575" i="1"/>
  <c r="I625" i="1"/>
  <c r="I670" i="1"/>
  <c r="I732" i="1"/>
  <c r="I827" i="1"/>
  <c r="I885" i="1"/>
  <c r="I933" i="1"/>
  <c r="I1032" i="1"/>
  <c r="I1095" i="1"/>
  <c r="I1167" i="1"/>
  <c r="I1269" i="1"/>
  <c r="I1336" i="1"/>
  <c r="I1388" i="1"/>
  <c r="I1440" i="1"/>
  <c r="I122" i="1"/>
  <c r="I241" i="1"/>
  <c r="I289" i="1"/>
  <c r="I414" i="1"/>
  <c r="I525" i="1"/>
  <c r="I673" i="1"/>
  <c r="I788" i="1"/>
  <c r="I886" i="1"/>
  <c r="I984" i="1"/>
  <c r="I1062" i="1"/>
  <c r="I1139" i="1"/>
  <c r="I1202" i="1"/>
  <c r="I1271" i="1"/>
  <c r="I1338" i="1"/>
  <c r="I1367" i="1"/>
  <c r="I1418" i="1"/>
  <c r="I1443" i="1"/>
  <c r="I194" i="1"/>
  <c r="I361" i="1"/>
  <c r="I477" i="1"/>
  <c r="I634" i="1"/>
  <c r="I790" i="1"/>
  <c r="I894" i="1"/>
  <c r="I1005" i="1"/>
  <c r="I1107" i="1"/>
  <c r="I1170" i="1"/>
  <c r="I1275" i="1"/>
  <c r="I1369" i="1"/>
  <c r="I1420" i="1"/>
  <c r="I20" i="1"/>
  <c r="I71" i="1"/>
  <c r="I126" i="1"/>
  <c r="I189" i="1"/>
  <c r="I246" i="1"/>
  <c r="I290" i="1"/>
  <c r="I359" i="1"/>
  <c r="I426" i="1"/>
  <c r="I470" i="1"/>
  <c r="I534" i="1"/>
  <c r="I588" i="1"/>
  <c r="I630" i="1"/>
  <c r="I686" i="1"/>
  <c r="I738" i="1"/>
  <c r="I789" i="1"/>
  <c r="I841" i="1"/>
  <c r="I889" i="1"/>
  <c r="I937" i="1"/>
  <c r="I990" i="1"/>
  <c r="I1037" i="1"/>
  <c r="I1068" i="1"/>
  <c r="I1105" i="1"/>
  <c r="I1140" i="1"/>
  <c r="I1169" i="1"/>
  <c r="I1205" i="1"/>
  <c r="I1242" i="1"/>
  <c r="I1272" i="1"/>
  <c r="I1311" i="1"/>
  <c r="I1339" i="1"/>
  <c r="I1368" i="1"/>
  <c r="I1395" i="1"/>
  <c r="I1419" i="1"/>
  <c r="I1444" i="1"/>
  <c r="I1469" i="1"/>
  <c r="I22" i="1"/>
  <c r="I138" i="1"/>
  <c r="I308" i="1"/>
  <c r="I539" i="1"/>
  <c r="I740" i="1"/>
  <c r="I938" i="1"/>
  <c r="I1072" i="1"/>
  <c r="I1247" i="1"/>
  <c r="I1341" i="1"/>
  <c r="I1445" i="1"/>
  <c r="I1428" i="1"/>
  <c r="I1382" i="1"/>
  <c r="I1327" i="1"/>
  <c r="I1285" i="1"/>
  <c r="I1221" i="1"/>
  <c r="I1158" i="1"/>
  <c r="I1108" i="1"/>
  <c r="I1044" i="1"/>
  <c r="I971" i="1"/>
  <c r="I864" i="1"/>
  <c r="I794" i="1"/>
  <c r="I702" i="1"/>
  <c r="I621" i="1"/>
  <c r="I541" i="1"/>
  <c r="I431" i="1"/>
  <c r="I333" i="1"/>
  <c r="I216" i="1"/>
  <c r="I143" i="1"/>
  <c r="I37" i="1"/>
  <c r="I1463" i="1"/>
  <c r="I1424" i="1"/>
  <c r="I1381" i="1"/>
  <c r="I1326" i="1"/>
  <c r="I1277" i="1"/>
  <c r="I1216" i="1"/>
  <c r="I1156" i="1"/>
  <c r="I1093" i="1"/>
  <c r="I1043" i="1"/>
  <c r="I961" i="1"/>
  <c r="I863" i="1"/>
  <c r="I791" i="1"/>
  <c r="I698" i="1"/>
  <c r="I608" i="1"/>
  <c r="I505" i="1"/>
  <c r="I430" i="1"/>
  <c r="I326" i="1"/>
  <c r="I215" i="1"/>
  <c r="I140" i="1"/>
  <c r="I32" i="1"/>
  <c r="I1421" i="1"/>
  <c r="I1380" i="1"/>
  <c r="I1322" i="1"/>
  <c r="I1215" i="1"/>
  <c r="I1151" i="1"/>
  <c r="I1041" i="1"/>
  <c r="I862" i="1"/>
  <c r="I598" i="1"/>
  <c r="I1460" i="1"/>
  <c r="I1407" i="1"/>
  <c r="I1373" i="1"/>
  <c r="I1319" i="1"/>
  <c r="I1264" i="1"/>
  <c r="I1214" i="1"/>
  <c r="I1146" i="1"/>
  <c r="I1086" i="1"/>
  <c r="I1022" i="1"/>
  <c r="I956" i="1"/>
  <c r="I861" i="1"/>
  <c r="I768" i="1"/>
  <c r="I696" i="1"/>
  <c r="I597" i="1"/>
  <c r="I503" i="1"/>
  <c r="I392" i="1"/>
  <c r="I318" i="1"/>
  <c r="I213" i="1"/>
  <c r="I109" i="1"/>
  <c r="I25" i="1"/>
  <c r="I1457" i="1"/>
  <c r="I1442" i="1"/>
  <c r="I1427" i="1"/>
  <c r="I1409" i="1"/>
  <c r="I1394" i="1"/>
  <c r="I1379" i="1"/>
  <c r="I1361" i="1"/>
  <c r="I1344" i="1"/>
  <c r="I1325" i="1"/>
  <c r="I1302" i="1"/>
  <c r="I1284" i="1"/>
  <c r="I1263" i="1"/>
  <c r="I1239" i="1"/>
  <c r="I1218" i="1"/>
  <c r="I1200" i="1"/>
  <c r="I1176" i="1"/>
  <c r="I1155" i="1"/>
  <c r="I1134" i="1"/>
  <c r="I1110" i="1"/>
  <c r="I1092" i="1"/>
  <c r="I1071" i="1"/>
  <c r="I1047" i="1"/>
  <c r="I1026" i="1"/>
  <c r="I1004" i="1"/>
  <c r="I968" i="1"/>
  <c r="I935" i="1"/>
  <c r="I902" i="1"/>
  <c r="I866" i="1"/>
  <c r="I840" i="1"/>
  <c r="I810" i="1"/>
  <c r="I774" i="1"/>
  <c r="I742" i="1"/>
  <c r="I716" i="1"/>
  <c r="I680" i="1"/>
  <c r="I647" i="1"/>
  <c r="I614" i="1"/>
  <c r="I578" i="1"/>
  <c r="I552" i="1"/>
  <c r="I522" i="1"/>
  <c r="I481" i="1"/>
  <c r="I450" i="1"/>
  <c r="I409" i="1"/>
  <c r="I378" i="1"/>
  <c r="I337" i="1"/>
  <c r="I306" i="1"/>
  <c r="I265" i="1"/>
  <c r="I234" i="1"/>
  <c r="I193" i="1"/>
  <c r="I162" i="1"/>
  <c r="I121" i="1"/>
  <c r="I90" i="1"/>
  <c r="I49" i="1"/>
  <c r="I3" i="1"/>
  <c r="I15" i="1"/>
  <c r="I27" i="1"/>
  <c r="I39" i="1"/>
  <c r="I51" i="1"/>
  <c r="I63" i="1"/>
  <c r="I75" i="1"/>
  <c r="I87" i="1"/>
  <c r="I99" i="1"/>
  <c r="I111" i="1"/>
  <c r="I123" i="1"/>
  <c r="I135" i="1"/>
  <c r="I147" i="1"/>
  <c r="I159" i="1"/>
  <c r="I171" i="1"/>
  <c r="I183" i="1"/>
  <c r="I195" i="1"/>
  <c r="I207" i="1"/>
  <c r="I219" i="1"/>
  <c r="I231" i="1"/>
  <c r="I243" i="1"/>
  <c r="I255" i="1"/>
  <c r="I267" i="1"/>
  <c r="I279" i="1"/>
  <c r="I291" i="1"/>
  <c r="I303" i="1"/>
  <c r="I315" i="1"/>
  <c r="I327" i="1"/>
  <c r="I339" i="1"/>
  <c r="I351" i="1"/>
  <c r="I363" i="1"/>
  <c r="I375" i="1"/>
  <c r="I387" i="1"/>
  <c r="I399" i="1"/>
  <c r="I411" i="1"/>
  <c r="I423" i="1"/>
  <c r="I435" i="1"/>
  <c r="I447" i="1"/>
  <c r="I459" i="1"/>
  <c r="I471" i="1"/>
  <c r="I483" i="1"/>
  <c r="I495" i="1"/>
  <c r="I507" i="1"/>
  <c r="I519" i="1"/>
  <c r="I531" i="1"/>
  <c r="I543" i="1"/>
  <c r="I555" i="1"/>
  <c r="I567" i="1"/>
  <c r="I579" i="1"/>
  <c r="I591" i="1"/>
  <c r="I603" i="1"/>
  <c r="I615" i="1"/>
  <c r="I627" i="1"/>
  <c r="I639" i="1"/>
  <c r="I651" i="1"/>
  <c r="I663" i="1"/>
  <c r="I675" i="1"/>
  <c r="I687" i="1"/>
  <c r="I699" i="1"/>
  <c r="I711" i="1"/>
  <c r="I723" i="1"/>
  <c r="I735" i="1"/>
  <c r="I747" i="1"/>
  <c r="I759" i="1"/>
  <c r="I771" i="1"/>
  <c r="I783" i="1"/>
  <c r="I795" i="1"/>
  <c r="I807" i="1"/>
  <c r="I819" i="1"/>
  <c r="I831" i="1"/>
  <c r="I843" i="1"/>
  <c r="I855" i="1"/>
  <c r="I867" i="1"/>
  <c r="I879" i="1"/>
  <c r="I891" i="1"/>
  <c r="I903" i="1"/>
  <c r="I915" i="1"/>
  <c r="I927" i="1"/>
  <c r="I939" i="1"/>
  <c r="I951" i="1"/>
  <c r="I963" i="1"/>
  <c r="I975" i="1"/>
  <c r="I987" i="1"/>
  <c r="I999" i="1"/>
  <c r="I1011" i="1"/>
  <c r="I4" i="1"/>
  <c r="I16" i="1"/>
  <c r="I28" i="1"/>
  <c r="I40" i="1"/>
  <c r="I52" i="1"/>
  <c r="I64" i="1"/>
  <c r="I76" i="1"/>
  <c r="I88" i="1"/>
  <c r="I100" i="1"/>
  <c r="I112" i="1"/>
  <c r="I124" i="1"/>
  <c r="I136" i="1"/>
  <c r="I148" i="1"/>
  <c r="I160" i="1"/>
  <c r="I172" i="1"/>
  <c r="I184" i="1"/>
  <c r="I196" i="1"/>
  <c r="I208" i="1"/>
  <c r="I220" i="1"/>
  <c r="I232" i="1"/>
  <c r="I244" i="1"/>
  <c r="I256" i="1"/>
  <c r="I268" i="1"/>
  <c r="I280" i="1"/>
  <c r="I292" i="1"/>
  <c r="I304" i="1"/>
  <c r="I316" i="1"/>
  <c r="I328" i="1"/>
  <c r="I340" i="1"/>
  <c r="I352" i="1"/>
  <c r="I364" i="1"/>
  <c r="I376" i="1"/>
  <c r="I388" i="1"/>
  <c r="I400" i="1"/>
  <c r="I412" i="1"/>
  <c r="I424" i="1"/>
  <c r="I436" i="1"/>
  <c r="I448" i="1"/>
  <c r="I460" i="1"/>
  <c r="I472" i="1"/>
  <c r="I484" i="1"/>
  <c r="I496" i="1"/>
  <c r="I508" i="1"/>
  <c r="I520" i="1"/>
  <c r="I532" i="1"/>
  <c r="I544" i="1"/>
  <c r="I556" i="1"/>
  <c r="I568" i="1"/>
  <c r="I580" i="1"/>
  <c r="I592" i="1"/>
  <c r="I604" i="1"/>
  <c r="I616" i="1"/>
  <c r="I628" i="1"/>
  <c r="I640" i="1"/>
  <c r="I652" i="1"/>
  <c r="I664" i="1"/>
  <c r="I676" i="1"/>
  <c r="I688" i="1"/>
  <c r="I700" i="1"/>
  <c r="I712" i="1"/>
  <c r="I724" i="1"/>
  <c r="I736" i="1"/>
  <c r="I748" i="1"/>
  <c r="I760" i="1"/>
  <c r="I772" i="1"/>
  <c r="I784" i="1"/>
  <c r="I796" i="1"/>
  <c r="I808" i="1"/>
  <c r="I820" i="1"/>
  <c r="I832" i="1"/>
  <c r="I844" i="1"/>
  <c r="I856" i="1"/>
  <c r="I868" i="1"/>
  <c r="I880" i="1"/>
  <c r="I892" i="1"/>
  <c r="I904" i="1"/>
  <c r="I916" i="1"/>
  <c r="I928" i="1"/>
  <c r="I940" i="1"/>
  <c r="I952" i="1"/>
  <c r="I964" i="1"/>
  <c r="I976" i="1"/>
  <c r="I988" i="1"/>
  <c r="I1000" i="1"/>
  <c r="I1012" i="1"/>
  <c r="I5" i="1"/>
  <c r="I17" i="1"/>
  <c r="I29" i="1"/>
  <c r="I41" i="1"/>
  <c r="I53" i="1"/>
  <c r="I65" i="1"/>
  <c r="I77" i="1"/>
  <c r="I89" i="1"/>
  <c r="I101" i="1"/>
  <c r="I113" i="1"/>
  <c r="I125" i="1"/>
  <c r="I137" i="1"/>
  <c r="I149" i="1"/>
  <c r="I161" i="1"/>
  <c r="I173" i="1"/>
  <c r="I185" i="1"/>
  <c r="I197" i="1"/>
  <c r="I209" i="1"/>
  <c r="I221" i="1"/>
  <c r="I233" i="1"/>
  <c r="I245" i="1"/>
  <c r="I257" i="1"/>
  <c r="I269" i="1"/>
  <c r="I281" i="1"/>
  <c r="I293" i="1"/>
  <c r="I305" i="1"/>
  <c r="I317" i="1"/>
  <c r="I329" i="1"/>
  <c r="I341" i="1"/>
  <c r="I353" i="1"/>
  <c r="I365" i="1"/>
  <c r="I377" i="1"/>
  <c r="I389" i="1"/>
  <c r="I401" i="1"/>
  <c r="I413" i="1"/>
  <c r="I425" i="1"/>
  <c r="I437" i="1"/>
  <c r="I449" i="1"/>
  <c r="I461" i="1"/>
  <c r="I473" i="1"/>
  <c r="I485" i="1"/>
  <c r="I497" i="1"/>
  <c r="I509" i="1"/>
  <c r="I521" i="1"/>
  <c r="I533" i="1"/>
  <c r="I545" i="1"/>
  <c r="I557" i="1"/>
  <c r="I569" i="1"/>
  <c r="I581" i="1"/>
  <c r="I593" i="1"/>
  <c r="I605" i="1"/>
  <c r="I617" i="1"/>
  <c r="I629" i="1"/>
  <c r="I641" i="1"/>
  <c r="I653" i="1"/>
  <c r="I665" i="1"/>
  <c r="I677" i="1"/>
  <c r="I689" i="1"/>
  <c r="I701" i="1"/>
  <c r="I713" i="1"/>
  <c r="I725" i="1"/>
  <c r="I737" i="1"/>
  <c r="I749" i="1"/>
  <c r="I761" i="1"/>
  <c r="I773" i="1"/>
  <c r="I785" i="1"/>
  <c r="I797" i="1"/>
  <c r="I809" i="1"/>
  <c r="I821" i="1"/>
  <c r="I833" i="1"/>
  <c r="I845" i="1"/>
  <c r="I857" i="1"/>
  <c r="I869" i="1"/>
  <c r="I881" i="1"/>
  <c r="I893" i="1"/>
  <c r="I905" i="1"/>
  <c r="I917" i="1"/>
  <c r="I929" i="1"/>
  <c r="I941" i="1"/>
  <c r="I953" i="1"/>
  <c r="I965" i="1"/>
  <c r="I977" i="1"/>
  <c r="I989" i="1"/>
  <c r="I1001" i="1"/>
  <c r="I1013" i="1"/>
  <c r="I7" i="1"/>
  <c r="I19" i="1"/>
  <c r="I31" i="1"/>
  <c r="I43" i="1"/>
  <c r="I55" i="1"/>
  <c r="I67" i="1"/>
  <c r="I79" i="1"/>
  <c r="I91" i="1"/>
  <c r="I103" i="1"/>
  <c r="I115" i="1"/>
  <c r="I127" i="1"/>
  <c r="I139" i="1"/>
  <c r="I151" i="1"/>
  <c r="I163" i="1"/>
  <c r="I175" i="1"/>
  <c r="I187" i="1"/>
  <c r="I199" i="1"/>
  <c r="I211" i="1"/>
  <c r="I223" i="1"/>
  <c r="I235" i="1"/>
  <c r="I247" i="1"/>
  <c r="I259" i="1"/>
  <c r="I271" i="1"/>
  <c r="I283" i="1"/>
  <c r="I295" i="1"/>
  <c r="I307" i="1"/>
  <c r="I319" i="1"/>
  <c r="I331" i="1"/>
  <c r="I343" i="1"/>
  <c r="I355" i="1"/>
  <c r="I367" i="1"/>
  <c r="I379" i="1"/>
  <c r="I391" i="1"/>
  <c r="I403" i="1"/>
  <c r="I415" i="1"/>
  <c r="I427" i="1"/>
  <c r="I439" i="1"/>
  <c r="I451" i="1"/>
  <c r="I463" i="1"/>
  <c r="I475" i="1"/>
  <c r="I487" i="1"/>
  <c r="I499" i="1"/>
  <c r="I511" i="1"/>
  <c r="I523" i="1"/>
  <c r="I535" i="1"/>
  <c r="I547" i="1"/>
  <c r="I559" i="1"/>
  <c r="I571" i="1"/>
  <c r="I583" i="1"/>
  <c r="I595" i="1"/>
  <c r="I607" i="1"/>
  <c r="I619" i="1"/>
  <c r="I631" i="1"/>
  <c r="I643" i="1"/>
  <c r="I655" i="1"/>
  <c r="I667" i="1"/>
  <c r="I679" i="1"/>
  <c r="I691" i="1"/>
  <c r="I703" i="1"/>
  <c r="I715" i="1"/>
  <c r="I727" i="1"/>
  <c r="I739" i="1"/>
  <c r="I751" i="1"/>
  <c r="I763" i="1"/>
  <c r="I775" i="1"/>
  <c r="I787" i="1"/>
  <c r="I799" i="1"/>
  <c r="I811" i="1"/>
  <c r="I823" i="1"/>
  <c r="I835" i="1"/>
  <c r="I847" i="1"/>
  <c r="I859" i="1"/>
  <c r="I871" i="1"/>
  <c r="I883" i="1"/>
  <c r="I895" i="1"/>
  <c r="I907" i="1"/>
  <c r="I919" i="1"/>
  <c r="I931" i="1"/>
  <c r="I943" i="1"/>
  <c r="I955" i="1"/>
  <c r="I967" i="1"/>
  <c r="I979" i="1"/>
  <c r="I991" i="1"/>
  <c r="I1003" i="1"/>
  <c r="I1015" i="1"/>
  <c r="I6" i="1"/>
  <c r="I23" i="1"/>
  <c r="I42" i="1"/>
  <c r="I59" i="1"/>
  <c r="I78" i="1"/>
  <c r="I95" i="1"/>
  <c r="I114" i="1"/>
  <c r="I131" i="1"/>
  <c r="I150" i="1"/>
  <c r="I167" i="1"/>
  <c r="I186" i="1"/>
  <c r="I203" i="1"/>
  <c r="I222" i="1"/>
  <c r="I239" i="1"/>
  <c r="I258" i="1"/>
  <c r="I275" i="1"/>
  <c r="I294" i="1"/>
  <c r="I311" i="1"/>
  <c r="I330" i="1"/>
  <c r="I347" i="1"/>
  <c r="I366" i="1"/>
  <c r="I383" i="1"/>
  <c r="I402" i="1"/>
  <c r="I419" i="1"/>
  <c r="I438" i="1"/>
  <c r="I455" i="1"/>
  <c r="I474" i="1"/>
  <c r="I491" i="1"/>
  <c r="I510" i="1"/>
  <c r="I527" i="1"/>
  <c r="I546" i="1"/>
  <c r="I563" i="1"/>
  <c r="I582" i="1"/>
  <c r="I599" i="1"/>
  <c r="I618" i="1"/>
  <c r="I635" i="1"/>
  <c r="I654" i="1"/>
  <c r="I671" i="1"/>
  <c r="I690" i="1"/>
  <c r="I707" i="1"/>
  <c r="I726" i="1"/>
  <c r="I743" i="1"/>
  <c r="I762" i="1"/>
  <c r="I779" i="1"/>
  <c r="I798" i="1"/>
  <c r="I815" i="1"/>
  <c r="I834" i="1"/>
  <c r="I851" i="1"/>
  <c r="I870" i="1"/>
  <c r="I887" i="1"/>
  <c r="I906" i="1"/>
  <c r="I923" i="1"/>
  <c r="I942" i="1"/>
  <c r="I959" i="1"/>
  <c r="I978" i="1"/>
  <c r="I995" i="1"/>
  <c r="I1014" i="1"/>
  <c r="I1027" i="1"/>
  <c r="I1039" i="1"/>
  <c r="I1051" i="1"/>
  <c r="I1063" i="1"/>
  <c r="I1075" i="1"/>
  <c r="I1087" i="1"/>
  <c r="I1099" i="1"/>
  <c r="I1111" i="1"/>
  <c r="I1123" i="1"/>
  <c r="I1135" i="1"/>
  <c r="I1147" i="1"/>
  <c r="I1159" i="1"/>
  <c r="I1171" i="1"/>
  <c r="I1183" i="1"/>
  <c r="I1195" i="1"/>
  <c r="I1207" i="1"/>
  <c r="I1219" i="1"/>
  <c r="I1231" i="1"/>
  <c r="I1243" i="1"/>
  <c r="I1255" i="1"/>
  <c r="I1267" i="1"/>
  <c r="I1279" i="1"/>
  <c r="I1291" i="1"/>
  <c r="I1303" i="1"/>
  <c r="I8" i="1"/>
  <c r="I24" i="1"/>
  <c r="I44" i="1"/>
  <c r="I60" i="1"/>
  <c r="I80" i="1"/>
  <c r="I96" i="1"/>
  <c r="I116" i="1"/>
  <c r="I132" i="1"/>
  <c r="I152" i="1"/>
  <c r="I168" i="1"/>
  <c r="I188" i="1"/>
  <c r="I204" i="1"/>
  <c r="I224" i="1"/>
  <c r="I240" i="1"/>
  <c r="I260" i="1"/>
  <c r="I276" i="1"/>
  <c r="I296" i="1"/>
  <c r="I312" i="1"/>
  <c r="I332" i="1"/>
  <c r="I348" i="1"/>
  <c r="I368" i="1"/>
  <c r="I384" i="1"/>
  <c r="I404" i="1"/>
  <c r="I420" i="1"/>
  <c r="I440" i="1"/>
  <c r="I456" i="1"/>
  <c r="I476" i="1"/>
  <c r="I492" i="1"/>
  <c r="I512" i="1"/>
  <c r="I528" i="1"/>
  <c r="I548" i="1"/>
  <c r="I564" i="1"/>
  <c r="I584" i="1"/>
  <c r="I600" i="1"/>
  <c r="I620" i="1"/>
  <c r="I636" i="1"/>
  <c r="I656" i="1"/>
  <c r="I672" i="1"/>
  <c r="I692" i="1"/>
  <c r="I708" i="1"/>
  <c r="I728" i="1"/>
  <c r="I744" i="1"/>
  <c r="I764" i="1"/>
  <c r="I780" i="1"/>
  <c r="I800" i="1"/>
  <c r="I816" i="1"/>
  <c r="I836" i="1"/>
  <c r="I852" i="1"/>
  <c r="I872" i="1"/>
  <c r="I888" i="1"/>
  <c r="I908" i="1"/>
  <c r="I924" i="1"/>
  <c r="I944" i="1"/>
  <c r="I960" i="1"/>
  <c r="I980" i="1"/>
  <c r="I996" i="1"/>
  <c r="I1016" i="1"/>
  <c r="I1028" i="1"/>
  <c r="I1040" i="1"/>
  <c r="I1052" i="1"/>
  <c r="I1064" i="1"/>
  <c r="I1076" i="1"/>
  <c r="I1088" i="1"/>
  <c r="I1100" i="1"/>
  <c r="I1112" i="1"/>
  <c r="I1124" i="1"/>
  <c r="I1136" i="1"/>
  <c r="I1148" i="1"/>
  <c r="I1160" i="1"/>
  <c r="I1172" i="1"/>
  <c r="I1184" i="1"/>
  <c r="I1196" i="1"/>
  <c r="I1208" i="1"/>
  <c r="I1220" i="1"/>
  <c r="I1232" i="1"/>
  <c r="I1244" i="1"/>
  <c r="I1256" i="1"/>
  <c r="I1268" i="1"/>
  <c r="I1280" i="1"/>
  <c r="I1292" i="1"/>
  <c r="I1304" i="1"/>
  <c r="I1316" i="1"/>
  <c r="I1328" i="1"/>
  <c r="I1340" i="1"/>
  <c r="I1352" i="1"/>
  <c r="I10" i="1"/>
  <c r="I26" i="1"/>
  <c r="I46" i="1"/>
  <c r="I62" i="1"/>
  <c r="I82" i="1"/>
  <c r="I98" i="1"/>
  <c r="I118" i="1"/>
  <c r="I134" i="1"/>
  <c r="I154" i="1"/>
  <c r="I170" i="1"/>
  <c r="I190" i="1"/>
  <c r="I206" i="1"/>
  <c r="I226" i="1"/>
  <c r="I242" i="1"/>
  <c r="I262" i="1"/>
  <c r="I278" i="1"/>
  <c r="I298" i="1"/>
  <c r="I314" i="1"/>
  <c r="I334" i="1"/>
  <c r="I350" i="1"/>
  <c r="I370" i="1"/>
  <c r="I386" i="1"/>
  <c r="I406" i="1"/>
  <c r="I422" i="1"/>
  <c r="I442" i="1"/>
  <c r="I458" i="1"/>
  <c r="I478" i="1"/>
  <c r="I494" i="1"/>
  <c r="I514" i="1"/>
  <c r="I530" i="1"/>
  <c r="I550" i="1"/>
  <c r="I566" i="1"/>
  <c r="I586" i="1"/>
  <c r="I602" i="1"/>
  <c r="I622" i="1"/>
  <c r="I638" i="1"/>
  <c r="I658" i="1"/>
  <c r="I674" i="1"/>
  <c r="I694" i="1"/>
  <c r="I710" i="1"/>
  <c r="I730" i="1"/>
  <c r="I746" i="1"/>
  <c r="I766" i="1"/>
  <c r="I782" i="1"/>
  <c r="I802" i="1"/>
  <c r="I818" i="1"/>
  <c r="I838" i="1"/>
  <c r="I854" i="1"/>
  <c r="I874" i="1"/>
  <c r="I890" i="1"/>
  <c r="I910" i="1"/>
  <c r="I926" i="1"/>
  <c r="I946" i="1"/>
  <c r="I962" i="1"/>
  <c r="I982" i="1"/>
  <c r="I998" i="1"/>
  <c r="I1018" i="1"/>
  <c r="I1030" i="1"/>
  <c r="I1042" i="1"/>
  <c r="I1054" i="1"/>
  <c r="I1066" i="1"/>
  <c r="I1078" i="1"/>
  <c r="I1090" i="1"/>
  <c r="I1102" i="1"/>
  <c r="I1114" i="1"/>
  <c r="I1126" i="1"/>
  <c r="I1138" i="1"/>
  <c r="I1150" i="1"/>
  <c r="I1162" i="1"/>
  <c r="I1174" i="1"/>
  <c r="I1186" i="1"/>
  <c r="I1198" i="1"/>
  <c r="I1210" i="1"/>
  <c r="I1222" i="1"/>
  <c r="I1234" i="1"/>
  <c r="I1246" i="1"/>
  <c r="I1258" i="1"/>
  <c r="I1270" i="1"/>
  <c r="I1282" i="1"/>
  <c r="I1294" i="1"/>
  <c r="I1306" i="1"/>
  <c r="I1318" i="1"/>
  <c r="I1330" i="1"/>
  <c r="I1342" i="1"/>
  <c r="I1354" i="1"/>
  <c r="I9" i="1"/>
  <c r="I33" i="1"/>
  <c r="I56" i="1"/>
  <c r="I81" i="1"/>
  <c r="I105" i="1"/>
  <c r="I128" i="1"/>
  <c r="I153" i="1"/>
  <c r="I177" i="1"/>
  <c r="I200" i="1"/>
  <c r="I225" i="1"/>
  <c r="I249" i="1"/>
  <c r="I272" i="1"/>
  <c r="I297" i="1"/>
  <c r="I321" i="1"/>
  <c r="I344" i="1"/>
  <c r="I369" i="1"/>
  <c r="I393" i="1"/>
  <c r="I416" i="1"/>
  <c r="I441" i="1"/>
  <c r="I465" i="1"/>
  <c r="I488" i="1"/>
  <c r="I513" i="1"/>
  <c r="I537" i="1"/>
  <c r="I560" i="1"/>
  <c r="I585" i="1"/>
  <c r="I609" i="1"/>
  <c r="I632" i="1"/>
  <c r="I657" i="1"/>
  <c r="I681" i="1"/>
  <c r="I704" i="1"/>
  <c r="I729" i="1"/>
  <c r="I753" i="1"/>
  <c r="I776" i="1"/>
  <c r="I801" i="1"/>
  <c r="I825" i="1"/>
  <c r="I848" i="1"/>
  <c r="I873" i="1"/>
  <c r="I897" i="1"/>
  <c r="I920" i="1"/>
  <c r="I945" i="1"/>
  <c r="I969" i="1"/>
  <c r="I992" i="1"/>
  <c r="I1017" i="1"/>
  <c r="I1033" i="1"/>
  <c r="I1048" i="1"/>
  <c r="I1065" i="1"/>
  <c r="I1081" i="1"/>
  <c r="I1096" i="1"/>
  <c r="I1113" i="1"/>
  <c r="I1129" i="1"/>
  <c r="I1144" i="1"/>
  <c r="I1161" i="1"/>
  <c r="I1177" i="1"/>
  <c r="I1192" i="1"/>
  <c r="I1209" i="1"/>
  <c r="I1225" i="1"/>
  <c r="I1240" i="1"/>
  <c r="I1257" i="1"/>
  <c r="I1273" i="1"/>
  <c r="I1288" i="1"/>
  <c r="I1305" i="1"/>
  <c r="I1320" i="1"/>
  <c r="I1334" i="1"/>
  <c r="I1348" i="1"/>
  <c r="I1362" i="1"/>
  <c r="I1374" i="1"/>
  <c r="I1386" i="1"/>
  <c r="I1398" i="1"/>
  <c r="I1410" i="1"/>
  <c r="I1422" i="1"/>
  <c r="I1434" i="1"/>
  <c r="I1446" i="1"/>
  <c r="I1458" i="1"/>
  <c r="I1470" i="1"/>
  <c r="I35" i="1"/>
  <c r="I58" i="1"/>
  <c r="I130" i="1"/>
  <c r="I179" i="1"/>
  <c r="I228" i="1"/>
  <c r="I274" i="1"/>
  <c r="I300" i="1"/>
  <c r="I346" i="1"/>
  <c r="I395" i="1"/>
  <c r="I444" i="1"/>
  <c r="I490" i="1"/>
  <c r="I11" i="1"/>
  <c r="I34" i="1"/>
  <c r="I57" i="1"/>
  <c r="I83" i="1"/>
  <c r="I106" i="1"/>
  <c r="I129" i="1"/>
  <c r="I155" i="1"/>
  <c r="I178" i="1"/>
  <c r="I201" i="1"/>
  <c r="I227" i="1"/>
  <c r="I250" i="1"/>
  <c r="I273" i="1"/>
  <c r="I299" i="1"/>
  <c r="I322" i="1"/>
  <c r="I345" i="1"/>
  <c r="I371" i="1"/>
  <c r="I394" i="1"/>
  <c r="I417" i="1"/>
  <c r="I443" i="1"/>
  <c r="I466" i="1"/>
  <c r="I489" i="1"/>
  <c r="I515" i="1"/>
  <c r="I538" i="1"/>
  <c r="I561" i="1"/>
  <c r="I587" i="1"/>
  <c r="I610" i="1"/>
  <c r="I633" i="1"/>
  <c r="I659" i="1"/>
  <c r="I682" i="1"/>
  <c r="I705" i="1"/>
  <c r="I731" i="1"/>
  <c r="I754" i="1"/>
  <c r="I777" i="1"/>
  <c r="I803" i="1"/>
  <c r="I826" i="1"/>
  <c r="I849" i="1"/>
  <c r="I875" i="1"/>
  <c r="I898" i="1"/>
  <c r="I921" i="1"/>
  <c r="I947" i="1"/>
  <c r="I970" i="1"/>
  <c r="I993" i="1"/>
  <c r="I1019" i="1"/>
  <c r="I1034" i="1"/>
  <c r="I1049" i="1"/>
  <c r="I1067" i="1"/>
  <c r="I1082" i="1"/>
  <c r="I1097" i="1"/>
  <c r="I1115" i="1"/>
  <c r="I1130" i="1"/>
  <c r="I1145" i="1"/>
  <c r="I1163" i="1"/>
  <c r="I1178" i="1"/>
  <c r="I1193" i="1"/>
  <c r="I1211" i="1"/>
  <c r="I1226" i="1"/>
  <c r="I1241" i="1"/>
  <c r="I1259" i="1"/>
  <c r="I1274" i="1"/>
  <c r="I1289" i="1"/>
  <c r="I1307" i="1"/>
  <c r="I1321" i="1"/>
  <c r="I1335" i="1"/>
  <c r="I1349" i="1"/>
  <c r="I1363" i="1"/>
  <c r="I1375" i="1"/>
  <c r="I1387" i="1"/>
  <c r="I1399" i="1"/>
  <c r="I1411" i="1"/>
  <c r="I1423" i="1"/>
  <c r="I1435" i="1"/>
  <c r="I1447" i="1"/>
  <c r="I1459" i="1"/>
  <c r="I1471" i="1"/>
  <c r="I12" i="1"/>
  <c r="I84" i="1"/>
  <c r="I107" i="1"/>
  <c r="I156" i="1"/>
  <c r="I202" i="1"/>
  <c r="I251" i="1"/>
  <c r="I323" i="1"/>
  <c r="I372" i="1"/>
  <c r="I418" i="1"/>
  <c r="I467" i="1"/>
  <c r="I516" i="1"/>
  <c r="I13" i="1"/>
  <c r="I36" i="1"/>
  <c r="I61" i="1"/>
  <c r="I85" i="1"/>
  <c r="I108" i="1"/>
  <c r="I133" i="1"/>
  <c r="I157" i="1"/>
  <c r="I180" i="1"/>
  <c r="I205" i="1"/>
  <c r="I229" i="1"/>
  <c r="I252" i="1"/>
  <c r="I277" i="1"/>
  <c r="I301" i="1"/>
  <c r="I324" i="1"/>
  <c r="I349" i="1"/>
  <c r="I373" i="1"/>
  <c r="I396" i="1"/>
  <c r="I421" i="1"/>
  <c r="I445" i="1"/>
  <c r="I468" i="1"/>
  <c r="I493" i="1"/>
  <c r="I517" i="1"/>
  <c r="I540" i="1"/>
  <c r="I565" i="1"/>
  <c r="I589" i="1"/>
  <c r="I612" i="1"/>
  <c r="I637" i="1"/>
  <c r="I661" i="1"/>
  <c r="I684" i="1"/>
  <c r="I709" i="1"/>
  <c r="I733" i="1"/>
  <c r="I756" i="1"/>
  <c r="I781" i="1"/>
  <c r="I805" i="1"/>
  <c r="I828" i="1"/>
  <c r="I853" i="1"/>
  <c r="I877" i="1"/>
  <c r="I900" i="1"/>
  <c r="I925" i="1"/>
  <c r="I949" i="1"/>
  <c r="I972" i="1"/>
  <c r="I997" i="1"/>
  <c r="I1021" i="1"/>
  <c r="I1036" i="1"/>
  <c r="I1053" i="1"/>
  <c r="I1069" i="1"/>
  <c r="I1084" i="1"/>
  <c r="I1101" i="1"/>
  <c r="I1117" i="1"/>
  <c r="I1132" i="1"/>
  <c r="I1149" i="1"/>
  <c r="I1165" i="1"/>
  <c r="I1180" i="1"/>
  <c r="I1197" i="1"/>
  <c r="I1213" i="1"/>
  <c r="I1228" i="1"/>
  <c r="I1245" i="1"/>
  <c r="I1261" i="1"/>
  <c r="I1276" i="1"/>
  <c r="I1293" i="1"/>
  <c r="I1309" i="1"/>
  <c r="I1323" i="1"/>
  <c r="I1337" i="1"/>
  <c r="I1351" i="1"/>
  <c r="I1365" i="1"/>
  <c r="I1377" i="1"/>
  <c r="I1389" i="1"/>
  <c r="I1401" i="1"/>
  <c r="I1413" i="1"/>
  <c r="I1425" i="1"/>
  <c r="I1437" i="1"/>
  <c r="I1449" i="1"/>
  <c r="I1461" i="1"/>
  <c r="I1456" i="1"/>
  <c r="I1441" i="1"/>
  <c r="I1426" i="1"/>
  <c r="I1408" i="1"/>
  <c r="I1393" i="1"/>
  <c r="I1378" i="1"/>
  <c r="I1360" i="1"/>
  <c r="I1343" i="1"/>
  <c r="I1324" i="1"/>
  <c r="I1301" i="1"/>
  <c r="I1283" i="1"/>
  <c r="I1262" i="1"/>
  <c r="I1238" i="1"/>
  <c r="I1217" i="1"/>
  <c r="I1199" i="1"/>
  <c r="I1175" i="1"/>
  <c r="I1154" i="1"/>
  <c r="I1133" i="1"/>
  <c r="I1109" i="1"/>
  <c r="I1091" i="1"/>
  <c r="I1070" i="1"/>
  <c r="I1046" i="1"/>
  <c r="I1025" i="1"/>
  <c r="I1002" i="1"/>
  <c r="I966" i="1"/>
  <c r="I934" i="1"/>
  <c r="I901" i="1"/>
  <c r="I865" i="1"/>
  <c r="I839" i="1"/>
  <c r="I806" i="1"/>
  <c r="I770" i="1"/>
  <c r="I741" i="1"/>
  <c r="I714" i="1"/>
  <c r="I678" i="1"/>
  <c r="I646" i="1"/>
  <c r="I613" i="1"/>
  <c r="I577" i="1"/>
  <c r="I551" i="1"/>
  <c r="I518" i="1"/>
  <c r="I480" i="1"/>
  <c r="I446" i="1"/>
  <c r="I408" i="1"/>
  <c r="I374" i="1"/>
  <c r="I336" i="1"/>
  <c r="I302" i="1"/>
  <c r="I264" i="1"/>
  <c r="I230" i="1"/>
  <c r="I192" i="1"/>
  <c r="I158" i="1"/>
  <c r="I120" i="1"/>
  <c r="I86" i="1"/>
  <c r="I48" i="1"/>
  <c r="I14" i="1"/>
  <c r="I30" i="21" l="1" a="1"/>
  <c r="I30" i="21" s="1"/>
  <c r="J30" i="21"/>
  <c r="J48" i="21"/>
  <c r="I48" i="21" a="1"/>
  <c r="I48" i="21" s="1"/>
  <c r="J55" i="21"/>
  <c r="I55" i="21" a="1"/>
  <c r="I55" i="21" s="1"/>
  <c r="J39" i="21"/>
  <c r="I39" i="21" a="1"/>
  <c r="I39" i="21" s="1"/>
  <c r="K4" i="21" a="1"/>
  <c r="M7" i="21" l="1"/>
  <c r="M8" i="21"/>
  <c r="M9" i="21"/>
  <c r="M10" i="21"/>
  <c r="M11" i="21"/>
  <c r="M5" i="21"/>
  <c r="M12" i="21"/>
  <c r="M6" i="21"/>
  <c r="K4" i="21"/>
  <c r="O6" i="21" l="1"/>
  <c r="N6" i="21" a="1"/>
  <c r="N6" i="21" s="1"/>
  <c r="O12" i="21"/>
  <c r="N12" i="21" a="1"/>
  <c r="N12" i="21" s="1"/>
  <c r="O5" i="21"/>
  <c r="N5" i="21" a="1"/>
  <c r="N5" i="21" s="1"/>
  <c r="O11" i="21"/>
  <c r="N11" i="21" a="1"/>
  <c r="N11" i="21" s="1"/>
  <c r="O10" i="21"/>
  <c r="N10" i="21" a="1"/>
  <c r="N10" i="21" s="1"/>
  <c r="O9" i="21"/>
  <c r="N9" i="21" a="1"/>
  <c r="N9" i="21" s="1"/>
  <c r="O8" i="21"/>
  <c r="N8" i="21" a="1"/>
  <c r="N8" i="21" s="1"/>
  <c r="O7" i="21"/>
  <c r="N7" i="21" a="1"/>
  <c r="N7" i="21" s="1"/>
  <c r="M4" i="21"/>
  <c r="O4" i="21" s="1"/>
  <c r="N4" i="21" l="1" a="1"/>
  <c r="N4" i="2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BDADAC2-1659-4110-9D75-43D00A90684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D52039E-1F85-4DDC-874B-947907D95ACF}" name="WorksheetConnection_KPI Sheet!$A$11:$B$20" type="102" refreshedVersion="8" minRefreshableVersion="5">
    <extLst>
      <ext xmlns:x15="http://schemas.microsoft.com/office/spreadsheetml/2010/11/main" uri="{DE250136-89BD-433C-8126-D09CA5730AF9}">
        <x15:connection id="Range" autoDelete="1">
          <x15:rangePr sourceName="_xlcn.WorksheetConnection_KPISheetA11B201"/>
        </x15:connection>
      </ext>
    </extLst>
  </connection>
  <connection id="3" xr16:uid="{D6677FD1-DAC9-4A9E-AA07-B8855D6A28C6}" name="WorksheetConnection_WA_Fn-UseC_-HR-Employee-Attrition.xlsx!HR_Analytics" type="102" refreshedVersion="8" minRefreshableVersion="5">
    <extLst>
      <ext xmlns:x15="http://schemas.microsoft.com/office/spreadsheetml/2010/11/main" uri="{DE250136-89BD-433C-8126-D09CA5730AF9}">
        <x15:connection id="HR_Analytics">
          <x15:rangePr sourceName="_xlcn.WorksheetConnection_WA_FnUseC_HREmployeeAttrition.xlsxHR_Analytic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<sst xmlns="http://schemas.openxmlformats.org/spreadsheetml/2006/main" count="12700" uniqueCount="227">
  <si>
    <t>Age</t>
  </si>
  <si>
    <t>Attrition</t>
  </si>
  <si>
    <t>Department</t>
  </si>
  <si>
    <t>Education</t>
  </si>
  <si>
    <t>EnvironmentSatisfaction</t>
  </si>
  <si>
    <t>Gender</t>
  </si>
  <si>
    <t>JobLevel</t>
  </si>
  <si>
    <t>JobSatisfaction</t>
  </si>
  <si>
    <t>PerformanceRating</t>
  </si>
  <si>
    <t>WorkLifeBalance</t>
  </si>
  <si>
    <t>Yes</t>
  </si>
  <si>
    <t>Travel_Rarely</t>
  </si>
  <si>
    <t>Sales</t>
  </si>
  <si>
    <t>Life Sciences</t>
  </si>
  <si>
    <t>Female</t>
  </si>
  <si>
    <t>Sales Executive</t>
  </si>
  <si>
    <t>Single</t>
  </si>
  <si>
    <t>No</t>
  </si>
  <si>
    <t>Travel_Frequently</t>
  </si>
  <si>
    <t>Research &amp; Development</t>
  </si>
  <si>
    <t>Male</t>
  </si>
  <si>
    <t>Research Scientist</t>
  </si>
  <si>
    <t>Married</t>
  </si>
  <si>
    <t>Other</t>
  </si>
  <si>
    <t>Laboratory Technician</t>
  </si>
  <si>
    <t>Medical</t>
  </si>
  <si>
    <t>Divorced</t>
  </si>
  <si>
    <t>Manufacturing Director</t>
  </si>
  <si>
    <t>Healthcare Representative</t>
  </si>
  <si>
    <t>Non-Travel</t>
  </si>
  <si>
    <t>Manager</t>
  </si>
  <si>
    <t>Sales Representative</t>
  </si>
  <si>
    <t>Research Director</t>
  </si>
  <si>
    <t>Marketing</t>
  </si>
  <si>
    <t>Technical Degree</t>
  </si>
  <si>
    <t>Human Resources</t>
  </si>
  <si>
    <t>TextForES</t>
  </si>
  <si>
    <t>JObInvolvement</t>
  </si>
  <si>
    <t>TextForJI</t>
  </si>
  <si>
    <t>TextForJL</t>
  </si>
  <si>
    <t>TextForJS</t>
  </si>
  <si>
    <t>RelationShipSatisfaction</t>
  </si>
  <si>
    <t>TextForRS</t>
  </si>
  <si>
    <t>TextForWLB</t>
  </si>
  <si>
    <t>Bad</t>
  </si>
  <si>
    <t>Good</t>
  </si>
  <si>
    <t>Better</t>
  </si>
  <si>
    <t>Best</t>
  </si>
  <si>
    <t>TextForPR</t>
  </si>
  <si>
    <t>Excellent</t>
  </si>
  <si>
    <t>Outstanding</t>
  </si>
  <si>
    <t>TextForEdu</t>
  </si>
  <si>
    <t>Very Dissatisfied</t>
  </si>
  <si>
    <t>Dissatisfied</t>
  </si>
  <si>
    <t>Neutral</t>
  </si>
  <si>
    <t>Low</t>
  </si>
  <si>
    <t>Medium</t>
  </si>
  <si>
    <t>High</t>
  </si>
  <si>
    <t>Very High</t>
  </si>
  <si>
    <t>Entry Level</t>
  </si>
  <si>
    <t>Junior</t>
  </si>
  <si>
    <t>Mid Level</t>
  </si>
  <si>
    <t>Senior</t>
  </si>
  <si>
    <t>Executive</t>
  </si>
  <si>
    <t>Satisfied</t>
  </si>
  <si>
    <t>Below College</t>
  </si>
  <si>
    <t>College</t>
  </si>
  <si>
    <t>Bachelors</t>
  </si>
  <si>
    <t>Masters</t>
  </si>
  <si>
    <t>Doctor</t>
  </si>
  <si>
    <t>Business Travel</t>
  </si>
  <si>
    <t>Distance From Home</t>
  </si>
  <si>
    <t>Education Field</t>
  </si>
  <si>
    <t>Environment Satisfaction</t>
  </si>
  <si>
    <t>Employee Number</t>
  </si>
  <si>
    <t>Text For Environment Satisfaction</t>
  </si>
  <si>
    <t>Text For Edu</t>
  </si>
  <si>
    <t>Job Involvement</t>
  </si>
  <si>
    <t>Text For Job Involvement</t>
  </si>
  <si>
    <t>Job Level</t>
  </si>
  <si>
    <t>Text For Job Level</t>
  </si>
  <si>
    <t>Job Role</t>
  </si>
  <si>
    <t>Job Satisfaction</t>
  </si>
  <si>
    <t>Text For Job Satisfaction</t>
  </si>
  <si>
    <t>Marital Status</t>
  </si>
  <si>
    <t>Monthly Income</t>
  </si>
  <si>
    <t>Number of Companies Worked</t>
  </si>
  <si>
    <t>Over Time</t>
  </si>
  <si>
    <t>Salary Hike</t>
  </si>
  <si>
    <t>Performance Rating</t>
  </si>
  <si>
    <t>Text For Performance Rating</t>
  </si>
  <si>
    <t>Relationship Satisfaction</t>
  </si>
  <si>
    <t>Text For Relationship Satisfaction</t>
  </si>
  <si>
    <t>Stock Option Level</t>
  </si>
  <si>
    <t>Total Working Years</t>
  </si>
  <si>
    <t>Training Times Last Year</t>
  </si>
  <si>
    <t>Work Life Balance</t>
  </si>
  <si>
    <t>Text For Work life Balance</t>
  </si>
  <si>
    <t>Years At Company</t>
  </si>
  <si>
    <t>Years In Current Role</t>
  </si>
  <si>
    <t>Years Since Last Promotion</t>
  </si>
  <si>
    <t>Years With Current Manager</t>
  </si>
  <si>
    <t>Percent Salary Hike</t>
  </si>
  <si>
    <t>Grand Total</t>
  </si>
  <si>
    <t>Age Group</t>
  </si>
  <si>
    <t>Grouping the Distance</t>
  </si>
  <si>
    <t>Grouping Total Working Years</t>
  </si>
  <si>
    <t>Grouping Years At Company</t>
  </si>
  <si>
    <t>Grouping Years In Current Role</t>
  </si>
  <si>
    <t>Grouping Years Since Last Promotion</t>
  </si>
  <si>
    <t>Grouping Years With Current Manager</t>
  </si>
  <si>
    <t>Row Labels</t>
  </si>
  <si>
    <t>30-40</t>
  </si>
  <si>
    <t>40-60</t>
  </si>
  <si>
    <t>Below 30</t>
  </si>
  <si>
    <t>10-15</t>
  </si>
  <si>
    <t>1-5</t>
  </si>
  <si>
    <t>15-20</t>
  </si>
  <si>
    <t>5-10</t>
  </si>
  <si>
    <t>Above 20</t>
  </si>
  <si>
    <t>10-20</t>
  </si>
  <si>
    <t>2-5</t>
  </si>
  <si>
    <t>0-2</t>
  </si>
  <si>
    <t>20-40</t>
  </si>
  <si>
    <t>Total Count</t>
  </si>
  <si>
    <t>Column Labels</t>
  </si>
  <si>
    <t>Count of Employee Number</t>
  </si>
  <si>
    <t>Above 15</t>
  </si>
  <si>
    <t>Count Of Attrition(No)</t>
  </si>
  <si>
    <t>Count Of Attrition(Yes)</t>
  </si>
  <si>
    <t>Rate Of Attrition(%)</t>
  </si>
  <si>
    <t>Disatnce Group</t>
  </si>
  <si>
    <t>Years With Curr Manager</t>
  </si>
  <si>
    <t>Years Since Last promotion</t>
  </si>
  <si>
    <t>No Of Companies Worked</t>
  </si>
  <si>
    <t>Average of Monthly Income</t>
  </si>
  <si>
    <t>Rate of Attrition(%)</t>
  </si>
  <si>
    <t>FACTOR OR COLUMN</t>
  </si>
  <si>
    <t>WHAT I NOTICED</t>
  </si>
  <si>
    <t>HYPOTHESIS(WHY ATTRITION HAPPENS)</t>
  </si>
  <si>
    <t>AGE</t>
  </si>
  <si>
    <t>Young Employees are More likely to Leave.</t>
  </si>
  <si>
    <t>Most Attrition in the Age Group "Below 30".</t>
  </si>
  <si>
    <t>Distance</t>
  </si>
  <si>
    <t>Most Attrition in the Distance Group "above 20" and "10-15".</t>
  </si>
  <si>
    <t>The Employees Who are having more disatnce from their home to office are more likely to leave.</t>
  </si>
  <si>
    <t>Most Attrition in the Group "0-2" Years.</t>
  </si>
  <si>
    <t>The Employees with very less (i.e., 0-2 ) years of bond with their Manager are more likely to Leave.</t>
  </si>
  <si>
    <t>Most Attrition in the Group "0-2" Years. With "44%".</t>
  </si>
  <si>
    <t>The Employees with very less (i.e., 0-2 ) years of Work Experience are more likely to Leave.</t>
  </si>
  <si>
    <t>The Employees with very less years of Experience in the Current role are more likely to Leave.</t>
  </si>
  <si>
    <t>More Attrition in the top 4 Hikes (except the 1st highest hike) and then the low Hike.</t>
  </si>
  <si>
    <t>This is a bit Confusing. But, the employees with the least hike are in the top 4 of the Attrition Rate.</t>
  </si>
  <si>
    <t>The Employees with Zero Or No Stock Option Level are more likely to Leave.</t>
  </si>
  <si>
    <t>Most Attrition in the Stock Option Level-0.</t>
  </si>
  <si>
    <t>Most Attrition in the group "0-2" Years At the Company.</t>
  </si>
  <si>
    <t>The Employees with 0-2 Years at the Company are More likely to Leave.</t>
  </si>
  <si>
    <t>Most Attrition in the group "5-10" and "0-2"  Years Since the Last Promotion .</t>
  </si>
  <si>
    <t>The Employes with the large gap in getting the promotion are most likely to Leave.</t>
  </si>
  <si>
    <t>The most Attrition is where the employees worked more than 5,6,7 and 9 Companies.</t>
  </si>
  <si>
    <t>The "Number of Companies an Employee Worked" has nothing to do with attrition.</t>
  </si>
  <si>
    <t>The most Attrition in the Employees who are from "Below College".</t>
  </si>
  <si>
    <t>The Employees with low graduation(Below College) are most likely to leave.</t>
  </si>
  <si>
    <t>The most Attrition in the "Low" Job Involvement.</t>
  </si>
  <si>
    <t>The Employees with Low Job Involvement are more likely to leave.</t>
  </si>
  <si>
    <t>The most Attrition is in the "Travel_Frequently" in Business Travel.</t>
  </si>
  <si>
    <t>The Employees who have to travel most or travel frequently are most likely to leave.</t>
  </si>
  <si>
    <t>Most Attrition in the Environment Satisfaction "Very Dissatisfied".</t>
  </si>
  <si>
    <t>Very Dissatisfied Employees with the Environment are more likely to leave.</t>
  </si>
  <si>
    <t>Most Attrition in the Job Satisfaction "Very Dissatisfied".</t>
  </si>
  <si>
    <t>Very Dissatisfied Employees with the Job are more likely to leave.</t>
  </si>
  <si>
    <t>Both in the Performance rating have the same Attrition Rate.</t>
  </si>
  <si>
    <t>Performance rating has nothing to do with the Attrition.</t>
  </si>
  <si>
    <t>Most Attrition in the Relationship Satisfaction "Very Dissatisfied".</t>
  </si>
  <si>
    <t>Very Dissatisfied Employees with the Relationship are most likely to leave.</t>
  </si>
  <si>
    <t>Most Attrition in the Marital Status is "Single".</t>
  </si>
  <si>
    <t>The Employees who are "Single" are most likely to leave.</t>
  </si>
  <si>
    <t>Most Attrition in "Bad" Work Life Balance.</t>
  </si>
  <si>
    <t>The Employees with "Bad Work Life Balance are more likely to leave.</t>
  </si>
  <si>
    <t>Most Attrition in the Gender "Male".</t>
  </si>
  <si>
    <t>Male Employees are most likely to leave.</t>
  </si>
  <si>
    <t>Most Attrition in Over Time is "Yes".</t>
  </si>
  <si>
    <t>The Employees who have to work over time are most likely to leave.</t>
  </si>
  <si>
    <t>Job Roles</t>
  </si>
  <si>
    <t>Most Attrition in the Role "Sales Representatives".</t>
  </si>
  <si>
    <t>The "Sales Representatives" are most likely to Leave.</t>
  </si>
  <si>
    <t>Most Attrition with the $4,787 Average Monthly Income.</t>
  </si>
  <si>
    <t>The Employees with the Average monthly income of $4,787 are most likely to leave.</t>
  </si>
  <si>
    <t>HYPOTHESIS</t>
  </si>
  <si>
    <t>Overall Attrition Rate(%)</t>
  </si>
  <si>
    <t>Average Tenure</t>
  </si>
  <si>
    <t>Number of Employees Who left</t>
  </si>
  <si>
    <t>Avg Monthly Salary for ("Yes")</t>
  </si>
  <si>
    <t>(1) Job Involvement</t>
  </si>
  <si>
    <t>(2)Job Roles</t>
  </si>
  <si>
    <t>(3)Work Life Balance</t>
  </si>
  <si>
    <t>(4)Salary Hike make a table visual with it</t>
  </si>
  <si>
    <t>(5) Distance</t>
  </si>
  <si>
    <t>(6)Age Group</t>
  </si>
  <si>
    <t>(7)Business Travel</t>
  </si>
  <si>
    <t>(8)OverTime</t>
  </si>
  <si>
    <t>(9)Job Satisfaction</t>
  </si>
  <si>
    <t>(10)Environment Satisfaction</t>
  </si>
  <si>
    <t>(11) Gender</t>
  </si>
  <si>
    <t>(12)Department</t>
  </si>
  <si>
    <t>(13)Marital Status</t>
  </si>
  <si>
    <t>Doughnut chart</t>
  </si>
  <si>
    <t>Table Visual</t>
  </si>
  <si>
    <t>Pie Chart</t>
  </si>
  <si>
    <t>Slicer</t>
  </si>
  <si>
    <t>Column/Bar chart</t>
  </si>
  <si>
    <t>Line Chart</t>
  </si>
  <si>
    <t>Statistic chart</t>
  </si>
  <si>
    <t>Sum of Rate Of Attrition(%)</t>
  </si>
  <si>
    <t>Sum of Rate of Attrition(%)</t>
  </si>
  <si>
    <t>Total</t>
  </si>
  <si>
    <t>Rate of Attrition</t>
  </si>
  <si>
    <t>Sum of Rate of Attrition</t>
  </si>
  <si>
    <t>Count of Attrition(No)</t>
  </si>
  <si>
    <t>Rate</t>
  </si>
  <si>
    <t>)</t>
  </si>
  <si>
    <t>Sort Of Rate</t>
  </si>
  <si>
    <t>Sort</t>
  </si>
  <si>
    <t>sort</t>
  </si>
  <si>
    <t>Overall Attrition Rate</t>
  </si>
  <si>
    <t>N0.Of Employees</t>
  </si>
  <si>
    <t>Average Monthly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</si>
</sst>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
  </numFmts>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b/>
      <sz val="16"/>
      <color theme="1"/>
      <name val="Calibri"/>
      <family val="2"/>
      <scheme val="minor"/>
    </font>
    <font>
      <sz val="16"/>
      <color theme="1"/>
      <name val="Calibri"/>
      <family val="2"/>
      <scheme val="minor"/>
    </font>
    <font>
      <b/>
      <sz val="28"/>
      <color theme="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7030A0"/>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rgb="FF92D050"/>
        <bgColor indexed="64"/>
      </patternFill>
    </fill>
    <fill>
      <patternFill patternType="solid">
        <fgColor rgb="FFFFFF00"/>
        <bgColor indexed="64"/>
      </patternFill>
    </fill>
  </fills>
  <borders count="2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65">
    <xf numFmtId="0" fontId="0" fillId="0" borderId="0" xfId="0"/>
    <xf numFmtId="1" fontId="0" fillId="0" borderId="0" xfId="0" applyNumberFormat="1"/>
    <xf numFmtId="164" fontId="0" fillId="0" borderId="0" xfId="0" applyNumberFormat="1"/>
    <xf numFmtId="1" fontId="0" fillId="0" borderId="10" xfId="0" applyNumberFormat="1" applyBorder="1"/>
    <xf numFmtId="0" fontId="0" fillId="0" borderId="10" xfId="0" applyBorder="1"/>
    <xf numFmtId="164" fontId="0" fillId="0" borderId="10" xfId="0" applyNumberFormat="1" applyBorder="1"/>
    <xf numFmtId="0" fontId="0" fillId="0" borderId="11" xfId="0" applyBorder="1"/>
    <xf numFmtId="164" fontId="0" fillId="0" borderId="11" xfId="0" applyNumberFormat="1" applyBorder="1"/>
    <xf numFmtId="1" fontId="0" fillId="0" borderId="11" xfId="0" applyNumberFormat="1" applyBorder="1"/>
    <xf numFmtId="49" fontId="0" fillId="0" borderId="10" xfId="0" applyNumberFormat="1" applyBorder="1"/>
    <xf numFmtId="49" fontId="0" fillId="0" borderId="11" xfId="0" applyNumberFormat="1" applyBorder="1"/>
    <xf numFmtId="49" fontId="0" fillId="0" borderId="0" xfId="0" applyNumberFormat="1"/>
    <xf numFmtId="1" fontId="0" fillId="0" borderId="12" xfId="0" applyNumberFormat="1" applyBorder="1"/>
    <xf numFmtId="1" fontId="0" fillId="0" borderId="13" xfId="0" applyNumberFormat="1" applyBorder="1"/>
    <xf numFmtId="1" fontId="0" fillId="0" borderId="14" xfId="0" applyNumberFormat="1" applyBorder="1"/>
    <xf numFmtId="1" fontId="0" fillId="0" borderId="15" xfId="0" applyNumberFormat="1" applyBorder="1"/>
    <xf numFmtId="1" fontId="16" fillId="0" borderId="16" xfId="0" applyNumberFormat="1" applyFont="1" applyBorder="1"/>
    <xf numFmtId="49" fontId="16" fillId="0" borderId="17" xfId="0" applyNumberFormat="1" applyFont="1" applyBorder="1"/>
    <xf numFmtId="164" fontId="16" fillId="0" borderId="17" xfId="0" applyNumberFormat="1" applyFont="1" applyBorder="1"/>
    <xf numFmtId="1" fontId="16" fillId="0" borderId="17" xfId="0" applyNumberFormat="1" applyFont="1" applyBorder="1"/>
    <xf numFmtId="0" fontId="16" fillId="0" borderId="17" xfId="0" applyFont="1" applyBorder="1"/>
    <xf numFmtId="1" fontId="16" fillId="0" borderId="18" xfId="0" applyNumberFormat="1" applyFont="1" applyBorder="1"/>
    <xf numFmtId="0" fontId="16" fillId="0" borderId="0" xfId="0" applyFont="1"/>
    <xf numFmtId="9" fontId="16" fillId="0" borderId="17" xfId="42" applyFont="1" applyFill="1" applyBorder="1"/>
    <xf numFmtId="9" fontId="0" fillId="0" borderId="10" xfId="42" applyFont="1" applyBorder="1"/>
    <xf numFmtId="9" fontId="0" fillId="0" borderId="11" xfId="42" applyFont="1" applyBorder="1"/>
    <xf numFmtId="9" fontId="0" fillId="0" borderId="0" xfId="42" applyFont="1"/>
    <xf numFmtId="0" fontId="0" fillId="0" borderId="0" xfId="0" pivotButton="1"/>
    <xf numFmtId="1" fontId="0" fillId="0" borderId="17" xfId="0" applyNumberFormat="1" applyBorder="1"/>
    <xf numFmtId="1" fontId="0" fillId="0" borderId="19" xfId="0" applyNumberFormat="1" applyBorder="1"/>
    <xf numFmtId="0" fontId="0" fillId="0" borderId="0" xfId="0" applyAlignment="1">
      <alignment horizontal="left"/>
    </xf>
    <xf numFmtId="1" fontId="0" fillId="0" borderId="0" xfId="0" applyNumberFormat="1" applyAlignment="1">
      <alignment horizontal="left"/>
    </xf>
    <xf numFmtId="9" fontId="0" fillId="0" borderId="0" xfId="0" applyNumberFormat="1" applyAlignment="1">
      <alignment horizontal="left"/>
    </xf>
    <xf numFmtId="0" fontId="16" fillId="0" borderId="10" xfId="0" applyFont="1" applyBorder="1"/>
    <xf numFmtId="0" fontId="0" fillId="0" borderId="10" xfId="0" applyBorder="1" applyAlignment="1">
      <alignment horizontal="left"/>
    </xf>
    <xf numFmtId="1" fontId="0" fillId="0" borderId="10" xfId="0" applyNumberFormat="1" applyBorder="1" applyAlignment="1">
      <alignment horizontal="left"/>
    </xf>
    <xf numFmtId="9" fontId="0" fillId="0" borderId="10" xfId="0" applyNumberFormat="1" applyBorder="1" applyAlignment="1">
      <alignment horizontal="left"/>
    </xf>
    <xf numFmtId="9" fontId="0" fillId="0" borderId="10" xfId="42" applyFont="1" applyBorder="1" applyAlignment="1">
      <alignment horizontal="right"/>
    </xf>
    <xf numFmtId="0" fontId="16" fillId="34" borderId="10" xfId="0" applyFont="1" applyFill="1" applyBorder="1"/>
    <xf numFmtId="0" fontId="20" fillId="0" borderId="0" xfId="0" applyFont="1"/>
    <xf numFmtId="0" fontId="19" fillId="0" borderId="10" xfId="0" applyFont="1" applyBorder="1" applyAlignment="1">
      <alignment horizontal="center" vertical="center"/>
    </xf>
    <xf numFmtId="0" fontId="18" fillId="0" borderId="10" xfId="0" applyFont="1" applyBorder="1" applyAlignment="1">
      <alignment horizontal="center" vertical="center"/>
    </xf>
    <xf numFmtId="0" fontId="21" fillId="35" borderId="10" xfId="0" applyFont="1" applyFill="1" applyBorder="1" applyAlignment="1">
      <alignment horizontal="center" vertical="center"/>
    </xf>
    <xf numFmtId="0" fontId="21" fillId="33" borderId="10" xfId="0" applyFont="1" applyFill="1" applyBorder="1"/>
    <xf numFmtId="0" fontId="22" fillId="0" borderId="0" xfId="0" applyFont="1"/>
    <xf numFmtId="0" fontId="22" fillId="0" borderId="10" xfId="0" applyFont="1" applyBorder="1"/>
    <xf numFmtId="0" fontId="0" fillId="0" borderId="10" xfId="0" applyBorder="1" applyAlignment="1">
      <alignment horizontal="center" vertical="center"/>
    </xf>
    <xf numFmtId="0" fontId="16" fillId="37" borderId="10" xfId="0" applyFont="1" applyFill="1" applyBorder="1" applyAlignment="1">
      <alignment horizontal="center" vertical="center"/>
    </xf>
    <xf numFmtId="9" fontId="0" fillId="0" borderId="10" xfId="0" applyNumberFormat="1" applyBorder="1"/>
    <xf numFmtId="1" fontId="0" fillId="0" borderId="10" xfId="0" applyNumberFormat="1" applyBorder="1" applyAlignment="1">
      <alignment horizontal="center" vertical="center"/>
    </xf>
    <xf numFmtId="0" fontId="0" fillId="0" borderId="0" xfId="0" applyAlignment="1">
      <alignment horizontal="center" vertical="center"/>
    </xf>
    <xf numFmtId="9" fontId="0" fillId="0" borderId="10" xfId="42" applyFont="1" applyBorder="1" applyAlignment="1">
      <alignment horizontal="center" vertical="center"/>
    </xf>
    <xf numFmtId="164" fontId="0" fillId="0" borderId="10" xfId="0" applyNumberFormat="1" applyBorder="1" applyAlignment="1">
      <alignment horizontal="center" vertical="center"/>
    </xf>
    <xf numFmtId="0" fontId="16" fillId="0" borderId="16" xfId="0" applyFont="1" applyBorder="1" applyAlignment="1">
      <alignment horizontal="center" vertical="center"/>
    </xf>
    <xf numFmtId="9" fontId="0" fillId="0" borderId="12" xfId="0" applyNumberFormat="1" applyBorder="1" applyAlignment="1">
      <alignment horizontal="center" vertical="center"/>
    </xf>
    <xf numFmtId="9" fontId="0" fillId="0" borderId="14" xfId="42" applyFont="1" applyBorder="1" applyAlignment="1">
      <alignment horizontal="center" vertical="center"/>
    </xf>
    <xf numFmtId="9" fontId="0" fillId="0" borderId="20" xfId="0" applyNumberFormat="1" applyBorder="1" applyAlignment="1">
      <alignment horizontal="center" vertical="center"/>
    </xf>
    <xf numFmtId="9" fontId="0" fillId="0" borderId="21" xfId="42" applyFont="1" applyBorder="1" applyAlignment="1">
      <alignment horizontal="center" vertical="center"/>
    </xf>
    <xf numFmtId="9" fontId="0" fillId="0" borderId="0" xfId="0" applyNumberFormat="1"/>
    <xf numFmtId="9" fontId="0" fillId="0" borderId="0" xfId="42" applyFont="1" applyBorder="1"/>
    <xf numFmtId="0" fontId="16" fillId="0" borderId="10" xfId="0" applyFont="1" applyBorder="1" applyAlignment="1">
      <alignment horizontal="left"/>
    </xf>
    <xf numFmtId="9" fontId="16" fillId="0" borderId="10" xfId="42" applyFont="1" applyBorder="1"/>
    <xf numFmtId="9" fontId="1" fillId="0" borderId="10" xfId="42" applyFont="1" applyBorder="1"/>
    <xf numFmtId="0" fontId="23" fillId="36" borderId="0" xfId="0" applyFont="1" applyFill="1" applyAlignment="1">
      <alignment horizontal="center" vertical="center"/>
    </xf>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8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0" tint="-0.499984740745262"/>
        </patternFill>
      </fill>
    </dxf>
    <dxf>
      <fill>
        <patternFill>
          <bgColor theme="0" tint="-0.24994659260841701"/>
        </patternFill>
      </fill>
    </dxf>
    <dxf>
      <font>
        <color rgb="FF9C0006"/>
      </font>
      <fill>
        <patternFill>
          <bgColor rgb="FFFFC7CE"/>
        </patternFill>
      </fill>
    </dxf>
    <dxf>
      <fill>
        <patternFill>
          <bgColor theme="0" tint="-0.499984740745262"/>
        </patternFill>
      </fill>
    </dxf>
    <dxf>
      <fill>
        <patternFill>
          <bgColor theme="0" tint="-0.2499465926084170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top style="thin">
          <color indexed="64"/>
        </top>
        <bottom style="thin">
          <color indexed="64"/>
        </bottom>
        <vertical/>
        <horizontal/>
      </border>
    </dxf>
    <dxf>
      <numFmt numFmtId="1" formatCode="0"/>
      <border diagonalUp="0" diagonalDown="0">
        <left style="thin">
          <color indexed="64"/>
        </left>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64" formatCode="[$$-409]#,##0"/>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30" formatCode="@"/>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right style="thin">
          <color indexed="64"/>
        </right>
        <top style="thin">
          <color indexed="64"/>
        </top>
        <bottom style="thin">
          <color indexed="64"/>
        </bottom>
        <vertical/>
        <horizontal/>
      </border>
    </dxf>
    <dxf>
      <numFmt numFmtId="1" formatCode="0"/>
      <border diagonalUp="0" diagonalDown="0">
        <left/>
        <right style="thin">
          <color indexed="64"/>
        </right>
        <top style="thin">
          <color indexed="64"/>
        </top>
        <bottom style="thin">
          <color indexed="64"/>
        </bottom>
        <vertical/>
        <horizontal/>
      </border>
    </dxf>
    <dxf>
      <border outline="0">
        <top style="thin">
          <color indexed="64"/>
        </top>
      </border>
    </dxf>
    <dxf>
      <border outline="0">
        <left style="medium">
          <color indexed="64"/>
        </left>
        <right style="medium">
          <color indexed="64"/>
        </right>
        <top style="medium">
          <color indexed="64"/>
        </top>
      </border>
    </dxf>
    <dxf>
      <border outline="0">
        <bottom style="thin">
          <color indexed="64"/>
        </bottom>
      </border>
    </dxf>
    <dxf>
      <font>
        <b/>
        <i val="0"/>
        <strike val="0"/>
        <condense val="0"/>
        <extend val="0"/>
        <outline val="0"/>
        <shadow val="0"/>
        <u val="none"/>
        <vertAlign val="baseline"/>
        <sz val="11"/>
        <color theme="1"/>
        <name val="Calibri"/>
        <family val="2"/>
        <scheme val="minor"/>
      </font>
      <numFmt numFmtId="1" formatCode="0"/>
      <fill>
        <patternFill patternType="none">
          <fgColor indexed="64"/>
          <bgColor indexed="65"/>
        </patternFill>
      </fill>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numFmt numFmtId="13" formatCode="0%"/>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numFmt numFmtId="13" formatCode="0%"/>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font>
        <b/>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colors>
    <mruColors>
      <color rgb="FF0055FE"/>
      <color rgb="FFD8D6D6"/>
      <color rgb="FF565656"/>
      <color rgb="FFC5D3ED"/>
      <color rgb="FFBCB8B8"/>
      <color rgb="FF7A7474"/>
      <color rgb="FFB4B0B0"/>
      <color rgb="FF6F6F6F"/>
      <color rgb="FF214741"/>
      <color rgb="FF4F727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openxmlformats.org/officeDocument/2006/relationships/styles" Target="styles.xml"/><Relationship Id="rId39" Type="http://schemas.openxmlformats.org/officeDocument/2006/relationships/customXml" Target="../customXml/item9.xml"/><Relationship Id="rId21" Type="http://schemas.microsoft.com/office/2007/relationships/slicerCache" Target="slicerCaches/slicerCache1.xml"/><Relationship Id="rId34" Type="http://schemas.openxmlformats.org/officeDocument/2006/relationships/customXml" Target="../customXml/item4.xml"/><Relationship Id="rId42" Type="http://schemas.openxmlformats.org/officeDocument/2006/relationships/customXml" Target="../customXml/item1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9"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microsoft.com/office/2007/relationships/slicerCache" Target="slicerCaches/slicerCache3.xml"/><Relationship Id="rId28" Type="http://schemas.openxmlformats.org/officeDocument/2006/relationships/sheetMetadata" Target="metadata.xml"/><Relationship Id="rId36" Type="http://schemas.openxmlformats.org/officeDocument/2006/relationships/customXml" Target="../customXml/item6.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microsoft.com/office/2007/relationships/slicerCache" Target="slicerCaches/slicerCache2.xml"/><Relationship Id="rId27" Type="http://schemas.openxmlformats.org/officeDocument/2006/relationships/sharedStrings" Target="sharedStrings.xml"/><Relationship Id="rId30" Type="http://schemas.openxmlformats.org/officeDocument/2006/relationships/calcChain" Target="calcChain.xml"/><Relationship Id="rId35" Type="http://schemas.openxmlformats.org/officeDocument/2006/relationships/customXml" Target="../customXml/item5.xml"/><Relationship Id="rId43" Type="http://schemas.openxmlformats.org/officeDocument/2006/relationships/customXml" Target="../customXml/item1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connections" Target="connections.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9.xml"/><Relationship Id="rId41" Type="http://schemas.openxmlformats.org/officeDocument/2006/relationships/customXml" Target="../customXml/item11.xml"/></Relationships>
</file>

<file path=xl/charts/_rels/chart1.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9.xml"/><Relationship Id="rId1" Type="http://schemas.microsoft.com/office/2011/relationships/chartStyle" Target="style29.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30.xml"/><Relationship Id="rId1" Type="http://schemas.microsoft.com/office/2011/relationships/chartStyle" Target="style30.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31.xml"/><Relationship Id="rId1" Type="http://schemas.microsoft.com/office/2011/relationships/chartStyle" Target="style31.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35.xml"/><Relationship Id="rId1" Type="http://schemas.microsoft.com/office/2011/relationships/chartStyle" Target="style35.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2.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4.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[WA_Fn-UseC_-HR-Employee-Attrition.xlsx]Charts for static Dashboard!Job_Satisfaction Chart</c:name>
    <c:fmtId val="0"/>
  </c:pivotSource>
  <c:chart>
    <c:title>
      <c:tx>
        <c:rich>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IN"/>
              <a:t>Attrition</a:t>
            </a:r>
            <a:r>
              <a:rPr lang="en-IN" baseline="0"/>
              <a:t> By Job Satisfaction</a:t>
            </a:r>
            <a:endParaRPr lang="en-IN"/>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 for static Dashboard'!$B$1</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 for static Dashboard'!$A$2:$A$6</c:f>
              <c:strCache>
                <c:ptCount val="4"/>
                <c:pt idx="0">
                  <c:v>Very Dissatisfied</c:v>
                </c:pt>
                <c:pt idx="1">
                  <c:v>Neutral</c:v>
                </c:pt>
                <c:pt idx="2">
                  <c:v>Dissatisfied</c:v>
                </c:pt>
                <c:pt idx="3">
                  <c:v>Satisfied</c:v>
                </c:pt>
              </c:strCache>
            </c:strRef>
          </c:cat>
          <c:val>
            <c:numRef>
              <c:f>'Charts for static Dashboard'!$B$2:$B$6</c:f>
              <c:numCache>
                <c:formatCode>0%</c:formatCode>
                <c:ptCount val="4"/>
                <c:pt idx="0">
                  <c:v>0.22837370242214533</c:v>
                </c:pt>
                <c:pt idx="1">
                  <c:v>0.16515837104072398</c:v>
                </c:pt>
                <c:pt idx="2">
                  <c:v>0.16428571428571428</c:v>
                </c:pt>
                <c:pt idx="3">
                  <c:v>0.11328976034858387</c:v>
                </c:pt>
              </c:numCache>
            </c:numRef>
          </c:val>
          <c:extLst>
            <c:ext xmlns:c16="http://schemas.microsoft.com/office/drawing/2014/chart" uri="{C3380CC4-5D6E-409C-BE32-E72D297353CC}">
              <c16:uniqueId val="{00000000-9679-4296-833A-4415C2D9EDCA}"/>
            </c:ext>
          </c:extLst>
        </c:ser>
        <c:dLbls>
          <c:dLblPos val="inEnd"/>
          <c:showLegendKey val="0"/>
          <c:showVal val="1"/>
          <c:showCatName val="0"/>
          <c:showSerName val="0"/>
          <c:showPercent val="0"/>
          <c:showBubbleSize val="0"/>
        </c:dLbls>
        <c:gapWidth val="100"/>
        <c:overlap val="-24"/>
        <c:axId val="2090601280"/>
        <c:axId val="2090597920"/>
      </c:barChart>
      <c:catAx>
        <c:axId val="2090601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90597920"/>
        <c:crosses val="autoZero"/>
        <c:auto val="1"/>
        <c:lblAlgn val="ctr"/>
        <c:lblOffset val="100"/>
        <c:noMultiLvlLbl val="0"/>
      </c:catAx>
      <c:valAx>
        <c:axId val="2090597920"/>
        <c:scaling>
          <c:orientation val="minMax"/>
        </c:scaling>
        <c:delete val="1"/>
        <c:axPos val="l"/>
        <c:numFmt formatCode="0%" sourceLinked="1"/>
        <c:majorTickMark val="none"/>
        <c:minorTickMark val="none"/>
        <c:tickLblPos val="nextTo"/>
        <c:crossAx val="2090601280"/>
        <c:crosses val="autoZero"/>
        <c:crossBetween val="between"/>
      </c:valAx>
      <c:spPr>
        <a:noFill/>
        <a:ln>
          <a:noFill/>
        </a:ln>
        <a:effectLst/>
      </c:spPr>
    </c:plotArea>
    <c:plotVisOnly val="1"/>
    <c:dispBlanksAs val="gap"/>
    <c:showDLblsOverMax val="0"/>
    <c:extLst/>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[WA_Fn-UseC_-HR-Employee-Attrition.xlsx]Charts for static Dashboard!Business_Travel_chart</c:name>
    <c:fmtId val="0"/>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sz="1600">
                <a:solidFill>
                  <a:schemeClr val="tx1"/>
                </a:solidFill>
              </a:rPr>
              <a:t>Impact</a:t>
            </a:r>
            <a:r>
              <a:rPr lang="en-IN" sz="1600" baseline="0">
                <a:solidFill>
                  <a:schemeClr val="tx1"/>
                </a:solidFill>
              </a:rPr>
              <a:t> of Business Travel On Employee Attrition</a:t>
            </a:r>
          </a:p>
          <a:p>
            <a:pPr>
              <a:defRPr sz="1600" b="1" i="0" u="none" strike="noStrike" kern="1200" baseline="0">
                <a:solidFill>
                  <a:schemeClr val="tx1"/>
                </a:solidFill>
                <a:latin typeface="+mn-lt"/>
                <a:ea typeface="+mn-ea"/>
                <a:cs typeface="+mn-cs"/>
              </a:defRPr>
            </a:pPr>
            <a:endParaRPr lang="en-IN" sz="1600">
              <a:solidFill>
                <a:schemeClr val="tx1"/>
              </a:solidFill>
            </a:endParaRPr>
          </a:p>
        </c:rich>
      </c:tx>
      <c:overlay val="0"/>
      <c:spPr>
        <a:noFill/>
        <a:ln>
          <a:noFill/>
        </a:ln>
        <a:effectLst/>
      </c:spPr>
    </c:title>
    <c:autoTitleDeleted val="0"/>
    <c:pivotFmts>
      <c:pivotFmt>
        <c:idx val="0"/>
        <c:marker>
          <c:symbol val="none"/>
        </c:marker>
        <c:dLbl>
          <c:idx val="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ext>
          </c:extLst>
        </c:dLbl>
      </c:pivotFmt>
      <c:pivotFmt>
        <c:idx val="1"/>
        <c:spPr>
          <a:solidFill>
            <a:schemeClr val="accent5">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4665537197194614"/>
              <c:y val="0.17936588655584718"/>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21424207219999136"/>
                  <c:h val="0.15990558471857683"/>
                </c:manualLayout>
              </c15:layout>
            </c:ext>
          </c:extLst>
        </c:dLbl>
      </c:pivotFmt>
      <c:pivotFmt>
        <c:idx val="2"/>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9618193679547283"/>
              <c:y val="-0.2786118478161756"/>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layout>
                <c:manualLayout>
                  <c:w val="0.3173196991994498"/>
                  <c:h val="0.1664584125149916"/>
                </c:manualLayout>
              </c15:layout>
            </c:ext>
          </c:extLst>
        </c:dLbl>
      </c:pivotFmt>
      <c:pivotFmt>
        <c:idx val="3"/>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2553517515512876E-2"/>
          <c:y val="0.20482755524497911"/>
          <c:w val="0.90634179398095471"/>
          <c:h val="0.75632674811490719"/>
        </c:manualLayout>
      </c:layout>
      <c:pie3DChart>
        <c:varyColors val="1"/>
        <c:ser>
          <c:idx val="0"/>
          <c:order val="0"/>
          <c:tx>
            <c:strRef>
              <c:f>'Charts for static Dashboard'!$B$8</c:f>
              <c:strCache>
                <c:ptCount val="1"/>
                <c:pt idx="0">
                  <c:v>Total</c:v>
                </c:pt>
              </c:strCache>
            </c:strRef>
          </c:tx>
          <c:dPt>
            <c:idx val="0"/>
            <c:bubble3D val="0"/>
            <c:spPr>
              <a:solidFill>
                <a:schemeClr val="accent5">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0EA0-4842-94F9-10BF360B3209}"/>
              </c:ext>
            </c:extLst>
          </c:dPt>
          <c:dPt>
            <c:idx val="1"/>
            <c:bubble3D val="0"/>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0EA0-4842-94F9-10BF360B3209}"/>
              </c:ext>
            </c:extLst>
          </c:dPt>
          <c:dPt>
            <c:idx val="2"/>
            <c:bubble3D val="0"/>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EA0-4842-94F9-10BF360B3209}"/>
              </c:ext>
            </c:extLst>
          </c:dPt>
          <c:dLbls>
            <c:dLbl>
              <c:idx val="0"/>
              <c:layout>
                <c:manualLayout>
                  <c:x val="-0.14665537197194614"/>
                  <c:y val="0.1793658865558471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424207219999136"/>
                      <c:h val="0.15990558471857683"/>
                    </c:manualLayout>
                  </c15:layout>
                </c:ext>
                <c:ext xmlns:c16="http://schemas.microsoft.com/office/drawing/2014/chart" uri="{C3380CC4-5D6E-409C-BE32-E72D297353CC}">
                  <c16:uniqueId val="{00000003-0EA0-4842-94F9-10BF360B3209}"/>
                </c:ext>
              </c:extLst>
            </c:dLbl>
            <c:dLbl>
              <c:idx val="1"/>
              <c:layout>
                <c:manualLayout>
                  <c:x val="-0.29618193679547283"/>
                  <c:y val="-0.2786118478161756"/>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173196991994498"/>
                      <c:h val="0.1664584125149916"/>
                    </c:manualLayout>
                  </c15:layout>
                </c:ext>
                <c:ext xmlns:c16="http://schemas.microsoft.com/office/drawing/2014/chart" uri="{C3380CC4-5D6E-409C-BE32-E72D297353CC}">
                  <c16:uniqueId val="{00000002-0EA0-4842-94F9-10BF360B3209}"/>
                </c:ext>
              </c:extLst>
            </c:dLbl>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c15:spPr>
              </c:ext>
            </c:extLst>
          </c:dLbls>
          <c:cat>
            <c:strRef>
              <c:f>'Charts for static Dashboard'!$A$9:$A$12</c:f>
              <c:strCache>
                <c:ptCount val="3"/>
                <c:pt idx="0">
                  <c:v>Non-Travel</c:v>
                </c:pt>
                <c:pt idx="1">
                  <c:v>Travel_Frequently</c:v>
                </c:pt>
                <c:pt idx="2">
                  <c:v>Travel_Rarely</c:v>
                </c:pt>
              </c:strCache>
            </c:strRef>
          </c:cat>
          <c:val>
            <c:numRef>
              <c:f>'Charts for static Dashboard'!$B$9:$B$12</c:f>
              <c:numCache>
                <c:formatCode>0%</c:formatCode>
                <c:ptCount val="3"/>
                <c:pt idx="0">
                  <c:v>0.08</c:v>
                </c:pt>
                <c:pt idx="1">
                  <c:v>0.24909747292418771</c:v>
                </c:pt>
                <c:pt idx="2">
                  <c:v>0.14956855225311602</c:v>
                </c:pt>
              </c:numCache>
            </c:numRef>
          </c:val>
          <c:extLst>
            <c:ext xmlns:c16="http://schemas.microsoft.com/office/drawing/2014/chart" uri="{C3380CC4-5D6E-409C-BE32-E72D297353CC}">
              <c16:uniqueId val="{00000000-0EA0-4842-94F9-10BF360B3209}"/>
            </c:ext>
          </c:extLst>
        </c:ser>
        <c:dLbls>
          <c:dLblPos val="inEnd"/>
          <c:showLegendKey val="0"/>
          <c:showVal val="0"/>
          <c:showCatName val="0"/>
          <c:showSerName val="0"/>
          <c:showPercent val="1"/>
          <c:showBubbleSize val="0"/>
          <c:showLeaderLines val="1"/>
        </c:dLbls>
      </c:pie3DChart>
      <c:spPr>
        <a:gradFill>
          <a:gsLst>
            <a:gs pos="58728">
              <a:schemeClr val="bg1">
                <a:lumMod val="75000"/>
              </a:schemeClr>
            </a:gs>
            <a:gs pos="50468">
              <a:schemeClr val="bg1">
                <a:lumMod val="65000"/>
              </a:schemeClr>
            </a:gs>
            <a:gs pos="33004">
              <a:schemeClr val="bg1">
                <a:lumMod val="75000"/>
              </a:schemeClr>
            </a:gs>
            <a:gs pos="0">
              <a:schemeClr val="bg1">
                <a:lumMod val="65000"/>
              </a:schemeClr>
            </a:gs>
            <a:gs pos="74000">
              <a:schemeClr val="bg1">
                <a:lumMod val="75000"/>
              </a:schemeClr>
            </a:gs>
            <a:gs pos="90820">
              <a:schemeClr val="bg1">
                <a:lumMod val="75000"/>
              </a:schemeClr>
            </a:gs>
            <a:gs pos="83000">
              <a:schemeClr val="bg1">
                <a:lumMod val="75000"/>
              </a:schemeClr>
            </a:gs>
            <a:gs pos="100000">
              <a:schemeClr val="bg1">
                <a:lumMod val="65000"/>
              </a:schemeClr>
            </a:gs>
          </a:gsLst>
          <a:lin ang="5400000" scaled="1"/>
        </a:gradFill>
        <a:ln>
          <a:noFill/>
        </a:ln>
        <a:effectLst/>
      </c:spPr>
    </c:plotArea>
    <c:plotVisOnly val="1"/>
    <c:dispBlanksAs val="gap"/>
    <c:showDLblsOverMax val="0"/>
    <c:extLst/>
  </c:chart>
  <c:spPr>
    <a:gradFill>
      <a:gsLst>
        <a:gs pos="58728">
          <a:schemeClr val="bg1">
            <a:lumMod val="75000"/>
          </a:schemeClr>
        </a:gs>
        <a:gs pos="50468">
          <a:schemeClr val="bg1">
            <a:lumMod val="65000"/>
          </a:schemeClr>
        </a:gs>
        <a:gs pos="33004">
          <a:schemeClr val="bg1">
            <a:lumMod val="75000"/>
          </a:schemeClr>
        </a:gs>
        <a:gs pos="0">
          <a:schemeClr val="bg1">
            <a:lumMod val="65000"/>
          </a:schemeClr>
        </a:gs>
        <a:gs pos="74000">
          <a:schemeClr val="bg1">
            <a:lumMod val="75000"/>
          </a:schemeClr>
        </a:gs>
        <a:gs pos="90820">
          <a:schemeClr val="bg1">
            <a:lumMod val="75000"/>
          </a:schemeClr>
        </a:gs>
        <a:gs pos="83000">
          <a:schemeClr val="bg1">
            <a:lumMod val="75000"/>
          </a:schemeClr>
        </a:gs>
        <a:gs pos="100000">
          <a:schemeClr val="bg1">
            <a:lumMod val="6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[WA_Fn-UseC_-HR-Employee-Attrition.xlsx]Charts for static Dashboard!Job_Roles_Chart</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Employee</a:t>
            </a:r>
            <a:r>
              <a:rPr lang="en-IN" baseline="0"/>
              <a:t> Attrition Across Roles</a:t>
            </a:r>
          </a:p>
          <a:p>
            <a:pPr>
              <a:defRPr/>
            </a:pPr>
            <a:endParaRPr lang="en-IN"/>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683092738407701"/>
          <c:y val="0.22662037037037036"/>
          <c:w val="0.61261351706036749"/>
          <c:h val="0.72245370370370365"/>
        </c:manualLayout>
      </c:layout>
      <c:barChart>
        <c:barDir val="bar"/>
        <c:grouping val="clustered"/>
        <c:varyColors val="0"/>
        <c:ser>
          <c:idx val="0"/>
          <c:order val="0"/>
          <c:tx>
            <c:strRef>
              <c:f>'Charts for static Dashboard'!$B$22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 for static Dashboard'!$A$23:$A$32</c:f>
              <c:strCache>
                <c:ptCount val="9"/>
                <c:pt idx="0">
                  <c:v>Sales Representative</c:v>
                </c:pt>
                <c:pt idx="1">
                  <c:v>Laboratory Technician</c:v>
                </c:pt>
                <c:pt idx="2">
                  <c:v>Human Resources</c:v>
                </c:pt>
                <c:pt idx="3">
                  <c:v>Sales Executive</c:v>
                </c:pt>
                <c:pt idx="4">
                  <c:v>Research Scientist</c:v>
                </c:pt>
                <c:pt idx="5">
                  <c:v>Manufacturing Director</c:v>
                </c:pt>
                <c:pt idx="6">
                  <c:v>Healthcare Representative</c:v>
                </c:pt>
                <c:pt idx="7">
                  <c:v>Manager</c:v>
                </c:pt>
                <c:pt idx="8">
                  <c:v>Research Director</c:v>
                </c:pt>
              </c:strCache>
            </c:strRef>
          </c:cat>
          <c:val>
            <c:numRef>
              <c:f>'Charts for static Dashboard'!$B$23:$B$32</c:f>
              <c:numCache>
                <c:formatCode>0%</c:formatCode>
                <c:ptCount val="9"/>
                <c:pt idx="0">
                  <c:v>0.39759036144578314</c:v>
                </c:pt>
                <c:pt idx="1">
                  <c:v>0.23938223938223938</c:v>
                </c:pt>
                <c:pt idx="2">
                  <c:v>0.23076923076923078</c:v>
                </c:pt>
                <c:pt idx="3">
                  <c:v>0.17484662576687116</c:v>
                </c:pt>
                <c:pt idx="4">
                  <c:v>0.16095890410958905</c:v>
                </c:pt>
                <c:pt idx="5">
                  <c:v>6.8965517241379309E-2</c:v>
                </c:pt>
                <c:pt idx="6">
                  <c:v>6.8702290076335881E-2</c:v>
                </c:pt>
                <c:pt idx="7">
                  <c:v>4.9019607843137254E-2</c:v>
                </c:pt>
                <c:pt idx="8">
                  <c:v>2.5000000000000001E-2</c:v>
                </c:pt>
              </c:numCache>
            </c:numRef>
          </c:val>
          <c:extLst>
            <c:ext xmlns:c16="http://schemas.microsoft.com/office/drawing/2014/chart" uri="{C3380CC4-5D6E-409C-BE32-E72D297353CC}">
              <c16:uniqueId val="{00000000-B644-4689-81A5-4DA8F4B1D3C5}"/>
            </c:ext>
          </c:extLst>
        </c:ser>
        <c:dLbls>
          <c:dLblPos val="inEnd"/>
          <c:showLegendKey val="0"/>
          <c:showVal val="1"/>
          <c:showCatName val="0"/>
          <c:showSerName val="0"/>
          <c:showPercent val="0"/>
          <c:showBubbleSize val="0"/>
        </c:dLbls>
        <c:gapWidth val="65"/>
        <c:axId val="716149727"/>
        <c:axId val="716151167"/>
      </c:barChart>
      <c:catAx>
        <c:axId val="716149727"/>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16151167"/>
        <c:crosses val="autoZero"/>
        <c:auto val="1"/>
        <c:lblAlgn val="ctr"/>
        <c:lblOffset val="100"/>
        <c:noMultiLvlLbl val="0"/>
      </c:catAx>
      <c:valAx>
        <c:axId val="716151167"/>
        <c:scaling>
          <c:orientation val="minMax"/>
        </c:scaling>
        <c:delete val="1"/>
        <c:axPos val="t"/>
        <c:numFmt formatCode="0%" sourceLinked="1"/>
        <c:majorTickMark val="none"/>
        <c:minorTickMark val="none"/>
        <c:tickLblPos val="nextTo"/>
        <c:crossAx val="716149727"/>
        <c:crosses val="autoZero"/>
        <c:crossBetween val="between"/>
      </c:valAx>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[WA_Fn-UseC_-HR-Employee-Attrition.xlsx]Charts for static Dashboard!Marital_Status_Chart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tx1"/>
                </a:solidFill>
              </a:rPr>
              <a:t>Employee</a:t>
            </a:r>
            <a:r>
              <a:rPr lang="en-IN" sz="1800" b="1" baseline="0">
                <a:solidFill>
                  <a:schemeClr val="tx1"/>
                </a:solidFill>
              </a:rPr>
              <a:t> Attrition By Marital Status</a:t>
            </a:r>
            <a:endParaRPr lang="en-IN"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5"/>
          </a:solidFill>
          <a:ln>
            <a:noFill/>
          </a:ln>
          <a:effectLst/>
        </c:spPr>
      </c:pivotFmt>
      <c:pivotFmt>
        <c:idx val="2"/>
        <c:spPr>
          <a:solidFill>
            <a:schemeClr val="tx1">
              <a:lumMod val="50000"/>
              <a:lumOff val="50000"/>
            </a:schemeClr>
          </a:solidFill>
          <a:ln>
            <a:noFill/>
          </a:ln>
          <a:effectLst/>
        </c:spPr>
      </c:pivotFmt>
      <c:pivotFmt>
        <c:idx val="3"/>
        <c:spPr>
          <a:solidFill>
            <a:srgbClr val="C5D3ED"/>
          </a:solidFill>
          <a:ln>
            <a:noFill/>
          </a:ln>
          <a:effectLst/>
        </c:spPr>
      </c:pivotFmt>
    </c:pivotFmts>
    <c:plotArea>
      <c:layout/>
      <c:pieChart>
        <c:varyColors val="1"/>
        <c:ser>
          <c:idx val="0"/>
          <c:order val="0"/>
          <c:tx>
            <c:strRef>
              <c:f>'Charts for static Dashboard'!$B$38</c:f>
              <c:strCache>
                <c:ptCount val="1"/>
                <c:pt idx="0">
                  <c:v>Total</c:v>
                </c:pt>
              </c:strCache>
            </c:strRef>
          </c:tx>
          <c:dPt>
            <c:idx val="0"/>
            <c:bubble3D val="0"/>
            <c:spPr>
              <a:solidFill>
                <a:srgbClr val="C5D3ED"/>
              </a:solidFill>
              <a:ln>
                <a:noFill/>
              </a:ln>
              <a:effectLst/>
            </c:spPr>
            <c:extLst>
              <c:ext xmlns:c16="http://schemas.microsoft.com/office/drawing/2014/chart" uri="{C3380CC4-5D6E-409C-BE32-E72D297353CC}">
                <c16:uniqueId val="{00000004-3905-4C14-B917-1D9E4D048FDF}"/>
              </c:ext>
            </c:extLst>
          </c:dPt>
          <c:dPt>
            <c:idx val="1"/>
            <c:bubble3D val="0"/>
            <c:spPr>
              <a:solidFill>
                <a:schemeClr val="accent5"/>
              </a:solidFill>
              <a:ln>
                <a:noFill/>
              </a:ln>
              <a:effectLst/>
            </c:spPr>
            <c:extLst>
              <c:ext xmlns:c16="http://schemas.microsoft.com/office/drawing/2014/chart" uri="{C3380CC4-5D6E-409C-BE32-E72D297353CC}">
                <c16:uniqueId val="{00000002-3905-4C14-B917-1D9E4D048FDF}"/>
              </c:ext>
            </c:extLst>
          </c:dPt>
          <c:dPt>
            <c:idx val="2"/>
            <c:bubble3D val="0"/>
            <c:spPr>
              <a:solidFill>
                <a:schemeClr val="tx1">
                  <a:lumMod val="50000"/>
                  <a:lumOff val="50000"/>
                </a:schemeClr>
              </a:solidFill>
              <a:ln>
                <a:noFill/>
              </a:ln>
              <a:effectLst/>
            </c:spPr>
            <c:extLst>
              <c:ext xmlns:c16="http://schemas.microsoft.com/office/drawing/2014/chart" uri="{C3380CC4-5D6E-409C-BE32-E72D297353CC}">
                <c16:uniqueId val="{00000003-3905-4C14-B917-1D9E4D048FDF}"/>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static Dashboard'!$A$39:$A$42</c:f>
              <c:strCache>
                <c:ptCount val="3"/>
                <c:pt idx="0">
                  <c:v>Divorced</c:v>
                </c:pt>
                <c:pt idx="1">
                  <c:v>Married</c:v>
                </c:pt>
                <c:pt idx="2">
                  <c:v>Single</c:v>
                </c:pt>
              </c:strCache>
            </c:strRef>
          </c:cat>
          <c:val>
            <c:numRef>
              <c:f>'Charts for static Dashboard'!$B$39:$B$42</c:f>
              <c:numCache>
                <c:formatCode>0%</c:formatCode>
                <c:ptCount val="3"/>
                <c:pt idx="0">
                  <c:v>0.10091743119266056</c:v>
                </c:pt>
                <c:pt idx="1">
                  <c:v>0.12481426448736999</c:v>
                </c:pt>
                <c:pt idx="2">
                  <c:v>0.25531914893617019</c:v>
                </c:pt>
              </c:numCache>
            </c:numRef>
          </c:val>
          <c:extLst>
            <c:ext xmlns:c16="http://schemas.microsoft.com/office/drawing/2014/chart" uri="{C3380CC4-5D6E-409C-BE32-E72D297353CC}">
              <c16:uniqueId val="{00000000-3905-4C14-B917-1D9E4D048FD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[WA_Fn-UseC_-HR-Employee-Attrition.xlsx]Charts for static Dashboard!OverTime_Chart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Does</a:t>
            </a:r>
            <a:r>
              <a:rPr lang="en-US" sz="1600" b="1" baseline="0">
                <a:solidFill>
                  <a:schemeClr val="tx1"/>
                </a:solidFill>
              </a:rPr>
              <a:t> Overtime Drive Attrition? </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lumMod val="40000"/>
              <a:lumOff val="60000"/>
            </a:schemeClr>
          </a:solidFill>
          <a:ln>
            <a:noFill/>
          </a:ln>
          <a:effectLst/>
        </c:spPr>
      </c:pivotFmt>
    </c:pivotFmts>
    <c:plotArea>
      <c:layout>
        <c:manualLayout>
          <c:layoutTarget val="inner"/>
          <c:xMode val="edge"/>
          <c:yMode val="edge"/>
          <c:x val="0.23050524934383201"/>
          <c:y val="0.15855023330417028"/>
          <c:w val="0.53065638670166237"/>
          <c:h val="0.84144976669582972"/>
        </c:manualLayout>
      </c:layout>
      <c:doughnutChart>
        <c:varyColors val="1"/>
        <c:ser>
          <c:idx val="0"/>
          <c:order val="0"/>
          <c:tx>
            <c:strRef>
              <c:f>'Charts for static Dashboard'!$B$45</c:f>
              <c:strCache>
                <c:ptCount val="1"/>
                <c:pt idx="0">
                  <c:v>Total</c:v>
                </c:pt>
              </c:strCache>
            </c:strRef>
          </c:tx>
          <c:dPt>
            <c:idx val="0"/>
            <c:bubble3D val="0"/>
            <c:spPr>
              <a:solidFill>
                <a:schemeClr val="accent1">
                  <a:lumMod val="40000"/>
                  <a:lumOff val="60000"/>
                </a:schemeClr>
              </a:solidFill>
              <a:ln>
                <a:noFill/>
              </a:ln>
              <a:effectLst/>
            </c:spPr>
            <c:extLst>
              <c:ext xmlns:c16="http://schemas.microsoft.com/office/drawing/2014/chart" uri="{C3380CC4-5D6E-409C-BE32-E72D297353CC}">
                <c16:uniqueId val="{00000003-CA53-47ED-A36A-43A115DB2BFD}"/>
              </c:ext>
            </c:extLst>
          </c:dPt>
          <c:dPt>
            <c:idx val="1"/>
            <c:bubble3D val="0"/>
            <c:spPr>
              <a:solidFill>
                <a:schemeClr val="accent1"/>
              </a:solidFill>
              <a:ln>
                <a:noFill/>
              </a:ln>
              <a:effectLst/>
            </c:spPr>
            <c:extLst>
              <c:ext xmlns:c16="http://schemas.microsoft.com/office/drawing/2014/chart" uri="{C3380CC4-5D6E-409C-BE32-E72D297353CC}">
                <c16:uniqueId val="{00000002-CA53-47ED-A36A-43A115DB2BFD}"/>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static Dashboard'!$A$46:$A$48</c:f>
              <c:strCache>
                <c:ptCount val="2"/>
                <c:pt idx="0">
                  <c:v>No</c:v>
                </c:pt>
                <c:pt idx="1">
                  <c:v>Yes</c:v>
                </c:pt>
              </c:strCache>
            </c:strRef>
          </c:cat>
          <c:val>
            <c:numRef>
              <c:f>'Charts for static Dashboard'!$B$46:$B$48</c:f>
              <c:numCache>
                <c:formatCode>0%</c:formatCode>
                <c:ptCount val="2"/>
                <c:pt idx="0">
                  <c:v>0.10436432637571158</c:v>
                </c:pt>
                <c:pt idx="1">
                  <c:v>0.30528846153846156</c:v>
                </c:pt>
              </c:numCache>
            </c:numRef>
          </c:val>
          <c:extLst>
            <c:ext xmlns:c16="http://schemas.microsoft.com/office/drawing/2014/chart" uri="{C3380CC4-5D6E-409C-BE32-E72D297353CC}">
              <c16:uniqueId val="{00000000-CA53-47ED-A36A-43A115DB2BFD}"/>
            </c:ext>
          </c:extLst>
        </c:ser>
        <c:dLbls>
          <c:showLegendKey val="0"/>
          <c:showVal val="1"/>
          <c:showCatName val="0"/>
          <c:showSerName val="0"/>
          <c:showPercent val="0"/>
          <c:showBubbleSize val="0"/>
          <c:showLeaderLines val="1"/>
        </c:dLbls>
        <c:firstSliceAng val="45"/>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[WA_Fn-UseC_-HR-Employee-Attrition.xlsx]Charts for static Dashboard!Working_Years_Chart</c:name>
    <c:fmtId val="0"/>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Attrition</a:t>
            </a:r>
            <a:r>
              <a:rPr lang="en-US" sz="1600" b="1" baseline="0">
                <a:solidFill>
                  <a:schemeClr val="tx1"/>
                </a:solidFill>
              </a:rPr>
              <a:t> Trend Over Total Working Experience</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ln w="3810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 for static Dashboard'!$B$57</c:f>
              <c:strCache>
                <c:ptCount val="1"/>
                <c:pt idx="0">
                  <c:v>Total</c:v>
                </c:pt>
              </c:strCache>
            </c:strRef>
          </c:tx>
          <c:spPr>
            <a:ln w="38100" cap="rnd">
              <a:solidFill>
                <a:schemeClr val="accent1">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static Dashboard'!$A$58:$A$63</c:f>
              <c:strCache>
                <c:ptCount val="5"/>
                <c:pt idx="0">
                  <c:v>0-2</c:v>
                </c:pt>
                <c:pt idx="1">
                  <c:v>2-5</c:v>
                </c:pt>
                <c:pt idx="2">
                  <c:v>5-10</c:v>
                </c:pt>
                <c:pt idx="3">
                  <c:v>10-20</c:v>
                </c:pt>
                <c:pt idx="4">
                  <c:v>20-40</c:v>
                </c:pt>
              </c:strCache>
            </c:strRef>
          </c:cat>
          <c:val>
            <c:numRef>
              <c:f>'Charts for static Dashboard'!$B$58:$B$63</c:f>
              <c:numCache>
                <c:formatCode>0%</c:formatCode>
                <c:ptCount val="5"/>
                <c:pt idx="0">
                  <c:v>0.43902439024390244</c:v>
                </c:pt>
                <c:pt idx="1">
                  <c:v>0.19170984455958548</c:v>
                </c:pt>
                <c:pt idx="2">
                  <c:v>0.14991762767710048</c:v>
                </c:pt>
                <c:pt idx="3">
                  <c:v>0.11470588235294117</c:v>
                </c:pt>
                <c:pt idx="4">
                  <c:v>7.7294685990338161E-2</c:v>
                </c:pt>
              </c:numCache>
            </c:numRef>
          </c:val>
          <c:smooth val="0"/>
          <c:extLst>
            <c:ext xmlns:c16="http://schemas.microsoft.com/office/drawing/2014/chart" uri="{C3380CC4-5D6E-409C-BE32-E72D297353CC}">
              <c16:uniqueId val="{00000000-D771-4F8D-B201-43A01EFC2A03}"/>
            </c:ext>
          </c:extLst>
        </c:ser>
        <c:dLbls>
          <c:dLblPos val="t"/>
          <c:showLegendKey val="0"/>
          <c:showVal val="1"/>
          <c:showCatName val="0"/>
          <c:showSerName val="0"/>
          <c:showPercent val="0"/>
          <c:showBubbleSize val="0"/>
        </c:dLbls>
        <c:smooth val="0"/>
        <c:axId val="1655350719"/>
        <c:axId val="1655358399"/>
      </c:lineChart>
      <c:catAx>
        <c:axId val="1655350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655358399"/>
        <c:crosses val="autoZero"/>
        <c:auto val="1"/>
        <c:lblAlgn val="ctr"/>
        <c:lblOffset val="100"/>
        <c:noMultiLvlLbl val="0"/>
      </c:catAx>
      <c:valAx>
        <c:axId val="1655358399"/>
        <c:scaling>
          <c:orientation val="minMax"/>
        </c:scaling>
        <c:delete val="1"/>
        <c:axPos val="l"/>
        <c:numFmt formatCode="0%" sourceLinked="1"/>
        <c:majorTickMark val="out"/>
        <c:minorTickMark val="none"/>
        <c:tickLblPos val="nextTo"/>
        <c:crossAx val="165535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[WA_Fn-UseC_-HR-Employee-Attrition.xlsx]Charts for static Dashboard!PivotTable14</c:name>
    <c:fmtId val="0"/>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a:solidFill>
                  <a:schemeClr val="tx1"/>
                </a:solidFill>
              </a:rPr>
              <a:t>Attrition</a:t>
            </a:r>
            <a:r>
              <a:rPr lang="en-US" baseline="0">
                <a:solidFill>
                  <a:schemeClr val="tx1"/>
                </a:solidFill>
              </a:rPr>
              <a:t> Rate By Department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 for static Dashboard'!$B$78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 for static Dashboard'!$A$79:$A$82</c:f>
              <c:strCache>
                <c:ptCount val="3"/>
                <c:pt idx="0">
                  <c:v>Sales</c:v>
                </c:pt>
                <c:pt idx="1">
                  <c:v>Human Resources</c:v>
                </c:pt>
                <c:pt idx="2">
                  <c:v>Research &amp; Development</c:v>
                </c:pt>
              </c:strCache>
            </c:strRef>
          </c:cat>
          <c:val>
            <c:numRef>
              <c:f>'Charts for static Dashboard'!$B$79:$B$82</c:f>
              <c:numCache>
                <c:formatCode>0%</c:formatCode>
                <c:ptCount val="3"/>
                <c:pt idx="0">
                  <c:v>0.20627802690582961</c:v>
                </c:pt>
                <c:pt idx="1">
                  <c:v>0.19047619047619047</c:v>
                </c:pt>
                <c:pt idx="2">
                  <c:v>0.13839750260145681</c:v>
                </c:pt>
              </c:numCache>
            </c:numRef>
          </c:val>
          <c:extLst>
            <c:ext xmlns:c16="http://schemas.microsoft.com/office/drawing/2014/chart" uri="{C3380CC4-5D6E-409C-BE32-E72D297353CC}">
              <c16:uniqueId val="{00000000-74D6-470F-A73B-AC938CD6C0F7}"/>
            </c:ext>
          </c:extLst>
        </c:ser>
        <c:dLbls>
          <c:dLblPos val="inEnd"/>
          <c:showLegendKey val="0"/>
          <c:showVal val="1"/>
          <c:showCatName val="0"/>
          <c:showSerName val="0"/>
          <c:showPercent val="0"/>
          <c:showBubbleSize val="0"/>
        </c:dLbls>
        <c:gapWidth val="65"/>
        <c:axId val="883834463"/>
        <c:axId val="883834943"/>
      </c:barChart>
      <c:catAx>
        <c:axId val="8838344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3834943"/>
        <c:crosses val="autoZero"/>
        <c:auto val="1"/>
        <c:lblAlgn val="ctr"/>
        <c:lblOffset val="100"/>
        <c:noMultiLvlLbl val="0"/>
      </c:catAx>
      <c:valAx>
        <c:axId val="883834943"/>
        <c:scaling>
          <c:orientation val="minMax"/>
        </c:scaling>
        <c:delete val="1"/>
        <c:axPos val="l"/>
        <c:numFmt formatCode="0%" sourceLinked="1"/>
        <c:majorTickMark val="none"/>
        <c:minorTickMark val="none"/>
        <c:tickLblPos val="nextTo"/>
        <c:crossAx val="88383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[WA_Fn-UseC_-HR-Employee-Attrition.xlsx]Charts for static Dashboard!PivotTable15</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chemeClr val="tx1"/>
                </a:solidFill>
              </a:rPr>
              <a:t>Attrition</a:t>
            </a:r>
            <a:r>
              <a:rPr lang="en-IN" baseline="0">
                <a:solidFill>
                  <a:schemeClr val="tx1"/>
                </a:solidFill>
              </a:rPr>
              <a:t> By Gender</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for static Dashboard'!$B$86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 for static Dashboard'!$A$87:$A$89</c:f>
              <c:strCache>
                <c:ptCount val="2"/>
                <c:pt idx="0">
                  <c:v>Female</c:v>
                </c:pt>
                <c:pt idx="1">
                  <c:v>Male</c:v>
                </c:pt>
              </c:strCache>
            </c:strRef>
          </c:cat>
          <c:val>
            <c:numRef>
              <c:f>'Charts for static Dashboard'!$B$87:$B$89</c:f>
              <c:numCache>
                <c:formatCode>0%</c:formatCode>
                <c:ptCount val="2"/>
                <c:pt idx="0">
                  <c:v>0.14795918367346939</c:v>
                </c:pt>
                <c:pt idx="1">
                  <c:v>0.17006802721088435</c:v>
                </c:pt>
              </c:numCache>
            </c:numRef>
          </c:val>
          <c:extLst>
            <c:ext xmlns:c16="http://schemas.microsoft.com/office/drawing/2014/chart" uri="{C3380CC4-5D6E-409C-BE32-E72D297353CC}">
              <c16:uniqueId val="{00000000-B644-4689-81A5-4DA8F4B1D3C5}"/>
            </c:ext>
          </c:extLst>
        </c:ser>
        <c:dLbls>
          <c:dLblPos val="inEnd"/>
          <c:showLegendKey val="0"/>
          <c:showVal val="1"/>
          <c:showCatName val="0"/>
          <c:showSerName val="0"/>
          <c:showPercent val="0"/>
          <c:showBubbleSize val="0"/>
        </c:dLbls>
        <c:gapWidth val="65"/>
        <c:axId val="716149727"/>
        <c:axId val="716151167"/>
      </c:barChart>
      <c:catAx>
        <c:axId val="716149727"/>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16151167"/>
        <c:crosses val="autoZero"/>
        <c:auto val="1"/>
        <c:lblAlgn val="ctr"/>
        <c:lblOffset val="100"/>
        <c:noMultiLvlLbl val="0"/>
      </c:catAx>
      <c:valAx>
        <c:axId val="716151167"/>
        <c:scaling>
          <c:orientation val="minMax"/>
        </c:scaling>
        <c:delete val="1"/>
        <c:axPos val="t"/>
        <c:numFmt formatCode="0%" sourceLinked="1"/>
        <c:majorTickMark val="none"/>
        <c:minorTickMark val="none"/>
        <c:tickLblPos val="nextTo"/>
        <c:crossAx val="716149727"/>
        <c:crosses val="autoZero"/>
        <c:crossBetween val="between"/>
      </c:valAx>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[WA_Fn-UseC_-HR-Employee-Attrition.xlsx]Charts for static Dashboard!Job_Satisfaction Chart</c:name>
    <c:fmtId val="19"/>
  </c:pivotSource>
  <c:chart>
    <c:title>
      <c:tx>
        <c:rich>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IN"/>
              <a:t>Attrition</a:t>
            </a:r>
            <a:r>
              <a:rPr lang="en-IN" baseline="0"/>
              <a:t> By Job Satisfaction</a:t>
            </a:r>
            <a:endParaRPr lang="en-IN"/>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804399970836979"/>
          <c:w val="0.93888888888888888"/>
          <c:h val="0.68107210557013709"/>
        </c:manualLayout>
      </c:layout>
      <c:barChart>
        <c:barDir val="col"/>
        <c:grouping val="clustered"/>
        <c:varyColors val="0"/>
        <c:ser>
          <c:idx val="0"/>
          <c:order val="0"/>
          <c:tx>
            <c:strRef>
              <c:f>'Charts for static Dashboard'!$B$1</c:f>
              <c:strCache>
                <c:ptCount val="1"/>
                <c:pt idx="0">
                  <c:v>Total</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 for static Dashboard'!$A$2:$A$6</c:f>
              <c:strCache>
                <c:ptCount val="4"/>
                <c:pt idx="0">
                  <c:v>Very Dissatisfied</c:v>
                </c:pt>
                <c:pt idx="1">
                  <c:v>Neutral</c:v>
                </c:pt>
                <c:pt idx="2">
                  <c:v>Dissatisfied</c:v>
                </c:pt>
                <c:pt idx="3">
                  <c:v>Satisfied</c:v>
                </c:pt>
              </c:strCache>
            </c:strRef>
          </c:cat>
          <c:val>
            <c:numRef>
              <c:f>'Charts for static Dashboard'!$B$2:$B$6</c:f>
              <c:numCache>
                <c:formatCode>0%</c:formatCode>
                <c:ptCount val="4"/>
                <c:pt idx="0">
                  <c:v>0.22837370242214533</c:v>
                </c:pt>
                <c:pt idx="1">
                  <c:v>0.16515837104072398</c:v>
                </c:pt>
                <c:pt idx="2">
                  <c:v>0.16428571428571428</c:v>
                </c:pt>
                <c:pt idx="3">
                  <c:v>0.11328976034858387</c:v>
                </c:pt>
              </c:numCache>
            </c:numRef>
          </c:val>
          <c:extLst>
            <c:ext xmlns:c16="http://schemas.microsoft.com/office/drawing/2014/chart" uri="{C3380CC4-5D6E-409C-BE32-E72D297353CC}">
              <c16:uniqueId val="{00000000-62BE-4286-8129-747645E06D8F}"/>
            </c:ext>
          </c:extLst>
        </c:ser>
        <c:dLbls>
          <c:dLblPos val="inEnd"/>
          <c:showLegendKey val="0"/>
          <c:showVal val="1"/>
          <c:showCatName val="0"/>
          <c:showSerName val="0"/>
          <c:showPercent val="0"/>
          <c:showBubbleSize val="0"/>
        </c:dLbls>
        <c:gapWidth val="100"/>
        <c:overlap val="-24"/>
        <c:axId val="2090601280"/>
        <c:axId val="2090597920"/>
      </c:barChart>
      <c:catAx>
        <c:axId val="2090601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90597920"/>
        <c:crosses val="autoZero"/>
        <c:auto val="1"/>
        <c:lblAlgn val="ctr"/>
        <c:lblOffset val="100"/>
        <c:noMultiLvlLbl val="0"/>
      </c:catAx>
      <c:valAx>
        <c:axId val="2090597920"/>
        <c:scaling>
          <c:orientation val="minMax"/>
        </c:scaling>
        <c:delete val="1"/>
        <c:axPos val="l"/>
        <c:numFmt formatCode="0%" sourceLinked="1"/>
        <c:majorTickMark val="none"/>
        <c:minorTickMark val="none"/>
        <c:tickLblPos val="nextTo"/>
        <c:crossAx val="2090601280"/>
        <c:crosses val="autoZero"/>
        <c:crossBetween val="between"/>
      </c:valAx>
      <c:spPr>
        <a:noFill/>
        <a:ln>
          <a:noFill/>
        </a:ln>
        <a:effectLst/>
      </c:spPr>
    </c:plotArea>
    <c:plotVisOnly val="1"/>
    <c:dispBlanksAs val="gap"/>
    <c:showDLblsOverMax val="0"/>
    <c:extLst/>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[WA_Fn-UseC_-HR-Employee-Attrition.xlsx]Charts for static Dashboard!Business_Travel_chart</c:name>
    <c:fmtId val="9"/>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sz="1600">
                <a:solidFill>
                  <a:schemeClr val="tx1"/>
                </a:solidFill>
              </a:rPr>
              <a:t>Impact</a:t>
            </a:r>
            <a:r>
              <a:rPr lang="en-IN" sz="1600" baseline="0">
                <a:solidFill>
                  <a:schemeClr val="tx1"/>
                </a:solidFill>
              </a:rPr>
              <a:t> of Business Travel On Employee Attrition</a:t>
            </a:r>
          </a:p>
          <a:p>
            <a:pPr>
              <a:defRPr sz="1600">
                <a:solidFill>
                  <a:schemeClr val="tx1"/>
                </a:solidFill>
              </a:defRPr>
            </a:pPr>
            <a:endParaRPr lang="en-IN" sz="16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5">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4665537197194614"/>
              <c:y val="0.17936588655584718"/>
            </c:manualLayout>
          </c:layout>
          <c:spPr>
            <a:no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1424207219999136"/>
                  <c:h val="0.15990558471857683"/>
                </c:manualLayout>
              </c15:layout>
            </c:ext>
          </c:extLst>
        </c:dLbl>
      </c:pivotFmt>
      <c:pivotFmt>
        <c:idx val="2"/>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9618193679547283"/>
              <c:y val="-0.2786118478161756"/>
            </c:manualLayout>
          </c:layout>
          <c:spPr>
            <a:no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173196991994498"/>
                  <c:h val="0.1664584125149916"/>
                </c:manualLayout>
              </c15:layout>
            </c:ext>
          </c:extLst>
        </c:dLbl>
      </c:pivotFmt>
      <c:pivotFmt>
        <c:idx val="3"/>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4"/>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chemeClr val="accent5">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4665537197194614"/>
              <c:y val="0.17936588655584718"/>
            </c:manualLayout>
          </c:layout>
          <c:spPr>
            <a:no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1424207219999136"/>
                  <c:h val="0.15990558471857683"/>
                </c:manualLayout>
              </c15:layout>
            </c:ext>
          </c:extLst>
        </c:dLbl>
      </c:pivotFmt>
      <c:pivotFmt>
        <c:idx val="6"/>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9618193679547283"/>
              <c:y val="-0.2786118478161756"/>
            </c:manualLayout>
          </c:layout>
          <c:spPr>
            <a:no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173196991994498"/>
                  <c:h val="0.1664584125149916"/>
                </c:manualLayout>
              </c15:layout>
            </c:ext>
          </c:extLst>
        </c:dLbl>
      </c:pivotFmt>
      <c:pivotFmt>
        <c:idx val="7"/>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8"/>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chemeClr val="accent5">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14665537197194614"/>
              <c:y val="0.17936588655584718"/>
            </c:manualLayout>
          </c:layout>
          <c:spPr>
            <a:no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21424207219999136"/>
                  <c:h val="0.15990558471857683"/>
                </c:manualLayout>
              </c15:layout>
            </c:ext>
          </c:extLst>
        </c:dLbl>
      </c:pivotFmt>
      <c:pivotFmt>
        <c:idx val="10"/>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dLbl>
          <c:idx val="0"/>
          <c:layout>
            <c:manualLayout>
              <c:x val="-0.29618193679547283"/>
              <c:y val="-0.2786118478161756"/>
            </c:manualLayout>
          </c:layout>
          <c:spPr>
            <a:no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3173196991994498"/>
                  <c:h val="0.1664584125149916"/>
                </c:manualLayout>
              </c15:layout>
            </c:ext>
          </c:extLst>
        </c:dLbl>
      </c:pivotFmt>
      <c:pivotFmt>
        <c:idx val="11"/>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2553517515512876E-2"/>
          <c:y val="0.20482755524497911"/>
          <c:w val="0.90634179398095471"/>
          <c:h val="0.75632674811490719"/>
        </c:manualLayout>
      </c:layout>
      <c:pie3DChart>
        <c:varyColors val="1"/>
        <c:ser>
          <c:idx val="0"/>
          <c:order val="0"/>
          <c:tx>
            <c:strRef>
              <c:f>'Charts for static Dashboard'!$B$8</c:f>
              <c:strCache>
                <c:ptCount val="1"/>
                <c:pt idx="0">
                  <c:v>Total</c:v>
                </c:pt>
              </c:strCache>
            </c:strRef>
          </c:tx>
          <c:dPt>
            <c:idx val="0"/>
            <c:bubble3D val="0"/>
            <c:spPr>
              <a:solidFill>
                <a:schemeClr val="accent5">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4413-4037-ADE7-E75317AF3FD0}"/>
              </c:ext>
            </c:extLst>
          </c:dPt>
          <c:dPt>
            <c:idx val="1"/>
            <c:bubble3D val="0"/>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4413-4037-ADE7-E75317AF3FD0}"/>
              </c:ext>
            </c:extLst>
          </c:dPt>
          <c:dPt>
            <c:idx val="2"/>
            <c:bubble3D val="0"/>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4413-4037-ADE7-E75317AF3FD0}"/>
              </c:ext>
            </c:extLst>
          </c:dPt>
          <c:dLbls>
            <c:dLbl>
              <c:idx val="0"/>
              <c:layout>
                <c:manualLayout>
                  <c:x val="-0.14665537197194614"/>
                  <c:y val="0.17936588655584718"/>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1424207219999136"/>
                      <c:h val="0.15990558471857683"/>
                    </c:manualLayout>
                  </c15:layout>
                </c:ext>
                <c:ext xmlns:c16="http://schemas.microsoft.com/office/drawing/2014/chart" uri="{C3380CC4-5D6E-409C-BE32-E72D297353CC}">
                  <c16:uniqueId val="{00000001-4413-4037-ADE7-E75317AF3FD0}"/>
                </c:ext>
              </c:extLst>
            </c:dLbl>
            <c:dLbl>
              <c:idx val="1"/>
              <c:layout>
                <c:manualLayout>
                  <c:x val="-0.29618193679547283"/>
                  <c:y val="-0.2786118478161756"/>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3173196991994498"/>
                      <c:h val="0.1664584125149916"/>
                    </c:manualLayout>
                  </c15:layout>
                </c:ext>
                <c:ext xmlns:c16="http://schemas.microsoft.com/office/drawing/2014/chart" uri="{C3380CC4-5D6E-409C-BE32-E72D297353CC}">
                  <c16:uniqueId val="{00000003-4413-4037-ADE7-E75317AF3FD0}"/>
                </c:ext>
              </c:extLst>
            </c:dLbl>
            <c:spPr>
              <a:noFill/>
              <a:ln w="9525">
                <a:noFill/>
              </a:ln>
              <a:effectLst/>
            </c:spPr>
            <c:txPr>
              <a:bodyPr rot="0" spcFirstLastPara="1" vertOverflow="ellipsis" horzOverflow="clip"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15:spPr xmlns:c15="http://schemas.microsoft.com/office/drawing/2012/chart">
                  <a:prstGeom prst="rect">
                    <a:avLst/>
                  </a:prstGeom>
                  <a:noFill/>
                  <a:ln>
                    <a:noFill/>
                  </a:ln>
                </c15:spPr>
              </c:ext>
            </c:extLst>
          </c:dLbls>
          <c:cat>
            <c:strRef>
              <c:f>'Charts for static Dashboard'!$A$9:$A$12</c:f>
              <c:strCache>
                <c:ptCount val="3"/>
                <c:pt idx="0">
                  <c:v>Non-Travel</c:v>
                </c:pt>
                <c:pt idx="1">
                  <c:v>Travel_Frequently</c:v>
                </c:pt>
                <c:pt idx="2">
                  <c:v>Travel_Rarely</c:v>
                </c:pt>
              </c:strCache>
            </c:strRef>
          </c:cat>
          <c:val>
            <c:numRef>
              <c:f>'Charts for static Dashboard'!$B$9:$B$12</c:f>
              <c:numCache>
                <c:formatCode>0%</c:formatCode>
                <c:ptCount val="3"/>
                <c:pt idx="0">
                  <c:v>0.08</c:v>
                </c:pt>
                <c:pt idx="1">
                  <c:v>0.24909747292418771</c:v>
                </c:pt>
                <c:pt idx="2">
                  <c:v>0.14956855225311602</c:v>
                </c:pt>
              </c:numCache>
            </c:numRef>
          </c:val>
          <c:extLst>
            <c:ext xmlns:c16="http://schemas.microsoft.com/office/drawing/2014/chart" uri="{C3380CC4-5D6E-409C-BE32-E72D297353CC}">
              <c16:uniqueId val="{00000006-4413-4037-ADE7-E75317AF3FD0}"/>
            </c:ext>
          </c:extLst>
        </c:ser>
        <c:dLbls>
          <c:dLblPos val="inEnd"/>
          <c:showLegendKey val="0"/>
          <c:showVal val="0"/>
          <c:showCatName val="0"/>
          <c:showSerName val="0"/>
          <c:showPercent val="1"/>
          <c:showBubbleSize val="0"/>
          <c:showLeaderLines val="1"/>
        </c:dLbls>
      </c:pie3DChart>
      <c:spPr>
        <a:gradFill>
          <a:gsLst>
            <a:gs pos="58728">
              <a:schemeClr val="bg1">
                <a:lumMod val="75000"/>
              </a:schemeClr>
            </a:gs>
            <a:gs pos="50468">
              <a:schemeClr val="bg1">
                <a:lumMod val="65000"/>
              </a:schemeClr>
            </a:gs>
            <a:gs pos="33004">
              <a:schemeClr val="bg1">
                <a:lumMod val="75000"/>
              </a:schemeClr>
            </a:gs>
            <a:gs pos="0">
              <a:schemeClr val="bg1">
                <a:lumMod val="65000"/>
              </a:schemeClr>
            </a:gs>
            <a:gs pos="74000">
              <a:schemeClr val="bg1">
                <a:lumMod val="75000"/>
              </a:schemeClr>
            </a:gs>
            <a:gs pos="90820">
              <a:schemeClr val="bg1">
                <a:lumMod val="75000"/>
              </a:schemeClr>
            </a:gs>
            <a:gs pos="83000">
              <a:schemeClr val="bg1">
                <a:lumMod val="75000"/>
              </a:schemeClr>
            </a:gs>
            <a:gs pos="100000">
              <a:schemeClr val="bg1">
                <a:lumMod val="65000"/>
              </a:schemeClr>
            </a:gs>
          </a:gsLst>
          <a:lin ang="5400000" scaled="1"/>
        </a:gradFill>
        <a:ln>
          <a:noFill/>
        </a:ln>
        <a:effectLst/>
      </c:spPr>
    </c:plotArea>
    <c:plotVisOnly val="1"/>
    <c:dispBlanksAs val="gap"/>
    <c:showDLblsOverMax val="0"/>
    <c:extLst/>
  </c:chart>
  <c:spPr>
    <a:gradFill>
      <a:gsLst>
        <a:gs pos="58728">
          <a:schemeClr val="bg1">
            <a:lumMod val="75000"/>
          </a:schemeClr>
        </a:gs>
        <a:gs pos="50468">
          <a:schemeClr val="bg1">
            <a:lumMod val="65000"/>
          </a:schemeClr>
        </a:gs>
        <a:gs pos="33004">
          <a:schemeClr val="bg1">
            <a:lumMod val="75000"/>
          </a:schemeClr>
        </a:gs>
        <a:gs pos="0">
          <a:schemeClr val="bg1">
            <a:lumMod val="65000"/>
          </a:schemeClr>
        </a:gs>
        <a:gs pos="74000">
          <a:schemeClr val="bg1">
            <a:lumMod val="75000"/>
          </a:schemeClr>
        </a:gs>
        <a:gs pos="90820">
          <a:schemeClr val="bg1">
            <a:lumMod val="75000"/>
          </a:schemeClr>
        </a:gs>
        <a:gs pos="83000">
          <a:schemeClr val="bg1">
            <a:lumMod val="75000"/>
          </a:schemeClr>
        </a:gs>
        <a:gs pos="100000">
          <a:schemeClr val="bg1">
            <a:lumMod val="6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[WA_Fn-UseC_-HR-Employee-Attrition.xlsx]Charts for static Dashboard!Job_Roles_Chart</c:name>
    <c:fmtId val="7"/>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a:solidFill>
                  <a:schemeClr val="tx1"/>
                </a:solidFill>
              </a:rPr>
              <a:t>Employee</a:t>
            </a:r>
            <a:r>
              <a:rPr lang="en-IN" baseline="0">
                <a:solidFill>
                  <a:schemeClr val="tx1"/>
                </a:solidFill>
              </a:rPr>
              <a:t> Attrition Across Roles</a:t>
            </a:r>
          </a:p>
          <a:p>
            <a:pPr>
              <a:defRPr>
                <a:solidFill>
                  <a:schemeClr val="tx1"/>
                </a:solidFill>
              </a:defRPr>
            </a:pPr>
            <a:endParaRPr lang="en-IN">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4216008742212071"/>
          <c:y val="0.25304115047384529"/>
          <c:w val="0.51997759157694801"/>
          <c:h val="0.70408705950156403"/>
        </c:manualLayout>
      </c:layout>
      <c:barChart>
        <c:barDir val="bar"/>
        <c:grouping val="clustered"/>
        <c:varyColors val="0"/>
        <c:ser>
          <c:idx val="0"/>
          <c:order val="0"/>
          <c:tx>
            <c:strRef>
              <c:f>'Charts for static Dashboard'!$B$22</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 for static Dashboard'!$A$23:$A$32</c:f>
              <c:strCache>
                <c:ptCount val="9"/>
                <c:pt idx="0">
                  <c:v>Sales Representative</c:v>
                </c:pt>
                <c:pt idx="1">
                  <c:v>Laboratory Technician</c:v>
                </c:pt>
                <c:pt idx="2">
                  <c:v>Human Resources</c:v>
                </c:pt>
                <c:pt idx="3">
                  <c:v>Sales Executive</c:v>
                </c:pt>
                <c:pt idx="4">
                  <c:v>Research Scientist</c:v>
                </c:pt>
                <c:pt idx="5">
                  <c:v>Manufacturing Director</c:v>
                </c:pt>
                <c:pt idx="6">
                  <c:v>Healthcare Representative</c:v>
                </c:pt>
                <c:pt idx="7">
                  <c:v>Manager</c:v>
                </c:pt>
                <c:pt idx="8">
                  <c:v>Research Director</c:v>
                </c:pt>
              </c:strCache>
            </c:strRef>
          </c:cat>
          <c:val>
            <c:numRef>
              <c:f>'Charts for static Dashboard'!$B$23:$B$32</c:f>
              <c:numCache>
                <c:formatCode>0%</c:formatCode>
                <c:ptCount val="9"/>
                <c:pt idx="0">
                  <c:v>0.39759036144578314</c:v>
                </c:pt>
                <c:pt idx="1">
                  <c:v>0.23938223938223938</c:v>
                </c:pt>
                <c:pt idx="2">
                  <c:v>0.23076923076923078</c:v>
                </c:pt>
                <c:pt idx="3">
                  <c:v>0.17484662576687116</c:v>
                </c:pt>
                <c:pt idx="4">
                  <c:v>0.16095890410958905</c:v>
                </c:pt>
                <c:pt idx="5">
                  <c:v>6.8965517241379309E-2</c:v>
                </c:pt>
                <c:pt idx="6">
                  <c:v>6.8702290076335881E-2</c:v>
                </c:pt>
                <c:pt idx="7">
                  <c:v>4.9019607843137254E-2</c:v>
                </c:pt>
                <c:pt idx="8">
                  <c:v>2.5000000000000001E-2</c:v>
                </c:pt>
              </c:numCache>
            </c:numRef>
          </c:val>
          <c:extLst>
            <c:ext xmlns:c16="http://schemas.microsoft.com/office/drawing/2014/chart" uri="{C3380CC4-5D6E-409C-BE32-E72D297353CC}">
              <c16:uniqueId val="{00000000-6BFF-49DC-BF55-99B32FB94019}"/>
            </c:ext>
          </c:extLst>
        </c:ser>
        <c:dLbls>
          <c:dLblPos val="inEnd"/>
          <c:showLegendKey val="0"/>
          <c:showVal val="1"/>
          <c:showCatName val="0"/>
          <c:showSerName val="0"/>
          <c:showPercent val="0"/>
          <c:showBubbleSize val="0"/>
        </c:dLbls>
        <c:gapWidth val="65"/>
        <c:axId val="716149727"/>
        <c:axId val="716151167"/>
      </c:barChart>
      <c:catAx>
        <c:axId val="716149727"/>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16151167"/>
        <c:crosses val="autoZero"/>
        <c:auto val="1"/>
        <c:lblAlgn val="ctr"/>
        <c:lblOffset val="100"/>
        <c:noMultiLvlLbl val="0"/>
      </c:catAx>
      <c:valAx>
        <c:axId val="716151167"/>
        <c:scaling>
          <c:orientation val="minMax"/>
        </c:scaling>
        <c:delete val="1"/>
        <c:axPos val="t"/>
        <c:numFmt formatCode="0%" sourceLinked="1"/>
        <c:majorTickMark val="none"/>
        <c:minorTickMark val="none"/>
        <c:tickLblPos val="nextTo"/>
        <c:crossAx val="716149727"/>
        <c:crosses val="autoZero"/>
        <c:crossBetween val="between"/>
      </c:valAx>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[WA_Fn-UseC_-HR-Employee-Attrition.xlsx]Charts for static Dashboard!Marital_Status_Chart</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800" b="1">
                <a:solidFill>
                  <a:schemeClr val="tx1"/>
                </a:solidFill>
              </a:rPr>
              <a:t>Employee</a:t>
            </a:r>
            <a:r>
              <a:rPr lang="en-IN" sz="1800" b="1" baseline="0">
                <a:solidFill>
                  <a:schemeClr val="tx1"/>
                </a:solidFill>
              </a:rPr>
              <a:t> Attrition By Marital Status</a:t>
            </a:r>
            <a:endParaRPr lang="en-IN" sz="18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5"/>
          </a:solidFill>
          <a:ln>
            <a:noFill/>
          </a:ln>
          <a:effectLst/>
        </c:spPr>
      </c:pivotFmt>
      <c:pivotFmt>
        <c:idx val="2"/>
        <c:spPr>
          <a:solidFill>
            <a:srgbClr val="565656"/>
          </a:solidFill>
          <a:ln>
            <a:noFill/>
          </a:ln>
          <a:effectLst/>
        </c:spPr>
      </c:pivotFmt>
      <c:pivotFmt>
        <c:idx val="3"/>
        <c:spPr>
          <a:solidFill>
            <a:srgbClr val="C5D3ED"/>
          </a:solidFill>
          <a:ln>
            <a:noFill/>
          </a:ln>
          <a:effectLst/>
        </c:spP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5"/>
        <c:spPr>
          <a:solidFill>
            <a:srgbClr val="C5D3ED"/>
          </a:solidFill>
          <a:ln>
            <a:noFill/>
          </a:ln>
          <a:effectLst/>
        </c:spPr>
      </c:pivotFmt>
      <c:pivotFmt>
        <c:idx val="6"/>
        <c:spPr>
          <a:solidFill>
            <a:schemeClr val="accent5"/>
          </a:solidFill>
          <a:ln>
            <a:noFill/>
          </a:ln>
          <a:effectLst/>
        </c:spPr>
      </c:pivotFmt>
      <c:pivotFmt>
        <c:idx val="7"/>
        <c:spPr>
          <a:solidFill>
            <a:srgbClr val="565656"/>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9"/>
        <c:spPr>
          <a:solidFill>
            <a:srgbClr val="C5D3ED"/>
          </a:solidFill>
          <a:ln>
            <a:noFill/>
          </a:ln>
          <a:effectLst/>
        </c:spPr>
      </c:pivotFmt>
      <c:pivotFmt>
        <c:idx val="10"/>
        <c:spPr>
          <a:solidFill>
            <a:schemeClr val="accent5"/>
          </a:solidFill>
          <a:ln>
            <a:noFill/>
          </a:ln>
          <a:effectLst/>
        </c:spPr>
      </c:pivotFmt>
      <c:pivotFmt>
        <c:idx val="11"/>
        <c:spPr>
          <a:solidFill>
            <a:schemeClr val="tx1">
              <a:lumMod val="50000"/>
              <a:lumOff val="50000"/>
            </a:schemeClr>
          </a:solidFill>
          <a:ln>
            <a:noFill/>
          </a:ln>
          <a:effectLst/>
        </c:spPr>
      </c:pivotFmt>
    </c:pivotFmts>
    <c:plotArea>
      <c:layout/>
      <c:pieChart>
        <c:varyColors val="1"/>
        <c:ser>
          <c:idx val="0"/>
          <c:order val="0"/>
          <c:tx>
            <c:strRef>
              <c:f>'Charts for static Dashboard'!$B$38</c:f>
              <c:strCache>
                <c:ptCount val="1"/>
                <c:pt idx="0">
                  <c:v>Total</c:v>
                </c:pt>
              </c:strCache>
            </c:strRef>
          </c:tx>
          <c:dPt>
            <c:idx val="0"/>
            <c:bubble3D val="0"/>
            <c:spPr>
              <a:solidFill>
                <a:srgbClr val="C5D3ED"/>
              </a:solidFill>
              <a:ln>
                <a:noFill/>
              </a:ln>
              <a:effectLst/>
            </c:spPr>
            <c:extLst>
              <c:ext xmlns:c16="http://schemas.microsoft.com/office/drawing/2014/chart" uri="{C3380CC4-5D6E-409C-BE32-E72D297353CC}">
                <c16:uniqueId val="{00000001-A7F4-45A1-AD04-4E99378BD066}"/>
              </c:ext>
            </c:extLst>
          </c:dPt>
          <c:dPt>
            <c:idx val="1"/>
            <c:bubble3D val="0"/>
            <c:spPr>
              <a:solidFill>
                <a:schemeClr val="accent5"/>
              </a:solidFill>
              <a:ln>
                <a:noFill/>
              </a:ln>
              <a:effectLst/>
            </c:spPr>
            <c:extLst>
              <c:ext xmlns:c16="http://schemas.microsoft.com/office/drawing/2014/chart" uri="{C3380CC4-5D6E-409C-BE32-E72D297353CC}">
                <c16:uniqueId val="{00000003-A7F4-45A1-AD04-4E99378BD066}"/>
              </c:ext>
            </c:extLst>
          </c:dPt>
          <c:dPt>
            <c:idx val="2"/>
            <c:bubble3D val="0"/>
            <c:spPr>
              <a:solidFill>
                <a:schemeClr val="tx1">
                  <a:lumMod val="50000"/>
                  <a:lumOff val="50000"/>
                </a:schemeClr>
              </a:solidFill>
              <a:ln>
                <a:noFill/>
              </a:ln>
              <a:effectLst/>
            </c:spPr>
            <c:extLst>
              <c:ext xmlns:c16="http://schemas.microsoft.com/office/drawing/2014/chart" uri="{C3380CC4-5D6E-409C-BE32-E72D297353CC}">
                <c16:uniqueId val="{00000005-A7F4-45A1-AD04-4E99378BD066}"/>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static Dashboard'!$A$39:$A$42</c:f>
              <c:strCache>
                <c:ptCount val="3"/>
                <c:pt idx="0">
                  <c:v>Divorced</c:v>
                </c:pt>
                <c:pt idx="1">
                  <c:v>Married</c:v>
                </c:pt>
                <c:pt idx="2">
                  <c:v>Single</c:v>
                </c:pt>
              </c:strCache>
            </c:strRef>
          </c:cat>
          <c:val>
            <c:numRef>
              <c:f>'Charts for static Dashboard'!$B$39:$B$42</c:f>
              <c:numCache>
                <c:formatCode>0%</c:formatCode>
                <c:ptCount val="3"/>
                <c:pt idx="0">
                  <c:v>0.10091743119266056</c:v>
                </c:pt>
                <c:pt idx="1">
                  <c:v>0.12481426448736999</c:v>
                </c:pt>
                <c:pt idx="2">
                  <c:v>0.25531914893617019</c:v>
                </c:pt>
              </c:numCache>
            </c:numRef>
          </c:val>
          <c:extLst>
            <c:ext xmlns:c16="http://schemas.microsoft.com/office/drawing/2014/chart" uri="{C3380CC4-5D6E-409C-BE32-E72D297353CC}">
              <c16:uniqueId val="{00000006-A7F4-45A1-AD04-4E99378BD066}"/>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[WA_Fn-UseC_-HR-Employee-Attrition.xlsx]Charts for static Dashboard!OverTime_Chart</c:name>
    <c:fmtId val="8"/>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chemeClr val="tx1"/>
                </a:solidFill>
              </a:rPr>
              <a:t>Does</a:t>
            </a:r>
            <a:r>
              <a:rPr lang="en-US" sz="1600" b="1" baseline="0">
                <a:solidFill>
                  <a:schemeClr val="tx1"/>
                </a:solidFill>
              </a:rPr>
              <a:t> Overtime Drive Attrition? </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lumMod val="40000"/>
              <a:lumOff val="6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4"/>
        <c:spPr>
          <a:solidFill>
            <a:schemeClr val="accent1">
              <a:lumMod val="40000"/>
              <a:lumOff val="60000"/>
            </a:schemeClr>
          </a:solidFill>
          <a:ln>
            <a:noFill/>
          </a:ln>
          <a:effectLst/>
        </c:spPr>
      </c:pivotFmt>
      <c:pivotFmt>
        <c:idx val="5"/>
        <c:spPr>
          <a:solidFill>
            <a:schemeClr val="accent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7"/>
        <c:spPr>
          <a:solidFill>
            <a:schemeClr val="accent1">
              <a:lumMod val="40000"/>
              <a:lumOff val="60000"/>
            </a:schemeClr>
          </a:solidFill>
          <a:ln>
            <a:noFill/>
          </a:ln>
          <a:effectLst/>
        </c:spPr>
      </c:pivotFmt>
      <c:pivotFmt>
        <c:idx val="8"/>
        <c:spPr>
          <a:solidFill>
            <a:schemeClr val="accent1"/>
          </a:solidFill>
          <a:ln>
            <a:noFill/>
          </a:ln>
          <a:effectLst/>
        </c:spPr>
      </c:pivotFmt>
    </c:pivotFmts>
    <c:plotArea>
      <c:layout>
        <c:manualLayout>
          <c:layoutTarget val="inner"/>
          <c:xMode val="edge"/>
          <c:yMode val="edge"/>
          <c:x val="0.24804910953194928"/>
          <c:y val="0.19278460785349683"/>
          <c:w val="0.41366972961189952"/>
          <c:h val="0.80721539214650317"/>
        </c:manualLayout>
      </c:layout>
      <c:doughnutChart>
        <c:varyColors val="1"/>
        <c:ser>
          <c:idx val="0"/>
          <c:order val="0"/>
          <c:tx>
            <c:strRef>
              <c:f>'Charts for static Dashboard'!$B$45</c:f>
              <c:strCache>
                <c:ptCount val="1"/>
                <c:pt idx="0">
                  <c:v>Total</c:v>
                </c:pt>
              </c:strCache>
            </c:strRef>
          </c:tx>
          <c:dPt>
            <c:idx val="0"/>
            <c:bubble3D val="0"/>
            <c:spPr>
              <a:solidFill>
                <a:schemeClr val="accent1">
                  <a:lumMod val="40000"/>
                  <a:lumOff val="60000"/>
                </a:schemeClr>
              </a:solidFill>
              <a:ln>
                <a:noFill/>
              </a:ln>
              <a:effectLst/>
            </c:spPr>
            <c:extLst>
              <c:ext xmlns:c16="http://schemas.microsoft.com/office/drawing/2014/chart" uri="{C3380CC4-5D6E-409C-BE32-E72D297353CC}">
                <c16:uniqueId val="{00000001-2290-4D3F-BDBD-F81A53635B41}"/>
              </c:ext>
            </c:extLst>
          </c:dPt>
          <c:dPt>
            <c:idx val="1"/>
            <c:bubble3D val="0"/>
            <c:spPr>
              <a:solidFill>
                <a:schemeClr val="accent1"/>
              </a:solidFill>
              <a:ln>
                <a:noFill/>
              </a:ln>
              <a:effectLst/>
            </c:spPr>
            <c:extLst>
              <c:ext xmlns:c16="http://schemas.microsoft.com/office/drawing/2014/chart" uri="{C3380CC4-5D6E-409C-BE32-E72D297353CC}">
                <c16:uniqueId val="{00000003-2290-4D3F-BDBD-F81A53635B41}"/>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static Dashboard'!$A$46:$A$48</c:f>
              <c:strCache>
                <c:ptCount val="2"/>
                <c:pt idx="0">
                  <c:v>No</c:v>
                </c:pt>
                <c:pt idx="1">
                  <c:v>Yes</c:v>
                </c:pt>
              </c:strCache>
            </c:strRef>
          </c:cat>
          <c:val>
            <c:numRef>
              <c:f>'Charts for static Dashboard'!$B$46:$B$48</c:f>
              <c:numCache>
                <c:formatCode>0%</c:formatCode>
                <c:ptCount val="2"/>
                <c:pt idx="0">
                  <c:v>0.10436432637571158</c:v>
                </c:pt>
                <c:pt idx="1">
                  <c:v>0.30528846153846156</c:v>
                </c:pt>
              </c:numCache>
            </c:numRef>
          </c:val>
          <c:extLst>
            <c:ext xmlns:c16="http://schemas.microsoft.com/office/drawing/2014/chart" uri="{C3380CC4-5D6E-409C-BE32-E72D297353CC}">
              <c16:uniqueId val="{00000004-2290-4D3F-BDBD-F81A53635B41}"/>
            </c:ext>
          </c:extLst>
        </c:ser>
        <c:dLbls>
          <c:showLegendKey val="0"/>
          <c:showVal val="1"/>
          <c:showCatName val="0"/>
          <c:showSerName val="0"/>
          <c:showPercent val="0"/>
          <c:showBubbleSize val="0"/>
          <c:showLeaderLines val="1"/>
        </c:dLbls>
        <c:firstSliceAng val="45"/>
        <c:holeSize val="5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[WA_Fn-UseC_-HR-Employee-Attrition.xlsx]Charts for static Dashboard!Working_Years_Chart</c:name>
    <c:fmtId val="6"/>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Attrition</a:t>
            </a:r>
            <a:r>
              <a:rPr lang="en-US" sz="1600" b="1" baseline="0">
                <a:solidFill>
                  <a:schemeClr val="tx1"/>
                </a:solidFill>
              </a:rPr>
              <a:t> Trend Over Total Working Experience</a:t>
            </a:r>
            <a:endParaRPr lang="en-US" sz="1600" b="1">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3810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3810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810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 for static Dashboard'!$B$57</c:f>
              <c:strCache>
                <c:ptCount val="1"/>
                <c:pt idx="0">
                  <c:v>Total</c:v>
                </c:pt>
              </c:strCache>
            </c:strRef>
          </c:tx>
          <c:spPr>
            <a:ln w="38100" cap="rnd">
              <a:solidFill>
                <a:schemeClr val="accent1">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static Dashboard'!$A$58:$A$63</c:f>
              <c:strCache>
                <c:ptCount val="5"/>
                <c:pt idx="0">
                  <c:v>0-2</c:v>
                </c:pt>
                <c:pt idx="1">
                  <c:v>2-5</c:v>
                </c:pt>
                <c:pt idx="2">
                  <c:v>5-10</c:v>
                </c:pt>
                <c:pt idx="3">
                  <c:v>10-20</c:v>
                </c:pt>
                <c:pt idx="4">
                  <c:v>20-40</c:v>
                </c:pt>
              </c:strCache>
            </c:strRef>
          </c:cat>
          <c:val>
            <c:numRef>
              <c:f>'Charts for static Dashboard'!$B$58:$B$63</c:f>
              <c:numCache>
                <c:formatCode>0%</c:formatCode>
                <c:ptCount val="5"/>
                <c:pt idx="0">
                  <c:v>0.43902439024390244</c:v>
                </c:pt>
                <c:pt idx="1">
                  <c:v>0.19170984455958548</c:v>
                </c:pt>
                <c:pt idx="2">
                  <c:v>0.14991762767710048</c:v>
                </c:pt>
                <c:pt idx="3">
                  <c:v>0.11470588235294117</c:v>
                </c:pt>
                <c:pt idx="4">
                  <c:v>7.7294685990338161E-2</c:v>
                </c:pt>
              </c:numCache>
            </c:numRef>
          </c:val>
          <c:smooth val="0"/>
          <c:extLst>
            <c:ext xmlns:c16="http://schemas.microsoft.com/office/drawing/2014/chart" uri="{C3380CC4-5D6E-409C-BE32-E72D297353CC}">
              <c16:uniqueId val="{00000000-DFDD-408E-B8AD-B32767FDE206}"/>
            </c:ext>
          </c:extLst>
        </c:ser>
        <c:dLbls>
          <c:dLblPos val="t"/>
          <c:showLegendKey val="0"/>
          <c:showVal val="1"/>
          <c:showCatName val="0"/>
          <c:showSerName val="0"/>
          <c:showPercent val="0"/>
          <c:showBubbleSize val="0"/>
        </c:dLbls>
        <c:smooth val="0"/>
        <c:axId val="1655350719"/>
        <c:axId val="1655358399"/>
      </c:lineChart>
      <c:catAx>
        <c:axId val="1655350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655358399"/>
        <c:crosses val="autoZero"/>
        <c:auto val="1"/>
        <c:lblAlgn val="ctr"/>
        <c:lblOffset val="100"/>
        <c:noMultiLvlLbl val="0"/>
      </c:catAx>
      <c:valAx>
        <c:axId val="1655358399"/>
        <c:scaling>
          <c:orientation val="minMax"/>
        </c:scaling>
        <c:delete val="1"/>
        <c:axPos val="l"/>
        <c:numFmt formatCode="0%" sourceLinked="1"/>
        <c:majorTickMark val="out"/>
        <c:minorTickMark val="none"/>
        <c:tickLblPos val="nextTo"/>
        <c:crossAx val="1655350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[WA_Fn-UseC_-HR-Employee-Attrition.xlsx]Charts for static Dashboard!PivotTable14</c:name>
    <c:fmtId val="3"/>
  </c:pivotSource>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US">
                <a:solidFill>
                  <a:schemeClr val="tx1"/>
                </a:solidFill>
              </a:rPr>
              <a:t>Attrition</a:t>
            </a:r>
            <a:r>
              <a:rPr lang="en-US" baseline="0">
                <a:solidFill>
                  <a:schemeClr val="tx1"/>
                </a:solidFill>
              </a:rPr>
              <a:t> Rate By Department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 for static Dashboard'!$B$78</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 for static Dashboard'!$A$79:$A$82</c:f>
              <c:strCache>
                <c:ptCount val="3"/>
                <c:pt idx="0">
                  <c:v>Sales</c:v>
                </c:pt>
                <c:pt idx="1">
                  <c:v>Human Resources</c:v>
                </c:pt>
                <c:pt idx="2">
                  <c:v>Research &amp; Development</c:v>
                </c:pt>
              </c:strCache>
            </c:strRef>
          </c:cat>
          <c:val>
            <c:numRef>
              <c:f>'Charts for static Dashboard'!$B$79:$B$82</c:f>
              <c:numCache>
                <c:formatCode>0%</c:formatCode>
                <c:ptCount val="3"/>
                <c:pt idx="0">
                  <c:v>0.20627802690582961</c:v>
                </c:pt>
                <c:pt idx="1">
                  <c:v>0.19047619047619047</c:v>
                </c:pt>
                <c:pt idx="2">
                  <c:v>0.13839750260145681</c:v>
                </c:pt>
              </c:numCache>
            </c:numRef>
          </c:val>
          <c:extLst>
            <c:ext xmlns:c16="http://schemas.microsoft.com/office/drawing/2014/chart" uri="{C3380CC4-5D6E-409C-BE32-E72D297353CC}">
              <c16:uniqueId val="{00000000-076E-4498-86B9-B38E5E8361C6}"/>
            </c:ext>
          </c:extLst>
        </c:ser>
        <c:dLbls>
          <c:dLblPos val="inEnd"/>
          <c:showLegendKey val="0"/>
          <c:showVal val="1"/>
          <c:showCatName val="0"/>
          <c:showSerName val="0"/>
          <c:showPercent val="0"/>
          <c:showBubbleSize val="0"/>
        </c:dLbls>
        <c:gapWidth val="65"/>
        <c:axId val="883834463"/>
        <c:axId val="883834943"/>
      </c:barChart>
      <c:catAx>
        <c:axId val="883834463"/>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83834943"/>
        <c:crosses val="autoZero"/>
        <c:auto val="1"/>
        <c:lblAlgn val="ctr"/>
        <c:lblOffset val="100"/>
        <c:noMultiLvlLbl val="0"/>
      </c:catAx>
      <c:valAx>
        <c:axId val="883834943"/>
        <c:scaling>
          <c:orientation val="minMax"/>
        </c:scaling>
        <c:delete val="1"/>
        <c:axPos val="l"/>
        <c:numFmt formatCode="0%" sourceLinked="1"/>
        <c:majorTickMark val="none"/>
        <c:minorTickMark val="none"/>
        <c:tickLblPos val="nextTo"/>
        <c:crossAx val="883834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[WA_Fn-UseC_-HR-Employee-Attrition.xlsx]Charts for static Dashboard!PivotTable15</c:name>
    <c:fmtId val="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solidFill>
                  <a:schemeClr val="tx1"/>
                </a:solidFill>
              </a:rPr>
              <a:t>Attrition</a:t>
            </a:r>
            <a:r>
              <a:rPr lang="en-IN" baseline="0">
                <a:solidFill>
                  <a:schemeClr val="tx1"/>
                </a:solidFill>
              </a:rPr>
              <a:t> By Gender</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IN"/>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'Charts for static Dashboard'!$B$86</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 for static Dashboard'!$A$87:$A$89</c:f>
              <c:strCache>
                <c:ptCount val="2"/>
                <c:pt idx="0">
                  <c:v>Female</c:v>
                </c:pt>
                <c:pt idx="1">
                  <c:v>Male</c:v>
                </c:pt>
              </c:strCache>
            </c:strRef>
          </c:cat>
          <c:val>
            <c:numRef>
              <c:f>'Charts for static Dashboard'!$B$87:$B$89</c:f>
              <c:numCache>
                <c:formatCode>0%</c:formatCode>
                <c:ptCount val="2"/>
                <c:pt idx="0">
                  <c:v>0.14795918367346939</c:v>
                </c:pt>
                <c:pt idx="1">
                  <c:v>0.17006802721088435</c:v>
                </c:pt>
              </c:numCache>
            </c:numRef>
          </c:val>
          <c:extLst>
            <c:ext xmlns:c16="http://schemas.microsoft.com/office/drawing/2014/chart" uri="{C3380CC4-5D6E-409C-BE32-E72D297353CC}">
              <c16:uniqueId val="{00000000-2CA3-4A11-ABE0-EE23AC7E020D}"/>
            </c:ext>
          </c:extLst>
        </c:ser>
        <c:dLbls>
          <c:dLblPos val="inEnd"/>
          <c:showLegendKey val="0"/>
          <c:showVal val="1"/>
          <c:showCatName val="0"/>
          <c:showSerName val="0"/>
          <c:showPercent val="0"/>
          <c:showBubbleSize val="0"/>
        </c:dLbls>
        <c:gapWidth val="65"/>
        <c:axId val="716149727"/>
        <c:axId val="716151167"/>
      </c:barChart>
      <c:catAx>
        <c:axId val="716149727"/>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16151167"/>
        <c:crosses val="autoZero"/>
        <c:auto val="1"/>
        <c:lblAlgn val="ctr"/>
        <c:lblOffset val="100"/>
        <c:noMultiLvlLbl val="0"/>
      </c:catAx>
      <c:valAx>
        <c:axId val="716151167"/>
        <c:scaling>
          <c:orientation val="minMax"/>
        </c:scaling>
        <c:delete val="1"/>
        <c:axPos val="t"/>
        <c:numFmt formatCode="0%" sourceLinked="1"/>
        <c:majorTickMark val="none"/>
        <c:minorTickMark val="none"/>
        <c:tickLblPos val="nextTo"/>
        <c:crossAx val="716149727"/>
        <c:crosses val="autoZero"/>
        <c:crossBetween val="between"/>
      </c:valAx>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Employee</a:t>
            </a:r>
            <a:r>
              <a:rPr lang="en-US" baseline="0"/>
              <a:t> Attrition across Roles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barChart>
        <c:barDir val="bar"/>
        <c:grouping val="clustered"/>
        <c:varyColors val="0"/>
        <c:ser>
          <c:idx val="0"/>
          <c:order val="0"/>
          <c:tx>
            <c:strRef>
              <c:f>'KPI Sheet'!$B$11</c:f>
              <c:strCache>
                <c:ptCount val="1"/>
                <c:pt idx="0">
                  <c:v>Rate of Attrition(%)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'KPI Sheet'!$A$12:$A$20</c:f>
              <c:strCache>
                <c:ptCount val="9"/>
                <c:pt idx="0">
                  <c:v>Sales Representative</c:v>
                </c:pt>
                <c:pt idx="1">
                  <c:v>Laboratory Technician</c:v>
                </c:pt>
                <c:pt idx="2">
                  <c:v>Human Resources</c:v>
                </c:pt>
                <c:pt idx="3">
                  <c:v>Sales Executive</c:v>
                </c:pt>
                <c:pt idx="4">
                  <c:v>Research Scientist</c:v>
                </c:pt>
                <c:pt idx="5">
                  <c:v>Manufacturing Director</c:v>
                </c:pt>
                <c:pt idx="6">
                  <c:v>Healthcare Representative</c:v>
                </c:pt>
                <c:pt idx="7">
                  <c:v>Manager</c:v>
                </c:pt>
                <c:pt idx="8">
                  <c:v>Research Director</c:v>
                </c:pt>
              </c:strCache>
            </c:strRef>
          </c:cat>
          <c:val>
            <c:numRef>
              <c:f>'KPI Sheet'!$B$12:$B$20</c:f>
              <c:numCache>
                <c:formatCode>0%</c:formatCode>
                <c:ptCount val="9"/>
                <c:pt idx="0">
                  <c:v>0.39759036144578314</c:v>
                </c:pt>
                <c:pt idx="1">
                  <c:v>0.23938223938223938</c:v>
                </c:pt>
                <c:pt idx="2">
                  <c:v>0.23076923076923078</c:v>
                </c:pt>
                <c:pt idx="3">
                  <c:v>0.17484662576687116</c:v>
                </c:pt>
                <c:pt idx="4">
                  <c:v>0.16095890410958905</c:v>
                </c:pt>
                <c:pt idx="5">
                  <c:v>6.8965517241379309E-2</c:v>
                </c:pt>
                <c:pt idx="6">
                  <c:v>6.8702290076335881E-2</c:v>
                </c:pt>
                <c:pt idx="7">
                  <c:v>4.9019607843137254E-2</c:v>
                </c:pt>
                <c:pt idx="8">
                  <c:v>2.5000000000000001E-2</c:v>
                </c:pt>
              </c:numCache>
            </c:numRef>
          </c:val>
          <c:extLst>
            <c:ext xmlns:c16="http://schemas.microsoft.com/office/drawing/2014/chart" uri="{C3380CC4-5D6E-409C-BE32-E72D297353CC}">
              <c16:uniqueId val="{00000000-B644-4689-81A5-4DA8F4B1D3C5}"/>
            </c:ext>
          </c:extLst>
        </c:ser>
        <c:dLbls>
          <c:dLblPos val="inEnd"/>
          <c:showLegendKey val="0"/>
          <c:showVal val="1"/>
          <c:showCatName val="0"/>
          <c:showSerName val="0"/>
          <c:showPercent val="0"/>
          <c:showBubbleSize val="0"/>
        </c:dLbls>
        <c:gapWidth val="65"/>
        <c:axId val="716149727"/>
        <c:axId val="716151167"/>
      </c:barChart>
      <c:catAx>
        <c:axId val="716149727"/>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16151167"/>
        <c:crosses val="autoZero"/>
        <c:auto val="1"/>
        <c:lblAlgn val="ctr"/>
        <c:lblOffset val="100"/>
        <c:noMultiLvlLbl val="0"/>
      </c:catAx>
      <c:valAx>
        <c:axId val="716151167"/>
        <c:scaling>
          <c:orientation val="minMax"/>
        </c:scaling>
        <c:delete val="1"/>
        <c:axPos val="t"/>
        <c:numFmt formatCode="0%" sourceLinked="1"/>
        <c:majorTickMark val="none"/>
        <c:minorTickMark val="none"/>
        <c:tickLblPos val="nextTo"/>
        <c:crossAx val="71614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sz="1400"/>
              <a:t>Impact</a:t>
            </a:r>
            <a:r>
              <a:rPr lang="en-US" sz="1400" baseline="0"/>
              <a:t> of Business Travel on Employee Attrition</a:t>
            </a:r>
            <a:endParaRPr lang="en-US" sz="1400"/>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4.1666666666666664E-2"/>
          <c:y val="0.17566627157686876"/>
          <c:w val="0.95833333333333337"/>
          <c:h val="0.79937674555747351"/>
        </c:manualLayout>
      </c:layout>
      <c:pie3DChart>
        <c:varyColors val="1"/>
        <c:ser>
          <c:idx val="0"/>
          <c:order val="0"/>
          <c:tx>
            <c:strRef>
              <c:f>'KPI Sheet'!$B$22</c:f>
              <c:strCache>
                <c:ptCount val="1"/>
                <c:pt idx="0">
                  <c:v>Rate Of Attrition(%)</c:v>
                </c:pt>
              </c:strCache>
            </c:strRef>
          </c:tx>
          <c:dPt>
            <c:idx val="0"/>
            <c:bubble3D val="0"/>
            <c:spPr>
              <a:solidFill>
                <a:schemeClr val="accent5">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0EA0-4842-94F9-10BF360B3209}"/>
              </c:ext>
            </c:extLst>
          </c:dPt>
          <c:dPt>
            <c:idx val="1"/>
            <c:bubble3D val="0"/>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0EA0-4842-94F9-10BF360B3209}"/>
              </c:ext>
            </c:extLst>
          </c:dPt>
          <c:dPt>
            <c:idx val="2"/>
            <c:bubble3D val="0"/>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EA0-4842-94F9-10BF360B3209}"/>
              </c:ext>
            </c:extLst>
          </c:dPt>
          <c:dLbls>
            <c:dLbl>
              <c:idx val="0"/>
              <c:layout>
                <c:manualLayout>
                  <c:x val="-0.11660061242344708"/>
                  <c:y val="0.1261251725582471"/>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15959733158355205"/>
                      <c:h val="0.10897983323751059"/>
                    </c:manualLayout>
                  </c15:layout>
                </c:ext>
                <c:ext xmlns:c16="http://schemas.microsoft.com/office/drawing/2014/chart" uri="{C3380CC4-5D6E-409C-BE32-E72D297353CC}">
                  <c16:uniqueId val="{00000003-0EA0-4842-94F9-10BF360B3209}"/>
                </c:ext>
              </c:extLst>
            </c:dLbl>
            <c:dLbl>
              <c:idx val="1"/>
              <c:layout>
                <c:manualLayout>
                  <c:x val="-0.16002274715660544"/>
                  <c:y val="-0.2573634806065908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997222222222222"/>
                      <c:h val="0.16645851560221639"/>
                    </c:manualLayout>
                  </c15:layout>
                </c:ext>
                <c:ext xmlns:c16="http://schemas.microsoft.com/office/drawing/2014/chart" uri="{C3380CC4-5D6E-409C-BE32-E72D297353CC}">
                  <c16:uniqueId val="{00000002-0EA0-4842-94F9-10BF360B320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'KPI Sheet'!$A$23:$A$25</c:f>
              <c:strCache>
                <c:ptCount val="3"/>
                <c:pt idx="0">
                  <c:v>Non-Travel</c:v>
                </c:pt>
                <c:pt idx="1">
                  <c:v>Travel_Frequently</c:v>
                </c:pt>
                <c:pt idx="2">
                  <c:v>Travel_Rarely</c:v>
                </c:pt>
              </c:strCache>
            </c:strRef>
          </c:cat>
          <c:val>
            <c:numRef>
              <c:f>'KPI Sheet'!$B$23:$B$25</c:f>
              <c:numCache>
                <c:formatCode>0%</c:formatCode>
                <c:ptCount val="3"/>
                <c:pt idx="0">
                  <c:v>0.08</c:v>
                </c:pt>
                <c:pt idx="1">
                  <c:v>0.24909747292418771</c:v>
                </c:pt>
                <c:pt idx="2">
                  <c:v>0.14956855225311602</c:v>
                </c:pt>
              </c:numCache>
            </c:numRef>
          </c:val>
          <c:extLst>
            <c:ext xmlns:c16="http://schemas.microsoft.com/office/drawing/2014/chart" uri="{C3380CC4-5D6E-409C-BE32-E72D297353CC}">
              <c16:uniqueId val="{00000000-0EA0-4842-94F9-10BF360B3209}"/>
            </c:ext>
          </c:extLst>
        </c:ser>
        <c:dLbls>
          <c:dLblPos val="inEnd"/>
          <c:showLegendKey val="0"/>
          <c:showVal val="0"/>
          <c:showCatName val="0"/>
          <c:showSerName val="0"/>
          <c:showPercent val="1"/>
          <c:showBubbleSize val="0"/>
          <c:showLeaderLines val="1"/>
        </c:dLbls>
      </c:pie3DChart>
      <c:spPr>
        <a:gradFill>
          <a:gsLst>
            <a:gs pos="58728">
              <a:schemeClr val="bg1">
                <a:lumMod val="75000"/>
              </a:schemeClr>
            </a:gs>
            <a:gs pos="50468">
              <a:schemeClr val="bg1">
                <a:lumMod val="65000"/>
              </a:schemeClr>
            </a:gs>
            <a:gs pos="33004">
              <a:schemeClr val="bg1">
                <a:lumMod val="75000"/>
              </a:schemeClr>
            </a:gs>
            <a:gs pos="0">
              <a:schemeClr val="bg1">
                <a:lumMod val="65000"/>
              </a:schemeClr>
            </a:gs>
            <a:gs pos="74000">
              <a:schemeClr val="bg1">
                <a:lumMod val="75000"/>
              </a:schemeClr>
            </a:gs>
            <a:gs pos="90820">
              <a:schemeClr val="bg1">
                <a:lumMod val="75000"/>
              </a:schemeClr>
            </a:gs>
            <a:gs pos="83000">
              <a:schemeClr val="bg1">
                <a:lumMod val="75000"/>
              </a:schemeClr>
            </a:gs>
            <a:gs pos="100000">
              <a:schemeClr val="bg1">
                <a:lumMod val="65000"/>
              </a:schemeClr>
            </a:gs>
          </a:gsLst>
          <a:lin ang="5400000" scaled="1"/>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58728">
          <a:schemeClr val="bg1">
            <a:lumMod val="75000"/>
          </a:schemeClr>
        </a:gs>
        <a:gs pos="50468">
          <a:schemeClr val="bg1">
            <a:lumMod val="65000"/>
          </a:schemeClr>
        </a:gs>
        <a:gs pos="33004">
          <a:schemeClr val="bg1">
            <a:lumMod val="75000"/>
          </a:schemeClr>
        </a:gs>
        <a:gs pos="0">
          <a:schemeClr val="bg1">
            <a:lumMod val="65000"/>
          </a:schemeClr>
        </a:gs>
        <a:gs pos="74000">
          <a:schemeClr val="bg1">
            <a:lumMod val="75000"/>
          </a:schemeClr>
        </a:gs>
        <a:gs pos="90820">
          <a:schemeClr val="bg1">
            <a:lumMod val="75000"/>
          </a:schemeClr>
        </a:gs>
        <a:gs pos="83000">
          <a:schemeClr val="bg1">
            <a:lumMod val="75000"/>
          </a:schemeClr>
        </a:gs>
        <a:gs pos="100000">
          <a:schemeClr val="bg1">
            <a:lumMod val="6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Employee</a:t>
            </a:r>
            <a:r>
              <a:rPr lang="en-US" baseline="0"/>
              <a:t> Attrition By Marital Status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lotArea>
      <c:layout/>
      <c:pieChart>
        <c:varyColors val="1"/>
        <c:ser>
          <c:idx val="0"/>
          <c:order val="0"/>
          <c:tx>
            <c:strRef>
              <c:f>'KPI Sheet'!$B$27</c:f>
              <c:strCache>
                <c:ptCount val="1"/>
                <c:pt idx="0">
                  <c:v>Rate Of Attrition(%)</c:v>
                </c:pt>
              </c:strCache>
            </c:strRef>
          </c:tx>
          <c:dPt>
            <c:idx val="0"/>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2-3497-4504-9788-87EA478DFEE8}"/>
              </c:ext>
            </c:extLst>
          </c:dPt>
          <c:dPt>
            <c:idx val="1"/>
            <c:bubble3D val="0"/>
            <c:spPr>
              <a:solidFill>
                <a:srgbClr val="0055FE"/>
              </a:solidFill>
              <a:ln>
                <a:solidFill>
                  <a:srgbClr val="002060"/>
                </a:solid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3497-4504-9788-87EA478DFEE8}"/>
              </c:ext>
            </c:extLst>
          </c:dPt>
          <c:dPt>
            <c:idx val="2"/>
            <c:bubble3D val="0"/>
            <c:spPr>
              <a:solidFill>
                <a:srgbClr val="6F6F6F"/>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3497-4504-9788-87EA478DFEE8}"/>
              </c:ext>
            </c:extLst>
          </c:dPt>
          <c:dLbls>
            <c:dLbl>
              <c:idx val="0"/>
              <c:layout>
                <c:manualLayout>
                  <c:x val="-0.11685673665791776"/>
                  <c:y val="0.19297936716243799"/>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3497-4504-9788-87EA478DFEE8}"/>
                </c:ext>
              </c:extLst>
            </c:dLbl>
            <c:dLbl>
              <c:idx val="1"/>
              <c:layout>
                <c:manualLayout>
                  <c:x val="-0.14346041119860017"/>
                  <c:y val="-0.115574146981627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497-4504-9788-87EA478DFEE8}"/>
                </c:ext>
              </c:extLst>
            </c:dLbl>
            <c:dLbl>
              <c:idx val="2"/>
              <c:layout>
                <c:manualLayout>
                  <c:x val="0.16244160104986877"/>
                  <c:y val="3.181503353747448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497-4504-9788-87EA478DFEE8}"/>
                </c:ext>
              </c:extLst>
            </c:dLbl>
            <c:spPr>
              <a:noFill/>
              <a:ln>
                <a:noFill/>
              </a:ln>
              <a:effectLst>
                <a:outerShdw blurRad="50800" dist="38100" dir="2700000" algn="tl" rotWithShape="0">
                  <a:prstClr val="black">
                    <a:alpha val="0"/>
                  </a:prstClr>
                </a:outerShdw>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'KPI Sheet'!$A$28:$A$30</c:f>
              <c:strCache>
                <c:ptCount val="3"/>
                <c:pt idx="0">
                  <c:v>Divorced</c:v>
                </c:pt>
                <c:pt idx="1">
                  <c:v>Married</c:v>
                </c:pt>
                <c:pt idx="2">
                  <c:v>Single</c:v>
                </c:pt>
              </c:strCache>
            </c:strRef>
          </c:cat>
          <c:val>
            <c:numRef>
              <c:f>'KPI Sheet'!$B$28:$B$30</c:f>
              <c:numCache>
                <c:formatCode>0%</c:formatCode>
                <c:ptCount val="3"/>
                <c:pt idx="0">
                  <c:v>0.10091743119266056</c:v>
                </c:pt>
                <c:pt idx="1">
                  <c:v>0.12481426448736999</c:v>
                </c:pt>
                <c:pt idx="2">
                  <c:v>0.25531914893617019</c:v>
                </c:pt>
              </c:numCache>
            </c:numRef>
          </c:val>
          <c:extLst>
            <c:ext xmlns:c16="http://schemas.microsoft.com/office/drawing/2014/chart" uri="{C3380CC4-5D6E-409C-BE32-E72D297353CC}">
              <c16:uniqueId val="{00000000-3497-4504-9788-87EA478DFEE8}"/>
            </c:ext>
          </c:extLst>
        </c:ser>
        <c:dLbls>
          <c:dLblPos val="ctr"/>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sz="1800">
                <a:solidFill>
                  <a:schemeClr val="tx1"/>
                </a:solidFill>
              </a:rPr>
              <a:t>Attrition By Job Satisfaction</a:t>
            </a:r>
            <a:endParaRPr lang="en-US" sz="1600">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'KPI Sheet'!$B$32</c:f>
              <c:strCache>
                <c:ptCount val="1"/>
                <c:pt idx="0">
                  <c:v>Rate Of Attrition(%)</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'KPI Sheet'!$A$33:$A$36</c:f>
              <c:strCache>
                <c:ptCount val="4"/>
                <c:pt idx="0">
                  <c:v>Very Dissatisfied</c:v>
                </c:pt>
                <c:pt idx="1">
                  <c:v>Neutral</c:v>
                </c:pt>
                <c:pt idx="2">
                  <c:v>Dissatisfied</c:v>
                </c:pt>
                <c:pt idx="3">
                  <c:v>Satisfied</c:v>
                </c:pt>
              </c:strCache>
            </c:strRef>
          </c:cat>
          <c:val>
            <c:numRef>
              <c:f>'KPI Sheet'!$B$33:$B$36</c:f>
              <c:numCache>
                <c:formatCode>0%</c:formatCode>
                <c:ptCount val="4"/>
                <c:pt idx="0">
                  <c:v>0.22837370242214533</c:v>
                </c:pt>
                <c:pt idx="1">
                  <c:v>0.16515837104072398</c:v>
                </c:pt>
                <c:pt idx="2">
                  <c:v>0.16428571428571428</c:v>
                </c:pt>
                <c:pt idx="3">
                  <c:v>0.11328976034858387</c:v>
                </c:pt>
              </c:numCache>
            </c:numRef>
          </c:val>
          <c:extLst>
            <c:ext xmlns:c16="http://schemas.microsoft.com/office/drawing/2014/chart" uri="{C3380CC4-5D6E-409C-BE32-E72D297353CC}">
              <c16:uniqueId val="{00000000-9679-4296-833A-4415C2D9EDCA}"/>
            </c:ext>
          </c:extLst>
        </c:ser>
        <c:dLbls>
          <c:dLblPos val="inEnd"/>
          <c:showLegendKey val="0"/>
          <c:showVal val="1"/>
          <c:showCatName val="0"/>
          <c:showSerName val="0"/>
          <c:showPercent val="0"/>
          <c:showBubbleSize val="0"/>
        </c:dLbls>
        <c:gapWidth val="100"/>
        <c:overlap val="-24"/>
        <c:axId val="2090601280"/>
        <c:axId val="2090597920"/>
      </c:barChart>
      <c:catAx>
        <c:axId val="2090601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90597920"/>
        <c:crosses val="autoZero"/>
        <c:auto val="1"/>
        <c:lblAlgn val="ctr"/>
        <c:lblOffset val="100"/>
        <c:noMultiLvlLbl val="0"/>
      </c:catAx>
      <c:valAx>
        <c:axId val="2090597920"/>
        <c:scaling>
          <c:orientation val="minMax"/>
        </c:scaling>
        <c:delete val="1"/>
        <c:axPos val="l"/>
        <c:numFmt formatCode="0%" sourceLinked="1"/>
        <c:majorTickMark val="none"/>
        <c:minorTickMark val="none"/>
        <c:tickLblPos val="nextTo"/>
        <c:crossAx val="209060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a:solidFill>
                  <a:schemeClr val="tx1"/>
                </a:solidFill>
              </a:rPr>
              <a:t>Employee</a:t>
            </a:r>
            <a:r>
              <a:rPr lang="en-IN" baseline="0">
                <a:solidFill>
                  <a:schemeClr val="tx1"/>
                </a:solidFill>
              </a:rPr>
              <a:t> Attrition Across Roles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IN"/>
        </a:p>
      </c:txPr>
    </c:title>
    <c:autoTitleDeleted val="0"/>
    <c:plotArea>
      <c:layout/>
      <c:barChart>
        <c:barDir val="bar"/>
        <c:grouping val="clustered"/>
        <c:varyColors val="0"/>
        <c:ser>
          <c:idx val="0"/>
          <c:order val="0"/>
          <c:tx>
            <c:strRef>
              <c:f>'Charts for Dynamic Dashboard'!$O$3</c:f>
              <c:strCache>
                <c:ptCount val="1"/>
                <c:pt idx="0">
                  <c:v>Attrition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 for Dynamic Dashboard'!$N$4:$N$12</c:f>
              <c:strCache>
                <c:ptCount val="9"/>
                <c:pt idx="0">
                  <c:v>Sales Representative</c:v>
                </c:pt>
                <c:pt idx="1">
                  <c:v>Human Resources</c:v>
                </c:pt>
                <c:pt idx="2">
                  <c:v>Laboratory Technician</c:v>
                </c:pt>
                <c:pt idx="3">
                  <c:v>Sales Executive</c:v>
                </c:pt>
                <c:pt idx="4">
                  <c:v>Research Scientist</c:v>
                </c:pt>
                <c:pt idx="5">
                  <c:v>Healthcare Representative</c:v>
                </c:pt>
                <c:pt idx="6">
                  <c:v>Manufacturing Director</c:v>
                </c:pt>
                <c:pt idx="7">
                  <c:v>Manager</c:v>
                </c:pt>
                <c:pt idx="8">
                  <c:v>Research Director</c:v>
                </c:pt>
              </c:strCache>
            </c:strRef>
          </c:cat>
          <c:val>
            <c:numRef>
              <c:f>'Charts for Dynamic Dashboard'!$O$4:$O$12</c:f>
              <c:numCache>
                <c:formatCode>0%</c:formatCode>
                <c:ptCount val="9"/>
                <c:pt idx="0">
                  <c:v>0.42105263157894735</c:v>
                </c:pt>
                <c:pt idx="1">
                  <c:v>0.375</c:v>
                </c:pt>
                <c:pt idx="2">
                  <c:v>0.18823529411764706</c:v>
                </c:pt>
                <c:pt idx="3">
                  <c:v>0.15151515151515152</c:v>
                </c:pt>
                <c:pt idx="4">
                  <c:v>0.14912280701754385</c:v>
                </c:pt>
                <c:pt idx="5">
                  <c:v>9.8039215686274508E-2</c:v>
                </c:pt>
                <c:pt idx="6">
                  <c:v>5.5555555555555552E-2</c:v>
                </c:pt>
                <c:pt idx="7">
                  <c:v>4.2553191489361701E-2</c:v>
                </c:pt>
                <c:pt idx="8">
                  <c:v>3.0303030303030304E-2</c:v>
                </c:pt>
              </c:numCache>
            </c:numRef>
          </c:val>
          <c:extLst>
            <c:ext xmlns:c16="http://schemas.microsoft.com/office/drawing/2014/chart" uri="{C3380CC4-5D6E-409C-BE32-E72D297353CC}">
              <c16:uniqueId val="{00000000-B644-4689-81A5-4DA8F4B1D3C5}"/>
            </c:ext>
          </c:extLst>
        </c:ser>
        <c:dLbls>
          <c:dLblPos val="inEnd"/>
          <c:showLegendKey val="0"/>
          <c:showVal val="1"/>
          <c:showCatName val="0"/>
          <c:showSerName val="0"/>
          <c:showPercent val="0"/>
          <c:showBubbleSize val="0"/>
        </c:dLbls>
        <c:gapWidth val="65"/>
        <c:axId val="716149727"/>
        <c:axId val="716151167"/>
      </c:barChart>
      <c:catAx>
        <c:axId val="716149727"/>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16151167"/>
        <c:crosses val="autoZero"/>
        <c:auto val="1"/>
        <c:lblAlgn val="ctr"/>
        <c:lblOffset val="100"/>
        <c:noMultiLvlLbl val="0"/>
      </c:catAx>
      <c:valAx>
        <c:axId val="716151167"/>
        <c:scaling>
          <c:orientation val="minMax"/>
        </c:scaling>
        <c:delete val="1"/>
        <c:axPos val="t"/>
        <c:numFmt formatCode="0%" sourceLinked="1"/>
        <c:majorTickMark val="none"/>
        <c:minorTickMark val="none"/>
        <c:tickLblPos val="nextTo"/>
        <c:crossAx val="716149727"/>
        <c:crosses val="autoZero"/>
        <c:crossBetween val="between"/>
      </c:valAx>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sz="1600">
                <a:solidFill>
                  <a:schemeClr val="tx1"/>
                </a:solidFill>
              </a:rPr>
              <a:t>Impact</a:t>
            </a:r>
            <a:r>
              <a:rPr lang="en-IN" sz="1600" baseline="0">
                <a:solidFill>
                  <a:schemeClr val="tx1"/>
                </a:solidFill>
              </a:rPr>
              <a:t> of Business Travel on Employee Attrition</a:t>
            </a:r>
            <a:endParaRPr lang="en-IN" sz="16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IN"/>
        </a:p>
      </c:tx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8333333333333334E-2"/>
          <c:y val="0.2265923009623797"/>
          <c:w val="0.89722222222222214"/>
          <c:h val="0.74845071449402145"/>
        </c:manualLayout>
      </c:layout>
      <c:pie3DChart>
        <c:varyColors val="1"/>
        <c:ser>
          <c:idx val="0"/>
          <c:order val="0"/>
          <c:tx>
            <c:strRef>
              <c:f>'Charts for Dynamic Dashboard'!$G$17</c:f>
              <c:strCache>
                <c:ptCount val="1"/>
                <c:pt idx="0">
                  <c:v>Rate of Attrition(%)</c:v>
                </c:pt>
              </c:strCache>
            </c:strRef>
          </c:tx>
          <c:dPt>
            <c:idx val="0"/>
            <c:bubble3D val="0"/>
            <c:spPr>
              <a:solidFill>
                <a:schemeClr val="accent5">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0EA0-4842-94F9-10BF360B3209}"/>
              </c:ext>
            </c:extLst>
          </c:dPt>
          <c:dPt>
            <c:idx val="1"/>
            <c:bubble3D val="0"/>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2-0EA0-4842-94F9-10BF360B3209}"/>
              </c:ext>
            </c:extLst>
          </c:dPt>
          <c:dPt>
            <c:idx val="2"/>
            <c:bubble3D val="0"/>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0EA0-4842-94F9-10BF360B3209}"/>
              </c:ext>
            </c:extLst>
          </c:dPt>
          <c:dLbls>
            <c:dLbl>
              <c:idx val="0"/>
              <c:layout>
                <c:manualLayout>
                  <c:x val="-0.12215616797900263"/>
                  <c:y val="0.1631623651210265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17070844269466318"/>
                      <c:h val="0.11823891805191018"/>
                    </c:manualLayout>
                  </c15:layout>
                </c:ext>
                <c:ext xmlns:c16="http://schemas.microsoft.com/office/drawing/2014/chart" uri="{C3380CC4-5D6E-409C-BE32-E72D297353CC}">
                  <c16:uniqueId val="{00000003-0EA0-4842-94F9-10BF360B3209}"/>
                </c:ext>
              </c:extLst>
            </c:dLbl>
            <c:dLbl>
              <c:idx val="1"/>
              <c:layout>
                <c:manualLayout>
                  <c:x val="-0.16002274715660544"/>
                  <c:y val="-0.2573634806065908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997222222222222"/>
                      <c:h val="0.16645851560221639"/>
                    </c:manualLayout>
                  </c15:layout>
                </c:ext>
                <c:ext xmlns:c16="http://schemas.microsoft.com/office/drawing/2014/chart" uri="{C3380CC4-5D6E-409C-BE32-E72D297353CC}">
                  <c16:uniqueId val="{00000002-0EA0-4842-94F9-10BF360B3209}"/>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'Charts for Dynamic Dashboard'!$F$18:$F$20</c:f>
              <c:strCache>
                <c:ptCount val="3"/>
                <c:pt idx="0">
                  <c:v>Non-Travel</c:v>
                </c:pt>
                <c:pt idx="1">
                  <c:v>Travel_Frequently</c:v>
                </c:pt>
                <c:pt idx="2">
                  <c:v>Travel_Rarely</c:v>
                </c:pt>
              </c:strCache>
            </c:strRef>
          </c:cat>
          <c:val>
            <c:numRef>
              <c:f>'Charts for Dynamic Dashboard'!$G$18:$G$20</c:f>
              <c:numCache>
                <c:formatCode>0%</c:formatCode>
                <c:ptCount val="3"/>
                <c:pt idx="0">
                  <c:v>7.1428571428571425E-2</c:v>
                </c:pt>
                <c:pt idx="1">
                  <c:v>0.16</c:v>
                </c:pt>
                <c:pt idx="2">
                  <c:v>0.10507246376811594</c:v>
                </c:pt>
              </c:numCache>
            </c:numRef>
          </c:val>
          <c:extLst>
            <c:ext xmlns:c16="http://schemas.microsoft.com/office/drawing/2014/chart" uri="{C3380CC4-5D6E-409C-BE32-E72D297353CC}">
              <c16:uniqueId val="{00000000-0EA0-4842-94F9-10BF360B3209}"/>
            </c:ext>
          </c:extLst>
        </c:ser>
        <c:dLbls>
          <c:dLblPos val="inEnd"/>
          <c:showLegendKey val="0"/>
          <c:showVal val="0"/>
          <c:showCatName val="0"/>
          <c:showSerName val="0"/>
          <c:showPercent val="1"/>
          <c:showBubbleSize val="0"/>
          <c:showLeaderLines val="1"/>
        </c:dLbls>
      </c:pie3DChart>
      <c:spPr>
        <a:gradFill>
          <a:gsLst>
            <a:gs pos="58728">
              <a:schemeClr val="bg1">
                <a:lumMod val="75000"/>
              </a:schemeClr>
            </a:gs>
            <a:gs pos="50468">
              <a:schemeClr val="bg1">
                <a:lumMod val="65000"/>
              </a:schemeClr>
            </a:gs>
            <a:gs pos="33004">
              <a:schemeClr val="bg1">
                <a:lumMod val="75000"/>
              </a:schemeClr>
            </a:gs>
            <a:gs pos="0">
              <a:schemeClr val="bg1">
                <a:lumMod val="65000"/>
              </a:schemeClr>
            </a:gs>
            <a:gs pos="74000">
              <a:schemeClr val="bg1">
                <a:lumMod val="75000"/>
              </a:schemeClr>
            </a:gs>
            <a:gs pos="90820">
              <a:schemeClr val="bg1">
                <a:lumMod val="75000"/>
              </a:schemeClr>
            </a:gs>
            <a:gs pos="83000">
              <a:schemeClr val="bg1">
                <a:lumMod val="75000"/>
              </a:schemeClr>
            </a:gs>
            <a:gs pos="100000">
              <a:schemeClr val="bg1">
                <a:lumMod val="65000"/>
              </a:schemeClr>
            </a:gs>
          </a:gsLst>
          <a:lin ang="5400000" scaled="1"/>
        </a:gradFill>
        <a:ln>
          <a:noFill/>
        </a:ln>
        <a:effectLst/>
      </c:spPr>
    </c:plotArea>
    <c:plotVisOnly val="1"/>
    <c:dispBlanksAs val="gap"/>
    <c:showDLblsOverMax val="0"/>
    <c:extLst/>
  </c:chart>
  <c:spPr>
    <a:gradFill>
      <a:gsLst>
        <a:gs pos="58728">
          <a:schemeClr val="bg1">
            <a:lumMod val="75000"/>
          </a:schemeClr>
        </a:gs>
        <a:gs pos="50468">
          <a:schemeClr val="bg1">
            <a:lumMod val="65000"/>
          </a:schemeClr>
        </a:gs>
        <a:gs pos="33004">
          <a:schemeClr val="bg1">
            <a:lumMod val="75000"/>
          </a:schemeClr>
        </a:gs>
        <a:gs pos="0">
          <a:schemeClr val="bg1">
            <a:lumMod val="65000"/>
          </a:schemeClr>
        </a:gs>
        <a:gs pos="74000">
          <a:schemeClr val="bg1">
            <a:lumMod val="75000"/>
          </a:schemeClr>
        </a:gs>
        <a:gs pos="90820">
          <a:schemeClr val="bg1">
            <a:lumMod val="75000"/>
          </a:schemeClr>
        </a:gs>
        <a:gs pos="83000">
          <a:schemeClr val="bg1">
            <a:lumMod val="75000"/>
          </a:schemeClr>
        </a:gs>
        <a:gs pos="100000">
          <a:schemeClr val="bg1">
            <a:lumMod val="6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IN">
                <a:solidFill>
                  <a:schemeClr val="tx1"/>
                </a:solidFill>
              </a:rPr>
              <a:t>Attrition</a:t>
            </a:r>
            <a:r>
              <a:rPr lang="en-IN" baseline="0">
                <a:solidFill>
                  <a:schemeClr val="tx1"/>
                </a:solidFill>
              </a:rPr>
              <a:t> By Job Satisfaction</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'Charts for Dynamic Dashboard'!$J$29</c:f>
              <c:strCache>
                <c:ptCount val="1"/>
                <c:pt idx="0">
                  <c:v>Rate Of Attrition(%)</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 for Dynamic Dashboard'!$I$30:$I$33</c:f>
              <c:strCache>
                <c:ptCount val="4"/>
                <c:pt idx="0">
                  <c:v>Very Dissatisfied</c:v>
                </c:pt>
                <c:pt idx="1">
                  <c:v>Dissatisfied</c:v>
                </c:pt>
                <c:pt idx="2">
                  <c:v>Neutral</c:v>
                </c:pt>
                <c:pt idx="3">
                  <c:v>Satisfied</c:v>
                </c:pt>
              </c:strCache>
            </c:strRef>
          </c:cat>
          <c:val>
            <c:numRef>
              <c:f>'Charts for Dynamic Dashboard'!$J$30:$J$33</c:f>
              <c:numCache>
                <c:formatCode>0%</c:formatCode>
                <c:ptCount val="4"/>
                <c:pt idx="0">
                  <c:v>0.15853658536585366</c:v>
                </c:pt>
                <c:pt idx="1">
                  <c:v>0.14102564102564102</c:v>
                </c:pt>
                <c:pt idx="2">
                  <c:v>9.4827586206896547E-2</c:v>
                </c:pt>
                <c:pt idx="3">
                  <c:v>7.7669902912621352E-2</c:v>
                </c:pt>
              </c:numCache>
            </c:numRef>
          </c:val>
          <c:extLst>
            <c:ext xmlns:c16="http://schemas.microsoft.com/office/drawing/2014/chart" uri="{C3380CC4-5D6E-409C-BE32-E72D297353CC}">
              <c16:uniqueId val="{00000000-9679-4296-833A-4415C2D9EDCA}"/>
            </c:ext>
          </c:extLst>
        </c:ser>
        <c:dLbls>
          <c:dLblPos val="inEnd"/>
          <c:showLegendKey val="0"/>
          <c:showVal val="1"/>
          <c:showCatName val="0"/>
          <c:showSerName val="0"/>
          <c:showPercent val="0"/>
          <c:showBubbleSize val="0"/>
        </c:dLbls>
        <c:gapWidth val="100"/>
        <c:overlap val="-24"/>
        <c:axId val="2090601280"/>
        <c:axId val="2090597920"/>
      </c:barChart>
      <c:catAx>
        <c:axId val="2090601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90597920"/>
        <c:crosses val="autoZero"/>
        <c:auto val="1"/>
        <c:lblAlgn val="ctr"/>
        <c:lblOffset val="100"/>
        <c:noMultiLvlLbl val="0"/>
      </c:catAx>
      <c:valAx>
        <c:axId val="2090597920"/>
        <c:scaling>
          <c:orientation val="minMax"/>
        </c:scaling>
        <c:delete val="1"/>
        <c:axPos val="l"/>
        <c:numFmt formatCode="0%" sourceLinked="1"/>
        <c:majorTickMark val="none"/>
        <c:minorTickMark val="none"/>
        <c:tickLblPos val="nextTo"/>
        <c:crossAx val="2090601280"/>
        <c:crosses val="autoZero"/>
        <c:crossBetween val="between"/>
      </c:valAx>
      <c:spPr>
        <a:noFill/>
        <a:ln>
          <a:noFill/>
        </a:ln>
        <a:effectLst/>
      </c:spPr>
    </c:plotArea>
    <c:plotVisOnly val="1"/>
    <c:dispBlanksAs val="gap"/>
    <c:showDLblsOverMax val="0"/>
    <c:extLst/>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rPr>
              <a:t>Does Over Time Drive</a:t>
            </a:r>
            <a:r>
              <a:rPr lang="en-IN" sz="1600" b="1" baseline="0">
                <a:solidFill>
                  <a:schemeClr val="tx1"/>
                </a:solidFill>
              </a:rPr>
              <a:t> Attrition?</a:t>
            </a:r>
            <a:endParaRPr lang="en-IN"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lumMod val="40000"/>
              <a:lumOff val="60000"/>
            </a:schemeClr>
          </a:solidFill>
          <a:ln>
            <a:noFill/>
          </a:ln>
          <a:effectLst/>
        </c:spPr>
      </c:pivotFmt>
    </c:pivotFmts>
    <c:plotArea>
      <c:layout>
        <c:manualLayout>
          <c:layoutTarget val="inner"/>
          <c:xMode val="edge"/>
          <c:yMode val="edge"/>
          <c:x val="0.23050524934383201"/>
          <c:y val="0.15855023330417028"/>
          <c:w val="0.53065638670166237"/>
          <c:h val="0.84144976669582972"/>
        </c:manualLayout>
      </c:layout>
      <c:doughnutChart>
        <c:varyColors val="1"/>
        <c:ser>
          <c:idx val="0"/>
          <c:order val="0"/>
          <c:tx>
            <c:strRef>
              <c:f>'Charts for Dynamic Dashboard'!$J$47</c:f>
              <c:strCache>
                <c:ptCount val="1"/>
                <c:pt idx="0">
                  <c:v>Rate of Attrition(%)</c:v>
                </c:pt>
              </c:strCache>
            </c:strRef>
          </c:tx>
          <c:dPt>
            <c:idx val="0"/>
            <c:bubble3D val="0"/>
            <c:spPr>
              <a:solidFill>
                <a:schemeClr val="accent1">
                  <a:lumMod val="40000"/>
                  <a:lumOff val="60000"/>
                </a:schemeClr>
              </a:solidFill>
              <a:ln>
                <a:noFill/>
              </a:ln>
              <a:effectLst/>
            </c:spPr>
            <c:extLst>
              <c:ext xmlns:c16="http://schemas.microsoft.com/office/drawing/2014/chart" uri="{C3380CC4-5D6E-409C-BE32-E72D297353CC}">
                <c16:uniqueId val="{00000003-CA53-47ED-A36A-43A115DB2BFD}"/>
              </c:ext>
            </c:extLst>
          </c:dPt>
          <c:dPt>
            <c:idx val="1"/>
            <c:bubble3D val="0"/>
            <c:spPr>
              <a:solidFill>
                <a:schemeClr val="accent1"/>
              </a:solidFill>
              <a:ln>
                <a:noFill/>
              </a:ln>
              <a:effectLst/>
            </c:spPr>
            <c:extLst>
              <c:ext xmlns:c16="http://schemas.microsoft.com/office/drawing/2014/chart" uri="{C3380CC4-5D6E-409C-BE32-E72D297353CC}">
                <c16:uniqueId val="{00000002-CA53-47ED-A36A-43A115DB2BFD}"/>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Dynamic Dashboard'!$I$48:$I$49</c:f>
              <c:strCache>
                <c:ptCount val="2"/>
                <c:pt idx="0">
                  <c:v>Yes</c:v>
                </c:pt>
                <c:pt idx="1">
                  <c:v>No</c:v>
                </c:pt>
              </c:strCache>
            </c:strRef>
          </c:cat>
          <c:val>
            <c:numRef>
              <c:f>'Charts for Dynamic Dashboard'!$J$48:$J$49</c:f>
              <c:numCache>
                <c:formatCode>0%</c:formatCode>
                <c:ptCount val="2"/>
                <c:pt idx="0">
                  <c:v>0.21428571428571427</c:v>
                </c:pt>
                <c:pt idx="1">
                  <c:v>7.116104868913857E-2</c:v>
                </c:pt>
              </c:numCache>
            </c:numRef>
          </c:val>
          <c:extLst>
            <c:ext xmlns:c16="http://schemas.microsoft.com/office/drawing/2014/chart" uri="{C3380CC4-5D6E-409C-BE32-E72D297353CC}">
              <c16:uniqueId val="{00000000-CA53-47ED-A36A-43A115DB2BFD}"/>
            </c:ext>
          </c:extLst>
        </c:ser>
        <c:dLbls>
          <c:showLegendKey val="0"/>
          <c:showVal val="1"/>
          <c:showCatName val="0"/>
          <c:showSerName val="0"/>
          <c:showPercent val="0"/>
          <c:showBubbleSize val="0"/>
          <c:showLeaderLines val="1"/>
        </c:dLbls>
        <c:firstSliceAng val="131"/>
        <c:holeSize val="55"/>
      </c:doughnutChart>
      <c:spPr>
        <a:noFill/>
        <a:ln>
          <a:noFill/>
        </a:ln>
        <a:effectLst/>
      </c:spPr>
    </c:plotArea>
    <c:plotVisOnly val="1"/>
    <c:dispBlanksAs val="gap"/>
    <c:showDLblsOverMax val="0"/>
    <c:extLst/>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a:solidFill>
                  <a:schemeClr val="tx1"/>
                </a:solidFill>
              </a:rPr>
              <a:t>Attrition</a:t>
            </a:r>
            <a:r>
              <a:rPr lang="en-IN" baseline="0">
                <a:solidFill>
                  <a:schemeClr val="tx1"/>
                </a:solidFill>
              </a:rPr>
              <a:t> Trend Over Total Working Experience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w="3810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 for Dynamic Dashboard'!$J$54</c:f>
              <c:strCache>
                <c:ptCount val="1"/>
                <c:pt idx="0">
                  <c:v>Rate of Attrition(%)</c:v>
                </c:pt>
              </c:strCache>
            </c:strRef>
          </c:tx>
          <c:spPr>
            <a:ln w="38100" cap="rnd">
              <a:solidFill>
                <a:schemeClr val="accent1">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Dynamic Dashboard'!$I$55:$I$59</c:f>
              <c:strCache>
                <c:ptCount val="5"/>
                <c:pt idx="0">
                  <c:v>0-2</c:v>
                </c:pt>
                <c:pt idx="1">
                  <c:v>5-10</c:v>
                </c:pt>
                <c:pt idx="2">
                  <c:v>2-5</c:v>
                </c:pt>
                <c:pt idx="3">
                  <c:v>20-40</c:v>
                </c:pt>
                <c:pt idx="4">
                  <c:v>10-20</c:v>
                </c:pt>
              </c:strCache>
            </c:strRef>
          </c:cat>
          <c:val>
            <c:numRef>
              <c:f>'Charts for Dynamic Dashboard'!$J$55:$J$59</c:f>
              <c:numCache>
                <c:formatCode>0%</c:formatCode>
                <c:ptCount val="5"/>
                <c:pt idx="0">
                  <c:v>0.36363636363636365</c:v>
                </c:pt>
                <c:pt idx="1">
                  <c:v>0.11764705882352941</c:v>
                </c:pt>
                <c:pt idx="2">
                  <c:v>7.6923076923076927E-2</c:v>
                </c:pt>
                <c:pt idx="3">
                  <c:v>7.2727272727272724E-2</c:v>
                </c:pt>
                <c:pt idx="4">
                  <c:v>6.0606060606060608E-2</c:v>
                </c:pt>
              </c:numCache>
            </c:numRef>
          </c:val>
          <c:smooth val="0"/>
          <c:extLst>
            <c:ext xmlns:c16="http://schemas.microsoft.com/office/drawing/2014/chart" uri="{C3380CC4-5D6E-409C-BE32-E72D297353CC}">
              <c16:uniqueId val="{00000000-D771-4F8D-B201-43A01EFC2A03}"/>
            </c:ext>
          </c:extLst>
        </c:ser>
        <c:dLbls>
          <c:dLblPos val="t"/>
          <c:showLegendKey val="0"/>
          <c:showVal val="1"/>
          <c:showCatName val="0"/>
          <c:showSerName val="0"/>
          <c:showPercent val="0"/>
          <c:showBubbleSize val="0"/>
        </c:dLbls>
        <c:smooth val="0"/>
        <c:axId val="1655350719"/>
        <c:axId val="1655358399"/>
      </c:lineChart>
      <c:catAx>
        <c:axId val="1655350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655358399"/>
        <c:crosses val="autoZero"/>
        <c:auto val="1"/>
        <c:lblAlgn val="ctr"/>
        <c:lblOffset val="100"/>
        <c:noMultiLvlLbl val="0"/>
      </c:catAx>
      <c:valAx>
        <c:axId val="1655358399"/>
        <c:scaling>
          <c:orientation val="minMax"/>
        </c:scaling>
        <c:delete val="1"/>
        <c:axPos val="l"/>
        <c:numFmt formatCode="0%" sourceLinked="1"/>
        <c:majorTickMark val="out"/>
        <c:minorTickMark val="none"/>
        <c:tickLblPos val="nextTo"/>
        <c:crossAx val="1655350719"/>
        <c:crosses val="autoZero"/>
        <c:crossBetween val="between"/>
      </c:valAx>
      <c:spPr>
        <a:noFill/>
        <a:ln>
          <a:noFill/>
        </a:ln>
        <a:effectLst/>
      </c:spPr>
    </c:plotArea>
    <c:plotVisOnly val="1"/>
    <c:dispBlanksAs val="gap"/>
    <c:showDLblsOverMax val="0"/>
    <c:extLst/>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Employee</a:t>
            </a:r>
            <a:r>
              <a:rPr lang="en-IN" b="1" baseline="0">
                <a:solidFill>
                  <a:schemeClr val="tx1"/>
                </a:solidFill>
              </a:rPr>
              <a:t> Attrition By Marital Status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5"/>
          </a:solidFill>
          <a:ln>
            <a:noFill/>
          </a:ln>
          <a:effectLst/>
        </c:spPr>
      </c:pivotFmt>
      <c:pivotFmt>
        <c:idx val="2"/>
        <c:spPr>
          <a:solidFill>
            <a:schemeClr val="tx1">
              <a:lumMod val="50000"/>
              <a:lumOff val="50000"/>
            </a:schemeClr>
          </a:solidFill>
          <a:ln>
            <a:noFill/>
          </a:ln>
          <a:effectLst/>
        </c:spPr>
      </c:pivotFmt>
      <c:pivotFmt>
        <c:idx val="3"/>
        <c:spPr>
          <a:solidFill>
            <a:srgbClr val="C5D3ED"/>
          </a:solidFill>
          <a:ln>
            <a:noFill/>
          </a:ln>
          <a:effectLst/>
        </c:spPr>
      </c:pivotFmt>
    </c:pivotFmts>
    <c:plotArea>
      <c:layout/>
      <c:pieChart>
        <c:varyColors val="1"/>
        <c:ser>
          <c:idx val="0"/>
          <c:order val="0"/>
          <c:tx>
            <c:strRef>
              <c:f>'Charts for Dynamic Dashboard'!$J$66</c:f>
              <c:strCache>
                <c:ptCount val="1"/>
                <c:pt idx="0">
                  <c:v>Rate Of Attrition(%)</c:v>
                </c:pt>
              </c:strCache>
            </c:strRef>
          </c:tx>
          <c:dPt>
            <c:idx val="0"/>
            <c:bubble3D val="0"/>
            <c:spPr>
              <a:solidFill>
                <a:srgbClr val="C5D3ED"/>
              </a:solidFill>
              <a:ln>
                <a:noFill/>
              </a:ln>
              <a:effectLst/>
            </c:spPr>
            <c:extLst>
              <c:ext xmlns:c16="http://schemas.microsoft.com/office/drawing/2014/chart" uri="{C3380CC4-5D6E-409C-BE32-E72D297353CC}">
                <c16:uniqueId val="{00000004-3905-4C14-B917-1D9E4D048FDF}"/>
              </c:ext>
            </c:extLst>
          </c:dPt>
          <c:dPt>
            <c:idx val="1"/>
            <c:bubble3D val="0"/>
            <c:spPr>
              <a:solidFill>
                <a:schemeClr val="accent5"/>
              </a:solidFill>
              <a:ln>
                <a:noFill/>
              </a:ln>
              <a:effectLst/>
            </c:spPr>
            <c:extLst>
              <c:ext xmlns:c16="http://schemas.microsoft.com/office/drawing/2014/chart" uri="{C3380CC4-5D6E-409C-BE32-E72D297353CC}">
                <c16:uniqueId val="{00000002-3905-4C14-B917-1D9E4D048FDF}"/>
              </c:ext>
            </c:extLst>
          </c:dPt>
          <c:dPt>
            <c:idx val="2"/>
            <c:bubble3D val="0"/>
            <c:spPr>
              <a:solidFill>
                <a:schemeClr val="tx1">
                  <a:lumMod val="50000"/>
                  <a:lumOff val="50000"/>
                </a:schemeClr>
              </a:solidFill>
              <a:ln>
                <a:noFill/>
              </a:ln>
              <a:effectLst/>
            </c:spPr>
            <c:extLst>
              <c:ext xmlns:c16="http://schemas.microsoft.com/office/drawing/2014/chart" uri="{C3380CC4-5D6E-409C-BE32-E72D297353CC}">
                <c16:uniqueId val="{00000003-3905-4C14-B917-1D9E4D048FDF}"/>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Dynamic Dashboard'!$I$67:$I$69</c:f>
              <c:strCache>
                <c:ptCount val="3"/>
                <c:pt idx="0">
                  <c:v>Single</c:v>
                </c:pt>
                <c:pt idx="1">
                  <c:v>Married</c:v>
                </c:pt>
                <c:pt idx="2">
                  <c:v>Divorced</c:v>
                </c:pt>
              </c:strCache>
            </c:strRef>
          </c:cat>
          <c:val>
            <c:numRef>
              <c:f>'Charts for Dynamic Dashboard'!$J$67:$J$69</c:f>
              <c:numCache>
                <c:formatCode>0%</c:formatCode>
                <c:ptCount val="3"/>
                <c:pt idx="0">
                  <c:v>0.16279069767441862</c:v>
                </c:pt>
                <c:pt idx="1">
                  <c:v>0.10778443113772455</c:v>
                </c:pt>
                <c:pt idx="2">
                  <c:v>4.8192771084337352E-2</c:v>
                </c:pt>
              </c:numCache>
            </c:numRef>
          </c:val>
          <c:extLst>
            <c:ext xmlns:c16="http://schemas.microsoft.com/office/drawing/2014/chart" uri="{C3380CC4-5D6E-409C-BE32-E72D297353CC}">
              <c16:uniqueId val="{00000000-3905-4C14-B917-1D9E4D048FD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n-IN">
                <a:solidFill>
                  <a:schemeClr val="tx1"/>
                </a:solidFill>
              </a:rPr>
              <a:t>Employee</a:t>
            </a:r>
            <a:r>
              <a:rPr lang="en-IN" baseline="0">
                <a:solidFill>
                  <a:schemeClr val="tx1"/>
                </a:solidFill>
              </a:rPr>
              <a:t> Attrition Across Roles</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n-IN"/>
        </a:p>
      </c:txPr>
    </c:title>
    <c:autoTitleDeleted val="0"/>
    <c:plotArea>
      <c:layout/>
      <c:barChart>
        <c:barDir val="bar"/>
        <c:grouping val="clustered"/>
        <c:varyColors val="0"/>
        <c:ser>
          <c:idx val="0"/>
          <c:order val="0"/>
          <c:tx>
            <c:strRef>
              <c:f>'Charts for Dynamic Dashboard'!$O$3</c:f>
              <c:strCache>
                <c:ptCount val="1"/>
                <c:pt idx="0">
                  <c:v>Attrition</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 for Dynamic Dashboard'!$N$4:$N$12</c:f>
              <c:strCache>
                <c:ptCount val="9"/>
                <c:pt idx="0">
                  <c:v>Sales Representative</c:v>
                </c:pt>
                <c:pt idx="1">
                  <c:v>Human Resources</c:v>
                </c:pt>
                <c:pt idx="2">
                  <c:v>Laboratory Technician</c:v>
                </c:pt>
                <c:pt idx="3">
                  <c:v>Sales Executive</c:v>
                </c:pt>
                <c:pt idx="4">
                  <c:v>Research Scientist</c:v>
                </c:pt>
                <c:pt idx="5">
                  <c:v>Healthcare Representative</c:v>
                </c:pt>
                <c:pt idx="6">
                  <c:v>Manufacturing Director</c:v>
                </c:pt>
                <c:pt idx="7">
                  <c:v>Manager</c:v>
                </c:pt>
                <c:pt idx="8">
                  <c:v>Research Director</c:v>
                </c:pt>
              </c:strCache>
            </c:strRef>
          </c:cat>
          <c:val>
            <c:numRef>
              <c:f>'Charts for Dynamic Dashboard'!$O$4:$O$12</c:f>
              <c:numCache>
                <c:formatCode>0%</c:formatCode>
                <c:ptCount val="9"/>
                <c:pt idx="0">
                  <c:v>0.42105263157894735</c:v>
                </c:pt>
                <c:pt idx="1">
                  <c:v>0.375</c:v>
                </c:pt>
                <c:pt idx="2">
                  <c:v>0.18823529411764706</c:v>
                </c:pt>
                <c:pt idx="3">
                  <c:v>0.15151515151515152</c:v>
                </c:pt>
                <c:pt idx="4">
                  <c:v>0.14912280701754385</c:v>
                </c:pt>
                <c:pt idx="5">
                  <c:v>9.8039215686274508E-2</c:v>
                </c:pt>
                <c:pt idx="6">
                  <c:v>5.5555555555555552E-2</c:v>
                </c:pt>
                <c:pt idx="7">
                  <c:v>4.2553191489361701E-2</c:v>
                </c:pt>
                <c:pt idx="8">
                  <c:v>3.0303030303030304E-2</c:v>
                </c:pt>
              </c:numCache>
            </c:numRef>
          </c:val>
          <c:extLst>
            <c:ext xmlns:c16="http://schemas.microsoft.com/office/drawing/2014/chart" uri="{C3380CC4-5D6E-409C-BE32-E72D297353CC}">
              <c16:uniqueId val="{00000000-D913-4D32-BDDE-E0A75E83167D}"/>
            </c:ext>
          </c:extLst>
        </c:ser>
        <c:dLbls>
          <c:dLblPos val="inEnd"/>
          <c:showLegendKey val="0"/>
          <c:showVal val="1"/>
          <c:showCatName val="0"/>
          <c:showSerName val="0"/>
          <c:showPercent val="0"/>
          <c:showBubbleSize val="0"/>
        </c:dLbls>
        <c:gapWidth val="65"/>
        <c:axId val="716149727"/>
        <c:axId val="716151167"/>
      </c:barChart>
      <c:catAx>
        <c:axId val="716149727"/>
        <c:scaling>
          <c:orientation val="maxMin"/>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16151167"/>
        <c:crosses val="autoZero"/>
        <c:auto val="1"/>
        <c:lblAlgn val="ctr"/>
        <c:lblOffset val="100"/>
        <c:noMultiLvlLbl val="0"/>
      </c:catAx>
      <c:valAx>
        <c:axId val="716151167"/>
        <c:scaling>
          <c:orientation val="minMax"/>
        </c:scaling>
        <c:delete val="1"/>
        <c:axPos val="t"/>
        <c:numFmt formatCode="0%" sourceLinked="1"/>
        <c:majorTickMark val="none"/>
        <c:minorTickMark val="none"/>
        <c:tickLblPos val="nextTo"/>
        <c:crossAx val="716149727"/>
        <c:crosses val="autoZero"/>
        <c:crossBetween val="between"/>
      </c:valAx>
      <c:spPr>
        <a:noFill/>
        <a:ln>
          <a:noFill/>
        </a:ln>
        <a:effectLst/>
      </c:spPr>
    </c:plotArea>
    <c:plotVisOnly val="1"/>
    <c:dispBlanksAs val="gap"/>
    <c:showDLblsOverMax val="0"/>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IN" sz="1600">
                <a:solidFill>
                  <a:schemeClr val="tx1"/>
                </a:solidFill>
              </a:rPr>
              <a:t>Impact</a:t>
            </a:r>
            <a:r>
              <a:rPr lang="en-IN" sz="1600" baseline="0">
                <a:solidFill>
                  <a:schemeClr val="tx1"/>
                </a:solidFill>
              </a:rPr>
              <a:t> of Business Travel on Employee Attrition</a:t>
            </a:r>
            <a:endParaRPr lang="en-IN" sz="1600">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IN"/>
        </a:p>
      </c:txPr>
    </c:title>
    <c:autoTitleDeleted val="0"/>
    <c:view3D>
      <c:rotX val="50"/>
      <c:rotY val="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8333333333333334E-2"/>
          <c:y val="0.2265923009623797"/>
          <c:w val="0.89722222222222214"/>
          <c:h val="0.74845071449402145"/>
        </c:manualLayout>
      </c:layout>
      <c:pie3DChart>
        <c:varyColors val="1"/>
        <c:ser>
          <c:idx val="0"/>
          <c:order val="0"/>
          <c:tx>
            <c:strRef>
              <c:f>'Charts for Dynamic Dashboard'!$G$17</c:f>
              <c:strCache>
                <c:ptCount val="1"/>
                <c:pt idx="0">
                  <c:v>Rate of Attrition(%)</c:v>
                </c:pt>
              </c:strCache>
            </c:strRef>
          </c:tx>
          <c:dPt>
            <c:idx val="0"/>
            <c:bubble3D val="0"/>
            <c:spPr>
              <a:solidFill>
                <a:schemeClr val="accent5">
                  <a:lumMod val="75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F757-4E60-B529-BCB6061BB104}"/>
              </c:ext>
            </c:extLst>
          </c:dPt>
          <c:dPt>
            <c:idx val="1"/>
            <c:bubble3D val="0"/>
            <c:spPr>
              <a:solidFill>
                <a:schemeClr val="accent1">
                  <a:lumMod val="60000"/>
                  <a:lumOff val="4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F757-4E60-B529-BCB6061BB104}"/>
              </c:ext>
            </c:extLst>
          </c:dPt>
          <c:dPt>
            <c:idx val="2"/>
            <c:bubble3D val="0"/>
            <c:spPr>
              <a:solidFill>
                <a:schemeClr val="tx1">
                  <a:lumMod val="50000"/>
                  <a:lumOff val="50000"/>
                </a:schemeClr>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F757-4E60-B529-BCB6061BB104}"/>
              </c:ext>
            </c:extLst>
          </c:dPt>
          <c:dLbls>
            <c:dLbl>
              <c:idx val="0"/>
              <c:layout>
                <c:manualLayout>
                  <c:x val="-0.15491152122085816"/>
                  <c:y val="0.15046380853599683"/>
                </c:manualLayout>
              </c:layout>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chemeClr val="lt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layout>
                    <c:manualLayout>
                      <c:w val="0.22851189553256429"/>
                      <c:h val="0.11823884739779281"/>
                    </c:manualLayout>
                  </c15:layout>
                </c:ext>
                <c:ext xmlns:c16="http://schemas.microsoft.com/office/drawing/2014/chart" uri="{C3380CC4-5D6E-409C-BE32-E72D297353CC}">
                  <c16:uniqueId val="{00000001-F757-4E60-B529-BCB6061BB104}"/>
                </c:ext>
              </c:extLst>
            </c:dLbl>
            <c:dLbl>
              <c:idx val="1"/>
              <c:layout>
                <c:manualLayout>
                  <c:x val="-0.16002274715660544"/>
                  <c:y val="-0.25736348060659087"/>
                </c:manualLayout>
              </c:layout>
              <c:dLblPos val="bestFit"/>
              <c:showLegendKey val="0"/>
              <c:showVal val="0"/>
              <c:showCatName val="1"/>
              <c:showSerName val="0"/>
              <c:showPercent val="1"/>
              <c:showBubbleSize val="0"/>
              <c:extLst>
                <c:ext xmlns:c15="http://schemas.microsoft.com/office/drawing/2012/chart" uri="{CE6537A1-D6FC-4f65-9D91-7224C49458BB}">
                  <c15:layout>
                    <c:manualLayout>
                      <c:w val="0.22997222222222222"/>
                      <c:h val="0.16645851560221639"/>
                    </c:manualLayout>
                  </c15:layout>
                </c:ext>
                <c:ext xmlns:c16="http://schemas.microsoft.com/office/drawing/2014/chart" uri="{C3380CC4-5D6E-409C-BE32-E72D297353CC}">
                  <c16:uniqueId val="{00000003-F757-4E60-B529-BCB6061BB104}"/>
                </c:ext>
              </c:extLst>
            </c:dLbl>
            <c:dLbl>
              <c:idx val="2"/>
              <c:dLblPos val="inEnd"/>
              <c:showLegendKey val="0"/>
              <c:showVal val="0"/>
              <c:showCatName val="1"/>
              <c:showSerName val="0"/>
              <c:showPercent val="1"/>
              <c:showBubbleSize val="0"/>
              <c:extLst>
                <c:ext xmlns:c15="http://schemas.microsoft.com/office/drawing/2012/chart" uri="{CE6537A1-D6FC-4f65-9D91-7224C49458BB}">
                  <c15:layout>
                    <c:manualLayout>
                      <c:w val="0.23437386687720688"/>
                      <c:h val="0.15219059211245523"/>
                    </c:manualLayout>
                  </c15:layout>
                </c:ext>
                <c:ext xmlns:c16="http://schemas.microsoft.com/office/drawing/2014/chart" uri="{C3380CC4-5D6E-409C-BE32-E72D297353CC}">
                  <c16:uniqueId val="{00000005-F757-4E60-B529-BCB6061BB10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'Charts for Dynamic Dashboard'!$F$18:$F$20</c:f>
              <c:strCache>
                <c:ptCount val="3"/>
                <c:pt idx="0">
                  <c:v>Non-Travel</c:v>
                </c:pt>
                <c:pt idx="1">
                  <c:v>Travel_Frequently</c:v>
                </c:pt>
                <c:pt idx="2">
                  <c:v>Travel_Rarely</c:v>
                </c:pt>
              </c:strCache>
            </c:strRef>
          </c:cat>
          <c:val>
            <c:numRef>
              <c:f>'Charts for Dynamic Dashboard'!$G$18:$G$20</c:f>
              <c:numCache>
                <c:formatCode>0%</c:formatCode>
                <c:ptCount val="3"/>
                <c:pt idx="0">
                  <c:v>7.1428571428571425E-2</c:v>
                </c:pt>
                <c:pt idx="1">
                  <c:v>0.16</c:v>
                </c:pt>
                <c:pt idx="2">
                  <c:v>0.10507246376811594</c:v>
                </c:pt>
              </c:numCache>
            </c:numRef>
          </c:val>
          <c:extLst>
            <c:ext xmlns:c16="http://schemas.microsoft.com/office/drawing/2014/chart" uri="{C3380CC4-5D6E-409C-BE32-E72D297353CC}">
              <c16:uniqueId val="{00000006-F757-4E60-B529-BCB6061BB104}"/>
            </c:ext>
          </c:extLst>
        </c:ser>
        <c:dLbls>
          <c:dLblPos val="inEnd"/>
          <c:showLegendKey val="0"/>
          <c:showVal val="0"/>
          <c:showCatName val="0"/>
          <c:showSerName val="0"/>
          <c:showPercent val="1"/>
          <c:showBubbleSize val="0"/>
          <c:showLeaderLines val="1"/>
        </c:dLbls>
      </c:pie3DChart>
      <c:spPr>
        <a:gradFill>
          <a:gsLst>
            <a:gs pos="58728">
              <a:schemeClr val="bg1">
                <a:lumMod val="75000"/>
              </a:schemeClr>
            </a:gs>
            <a:gs pos="50468">
              <a:schemeClr val="bg1">
                <a:lumMod val="65000"/>
              </a:schemeClr>
            </a:gs>
            <a:gs pos="33004">
              <a:schemeClr val="bg1">
                <a:lumMod val="75000"/>
              </a:schemeClr>
            </a:gs>
            <a:gs pos="0">
              <a:schemeClr val="bg1">
                <a:lumMod val="65000"/>
              </a:schemeClr>
            </a:gs>
            <a:gs pos="74000">
              <a:schemeClr val="bg1">
                <a:lumMod val="75000"/>
              </a:schemeClr>
            </a:gs>
            <a:gs pos="90820">
              <a:schemeClr val="bg1">
                <a:lumMod val="75000"/>
              </a:schemeClr>
            </a:gs>
            <a:gs pos="83000">
              <a:schemeClr val="bg1">
                <a:lumMod val="75000"/>
              </a:schemeClr>
            </a:gs>
            <a:gs pos="100000">
              <a:schemeClr val="bg1">
                <a:lumMod val="65000"/>
              </a:schemeClr>
            </a:gs>
          </a:gsLst>
          <a:lin ang="5400000" scaled="1"/>
        </a:gradFill>
        <a:ln>
          <a:noFill/>
        </a:ln>
        <a:effectLst/>
      </c:spPr>
    </c:plotArea>
    <c:plotVisOnly val="1"/>
    <c:dispBlanksAs val="gap"/>
    <c:showDLblsOverMax val="0"/>
    <c:extLst/>
  </c:chart>
  <c:spPr>
    <a:gradFill>
      <a:gsLst>
        <a:gs pos="58728">
          <a:schemeClr val="bg1">
            <a:lumMod val="75000"/>
          </a:schemeClr>
        </a:gs>
        <a:gs pos="50468">
          <a:schemeClr val="bg1">
            <a:lumMod val="65000"/>
          </a:schemeClr>
        </a:gs>
        <a:gs pos="33004">
          <a:schemeClr val="bg1">
            <a:lumMod val="75000"/>
          </a:schemeClr>
        </a:gs>
        <a:gs pos="0">
          <a:schemeClr val="bg1">
            <a:lumMod val="65000"/>
          </a:schemeClr>
        </a:gs>
        <a:gs pos="74000">
          <a:schemeClr val="bg1">
            <a:lumMod val="75000"/>
          </a:schemeClr>
        </a:gs>
        <a:gs pos="90820">
          <a:schemeClr val="bg1">
            <a:lumMod val="75000"/>
          </a:schemeClr>
        </a:gs>
        <a:gs pos="83000">
          <a:schemeClr val="bg1">
            <a:lumMod val="75000"/>
          </a:schemeClr>
        </a:gs>
        <a:gs pos="100000">
          <a:schemeClr val="bg1">
            <a:lumMod val="65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IN">
                <a:solidFill>
                  <a:schemeClr val="tx1"/>
                </a:solidFill>
              </a:rPr>
              <a:t>Attrition</a:t>
            </a:r>
            <a:r>
              <a:rPr lang="en-IN" baseline="0">
                <a:solidFill>
                  <a:schemeClr val="tx1"/>
                </a:solidFill>
              </a:rPr>
              <a:t> By Job Satisfaction</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lotArea>
      <c:layout/>
      <c:barChart>
        <c:barDir val="col"/>
        <c:grouping val="clustered"/>
        <c:varyColors val="0"/>
        <c:ser>
          <c:idx val="0"/>
          <c:order val="0"/>
          <c:tx>
            <c:strRef>
              <c:f>'Charts for Dynamic Dashboard'!$J$29</c:f>
              <c:strCache>
                <c:ptCount val="1"/>
                <c:pt idx="0">
                  <c:v>Rate Of Attrition(%)</c:v>
                </c:pt>
              </c:strCache>
            </c:strRef>
          </c:tx>
          <c:spPr>
            <a:solidFill>
              <a:schemeClr val="accent5">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 for Dynamic Dashboard'!$I$30:$I$33</c:f>
              <c:strCache>
                <c:ptCount val="4"/>
                <c:pt idx="0">
                  <c:v>Very Dissatisfied</c:v>
                </c:pt>
                <c:pt idx="1">
                  <c:v>Dissatisfied</c:v>
                </c:pt>
                <c:pt idx="2">
                  <c:v>Neutral</c:v>
                </c:pt>
                <c:pt idx="3">
                  <c:v>Satisfied</c:v>
                </c:pt>
              </c:strCache>
            </c:strRef>
          </c:cat>
          <c:val>
            <c:numRef>
              <c:f>'Charts for Dynamic Dashboard'!$J$30:$J$33</c:f>
              <c:numCache>
                <c:formatCode>0%</c:formatCode>
                <c:ptCount val="4"/>
                <c:pt idx="0">
                  <c:v>0.15853658536585366</c:v>
                </c:pt>
                <c:pt idx="1">
                  <c:v>0.14102564102564102</c:v>
                </c:pt>
                <c:pt idx="2">
                  <c:v>9.4827586206896547E-2</c:v>
                </c:pt>
                <c:pt idx="3">
                  <c:v>7.7669902912621352E-2</c:v>
                </c:pt>
              </c:numCache>
            </c:numRef>
          </c:val>
          <c:extLst>
            <c:ext xmlns:c16="http://schemas.microsoft.com/office/drawing/2014/chart" uri="{C3380CC4-5D6E-409C-BE32-E72D297353CC}">
              <c16:uniqueId val="{00000000-50C7-4B14-994D-2F71F6324952}"/>
            </c:ext>
          </c:extLst>
        </c:ser>
        <c:dLbls>
          <c:dLblPos val="inEnd"/>
          <c:showLegendKey val="0"/>
          <c:showVal val="1"/>
          <c:showCatName val="0"/>
          <c:showSerName val="0"/>
          <c:showPercent val="0"/>
          <c:showBubbleSize val="0"/>
        </c:dLbls>
        <c:gapWidth val="100"/>
        <c:overlap val="-24"/>
        <c:axId val="2090601280"/>
        <c:axId val="2090597920"/>
      </c:barChart>
      <c:catAx>
        <c:axId val="2090601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2090597920"/>
        <c:crosses val="autoZero"/>
        <c:auto val="1"/>
        <c:lblAlgn val="ctr"/>
        <c:lblOffset val="100"/>
        <c:noMultiLvlLbl val="0"/>
      </c:catAx>
      <c:valAx>
        <c:axId val="2090597920"/>
        <c:scaling>
          <c:orientation val="minMax"/>
        </c:scaling>
        <c:delete val="1"/>
        <c:axPos val="l"/>
        <c:numFmt formatCode="0%" sourceLinked="1"/>
        <c:majorTickMark val="none"/>
        <c:minorTickMark val="none"/>
        <c:tickLblPos val="nextTo"/>
        <c:crossAx val="2090601280"/>
        <c:crosses val="autoZero"/>
        <c:crossBetween val="between"/>
      </c:valAx>
      <c:spPr>
        <a:noFill/>
        <a:ln>
          <a:noFill/>
        </a:ln>
        <a:effectLst/>
      </c:spPr>
    </c:plotArea>
    <c:plotVisOnly val="1"/>
    <c:dispBlanksAs val="gap"/>
    <c:showDLblsOverMax val="0"/>
    <c:extLst/>
  </c:chart>
  <c:spPr>
    <a:solidFill>
      <a:schemeClr val="bg1">
        <a:lumMod val="85000"/>
      </a:schemeClr>
    </a:solidFill>
    <a:ln>
      <a:noFill/>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600" b="1">
                <a:solidFill>
                  <a:schemeClr val="tx1"/>
                </a:solidFill>
              </a:rPr>
              <a:t>Does Over Time Drive</a:t>
            </a:r>
            <a:r>
              <a:rPr lang="en-IN" sz="1600" b="1" baseline="0">
                <a:solidFill>
                  <a:schemeClr val="tx1"/>
                </a:solidFill>
              </a:rPr>
              <a:t> Attrition?</a:t>
            </a:r>
            <a:endParaRPr lang="en-IN" sz="1600"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lumMod val="40000"/>
              <a:lumOff val="60000"/>
            </a:schemeClr>
          </a:solidFill>
          <a:ln>
            <a:noFill/>
          </a:ln>
          <a:effectLst/>
        </c:spPr>
      </c:pivotFmt>
    </c:pivotFmts>
    <c:plotArea>
      <c:layout>
        <c:manualLayout>
          <c:layoutTarget val="inner"/>
          <c:xMode val="edge"/>
          <c:yMode val="edge"/>
          <c:x val="0.24755563097666825"/>
          <c:y val="0.19222036639359474"/>
          <c:w val="0.40905475805485847"/>
          <c:h val="0.80777963360640526"/>
        </c:manualLayout>
      </c:layout>
      <c:doughnutChart>
        <c:varyColors val="1"/>
        <c:ser>
          <c:idx val="0"/>
          <c:order val="0"/>
          <c:tx>
            <c:strRef>
              <c:f>'Charts for Dynamic Dashboard'!$J$47</c:f>
              <c:strCache>
                <c:ptCount val="1"/>
                <c:pt idx="0">
                  <c:v>Rate of Attrition(%)</c:v>
                </c:pt>
              </c:strCache>
            </c:strRef>
          </c:tx>
          <c:dPt>
            <c:idx val="0"/>
            <c:bubble3D val="0"/>
            <c:spPr>
              <a:solidFill>
                <a:schemeClr val="accent1">
                  <a:lumMod val="40000"/>
                  <a:lumOff val="60000"/>
                </a:schemeClr>
              </a:solidFill>
              <a:ln>
                <a:noFill/>
              </a:ln>
              <a:effectLst/>
            </c:spPr>
            <c:extLst>
              <c:ext xmlns:c16="http://schemas.microsoft.com/office/drawing/2014/chart" uri="{C3380CC4-5D6E-409C-BE32-E72D297353CC}">
                <c16:uniqueId val="{00000001-9DFF-483C-B744-2312CCACFEB6}"/>
              </c:ext>
            </c:extLst>
          </c:dPt>
          <c:dPt>
            <c:idx val="1"/>
            <c:bubble3D val="0"/>
            <c:spPr>
              <a:solidFill>
                <a:schemeClr val="accent1"/>
              </a:solidFill>
              <a:ln>
                <a:noFill/>
              </a:ln>
              <a:effectLst/>
            </c:spPr>
            <c:extLst>
              <c:ext xmlns:c16="http://schemas.microsoft.com/office/drawing/2014/chart" uri="{C3380CC4-5D6E-409C-BE32-E72D297353CC}">
                <c16:uniqueId val="{00000003-9DFF-483C-B744-2312CCACFEB6}"/>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Dynamic Dashboard'!$I$48:$I$49</c:f>
              <c:strCache>
                <c:ptCount val="2"/>
                <c:pt idx="0">
                  <c:v>Yes</c:v>
                </c:pt>
                <c:pt idx="1">
                  <c:v>No</c:v>
                </c:pt>
              </c:strCache>
            </c:strRef>
          </c:cat>
          <c:val>
            <c:numRef>
              <c:f>'Charts for Dynamic Dashboard'!$J$48:$J$49</c:f>
              <c:numCache>
                <c:formatCode>0%</c:formatCode>
                <c:ptCount val="2"/>
                <c:pt idx="0">
                  <c:v>0.21428571428571427</c:v>
                </c:pt>
                <c:pt idx="1">
                  <c:v>7.116104868913857E-2</c:v>
                </c:pt>
              </c:numCache>
            </c:numRef>
          </c:val>
          <c:extLst>
            <c:ext xmlns:c16="http://schemas.microsoft.com/office/drawing/2014/chart" uri="{C3380CC4-5D6E-409C-BE32-E72D297353CC}">
              <c16:uniqueId val="{00000004-9DFF-483C-B744-2312CCACFEB6}"/>
            </c:ext>
          </c:extLst>
        </c:ser>
        <c:dLbls>
          <c:showLegendKey val="0"/>
          <c:showVal val="1"/>
          <c:showCatName val="0"/>
          <c:showSerName val="0"/>
          <c:showPercent val="0"/>
          <c:showBubbleSize val="0"/>
          <c:showLeaderLines val="1"/>
        </c:dLbls>
        <c:firstSliceAng val="131"/>
        <c:holeSize val="55"/>
      </c:doughnutChart>
      <c:spPr>
        <a:noFill/>
        <a:ln>
          <a:noFill/>
        </a:ln>
        <a:effectLst/>
      </c:spPr>
    </c:plotArea>
    <c:plotVisOnly val="1"/>
    <c:dispBlanksAs val="gap"/>
    <c:showDLblsOverMax val="0"/>
    <c:extLst/>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a:solidFill>
                  <a:schemeClr val="tx1"/>
                </a:solidFill>
              </a:rPr>
              <a:t>Attrition</a:t>
            </a:r>
            <a:r>
              <a:rPr lang="en-IN" baseline="0">
                <a:solidFill>
                  <a:schemeClr val="tx1"/>
                </a:solidFill>
              </a:rPr>
              <a:t> Trend Over Total Working Experience</a:t>
            </a:r>
            <a:endParaRPr lang="en-IN">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w="38100"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 for Dynamic Dashboard'!$J$54</c:f>
              <c:strCache>
                <c:ptCount val="1"/>
                <c:pt idx="0">
                  <c:v>Rate of Attrition(%)</c:v>
                </c:pt>
              </c:strCache>
            </c:strRef>
          </c:tx>
          <c:spPr>
            <a:ln w="38100" cap="rnd">
              <a:solidFill>
                <a:schemeClr val="accent1">
                  <a:lumMod val="75000"/>
                </a:schemeClr>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'Charts for Dynamic Dashboard'!$I$55:$I$59</c:f>
              <c:strCache>
                <c:ptCount val="5"/>
                <c:pt idx="0">
                  <c:v>0-2</c:v>
                </c:pt>
                <c:pt idx="1">
                  <c:v>5-10</c:v>
                </c:pt>
                <c:pt idx="2">
                  <c:v>2-5</c:v>
                </c:pt>
                <c:pt idx="3">
                  <c:v>20-40</c:v>
                </c:pt>
                <c:pt idx="4">
                  <c:v>10-20</c:v>
                </c:pt>
              </c:strCache>
            </c:strRef>
          </c:cat>
          <c:val>
            <c:numRef>
              <c:f>'Charts for Dynamic Dashboard'!$J$55:$J$59</c:f>
              <c:numCache>
                <c:formatCode>0%</c:formatCode>
                <c:ptCount val="5"/>
                <c:pt idx="0">
                  <c:v>0.36363636363636365</c:v>
                </c:pt>
                <c:pt idx="1">
                  <c:v>0.11764705882352941</c:v>
                </c:pt>
                <c:pt idx="2">
                  <c:v>7.6923076923076927E-2</c:v>
                </c:pt>
                <c:pt idx="3">
                  <c:v>7.2727272727272724E-2</c:v>
                </c:pt>
                <c:pt idx="4">
                  <c:v>6.0606060606060608E-2</c:v>
                </c:pt>
              </c:numCache>
            </c:numRef>
          </c:val>
          <c:smooth val="0"/>
          <c:extLst>
            <c:ext xmlns:c16="http://schemas.microsoft.com/office/drawing/2014/chart" uri="{C3380CC4-5D6E-409C-BE32-E72D297353CC}">
              <c16:uniqueId val="{00000000-DA24-41AF-8471-4039548D268E}"/>
            </c:ext>
          </c:extLst>
        </c:ser>
        <c:dLbls>
          <c:dLblPos val="t"/>
          <c:showLegendKey val="0"/>
          <c:showVal val="1"/>
          <c:showCatName val="0"/>
          <c:showSerName val="0"/>
          <c:showPercent val="0"/>
          <c:showBubbleSize val="0"/>
        </c:dLbls>
        <c:smooth val="0"/>
        <c:axId val="1655350719"/>
        <c:axId val="1655358399"/>
      </c:lineChart>
      <c:catAx>
        <c:axId val="1655350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crossAx val="1655358399"/>
        <c:crosses val="autoZero"/>
        <c:auto val="1"/>
        <c:lblAlgn val="ctr"/>
        <c:lblOffset val="100"/>
        <c:noMultiLvlLbl val="0"/>
      </c:catAx>
      <c:valAx>
        <c:axId val="1655358399"/>
        <c:scaling>
          <c:orientation val="minMax"/>
        </c:scaling>
        <c:delete val="1"/>
        <c:axPos val="l"/>
        <c:numFmt formatCode="0%" sourceLinked="1"/>
        <c:majorTickMark val="out"/>
        <c:minorTickMark val="none"/>
        <c:tickLblPos val="nextTo"/>
        <c:crossAx val="1655350719"/>
        <c:crosses val="autoZero"/>
        <c:crossBetween val="between"/>
      </c:valAx>
      <c:spPr>
        <a:noFill/>
        <a:ln>
          <a:noFill/>
        </a:ln>
        <a:effectLst/>
      </c:spPr>
    </c:plotArea>
    <c:plotVisOnly val="1"/>
    <c:dispBlanksAs val="gap"/>
    <c:showDLblsOverMax val="0"/>
    <c:extLst/>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Employee</a:t>
            </a:r>
            <a:r>
              <a:rPr lang="en-IN" b="1" baseline="0">
                <a:solidFill>
                  <a:schemeClr val="tx1"/>
                </a:solidFill>
              </a:rPr>
              <a:t> Attrition By Marital Status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eparator>
</c:separator>
          <c:extLst>
            <c:ext xmlns:c15="http://schemas.microsoft.com/office/drawing/2012/chart" uri="{CE6537A1-D6FC-4f65-9D91-7224C49458BB}"/>
          </c:extLst>
        </c:dLbl>
      </c:pivotFmt>
      <c:pivotFmt>
        <c:idx val="1"/>
        <c:spPr>
          <a:solidFill>
            <a:schemeClr val="accent5"/>
          </a:solidFill>
          <a:ln>
            <a:noFill/>
          </a:ln>
          <a:effectLst/>
        </c:spPr>
      </c:pivotFmt>
      <c:pivotFmt>
        <c:idx val="2"/>
        <c:spPr>
          <a:solidFill>
            <a:schemeClr val="tx1">
              <a:lumMod val="50000"/>
              <a:lumOff val="50000"/>
            </a:schemeClr>
          </a:solidFill>
          <a:ln>
            <a:noFill/>
          </a:ln>
          <a:effectLst/>
        </c:spPr>
      </c:pivotFmt>
      <c:pivotFmt>
        <c:idx val="3"/>
        <c:spPr>
          <a:solidFill>
            <a:srgbClr val="C5D3ED"/>
          </a:solidFill>
          <a:ln>
            <a:noFill/>
          </a:ln>
          <a:effectLst/>
        </c:spPr>
      </c:pivotFmt>
    </c:pivotFmts>
    <c:plotArea>
      <c:layout/>
      <c:pieChart>
        <c:varyColors val="1"/>
        <c:ser>
          <c:idx val="0"/>
          <c:order val="0"/>
          <c:tx>
            <c:strRef>
              <c:f>'Charts for Dynamic Dashboard'!$J$66</c:f>
              <c:strCache>
                <c:ptCount val="1"/>
                <c:pt idx="0">
                  <c:v>Rate Of Attrition(%)</c:v>
                </c:pt>
              </c:strCache>
            </c:strRef>
          </c:tx>
          <c:dPt>
            <c:idx val="0"/>
            <c:bubble3D val="0"/>
            <c:spPr>
              <a:solidFill>
                <a:srgbClr val="C5D3ED"/>
              </a:solidFill>
              <a:ln>
                <a:noFill/>
              </a:ln>
              <a:effectLst/>
            </c:spPr>
            <c:extLst>
              <c:ext xmlns:c16="http://schemas.microsoft.com/office/drawing/2014/chart" uri="{C3380CC4-5D6E-409C-BE32-E72D297353CC}">
                <c16:uniqueId val="{00000001-EEF9-4284-BBDB-F29434C0CB7D}"/>
              </c:ext>
            </c:extLst>
          </c:dPt>
          <c:dPt>
            <c:idx val="1"/>
            <c:bubble3D val="0"/>
            <c:spPr>
              <a:solidFill>
                <a:schemeClr val="accent5"/>
              </a:solidFill>
              <a:ln>
                <a:noFill/>
              </a:ln>
              <a:effectLst/>
            </c:spPr>
            <c:extLst>
              <c:ext xmlns:c16="http://schemas.microsoft.com/office/drawing/2014/chart" uri="{C3380CC4-5D6E-409C-BE32-E72D297353CC}">
                <c16:uniqueId val="{00000003-EEF9-4284-BBDB-F29434C0CB7D}"/>
              </c:ext>
            </c:extLst>
          </c:dPt>
          <c:dPt>
            <c:idx val="2"/>
            <c:bubble3D val="0"/>
            <c:spPr>
              <a:solidFill>
                <a:schemeClr val="tx1">
                  <a:lumMod val="50000"/>
                  <a:lumOff val="50000"/>
                </a:schemeClr>
              </a:solidFill>
              <a:ln>
                <a:noFill/>
              </a:ln>
              <a:effectLst/>
            </c:spPr>
            <c:extLst>
              <c:ext xmlns:c16="http://schemas.microsoft.com/office/drawing/2014/chart" uri="{C3380CC4-5D6E-409C-BE32-E72D297353CC}">
                <c16:uniqueId val="{00000005-EEF9-4284-BBDB-F29434C0CB7D}"/>
              </c:ext>
            </c:extLst>
          </c:dPt>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solidFill>
                    <a:latin typeface="+mn-lt"/>
                    <a:ea typeface="+mn-ea"/>
                    <a:cs typeface="+mn-cs"/>
                  </a:defRPr>
                </a:pPr>
                <a:endParaRPr lang="en-US"/>
              </a:p>
            </c:txPr>
            <c:dLblPos val="ctr"/>
            <c:showLegendKey val="0"/>
            <c:showVal val="0"/>
            <c:showCatName val="1"/>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'Charts for Dynamic Dashboard'!$I$67:$I$69</c:f>
              <c:strCache>
                <c:ptCount val="3"/>
                <c:pt idx="0">
                  <c:v>Single</c:v>
                </c:pt>
                <c:pt idx="1">
                  <c:v>Married</c:v>
                </c:pt>
                <c:pt idx="2">
                  <c:v>Divorced</c:v>
                </c:pt>
              </c:strCache>
            </c:strRef>
          </c:cat>
          <c:val>
            <c:numRef>
              <c:f>'Charts for Dynamic Dashboard'!$J$67:$J$69</c:f>
              <c:numCache>
                <c:formatCode>0%</c:formatCode>
                <c:ptCount val="3"/>
                <c:pt idx="0">
                  <c:v>0.16279069767441862</c:v>
                </c:pt>
                <c:pt idx="1">
                  <c:v>0.10778443113772455</c:v>
                </c:pt>
                <c:pt idx="2">
                  <c:v>4.8192771084337352E-2</c:v>
                </c:pt>
              </c:numCache>
            </c:numRef>
          </c:val>
          <c:extLst>
            <c:ext xmlns:c16="http://schemas.microsoft.com/office/drawing/2014/chart" uri="{C3380CC4-5D6E-409C-BE32-E72D297353CC}">
              <c16:uniqueId val="{00000006-EEF9-4284-BBDB-F29434C0CB7D}"/>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showDLblsOverMax val="0"/>
    <c:extLst/>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Attrition By Age Group( a Funnel View)</cx:v>
        </cx:txData>
      </cx:tx>
      <cx:spPr>
        <a:noFill/>
      </cx:spPr>
      <cx:txPr>
        <a:bodyPr spcFirstLastPara="1" vertOverflow="ellipsis" horzOverflow="overflow" wrap="square" lIns="0" tIns="0" rIns="0" bIns="0" anchor="ctr" anchorCtr="1"/>
        <a:lstStyle/>
        <a:p>
          <a:pPr algn="ctr" rtl="0">
            <a:defRPr>
              <a:solidFill>
                <a:schemeClr val="tx1"/>
              </a:solidFill>
            </a:defRPr>
          </a:pPr>
          <a:r>
            <a:rPr lang="en-US" sz="1600" b="1" i="0" u="none" strike="noStrike" spc="100" baseline="0">
              <a:solidFill>
                <a:schemeClr val="tx1"/>
              </a:solidFill>
              <a:effectLst>
                <a:outerShdw blurRad="50800" dist="38100" dir="5400000" algn="t" rotWithShape="0">
                  <a:prstClr val="black">
                    <a:alpha val="40000"/>
                  </a:prstClr>
                </a:outerShdw>
              </a:effectLst>
              <a:latin typeface="Calibri" panose="020F0502020204030204"/>
            </a:rPr>
            <a:t>Attrition By Age Group( a Funnel View)</a:t>
          </a:r>
        </a:p>
      </cx:txPr>
    </cx:title>
    <cx:plotArea>
      <cx:plotAreaRegion>
        <cx:plotSurface>
          <cx:spPr>
            <a:noFill/>
          </cx:spPr>
        </cx:plotSurface>
        <cx:series layoutId="funnel" uniqueId="{3C61B78A-4E98-4F64-A89D-39BAB66490C7}">
          <cx:tx>
            <cx:txData>
              <cx:f>_xlchart.v2.1</cx:f>
              <cx:v>Rate Of Attrition(%)</cx:v>
            </cx:txData>
          </cx:tx>
          <cx:data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 lastClr="FFFFFF">
                      <a:lumMod val="95000"/>
                    </a:sysClr>
                  </a:solidFill>
                  <a:latin typeface="Calibri" panose="020F0502020204030204"/>
                </a:endParaRPr>
              </a:p>
            </cx:txPr>
            <cx:visibility seriesName="0" categoryName="1" value="1"/>
            <cx:separator>
</cx:separator>
          </cx:dataLabels>
          <cx:dataId val="0"/>
        </cx:series>
      </cx:plotAreaRegion>
      <cx:axis id="0" hidden="1">
        <cx:valScaling/>
        <cx:tickLabels/>
      </cx:axis>
      <cx:axis id="1" hidden="1">
        <cx:catScaling gapWidth="0.5"/>
        <cx:tickLabels/>
      </cx:axis>
    </cx:plotArea>
  </cx:chart>
  <cx:spPr>
    <a:solidFill>
      <a:srgbClr val="D8D6D6"/>
    </a:solid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title pos="t" align="ctr" overlay="0">
      <cx:tx>
        <cx:txData>
          <cx:v>Attrition By Age Group( a Funnel View)</cx:v>
        </cx:txData>
      </cx:tx>
      <cx:spPr>
        <a:noFill/>
      </cx:spPr>
      <cx:txPr>
        <a:bodyPr spcFirstLastPara="1" vertOverflow="ellipsis" horzOverflow="overflow" wrap="square" lIns="0" tIns="0" rIns="0" bIns="0" anchor="ctr" anchorCtr="1"/>
        <a:lstStyle/>
        <a:p>
          <a:pPr algn="ctr" rtl="0">
            <a:defRPr>
              <a:solidFill>
                <a:schemeClr val="tx1"/>
              </a:solidFill>
            </a:defRPr>
          </a:pPr>
          <a:r>
            <a:rPr lang="en-US" sz="1600" b="1" i="0" u="none" strike="noStrike" spc="100" baseline="0">
              <a:solidFill>
                <a:schemeClr val="tx1"/>
              </a:solidFill>
              <a:effectLst>
                <a:outerShdw blurRad="50800" dist="38100" dir="5400000" algn="t" rotWithShape="0">
                  <a:prstClr val="black">
                    <a:alpha val="40000"/>
                  </a:prstClr>
                </a:outerShdw>
              </a:effectLst>
              <a:latin typeface="Calibri" panose="020F0502020204030204"/>
            </a:rPr>
            <a:t>Attrition By Age Group( a Funnel View)</a:t>
          </a:r>
        </a:p>
      </cx:txPr>
    </cx:title>
    <cx:plotArea>
      <cx:plotAreaRegion>
        <cx:plotSurface>
          <cx:spPr>
            <a:noFill/>
          </cx:spPr>
        </cx:plotSurface>
        <cx:series layoutId="funnel" uniqueId="{3C61B78A-4E98-4F64-A89D-39BAB66490C7}">
          <cx:tx>
            <cx:txData>
              <cx:f>_xlchart.v2.4</cx:f>
              <cx:v>Rate Of Attrition(%)</cx:v>
            </cx:txData>
          </cx:tx>
          <cx:dataLabels>
            <cx:txPr>
              <a:bodyPr spcFirstLastPara="1" vertOverflow="ellipsis" horzOverflow="overflow" wrap="square" lIns="0" tIns="0" rIns="0" bIns="0" anchor="ctr" anchorCtr="1"/>
              <a:lstStyle/>
              <a:p>
                <a:pPr algn="ctr" rtl="0">
                  <a:defRPr sz="1000" b="1"/>
                </a:pPr>
                <a:endParaRPr lang="en-US" sz="1000" b="1" i="0" u="none" strike="noStrike" baseline="0">
                  <a:solidFill>
                    <a:sysClr val="window" lastClr="FFFFFF">
                      <a:lumMod val="95000"/>
                    </a:sysClr>
                  </a:solidFill>
                  <a:latin typeface="Calibri" panose="020F0502020204030204"/>
                </a:endParaRPr>
              </a:p>
            </cx:txPr>
            <cx:visibility seriesName="0" categoryName="1" value="1"/>
            <cx:separator>
</cx:separator>
          </cx:dataLabels>
          <cx:dataId val="0"/>
        </cx:series>
      </cx:plotAreaRegion>
      <cx:axis id="0" hidden="1">
        <cx:valScaling/>
        <cx:tickLabels/>
      </cx:axis>
      <cx:axis id="1" hidden="1">
        <cx:catScaling gapWidth="0.5"/>
        <cx:tickLabels/>
      </cx:axis>
    </cx:plotArea>
  </cx:chart>
  <cx:spPr>
    <a:solidFill>
      <a:srgbClr val="D8D6D6"/>
    </a:solidFill>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_xlchart.v2.8</cx:f>
      </cx:numDim>
    </cx:data>
  </cx:chartData>
  <cx:chart>
    <cx:title pos="t" align="ctr" overlay="0">
      <cx:tx>
        <cx:txData>
          <cx:v>Attrition By Age Group(A Funnel View)</cx:v>
        </cx:txData>
      </cx:tx>
      <cx:txPr>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chemeClr val="tx1"/>
              </a:solidFill>
              <a:latin typeface="Calibri" panose="020F0502020204030204"/>
            </a:rPr>
            <a:t>Attrition By Age Group(A Funnel View)</a:t>
          </a:r>
        </a:p>
      </cx:txPr>
    </cx:title>
    <cx:plotArea>
      <cx:plotAreaRegion>
        <cx:series layoutId="funnel" uniqueId="{DB3A37F4-ABD9-4291-8884-6FE91EAC1C66}">
          <cx:tx>
            <cx:txData>
              <cx:f>_xlchart.v2.7</cx:f>
              <cx:v>Rate of Attrition(%)</cx:v>
            </cx:txData>
          </cx:tx>
          <cx:dataLabels>
            <cx:visibility seriesName="0" categoryName="1" value="1"/>
            <cx:separator>
</cx:separator>
          </cx:dataLabels>
          <cx:dataId val="0"/>
        </cx:series>
      </cx:plotAreaRegion>
      <cx:axis id="0" hidden="1">
        <cx:valScaling/>
        <cx:tickLabels/>
      </cx:axis>
      <cx:axis id="1" hidden="1">
        <cx:catScaling gapWidth="0.0599999987"/>
        <cx:tickLabels/>
      </cx:axis>
    </cx:plotArea>
  </cx:chart>
  <cx:spPr>
    <a:solidFill>
      <a:schemeClr val="bg2">
        <a:lumMod val="90000"/>
      </a:schemeClr>
    </a:soli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_xlchart.v2.9</cx:f>
      </cx:strDim>
      <cx:numDim type="val">
        <cx:f>_xlchart.v2.11</cx:f>
      </cx:numDim>
    </cx:data>
  </cx:chartData>
  <cx:chart>
    <cx:title pos="t" align="ctr" overlay="0">
      <cx:tx>
        <cx:txData>
          <cx:v>Attrition By Age Group(A Funnel View)</cx:v>
        </cx:txData>
      </cx:tx>
      <cx:txPr>
        <a:bodyPr spcFirstLastPara="1" vertOverflow="ellipsis" horzOverflow="overflow" wrap="square" lIns="0" tIns="0" rIns="0" bIns="0" anchor="ctr" anchorCtr="1"/>
        <a:lstStyle/>
        <a:p>
          <a:pPr algn="ctr" rtl="0">
            <a:defRPr b="1">
              <a:solidFill>
                <a:schemeClr val="tx1"/>
              </a:solidFill>
            </a:defRPr>
          </a:pPr>
          <a:r>
            <a:rPr lang="en-US" sz="1400" b="1" i="0" u="none" strike="noStrike" baseline="0">
              <a:solidFill>
                <a:schemeClr val="tx1"/>
              </a:solidFill>
              <a:latin typeface="Calibri" panose="020F0502020204030204"/>
            </a:rPr>
            <a:t>Attrition By Age Group(A Funnel View)</a:t>
          </a:r>
        </a:p>
      </cx:txPr>
    </cx:title>
    <cx:plotArea>
      <cx:plotAreaRegion>
        <cx:series layoutId="funnel" uniqueId="{DB3A37F4-ABD9-4291-8884-6FE91EAC1C66}">
          <cx:tx>
            <cx:txData>
              <cx:f>_xlchart.v2.10</cx:f>
              <cx:v>Rate of Attrition(%)</cx:v>
            </cx:txData>
          </cx:tx>
          <cx:dataLabels>
            <cx:visibility seriesName="0" categoryName="1" value="1"/>
            <cx:separator>
</cx:separator>
          </cx:dataLabels>
          <cx:dataId val="0"/>
        </cx:series>
      </cx:plotAreaRegion>
      <cx:axis id="0" hidden="1">
        <cx:valScaling/>
        <cx:tickLabels/>
      </cx:axis>
      <cx:axis id="1" hidden="1">
        <cx:catScaling gapWidth="0.0599999987"/>
        <cx:tickLabels/>
      </cx:axis>
    </cx:plotArea>
  </cx:chart>
  <cx:spPr>
    <a:solidFill>
      <a:schemeClr val="bg2">
        <a:lumMod val="90000"/>
      </a:schemeClr>
    </a:soli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9.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0.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3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10.xml"/><Relationship Id="rId7" Type="http://schemas.openxmlformats.org/officeDocument/2006/relationships/chart" Target="../charts/chart13.xml"/><Relationship Id="rId2" Type="http://schemas.openxmlformats.org/officeDocument/2006/relationships/chart" Target="../charts/chart9.xml"/><Relationship Id="rId1" Type="http://schemas.openxmlformats.org/officeDocument/2006/relationships/image" Target="../media/image1.emf"/><Relationship Id="rId6" Type="http://schemas.openxmlformats.org/officeDocument/2006/relationships/chart" Target="../charts/chart12.xml"/><Relationship Id="rId5" Type="http://schemas.microsoft.com/office/2014/relationships/chartEx" Target="../charts/chartEx1.xml"/><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9.xml"/><Relationship Id="rId2" Type="http://schemas.openxmlformats.org/officeDocument/2006/relationships/chart" Target="../charts/chart18.xml"/><Relationship Id="rId1" Type="http://schemas.openxmlformats.org/officeDocument/2006/relationships/chart" Target="../charts/chart17.xml"/><Relationship Id="rId5" Type="http://schemas.microsoft.com/office/2014/relationships/chartEx" Target="../charts/chartEx2.xml"/><Relationship Id="rId4" Type="http://schemas.openxmlformats.org/officeDocument/2006/relationships/chart" Target="../charts/chart20.xml"/></Relationships>
</file>

<file path=xl/drawings/_rels/drawing5.xml.rels><?xml version="1.0" encoding="UTF-8" standalone="yes"?>
<Relationships xmlns="http://schemas.openxmlformats.org/package/2006/relationships"><Relationship Id="rId3" Type="http://schemas.openxmlformats.org/officeDocument/2006/relationships/chart" Target="../charts/chart23.xml"/><Relationship Id="rId7" Type="http://schemas.microsoft.com/office/2014/relationships/chartEx" Target="../charts/chartEx3.xml"/><Relationship Id="rId2" Type="http://schemas.openxmlformats.org/officeDocument/2006/relationships/chart" Target="../charts/chart22.xml"/><Relationship Id="rId1" Type="http://schemas.openxmlformats.org/officeDocument/2006/relationships/chart" Target="../charts/chart21.xml"/><Relationship Id="rId6" Type="http://schemas.openxmlformats.org/officeDocument/2006/relationships/chart" Target="../charts/chart26.xml"/><Relationship Id="rId5" Type="http://schemas.openxmlformats.org/officeDocument/2006/relationships/chart" Target="../charts/chart25.xml"/><Relationship Id="rId4" Type="http://schemas.openxmlformats.org/officeDocument/2006/relationships/chart" Target="../charts/chart24.xml"/></Relationships>
</file>

<file path=xl/drawings/_rels/drawing6.xml.rels><?xml version="1.0" encoding="UTF-8" standalone="yes"?>
<Relationships xmlns="http://schemas.openxmlformats.org/package/2006/relationships"><Relationship Id="rId8" Type="http://schemas.openxmlformats.org/officeDocument/2006/relationships/image" Target="../media/image2.emf"/><Relationship Id="rId3" Type="http://schemas.openxmlformats.org/officeDocument/2006/relationships/chart" Target="../charts/chart29.xml"/><Relationship Id="rId7" Type="http://schemas.openxmlformats.org/officeDocument/2006/relationships/chart" Target="../charts/chart32.xml"/><Relationship Id="rId2" Type="http://schemas.openxmlformats.org/officeDocument/2006/relationships/chart" Target="../charts/chart28.xml"/><Relationship Id="rId1" Type="http://schemas.openxmlformats.org/officeDocument/2006/relationships/chart" Target="../charts/chart27.xml"/><Relationship Id="rId6" Type="http://schemas.openxmlformats.org/officeDocument/2006/relationships/chart" Target="../charts/chart31.xml"/><Relationship Id="rId5" Type="http://schemas.openxmlformats.org/officeDocument/2006/relationships/chart" Target="../charts/chart30.xml"/><Relationship Id="rId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editAs="oneCell">
    <xdr:from>
      <xdr:col>10</xdr:col>
      <xdr:colOff>238125</xdr:colOff>
      <xdr:row>2</xdr:row>
      <xdr:rowOff>114300</xdr:rowOff>
    </xdr:from>
    <xdr:to>
      <xdr:col>13</xdr:col>
      <xdr:colOff>371475</xdr:colOff>
      <xdr:row>10</xdr:row>
      <xdr:rowOff>85725</xdr:rowOff>
    </xdr:to>
    <mc:AlternateContent xmlns:mc="http://schemas.openxmlformats.org/markup-compatibility/2006" xmlns:a14="http://schemas.microsoft.com/office/drawing/2010/main">
      <mc:Choice Requires="a14">
        <xdr:graphicFrame macro="">
          <xdr:nvGraphicFramePr>
            <xdr:cNvPr id="2" name="Department">
              <a:extLst>
                <a:ext uri="{FF2B5EF4-FFF2-40B4-BE49-F238E27FC236}">
                  <a16:creationId xmlns:a16="http://schemas.microsoft.com/office/drawing/2014/main" id="{D903633F-E2E3-6B29-6050-CF03DACD5EA4}"/>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0563225" y="495300"/>
              <a:ext cx="1447800" cy="1495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542925</xdr:colOff>
      <xdr:row>12</xdr:row>
      <xdr:rowOff>114301</xdr:rowOff>
    </xdr:from>
    <xdr:to>
      <xdr:col>13</xdr:col>
      <xdr:colOff>952500</xdr:colOff>
      <xdr:row>21</xdr:row>
      <xdr:rowOff>76201</xdr:rowOff>
    </xdr:to>
    <mc:AlternateContent xmlns:mc="http://schemas.openxmlformats.org/markup-compatibility/2006" xmlns:a14="http://schemas.microsoft.com/office/drawing/2010/main">
      <mc:Choice Requires="a14">
        <xdr:graphicFrame macro="">
          <xdr:nvGraphicFramePr>
            <xdr:cNvPr id="5" name="Text For Job Level">
              <a:extLst>
                <a:ext uri="{FF2B5EF4-FFF2-40B4-BE49-F238E27FC236}">
                  <a16:creationId xmlns:a16="http://schemas.microsoft.com/office/drawing/2014/main" id="{586E7886-2CEF-96D4-62A7-46A04ECC7434}"/>
                </a:ext>
              </a:extLst>
            </xdr:cNvPr>
            <xdr:cNvGraphicFramePr/>
          </xdr:nvGraphicFramePr>
          <xdr:xfrm>
            <a:off x="0" y="0"/>
            <a:ext cx="0" cy="0"/>
          </xdr:xfrm>
          <a:graphic>
            <a:graphicData uri="http://schemas.microsoft.com/office/drawing/2010/slicer">
              <sle:slicer xmlns:sle="http://schemas.microsoft.com/office/drawing/2010/slicer" name="Text For Job Level"/>
            </a:graphicData>
          </a:graphic>
        </xdr:graphicFrame>
      </mc:Choice>
      <mc:Fallback xmlns="">
        <xdr:sp macro="" textlink="">
          <xdr:nvSpPr>
            <xdr:cNvPr id="0" name=""/>
            <xdr:cNvSpPr>
              <a:spLocks noTextEdit="1"/>
            </xdr:cNvSpPr>
          </xdr:nvSpPr>
          <xdr:spPr>
            <a:xfrm>
              <a:off x="10763250" y="2400301"/>
              <a:ext cx="1828800"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13</xdr:col>
      <xdr:colOff>323850</xdr:colOff>
      <xdr:row>1</xdr:row>
      <xdr:rowOff>0</xdr:rowOff>
    </xdr:from>
    <xdr:to>
      <xdr:col>21</xdr:col>
      <xdr:colOff>161925</xdr:colOff>
      <xdr:row>15</xdr:row>
      <xdr:rowOff>76200</xdr:rowOff>
    </xdr:to>
    <xdr:graphicFrame macro="">
      <xdr:nvGraphicFramePr>
        <xdr:cNvPr id="2" name="Chart 1">
          <a:extLst>
            <a:ext uri="{FF2B5EF4-FFF2-40B4-BE49-F238E27FC236}">
              <a16:creationId xmlns:a16="http://schemas.microsoft.com/office/drawing/2014/main" id="{1A35A475-F347-101A-9F9C-37FB535DD8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495299</xdr:colOff>
      <xdr:row>0</xdr:row>
      <xdr:rowOff>100011</xdr:rowOff>
    </xdr:from>
    <xdr:to>
      <xdr:col>12</xdr:col>
      <xdr:colOff>419099</xdr:colOff>
      <xdr:row>19</xdr:row>
      <xdr:rowOff>66674</xdr:rowOff>
    </xdr:to>
    <xdr:graphicFrame macro="">
      <xdr:nvGraphicFramePr>
        <xdr:cNvPr id="3" name="Chart 2">
          <a:extLst>
            <a:ext uri="{FF2B5EF4-FFF2-40B4-BE49-F238E27FC236}">
              <a16:creationId xmlns:a16="http://schemas.microsoft.com/office/drawing/2014/main" id="{9FECFBA3-CD97-EF4A-D247-1BEF582FF5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323850</xdr:colOff>
      <xdr:row>21</xdr:row>
      <xdr:rowOff>33337</xdr:rowOff>
    </xdr:from>
    <xdr:to>
      <xdr:col>11</xdr:col>
      <xdr:colOff>485775</xdr:colOff>
      <xdr:row>35</xdr:row>
      <xdr:rowOff>109537</xdr:rowOff>
    </xdr:to>
    <xdr:graphicFrame macro="">
      <xdr:nvGraphicFramePr>
        <xdr:cNvPr id="4" name="Chart 3">
          <a:extLst>
            <a:ext uri="{FF2B5EF4-FFF2-40B4-BE49-F238E27FC236}">
              <a16:creationId xmlns:a16="http://schemas.microsoft.com/office/drawing/2014/main" id="{94F1D377-7D04-38BE-69DE-AE6F4D931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400050</xdr:colOff>
      <xdr:row>21</xdr:row>
      <xdr:rowOff>100012</xdr:rowOff>
    </xdr:from>
    <xdr:to>
      <xdr:col>20</xdr:col>
      <xdr:colOff>95250</xdr:colOff>
      <xdr:row>35</xdr:row>
      <xdr:rowOff>176212</xdr:rowOff>
    </xdr:to>
    <xdr:graphicFrame macro="">
      <xdr:nvGraphicFramePr>
        <xdr:cNvPr id="5" name="Chart 4">
          <a:extLst>
            <a:ext uri="{FF2B5EF4-FFF2-40B4-BE49-F238E27FC236}">
              <a16:creationId xmlns:a16="http://schemas.microsoft.com/office/drawing/2014/main" id="{9A3ADA5C-FD1A-49F5-50C6-7335D3B094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400050</xdr:colOff>
      <xdr:row>40</xdr:row>
      <xdr:rowOff>52387</xdr:rowOff>
    </xdr:from>
    <xdr:to>
      <xdr:col>14</xdr:col>
      <xdr:colOff>95250</xdr:colOff>
      <xdr:row>54</xdr:row>
      <xdr:rowOff>128587</xdr:rowOff>
    </xdr:to>
    <xdr:graphicFrame macro="">
      <xdr:nvGraphicFramePr>
        <xdr:cNvPr id="6" name="Chart 5">
          <a:extLst>
            <a:ext uri="{FF2B5EF4-FFF2-40B4-BE49-F238E27FC236}">
              <a16:creationId xmlns:a16="http://schemas.microsoft.com/office/drawing/2014/main" id="{FB06615C-F78A-C2B0-907C-DF2AAF69F4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419100</xdr:colOff>
      <xdr:row>40</xdr:row>
      <xdr:rowOff>71437</xdr:rowOff>
    </xdr:from>
    <xdr:to>
      <xdr:col>22</xdr:col>
      <xdr:colOff>114300</xdr:colOff>
      <xdr:row>54</xdr:row>
      <xdr:rowOff>147637</xdr:rowOff>
    </xdr:to>
    <xdr:graphicFrame macro="">
      <xdr:nvGraphicFramePr>
        <xdr:cNvPr id="7" name="Chart 6">
          <a:extLst>
            <a:ext uri="{FF2B5EF4-FFF2-40B4-BE49-F238E27FC236}">
              <a16:creationId xmlns:a16="http://schemas.microsoft.com/office/drawing/2014/main" id="{AB424E3D-56FB-C42D-CE26-8AA6874E34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238126</xdr:colOff>
      <xdr:row>75</xdr:row>
      <xdr:rowOff>52387</xdr:rowOff>
    </xdr:from>
    <xdr:to>
      <xdr:col>14</xdr:col>
      <xdr:colOff>485775</xdr:colOff>
      <xdr:row>89</xdr:row>
      <xdr:rowOff>128587</xdr:rowOff>
    </xdr:to>
    <xdr:graphicFrame macro="">
      <xdr:nvGraphicFramePr>
        <xdr:cNvPr id="11" name="Chart 10">
          <a:extLst>
            <a:ext uri="{FF2B5EF4-FFF2-40B4-BE49-F238E27FC236}">
              <a16:creationId xmlns:a16="http://schemas.microsoft.com/office/drawing/2014/main" id="{976D4D0C-EF71-470E-72BF-C789B42759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209550</xdr:colOff>
      <xdr:row>84</xdr:row>
      <xdr:rowOff>166687</xdr:rowOff>
    </xdr:from>
    <xdr:to>
      <xdr:col>8</xdr:col>
      <xdr:colOff>590550</xdr:colOff>
      <xdr:row>99</xdr:row>
      <xdr:rowOff>52387</xdr:rowOff>
    </xdr:to>
    <xdr:graphicFrame macro="">
      <xdr:nvGraphicFramePr>
        <xdr:cNvPr id="12" name="Chart 11">
          <a:extLst>
            <a:ext uri="{FF2B5EF4-FFF2-40B4-BE49-F238E27FC236}">
              <a16:creationId xmlns:a16="http://schemas.microsoft.com/office/drawing/2014/main" id="{5FC61BB2-F3E4-7BAA-3391-FE877374D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285750</xdr:colOff>
      <xdr:row>2</xdr:row>
      <xdr:rowOff>180976</xdr:rowOff>
    </xdr:from>
    <xdr:to>
      <xdr:col>30</xdr:col>
      <xdr:colOff>330868</xdr:colOff>
      <xdr:row>10</xdr:row>
      <xdr:rowOff>76200</xdr:rowOff>
    </xdr:to>
    <xdr:grpSp>
      <xdr:nvGrpSpPr>
        <xdr:cNvPr id="11" name="Group 10">
          <a:extLst>
            <a:ext uri="{FF2B5EF4-FFF2-40B4-BE49-F238E27FC236}">
              <a16:creationId xmlns:a16="http://schemas.microsoft.com/office/drawing/2014/main" id="{90FFDB11-DC70-419A-9961-EF2258042C40}"/>
            </a:ext>
          </a:extLst>
        </xdr:cNvPr>
        <xdr:cNvGrpSpPr/>
      </xdr:nvGrpSpPr>
      <xdr:grpSpPr>
        <a:xfrm>
          <a:off x="3955382" y="561976"/>
          <a:ext cx="14723644" cy="1419224"/>
          <a:chOff x="2143125" y="523876"/>
          <a:chExt cx="13916025" cy="1419224"/>
        </a:xfrm>
      </xdr:grpSpPr>
      <xdr:grpSp>
        <xdr:nvGrpSpPr>
          <xdr:cNvPr id="10" name="Group 9">
            <a:extLst>
              <a:ext uri="{FF2B5EF4-FFF2-40B4-BE49-F238E27FC236}">
                <a16:creationId xmlns:a16="http://schemas.microsoft.com/office/drawing/2014/main" id="{726D5E41-F0D3-FF7B-C3D0-4C346737F6C9}"/>
              </a:ext>
            </a:extLst>
          </xdr:cNvPr>
          <xdr:cNvGrpSpPr/>
        </xdr:nvGrpSpPr>
        <xdr:grpSpPr>
          <a:xfrm>
            <a:off x="2143125" y="523876"/>
            <a:ext cx="13916025" cy="1419224"/>
            <a:chOff x="2143125" y="523876"/>
            <a:chExt cx="13916025" cy="1419224"/>
          </a:xfrm>
        </xdr:grpSpPr>
        <xdr:grpSp>
          <xdr:nvGrpSpPr>
            <xdr:cNvPr id="9" name="Group 8">
              <a:extLst>
                <a:ext uri="{FF2B5EF4-FFF2-40B4-BE49-F238E27FC236}">
                  <a16:creationId xmlns:a16="http://schemas.microsoft.com/office/drawing/2014/main" id="{D7FC55AA-6426-3072-7EE6-1BE48AAFE22F}"/>
                </a:ext>
              </a:extLst>
            </xdr:cNvPr>
            <xdr:cNvGrpSpPr/>
          </xdr:nvGrpSpPr>
          <xdr:grpSpPr>
            <a:xfrm>
              <a:off x="2143125" y="523876"/>
              <a:ext cx="13916025" cy="1419224"/>
              <a:chOff x="2143125" y="523876"/>
              <a:chExt cx="13916025" cy="1419224"/>
            </a:xfrm>
          </xdr:grpSpPr>
          <xdr:grpSp>
            <xdr:nvGrpSpPr>
              <xdr:cNvPr id="8" name="Group 7">
                <a:extLst>
                  <a:ext uri="{FF2B5EF4-FFF2-40B4-BE49-F238E27FC236}">
                    <a16:creationId xmlns:a16="http://schemas.microsoft.com/office/drawing/2014/main" id="{C0D2CE67-F4C1-AFFF-3D80-412CA092C846}"/>
                  </a:ext>
                </a:extLst>
              </xdr:cNvPr>
              <xdr:cNvGrpSpPr/>
            </xdr:nvGrpSpPr>
            <xdr:grpSpPr>
              <a:xfrm>
                <a:off x="2143125" y="523876"/>
                <a:ext cx="13916025" cy="1419224"/>
                <a:chOff x="2143125" y="523876"/>
                <a:chExt cx="13916025" cy="1419224"/>
              </a:xfrm>
            </xdr:grpSpPr>
            <xdr:sp macro="" textlink="">
              <xdr:nvSpPr>
                <xdr:cNvPr id="2" name="Rectangle: Rounded Corners 1">
                  <a:extLst>
                    <a:ext uri="{FF2B5EF4-FFF2-40B4-BE49-F238E27FC236}">
                      <a16:creationId xmlns:a16="http://schemas.microsoft.com/office/drawing/2014/main" id="{BDE4D5B8-EAC7-FBEC-324D-D8F94ED8F653}"/>
                    </a:ext>
                  </a:extLst>
                </xdr:cNvPr>
                <xdr:cNvSpPr/>
              </xdr:nvSpPr>
              <xdr:spPr>
                <a:xfrm>
                  <a:off x="2143125" y="523876"/>
                  <a:ext cx="13916025" cy="1419224"/>
                </a:xfrm>
                <a:prstGeom prst="roundRect">
                  <a:avLst>
                    <a:gd name="adj" fmla="val 15904"/>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sp macro="" textlink="'KPI Sheet'!G9">
              <xdr:nvSpPr>
                <xdr:cNvPr id="4" name="TextBox 3">
                  <a:extLst>
                    <a:ext uri="{FF2B5EF4-FFF2-40B4-BE49-F238E27FC236}">
                      <a16:creationId xmlns:a16="http://schemas.microsoft.com/office/drawing/2014/main" id="{318534A6-3884-ADD1-7594-F9345AE047E2}"/>
                    </a:ext>
                  </a:extLst>
                </xdr:cNvPr>
                <xdr:cNvSpPr txBox="1"/>
              </xdr:nvSpPr>
              <xdr:spPr>
                <a:xfrm>
                  <a:off x="2343151" y="771525"/>
                  <a:ext cx="2390774"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i="0" u="none" strike="noStrike" baseline="0">
                      <a:solidFill>
                        <a:schemeClr val="tx1"/>
                      </a:solidFill>
                      <a:latin typeface="Calibri"/>
                      <a:ea typeface="Calibri"/>
                      <a:cs typeface="Calibri"/>
                    </a:rPr>
                    <a:t>Overall</a:t>
                  </a:r>
                  <a:r>
                    <a:rPr lang="en-US" sz="1400" b="1" i="0" u="none" strike="noStrike" baseline="0">
                      <a:solidFill>
                        <a:schemeClr val="tx1"/>
                      </a:solidFill>
                      <a:latin typeface="Calibri"/>
                      <a:ea typeface="Calibri"/>
                      <a:cs typeface="Calibri"/>
                    </a:rPr>
                    <a:t> </a:t>
                  </a:r>
                  <a:r>
                    <a:rPr lang="en-US" sz="1800" b="1" i="0" u="none" strike="noStrike" baseline="0">
                      <a:solidFill>
                        <a:schemeClr val="tx1"/>
                      </a:solidFill>
                      <a:latin typeface="Calibri"/>
                      <a:ea typeface="Calibri"/>
                      <a:cs typeface="Calibri"/>
                    </a:rPr>
                    <a:t>Attrition</a:t>
                  </a:r>
                  <a:r>
                    <a:rPr lang="en-US" sz="1400" b="1" i="0" u="none" strike="noStrike" baseline="0">
                      <a:solidFill>
                        <a:schemeClr val="tx1"/>
                      </a:solidFill>
                      <a:latin typeface="Calibri"/>
                      <a:ea typeface="Calibri"/>
                      <a:cs typeface="Calibri"/>
                    </a:rPr>
                    <a:t> </a:t>
                  </a:r>
                  <a:r>
                    <a:rPr lang="en-US" sz="1800" b="1" i="0" u="none" strike="noStrike" baseline="0">
                      <a:solidFill>
                        <a:schemeClr val="tx1"/>
                      </a:solidFill>
                      <a:latin typeface="Calibri"/>
                      <a:ea typeface="Calibri"/>
                      <a:cs typeface="Calibri"/>
                    </a:rPr>
                    <a:t>Rate</a:t>
                  </a:r>
                  <a:endParaRPr lang="en-US" sz="1400" b="1" i="0" u="none" strike="noStrike" baseline="0">
                    <a:solidFill>
                      <a:schemeClr val="tx1"/>
                    </a:solidFill>
                    <a:latin typeface="Calibri"/>
                    <a:ea typeface="Calibri"/>
                    <a:cs typeface="Calibri"/>
                  </a:endParaRPr>
                </a:p>
                <a:p>
                  <a:pPr algn="ctr"/>
                  <a:fld id="{34F48508-6321-48AC-A29B-831E259FD4BB}" type="TxLink">
                    <a:rPr lang="en-US" sz="3200" b="1" i="0" u="none" strike="noStrike">
                      <a:solidFill>
                        <a:srgbClr val="000000"/>
                      </a:solidFill>
                      <a:latin typeface="Calibri"/>
                      <a:ea typeface="Calibri"/>
                      <a:cs typeface="Calibri"/>
                    </a:rPr>
                    <a:pPr algn="ctr"/>
                    <a:t>16%</a:t>
                  </a:fld>
                  <a:endParaRPr lang="en-US" sz="1100" b="1"/>
                </a:p>
              </xdr:txBody>
            </xdr:sp>
          </xdr:grpSp>
          <xdr:sp macro="" textlink="'KPI Sheet'!G5">
            <xdr:nvSpPr>
              <xdr:cNvPr id="5" name="TextBox 4">
                <a:extLst>
                  <a:ext uri="{FF2B5EF4-FFF2-40B4-BE49-F238E27FC236}">
                    <a16:creationId xmlns:a16="http://schemas.microsoft.com/office/drawing/2014/main" id="{DDF25EE7-6308-4559-B106-9CD31140E80A}"/>
                  </a:ext>
                </a:extLst>
              </xdr:cNvPr>
              <xdr:cNvSpPr txBox="1"/>
            </xdr:nvSpPr>
            <xdr:spPr>
              <a:xfrm>
                <a:off x="5956301" y="790575"/>
                <a:ext cx="2390774"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i="0" u="none" strike="noStrike">
                    <a:solidFill>
                      <a:srgbClr val="000000"/>
                    </a:solidFill>
                    <a:latin typeface="Calibri"/>
                    <a:ea typeface="Calibri"/>
                    <a:cs typeface="Calibri"/>
                  </a:rPr>
                  <a:t>Number Of Employees </a:t>
                </a:r>
              </a:p>
              <a:p>
                <a:pPr algn="ctr"/>
                <a:fld id="{7C51BAB7-9288-4A4C-9F54-F5D03692CC2B}" type="TxLink">
                  <a:rPr lang="en-US" sz="3200" b="1" i="0" u="none" strike="noStrike">
                    <a:solidFill>
                      <a:srgbClr val="000000"/>
                    </a:solidFill>
                    <a:latin typeface="Calibri"/>
                    <a:ea typeface="Calibri"/>
                    <a:cs typeface="Calibri"/>
                  </a:rPr>
                  <a:pPr algn="ctr"/>
                  <a:t>237</a:t>
                </a:fld>
                <a:endParaRPr lang="en-US" sz="1800" b="1"/>
              </a:p>
            </xdr:txBody>
          </xdr:sp>
        </xdr:grpSp>
        <xdr:sp macro="" textlink="'KPI Sheet'!G7">
          <xdr:nvSpPr>
            <xdr:cNvPr id="6" name="TextBox 5">
              <a:extLst>
                <a:ext uri="{FF2B5EF4-FFF2-40B4-BE49-F238E27FC236}">
                  <a16:creationId xmlns:a16="http://schemas.microsoft.com/office/drawing/2014/main" id="{6AEC8EA5-147A-423D-87DF-5F08EDB4EEB2}"/>
                </a:ext>
              </a:extLst>
            </xdr:cNvPr>
            <xdr:cNvSpPr txBox="1"/>
          </xdr:nvSpPr>
          <xdr:spPr>
            <a:xfrm>
              <a:off x="9569451" y="723900"/>
              <a:ext cx="2390774"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i="0" u="none" strike="noStrike" baseline="0">
                  <a:solidFill>
                    <a:srgbClr val="000000"/>
                  </a:solidFill>
                  <a:latin typeface="Calibri"/>
                  <a:ea typeface="Calibri"/>
                  <a:cs typeface="Calibri"/>
                </a:rPr>
                <a:t>Average Monthly Income</a:t>
              </a:r>
            </a:p>
            <a:p>
              <a:pPr algn="ctr"/>
              <a:fld id="{430C1EAC-F3C2-4DF5-A725-6C68B946C043}" type="TxLink">
                <a:rPr lang="en-US" sz="3200" b="1" i="0" u="none" strike="noStrike" baseline="0">
                  <a:solidFill>
                    <a:srgbClr val="000000"/>
                  </a:solidFill>
                  <a:latin typeface="Calibri"/>
                  <a:ea typeface="Calibri"/>
                  <a:cs typeface="Calibri"/>
                </a:rPr>
                <a:pPr algn="ctr"/>
                <a:t>$4,787</a:t>
              </a:fld>
              <a:endParaRPr lang="en-US" b="1"/>
            </a:p>
          </xdr:txBody>
        </xdr:sp>
      </xdr:grpSp>
      <xdr:sp macro="" textlink="'KPI Sheet'!G3">
        <xdr:nvSpPr>
          <xdr:cNvPr id="7" name="TextBox 6">
            <a:extLst>
              <a:ext uri="{FF2B5EF4-FFF2-40B4-BE49-F238E27FC236}">
                <a16:creationId xmlns:a16="http://schemas.microsoft.com/office/drawing/2014/main" id="{1FF790D9-D1B0-4A56-A33B-BB439F355313}"/>
              </a:ext>
            </a:extLst>
          </xdr:cNvPr>
          <xdr:cNvSpPr txBox="1"/>
        </xdr:nvSpPr>
        <xdr:spPr>
          <a:xfrm>
            <a:off x="13182601" y="714375"/>
            <a:ext cx="2390774"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i="0" u="none" strike="noStrike" baseline="0">
                <a:solidFill>
                  <a:srgbClr val="000000"/>
                </a:solidFill>
                <a:latin typeface="Calibri"/>
                <a:ea typeface="Calibri"/>
                <a:cs typeface="Calibri"/>
              </a:rPr>
              <a:t>Average</a:t>
            </a:r>
            <a:r>
              <a:rPr lang="en-US" sz="1600" b="1" i="0" u="none" strike="noStrike" baseline="0">
                <a:solidFill>
                  <a:srgbClr val="000000"/>
                </a:solidFill>
                <a:latin typeface="Calibri"/>
                <a:ea typeface="Calibri"/>
                <a:cs typeface="Calibri"/>
              </a:rPr>
              <a:t> </a:t>
            </a:r>
            <a:r>
              <a:rPr lang="en-US" sz="1800" b="1" i="0" u="none" strike="noStrike" baseline="0">
                <a:solidFill>
                  <a:srgbClr val="000000"/>
                </a:solidFill>
                <a:latin typeface="Calibri"/>
                <a:ea typeface="Calibri"/>
                <a:cs typeface="Calibri"/>
              </a:rPr>
              <a:t>Tenure</a:t>
            </a:r>
            <a:endParaRPr lang="en-US" sz="1600" b="1" i="0" u="none" strike="noStrike" baseline="0">
              <a:solidFill>
                <a:srgbClr val="000000"/>
              </a:solidFill>
              <a:latin typeface="Calibri"/>
              <a:ea typeface="Calibri"/>
              <a:cs typeface="Calibri"/>
            </a:endParaRPr>
          </a:p>
          <a:p>
            <a:pPr algn="ctr"/>
            <a:r>
              <a:rPr lang="en-US" sz="1600" b="1" i="0" u="none" strike="noStrike" baseline="0">
                <a:solidFill>
                  <a:srgbClr val="000000"/>
                </a:solidFill>
                <a:latin typeface="Calibri"/>
                <a:ea typeface="Calibri"/>
                <a:cs typeface="Calibri"/>
              </a:rPr>
              <a:t> </a:t>
            </a:r>
            <a:fld id="{34625910-6F65-4EFC-9B82-A777E588F51C}" type="TxLink">
              <a:rPr lang="en-US" sz="3200" b="1" i="0" u="none" strike="noStrike" baseline="0">
                <a:solidFill>
                  <a:srgbClr val="000000"/>
                </a:solidFill>
                <a:latin typeface="Calibri"/>
                <a:ea typeface="Calibri"/>
                <a:cs typeface="Calibri"/>
              </a:rPr>
              <a:pPr algn="ctr"/>
              <a:t>7</a:t>
            </a:fld>
            <a:r>
              <a:rPr lang="en-US" sz="3200" b="1" i="0" u="none" strike="noStrike" baseline="0">
                <a:solidFill>
                  <a:srgbClr val="000000"/>
                </a:solidFill>
                <a:latin typeface="Calibri"/>
                <a:ea typeface="Calibri"/>
                <a:cs typeface="Calibri"/>
              </a:rPr>
              <a:t> </a:t>
            </a:r>
            <a:endParaRPr lang="en-US" b="1"/>
          </a:p>
        </xdr:txBody>
      </xdr:sp>
    </xdr:grpSp>
    <xdr:clientData/>
  </xdr:twoCellAnchor>
  <xdr:twoCellAnchor>
    <xdr:from>
      <xdr:col>0</xdr:col>
      <xdr:colOff>47623</xdr:colOff>
      <xdr:row>0</xdr:row>
      <xdr:rowOff>28575</xdr:rowOff>
    </xdr:from>
    <xdr:to>
      <xdr:col>30</xdr:col>
      <xdr:colOff>300788</xdr:colOff>
      <xdr:row>2</xdr:row>
      <xdr:rowOff>133350</xdr:rowOff>
    </xdr:to>
    <xdr:sp macro="" textlink="">
      <xdr:nvSpPr>
        <xdr:cNvPr id="12" name="Rectangle 11">
          <a:extLst>
            <a:ext uri="{FF2B5EF4-FFF2-40B4-BE49-F238E27FC236}">
              <a16:creationId xmlns:a16="http://schemas.microsoft.com/office/drawing/2014/main" id="{8B598C3C-D54E-C0D9-C0CD-506751FEFE22}"/>
            </a:ext>
          </a:extLst>
        </xdr:cNvPr>
        <xdr:cNvSpPr/>
      </xdr:nvSpPr>
      <xdr:spPr>
        <a:xfrm>
          <a:off x="47623" y="28575"/>
          <a:ext cx="18601323" cy="485775"/>
        </a:xfrm>
        <a:prstGeom prst="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2400" b="1" baseline="0">
              <a:solidFill>
                <a:schemeClr val="tx1"/>
              </a:solidFill>
            </a:rPr>
            <a:t>STATIC DASHBOARD FOR IBM-EMPLOYEE ATTRITION</a:t>
          </a:r>
          <a:endParaRPr lang="en-IN" sz="2400" b="1">
            <a:solidFill>
              <a:schemeClr val="tx1"/>
            </a:solidFill>
          </a:endParaRPr>
        </a:p>
      </xdr:txBody>
    </xdr:sp>
    <xdr:clientData/>
  </xdr:twoCellAnchor>
  <xdr:twoCellAnchor>
    <xdr:from>
      <xdr:col>14</xdr:col>
      <xdr:colOff>350921</xdr:colOff>
      <xdr:row>21</xdr:row>
      <xdr:rowOff>70184</xdr:rowOff>
    </xdr:from>
    <xdr:to>
      <xdr:col>20</xdr:col>
      <xdr:colOff>340896</xdr:colOff>
      <xdr:row>38</xdr:row>
      <xdr:rowOff>80211</xdr:rowOff>
    </xdr:to>
    <xdr:grpSp>
      <xdr:nvGrpSpPr>
        <xdr:cNvPr id="28" name="Group 27">
          <a:extLst>
            <a:ext uri="{FF2B5EF4-FFF2-40B4-BE49-F238E27FC236}">
              <a16:creationId xmlns:a16="http://schemas.microsoft.com/office/drawing/2014/main" id="{FA6435F7-894D-46AF-5A7F-DAF557E6E356}"/>
            </a:ext>
          </a:extLst>
        </xdr:cNvPr>
        <xdr:cNvGrpSpPr/>
      </xdr:nvGrpSpPr>
      <xdr:grpSpPr>
        <a:xfrm>
          <a:off x="8913395" y="4070684"/>
          <a:ext cx="3659606" cy="3248527"/>
          <a:chOff x="8913395" y="4070684"/>
          <a:chExt cx="3659606" cy="3218448"/>
        </a:xfrm>
      </xdr:grpSpPr>
      <xdr:sp macro="" textlink="">
        <xdr:nvSpPr>
          <xdr:cNvPr id="25" name="Rectangle 24">
            <a:extLst>
              <a:ext uri="{FF2B5EF4-FFF2-40B4-BE49-F238E27FC236}">
                <a16:creationId xmlns:a16="http://schemas.microsoft.com/office/drawing/2014/main" id="{BF9BEE0F-961A-C8F7-5D1D-F34A7B7948AD}"/>
              </a:ext>
            </a:extLst>
          </xdr:cNvPr>
          <xdr:cNvSpPr/>
        </xdr:nvSpPr>
        <xdr:spPr>
          <a:xfrm>
            <a:off x="8913395" y="4070684"/>
            <a:ext cx="3659606" cy="3218448"/>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pic>
        <xdr:nvPicPr>
          <xdr:cNvPr id="27" name="Picture 26">
            <a:extLst>
              <a:ext uri="{FF2B5EF4-FFF2-40B4-BE49-F238E27FC236}">
                <a16:creationId xmlns:a16="http://schemas.microsoft.com/office/drawing/2014/main" id="{3C2D94F4-EFCB-114B-217C-5F4B9F06DB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993604" y="4160921"/>
            <a:ext cx="3505701" cy="305752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6</xdr:col>
      <xdr:colOff>300789</xdr:colOff>
      <xdr:row>10</xdr:row>
      <xdr:rowOff>140368</xdr:rowOff>
    </xdr:from>
    <xdr:to>
      <xdr:col>14</xdr:col>
      <xdr:colOff>270710</xdr:colOff>
      <xdr:row>21</xdr:row>
      <xdr:rowOff>0</xdr:rowOff>
    </xdr:to>
    <xdr:sp macro="" textlink="">
      <xdr:nvSpPr>
        <xdr:cNvPr id="29" name="Rectangle: Rounded Corners 28">
          <a:extLst>
            <a:ext uri="{FF2B5EF4-FFF2-40B4-BE49-F238E27FC236}">
              <a16:creationId xmlns:a16="http://schemas.microsoft.com/office/drawing/2014/main" id="{4D297763-023B-92BD-10A0-D93A1192E413}"/>
            </a:ext>
          </a:extLst>
        </xdr:cNvPr>
        <xdr:cNvSpPr/>
      </xdr:nvSpPr>
      <xdr:spPr>
        <a:xfrm>
          <a:off x="3970421" y="2045368"/>
          <a:ext cx="4862763" cy="1955132"/>
        </a:xfrm>
        <a:prstGeom prst="roundRect">
          <a:avLst>
            <a:gd name="adj" fmla="val 6250"/>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295275</xdr:colOff>
      <xdr:row>21</xdr:row>
      <xdr:rowOff>70184</xdr:rowOff>
    </xdr:from>
    <xdr:to>
      <xdr:col>14</xdr:col>
      <xdr:colOff>270710</xdr:colOff>
      <xdr:row>38</xdr:row>
      <xdr:rowOff>69181</xdr:rowOff>
    </xdr:to>
    <xdr:grpSp>
      <xdr:nvGrpSpPr>
        <xdr:cNvPr id="20" name="Group 19">
          <a:extLst>
            <a:ext uri="{FF2B5EF4-FFF2-40B4-BE49-F238E27FC236}">
              <a16:creationId xmlns:a16="http://schemas.microsoft.com/office/drawing/2014/main" id="{557D4059-1301-53D3-47A5-5845CFB6529C}"/>
            </a:ext>
          </a:extLst>
        </xdr:cNvPr>
        <xdr:cNvGrpSpPr/>
      </xdr:nvGrpSpPr>
      <xdr:grpSpPr>
        <a:xfrm>
          <a:off x="3964907" y="4070684"/>
          <a:ext cx="4868277" cy="3237497"/>
          <a:chOff x="3964907" y="4070684"/>
          <a:chExt cx="4868277" cy="3237497"/>
        </a:xfrm>
      </xdr:grpSpPr>
      <xdr:sp macro="" textlink="">
        <xdr:nvSpPr>
          <xdr:cNvPr id="15" name="Rectangle 14">
            <a:extLst>
              <a:ext uri="{FF2B5EF4-FFF2-40B4-BE49-F238E27FC236}">
                <a16:creationId xmlns:a16="http://schemas.microsoft.com/office/drawing/2014/main" id="{65F8EDCE-D8E1-6E34-4429-EE24895DB5B9}"/>
              </a:ext>
            </a:extLst>
          </xdr:cNvPr>
          <xdr:cNvSpPr/>
        </xdr:nvSpPr>
        <xdr:spPr>
          <a:xfrm>
            <a:off x="3964907" y="4070684"/>
            <a:ext cx="4868277" cy="3237497"/>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17" name="Chart 16">
            <a:extLst>
              <a:ext uri="{FF2B5EF4-FFF2-40B4-BE49-F238E27FC236}">
                <a16:creationId xmlns:a16="http://schemas.microsoft.com/office/drawing/2014/main" id="{290526FD-2597-4D92-AFC0-C6A3CAA1E08A}"/>
              </a:ext>
            </a:extLst>
          </xdr:cNvPr>
          <xdr:cNvGraphicFramePr>
            <a:graphicFrameLocks/>
          </xdr:cNvGraphicFramePr>
        </xdr:nvGraphicFramePr>
        <xdr:xfrm>
          <a:off x="4030580" y="4150894"/>
          <a:ext cx="4732420" cy="3098131"/>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0</xdr:col>
      <xdr:colOff>76200</xdr:colOff>
      <xdr:row>2</xdr:row>
      <xdr:rowOff>180976</xdr:rowOff>
    </xdr:from>
    <xdr:to>
      <xdr:col>6</xdr:col>
      <xdr:colOff>209549</xdr:colOff>
      <xdr:row>38</xdr:row>
      <xdr:rowOff>66675</xdr:rowOff>
    </xdr:to>
    <xdr:grpSp>
      <xdr:nvGrpSpPr>
        <xdr:cNvPr id="18" name="Group 17">
          <a:extLst>
            <a:ext uri="{FF2B5EF4-FFF2-40B4-BE49-F238E27FC236}">
              <a16:creationId xmlns:a16="http://schemas.microsoft.com/office/drawing/2014/main" id="{9DB0A188-CD90-D7C0-A0A2-AD2B2A2AA6B3}"/>
            </a:ext>
          </a:extLst>
        </xdr:cNvPr>
        <xdr:cNvGrpSpPr/>
      </xdr:nvGrpSpPr>
      <xdr:grpSpPr>
        <a:xfrm>
          <a:off x="76200" y="561976"/>
          <a:ext cx="3802981" cy="6743699"/>
          <a:chOff x="76200" y="561976"/>
          <a:chExt cx="3802981" cy="6743699"/>
        </a:xfrm>
      </xdr:grpSpPr>
      <xdr:sp macro="" textlink="">
        <xdr:nvSpPr>
          <xdr:cNvPr id="3" name="Rectangle: Rounded Corners 2">
            <a:extLst>
              <a:ext uri="{FF2B5EF4-FFF2-40B4-BE49-F238E27FC236}">
                <a16:creationId xmlns:a16="http://schemas.microsoft.com/office/drawing/2014/main" id="{8DE86B44-9134-F445-6000-4DDE7DC03A43}"/>
              </a:ext>
            </a:extLst>
          </xdr:cNvPr>
          <xdr:cNvSpPr/>
        </xdr:nvSpPr>
        <xdr:spPr>
          <a:xfrm>
            <a:off x="76200" y="561976"/>
            <a:ext cx="3802981" cy="6743699"/>
          </a:xfrm>
          <a:prstGeom prst="roundRect">
            <a:avLst>
              <a:gd name="adj" fmla="val 4029"/>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24" name="Chart 23">
            <a:extLst>
              <a:ext uri="{FF2B5EF4-FFF2-40B4-BE49-F238E27FC236}">
                <a16:creationId xmlns:a16="http://schemas.microsoft.com/office/drawing/2014/main" id="{186D6D6A-0EEE-48AE-BA47-BD6A0F7EB452}"/>
              </a:ext>
            </a:extLst>
          </xdr:cNvPr>
          <xdr:cNvGraphicFramePr>
            <a:graphicFrameLocks/>
          </xdr:cNvGraphicFramePr>
        </xdr:nvGraphicFramePr>
        <xdr:xfrm>
          <a:off x="140369" y="3940844"/>
          <a:ext cx="3689684" cy="3318209"/>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140369</xdr:colOff>
      <xdr:row>3</xdr:row>
      <xdr:rowOff>30079</xdr:rowOff>
    </xdr:from>
    <xdr:to>
      <xdr:col>6</xdr:col>
      <xdr:colOff>160421</xdr:colOff>
      <xdr:row>20</xdr:row>
      <xdr:rowOff>50132</xdr:rowOff>
    </xdr:to>
    <xdr:graphicFrame macro="">
      <xdr:nvGraphicFramePr>
        <xdr:cNvPr id="14" name="Chart 13">
          <a:extLst>
            <a:ext uri="{FF2B5EF4-FFF2-40B4-BE49-F238E27FC236}">
              <a16:creationId xmlns:a16="http://schemas.microsoft.com/office/drawing/2014/main" id="{29C9FDFC-1700-4C17-A4FF-693E335A8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350921</xdr:colOff>
      <xdr:row>10</xdr:row>
      <xdr:rowOff>180474</xdr:rowOff>
    </xdr:from>
    <xdr:to>
      <xdr:col>14</xdr:col>
      <xdr:colOff>230604</xdr:colOff>
      <xdr:row>20</xdr:row>
      <xdr:rowOff>150395</xdr:rowOff>
    </xdr:to>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78019437-096F-4A5F-8B65-71C37FF7C6B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008521" y="2085474"/>
              <a:ext cx="4756483" cy="18749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411079</xdr:colOff>
      <xdr:row>21</xdr:row>
      <xdr:rowOff>70185</xdr:rowOff>
    </xdr:from>
    <xdr:to>
      <xdr:col>27</xdr:col>
      <xdr:colOff>340895</xdr:colOff>
      <xdr:row>38</xdr:row>
      <xdr:rowOff>80211</xdr:rowOff>
    </xdr:to>
    <xdr:grpSp>
      <xdr:nvGrpSpPr>
        <xdr:cNvPr id="39" name="Group 38">
          <a:extLst>
            <a:ext uri="{FF2B5EF4-FFF2-40B4-BE49-F238E27FC236}">
              <a16:creationId xmlns:a16="http://schemas.microsoft.com/office/drawing/2014/main" id="{49C49ACF-DD04-BF3D-8740-E41CD5F1D16F}"/>
            </a:ext>
          </a:extLst>
        </xdr:cNvPr>
        <xdr:cNvGrpSpPr/>
      </xdr:nvGrpSpPr>
      <xdr:grpSpPr>
        <a:xfrm>
          <a:off x="12643184" y="4070685"/>
          <a:ext cx="4211053" cy="3248526"/>
          <a:chOff x="12643184" y="4070685"/>
          <a:chExt cx="4211053" cy="3248526"/>
        </a:xfrm>
      </xdr:grpSpPr>
      <xdr:sp macro="" textlink="">
        <xdr:nvSpPr>
          <xdr:cNvPr id="30" name="Rectangle 29">
            <a:extLst>
              <a:ext uri="{FF2B5EF4-FFF2-40B4-BE49-F238E27FC236}">
                <a16:creationId xmlns:a16="http://schemas.microsoft.com/office/drawing/2014/main" id="{CBC7381C-7BF0-1382-4C88-5FCA0006FEF9}"/>
              </a:ext>
            </a:extLst>
          </xdr:cNvPr>
          <xdr:cNvSpPr/>
        </xdr:nvSpPr>
        <xdr:spPr>
          <a:xfrm>
            <a:off x="12643184" y="4070685"/>
            <a:ext cx="4211053" cy="3248526"/>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32" name="Chart 31">
            <a:extLst>
              <a:ext uri="{FF2B5EF4-FFF2-40B4-BE49-F238E27FC236}">
                <a16:creationId xmlns:a16="http://schemas.microsoft.com/office/drawing/2014/main" id="{0BCC2AD9-12B3-4F52-B76E-8C6B94FFF9D9}"/>
              </a:ext>
            </a:extLst>
          </xdr:cNvPr>
          <xdr:cNvGraphicFramePr>
            <a:graphicFrameLocks/>
          </xdr:cNvGraphicFramePr>
        </xdr:nvGraphicFramePr>
        <xdr:xfrm>
          <a:off x="12713367" y="4130841"/>
          <a:ext cx="4090737" cy="3138238"/>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14</xdr:col>
      <xdr:colOff>330868</xdr:colOff>
      <xdr:row>10</xdr:row>
      <xdr:rowOff>140369</xdr:rowOff>
    </xdr:from>
    <xdr:to>
      <xdr:col>20</xdr:col>
      <xdr:colOff>370974</xdr:colOff>
      <xdr:row>20</xdr:row>
      <xdr:rowOff>180475</xdr:rowOff>
    </xdr:to>
    <xdr:grpSp>
      <xdr:nvGrpSpPr>
        <xdr:cNvPr id="38" name="Group 37">
          <a:extLst>
            <a:ext uri="{FF2B5EF4-FFF2-40B4-BE49-F238E27FC236}">
              <a16:creationId xmlns:a16="http://schemas.microsoft.com/office/drawing/2014/main" id="{189A57D4-E1DB-7B49-3300-4509415D7B7B}"/>
            </a:ext>
          </a:extLst>
        </xdr:cNvPr>
        <xdr:cNvGrpSpPr/>
      </xdr:nvGrpSpPr>
      <xdr:grpSpPr>
        <a:xfrm>
          <a:off x="8893342" y="2045369"/>
          <a:ext cx="3709737" cy="1945106"/>
          <a:chOff x="8893342" y="2045369"/>
          <a:chExt cx="3709737" cy="1945106"/>
        </a:xfrm>
      </xdr:grpSpPr>
      <xdr:sp macro="" textlink="">
        <xdr:nvSpPr>
          <xdr:cNvPr id="23" name="Rectangle: Rounded Corners 22">
            <a:extLst>
              <a:ext uri="{FF2B5EF4-FFF2-40B4-BE49-F238E27FC236}">
                <a16:creationId xmlns:a16="http://schemas.microsoft.com/office/drawing/2014/main" id="{35BD8061-DB1A-2548-7E01-6FC2A32E805F}"/>
              </a:ext>
            </a:extLst>
          </xdr:cNvPr>
          <xdr:cNvSpPr/>
        </xdr:nvSpPr>
        <xdr:spPr>
          <a:xfrm>
            <a:off x="8893342" y="2045369"/>
            <a:ext cx="3709737" cy="1945106"/>
          </a:xfrm>
          <a:prstGeom prst="roundRect">
            <a:avLst>
              <a:gd name="adj" fmla="val 4883"/>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34" name="Chart 33">
            <a:extLst>
              <a:ext uri="{FF2B5EF4-FFF2-40B4-BE49-F238E27FC236}">
                <a16:creationId xmlns:a16="http://schemas.microsoft.com/office/drawing/2014/main" id="{F1B305EC-EE6D-42EA-87A2-F82C6184FF85}"/>
              </a:ext>
            </a:extLst>
          </xdr:cNvPr>
          <xdr:cNvGraphicFramePr>
            <a:graphicFrameLocks/>
          </xdr:cNvGraphicFramePr>
        </xdr:nvGraphicFramePr>
        <xdr:xfrm>
          <a:off x="8943474" y="2085475"/>
          <a:ext cx="3619501" cy="1854868"/>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20</xdr:col>
      <xdr:colOff>431131</xdr:colOff>
      <xdr:row>10</xdr:row>
      <xdr:rowOff>140369</xdr:rowOff>
    </xdr:from>
    <xdr:to>
      <xdr:col>27</xdr:col>
      <xdr:colOff>310815</xdr:colOff>
      <xdr:row>20</xdr:row>
      <xdr:rowOff>180474</xdr:rowOff>
    </xdr:to>
    <xdr:grpSp>
      <xdr:nvGrpSpPr>
        <xdr:cNvPr id="40" name="Group 39">
          <a:extLst>
            <a:ext uri="{FF2B5EF4-FFF2-40B4-BE49-F238E27FC236}">
              <a16:creationId xmlns:a16="http://schemas.microsoft.com/office/drawing/2014/main" id="{0CA2CAA4-DAF0-28FD-0CBC-2972585AF59D}"/>
            </a:ext>
          </a:extLst>
        </xdr:cNvPr>
        <xdr:cNvGrpSpPr/>
      </xdr:nvGrpSpPr>
      <xdr:grpSpPr>
        <a:xfrm>
          <a:off x="12663236" y="2045369"/>
          <a:ext cx="4160921" cy="1945105"/>
          <a:chOff x="12663236" y="2045369"/>
          <a:chExt cx="4160921" cy="1945105"/>
        </a:xfrm>
      </xdr:grpSpPr>
      <xdr:sp macro="" textlink="">
        <xdr:nvSpPr>
          <xdr:cNvPr id="36" name="Rectangle: Rounded Corners 35">
            <a:extLst>
              <a:ext uri="{FF2B5EF4-FFF2-40B4-BE49-F238E27FC236}">
                <a16:creationId xmlns:a16="http://schemas.microsoft.com/office/drawing/2014/main" id="{C8ECF078-BB1F-2DE0-2CAE-15F12A007043}"/>
              </a:ext>
            </a:extLst>
          </xdr:cNvPr>
          <xdr:cNvSpPr/>
        </xdr:nvSpPr>
        <xdr:spPr>
          <a:xfrm>
            <a:off x="12663236" y="2045369"/>
            <a:ext cx="4160921" cy="1945105"/>
          </a:xfrm>
          <a:prstGeom prst="roundRect">
            <a:avLst>
              <a:gd name="adj" fmla="val 4498"/>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37" name="Chart 36">
            <a:extLst>
              <a:ext uri="{FF2B5EF4-FFF2-40B4-BE49-F238E27FC236}">
                <a16:creationId xmlns:a16="http://schemas.microsoft.com/office/drawing/2014/main" id="{BDB7884D-DA00-48B7-B5ED-422D2D7165E2}"/>
              </a:ext>
            </a:extLst>
          </xdr:cNvPr>
          <xdr:cNvGraphicFramePr>
            <a:graphicFrameLocks/>
          </xdr:cNvGraphicFramePr>
        </xdr:nvGraphicFramePr>
        <xdr:xfrm>
          <a:off x="12713367" y="2085475"/>
          <a:ext cx="4080712" cy="1864894"/>
        </xdr:xfrm>
        <a:graphic>
          <a:graphicData uri="http://schemas.openxmlformats.org/drawingml/2006/chart">
            <c:chart xmlns:c="http://schemas.openxmlformats.org/drawingml/2006/chart" xmlns:r="http://schemas.openxmlformats.org/officeDocument/2006/relationships" r:id="rId8"/>
          </a:graphicData>
        </a:graphic>
      </xdr:graphicFrame>
    </xdr:grpSp>
    <xdr:clientData/>
  </xdr:twoCellAnchor>
  <xdr:twoCellAnchor>
    <xdr:from>
      <xdr:col>27</xdr:col>
      <xdr:colOff>411079</xdr:colOff>
      <xdr:row>10</xdr:row>
      <xdr:rowOff>140368</xdr:rowOff>
    </xdr:from>
    <xdr:to>
      <xdr:col>30</xdr:col>
      <xdr:colOff>320841</xdr:colOff>
      <xdr:row>29</xdr:row>
      <xdr:rowOff>50132</xdr:rowOff>
    </xdr:to>
    <xdr:grpSp>
      <xdr:nvGrpSpPr>
        <xdr:cNvPr id="43" name="Group 42">
          <a:extLst>
            <a:ext uri="{FF2B5EF4-FFF2-40B4-BE49-F238E27FC236}">
              <a16:creationId xmlns:a16="http://schemas.microsoft.com/office/drawing/2014/main" id="{907F3E4F-34BA-61AF-5094-0EDA03E4813F}"/>
            </a:ext>
          </a:extLst>
        </xdr:cNvPr>
        <xdr:cNvGrpSpPr/>
      </xdr:nvGrpSpPr>
      <xdr:grpSpPr>
        <a:xfrm>
          <a:off x="16924421" y="2045368"/>
          <a:ext cx="1744578" cy="3529264"/>
          <a:chOff x="16924421" y="2105526"/>
          <a:chExt cx="1744578" cy="3469106"/>
        </a:xfrm>
      </xdr:grpSpPr>
      <xdr:sp macro="" textlink="">
        <xdr:nvSpPr>
          <xdr:cNvPr id="41" name="Rectangle 40">
            <a:extLst>
              <a:ext uri="{FF2B5EF4-FFF2-40B4-BE49-F238E27FC236}">
                <a16:creationId xmlns:a16="http://schemas.microsoft.com/office/drawing/2014/main" id="{776B3B83-9FDC-0C7E-1BE6-ECF6C38E71AF}"/>
              </a:ext>
            </a:extLst>
          </xdr:cNvPr>
          <xdr:cNvSpPr/>
        </xdr:nvSpPr>
        <xdr:spPr>
          <a:xfrm>
            <a:off x="16934446" y="2105526"/>
            <a:ext cx="1734553" cy="3469106"/>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42" name="Chart 41">
            <a:extLst>
              <a:ext uri="{FF2B5EF4-FFF2-40B4-BE49-F238E27FC236}">
                <a16:creationId xmlns:a16="http://schemas.microsoft.com/office/drawing/2014/main" id="{F1E99FEE-3490-4C1D-ACE2-2D3E70854B7E}"/>
              </a:ext>
            </a:extLst>
          </xdr:cNvPr>
          <xdr:cNvGraphicFramePr>
            <a:graphicFrameLocks/>
          </xdr:cNvGraphicFramePr>
        </xdr:nvGraphicFramePr>
        <xdr:xfrm>
          <a:off x="16924421" y="2155657"/>
          <a:ext cx="1724527" cy="3388895"/>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27</xdr:col>
      <xdr:colOff>431132</xdr:colOff>
      <xdr:row>29</xdr:row>
      <xdr:rowOff>110288</xdr:rowOff>
    </xdr:from>
    <xdr:to>
      <xdr:col>30</xdr:col>
      <xdr:colOff>320841</xdr:colOff>
      <xdr:row>38</xdr:row>
      <xdr:rowOff>60157</xdr:rowOff>
    </xdr:to>
    <xdr:grpSp>
      <xdr:nvGrpSpPr>
        <xdr:cNvPr id="46" name="Group 45">
          <a:extLst>
            <a:ext uri="{FF2B5EF4-FFF2-40B4-BE49-F238E27FC236}">
              <a16:creationId xmlns:a16="http://schemas.microsoft.com/office/drawing/2014/main" id="{ED30CDE5-B965-ABAD-A234-0DD26F7D0CD4}"/>
            </a:ext>
          </a:extLst>
        </xdr:cNvPr>
        <xdr:cNvGrpSpPr/>
      </xdr:nvGrpSpPr>
      <xdr:grpSpPr>
        <a:xfrm>
          <a:off x="16944474" y="5634788"/>
          <a:ext cx="1724525" cy="1664369"/>
          <a:chOff x="16944474" y="5634788"/>
          <a:chExt cx="1724525" cy="1664369"/>
        </a:xfrm>
      </xdr:grpSpPr>
      <xdr:sp macro="" textlink="">
        <xdr:nvSpPr>
          <xdr:cNvPr id="44" name="Rectangle 43">
            <a:extLst>
              <a:ext uri="{FF2B5EF4-FFF2-40B4-BE49-F238E27FC236}">
                <a16:creationId xmlns:a16="http://schemas.microsoft.com/office/drawing/2014/main" id="{76181315-9678-69B9-5B07-8E51DF778307}"/>
              </a:ext>
            </a:extLst>
          </xdr:cNvPr>
          <xdr:cNvSpPr/>
        </xdr:nvSpPr>
        <xdr:spPr>
          <a:xfrm>
            <a:off x="16944474" y="5634788"/>
            <a:ext cx="1724525" cy="1664369"/>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45" name="Chart 44">
            <a:extLst>
              <a:ext uri="{FF2B5EF4-FFF2-40B4-BE49-F238E27FC236}">
                <a16:creationId xmlns:a16="http://schemas.microsoft.com/office/drawing/2014/main" id="{AD082B19-5ECE-4593-80E0-DBB09F0B0CA5}"/>
              </a:ext>
            </a:extLst>
          </xdr:cNvPr>
          <xdr:cNvGraphicFramePr>
            <a:graphicFrameLocks/>
          </xdr:cNvGraphicFramePr>
        </xdr:nvGraphicFramePr>
        <xdr:xfrm>
          <a:off x="16984579" y="5684920"/>
          <a:ext cx="1654342" cy="1564106"/>
        </xdr:xfrm>
        <a:graphic>
          <a:graphicData uri="http://schemas.openxmlformats.org/drawingml/2006/chart">
            <c:chart xmlns:c="http://schemas.openxmlformats.org/drawingml/2006/chart" xmlns:r="http://schemas.openxmlformats.org/officeDocument/2006/relationships" r:id="rId10"/>
          </a:graphicData>
        </a:graphic>
      </xdr:graphicFrame>
    </xdr:grp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333374</xdr:colOff>
      <xdr:row>12</xdr:row>
      <xdr:rowOff>109537</xdr:rowOff>
    </xdr:from>
    <xdr:to>
      <xdr:col>22</xdr:col>
      <xdr:colOff>571499</xdr:colOff>
      <xdr:row>30</xdr:row>
      <xdr:rowOff>85725</xdr:rowOff>
    </xdr:to>
    <xdr:graphicFrame macro="">
      <xdr:nvGraphicFramePr>
        <xdr:cNvPr id="2" name="Chart 1">
          <a:extLst>
            <a:ext uri="{FF2B5EF4-FFF2-40B4-BE49-F238E27FC236}">
              <a16:creationId xmlns:a16="http://schemas.microsoft.com/office/drawing/2014/main" id="{DB2429BC-7668-D2F7-AA2B-14A59F2A06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723900</xdr:colOff>
      <xdr:row>13</xdr:row>
      <xdr:rowOff>180975</xdr:rowOff>
    </xdr:from>
    <xdr:to>
      <xdr:col>14</xdr:col>
      <xdr:colOff>133350</xdr:colOff>
      <xdr:row>29</xdr:row>
      <xdr:rowOff>42862</xdr:rowOff>
    </xdr:to>
    <xdr:graphicFrame macro="">
      <xdr:nvGraphicFramePr>
        <xdr:cNvPr id="3" name="Chart 2">
          <a:extLst>
            <a:ext uri="{FF2B5EF4-FFF2-40B4-BE49-F238E27FC236}">
              <a16:creationId xmlns:a16="http://schemas.microsoft.com/office/drawing/2014/main" id="{3AC6D1B4-1692-FB45-8015-E7A47BA73A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295275</xdr:colOff>
      <xdr:row>31</xdr:row>
      <xdr:rowOff>42862</xdr:rowOff>
    </xdr:from>
    <xdr:to>
      <xdr:col>22</xdr:col>
      <xdr:colOff>600075</xdr:colOff>
      <xdr:row>45</xdr:row>
      <xdr:rowOff>119062</xdr:rowOff>
    </xdr:to>
    <xdr:graphicFrame macro="">
      <xdr:nvGraphicFramePr>
        <xdr:cNvPr id="4" name="Chart 3">
          <a:extLst>
            <a:ext uri="{FF2B5EF4-FFF2-40B4-BE49-F238E27FC236}">
              <a16:creationId xmlns:a16="http://schemas.microsoft.com/office/drawing/2014/main" id="{CCBB9AEE-6FAB-2358-B379-7DCB0F9C4A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771525</xdr:colOff>
      <xdr:row>31</xdr:row>
      <xdr:rowOff>14287</xdr:rowOff>
    </xdr:from>
    <xdr:to>
      <xdr:col>14</xdr:col>
      <xdr:colOff>180975</xdr:colOff>
      <xdr:row>45</xdr:row>
      <xdr:rowOff>90487</xdr:rowOff>
    </xdr:to>
    <xdr:graphicFrame macro="">
      <xdr:nvGraphicFramePr>
        <xdr:cNvPr id="7" name="Chart 6">
          <a:extLst>
            <a:ext uri="{FF2B5EF4-FFF2-40B4-BE49-F238E27FC236}">
              <a16:creationId xmlns:a16="http://schemas.microsoft.com/office/drawing/2014/main" id="{1862FE7A-548F-66ED-40DF-164C3EB396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1733550</xdr:colOff>
      <xdr:row>46</xdr:row>
      <xdr:rowOff>52387</xdr:rowOff>
    </xdr:from>
    <xdr:to>
      <xdr:col>12</xdr:col>
      <xdr:colOff>171449</xdr:colOff>
      <xdr:row>57</xdr:row>
      <xdr:rowOff>161925</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FA7AA2B1-3260-E0FA-2F33-A6AE5BC385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429375" y="8815387"/>
              <a:ext cx="7248524" cy="220503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502318</xdr:colOff>
      <xdr:row>13</xdr:row>
      <xdr:rowOff>89736</xdr:rowOff>
    </xdr:from>
    <xdr:to>
      <xdr:col>6</xdr:col>
      <xdr:colOff>280736</xdr:colOff>
      <xdr:row>21</xdr:row>
      <xdr:rowOff>40106</xdr:rowOff>
    </xdr:to>
    <mc:AlternateContent xmlns:mc="http://schemas.openxmlformats.org/markup-compatibility/2006">
      <mc:Choice xmlns:a14="http://schemas.microsoft.com/office/drawing/2010/main" Requires="a14">
        <xdr:graphicFrame macro="">
          <xdr:nvGraphicFramePr>
            <xdr:cNvPr id="5" name="Department 1">
              <a:extLst>
                <a:ext uri="{FF2B5EF4-FFF2-40B4-BE49-F238E27FC236}">
                  <a16:creationId xmlns:a16="http://schemas.microsoft.com/office/drawing/2014/main" id="{F121DBA8-EA13-56CE-CFD8-25F2F9BF2A05}"/>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5204660" y="2566236"/>
              <a:ext cx="1743576" cy="14743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76200</xdr:colOff>
      <xdr:row>0</xdr:row>
      <xdr:rowOff>142876</xdr:rowOff>
    </xdr:from>
    <xdr:to>
      <xdr:col>18</xdr:col>
      <xdr:colOff>266700</xdr:colOff>
      <xdr:row>6</xdr:row>
      <xdr:rowOff>161926</xdr:rowOff>
    </xdr:to>
    <mc:AlternateContent xmlns:mc="http://schemas.openxmlformats.org/markup-compatibility/2006" xmlns:a14="http://schemas.microsoft.com/office/drawing/2010/main">
      <mc:Choice Requires="a14">
        <xdr:graphicFrame macro="">
          <xdr:nvGraphicFramePr>
            <xdr:cNvPr id="3" name="Department 2">
              <a:extLst>
                <a:ext uri="{FF2B5EF4-FFF2-40B4-BE49-F238E27FC236}">
                  <a16:creationId xmlns:a16="http://schemas.microsoft.com/office/drawing/2014/main" id="{32D9169D-8623-206B-CCBB-35E13318BC8A}"/>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6087725" y="142876"/>
              <a:ext cx="2019300" cy="1162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95250</xdr:colOff>
      <xdr:row>7</xdr:row>
      <xdr:rowOff>142875</xdr:rowOff>
    </xdr:from>
    <xdr:to>
      <xdr:col>18</xdr:col>
      <xdr:colOff>95250</xdr:colOff>
      <xdr:row>12</xdr:row>
      <xdr:rowOff>57150</xdr:rowOff>
    </xdr:to>
    <mc:AlternateContent xmlns:mc="http://schemas.openxmlformats.org/markup-compatibility/2006" xmlns:a14="http://schemas.microsoft.com/office/drawing/2010/main">
      <mc:Choice Requires="a14">
        <xdr:graphicFrame macro="">
          <xdr:nvGraphicFramePr>
            <xdr:cNvPr id="8" name="Gender">
              <a:extLst>
                <a:ext uri="{FF2B5EF4-FFF2-40B4-BE49-F238E27FC236}">
                  <a16:creationId xmlns:a16="http://schemas.microsoft.com/office/drawing/2014/main" id="{2A4A970F-14D5-E870-F441-D6B9CC8C3AF9}"/>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16106775" y="1476375"/>
              <a:ext cx="1828800" cy="8667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457200</xdr:colOff>
      <xdr:row>0</xdr:row>
      <xdr:rowOff>157162</xdr:rowOff>
    </xdr:from>
    <xdr:to>
      <xdr:col>26</xdr:col>
      <xdr:colOff>152400</xdr:colOff>
      <xdr:row>15</xdr:row>
      <xdr:rowOff>42862</xdr:rowOff>
    </xdr:to>
    <xdr:graphicFrame macro="">
      <xdr:nvGraphicFramePr>
        <xdr:cNvPr id="12" name="Chart 11">
          <a:extLst>
            <a:ext uri="{FF2B5EF4-FFF2-40B4-BE49-F238E27FC236}">
              <a16:creationId xmlns:a16="http://schemas.microsoft.com/office/drawing/2014/main" id="{842B098F-9B22-33F8-148D-191E05D705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228600</xdr:colOff>
      <xdr:row>12</xdr:row>
      <xdr:rowOff>157162</xdr:rowOff>
    </xdr:from>
    <xdr:to>
      <xdr:col>11</xdr:col>
      <xdr:colOff>190500</xdr:colOff>
      <xdr:row>27</xdr:row>
      <xdr:rowOff>42862</xdr:rowOff>
    </xdr:to>
    <xdr:graphicFrame macro="">
      <xdr:nvGraphicFramePr>
        <xdr:cNvPr id="13" name="Chart 12">
          <a:extLst>
            <a:ext uri="{FF2B5EF4-FFF2-40B4-BE49-F238E27FC236}">
              <a16:creationId xmlns:a16="http://schemas.microsoft.com/office/drawing/2014/main" id="{6530D30F-127F-64BD-1B6D-E0D17A673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371475</xdr:colOff>
      <xdr:row>13</xdr:row>
      <xdr:rowOff>71437</xdr:rowOff>
    </xdr:from>
    <xdr:to>
      <xdr:col>17</xdr:col>
      <xdr:colOff>228600</xdr:colOff>
      <xdr:row>27</xdr:row>
      <xdr:rowOff>147637</xdr:rowOff>
    </xdr:to>
    <xdr:graphicFrame macro="">
      <xdr:nvGraphicFramePr>
        <xdr:cNvPr id="14" name="Chart 13">
          <a:extLst>
            <a:ext uri="{FF2B5EF4-FFF2-40B4-BE49-F238E27FC236}">
              <a16:creationId xmlns:a16="http://schemas.microsoft.com/office/drawing/2014/main" id="{4D4FE598-69FB-F732-26B4-FEED49596F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352425</xdr:colOff>
      <xdr:row>35</xdr:row>
      <xdr:rowOff>61912</xdr:rowOff>
    </xdr:from>
    <xdr:to>
      <xdr:col>15</xdr:col>
      <xdr:colOff>190500</xdr:colOff>
      <xdr:row>49</xdr:row>
      <xdr:rowOff>138112</xdr:rowOff>
    </xdr:to>
    <xdr:graphicFrame macro="">
      <xdr:nvGraphicFramePr>
        <xdr:cNvPr id="2" name="Chart 1">
          <a:extLst>
            <a:ext uri="{FF2B5EF4-FFF2-40B4-BE49-F238E27FC236}">
              <a16:creationId xmlns:a16="http://schemas.microsoft.com/office/drawing/2014/main" id="{E5066C49-56B6-6177-31E1-7BD93B61D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400050</xdr:colOff>
      <xdr:row>51</xdr:row>
      <xdr:rowOff>33337</xdr:rowOff>
    </xdr:from>
    <xdr:to>
      <xdr:col>15</xdr:col>
      <xdr:colOff>238125</xdr:colOff>
      <xdr:row>65</xdr:row>
      <xdr:rowOff>109537</xdr:rowOff>
    </xdr:to>
    <xdr:graphicFrame macro="">
      <xdr:nvGraphicFramePr>
        <xdr:cNvPr id="4" name="Chart 3">
          <a:extLst>
            <a:ext uri="{FF2B5EF4-FFF2-40B4-BE49-F238E27FC236}">
              <a16:creationId xmlns:a16="http://schemas.microsoft.com/office/drawing/2014/main" id="{559CDCDC-048D-B7BF-8247-CDD0649B00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428625</xdr:colOff>
      <xdr:row>66</xdr:row>
      <xdr:rowOff>185737</xdr:rowOff>
    </xdr:from>
    <xdr:to>
      <xdr:col>15</xdr:col>
      <xdr:colOff>266700</xdr:colOff>
      <xdr:row>81</xdr:row>
      <xdr:rowOff>71437</xdr:rowOff>
    </xdr:to>
    <xdr:graphicFrame macro="">
      <xdr:nvGraphicFramePr>
        <xdr:cNvPr id="5" name="Chart 4">
          <a:extLst>
            <a:ext uri="{FF2B5EF4-FFF2-40B4-BE49-F238E27FC236}">
              <a16:creationId xmlns:a16="http://schemas.microsoft.com/office/drawing/2014/main" id="{314729AE-B0C5-32EB-7AF1-CF35F1946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581025</xdr:colOff>
      <xdr:row>37</xdr:row>
      <xdr:rowOff>52387</xdr:rowOff>
    </xdr:from>
    <xdr:to>
      <xdr:col>23</xdr:col>
      <xdr:colOff>276225</xdr:colOff>
      <xdr:row>51</xdr:row>
      <xdr:rowOff>128587</xdr:rowOff>
    </xdr:to>
    <mc:AlternateContent xmlns:mc="http://schemas.openxmlformats.org/markup-compatibility/2006">
      <mc:Choice xmlns:cx2="http://schemas.microsoft.com/office/drawing/2015/10/21/chartex" Requires="cx2">
        <xdr:graphicFrame macro="">
          <xdr:nvGraphicFramePr>
            <xdr:cNvPr id="6" name="Chart 5">
              <a:extLst>
                <a:ext uri="{FF2B5EF4-FFF2-40B4-BE49-F238E27FC236}">
                  <a16:creationId xmlns:a16="http://schemas.microsoft.com/office/drawing/2014/main" id="{250EF7A1-894C-659A-EFAD-D83E02844C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6973550" y="7100887"/>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38100</xdr:rowOff>
    </xdr:from>
    <xdr:to>
      <xdr:col>29</xdr:col>
      <xdr:colOff>114300</xdr:colOff>
      <xdr:row>3</xdr:row>
      <xdr:rowOff>133350</xdr:rowOff>
    </xdr:to>
    <xdr:sp macro="" textlink="">
      <xdr:nvSpPr>
        <xdr:cNvPr id="2" name="Rectangle: Rounded Corners 1">
          <a:extLst>
            <a:ext uri="{FF2B5EF4-FFF2-40B4-BE49-F238E27FC236}">
              <a16:creationId xmlns:a16="http://schemas.microsoft.com/office/drawing/2014/main" id="{44C4E773-6F8F-C6A9-2A10-1C76395A4DE6}"/>
            </a:ext>
          </a:extLst>
        </xdr:cNvPr>
        <xdr:cNvSpPr/>
      </xdr:nvSpPr>
      <xdr:spPr>
        <a:xfrm>
          <a:off x="0" y="38100"/>
          <a:ext cx="17792700" cy="666750"/>
        </a:xfrm>
        <a:prstGeom prst="roundRect">
          <a:avLst/>
        </a:prstGeom>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IN" sz="2400" b="1" baseline="0">
              <a:solidFill>
                <a:schemeClr val="tx1"/>
              </a:solidFill>
            </a:rPr>
            <a:t> INTERACTIVE</a:t>
          </a:r>
          <a:r>
            <a:rPr lang="en-IN" sz="2400" b="1">
              <a:solidFill>
                <a:schemeClr val="tx1"/>
              </a:solidFill>
            </a:rPr>
            <a:t> DASHBOARD FOR IBM-EMPLOYEE ATTRITION</a:t>
          </a:r>
        </a:p>
      </xdr:txBody>
    </xdr:sp>
    <xdr:clientData/>
  </xdr:twoCellAnchor>
  <xdr:twoCellAnchor>
    <xdr:from>
      <xdr:col>5</xdr:col>
      <xdr:colOff>447675</xdr:colOff>
      <xdr:row>3</xdr:row>
      <xdr:rowOff>180975</xdr:rowOff>
    </xdr:from>
    <xdr:to>
      <xdr:col>29</xdr:col>
      <xdr:colOff>123825</xdr:colOff>
      <xdr:row>10</xdr:row>
      <xdr:rowOff>114300</xdr:rowOff>
    </xdr:to>
    <xdr:sp macro="" textlink="">
      <xdr:nvSpPr>
        <xdr:cNvPr id="4" name="Rectangle: Rounded Corners 3">
          <a:extLst>
            <a:ext uri="{FF2B5EF4-FFF2-40B4-BE49-F238E27FC236}">
              <a16:creationId xmlns:a16="http://schemas.microsoft.com/office/drawing/2014/main" id="{5D713942-6839-9F83-31BC-1E802687F178}"/>
            </a:ext>
          </a:extLst>
        </xdr:cNvPr>
        <xdr:cNvSpPr/>
      </xdr:nvSpPr>
      <xdr:spPr>
        <a:xfrm>
          <a:off x="3495675" y="752475"/>
          <a:ext cx="14306550" cy="1266825"/>
        </a:xfrm>
        <a:prstGeom prst="round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57149</xdr:colOff>
      <xdr:row>4</xdr:row>
      <xdr:rowOff>9524</xdr:rowOff>
    </xdr:from>
    <xdr:to>
      <xdr:col>5</xdr:col>
      <xdr:colOff>371475</xdr:colOff>
      <xdr:row>36</xdr:row>
      <xdr:rowOff>133350</xdr:rowOff>
    </xdr:to>
    <xdr:grpSp>
      <xdr:nvGrpSpPr>
        <xdr:cNvPr id="16" name="Group 15">
          <a:extLst>
            <a:ext uri="{FF2B5EF4-FFF2-40B4-BE49-F238E27FC236}">
              <a16:creationId xmlns:a16="http://schemas.microsoft.com/office/drawing/2014/main" id="{FA079255-D812-046D-4081-0D6F11367845}"/>
            </a:ext>
          </a:extLst>
        </xdr:cNvPr>
        <xdr:cNvGrpSpPr/>
      </xdr:nvGrpSpPr>
      <xdr:grpSpPr>
        <a:xfrm>
          <a:off x="57149" y="771524"/>
          <a:ext cx="3362326" cy="6219826"/>
          <a:chOff x="57149" y="771524"/>
          <a:chExt cx="3362326" cy="6219826"/>
        </a:xfrm>
      </xdr:grpSpPr>
      <xdr:sp macro="" textlink="">
        <xdr:nvSpPr>
          <xdr:cNvPr id="3" name="Rectangle 2">
            <a:extLst>
              <a:ext uri="{FF2B5EF4-FFF2-40B4-BE49-F238E27FC236}">
                <a16:creationId xmlns:a16="http://schemas.microsoft.com/office/drawing/2014/main" id="{B05EDA67-1B2E-CC2B-63BA-4727AE494594}"/>
              </a:ext>
            </a:extLst>
          </xdr:cNvPr>
          <xdr:cNvSpPr/>
        </xdr:nvSpPr>
        <xdr:spPr>
          <a:xfrm>
            <a:off x="57149" y="771524"/>
            <a:ext cx="3362326" cy="6219826"/>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15" name="Chart 14">
            <a:extLst>
              <a:ext uri="{FF2B5EF4-FFF2-40B4-BE49-F238E27FC236}">
                <a16:creationId xmlns:a16="http://schemas.microsoft.com/office/drawing/2014/main" id="{B7DEDBE1-ABC6-4121-970F-E92E7D823713}"/>
              </a:ext>
            </a:extLst>
          </xdr:cNvPr>
          <xdr:cNvGraphicFramePr>
            <a:graphicFrameLocks/>
          </xdr:cNvGraphicFramePr>
        </xdr:nvGraphicFramePr>
        <xdr:xfrm>
          <a:off x="104774" y="819148"/>
          <a:ext cx="3267076" cy="3048002"/>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0</xdr:col>
      <xdr:colOff>95250</xdr:colOff>
      <xdr:row>20</xdr:row>
      <xdr:rowOff>133349</xdr:rowOff>
    </xdr:from>
    <xdr:to>
      <xdr:col>5</xdr:col>
      <xdr:colOff>342899</xdr:colOff>
      <xdr:row>36</xdr:row>
      <xdr:rowOff>85725</xdr:rowOff>
    </xdr:to>
    <xdr:graphicFrame macro="">
      <xdr:nvGraphicFramePr>
        <xdr:cNvPr id="17" name="Chart 16">
          <a:extLst>
            <a:ext uri="{FF2B5EF4-FFF2-40B4-BE49-F238E27FC236}">
              <a16:creationId xmlns:a16="http://schemas.microsoft.com/office/drawing/2014/main" id="{B414A1EC-6EB8-486E-9A93-29AFB989E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438150</xdr:colOff>
      <xdr:row>21</xdr:row>
      <xdr:rowOff>76200</xdr:rowOff>
    </xdr:from>
    <xdr:to>
      <xdr:col>14</xdr:col>
      <xdr:colOff>190500</xdr:colOff>
      <xdr:row>36</xdr:row>
      <xdr:rowOff>133349</xdr:rowOff>
    </xdr:to>
    <xdr:grpSp>
      <xdr:nvGrpSpPr>
        <xdr:cNvPr id="20" name="Group 19">
          <a:extLst>
            <a:ext uri="{FF2B5EF4-FFF2-40B4-BE49-F238E27FC236}">
              <a16:creationId xmlns:a16="http://schemas.microsoft.com/office/drawing/2014/main" id="{275E2901-8B3D-E93C-9E1C-D504D0449D81}"/>
            </a:ext>
          </a:extLst>
        </xdr:cNvPr>
        <xdr:cNvGrpSpPr/>
      </xdr:nvGrpSpPr>
      <xdr:grpSpPr>
        <a:xfrm>
          <a:off x="3486150" y="4076700"/>
          <a:ext cx="5238750" cy="2914649"/>
          <a:chOff x="3486150" y="4076700"/>
          <a:chExt cx="4829175" cy="2914649"/>
        </a:xfrm>
      </xdr:grpSpPr>
      <xdr:sp macro="" textlink="">
        <xdr:nvSpPr>
          <xdr:cNvPr id="9" name="Rectangle 8">
            <a:extLst>
              <a:ext uri="{FF2B5EF4-FFF2-40B4-BE49-F238E27FC236}">
                <a16:creationId xmlns:a16="http://schemas.microsoft.com/office/drawing/2014/main" id="{AF3866C4-C5B8-F72C-6041-A6F010176EAB}"/>
              </a:ext>
            </a:extLst>
          </xdr:cNvPr>
          <xdr:cNvSpPr/>
        </xdr:nvSpPr>
        <xdr:spPr>
          <a:xfrm>
            <a:off x="3486150" y="4076700"/>
            <a:ext cx="4829175" cy="2914649"/>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19" name="Chart 18">
            <a:extLst>
              <a:ext uri="{FF2B5EF4-FFF2-40B4-BE49-F238E27FC236}">
                <a16:creationId xmlns:a16="http://schemas.microsoft.com/office/drawing/2014/main" id="{305E6EE3-E8A6-4C8E-989D-3ACDB02B88E2}"/>
              </a:ext>
            </a:extLst>
          </xdr:cNvPr>
          <xdr:cNvGraphicFramePr>
            <a:graphicFrameLocks/>
          </xdr:cNvGraphicFramePr>
        </xdr:nvGraphicFramePr>
        <xdr:xfrm>
          <a:off x="3562349" y="4133849"/>
          <a:ext cx="4686301" cy="280987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5</xdr:col>
      <xdr:colOff>428625</xdr:colOff>
      <xdr:row>10</xdr:row>
      <xdr:rowOff>180975</xdr:rowOff>
    </xdr:from>
    <xdr:to>
      <xdr:col>14</xdr:col>
      <xdr:colOff>209550</xdr:colOff>
      <xdr:row>21</xdr:row>
      <xdr:rowOff>40607</xdr:rowOff>
    </xdr:to>
    <xdr:grpSp>
      <xdr:nvGrpSpPr>
        <xdr:cNvPr id="22" name="Group 21">
          <a:extLst>
            <a:ext uri="{FF2B5EF4-FFF2-40B4-BE49-F238E27FC236}">
              <a16:creationId xmlns:a16="http://schemas.microsoft.com/office/drawing/2014/main" id="{4201BAC7-2CF0-D647-C986-BFB0FA3ECFF0}"/>
            </a:ext>
          </a:extLst>
        </xdr:cNvPr>
        <xdr:cNvGrpSpPr/>
      </xdr:nvGrpSpPr>
      <xdr:grpSpPr>
        <a:xfrm>
          <a:off x="3476625" y="2085975"/>
          <a:ext cx="5267325" cy="1955132"/>
          <a:chOff x="3486150" y="2076450"/>
          <a:chExt cx="4862763" cy="1955132"/>
        </a:xfrm>
      </xdr:grpSpPr>
      <xdr:sp macro="" textlink="">
        <xdr:nvSpPr>
          <xdr:cNvPr id="5" name="Rectangle: Rounded Corners 4">
            <a:extLst>
              <a:ext uri="{FF2B5EF4-FFF2-40B4-BE49-F238E27FC236}">
                <a16:creationId xmlns:a16="http://schemas.microsoft.com/office/drawing/2014/main" id="{DA013341-F864-4B8F-BCF2-5A4B3F8D83D7}"/>
              </a:ext>
            </a:extLst>
          </xdr:cNvPr>
          <xdr:cNvSpPr/>
        </xdr:nvSpPr>
        <xdr:spPr>
          <a:xfrm>
            <a:off x="3486150" y="2076450"/>
            <a:ext cx="4862763" cy="1955132"/>
          </a:xfrm>
          <a:prstGeom prst="roundRect">
            <a:avLst>
              <a:gd name="adj" fmla="val 6250"/>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mc:Choice xmlns:cx2="http://schemas.microsoft.com/office/drawing/2015/10/21/chartex" Requires="cx2">
          <xdr:graphicFrame macro="">
            <xdr:nvGraphicFramePr>
              <xdr:cNvPr id="21" name="Chart 20">
                <a:extLst>
                  <a:ext uri="{FF2B5EF4-FFF2-40B4-BE49-F238E27FC236}">
                    <a16:creationId xmlns:a16="http://schemas.microsoft.com/office/drawing/2014/main" id="{6406FE76-398F-4D74-8C33-1C6DEB59BB02}"/>
                  </a:ext>
                </a:extLst>
              </xdr:cNvPr>
              <xdr:cNvGraphicFramePr/>
            </xdr:nvGraphicFramePr>
            <xdr:xfrm>
              <a:off x="3543300" y="2114550"/>
              <a:ext cx="4762500" cy="1857375"/>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3543300" y="2114550"/>
                <a:ext cx="4762500" cy="18573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14</xdr:col>
      <xdr:colOff>247650</xdr:colOff>
      <xdr:row>10</xdr:row>
      <xdr:rowOff>171450</xdr:rowOff>
    </xdr:from>
    <xdr:to>
      <xdr:col>21</xdr:col>
      <xdr:colOff>600075</xdr:colOff>
      <xdr:row>21</xdr:row>
      <xdr:rowOff>31082</xdr:rowOff>
    </xdr:to>
    <xdr:grpSp>
      <xdr:nvGrpSpPr>
        <xdr:cNvPr id="24" name="Group 23">
          <a:extLst>
            <a:ext uri="{FF2B5EF4-FFF2-40B4-BE49-F238E27FC236}">
              <a16:creationId xmlns:a16="http://schemas.microsoft.com/office/drawing/2014/main" id="{66751FB8-83F2-F8BB-4BFE-8C534B30E092}"/>
            </a:ext>
          </a:extLst>
        </xdr:cNvPr>
        <xdr:cNvGrpSpPr/>
      </xdr:nvGrpSpPr>
      <xdr:grpSpPr>
        <a:xfrm>
          <a:off x="8782050" y="2076450"/>
          <a:ext cx="4619625" cy="1955132"/>
          <a:chOff x="8401050" y="2076450"/>
          <a:chExt cx="3857625" cy="1955132"/>
        </a:xfrm>
      </xdr:grpSpPr>
      <xdr:sp macro="" textlink="">
        <xdr:nvSpPr>
          <xdr:cNvPr id="12" name="Rectangle: Rounded Corners 11">
            <a:extLst>
              <a:ext uri="{FF2B5EF4-FFF2-40B4-BE49-F238E27FC236}">
                <a16:creationId xmlns:a16="http://schemas.microsoft.com/office/drawing/2014/main" id="{34ACDAB0-5E57-4345-B861-D89D0E284F58}"/>
              </a:ext>
            </a:extLst>
          </xdr:cNvPr>
          <xdr:cNvSpPr/>
        </xdr:nvSpPr>
        <xdr:spPr>
          <a:xfrm>
            <a:off x="8401050" y="2076450"/>
            <a:ext cx="3857625" cy="1955132"/>
          </a:xfrm>
          <a:prstGeom prst="roundRect">
            <a:avLst>
              <a:gd name="adj" fmla="val 6250"/>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23" name="Chart 22">
            <a:extLst>
              <a:ext uri="{FF2B5EF4-FFF2-40B4-BE49-F238E27FC236}">
                <a16:creationId xmlns:a16="http://schemas.microsoft.com/office/drawing/2014/main" id="{4818C4DB-3AFA-4D2F-891A-6D79FF428CF0}"/>
              </a:ext>
            </a:extLst>
          </xdr:cNvPr>
          <xdr:cNvGraphicFramePr>
            <a:graphicFrameLocks/>
          </xdr:cNvGraphicFramePr>
        </xdr:nvGraphicFramePr>
        <xdr:xfrm>
          <a:off x="8467726" y="2105025"/>
          <a:ext cx="3724274" cy="188595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22</xdr:col>
      <xdr:colOff>38100</xdr:colOff>
      <xdr:row>10</xdr:row>
      <xdr:rowOff>142875</xdr:rowOff>
    </xdr:from>
    <xdr:to>
      <xdr:col>29</xdr:col>
      <xdr:colOff>85725</xdr:colOff>
      <xdr:row>21</xdr:row>
      <xdr:rowOff>2507</xdr:rowOff>
    </xdr:to>
    <xdr:grpSp>
      <xdr:nvGrpSpPr>
        <xdr:cNvPr id="26" name="Group 25">
          <a:extLst>
            <a:ext uri="{FF2B5EF4-FFF2-40B4-BE49-F238E27FC236}">
              <a16:creationId xmlns:a16="http://schemas.microsoft.com/office/drawing/2014/main" id="{374AE0EC-7281-3A8D-62BF-D3F85780DA84}"/>
            </a:ext>
          </a:extLst>
        </xdr:cNvPr>
        <xdr:cNvGrpSpPr/>
      </xdr:nvGrpSpPr>
      <xdr:grpSpPr>
        <a:xfrm>
          <a:off x="13449300" y="2047875"/>
          <a:ext cx="4314825" cy="1955132"/>
          <a:chOff x="12296775" y="2076450"/>
          <a:chExt cx="4057650" cy="1955132"/>
        </a:xfrm>
      </xdr:grpSpPr>
      <xdr:sp macro="" textlink="">
        <xdr:nvSpPr>
          <xdr:cNvPr id="13" name="Rectangle: Rounded Corners 12">
            <a:extLst>
              <a:ext uri="{FF2B5EF4-FFF2-40B4-BE49-F238E27FC236}">
                <a16:creationId xmlns:a16="http://schemas.microsoft.com/office/drawing/2014/main" id="{18225650-8CA8-48AA-BFA5-A4BFAF13D98D}"/>
              </a:ext>
            </a:extLst>
          </xdr:cNvPr>
          <xdr:cNvSpPr/>
        </xdr:nvSpPr>
        <xdr:spPr>
          <a:xfrm>
            <a:off x="12296775" y="2076450"/>
            <a:ext cx="4057650" cy="1955132"/>
          </a:xfrm>
          <a:prstGeom prst="roundRect">
            <a:avLst>
              <a:gd name="adj" fmla="val 6250"/>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25" name="Chart 24">
            <a:extLst>
              <a:ext uri="{FF2B5EF4-FFF2-40B4-BE49-F238E27FC236}">
                <a16:creationId xmlns:a16="http://schemas.microsoft.com/office/drawing/2014/main" id="{509C7678-61C1-4999-9826-50881ACC5C0C}"/>
              </a:ext>
            </a:extLst>
          </xdr:cNvPr>
          <xdr:cNvGraphicFramePr>
            <a:graphicFrameLocks/>
          </xdr:cNvGraphicFramePr>
        </xdr:nvGraphicFramePr>
        <xdr:xfrm>
          <a:off x="12334875" y="2124076"/>
          <a:ext cx="3981450" cy="184785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19</xdr:col>
      <xdr:colOff>171450</xdr:colOff>
      <xdr:row>21</xdr:row>
      <xdr:rowOff>76200</xdr:rowOff>
    </xdr:from>
    <xdr:to>
      <xdr:col>25</xdr:col>
      <xdr:colOff>590550</xdr:colOff>
      <xdr:row>36</xdr:row>
      <xdr:rowOff>142875</xdr:rowOff>
    </xdr:to>
    <xdr:grpSp>
      <xdr:nvGrpSpPr>
        <xdr:cNvPr id="28" name="Group 27">
          <a:extLst>
            <a:ext uri="{FF2B5EF4-FFF2-40B4-BE49-F238E27FC236}">
              <a16:creationId xmlns:a16="http://schemas.microsoft.com/office/drawing/2014/main" id="{5A72CA21-53FB-382F-2803-A0F70DDDE3F3}"/>
            </a:ext>
          </a:extLst>
        </xdr:cNvPr>
        <xdr:cNvGrpSpPr/>
      </xdr:nvGrpSpPr>
      <xdr:grpSpPr>
        <a:xfrm>
          <a:off x="11753850" y="4076700"/>
          <a:ext cx="4076700" cy="2924175"/>
          <a:chOff x="12287250" y="4067175"/>
          <a:chExt cx="4076700" cy="2924175"/>
        </a:xfrm>
      </xdr:grpSpPr>
      <xdr:sp macro="" textlink="">
        <xdr:nvSpPr>
          <xdr:cNvPr id="11" name="Rectangle 10">
            <a:extLst>
              <a:ext uri="{FF2B5EF4-FFF2-40B4-BE49-F238E27FC236}">
                <a16:creationId xmlns:a16="http://schemas.microsoft.com/office/drawing/2014/main" id="{7D331660-F193-62D8-0833-F675DF840BF1}"/>
              </a:ext>
            </a:extLst>
          </xdr:cNvPr>
          <xdr:cNvSpPr/>
        </xdr:nvSpPr>
        <xdr:spPr>
          <a:xfrm>
            <a:off x="12287250" y="4067175"/>
            <a:ext cx="4076700" cy="2924175"/>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graphicFrame macro="">
        <xdr:nvGraphicFramePr>
          <xdr:cNvPr id="27" name="Chart 26">
            <a:extLst>
              <a:ext uri="{FF2B5EF4-FFF2-40B4-BE49-F238E27FC236}">
                <a16:creationId xmlns:a16="http://schemas.microsoft.com/office/drawing/2014/main" id="{1C1ED344-0321-4BC2-8506-86E14BC1F0FB}"/>
              </a:ext>
            </a:extLst>
          </xdr:cNvPr>
          <xdr:cNvGraphicFramePr>
            <a:graphicFrameLocks/>
          </xdr:cNvGraphicFramePr>
        </xdr:nvGraphicFramePr>
        <xdr:xfrm>
          <a:off x="12334875" y="4105274"/>
          <a:ext cx="3971925" cy="2838451"/>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14</xdr:col>
      <xdr:colOff>238125</xdr:colOff>
      <xdr:row>21</xdr:row>
      <xdr:rowOff>76200</xdr:rowOff>
    </xdr:from>
    <xdr:to>
      <xdr:col>19</xdr:col>
      <xdr:colOff>123824</xdr:colOff>
      <xdr:row>36</xdr:row>
      <xdr:rowOff>133350</xdr:rowOff>
    </xdr:to>
    <xdr:grpSp>
      <xdr:nvGrpSpPr>
        <xdr:cNvPr id="31" name="Group 30">
          <a:extLst>
            <a:ext uri="{FF2B5EF4-FFF2-40B4-BE49-F238E27FC236}">
              <a16:creationId xmlns:a16="http://schemas.microsoft.com/office/drawing/2014/main" id="{4E948DEB-725A-6257-F290-678B84BBC83E}"/>
            </a:ext>
          </a:extLst>
        </xdr:cNvPr>
        <xdr:cNvGrpSpPr/>
      </xdr:nvGrpSpPr>
      <xdr:grpSpPr>
        <a:xfrm>
          <a:off x="8772525" y="4076700"/>
          <a:ext cx="2933699" cy="2914650"/>
          <a:chOff x="8382000" y="4076700"/>
          <a:chExt cx="3857625" cy="2914650"/>
        </a:xfrm>
      </xdr:grpSpPr>
      <xdr:sp macro="" textlink="">
        <xdr:nvSpPr>
          <xdr:cNvPr id="10" name="Rectangle 9">
            <a:extLst>
              <a:ext uri="{FF2B5EF4-FFF2-40B4-BE49-F238E27FC236}">
                <a16:creationId xmlns:a16="http://schemas.microsoft.com/office/drawing/2014/main" id="{7FBE8A93-9095-DD28-5D8C-0951B1C4D572}"/>
              </a:ext>
            </a:extLst>
          </xdr:cNvPr>
          <xdr:cNvSpPr/>
        </xdr:nvSpPr>
        <xdr:spPr>
          <a:xfrm>
            <a:off x="8382000" y="4076700"/>
            <a:ext cx="3857625" cy="2914650"/>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pic>
        <xdr:nvPicPr>
          <xdr:cNvPr id="30" name="Picture 29">
            <a:extLst>
              <a:ext uri="{FF2B5EF4-FFF2-40B4-BE49-F238E27FC236}">
                <a16:creationId xmlns:a16="http://schemas.microsoft.com/office/drawing/2014/main" id="{9A73E1D0-3AF5-51B7-BD12-A1E704A8457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448675" y="4133850"/>
            <a:ext cx="3743325" cy="2809875"/>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6</xdr:col>
      <xdr:colOff>523875</xdr:colOff>
      <xdr:row>4</xdr:row>
      <xdr:rowOff>142875</xdr:rowOff>
    </xdr:from>
    <xdr:to>
      <xdr:col>11</xdr:col>
      <xdr:colOff>5398</xdr:colOff>
      <xdr:row>10</xdr:row>
      <xdr:rowOff>19050</xdr:rowOff>
    </xdr:to>
    <xdr:sp macro="" textlink="'Charts for Dynamic Dashboard'!F97">
      <xdr:nvSpPr>
        <xdr:cNvPr id="32" name="TextBox 31">
          <a:extLst>
            <a:ext uri="{FF2B5EF4-FFF2-40B4-BE49-F238E27FC236}">
              <a16:creationId xmlns:a16="http://schemas.microsoft.com/office/drawing/2014/main" id="{BCE00404-0A02-48AB-8CDE-B54480925B3F}"/>
            </a:ext>
          </a:extLst>
        </xdr:cNvPr>
        <xdr:cNvSpPr txBox="1"/>
      </xdr:nvSpPr>
      <xdr:spPr>
        <a:xfrm>
          <a:off x="4181475" y="904875"/>
          <a:ext cx="2529523"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2000" b="1" i="0" u="none" strike="noStrike" baseline="0">
              <a:solidFill>
                <a:srgbClr val="000000"/>
              </a:solidFill>
              <a:latin typeface="Calibri"/>
              <a:ea typeface="Calibri"/>
              <a:cs typeface="Calibri"/>
            </a:rPr>
            <a:t>Overall Attrition</a:t>
          </a:r>
        </a:p>
        <a:p>
          <a:pPr algn="ctr"/>
          <a:fld id="{F6A5046B-EF45-4144-B73B-BF463872440F}" type="TxLink">
            <a:rPr lang="en-US" sz="2400" b="1" i="0" u="none" strike="noStrike" baseline="0">
              <a:solidFill>
                <a:srgbClr val="000000"/>
              </a:solidFill>
              <a:latin typeface="Calibri"/>
              <a:ea typeface="Calibri"/>
              <a:cs typeface="Calibri"/>
            </a:rPr>
            <a:t>11%</a:t>
          </a:fld>
          <a:endParaRPr lang="en-US" sz="1100" b="1"/>
        </a:p>
      </xdr:txBody>
    </xdr:sp>
    <xdr:clientData/>
  </xdr:twoCellAnchor>
  <xdr:twoCellAnchor>
    <xdr:from>
      <xdr:col>12</xdr:col>
      <xdr:colOff>298450</xdr:colOff>
      <xdr:row>4</xdr:row>
      <xdr:rowOff>123825</xdr:rowOff>
    </xdr:from>
    <xdr:to>
      <xdr:col>16</xdr:col>
      <xdr:colOff>389573</xdr:colOff>
      <xdr:row>10</xdr:row>
      <xdr:rowOff>0</xdr:rowOff>
    </xdr:to>
    <xdr:sp macro="" textlink="'Charts for Dynamic Dashboard'!G97">
      <xdr:nvSpPr>
        <xdr:cNvPr id="33" name="TextBox 32">
          <a:extLst>
            <a:ext uri="{FF2B5EF4-FFF2-40B4-BE49-F238E27FC236}">
              <a16:creationId xmlns:a16="http://schemas.microsoft.com/office/drawing/2014/main" id="{0C9E13AC-95AF-4487-804C-B20EF04B2851}"/>
            </a:ext>
          </a:extLst>
        </xdr:cNvPr>
        <xdr:cNvSpPr txBox="1"/>
      </xdr:nvSpPr>
      <xdr:spPr>
        <a:xfrm>
          <a:off x="7613650" y="885825"/>
          <a:ext cx="2529523"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i="0" u="none" strike="noStrike">
              <a:solidFill>
                <a:srgbClr val="000000"/>
              </a:solidFill>
              <a:latin typeface="Calibri"/>
              <a:ea typeface="Calibri"/>
              <a:cs typeface="Calibri"/>
            </a:rPr>
            <a:t>Number</a:t>
          </a:r>
          <a:r>
            <a:rPr lang="en-US" sz="1800" b="1" i="0" u="none" strike="noStrike" baseline="0">
              <a:solidFill>
                <a:srgbClr val="000000"/>
              </a:solidFill>
              <a:latin typeface="Calibri"/>
              <a:ea typeface="Calibri"/>
              <a:cs typeface="Calibri"/>
            </a:rPr>
            <a:t> of Employees</a:t>
          </a:r>
        </a:p>
        <a:p>
          <a:pPr algn="ctr"/>
          <a:fld id="{57319DC2-20D0-42D2-BCE8-A417DDA5D1C9}" type="TxLink">
            <a:rPr lang="en-US" sz="2000" b="1" i="0" u="none" strike="noStrike">
              <a:solidFill>
                <a:srgbClr val="000000"/>
              </a:solidFill>
              <a:latin typeface="Calibri"/>
              <a:ea typeface="Calibri"/>
              <a:cs typeface="Calibri"/>
            </a:rPr>
            <a:t>43</a:t>
          </a:fld>
          <a:endParaRPr lang="en-US" sz="1800" b="1"/>
        </a:p>
      </xdr:txBody>
    </xdr:sp>
    <xdr:clientData/>
  </xdr:twoCellAnchor>
  <xdr:twoCellAnchor>
    <xdr:from>
      <xdr:col>18</xdr:col>
      <xdr:colOff>73025</xdr:colOff>
      <xdr:row>4</xdr:row>
      <xdr:rowOff>104775</xdr:rowOff>
    </xdr:from>
    <xdr:to>
      <xdr:col>22</xdr:col>
      <xdr:colOff>164148</xdr:colOff>
      <xdr:row>9</xdr:row>
      <xdr:rowOff>171450</xdr:rowOff>
    </xdr:to>
    <xdr:sp macro="" textlink="'KPI Sheet'!G7">
      <xdr:nvSpPr>
        <xdr:cNvPr id="34" name="TextBox 33">
          <a:extLst>
            <a:ext uri="{FF2B5EF4-FFF2-40B4-BE49-F238E27FC236}">
              <a16:creationId xmlns:a16="http://schemas.microsoft.com/office/drawing/2014/main" id="{A61AA9C0-2B55-4CC9-A1AF-9745938B757C}"/>
            </a:ext>
          </a:extLst>
        </xdr:cNvPr>
        <xdr:cNvSpPr txBox="1"/>
      </xdr:nvSpPr>
      <xdr:spPr>
        <a:xfrm>
          <a:off x="11045825" y="866775"/>
          <a:ext cx="2529523"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600" b="1" i="0" u="none" strike="noStrike" baseline="0">
              <a:solidFill>
                <a:srgbClr val="000000"/>
              </a:solidFill>
              <a:latin typeface="Calibri"/>
              <a:ea typeface="Calibri"/>
              <a:cs typeface="Calibri"/>
            </a:rPr>
            <a:t>Average Monthly Income</a:t>
          </a:r>
        </a:p>
        <a:p>
          <a:pPr algn="ctr"/>
          <a:fld id="{430C1EAC-F3C2-4DF5-A725-6C68B946C043}" type="TxLink">
            <a:rPr lang="en-US" sz="3200" b="1" i="0" u="none" strike="noStrike" baseline="0">
              <a:solidFill>
                <a:srgbClr val="000000"/>
              </a:solidFill>
              <a:latin typeface="Calibri"/>
              <a:ea typeface="Calibri"/>
              <a:cs typeface="Calibri"/>
            </a:rPr>
            <a:pPr algn="ctr"/>
            <a:t>$4,787</a:t>
          </a:fld>
          <a:endParaRPr lang="en-US" b="1"/>
        </a:p>
      </xdr:txBody>
    </xdr:sp>
    <xdr:clientData/>
  </xdr:twoCellAnchor>
  <xdr:twoCellAnchor>
    <xdr:from>
      <xdr:col>23</xdr:col>
      <xdr:colOff>457200</xdr:colOff>
      <xdr:row>4</xdr:row>
      <xdr:rowOff>85725</xdr:rowOff>
    </xdr:from>
    <xdr:to>
      <xdr:col>27</xdr:col>
      <xdr:colOff>548323</xdr:colOff>
      <xdr:row>9</xdr:row>
      <xdr:rowOff>152400</xdr:rowOff>
    </xdr:to>
    <xdr:sp macro="" textlink="'KPI Sheet'!G3">
      <xdr:nvSpPr>
        <xdr:cNvPr id="35" name="TextBox 34">
          <a:extLst>
            <a:ext uri="{FF2B5EF4-FFF2-40B4-BE49-F238E27FC236}">
              <a16:creationId xmlns:a16="http://schemas.microsoft.com/office/drawing/2014/main" id="{F2649A45-09B0-4918-800F-11104A889766}"/>
            </a:ext>
          </a:extLst>
        </xdr:cNvPr>
        <xdr:cNvSpPr txBox="1"/>
      </xdr:nvSpPr>
      <xdr:spPr>
        <a:xfrm>
          <a:off x="14478000" y="847725"/>
          <a:ext cx="2529523" cy="1019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800" b="1" i="0" u="none" strike="noStrike" baseline="0">
              <a:solidFill>
                <a:srgbClr val="000000"/>
              </a:solidFill>
              <a:latin typeface="Calibri"/>
              <a:ea typeface="Calibri"/>
              <a:cs typeface="Calibri"/>
            </a:rPr>
            <a:t>Average</a:t>
          </a:r>
          <a:r>
            <a:rPr lang="en-US" sz="1600" b="1" i="0" u="none" strike="noStrike" baseline="0">
              <a:solidFill>
                <a:srgbClr val="000000"/>
              </a:solidFill>
              <a:latin typeface="Calibri"/>
              <a:ea typeface="Calibri"/>
              <a:cs typeface="Calibri"/>
            </a:rPr>
            <a:t> </a:t>
          </a:r>
          <a:r>
            <a:rPr lang="en-US" sz="1800" b="1" i="0" u="none" strike="noStrike" baseline="0">
              <a:solidFill>
                <a:srgbClr val="000000"/>
              </a:solidFill>
              <a:latin typeface="Calibri"/>
              <a:ea typeface="Calibri"/>
              <a:cs typeface="Calibri"/>
            </a:rPr>
            <a:t>Tenure</a:t>
          </a:r>
          <a:endParaRPr lang="en-US" sz="1600" b="1" i="0" u="none" strike="noStrike" baseline="0">
            <a:solidFill>
              <a:srgbClr val="000000"/>
            </a:solidFill>
            <a:latin typeface="Calibri"/>
            <a:ea typeface="Calibri"/>
            <a:cs typeface="Calibri"/>
          </a:endParaRPr>
        </a:p>
        <a:p>
          <a:pPr algn="ctr"/>
          <a:r>
            <a:rPr lang="en-US" sz="1600" b="1" i="0" u="none" strike="noStrike" baseline="0">
              <a:solidFill>
                <a:srgbClr val="000000"/>
              </a:solidFill>
              <a:latin typeface="Calibri"/>
              <a:ea typeface="Calibri"/>
              <a:cs typeface="Calibri"/>
            </a:rPr>
            <a:t> </a:t>
          </a:r>
          <a:fld id="{34625910-6F65-4EFC-9B82-A777E588F51C}" type="TxLink">
            <a:rPr lang="en-US" sz="3200" b="1" i="0" u="none" strike="noStrike" baseline="0">
              <a:solidFill>
                <a:srgbClr val="000000"/>
              </a:solidFill>
              <a:latin typeface="Calibri"/>
              <a:ea typeface="Calibri"/>
              <a:cs typeface="Calibri"/>
            </a:rPr>
            <a:pPr algn="ctr"/>
            <a:t>7</a:t>
          </a:fld>
          <a:r>
            <a:rPr lang="en-US" sz="3200" b="1" i="0" u="none" strike="noStrike" baseline="0">
              <a:solidFill>
                <a:srgbClr val="000000"/>
              </a:solidFill>
              <a:latin typeface="Calibri"/>
              <a:ea typeface="Calibri"/>
              <a:cs typeface="Calibri"/>
            </a:rPr>
            <a:t> </a:t>
          </a:r>
          <a:endParaRPr lang="en-US" b="1"/>
        </a:p>
      </xdr:txBody>
    </xdr:sp>
    <xdr:clientData/>
  </xdr:twoCellAnchor>
  <xdr:twoCellAnchor>
    <xdr:from>
      <xdr:col>26</xdr:col>
      <xdr:colOff>28575</xdr:colOff>
      <xdr:row>21</xdr:row>
      <xdr:rowOff>85725</xdr:rowOff>
    </xdr:from>
    <xdr:to>
      <xdr:col>29</xdr:col>
      <xdr:colOff>133350</xdr:colOff>
      <xdr:row>36</xdr:row>
      <xdr:rowOff>142875</xdr:rowOff>
    </xdr:to>
    <xdr:sp macro="" textlink="">
      <xdr:nvSpPr>
        <xdr:cNvPr id="36" name="Rectangle 35">
          <a:extLst>
            <a:ext uri="{FF2B5EF4-FFF2-40B4-BE49-F238E27FC236}">
              <a16:creationId xmlns:a16="http://schemas.microsoft.com/office/drawing/2014/main" id="{943F6A20-2A33-48C1-B093-DC9FEF7F9A2A}"/>
            </a:ext>
          </a:extLst>
        </xdr:cNvPr>
        <xdr:cNvSpPr/>
      </xdr:nvSpPr>
      <xdr:spPr>
        <a:xfrm>
          <a:off x="15878175" y="4086225"/>
          <a:ext cx="1933575" cy="2914650"/>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26</xdr:col>
      <xdr:colOff>47625</xdr:colOff>
      <xdr:row>22</xdr:row>
      <xdr:rowOff>0</xdr:rowOff>
    </xdr:from>
    <xdr:to>
      <xdr:col>29</xdr:col>
      <xdr:colOff>114300</xdr:colOff>
      <xdr:row>29</xdr:row>
      <xdr:rowOff>28575</xdr:rowOff>
    </xdr:to>
    <mc:AlternateContent xmlns:mc="http://schemas.openxmlformats.org/markup-compatibility/2006" xmlns:a14="http://schemas.microsoft.com/office/drawing/2010/main">
      <mc:Choice Requires="a14">
        <xdr:graphicFrame macro="">
          <xdr:nvGraphicFramePr>
            <xdr:cNvPr id="37" name="Department 3">
              <a:extLst>
                <a:ext uri="{FF2B5EF4-FFF2-40B4-BE49-F238E27FC236}">
                  <a16:creationId xmlns:a16="http://schemas.microsoft.com/office/drawing/2014/main" id="{12FE474E-5D8B-4545-89A0-055763ABA04B}"/>
                </a:ext>
              </a:extLst>
            </xdr:cNvPr>
            <xdr:cNvGraphicFramePr/>
          </xdr:nvGraphicFramePr>
          <xdr:xfrm>
            <a:off x="0" y="0"/>
            <a:ext cx="0" cy="0"/>
          </xdr:xfrm>
          <a:graphic>
            <a:graphicData uri="http://schemas.microsoft.com/office/drawing/2010/slicer">
              <sle:slicer xmlns:sle="http://schemas.microsoft.com/office/drawing/2010/slicer" name="Department 3"/>
            </a:graphicData>
          </a:graphic>
        </xdr:graphicFrame>
      </mc:Choice>
      <mc:Fallback xmlns="">
        <xdr:sp macro="" textlink="">
          <xdr:nvSpPr>
            <xdr:cNvPr id="0" name=""/>
            <xdr:cNvSpPr>
              <a:spLocks noTextEdit="1"/>
            </xdr:cNvSpPr>
          </xdr:nvSpPr>
          <xdr:spPr>
            <a:xfrm>
              <a:off x="15897225" y="4191000"/>
              <a:ext cx="1895475" cy="1362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26</xdr:col>
      <xdr:colOff>95250</xdr:colOff>
      <xdr:row>30</xdr:row>
      <xdr:rowOff>47625</xdr:rowOff>
    </xdr:from>
    <xdr:to>
      <xdr:col>29</xdr:col>
      <xdr:colOff>95250</xdr:colOff>
      <xdr:row>36</xdr:row>
      <xdr:rowOff>28576</xdr:rowOff>
    </xdr:to>
    <mc:AlternateContent xmlns:mc="http://schemas.openxmlformats.org/markup-compatibility/2006" xmlns:a14="http://schemas.microsoft.com/office/drawing/2010/main">
      <mc:Choice Requires="a14">
        <xdr:graphicFrame macro="">
          <xdr:nvGraphicFramePr>
            <xdr:cNvPr id="38" name="Gender 1">
              <a:extLst>
                <a:ext uri="{FF2B5EF4-FFF2-40B4-BE49-F238E27FC236}">
                  <a16:creationId xmlns:a16="http://schemas.microsoft.com/office/drawing/2014/main" id="{E8BCBB23-B492-458A-995E-67776EC02926}"/>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5944850" y="5762625"/>
              <a:ext cx="1828800" cy="11239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5.413133912036" createdVersion="8" refreshedVersion="8" minRefreshableVersion="3" recordCount="1470" xr:uid="{48495561-8499-4BA3-90C9-2DD79C590411}">
  <cacheSource type="worksheet">
    <worksheetSource name="HR_Analytics"/>
  </cacheSource>
  <cacheFields count="45">
    <cacheField name="Age" numFmtId="1">
      <sharedItems containsSemiMixedTypes="0" containsString="0" containsNumber="1" containsInteger="1" minValue="18" maxValue="60"/>
    </cacheField>
    <cacheField name="Age Group" numFmtId="1">
      <sharedItems count="3">
        <s v="40-60"/>
        <s v="30-40"/>
        <s v="Below 30"/>
      </sharedItems>
    </cacheField>
    <cacheField name="Attrition" numFmtId="49">
      <sharedItems count="2">
        <s v="Yes"/>
        <s v="No"/>
      </sharedItems>
    </cacheField>
    <cacheField name="Business Travel" numFmtId="49">
      <sharedItems count="3">
        <s v="Travel_Rarely"/>
        <s v="Travel_Frequently"/>
        <s v="Non-Travel"/>
      </sharedItems>
    </cacheField>
    <cacheField name="Department" numFmtId="49">
      <sharedItems count="3">
        <s v="Sales"/>
        <s v="Research &amp; Development"/>
        <s v="Human Resources"/>
      </sharedItems>
    </cacheField>
    <cacheField name="Distance From Home" numFmtId="1">
      <sharedItems containsSemiMixedTypes="0" containsString="0" containsNumber="1" containsInteger="1" minValue="1" maxValue="29"/>
    </cacheField>
    <cacheField name="Grouping the Distance" numFmtId="1">
      <sharedItems count="5">
        <s v="1-5"/>
        <s v="5-10"/>
        <s v="Above 20"/>
        <s v="15-20"/>
        <s v="10-15"/>
      </sharedItems>
    </cacheField>
    <cacheField name="Education" numFmtId="1">
      <sharedItems containsSemiMixedTypes="0" containsString="0" containsNumber="1" containsInteger="1" minValue="1" maxValue="5"/>
    </cacheField>
    <cacheField name="Text For Edu" numFmtId="49">
      <sharedItems count="5">
        <s v="College"/>
        <s v="Below College"/>
        <s v="Masters"/>
        <s v="Bachelors"/>
        <s v="Doctor"/>
      </sharedItems>
    </cacheField>
    <cacheField name="Education Field" numFmtId="49">
      <sharedItems/>
    </cacheField>
    <cacheField name="Employee Number" numFmtId="1">
      <sharedItems containsSemiMixedTypes="0" containsString="0" containsNumber="1" containsInteger="1" minValue="1" maxValue="2068"/>
    </cacheField>
    <cacheField name="Environment Satisfaction" numFmtId="1">
      <sharedItems containsSemiMixedTypes="0" containsString="0" containsNumber="1" containsInteger="1" minValue="1" maxValue="4"/>
    </cacheField>
    <cacheField name="Text For Environment Satisfaction" numFmtId="49">
      <sharedItems count="4">
        <s v="Dissatisfied"/>
        <s v="Neutral"/>
        <s v="Satisfied"/>
        <s v="Very Dissatisfied"/>
      </sharedItems>
    </cacheField>
    <cacheField name="Gender" numFmtId="49">
      <sharedItems count="2">
        <s v="Female"/>
        <s v="Male"/>
      </sharedItems>
    </cacheField>
    <cacheField name="Job Involvement" numFmtId="1">
      <sharedItems containsSemiMixedTypes="0" containsString="0" containsNumber="1" containsInteger="1" minValue="1" maxValue="4" count="4">
        <n v="3"/>
        <n v="2"/>
        <n v="4"/>
        <n v="1"/>
      </sharedItems>
    </cacheField>
    <cacheField name="Text For Job Involvement" numFmtId="49">
      <sharedItems count="4">
        <s v="High"/>
        <s v="Medium"/>
        <s v="Very High"/>
        <s v="Low"/>
      </sharedItems>
    </cacheField>
    <cacheField name="Job Level" numFmtId="1">
      <sharedItems containsSemiMixedTypes="0" containsString="0" containsNumber="1" containsInteger="1" minValue="1" maxValue="5" count="5">
        <n v="2"/>
        <n v="1"/>
        <n v="3"/>
        <n v="4"/>
        <n v="5"/>
      </sharedItems>
    </cacheField>
    <cacheField name="Text For Job Level" numFmtId="49">
      <sharedItems count="5">
        <s v="Junior"/>
        <s v="Entry Level"/>
        <s v="Mid Level"/>
        <s v="Senior"/>
        <s v="Executive"/>
      </sharedItems>
    </cacheField>
    <cacheField name="Job Role" numFmtId="49">
      <sharedItems count="9">
        <s v="Sales Executive"/>
        <s v="Research Scientist"/>
        <s v="Laboratory Technician"/>
        <s v="Manufacturing Director"/>
        <s v="Healthcare Representative"/>
        <s v="Manager"/>
        <s v="Sales Representative"/>
        <s v="Research Director"/>
        <s v="Human Resources"/>
      </sharedItems>
    </cacheField>
    <cacheField name="Job Satisfaction" numFmtId="1">
      <sharedItems containsSemiMixedTypes="0" containsString="0" containsNumber="1" containsInteger="1" minValue="1" maxValue="4"/>
    </cacheField>
    <cacheField name="Text For Job Satisfaction" numFmtId="49">
      <sharedItems count="4">
        <s v="Satisfied"/>
        <s v="Dissatisfied"/>
        <s v="Neutral"/>
        <s v="Very Dissatisfied"/>
      </sharedItems>
    </cacheField>
    <cacheField name="Marital Status" numFmtId="49">
      <sharedItems count="3">
        <s v="Single"/>
        <s v="Married"/>
        <s v="Divorced"/>
      </sharedItems>
    </cacheField>
    <cacheField name="Monthly Income" numFmtId="164">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7991"/>
        <n v="3377"/>
        <n v="5538"/>
        <n v="5762"/>
        <n v="2592"/>
        <n v="4213"/>
        <n v="4127"/>
        <n v="2438"/>
        <n v="6870"/>
        <n v="10447"/>
        <n v="9667"/>
        <n v="2148"/>
        <n v="8926"/>
        <n v="6513"/>
        <n v="6799"/>
        <n v="16291"/>
        <n v="2705"/>
        <n v="10333"/>
        <n v="4448"/>
        <n v="6854"/>
        <n v="9637"/>
        <n v="3591"/>
        <n v="4684"/>
        <n v="15787"/>
        <n v="1514"/>
        <n v="2335"/>
        <n v="5154"/>
        <n v="6962"/>
        <n v="5675"/>
        <n v="2379"/>
        <n v="3812"/>
        <n v="4648"/>
        <n v="2105"/>
        <n v="8578"/>
        <n v="2706"/>
        <n v="6384"/>
        <n v="3968"/>
        <n v="9907"/>
        <n v="13225"/>
        <n v="3540"/>
        <n v="2804"/>
        <n v="19392"/>
        <n v="19665"/>
        <n v="2439"/>
        <n v="7314"/>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cacheField>
    <cacheField name="Number of Companies Worked" numFmtId="1">
      <sharedItems containsSemiMixedTypes="0" containsString="0" containsNumber="1" containsInteger="1" minValue="0" maxValue="9" count="10">
        <n v="8"/>
        <n v="1"/>
        <n v="6"/>
        <n v="9"/>
        <n v="0"/>
        <n v="4"/>
        <n v="5"/>
        <n v="2"/>
        <n v="7"/>
        <n v="3"/>
      </sharedItems>
    </cacheField>
    <cacheField name="Over Time" numFmtId="49">
      <sharedItems count="2">
        <s v="Yes"/>
        <s v="No"/>
      </sharedItems>
    </cacheField>
    <cacheField name="Salary Hike" numFmtId="0">
      <sharedItems containsSemiMixedTypes="0" containsString="0" containsNumber="1" containsInteger="1" minValue="11" maxValue="25" count="15">
        <n v="11"/>
        <n v="23"/>
        <n v="15"/>
        <n v="12"/>
        <n v="13"/>
        <n v="20"/>
        <n v="22"/>
        <n v="21"/>
        <n v="17"/>
        <n v="14"/>
        <n v="16"/>
        <n v="18"/>
        <n v="19"/>
        <n v="24"/>
        <n v="25"/>
      </sharedItems>
    </cacheField>
    <cacheField name="Percent Salary Hike" numFmtId="9">
      <sharedItems containsSemiMixedTypes="0" containsString="0" containsNumber="1" minValue="0.11" maxValue="0.25" count="15">
        <n v="0.11"/>
        <n v="0.23"/>
        <n v="0.15"/>
        <n v="0.12"/>
        <n v="0.13"/>
        <n v="0.2"/>
        <n v="0.22"/>
        <n v="0.21"/>
        <n v="0.17"/>
        <n v="0.14000000000000001"/>
        <n v="0.16"/>
        <n v="0.18"/>
        <n v="0.19"/>
        <n v="0.24"/>
        <n v="0.25"/>
      </sharedItems>
    </cacheField>
    <cacheField name="Performance Rating" numFmtId="1">
      <sharedItems containsSemiMixedTypes="0" containsString="0" containsNumber="1" containsInteger="1" minValue="3" maxValue="4"/>
    </cacheField>
    <cacheField name="Text For Performance Rating" numFmtId="49">
      <sharedItems count="2">
        <s v="Excellent"/>
        <s v="Outstanding"/>
      </sharedItems>
    </cacheField>
    <cacheField name="Relationship Satisfaction" numFmtId="1">
      <sharedItems containsSemiMixedTypes="0" containsString="0" containsNumber="1" containsInteger="1" minValue="1" maxValue="4"/>
    </cacheField>
    <cacheField name="Text For Relationship Satisfaction" numFmtId="49">
      <sharedItems count="4">
        <s v="Very Dissatisfied"/>
        <s v="Satisfied"/>
        <s v="Dissatisfied"/>
        <s v="Neutral"/>
      </sharedItems>
    </cacheField>
    <cacheField name="Stock Option Level" numFmtId="1">
      <sharedItems containsSemiMixedTypes="0" containsString="0" containsNumber="1" containsInteger="1" minValue="0" maxValue="3" count="4">
        <n v="0"/>
        <n v="1"/>
        <n v="3"/>
        <n v="2"/>
      </sharedItems>
    </cacheField>
    <cacheField name="Total Working Years" numFmtId="1">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cacheField>
    <cacheField name="Grouping Total Working Years" numFmtId="1">
      <sharedItems count="5">
        <s v="5-10"/>
        <s v="10-20"/>
        <s v="0-2"/>
        <s v="2-5"/>
        <s v="20-40"/>
      </sharedItems>
    </cacheField>
    <cacheField name="Training Times Last Year" numFmtId="1">
      <sharedItems containsSemiMixedTypes="0" containsString="0" containsNumber="1" containsInteger="1" minValue="0" maxValue="6"/>
    </cacheField>
    <cacheField name="Work Life Balance" numFmtId="1">
      <sharedItems containsSemiMixedTypes="0" containsString="0" containsNumber="1" containsInteger="1" minValue="1" maxValue="4"/>
    </cacheField>
    <cacheField name="Text For Work life Balance" numFmtId="49">
      <sharedItems count="4">
        <s v="Bad"/>
        <s v="Better"/>
        <s v="Good"/>
        <s v="Best"/>
      </sharedItems>
    </cacheField>
    <cacheField name="Years At Company" numFmtId="1">
      <sharedItems containsSemiMixedTypes="0" containsString="0" containsNumber="1" containsInteger="1" minValue="0" maxValue="40" count="37">
        <n v="6"/>
        <n v="10"/>
        <n v="0"/>
        <n v="8"/>
        <n v="2"/>
        <n v="7"/>
        <n v="1"/>
        <n v="9"/>
        <n v="5"/>
        <n v="4"/>
        <n v="25"/>
        <n v="3"/>
        <n v="12"/>
        <n v="14"/>
        <n v="22"/>
        <n v="15"/>
        <n v="27"/>
        <n v="21"/>
        <n v="17"/>
        <n v="11"/>
        <n v="13"/>
        <n v="37"/>
        <n v="16"/>
        <n v="20"/>
        <n v="40"/>
        <n v="24"/>
        <n v="33"/>
        <n v="19"/>
        <n v="36"/>
        <n v="18"/>
        <n v="29"/>
        <n v="31"/>
        <n v="32"/>
        <n v="34"/>
        <n v="26"/>
        <n v="30"/>
        <n v="23"/>
      </sharedItems>
    </cacheField>
    <cacheField name="Grouping Years At Company" numFmtId="1">
      <sharedItems count="5">
        <s v="5-10"/>
        <s v="0-2"/>
        <s v="2-5"/>
        <s v="20-40"/>
        <s v="10-20"/>
      </sharedItems>
    </cacheField>
    <cacheField name="Years In Current Role" numFmtId="1">
      <sharedItems containsSemiMixedTypes="0" containsString="0" containsNumber="1" containsInteger="1" minValue="0" maxValue="18" count="19">
        <n v="4"/>
        <n v="7"/>
        <n v="0"/>
        <n v="2"/>
        <n v="5"/>
        <n v="9"/>
        <n v="8"/>
        <n v="3"/>
        <n v="6"/>
        <n v="13"/>
        <n v="1"/>
        <n v="15"/>
        <n v="14"/>
        <n v="16"/>
        <n v="11"/>
        <n v="10"/>
        <n v="12"/>
        <n v="18"/>
        <n v="17"/>
      </sharedItems>
    </cacheField>
    <cacheField name="Grouping Years In Current Role" numFmtId="1">
      <sharedItems count="5">
        <s v="2-5"/>
        <s v="5-10"/>
        <s v="0-2"/>
        <s v="10-15"/>
        <s v="Above 15"/>
      </sharedItems>
    </cacheField>
    <cacheField name="Years Since Last Promotion" numFmtId="1">
      <sharedItems containsSemiMixedTypes="0" containsString="0" containsNumber="1" containsInteger="1" minValue="0" maxValue="15"/>
    </cacheField>
    <cacheField name="Grouping Years Since Last Promotion" numFmtId="1">
      <sharedItems count="4">
        <s v="0-2"/>
        <s v="2-5"/>
        <s v="5-10"/>
        <s v="10-15"/>
      </sharedItems>
    </cacheField>
    <cacheField name="Years With Current Manager" numFmtId="1">
      <sharedItems containsSemiMixedTypes="0" containsString="0" containsNumber="1" containsInteger="1" minValue="0" maxValue="17"/>
    </cacheField>
    <cacheField name="Grouping Years With Current Manager" numFmtId="1">
      <sharedItems count="5">
        <s v="2-5"/>
        <s v="5-10"/>
        <s v="0-2"/>
        <s v="10-15"/>
        <s v="Above 15"/>
      </sharedItems>
    </cacheField>
  </cacheFields>
  <extLst>
    <ext xmlns:x14="http://schemas.microsoft.com/office/spreadsheetml/2009/9/main" uri="{725AE2AE-9491-48be-B2B4-4EB974FC3084}">
      <x14:pivotCacheDefinition pivotCacheId="20316218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8.815318287037" createdVersion="8" refreshedVersion="8" minRefreshableVersion="3" recordCount="4" xr:uid="{474183EB-CFCB-416D-BF85-59DB8656D38B}">
  <cacheSource type="worksheet">
    <worksheetSource ref="A32:B36" sheet="KPI Sheet"/>
  </cacheSource>
  <cacheFields count="2">
    <cacheField name="Job Satisfaction" numFmtId="0">
      <sharedItems count="4">
        <s v="Very Dissatisfied"/>
        <s v="Neutral"/>
        <s v="Dissatisfied"/>
        <s v="Satisfied"/>
      </sharedItems>
    </cacheField>
    <cacheField name="Rate Of Attrition(%)" numFmtId="9">
      <sharedItems containsSemiMixedTypes="0" containsString="0" containsNumber="1" minValue="0.11328976034858387" maxValue="0.22837370242214533" count="4">
        <n v="0.22837370242214533"/>
        <n v="0.16515837104072398"/>
        <n v="0.16428571428571428"/>
        <n v="0.11328976034858387"/>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9.394282754627" createdVersion="8" refreshedVersion="8" minRefreshableVersion="3" recordCount="3" xr:uid="{7DF21C4A-C2D7-47CE-BB81-05D8EE2B8152}">
  <cacheSource type="worksheet">
    <worksheetSource ref="A22:B25" sheet="KPI Sheet"/>
  </cacheSource>
  <cacheFields count="2">
    <cacheField name="Business Travel" numFmtId="0">
      <sharedItems count="3">
        <s v="Non-Travel"/>
        <s v="Travel_Frequently"/>
        <s v="Travel_Rarely"/>
      </sharedItems>
    </cacheField>
    <cacheField name="Rate Of Attrition(%)" numFmtId="9">
      <sharedItems containsSemiMixedTypes="0" containsString="0" containsNumber="1" minValue="0.08" maxValue="0.24909747292418771" count="3">
        <n v="0.08"/>
        <n v="0.24909747292418771"/>
        <n v="0.14956855225311602"/>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9.422904861109" createdVersion="8" refreshedVersion="8" minRefreshableVersion="3" recordCount="9" xr:uid="{3F80EE61-4C36-4FEF-9A61-E2ADB0C98924}">
  <cacheSource type="worksheet">
    <worksheetSource ref="A11:B20" sheet="KPI Sheet"/>
  </cacheSource>
  <cacheFields count="2">
    <cacheField name="Job Roles" numFmtId="0">
      <sharedItems count="9">
        <s v="Sales Representative"/>
        <s v="Laboratory Technician"/>
        <s v="Human Resources"/>
        <s v="Sales Executive"/>
        <s v="Research Scientist"/>
        <s v="Manufacturing Director"/>
        <s v="Healthcare Representative"/>
        <s v="Manager"/>
        <s v="Research Director"/>
      </sharedItems>
    </cacheField>
    <cacheField name="Rate of Attrition(%)" numFmtId="9">
      <sharedItems containsSemiMixedTypes="0" containsString="0" containsNumber="1" minValue="2.5000000000000001E-2" maxValue="0.39759036144578314"/>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9.431061689815" createdVersion="8" refreshedVersion="8" minRefreshableVersion="3" recordCount="3" xr:uid="{336D8A12-8F63-4115-98AE-7381F8BF5D28}">
  <cacheSource type="worksheet">
    <worksheetSource ref="A27:B30" sheet="KPI Sheet"/>
  </cacheSource>
  <cacheFields count="2">
    <cacheField name="Marital Status" numFmtId="0">
      <sharedItems count="3">
        <s v="Divorced"/>
        <s v="Married"/>
        <s v="Single"/>
      </sharedItems>
    </cacheField>
    <cacheField name="Rate Of Attrition(%)" numFmtId="9">
      <sharedItems containsSemiMixedTypes="0" containsString="0" containsNumber="1" minValue="0.10091743119266056" maxValue="0.25531914893617019"/>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9.452016550924" createdVersion="8" refreshedVersion="8" minRefreshableVersion="3" recordCount="2" xr:uid="{8C3B69FC-FAA5-4960-A188-7E127420EC1D}">
  <cacheSource type="worksheet">
    <worksheetSource ref="A63:B65" sheet="KPI Sheet"/>
  </cacheSource>
  <cacheFields count="2">
    <cacheField name="Over Time" numFmtId="0">
      <sharedItems count="2">
        <s v="No"/>
        <s v="Yes"/>
      </sharedItems>
    </cacheField>
    <cacheField name="Rate Of Attrition(%)" numFmtId="9">
      <sharedItems containsSemiMixedTypes="0" containsString="0" containsNumber="1" minValue="0.10436432637571158" maxValue="0.30528846153846156"/>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9.469042013887" createdVersion="8" refreshedVersion="8" minRefreshableVersion="3" recordCount="5" xr:uid="{B1D5C91F-88E8-48D1-8B60-98E852F8AE96}">
  <cacheSource type="worksheet">
    <worksheetSource ref="A67:B72" sheet="KPI Sheet"/>
  </cacheSource>
  <cacheFields count="2">
    <cacheField name="Total Working Years" numFmtId="0">
      <sharedItems count="5">
        <s v="0-2"/>
        <s v="10-20"/>
        <s v="20-40"/>
        <s v="2-5"/>
        <s v="5-10"/>
      </sharedItems>
    </cacheField>
    <cacheField name="Rate Of Attrition(%)" numFmtId="9">
      <sharedItems containsSemiMixedTypes="0" containsString="0" containsNumber="1" minValue="7.7294685990338161E-2" maxValue="0.43902439024390244"/>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9.550021875002" createdVersion="8" refreshedVersion="8" minRefreshableVersion="3" recordCount="3" xr:uid="{0BB2E560-5D5C-4E6C-8D43-89D7BF80E111}">
  <cacheSource type="worksheet">
    <worksheetSource ref="G75:H78" sheet="KPI Sheet"/>
  </cacheSource>
  <cacheFields count="2">
    <cacheField name="Department" numFmtId="0">
      <sharedItems count="3">
        <s v="Human Resources"/>
        <s v="Research &amp; Development"/>
        <s v="Sales"/>
      </sharedItems>
    </cacheField>
    <cacheField name="Rate of Attrition" numFmtId="9">
      <sharedItems containsSemiMixedTypes="0" containsString="0" containsNumber="1" minValue="0.13839750260145681" maxValue="0.2062780269058296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99.557591435187" createdVersion="8" refreshedVersion="8" minRefreshableVersion="3" recordCount="2" xr:uid="{BDB3C3C9-A0B5-4028-94CE-D1D0E29A48E7}">
  <cacheSource type="worksheet">
    <worksheetSource ref="A81:B83" sheet="KPI Sheet"/>
  </cacheSource>
  <cacheFields count="2">
    <cacheField name="Gender" numFmtId="0">
      <sharedItems count="2">
        <s v="Female"/>
        <s v="Male"/>
      </sharedItems>
    </cacheField>
    <cacheField name="Rate Of Attrition(%)" numFmtId="9">
      <sharedItems containsSemiMixedTypes="0" containsString="0" containsNumber="1" minValue="0.14795918367346939" maxValue="0.1700680272108843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n v="41"/>
    <x v="0"/>
    <x v="0"/>
    <x v="0"/>
    <x v="0"/>
    <n v="1"/>
    <x v="0"/>
    <n v="2"/>
    <x v="0"/>
    <s v="Life Sciences"/>
    <n v="1"/>
    <n v="2"/>
    <x v="0"/>
    <x v="0"/>
    <x v="0"/>
    <x v="0"/>
    <x v="0"/>
    <x v="0"/>
    <x v="0"/>
    <n v="4"/>
    <x v="0"/>
    <x v="0"/>
    <x v="0"/>
    <x v="0"/>
    <x v="0"/>
    <x v="0"/>
    <x v="0"/>
    <n v="3"/>
    <x v="0"/>
    <n v="1"/>
    <x v="0"/>
    <x v="0"/>
    <x v="0"/>
    <x v="0"/>
    <n v="0"/>
    <n v="1"/>
    <x v="0"/>
    <x v="0"/>
    <x v="0"/>
    <x v="0"/>
    <x v="0"/>
    <n v="0"/>
    <x v="0"/>
    <n v="5"/>
    <x v="0"/>
  </r>
  <r>
    <n v="49"/>
    <x v="0"/>
    <x v="1"/>
    <x v="1"/>
    <x v="1"/>
    <n v="8"/>
    <x v="1"/>
    <n v="1"/>
    <x v="1"/>
    <s v="Life Sciences"/>
    <n v="2"/>
    <n v="3"/>
    <x v="1"/>
    <x v="1"/>
    <x v="1"/>
    <x v="1"/>
    <x v="0"/>
    <x v="0"/>
    <x v="1"/>
    <n v="2"/>
    <x v="1"/>
    <x v="1"/>
    <x v="1"/>
    <x v="1"/>
    <x v="1"/>
    <x v="1"/>
    <x v="1"/>
    <n v="4"/>
    <x v="1"/>
    <n v="4"/>
    <x v="1"/>
    <x v="1"/>
    <x v="1"/>
    <x v="0"/>
    <n v="3"/>
    <n v="3"/>
    <x v="1"/>
    <x v="1"/>
    <x v="0"/>
    <x v="1"/>
    <x v="1"/>
    <n v="1"/>
    <x v="0"/>
    <n v="7"/>
    <x v="1"/>
  </r>
  <r>
    <n v="37"/>
    <x v="1"/>
    <x v="0"/>
    <x v="0"/>
    <x v="1"/>
    <n v="2"/>
    <x v="0"/>
    <n v="2"/>
    <x v="0"/>
    <s v="Other"/>
    <n v="4"/>
    <n v="4"/>
    <x v="2"/>
    <x v="1"/>
    <x v="1"/>
    <x v="1"/>
    <x v="1"/>
    <x v="1"/>
    <x v="2"/>
    <n v="3"/>
    <x v="2"/>
    <x v="0"/>
    <x v="2"/>
    <x v="2"/>
    <x v="0"/>
    <x v="2"/>
    <x v="2"/>
    <n v="3"/>
    <x v="0"/>
    <n v="2"/>
    <x v="2"/>
    <x v="0"/>
    <x v="2"/>
    <x v="0"/>
    <n v="3"/>
    <n v="3"/>
    <x v="1"/>
    <x v="2"/>
    <x v="1"/>
    <x v="2"/>
    <x v="2"/>
    <n v="0"/>
    <x v="0"/>
    <n v="0"/>
    <x v="2"/>
  </r>
  <r>
    <n v="33"/>
    <x v="1"/>
    <x v="1"/>
    <x v="1"/>
    <x v="1"/>
    <n v="3"/>
    <x v="0"/>
    <n v="4"/>
    <x v="2"/>
    <s v="Life Sciences"/>
    <n v="5"/>
    <n v="4"/>
    <x v="2"/>
    <x v="0"/>
    <x v="0"/>
    <x v="0"/>
    <x v="1"/>
    <x v="1"/>
    <x v="1"/>
    <n v="3"/>
    <x v="2"/>
    <x v="1"/>
    <x v="3"/>
    <x v="1"/>
    <x v="0"/>
    <x v="0"/>
    <x v="0"/>
    <n v="3"/>
    <x v="0"/>
    <n v="3"/>
    <x v="3"/>
    <x v="0"/>
    <x v="0"/>
    <x v="0"/>
    <n v="3"/>
    <n v="3"/>
    <x v="1"/>
    <x v="3"/>
    <x v="0"/>
    <x v="1"/>
    <x v="1"/>
    <n v="3"/>
    <x v="1"/>
    <n v="0"/>
    <x v="2"/>
  </r>
  <r>
    <n v="27"/>
    <x v="2"/>
    <x v="1"/>
    <x v="0"/>
    <x v="1"/>
    <n v="2"/>
    <x v="0"/>
    <n v="1"/>
    <x v="1"/>
    <s v="Medical"/>
    <n v="7"/>
    <n v="1"/>
    <x v="3"/>
    <x v="1"/>
    <x v="0"/>
    <x v="0"/>
    <x v="1"/>
    <x v="1"/>
    <x v="2"/>
    <n v="2"/>
    <x v="1"/>
    <x v="1"/>
    <x v="4"/>
    <x v="3"/>
    <x v="1"/>
    <x v="3"/>
    <x v="3"/>
    <n v="3"/>
    <x v="0"/>
    <n v="4"/>
    <x v="1"/>
    <x v="1"/>
    <x v="3"/>
    <x v="0"/>
    <n v="3"/>
    <n v="3"/>
    <x v="1"/>
    <x v="4"/>
    <x v="1"/>
    <x v="3"/>
    <x v="2"/>
    <n v="2"/>
    <x v="0"/>
    <n v="2"/>
    <x v="2"/>
  </r>
  <r>
    <n v="32"/>
    <x v="1"/>
    <x v="1"/>
    <x v="1"/>
    <x v="1"/>
    <n v="2"/>
    <x v="0"/>
    <n v="2"/>
    <x v="0"/>
    <s v="Life Sciences"/>
    <n v="8"/>
    <n v="4"/>
    <x v="2"/>
    <x v="1"/>
    <x v="0"/>
    <x v="0"/>
    <x v="1"/>
    <x v="1"/>
    <x v="2"/>
    <n v="4"/>
    <x v="0"/>
    <x v="0"/>
    <x v="5"/>
    <x v="4"/>
    <x v="1"/>
    <x v="4"/>
    <x v="4"/>
    <n v="3"/>
    <x v="0"/>
    <n v="3"/>
    <x v="3"/>
    <x v="0"/>
    <x v="0"/>
    <x v="0"/>
    <n v="2"/>
    <n v="2"/>
    <x v="2"/>
    <x v="5"/>
    <x v="0"/>
    <x v="1"/>
    <x v="1"/>
    <n v="3"/>
    <x v="1"/>
    <n v="6"/>
    <x v="1"/>
  </r>
  <r>
    <n v="59"/>
    <x v="0"/>
    <x v="1"/>
    <x v="0"/>
    <x v="1"/>
    <n v="3"/>
    <x v="0"/>
    <n v="3"/>
    <x v="3"/>
    <s v="Medical"/>
    <n v="10"/>
    <n v="3"/>
    <x v="1"/>
    <x v="0"/>
    <x v="2"/>
    <x v="2"/>
    <x v="1"/>
    <x v="1"/>
    <x v="2"/>
    <n v="1"/>
    <x v="3"/>
    <x v="1"/>
    <x v="6"/>
    <x v="5"/>
    <x v="0"/>
    <x v="5"/>
    <x v="5"/>
    <n v="4"/>
    <x v="1"/>
    <n v="1"/>
    <x v="0"/>
    <x v="2"/>
    <x v="4"/>
    <x v="1"/>
    <n v="3"/>
    <n v="2"/>
    <x v="2"/>
    <x v="6"/>
    <x v="1"/>
    <x v="2"/>
    <x v="2"/>
    <n v="0"/>
    <x v="0"/>
    <n v="0"/>
    <x v="2"/>
  </r>
  <r>
    <n v="30"/>
    <x v="2"/>
    <x v="1"/>
    <x v="0"/>
    <x v="1"/>
    <n v="24"/>
    <x v="2"/>
    <n v="1"/>
    <x v="1"/>
    <s v="Life Sciences"/>
    <n v="11"/>
    <n v="4"/>
    <x v="2"/>
    <x v="1"/>
    <x v="0"/>
    <x v="0"/>
    <x v="1"/>
    <x v="1"/>
    <x v="2"/>
    <n v="3"/>
    <x v="2"/>
    <x v="2"/>
    <x v="7"/>
    <x v="1"/>
    <x v="1"/>
    <x v="6"/>
    <x v="6"/>
    <n v="4"/>
    <x v="1"/>
    <n v="2"/>
    <x v="2"/>
    <x v="1"/>
    <x v="5"/>
    <x v="2"/>
    <n v="2"/>
    <n v="3"/>
    <x v="1"/>
    <x v="6"/>
    <x v="1"/>
    <x v="2"/>
    <x v="2"/>
    <n v="0"/>
    <x v="0"/>
    <n v="0"/>
    <x v="2"/>
  </r>
  <r>
    <n v="38"/>
    <x v="1"/>
    <x v="1"/>
    <x v="1"/>
    <x v="1"/>
    <n v="23"/>
    <x v="2"/>
    <n v="3"/>
    <x v="3"/>
    <s v="Life Sciences"/>
    <n v="12"/>
    <n v="4"/>
    <x v="2"/>
    <x v="1"/>
    <x v="1"/>
    <x v="1"/>
    <x v="2"/>
    <x v="2"/>
    <x v="3"/>
    <n v="3"/>
    <x v="2"/>
    <x v="0"/>
    <x v="8"/>
    <x v="4"/>
    <x v="1"/>
    <x v="7"/>
    <x v="7"/>
    <n v="4"/>
    <x v="1"/>
    <n v="2"/>
    <x v="2"/>
    <x v="0"/>
    <x v="1"/>
    <x v="0"/>
    <n v="2"/>
    <n v="3"/>
    <x v="1"/>
    <x v="7"/>
    <x v="0"/>
    <x v="1"/>
    <x v="1"/>
    <n v="1"/>
    <x v="0"/>
    <n v="8"/>
    <x v="1"/>
  </r>
  <r>
    <n v="36"/>
    <x v="1"/>
    <x v="1"/>
    <x v="0"/>
    <x v="1"/>
    <n v="27"/>
    <x v="2"/>
    <n v="3"/>
    <x v="3"/>
    <s v="Medical"/>
    <n v="13"/>
    <n v="3"/>
    <x v="1"/>
    <x v="1"/>
    <x v="0"/>
    <x v="0"/>
    <x v="0"/>
    <x v="0"/>
    <x v="4"/>
    <n v="3"/>
    <x v="2"/>
    <x v="1"/>
    <x v="9"/>
    <x v="2"/>
    <x v="1"/>
    <x v="4"/>
    <x v="4"/>
    <n v="3"/>
    <x v="0"/>
    <n v="2"/>
    <x v="2"/>
    <x v="3"/>
    <x v="6"/>
    <x v="1"/>
    <n v="3"/>
    <n v="2"/>
    <x v="2"/>
    <x v="5"/>
    <x v="0"/>
    <x v="1"/>
    <x v="1"/>
    <n v="7"/>
    <x v="2"/>
    <n v="7"/>
    <x v="1"/>
  </r>
  <r>
    <n v="35"/>
    <x v="1"/>
    <x v="1"/>
    <x v="0"/>
    <x v="1"/>
    <n v="16"/>
    <x v="3"/>
    <n v="3"/>
    <x v="3"/>
    <s v="Medical"/>
    <n v="14"/>
    <n v="1"/>
    <x v="3"/>
    <x v="1"/>
    <x v="2"/>
    <x v="2"/>
    <x v="1"/>
    <x v="1"/>
    <x v="2"/>
    <n v="2"/>
    <x v="1"/>
    <x v="1"/>
    <x v="10"/>
    <x v="4"/>
    <x v="1"/>
    <x v="4"/>
    <x v="4"/>
    <n v="3"/>
    <x v="0"/>
    <n v="3"/>
    <x v="3"/>
    <x v="1"/>
    <x v="3"/>
    <x v="0"/>
    <n v="5"/>
    <n v="3"/>
    <x v="1"/>
    <x v="8"/>
    <x v="2"/>
    <x v="0"/>
    <x v="0"/>
    <n v="0"/>
    <x v="0"/>
    <n v="3"/>
    <x v="0"/>
  </r>
  <r>
    <n v="29"/>
    <x v="2"/>
    <x v="1"/>
    <x v="0"/>
    <x v="1"/>
    <n v="15"/>
    <x v="4"/>
    <n v="2"/>
    <x v="0"/>
    <s v="Life Sciences"/>
    <n v="15"/>
    <n v="4"/>
    <x v="2"/>
    <x v="0"/>
    <x v="1"/>
    <x v="1"/>
    <x v="0"/>
    <x v="0"/>
    <x v="2"/>
    <n v="3"/>
    <x v="2"/>
    <x v="0"/>
    <x v="11"/>
    <x v="4"/>
    <x v="0"/>
    <x v="3"/>
    <x v="3"/>
    <n v="3"/>
    <x v="0"/>
    <n v="4"/>
    <x v="1"/>
    <x v="0"/>
    <x v="1"/>
    <x v="0"/>
    <n v="3"/>
    <n v="3"/>
    <x v="1"/>
    <x v="7"/>
    <x v="0"/>
    <x v="4"/>
    <x v="0"/>
    <n v="0"/>
    <x v="0"/>
    <n v="8"/>
    <x v="1"/>
  </r>
  <r>
    <n v="31"/>
    <x v="1"/>
    <x v="1"/>
    <x v="0"/>
    <x v="1"/>
    <n v="26"/>
    <x v="2"/>
    <n v="1"/>
    <x v="1"/>
    <s v="Life Sciences"/>
    <n v="16"/>
    <n v="1"/>
    <x v="3"/>
    <x v="1"/>
    <x v="0"/>
    <x v="0"/>
    <x v="1"/>
    <x v="1"/>
    <x v="1"/>
    <n v="3"/>
    <x v="2"/>
    <x v="2"/>
    <x v="12"/>
    <x v="1"/>
    <x v="1"/>
    <x v="8"/>
    <x v="8"/>
    <n v="3"/>
    <x v="0"/>
    <n v="4"/>
    <x v="1"/>
    <x v="1"/>
    <x v="7"/>
    <x v="3"/>
    <n v="1"/>
    <n v="2"/>
    <x v="2"/>
    <x v="8"/>
    <x v="2"/>
    <x v="3"/>
    <x v="2"/>
    <n v="4"/>
    <x v="1"/>
    <n v="3"/>
    <x v="0"/>
  </r>
  <r>
    <n v="34"/>
    <x v="1"/>
    <x v="1"/>
    <x v="0"/>
    <x v="1"/>
    <n v="19"/>
    <x v="3"/>
    <n v="2"/>
    <x v="0"/>
    <s v="Medical"/>
    <n v="18"/>
    <n v="2"/>
    <x v="0"/>
    <x v="1"/>
    <x v="0"/>
    <x v="0"/>
    <x v="1"/>
    <x v="1"/>
    <x v="2"/>
    <n v="4"/>
    <x v="0"/>
    <x v="2"/>
    <x v="13"/>
    <x v="4"/>
    <x v="1"/>
    <x v="0"/>
    <x v="0"/>
    <n v="3"/>
    <x v="0"/>
    <n v="3"/>
    <x v="3"/>
    <x v="1"/>
    <x v="8"/>
    <x v="3"/>
    <n v="2"/>
    <n v="3"/>
    <x v="1"/>
    <x v="4"/>
    <x v="1"/>
    <x v="3"/>
    <x v="2"/>
    <n v="1"/>
    <x v="0"/>
    <n v="2"/>
    <x v="2"/>
  </r>
  <r>
    <n v="28"/>
    <x v="2"/>
    <x v="0"/>
    <x v="0"/>
    <x v="1"/>
    <n v="24"/>
    <x v="2"/>
    <n v="3"/>
    <x v="3"/>
    <s v="Life Sciences"/>
    <n v="19"/>
    <n v="3"/>
    <x v="1"/>
    <x v="1"/>
    <x v="1"/>
    <x v="1"/>
    <x v="1"/>
    <x v="1"/>
    <x v="2"/>
    <n v="3"/>
    <x v="2"/>
    <x v="0"/>
    <x v="14"/>
    <x v="6"/>
    <x v="0"/>
    <x v="9"/>
    <x v="9"/>
    <n v="3"/>
    <x v="0"/>
    <n v="2"/>
    <x v="2"/>
    <x v="0"/>
    <x v="3"/>
    <x v="0"/>
    <n v="4"/>
    <n v="3"/>
    <x v="1"/>
    <x v="9"/>
    <x v="2"/>
    <x v="3"/>
    <x v="2"/>
    <n v="0"/>
    <x v="0"/>
    <n v="3"/>
    <x v="0"/>
  </r>
  <r>
    <n v="29"/>
    <x v="2"/>
    <x v="1"/>
    <x v="0"/>
    <x v="1"/>
    <n v="21"/>
    <x v="2"/>
    <n v="4"/>
    <x v="2"/>
    <s v="Life Sciences"/>
    <n v="20"/>
    <n v="2"/>
    <x v="0"/>
    <x v="0"/>
    <x v="2"/>
    <x v="2"/>
    <x v="2"/>
    <x v="2"/>
    <x v="3"/>
    <n v="1"/>
    <x v="3"/>
    <x v="2"/>
    <x v="15"/>
    <x v="1"/>
    <x v="1"/>
    <x v="0"/>
    <x v="0"/>
    <n v="3"/>
    <x v="0"/>
    <n v="3"/>
    <x v="3"/>
    <x v="1"/>
    <x v="1"/>
    <x v="0"/>
    <n v="1"/>
    <n v="3"/>
    <x v="1"/>
    <x v="1"/>
    <x v="0"/>
    <x v="5"/>
    <x v="1"/>
    <n v="8"/>
    <x v="2"/>
    <n v="8"/>
    <x v="1"/>
  </r>
  <r>
    <n v="32"/>
    <x v="1"/>
    <x v="1"/>
    <x v="0"/>
    <x v="1"/>
    <n v="5"/>
    <x v="0"/>
    <n v="2"/>
    <x v="0"/>
    <s v="Life Sciences"/>
    <n v="21"/>
    <n v="1"/>
    <x v="3"/>
    <x v="1"/>
    <x v="2"/>
    <x v="2"/>
    <x v="1"/>
    <x v="1"/>
    <x v="1"/>
    <n v="2"/>
    <x v="1"/>
    <x v="2"/>
    <x v="16"/>
    <x v="4"/>
    <x v="0"/>
    <x v="3"/>
    <x v="3"/>
    <n v="3"/>
    <x v="0"/>
    <n v="4"/>
    <x v="1"/>
    <x v="3"/>
    <x v="2"/>
    <x v="0"/>
    <n v="5"/>
    <n v="2"/>
    <x v="2"/>
    <x v="0"/>
    <x v="0"/>
    <x v="3"/>
    <x v="2"/>
    <n v="0"/>
    <x v="0"/>
    <n v="5"/>
    <x v="0"/>
  </r>
  <r>
    <n v="22"/>
    <x v="2"/>
    <x v="1"/>
    <x v="2"/>
    <x v="1"/>
    <n v="16"/>
    <x v="3"/>
    <n v="2"/>
    <x v="0"/>
    <s v="Medical"/>
    <n v="22"/>
    <n v="4"/>
    <x v="2"/>
    <x v="1"/>
    <x v="2"/>
    <x v="2"/>
    <x v="1"/>
    <x v="1"/>
    <x v="2"/>
    <n v="4"/>
    <x v="0"/>
    <x v="2"/>
    <x v="17"/>
    <x v="1"/>
    <x v="0"/>
    <x v="4"/>
    <x v="4"/>
    <n v="3"/>
    <x v="0"/>
    <n v="2"/>
    <x v="2"/>
    <x v="3"/>
    <x v="5"/>
    <x v="2"/>
    <n v="2"/>
    <n v="2"/>
    <x v="2"/>
    <x v="6"/>
    <x v="1"/>
    <x v="2"/>
    <x v="2"/>
    <n v="0"/>
    <x v="0"/>
    <n v="0"/>
    <x v="2"/>
  </r>
  <r>
    <n v="53"/>
    <x v="0"/>
    <x v="1"/>
    <x v="0"/>
    <x v="0"/>
    <n v="2"/>
    <x v="0"/>
    <n v="4"/>
    <x v="2"/>
    <s v="Life Sciences"/>
    <n v="23"/>
    <n v="1"/>
    <x v="3"/>
    <x v="0"/>
    <x v="1"/>
    <x v="1"/>
    <x v="3"/>
    <x v="3"/>
    <x v="5"/>
    <n v="4"/>
    <x v="0"/>
    <x v="1"/>
    <x v="18"/>
    <x v="7"/>
    <x v="1"/>
    <x v="10"/>
    <x v="10"/>
    <n v="3"/>
    <x v="0"/>
    <n v="3"/>
    <x v="3"/>
    <x v="0"/>
    <x v="9"/>
    <x v="4"/>
    <n v="3"/>
    <n v="3"/>
    <x v="1"/>
    <x v="10"/>
    <x v="3"/>
    <x v="6"/>
    <x v="1"/>
    <n v="3"/>
    <x v="1"/>
    <n v="7"/>
    <x v="1"/>
  </r>
  <r>
    <n v="38"/>
    <x v="1"/>
    <x v="1"/>
    <x v="0"/>
    <x v="1"/>
    <n v="2"/>
    <x v="0"/>
    <n v="3"/>
    <x v="3"/>
    <s v="Life Sciences"/>
    <n v="24"/>
    <n v="4"/>
    <x v="2"/>
    <x v="1"/>
    <x v="0"/>
    <x v="0"/>
    <x v="1"/>
    <x v="1"/>
    <x v="1"/>
    <n v="4"/>
    <x v="0"/>
    <x v="0"/>
    <x v="19"/>
    <x v="6"/>
    <x v="0"/>
    <x v="0"/>
    <x v="0"/>
    <n v="3"/>
    <x v="0"/>
    <n v="3"/>
    <x v="3"/>
    <x v="0"/>
    <x v="3"/>
    <x v="0"/>
    <n v="3"/>
    <n v="3"/>
    <x v="1"/>
    <x v="11"/>
    <x v="2"/>
    <x v="3"/>
    <x v="2"/>
    <n v="1"/>
    <x v="0"/>
    <n v="2"/>
    <x v="2"/>
  </r>
  <r>
    <n v="24"/>
    <x v="2"/>
    <x v="1"/>
    <x v="2"/>
    <x v="1"/>
    <n v="11"/>
    <x v="4"/>
    <n v="2"/>
    <x v="0"/>
    <s v="Other"/>
    <n v="26"/>
    <n v="1"/>
    <x v="3"/>
    <x v="0"/>
    <x v="2"/>
    <x v="2"/>
    <x v="0"/>
    <x v="0"/>
    <x v="3"/>
    <n v="3"/>
    <x v="2"/>
    <x v="2"/>
    <x v="20"/>
    <x v="4"/>
    <x v="1"/>
    <x v="11"/>
    <x v="11"/>
    <n v="3"/>
    <x v="0"/>
    <n v="4"/>
    <x v="1"/>
    <x v="1"/>
    <x v="7"/>
    <x v="3"/>
    <n v="5"/>
    <n v="2"/>
    <x v="2"/>
    <x v="9"/>
    <x v="2"/>
    <x v="3"/>
    <x v="2"/>
    <n v="1"/>
    <x v="0"/>
    <n v="3"/>
    <x v="0"/>
  </r>
  <r>
    <n v="36"/>
    <x v="1"/>
    <x v="0"/>
    <x v="0"/>
    <x v="0"/>
    <n v="9"/>
    <x v="1"/>
    <n v="4"/>
    <x v="2"/>
    <s v="Life Sciences"/>
    <n v="27"/>
    <n v="3"/>
    <x v="1"/>
    <x v="1"/>
    <x v="1"/>
    <x v="1"/>
    <x v="1"/>
    <x v="1"/>
    <x v="6"/>
    <n v="1"/>
    <x v="3"/>
    <x v="0"/>
    <x v="21"/>
    <x v="8"/>
    <x v="1"/>
    <x v="1"/>
    <x v="1"/>
    <n v="4"/>
    <x v="1"/>
    <n v="2"/>
    <x v="2"/>
    <x v="0"/>
    <x v="1"/>
    <x v="0"/>
    <n v="4"/>
    <n v="3"/>
    <x v="1"/>
    <x v="8"/>
    <x v="2"/>
    <x v="7"/>
    <x v="0"/>
    <n v="0"/>
    <x v="0"/>
    <n v="3"/>
    <x v="0"/>
  </r>
  <r>
    <n v="34"/>
    <x v="1"/>
    <x v="1"/>
    <x v="0"/>
    <x v="1"/>
    <n v="7"/>
    <x v="1"/>
    <n v="4"/>
    <x v="2"/>
    <s v="Life Sciences"/>
    <n v="28"/>
    <n v="1"/>
    <x v="3"/>
    <x v="0"/>
    <x v="0"/>
    <x v="0"/>
    <x v="2"/>
    <x v="2"/>
    <x v="7"/>
    <n v="2"/>
    <x v="1"/>
    <x v="0"/>
    <x v="22"/>
    <x v="4"/>
    <x v="1"/>
    <x v="0"/>
    <x v="0"/>
    <n v="3"/>
    <x v="0"/>
    <n v="3"/>
    <x v="3"/>
    <x v="0"/>
    <x v="10"/>
    <x v="1"/>
    <n v="4"/>
    <n v="3"/>
    <x v="1"/>
    <x v="12"/>
    <x v="4"/>
    <x v="8"/>
    <x v="1"/>
    <n v="2"/>
    <x v="0"/>
    <n v="11"/>
    <x v="3"/>
  </r>
  <r>
    <n v="21"/>
    <x v="2"/>
    <x v="1"/>
    <x v="0"/>
    <x v="1"/>
    <n v="15"/>
    <x v="4"/>
    <n v="2"/>
    <x v="0"/>
    <s v="Life Sciences"/>
    <n v="30"/>
    <n v="3"/>
    <x v="1"/>
    <x v="1"/>
    <x v="0"/>
    <x v="0"/>
    <x v="1"/>
    <x v="1"/>
    <x v="1"/>
    <n v="4"/>
    <x v="0"/>
    <x v="0"/>
    <x v="23"/>
    <x v="1"/>
    <x v="1"/>
    <x v="9"/>
    <x v="9"/>
    <n v="3"/>
    <x v="0"/>
    <n v="4"/>
    <x v="1"/>
    <x v="0"/>
    <x v="11"/>
    <x v="2"/>
    <n v="6"/>
    <n v="3"/>
    <x v="1"/>
    <x v="2"/>
    <x v="1"/>
    <x v="2"/>
    <x v="2"/>
    <n v="0"/>
    <x v="0"/>
    <n v="0"/>
    <x v="2"/>
  </r>
  <r>
    <n v="34"/>
    <x v="1"/>
    <x v="0"/>
    <x v="0"/>
    <x v="1"/>
    <n v="6"/>
    <x v="1"/>
    <n v="1"/>
    <x v="1"/>
    <s v="Medical"/>
    <n v="31"/>
    <n v="2"/>
    <x v="0"/>
    <x v="1"/>
    <x v="0"/>
    <x v="0"/>
    <x v="1"/>
    <x v="1"/>
    <x v="1"/>
    <n v="1"/>
    <x v="3"/>
    <x v="0"/>
    <x v="24"/>
    <x v="7"/>
    <x v="1"/>
    <x v="0"/>
    <x v="0"/>
    <n v="3"/>
    <x v="0"/>
    <n v="3"/>
    <x v="3"/>
    <x v="0"/>
    <x v="0"/>
    <x v="0"/>
    <n v="2"/>
    <n v="3"/>
    <x v="1"/>
    <x v="9"/>
    <x v="2"/>
    <x v="3"/>
    <x v="2"/>
    <n v="1"/>
    <x v="0"/>
    <n v="3"/>
    <x v="0"/>
  </r>
  <r>
    <n v="53"/>
    <x v="0"/>
    <x v="1"/>
    <x v="0"/>
    <x v="1"/>
    <n v="5"/>
    <x v="0"/>
    <n v="3"/>
    <x v="3"/>
    <s v="Other"/>
    <n v="32"/>
    <n v="3"/>
    <x v="1"/>
    <x v="0"/>
    <x v="0"/>
    <x v="0"/>
    <x v="4"/>
    <x v="4"/>
    <x v="5"/>
    <n v="3"/>
    <x v="2"/>
    <x v="2"/>
    <x v="25"/>
    <x v="5"/>
    <x v="1"/>
    <x v="0"/>
    <x v="0"/>
    <n v="3"/>
    <x v="0"/>
    <n v="4"/>
    <x v="1"/>
    <x v="1"/>
    <x v="12"/>
    <x v="4"/>
    <n v="3"/>
    <n v="2"/>
    <x v="2"/>
    <x v="13"/>
    <x v="4"/>
    <x v="9"/>
    <x v="3"/>
    <n v="4"/>
    <x v="1"/>
    <n v="8"/>
    <x v="1"/>
  </r>
  <r>
    <n v="32"/>
    <x v="1"/>
    <x v="0"/>
    <x v="1"/>
    <x v="1"/>
    <n v="16"/>
    <x v="3"/>
    <n v="1"/>
    <x v="1"/>
    <s v="Life Sciences"/>
    <n v="33"/>
    <n v="2"/>
    <x v="0"/>
    <x v="0"/>
    <x v="3"/>
    <x v="3"/>
    <x v="1"/>
    <x v="1"/>
    <x v="1"/>
    <n v="1"/>
    <x v="3"/>
    <x v="0"/>
    <x v="26"/>
    <x v="1"/>
    <x v="0"/>
    <x v="6"/>
    <x v="6"/>
    <n v="4"/>
    <x v="1"/>
    <n v="2"/>
    <x v="2"/>
    <x v="0"/>
    <x v="1"/>
    <x v="0"/>
    <n v="5"/>
    <n v="3"/>
    <x v="1"/>
    <x v="1"/>
    <x v="0"/>
    <x v="3"/>
    <x v="2"/>
    <n v="6"/>
    <x v="2"/>
    <n v="7"/>
    <x v="1"/>
  </r>
  <r>
    <n v="42"/>
    <x v="0"/>
    <x v="1"/>
    <x v="0"/>
    <x v="0"/>
    <n v="8"/>
    <x v="1"/>
    <n v="4"/>
    <x v="2"/>
    <s v="Marketing"/>
    <n v="35"/>
    <n v="3"/>
    <x v="1"/>
    <x v="1"/>
    <x v="0"/>
    <x v="0"/>
    <x v="0"/>
    <x v="0"/>
    <x v="0"/>
    <n v="2"/>
    <x v="1"/>
    <x v="1"/>
    <x v="27"/>
    <x v="4"/>
    <x v="1"/>
    <x v="0"/>
    <x v="0"/>
    <n v="3"/>
    <x v="0"/>
    <n v="4"/>
    <x v="1"/>
    <x v="1"/>
    <x v="1"/>
    <x v="0"/>
    <n v="2"/>
    <n v="3"/>
    <x v="1"/>
    <x v="7"/>
    <x v="0"/>
    <x v="1"/>
    <x v="1"/>
    <n v="4"/>
    <x v="1"/>
    <n v="2"/>
    <x v="2"/>
  </r>
  <r>
    <n v="44"/>
    <x v="0"/>
    <x v="1"/>
    <x v="0"/>
    <x v="1"/>
    <n v="7"/>
    <x v="1"/>
    <n v="4"/>
    <x v="2"/>
    <s v="Medical"/>
    <n v="36"/>
    <n v="1"/>
    <x v="3"/>
    <x v="0"/>
    <x v="1"/>
    <x v="1"/>
    <x v="2"/>
    <x v="2"/>
    <x v="4"/>
    <n v="4"/>
    <x v="0"/>
    <x v="1"/>
    <x v="28"/>
    <x v="9"/>
    <x v="1"/>
    <x v="9"/>
    <x v="9"/>
    <n v="3"/>
    <x v="0"/>
    <n v="4"/>
    <x v="1"/>
    <x v="1"/>
    <x v="13"/>
    <x v="4"/>
    <n v="4"/>
    <n v="3"/>
    <x v="1"/>
    <x v="14"/>
    <x v="3"/>
    <x v="8"/>
    <x v="1"/>
    <n v="5"/>
    <x v="1"/>
    <n v="17"/>
    <x v="4"/>
  </r>
  <r>
    <n v="46"/>
    <x v="0"/>
    <x v="1"/>
    <x v="0"/>
    <x v="0"/>
    <n v="2"/>
    <x v="0"/>
    <n v="4"/>
    <x v="2"/>
    <s v="Marketing"/>
    <n v="38"/>
    <n v="2"/>
    <x v="0"/>
    <x v="0"/>
    <x v="0"/>
    <x v="0"/>
    <x v="4"/>
    <x v="4"/>
    <x v="5"/>
    <n v="1"/>
    <x v="3"/>
    <x v="0"/>
    <x v="29"/>
    <x v="9"/>
    <x v="1"/>
    <x v="3"/>
    <x v="3"/>
    <n v="3"/>
    <x v="0"/>
    <n v="4"/>
    <x v="1"/>
    <x v="0"/>
    <x v="14"/>
    <x v="4"/>
    <n v="2"/>
    <n v="2"/>
    <x v="2"/>
    <x v="4"/>
    <x v="1"/>
    <x v="3"/>
    <x v="2"/>
    <n v="2"/>
    <x v="0"/>
    <n v="1"/>
    <x v="2"/>
  </r>
  <r>
    <n v="33"/>
    <x v="1"/>
    <x v="1"/>
    <x v="0"/>
    <x v="1"/>
    <n v="2"/>
    <x v="0"/>
    <n v="3"/>
    <x v="3"/>
    <s v="Medical"/>
    <n v="39"/>
    <n v="3"/>
    <x v="1"/>
    <x v="1"/>
    <x v="0"/>
    <x v="0"/>
    <x v="1"/>
    <x v="1"/>
    <x v="2"/>
    <n v="4"/>
    <x v="0"/>
    <x v="0"/>
    <x v="30"/>
    <x v="5"/>
    <x v="1"/>
    <x v="0"/>
    <x v="0"/>
    <n v="3"/>
    <x v="0"/>
    <n v="4"/>
    <x v="1"/>
    <x v="0"/>
    <x v="2"/>
    <x v="0"/>
    <n v="3"/>
    <n v="3"/>
    <x v="1"/>
    <x v="6"/>
    <x v="1"/>
    <x v="10"/>
    <x v="2"/>
    <n v="0"/>
    <x v="0"/>
    <n v="0"/>
    <x v="2"/>
  </r>
  <r>
    <n v="44"/>
    <x v="0"/>
    <x v="1"/>
    <x v="0"/>
    <x v="1"/>
    <n v="10"/>
    <x v="1"/>
    <n v="4"/>
    <x v="2"/>
    <s v="Other"/>
    <n v="40"/>
    <n v="4"/>
    <x v="2"/>
    <x v="1"/>
    <x v="0"/>
    <x v="0"/>
    <x v="0"/>
    <x v="0"/>
    <x v="4"/>
    <n v="4"/>
    <x v="0"/>
    <x v="1"/>
    <x v="31"/>
    <x v="7"/>
    <x v="0"/>
    <x v="4"/>
    <x v="4"/>
    <n v="3"/>
    <x v="0"/>
    <n v="4"/>
    <x v="1"/>
    <x v="0"/>
    <x v="15"/>
    <x v="0"/>
    <n v="5"/>
    <n v="4"/>
    <x v="3"/>
    <x v="9"/>
    <x v="2"/>
    <x v="3"/>
    <x v="2"/>
    <n v="1"/>
    <x v="0"/>
    <n v="3"/>
    <x v="0"/>
  </r>
  <r>
    <n v="30"/>
    <x v="2"/>
    <x v="1"/>
    <x v="0"/>
    <x v="1"/>
    <n v="9"/>
    <x v="1"/>
    <n v="2"/>
    <x v="0"/>
    <s v="Medical"/>
    <n v="41"/>
    <n v="4"/>
    <x v="2"/>
    <x v="1"/>
    <x v="1"/>
    <x v="1"/>
    <x v="1"/>
    <x v="1"/>
    <x v="2"/>
    <n v="3"/>
    <x v="2"/>
    <x v="0"/>
    <x v="32"/>
    <x v="1"/>
    <x v="1"/>
    <x v="4"/>
    <x v="4"/>
    <n v="3"/>
    <x v="0"/>
    <n v="1"/>
    <x v="0"/>
    <x v="0"/>
    <x v="1"/>
    <x v="0"/>
    <n v="5"/>
    <n v="3"/>
    <x v="1"/>
    <x v="1"/>
    <x v="0"/>
    <x v="2"/>
    <x v="2"/>
    <n v="1"/>
    <x v="0"/>
    <n v="8"/>
    <x v="1"/>
  </r>
  <r>
    <n v="39"/>
    <x v="1"/>
    <x v="0"/>
    <x v="0"/>
    <x v="0"/>
    <n v="5"/>
    <x v="0"/>
    <n v="3"/>
    <x v="3"/>
    <s v="Technical Degree"/>
    <n v="42"/>
    <n v="4"/>
    <x v="2"/>
    <x v="1"/>
    <x v="0"/>
    <x v="0"/>
    <x v="0"/>
    <x v="0"/>
    <x v="6"/>
    <n v="4"/>
    <x v="0"/>
    <x v="1"/>
    <x v="33"/>
    <x v="9"/>
    <x v="1"/>
    <x v="9"/>
    <x v="9"/>
    <n v="3"/>
    <x v="0"/>
    <n v="3"/>
    <x v="3"/>
    <x v="1"/>
    <x v="16"/>
    <x v="1"/>
    <n v="6"/>
    <n v="4"/>
    <x v="3"/>
    <x v="6"/>
    <x v="1"/>
    <x v="2"/>
    <x v="2"/>
    <n v="0"/>
    <x v="0"/>
    <n v="0"/>
    <x v="2"/>
  </r>
  <r>
    <n v="24"/>
    <x v="2"/>
    <x v="0"/>
    <x v="0"/>
    <x v="1"/>
    <n v="1"/>
    <x v="0"/>
    <n v="3"/>
    <x v="3"/>
    <s v="Medical"/>
    <n v="45"/>
    <n v="2"/>
    <x v="0"/>
    <x v="1"/>
    <x v="0"/>
    <x v="0"/>
    <x v="1"/>
    <x v="1"/>
    <x v="1"/>
    <n v="4"/>
    <x v="0"/>
    <x v="1"/>
    <x v="34"/>
    <x v="7"/>
    <x v="0"/>
    <x v="10"/>
    <x v="10"/>
    <n v="3"/>
    <x v="0"/>
    <n v="1"/>
    <x v="0"/>
    <x v="1"/>
    <x v="3"/>
    <x v="0"/>
    <n v="2"/>
    <n v="2"/>
    <x v="2"/>
    <x v="4"/>
    <x v="1"/>
    <x v="2"/>
    <x v="2"/>
    <n v="2"/>
    <x v="0"/>
    <n v="0"/>
    <x v="2"/>
  </r>
  <r>
    <n v="43"/>
    <x v="0"/>
    <x v="1"/>
    <x v="0"/>
    <x v="1"/>
    <n v="2"/>
    <x v="0"/>
    <n v="2"/>
    <x v="0"/>
    <s v="Medical"/>
    <n v="46"/>
    <n v="4"/>
    <x v="2"/>
    <x v="0"/>
    <x v="2"/>
    <x v="2"/>
    <x v="1"/>
    <x v="1"/>
    <x v="1"/>
    <n v="3"/>
    <x v="2"/>
    <x v="2"/>
    <x v="35"/>
    <x v="1"/>
    <x v="1"/>
    <x v="3"/>
    <x v="3"/>
    <n v="3"/>
    <x v="0"/>
    <n v="4"/>
    <x v="1"/>
    <x v="3"/>
    <x v="3"/>
    <x v="0"/>
    <n v="3"/>
    <n v="2"/>
    <x v="2"/>
    <x v="8"/>
    <x v="2"/>
    <x v="7"/>
    <x v="0"/>
    <n v="1"/>
    <x v="0"/>
    <n v="4"/>
    <x v="0"/>
  </r>
  <r>
    <n v="50"/>
    <x v="0"/>
    <x v="0"/>
    <x v="0"/>
    <x v="0"/>
    <n v="3"/>
    <x v="0"/>
    <n v="2"/>
    <x v="0"/>
    <s v="Marketing"/>
    <n v="47"/>
    <n v="1"/>
    <x v="3"/>
    <x v="1"/>
    <x v="1"/>
    <x v="1"/>
    <x v="1"/>
    <x v="1"/>
    <x v="6"/>
    <n v="3"/>
    <x v="2"/>
    <x v="1"/>
    <x v="36"/>
    <x v="1"/>
    <x v="0"/>
    <x v="9"/>
    <x v="9"/>
    <n v="3"/>
    <x v="0"/>
    <n v="3"/>
    <x v="3"/>
    <x v="0"/>
    <x v="8"/>
    <x v="3"/>
    <n v="2"/>
    <n v="3"/>
    <x v="1"/>
    <x v="11"/>
    <x v="2"/>
    <x v="3"/>
    <x v="2"/>
    <n v="0"/>
    <x v="0"/>
    <n v="2"/>
    <x v="2"/>
  </r>
  <r>
    <n v="35"/>
    <x v="1"/>
    <x v="1"/>
    <x v="0"/>
    <x v="0"/>
    <n v="2"/>
    <x v="0"/>
    <n v="3"/>
    <x v="3"/>
    <s v="Marketing"/>
    <n v="49"/>
    <n v="4"/>
    <x v="2"/>
    <x v="0"/>
    <x v="0"/>
    <x v="0"/>
    <x v="1"/>
    <x v="1"/>
    <x v="6"/>
    <n v="4"/>
    <x v="0"/>
    <x v="1"/>
    <x v="37"/>
    <x v="1"/>
    <x v="1"/>
    <x v="4"/>
    <x v="4"/>
    <n v="3"/>
    <x v="0"/>
    <n v="1"/>
    <x v="0"/>
    <x v="0"/>
    <x v="17"/>
    <x v="2"/>
    <n v="3"/>
    <n v="3"/>
    <x v="1"/>
    <x v="4"/>
    <x v="1"/>
    <x v="3"/>
    <x v="2"/>
    <n v="2"/>
    <x v="0"/>
    <n v="2"/>
    <x v="2"/>
  </r>
  <r>
    <n v="36"/>
    <x v="1"/>
    <x v="1"/>
    <x v="0"/>
    <x v="1"/>
    <n v="5"/>
    <x v="0"/>
    <n v="4"/>
    <x v="2"/>
    <s v="Life Sciences"/>
    <n v="51"/>
    <n v="2"/>
    <x v="0"/>
    <x v="0"/>
    <x v="1"/>
    <x v="1"/>
    <x v="1"/>
    <x v="1"/>
    <x v="1"/>
    <n v="1"/>
    <x v="3"/>
    <x v="1"/>
    <x v="38"/>
    <x v="3"/>
    <x v="0"/>
    <x v="9"/>
    <x v="9"/>
    <n v="3"/>
    <x v="0"/>
    <n v="4"/>
    <x v="1"/>
    <x v="1"/>
    <x v="3"/>
    <x v="0"/>
    <n v="3"/>
    <n v="4"/>
    <x v="3"/>
    <x v="6"/>
    <x v="1"/>
    <x v="10"/>
    <x v="2"/>
    <n v="0"/>
    <x v="0"/>
    <n v="0"/>
    <x v="2"/>
  </r>
  <r>
    <n v="33"/>
    <x v="1"/>
    <x v="1"/>
    <x v="1"/>
    <x v="0"/>
    <n v="1"/>
    <x v="0"/>
    <n v="3"/>
    <x v="3"/>
    <s v="Life Sciences"/>
    <n v="52"/>
    <n v="3"/>
    <x v="1"/>
    <x v="0"/>
    <x v="2"/>
    <x v="2"/>
    <x v="0"/>
    <x v="0"/>
    <x v="0"/>
    <n v="1"/>
    <x v="3"/>
    <x v="1"/>
    <x v="39"/>
    <x v="7"/>
    <x v="1"/>
    <x v="12"/>
    <x v="12"/>
    <n v="3"/>
    <x v="0"/>
    <n v="1"/>
    <x v="0"/>
    <x v="3"/>
    <x v="1"/>
    <x v="0"/>
    <n v="3"/>
    <n v="3"/>
    <x v="1"/>
    <x v="8"/>
    <x v="2"/>
    <x v="7"/>
    <x v="0"/>
    <n v="1"/>
    <x v="0"/>
    <n v="3"/>
    <x v="0"/>
  </r>
  <r>
    <n v="35"/>
    <x v="1"/>
    <x v="1"/>
    <x v="0"/>
    <x v="1"/>
    <n v="4"/>
    <x v="0"/>
    <n v="2"/>
    <x v="0"/>
    <s v="Other"/>
    <n v="53"/>
    <n v="3"/>
    <x v="1"/>
    <x v="1"/>
    <x v="0"/>
    <x v="0"/>
    <x v="1"/>
    <x v="1"/>
    <x v="2"/>
    <n v="4"/>
    <x v="0"/>
    <x v="2"/>
    <x v="40"/>
    <x v="1"/>
    <x v="1"/>
    <x v="3"/>
    <x v="3"/>
    <n v="3"/>
    <x v="0"/>
    <n v="3"/>
    <x v="3"/>
    <x v="1"/>
    <x v="5"/>
    <x v="2"/>
    <n v="3"/>
    <n v="3"/>
    <x v="1"/>
    <x v="6"/>
    <x v="1"/>
    <x v="2"/>
    <x v="2"/>
    <n v="0"/>
    <x v="0"/>
    <n v="0"/>
    <x v="2"/>
  </r>
  <r>
    <n v="27"/>
    <x v="2"/>
    <x v="1"/>
    <x v="0"/>
    <x v="1"/>
    <n v="2"/>
    <x v="0"/>
    <n v="4"/>
    <x v="2"/>
    <s v="Life Sciences"/>
    <n v="54"/>
    <n v="4"/>
    <x v="2"/>
    <x v="0"/>
    <x v="0"/>
    <x v="0"/>
    <x v="1"/>
    <x v="1"/>
    <x v="2"/>
    <n v="1"/>
    <x v="3"/>
    <x v="2"/>
    <x v="41"/>
    <x v="1"/>
    <x v="1"/>
    <x v="4"/>
    <x v="4"/>
    <n v="3"/>
    <x v="0"/>
    <n v="4"/>
    <x v="1"/>
    <x v="1"/>
    <x v="5"/>
    <x v="2"/>
    <n v="6"/>
    <n v="3"/>
    <x v="1"/>
    <x v="6"/>
    <x v="1"/>
    <x v="2"/>
    <x v="2"/>
    <n v="0"/>
    <x v="0"/>
    <n v="0"/>
    <x v="2"/>
  </r>
  <r>
    <n v="26"/>
    <x v="2"/>
    <x v="0"/>
    <x v="0"/>
    <x v="1"/>
    <n v="25"/>
    <x v="2"/>
    <n v="3"/>
    <x v="3"/>
    <s v="Life Sciences"/>
    <n v="55"/>
    <n v="1"/>
    <x v="3"/>
    <x v="1"/>
    <x v="3"/>
    <x v="3"/>
    <x v="1"/>
    <x v="1"/>
    <x v="2"/>
    <n v="3"/>
    <x v="2"/>
    <x v="0"/>
    <x v="34"/>
    <x v="1"/>
    <x v="1"/>
    <x v="3"/>
    <x v="3"/>
    <n v="3"/>
    <x v="0"/>
    <n v="3"/>
    <x v="3"/>
    <x v="0"/>
    <x v="5"/>
    <x v="2"/>
    <n v="2"/>
    <n v="2"/>
    <x v="2"/>
    <x v="6"/>
    <x v="1"/>
    <x v="2"/>
    <x v="2"/>
    <n v="0"/>
    <x v="0"/>
    <n v="1"/>
    <x v="2"/>
  </r>
  <r>
    <n v="27"/>
    <x v="2"/>
    <x v="1"/>
    <x v="1"/>
    <x v="0"/>
    <n v="8"/>
    <x v="1"/>
    <n v="3"/>
    <x v="3"/>
    <s v="Life Sciences"/>
    <n v="56"/>
    <n v="4"/>
    <x v="2"/>
    <x v="1"/>
    <x v="0"/>
    <x v="0"/>
    <x v="2"/>
    <x v="2"/>
    <x v="0"/>
    <n v="3"/>
    <x v="2"/>
    <x v="0"/>
    <x v="42"/>
    <x v="1"/>
    <x v="1"/>
    <x v="2"/>
    <x v="2"/>
    <n v="3"/>
    <x v="0"/>
    <n v="4"/>
    <x v="1"/>
    <x v="0"/>
    <x v="15"/>
    <x v="0"/>
    <n v="0"/>
    <n v="3"/>
    <x v="1"/>
    <x v="7"/>
    <x v="0"/>
    <x v="6"/>
    <x v="1"/>
    <n v="1"/>
    <x v="0"/>
    <n v="7"/>
    <x v="1"/>
  </r>
  <r>
    <n v="30"/>
    <x v="2"/>
    <x v="1"/>
    <x v="1"/>
    <x v="1"/>
    <n v="1"/>
    <x v="0"/>
    <n v="2"/>
    <x v="0"/>
    <s v="Medical"/>
    <n v="57"/>
    <n v="3"/>
    <x v="1"/>
    <x v="0"/>
    <x v="0"/>
    <x v="0"/>
    <x v="0"/>
    <x v="0"/>
    <x v="2"/>
    <n v="4"/>
    <x v="0"/>
    <x v="0"/>
    <x v="20"/>
    <x v="1"/>
    <x v="1"/>
    <x v="1"/>
    <x v="1"/>
    <n v="4"/>
    <x v="1"/>
    <n v="4"/>
    <x v="1"/>
    <x v="0"/>
    <x v="4"/>
    <x v="1"/>
    <n v="2"/>
    <n v="3"/>
    <x v="1"/>
    <x v="12"/>
    <x v="4"/>
    <x v="6"/>
    <x v="1"/>
    <n v="3"/>
    <x v="1"/>
    <n v="7"/>
    <x v="1"/>
  </r>
  <r>
    <n v="41"/>
    <x v="0"/>
    <x v="0"/>
    <x v="0"/>
    <x v="1"/>
    <n v="12"/>
    <x v="4"/>
    <n v="3"/>
    <x v="3"/>
    <s v="Technical Degree"/>
    <n v="58"/>
    <n v="2"/>
    <x v="0"/>
    <x v="0"/>
    <x v="0"/>
    <x v="0"/>
    <x v="4"/>
    <x v="4"/>
    <x v="7"/>
    <n v="3"/>
    <x v="2"/>
    <x v="1"/>
    <x v="43"/>
    <x v="1"/>
    <x v="1"/>
    <x v="3"/>
    <x v="3"/>
    <n v="3"/>
    <x v="0"/>
    <n v="4"/>
    <x v="1"/>
    <x v="0"/>
    <x v="18"/>
    <x v="4"/>
    <n v="0"/>
    <n v="3"/>
    <x v="1"/>
    <x v="14"/>
    <x v="3"/>
    <x v="11"/>
    <x v="3"/>
    <n v="15"/>
    <x v="3"/>
    <n v="8"/>
    <x v="1"/>
  </r>
  <r>
    <n v="34"/>
    <x v="1"/>
    <x v="1"/>
    <x v="2"/>
    <x v="0"/>
    <n v="23"/>
    <x v="2"/>
    <n v="4"/>
    <x v="2"/>
    <s v="Marketing"/>
    <n v="60"/>
    <n v="2"/>
    <x v="0"/>
    <x v="1"/>
    <x v="0"/>
    <x v="0"/>
    <x v="0"/>
    <x v="0"/>
    <x v="0"/>
    <n v="3"/>
    <x v="2"/>
    <x v="0"/>
    <x v="44"/>
    <x v="4"/>
    <x v="1"/>
    <x v="5"/>
    <x v="5"/>
    <n v="4"/>
    <x v="1"/>
    <n v="3"/>
    <x v="3"/>
    <x v="0"/>
    <x v="1"/>
    <x v="0"/>
    <n v="2"/>
    <n v="3"/>
    <x v="1"/>
    <x v="7"/>
    <x v="0"/>
    <x v="4"/>
    <x v="0"/>
    <n v="8"/>
    <x v="2"/>
    <n v="7"/>
    <x v="1"/>
  </r>
  <r>
    <n v="37"/>
    <x v="1"/>
    <x v="1"/>
    <x v="0"/>
    <x v="1"/>
    <n v="19"/>
    <x v="3"/>
    <n v="2"/>
    <x v="0"/>
    <s v="Life Sciences"/>
    <n v="61"/>
    <n v="2"/>
    <x v="0"/>
    <x v="1"/>
    <x v="0"/>
    <x v="0"/>
    <x v="1"/>
    <x v="1"/>
    <x v="1"/>
    <n v="2"/>
    <x v="1"/>
    <x v="1"/>
    <x v="45"/>
    <x v="5"/>
    <x v="1"/>
    <x v="7"/>
    <x v="7"/>
    <n v="4"/>
    <x v="1"/>
    <n v="1"/>
    <x v="0"/>
    <x v="0"/>
    <x v="0"/>
    <x v="0"/>
    <n v="1"/>
    <n v="3"/>
    <x v="1"/>
    <x v="6"/>
    <x v="1"/>
    <x v="2"/>
    <x v="2"/>
    <n v="0"/>
    <x v="0"/>
    <n v="0"/>
    <x v="2"/>
  </r>
  <r>
    <n v="46"/>
    <x v="0"/>
    <x v="1"/>
    <x v="1"/>
    <x v="0"/>
    <n v="5"/>
    <x v="0"/>
    <n v="4"/>
    <x v="2"/>
    <s v="Marketing"/>
    <n v="62"/>
    <n v="1"/>
    <x v="3"/>
    <x v="1"/>
    <x v="0"/>
    <x v="0"/>
    <x v="0"/>
    <x v="0"/>
    <x v="0"/>
    <n v="4"/>
    <x v="0"/>
    <x v="0"/>
    <x v="46"/>
    <x v="5"/>
    <x v="0"/>
    <x v="7"/>
    <x v="7"/>
    <n v="4"/>
    <x v="1"/>
    <n v="3"/>
    <x v="3"/>
    <x v="0"/>
    <x v="19"/>
    <x v="1"/>
    <n v="4"/>
    <n v="3"/>
    <x v="1"/>
    <x v="7"/>
    <x v="0"/>
    <x v="8"/>
    <x v="1"/>
    <n v="0"/>
    <x v="0"/>
    <n v="8"/>
    <x v="1"/>
  </r>
  <r>
    <n v="35"/>
    <x v="1"/>
    <x v="1"/>
    <x v="0"/>
    <x v="1"/>
    <n v="8"/>
    <x v="1"/>
    <n v="1"/>
    <x v="1"/>
    <s v="Life Sciences"/>
    <n v="63"/>
    <n v="4"/>
    <x v="2"/>
    <x v="1"/>
    <x v="2"/>
    <x v="2"/>
    <x v="1"/>
    <x v="1"/>
    <x v="2"/>
    <n v="4"/>
    <x v="0"/>
    <x v="1"/>
    <x v="47"/>
    <x v="1"/>
    <x v="1"/>
    <x v="12"/>
    <x v="12"/>
    <n v="3"/>
    <x v="0"/>
    <n v="4"/>
    <x v="1"/>
    <x v="0"/>
    <x v="5"/>
    <x v="2"/>
    <n v="2"/>
    <n v="3"/>
    <x v="1"/>
    <x v="6"/>
    <x v="1"/>
    <x v="2"/>
    <x v="2"/>
    <n v="0"/>
    <x v="0"/>
    <n v="1"/>
    <x v="2"/>
  </r>
  <r>
    <n v="48"/>
    <x v="0"/>
    <x v="0"/>
    <x v="0"/>
    <x v="1"/>
    <n v="1"/>
    <x v="0"/>
    <n v="2"/>
    <x v="0"/>
    <s v="Life Sciences"/>
    <n v="64"/>
    <n v="1"/>
    <x v="3"/>
    <x v="1"/>
    <x v="1"/>
    <x v="1"/>
    <x v="2"/>
    <x v="2"/>
    <x v="2"/>
    <n v="3"/>
    <x v="2"/>
    <x v="0"/>
    <x v="48"/>
    <x v="3"/>
    <x v="0"/>
    <x v="4"/>
    <x v="4"/>
    <n v="3"/>
    <x v="0"/>
    <n v="4"/>
    <x v="1"/>
    <x v="0"/>
    <x v="18"/>
    <x v="4"/>
    <n v="2"/>
    <n v="3"/>
    <x v="1"/>
    <x v="6"/>
    <x v="1"/>
    <x v="2"/>
    <x v="2"/>
    <n v="0"/>
    <x v="0"/>
    <n v="0"/>
    <x v="2"/>
  </r>
  <r>
    <n v="28"/>
    <x v="2"/>
    <x v="0"/>
    <x v="0"/>
    <x v="1"/>
    <n v="5"/>
    <x v="0"/>
    <n v="4"/>
    <x v="2"/>
    <s v="Technical Degree"/>
    <n v="65"/>
    <n v="3"/>
    <x v="1"/>
    <x v="1"/>
    <x v="0"/>
    <x v="0"/>
    <x v="1"/>
    <x v="1"/>
    <x v="2"/>
    <n v="3"/>
    <x v="2"/>
    <x v="0"/>
    <x v="49"/>
    <x v="1"/>
    <x v="0"/>
    <x v="4"/>
    <x v="4"/>
    <n v="3"/>
    <x v="0"/>
    <n v="3"/>
    <x v="3"/>
    <x v="0"/>
    <x v="17"/>
    <x v="2"/>
    <n v="3"/>
    <n v="2"/>
    <x v="2"/>
    <x v="4"/>
    <x v="1"/>
    <x v="3"/>
    <x v="2"/>
    <n v="2"/>
    <x v="0"/>
    <n v="2"/>
    <x v="2"/>
  </r>
  <r>
    <n v="44"/>
    <x v="0"/>
    <x v="1"/>
    <x v="0"/>
    <x v="0"/>
    <n v="1"/>
    <x v="0"/>
    <n v="5"/>
    <x v="4"/>
    <s v="Marketing"/>
    <n v="68"/>
    <n v="2"/>
    <x v="0"/>
    <x v="0"/>
    <x v="0"/>
    <x v="0"/>
    <x v="0"/>
    <x v="0"/>
    <x v="0"/>
    <n v="1"/>
    <x v="3"/>
    <x v="2"/>
    <x v="50"/>
    <x v="6"/>
    <x v="0"/>
    <x v="7"/>
    <x v="7"/>
    <n v="4"/>
    <x v="1"/>
    <n v="3"/>
    <x v="3"/>
    <x v="1"/>
    <x v="15"/>
    <x v="0"/>
    <n v="2"/>
    <n v="2"/>
    <x v="2"/>
    <x v="9"/>
    <x v="2"/>
    <x v="7"/>
    <x v="0"/>
    <n v="1"/>
    <x v="0"/>
    <n v="3"/>
    <x v="0"/>
  </r>
  <r>
    <n v="35"/>
    <x v="1"/>
    <x v="1"/>
    <x v="2"/>
    <x v="1"/>
    <n v="11"/>
    <x v="4"/>
    <n v="2"/>
    <x v="0"/>
    <s v="Medical"/>
    <n v="70"/>
    <n v="3"/>
    <x v="1"/>
    <x v="1"/>
    <x v="1"/>
    <x v="1"/>
    <x v="2"/>
    <x v="2"/>
    <x v="4"/>
    <n v="1"/>
    <x v="3"/>
    <x v="1"/>
    <x v="51"/>
    <x v="7"/>
    <x v="0"/>
    <x v="4"/>
    <x v="4"/>
    <n v="3"/>
    <x v="0"/>
    <n v="3"/>
    <x v="3"/>
    <x v="1"/>
    <x v="1"/>
    <x v="0"/>
    <n v="3"/>
    <n v="3"/>
    <x v="1"/>
    <x v="9"/>
    <x v="2"/>
    <x v="2"/>
    <x v="2"/>
    <n v="2"/>
    <x v="0"/>
    <n v="3"/>
    <x v="0"/>
  </r>
  <r>
    <n v="26"/>
    <x v="2"/>
    <x v="1"/>
    <x v="0"/>
    <x v="0"/>
    <n v="23"/>
    <x v="2"/>
    <n v="3"/>
    <x v="3"/>
    <s v="Marketing"/>
    <n v="72"/>
    <n v="3"/>
    <x v="1"/>
    <x v="0"/>
    <x v="1"/>
    <x v="1"/>
    <x v="0"/>
    <x v="0"/>
    <x v="0"/>
    <n v="4"/>
    <x v="0"/>
    <x v="1"/>
    <x v="52"/>
    <x v="8"/>
    <x v="0"/>
    <x v="12"/>
    <x v="12"/>
    <n v="3"/>
    <x v="0"/>
    <n v="3"/>
    <x v="3"/>
    <x v="1"/>
    <x v="7"/>
    <x v="3"/>
    <n v="2"/>
    <n v="2"/>
    <x v="2"/>
    <x v="4"/>
    <x v="1"/>
    <x v="3"/>
    <x v="2"/>
    <n v="0"/>
    <x v="0"/>
    <n v="0"/>
    <x v="2"/>
  </r>
  <r>
    <n v="33"/>
    <x v="1"/>
    <x v="1"/>
    <x v="1"/>
    <x v="1"/>
    <n v="1"/>
    <x v="0"/>
    <n v="2"/>
    <x v="0"/>
    <s v="Life Sciences"/>
    <n v="73"/>
    <n v="1"/>
    <x v="3"/>
    <x v="0"/>
    <x v="0"/>
    <x v="0"/>
    <x v="2"/>
    <x v="2"/>
    <x v="7"/>
    <n v="4"/>
    <x v="0"/>
    <x v="0"/>
    <x v="53"/>
    <x v="1"/>
    <x v="0"/>
    <x v="3"/>
    <x v="3"/>
    <n v="3"/>
    <x v="0"/>
    <n v="3"/>
    <x v="3"/>
    <x v="0"/>
    <x v="20"/>
    <x v="1"/>
    <n v="1"/>
    <n v="3"/>
    <x v="1"/>
    <x v="15"/>
    <x v="4"/>
    <x v="12"/>
    <x v="3"/>
    <n v="8"/>
    <x v="2"/>
    <n v="12"/>
    <x v="3"/>
  </r>
  <r>
    <n v="35"/>
    <x v="1"/>
    <x v="1"/>
    <x v="1"/>
    <x v="0"/>
    <n v="18"/>
    <x v="3"/>
    <n v="5"/>
    <x v="4"/>
    <s v="Life Sciences"/>
    <n v="74"/>
    <n v="2"/>
    <x v="0"/>
    <x v="1"/>
    <x v="0"/>
    <x v="0"/>
    <x v="2"/>
    <x v="2"/>
    <x v="0"/>
    <n v="1"/>
    <x v="3"/>
    <x v="1"/>
    <x v="54"/>
    <x v="1"/>
    <x v="1"/>
    <x v="6"/>
    <x v="6"/>
    <n v="4"/>
    <x v="1"/>
    <n v="4"/>
    <x v="1"/>
    <x v="1"/>
    <x v="15"/>
    <x v="0"/>
    <n v="3"/>
    <n v="2"/>
    <x v="2"/>
    <x v="7"/>
    <x v="0"/>
    <x v="6"/>
    <x v="1"/>
    <n v="1"/>
    <x v="0"/>
    <n v="8"/>
    <x v="1"/>
  </r>
  <r>
    <n v="35"/>
    <x v="1"/>
    <x v="1"/>
    <x v="0"/>
    <x v="1"/>
    <n v="23"/>
    <x v="2"/>
    <n v="4"/>
    <x v="2"/>
    <s v="Medical"/>
    <n v="75"/>
    <n v="3"/>
    <x v="1"/>
    <x v="0"/>
    <x v="0"/>
    <x v="0"/>
    <x v="1"/>
    <x v="1"/>
    <x v="2"/>
    <n v="1"/>
    <x v="3"/>
    <x v="1"/>
    <x v="55"/>
    <x v="9"/>
    <x v="0"/>
    <x v="2"/>
    <x v="2"/>
    <n v="3"/>
    <x v="0"/>
    <n v="3"/>
    <x v="3"/>
    <x v="1"/>
    <x v="21"/>
    <x v="3"/>
    <n v="3"/>
    <n v="3"/>
    <x v="1"/>
    <x v="4"/>
    <x v="1"/>
    <x v="3"/>
    <x v="2"/>
    <n v="2"/>
    <x v="0"/>
    <n v="2"/>
    <x v="2"/>
  </r>
  <r>
    <n v="31"/>
    <x v="1"/>
    <x v="1"/>
    <x v="0"/>
    <x v="1"/>
    <n v="7"/>
    <x v="1"/>
    <n v="4"/>
    <x v="2"/>
    <s v="Life Sciences"/>
    <n v="76"/>
    <n v="4"/>
    <x v="2"/>
    <x v="1"/>
    <x v="0"/>
    <x v="0"/>
    <x v="0"/>
    <x v="0"/>
    <x v="2"/>
    <n v="4"/>
    <x v="0"/>
    <x v="2"/>
    <x v="56"/>
    <x v="9"/>
    <x v="1"/>
    <x v="6"/>
    <x v="6"/>
    <n v="4"/>
    <x v="1"/>
    <n v="4"/>
    <x v="1"/>
    <x v="1"/>
    <x v="1"/>
    <x v="0"/>
    <n v="3"/>
    <n v="2"/>
    <x v="2"/>
    <x v="5"/>
    <x v="0"/>
    <x v="1"/>
    <x v="1"/>
    <n v="1"/>
    <x v="0"/>
    <n v="7"/>
    <x v="1"/>
  </r>
  <r>
    <n v="37"/>
    <x v="1"/>
    <x v="1"/>
    <x v="0"/>
    <x v="1"/>
    <n v="1"/>
    <x v="0"/>
    <n v="4"/>
    <x v="2"/>
    <s v="Life Sciences"/>
    <n v="77"/>
    <n v="1"/>
    <x v="3"/>
    <x v="1"/>
    <x v="1"/>
    <x v="1"/>
    <x v="0"/>
    <x v="0"/>
    <x v="3"/>
    <n v="3"/>
    <x v="2"/>
    <x v="2"/>
    <x v="0"/>
    <x v="1"/>
    <x v="1"/>
    <x v="11"/>
    <x v="11"/>
    <n v="3"/>
    <x v="0"/>
    <n v="3"/>
    <x v="3"/>
    <x v="1"/>
    <x v="2"/>
    <x v="0"/>
    <n v="2"/>
    <n v="4"/>
    <x v="3"/>
    <x v="5"/>
    <x v="0"/>
    <x v="4"/>
    <x v="0"/>
    <n v="0"/>
    <x v="0"/>
    <n v="7"/>
    <x v="1"/>
  </r>
  <r>
    <n v="32"/>
    <x v="1"/>
    <x v="1"/>
    <x v="0"/>
    <x v="1"/>
    <n v="1"/>
    <x v="0"/>
    <n v="3"/>
    <x v="3"/>
    <s v="Medical"/>
    <n v="78"/>
    <n v="1"/>
    <x v="3"/>
    <x v="1"/>
    <x v="0"/>
    <x v="0"/>
    <x v="0"/>
    <x v="0"/>
    <x v="3"/>
    <n v="4"/>
    <x v="0"/>
    <x v="1"/>
    <x v="57"/>
    <x v="1"/>
    <x v="0"/>
    <x v="6"/>
    <x v="6"/>
    <n v="4"/>
    <x v="1"/>
    <n v="2"/>
    <x v="2"/>
    <x v="1"/>
    <x v="15"/>
    <x v="0"/>
    <n v="3"/>
    <n v="3"/>
    <x v="1"/>
    <x v="7"/>
    <x v="0"/>
    <x v="6"/>
    <x v="1"/>
    <n v="7"/>
    <x v="2"/>
    <n v="8"/>
    <x v="1"/>
  </r>
  <r>
    <n v="38"/>
    <x v="1"/>
    <x v="1"/>
    <x v="1"/>
    <x v="1"/>
    <n v="29"/>
    <x v="2"/>
    <n v="5"/>
    <x v="4"/>
    <s v="Life Sciences"/>
    <n v="79"/>
    <n v="4"/>
    <x v="2"/>
    <x v="0"/>
    <x v="0"/>
    <x v="0"/>
    <x v="0"/>
    <x v="0"/>
    <x v="2"/>
    <n v="4"/>
    <x v="0"/>
    <x v="0"/>
    <x v="58"/>
    <x v="1"/>
    <x v="1"/>
    <x v="0"/>
    <x v="0"/>
    <n v="3"/>
    <x v="0"/>
    <n v="4"/>
    <x v="1"/>
    <x v="0"/>
    <x v="1"/>
    <x v="0"/>
    <n v="2"/>
    <n v="3"/>
    <x v="1"/>
    <x v="1"/>
    <x v="0"/>
    <x v="7"/>
    <x v="0"/>
    <n v="9"/>
    <x v="2"/>
    <n v="9"/>
    <x v="1"/>
  </r>
  <r>
    <n v="50"/>
    <x v="0"/>
    <x v="1"/>
    <x v="0"/>
    <x v="1"/>
    <n v="7"/>
    <x v="1"/>
    <n v="2"/>
    <x v="0"/>
    <s v="Medical"/>
    <n v="80"/>
    <n v="2"/>
    <x v="0"/>
    <x v="0"/>
    <x v="1"/>
    <x v="1"/>
    <x v="4"/>
    <x v="4"/>
    <x v="7"/>
    <n v="3"/>
    <x v="2"/>
    <x v="2"/>
    <x v="59"/>
    <x v="6"/>
    <x v="0"/>
    <x v="3"/>
    <x v="3"/>
    <n v="3"/>
    <x v="0"/>
    <n v="4"/>
    <x v="1"/>
    <x v="1"/>
    <x v="22"/>
    <x v="4"/>
    <n v="2"/>
    <n v="2"/>
    <x v="2"/>
    <x v="16"/>
    <x v="3"/>
    <x v="7"/>
    <x v="0"/>
    <n v="13"/>
    <x v="3"/>
    <n v="8"/>
    <x v="1"/>
  </r>
  <r>
    <n v="59"/>
    <x v="0"/>
    <x v="1"/>
    <x v="0"/>
    <x v="0"/>
    <n v="25"/>
    <x v="2"/>
    <n v="3"/>
    <x v="3"/>
    <s v="Life Sciences"/>
    <n v="81"/>
    <n v="1"/>
    <x v="3"/>
    <x v="0"/>
    <x v="0"/>
    <x v="0"/>
    <x v="2"/>
    <x v="2"/>
    <x v="0"/>
    <n v="1"/>
    <x v="3"/>
    <x v="0"/>
    <x v="60"/>
    <x v="8"/>
    <x v="1"/>
    <x v="0"/>
    <x v="0"/>
    <n v="3"/>
    <x v="0"/>
    <n v="4"/>
    <x v="1"/>
    <x v="0"/>
    <x v="23"/>
    <x v="4"/>
    <n v="3"/>
    <n v="2"/>
    <x v="2"/>
    <x v="17"/>
    <x v="3"/>
    <x v="13"/>
    <x v="4"/>
    <n v="7"/>
    <x v="2"/>
    <n v="9"/>
    <x v="1"/>
  </r>
  <r>
    <n v="36"/>
    <x v="1"/>
    <x v="1"/>
    <x v="0"/>
    <x v="1"/>
    <n v="8"/>
    <x v="1"/>
    <n v="3"/>
    <x v="3"/>
    <s v="Technical Degree"/>
    <n v="83"/>
    <n v="3"/>
    <x v="1"/>
    <x v="0"/>
    <x v="0"/>
    <x v="0"/>
    <x v="2"/>
    <x v="2"/>
    <x v="4"/>
    <n v="3"/>
    <x v="2"/>
    <x v="2"/>
    <x v="61"/>
    <x v="1"/>
    <x v="1"/>
    <x v="4"/>
    <x v="4"/>
    <n v="3"/>
    <x v="0"/>
    <n v="2"/>
    <x v="2"/>
    <x v="2"/>
    <x v="6"/>
    <x v="1"/>
    <n v="2"/>
    <n v="3"/>
    <x v="1"/>
    <x v="18"/>
    <x v="4"/>
    <x v="12"/>
    <x v="3"/>
    <n v="12"/>
    <x v="3"/>
    <n v="8"/>
    <x v="1"/>
  </r>
  <r>
    <n v="55"/>
    <x v="0"/>
    <x v="1"/>
    <x v="0"/>
    <x v="1"/>
    <n v="8"/>
    <x v="1"/>
    <n v="3"/>
    <x v="3"/>
    <s v="Medical"/>
    <n v="84"/>
    <n v="4"/>
    <x v="2"/>
    <x v="0"/>
    <x v="0"/>
    <x v="0"/>
    <x v="3"/>
    <x v="3"/>
    <x v="5"/>
    <n v="3"/>
    <x v="2"/>
    <x v="2"/>
    <x v="62"/>
    <x v="7"/>
    <x v="0"/>
    <x v="9"/>
    <x v="9"/>
    <n v="3"/>
    <x v="0"/>
    <n v="3"/>
    <x v="3"/>
    <x v="2"/>
    <x v="24"/>
    <x v="4"/>
    <n v="2"/>
    <n v="3"/>
    <x v="1"/>
    <x v="8"/>
    <x v="2"/>
    <x v="2"/>
    <x v="2"/>
    <n v="0"/>
    <x v="0"/>
    <n v="2"/>
    <x v="2"/>
  </r>
  <r>
    <n v="36"/>
    <x v="1"/>
    <x v="1"/>
    <x v="1"/>
    <x v="1"/>
    <n v="11"/>
    <x v="4"/>
    <n v="3"/>
    <x v="3"/>
    <s v="Life Sciences"/>
    <n v="85"/>
    <n v="2"/>
    <x v="0"/>
    <x v="1"/>
    <x v="1"/>
    <x v="1"/>
    <x v="0"/>
    <x v="0"/>
    <x v="3"/>
    <n v="2"/>
    <x v="1"/>
    <x v="0"/>
    <x v="63"/>
    <x v="1"/>
    <x v="1"/>
    <x v="4"/>
    <x v="4"/>
    <n v="3"/>
    <x v="0"/>
    <n v="3"/>
    <x v="3"/>
    <x v="0"/>
    <x v="3"/>
    <x v="0"/>
    <n v="3"/>
    <n v="3"/>
    <x v="1"/>
    <x v="0"/>
    <x v="0"/>
    <x v="4"/>
    <x v="0"/>
    <n v="0"/>
    <x v="0"/>
    <n v="3"/>
    <x v="0"/>
  </r>
  <r>
    <n v="45"/>
    <x v="0"/>
    <x v="1"/>
    <x v="0"/>
    <x v="1"/>
    <n v="7"/>
    <x v="1"/>
    <n v="3"/>
    <x v="3"/>
    <s v="Life Sciences"/>
    <n v="86"/>
    <n v="2"/>
    <x v="0"/>
    <x v="1"/>
    <x v="0"/>
    <x v="0"/>
    <x v="2"/>
    <x v="2"/>
    <x v="1"/>
    <n v="1"/>
    <x v="3"/>
    <x v="2"/>
    <x v="64"/>
    <x v="7"/>
    <x v="1"/>
    <x v="8"/>
    <x v="8"/>
    <n v="3"/>
    <x v="0"/>
    <n v="3"/>
    <x v="3"/>
    <x v="1"/>
    <x v="25"/>
    <x v="4"/>
    <n v="2"/>
    <n v="3"/>
    <x v="1"/>
    <x v="6"/>
    <x v="1"/>
    <x v="2"/>
    <x v="2"/>
    <n v="0"/>
    <x v="0"/>
    <n v="0"/>
    <x v="2"/>
  </r>
  <r>
    <n v="35"/>
    <x v="1"/>
    <x v="1"/>
    <x v="1"/>
    <x v="1"/>
    <n v="1"/>
    <x v="0"/>
    <n v="3"/>
    <x v="3"/>
    <s v="Medical"/>
    <n v="88"/>
    <n v="2"/>
    <x v="0"/>
    <x v="1"/>
    <x v="0"/>
    <x v="0"/>
    <x v="1"/>
    <x v="1"/>
    <x v="1"/>
    <n v="1"/>
    <x v="3"/>
    <x v="1"/>
    <x v="65"/>
    <x v="5"/>
    <x v="1"/>
    <x v="4"/>
    <x v="4"/>
    <n v="3"/>
    <x v="0"/>
    <n v="4"/>
    <x v="1"/>
    <x v="1"/>
    <x v="7"/>
    <x v="3"/>
    <n v="2"/>
    <n v="2"/>
    <x v="2"/>
    <x v="11"/>
    <x v="2"/>
    <x v="3"/>
    <x v="2"/>
    <n v="1"/>
    <x v="0"/>
    <n v="2"/>
    <x v="2"/>
  </r>
  <r>
    <n v="36"/>
    <x v="1"/>
    <x v="0"/>
    <x v="0"/>
    <x v="1"/>
    <n v="9"/>
    <x v="1"/>
    <n v="3"/>
    <x v="3"/>
    <s v="Medical"/>
    <n v="90"/>
    <n v="4"/>
    <x v="2"/>
    <x v="1"/>
    <x v="1"/>
    <x v="1"/>
    <x v="1"/>
    <x v="1"/>
    <x v="1"/>
    <n v="3"/>
    <x v="2"/>
    <x v="1"/>
    <x v="66"/>
    <x v="4"/>
    <x v="0"/>
    <x v="8"/>
    <x v="8"/>
    <n v="3"/>
    <x v="0"/>
    <n v="1"/>
    <x v="0"/>
    <x v="1"/>
    <x v="17"/>
    <x v="2"/>
    <n v="0"/>
    <n v="2"/>
    <x v="2"/>
    <x v="6"/>
    <x v="1"/>
    <x v="2"/>
    <x v="2"/>
    <n v="0"/>
    <x v="0"/>
    <n v="0"/>
    <x v="2"/>
  </r>
  <r>
    <n v="59"/>
    <x v="0"/>
    <x v="1"/>
    <x v="1"/>
    <x v="0"/>
    <n v="1"/>
    <x v="0"/>
    <n v="1"/>
    <x v="1"/>
    <s v="Life Sciences"/>
    <n v="91"/>
    <n v="1"/>
    <x v="3"/>
    <x v="0"/>
    <x v="1"/>
    <x v="1"/>
    <x v="0"/>
    <x v="0"/>
    <x v="0"/>
    <n v="3"/>
    <x v="2"/>
    <x v="0"/>
    <x v="67"/>
    <x v="8"/>
    <x v="1"/>
    <x v="0"/>
    <x v="0"/>
    <n v="3"/>
    <x v="0"/>
    <n v="4"/>
    <x v="1"/>
    <x v="0"/>
    <x v="26"/>
    <x v="1"/>
    <n v="2"/>
    <n v="2"/>
    <x v="2"/>
    <x v="9"/>
    <x v="2"/>
    <x v="7"/>
    <x v="0"/>
    <n v="1"/>
    <x v="0"/>
    <n v="3"/>
    <x v="0"/>
  </r>
  <r>
    <n v="29"/>
    <x v="2"/>
    <x v="1"/>
    <x v="0"/>
    <x v="1"/>
    <n v="2"/>
    <x v="0"/>
    <n v="3"/>
    <x v="3"/>
    <s v="Life Sciences"/>
    <n v="94"/>
    <n v="3"/>
    <x v="1"/>
    <x v="1"/>
    <x v="0"/>
    <x v="0"/>
    <x v="1"/>
    <x v="1"/>
    <x v="1"/>
    <n v="2"/>
    <x v="1"/>
    <x v="1"/>
    <x v="68"/>
    <x v="4"/>
    <x v="1"/>
    <x v="1"/>
    <x v="1"/>
    <n v="4"/>
    <x v="1"/>
    <n v="4"/>
    <x v="1"/>
    <x v="1"/>
    <x v="3"/>
    <x v="0"/>
    <n v="3"/>
    <n v="3"/>
    <x v="1"/>
    <x v="8"/>
    <x v="2"/>
    <x v="0"/>
    <x v="0"/>
    <n v="0"/>
    <x v="0"/>
    <n v="4"/>
    <x v="0"/>
  </r>
  <r>
    <n v="31"/>
    <x v="1"/>
    <x v="1"/>
    <x v="0"/>
    <x v="1"/>
    <n v="1"/>
    <x v="0"/>
    <n v="4"/>
    <x v="2"/>
    <s v="Medical"/>
    <n v="95"/>
    <n v="3"/>
    <x v="1"/>
    <x v="1"/>
    <x v="0"/>
    <x v="0"/>
    <x v="1"/>
    <x v="1"/>
    <x v="1"/>
    <n v="2"/>
    <x v="1"/>
    <x v="0"/>
    <x v="69"/>
    <x v="1"/>
    <x v="1"/>
    <x v="8"/>
    <x v="8"/>
    <n v="3"/>
    <x v="0"/>
    <n v="2"/>
    <x v="2"/>
    <x v="0"/>
    <x v="5"/>
    <x v="2"/>
    <n v="4"/>
    <n v="3"/>
    <x v="1"/>
    <x v="6"/>
    <x v="1"/>
    <x v="10"/>
    <x v="2"/>
    <n v="1"/>
    <x v="0"/>
    <n v="0"/>
    <x v="2"/>
  </r>
  <r>
    <n v="32"/>
    <x v="1"/>
    <x v="1"/>
    <x v="0"/>
    <x v="1"/>
    <n v="1"/>
    <x v="0"/>
    <n v="3"/>
    <x v="3"/>
    <s v="Life Sciences"/>
    <n v="96"/>
    <n v="2"/>
    <x v="0"/>
    <x v="1"/>
    <x v="0"/>
    <x v="0"/>
    <x v="0"/>
    <x v="0"/>
    <x v="1"/>
    <n v="2"/>
    <x v="1"/>
    <x v="1"/>
    <x v="70"/>
    <x v="1"/>
    <x v="1"/>
    <x v="8"/>
    <x v="8"/>
    <n v="3"/>
    <x v="0"/>
    <n v="2"/>
    <x v="2"/>
    <x v="3"/>
    <x v="1"/>
    <x v="0"/>
    <n v="3"/>
    <n v="3"/>
    <x v="1"/>
    <x v="1"/>
    <x v="0"/>
    <x v="0"/>
    <x v="0"/>
    <n v="0"/>
    <x v="0"/>
    <n v="9"/>
    <x v="1"/>
  </r>
  <r>
    <n v="36"/>
    <x v="1"/>
    <x v="1"/>
    <x v="0"/>
    <x v="1"/>
    <n v="6"/>
    <x v="1"/>
    <n v="3"/>
    <x v="3"/>
    <s v="Life Sciences"/>
    <n v="97"/>
    <n v="2"/>
    <x v="0"/>
    <x v="0"/>
    <x v="2"/>
    <x v="2"/>
    <x v="1"/>
    <x v="1"/>
    <x v="2"/>
    <n v="4"/>
    <x v="0"/>
    <x v="1"/>
    <x v="71"/>
    <x v="9"/>
    <x v="1"/>
    <x v="3"/>
    <x v="3"/>
    <n v="3"/>
    <x v="0"/>
    <n v="2"/>
    <x v="2"/>
    <x v="0"/>
    <x v="7"/>
    <x v="3"/>
    <n v="3"/>
    <n v="3"/>
    <x v="1"/>
    <x v="6"/>
    <x v="1"/>
    <x v="2"/>
    <x v="2"/>
    <n v="0"/>
    <x v="0"/>
    <n v="0"/>
    <x v="2"/>
  </r>
  <r>
    <n v="31"/>
    <x v="1"/>
    <x v="1"/>
    <x v="0"/>
    <x v="1"/>
    <n v="8"/>
    <x v="1"/>
    <n v="4"/>
    <x v="2"/>
    <s v="Life Sciences"/>
    <n v="98"/>
    <n v="3"/>
    <x v="1"/>
    <x v="0"/>
    <x v="0"/>
    <x v="0"/>
    <x v="0"/>
    <x v="0"/>
    <x v="3"/>
    <n v="4"/>
    <x v="0"/>
    <x v="0"/>
    <x v="72"/>
    <x v="1"/>
    <x v="1"/>
    <x v="1"/>
    <x v="1"/>
    <n v="4"/>
    <x v="1"/>
    <n v="4"/>
    <x v="1"/>
    <x v="0"/>
    <x v="27"/>
    <x v="1"/>
    <n v="2"/>
    <n v="3"/>
    <x v="1"/>
    <x v="19"/>
    <x v="4"/>
    <x v="1"/>
    <x v="1"/>
    <n v="1"/>
    <x v="0"/>
    <n v="8"/>
    <x v="1"/>
  </r>
  <r>
    <n v="35"/>
    <x v="1"/>
    <x v="1"/>
    <x v="0"/>
    <x v="0"/>
    <n v="1"/>
    <x v="0"/>
    <n v="4"/>
    <x v="2"/>
    <s v="Marketing"/>
    <n v="100"/>
    <n v="3"/>
    <x v="1"/>
    <x v="1"/>
    <x v="1"/>
    <x v="1"/>
    <x v="0"/>
    <x v="0"/>
    <x v="0"/>
    <n v="1"/>
    <x v="3"/>
    <x v="0"/>
    <x v="73"/>
    <x v="4"/>
    <x v="1"/>
    <x v="9"/>
    <x v="9"/>
    <n v="3"/>
    <x v="0"/>
    <n v="2"/>
    <x v="2"/>
    <x v="0"/>
    <x v="28"/>
    <x v="1"/>
    <n v="2"/>
    <n v="3"/>
    <x v="1"/>
    <x v="15"/>
    <x v="4"/>
    <x v="9"/>
    <x v="3"/>
    <n v="2"/>
    <x v="0"/>
    <n v="8"/>
    <x v="1"/>
  </r>
  <r>
    <n v="45"/>
    <x v="0"/>
    <x v="1"/>
    <x v="0"/>
    <x v="1"/>
    <n v="6"/>
    <x v="1"/>
    <n v="4"/>
    <x v="2"/>
    <s v="Other"/>
    <n v="101"/>
    <n v="4"/>
    <x v="2"/>
    <x v="1"/>
    <x v="0"/>
    <x v="0"/>
    <x v="2"/>
    <x v="2"/>
    <x v="7"/>
    <n v="1"/>
    <x v="3"/>
    <x v="1"/>
    <x v="74"/>
    <x v="5"/>
    <x v="0"/>
    <x v="9"/>
    <x v="9"/>
    <n v="3"/>
    <x v="0"/>
    <n v="2"/>
    <x v="2"/>
    <x v="0"/>
    <x v="6"/>
    <x v="1"/>
    <n v="3"/>
    <n v="4"/>
    <x v="3"/>
    <x v="2"/>
    <x v="1"/>
    <x v="2"/>
    <x v="2"/>
    <n v="0"/>
    <x v="0"/>
    <n v="0"/>
    <x v="2"/>
  </r>
  <r>
    <n v="37"/>
    <x v="1"/>
    <x v="1"/>
    <x v="0"/>
    <x v="1"/>
    <n v="7"/>
    <x v="1"/>
    <n v="4"/>
    <x v="2"/>
    <s v="Medical"/>
    <n v="102"/>
    <n v="1"/>
    <x v="3"/>
    <x v="1"/>
    <x v="0"/>
    <x v="0"/>
    <x v="2"/>
    <x v="2"/>
    <x v="7"/>
    <n v="3"/>
    <x v="2"/>
    <x v="0"/>
    <x v="75"/>
    <x v="5"/>
    <x v="1"/>
    <x v="4"/>
    <x v="4"/>
    <n v="3"/>
    <x v="0"/>
    <n v="1"/>
    <x v="0"/>
    <x v="0"/>
    <x v="28"/>
    <x v="1"/>
    <n v="3"/>
    <n v="4"/>
    <x v="3"/>
    <x v="8"/>
    <x v="2"/>
    <x v="3"/>
    <x v="2"/>
    <n v="0"/>
    <x v="0"/>
    <n v="2"/>
    <x v="2"/>
  </r>
  <r>
    <n v="46"/>
    <x v="0"/>
    <x v="1"/>
    <x v="0"/>
    <x v="2"/>
    <n v="5"/>
    <x v="0"/>
    <n v="2"/>
    <x v="0"/>
    <s v="Medical"/>
    <n v="103"/>
    <n v="2"/>
    <x v="0"/>
    <x v="1"/>
    <x v="0"/>
    <x v="0"/>
    <x v="0"/>
    <x v="0"/>
    <x v="8"/>
    <n v="2"/>
    <x v="1"/>
    <x v="2"/>
    <x v="76"/>
    <x v="0"/>
    <x v="0"/>
    <x v="6"/>
    <x v="6"/>
    <n v="4"/>
    <x v="1"/>
    <n v="4"/>
    <x v="1"/>
    <x v="1"/>
    <x v="28"/>
    <x v="1"/>
    <n v="2"/>
    <n v="3"/>
    <x v="1"/>
    <x v="9"/>
    <x v="2"/>
    <x v="3"/>
    <x v="2"/>
    <n v="0"/>
    <x v="0"/>
    <n v="2"/>
    <x v="2"/>
  </r>
  <r>
    <n v="30"/>
    <x v="2"/>
    <x v="1"/>
    <x v="0"/>
    <x v="1"/>
    <n v="1"/>
    <x v="0"/>
    <n v="1"/>
    <x v="1"/>
    <s v="Life Sciences"/>
    <n v="104"/>
    <n v="4"/>
    <x v="2"/>
    <x v="1"/>
    <x v="1"/>
    <x v="1"/>
    <x v="0"/>
    <x v="0"/>
    <x v="2"/>
    <n v="4"/>
    <x v="0"/>
    <x v="1"/>
    <x v="77"/>
    <x v="1"/>
    <x v="0"/>
    <x v="3"/>
    <x v="3"/>
    <n v="3"/>
    <x v="0"/>
    <n v="3"/>
    <x v="3"/>
    <x v="3"/>
    <x v="1"/>
    <x v="0"/>
    <n v="1"/>
    <n v="2"/>
    <x v="2"/>
    <x v="1"/>
    <x v="0"/>
    <x v="6"/>
    <x v="1"/>
    <n v="3"/>
    <x v="1"/>
    <n v="0"/>
    <x v="2"/>
  </r>
  <r>
    <n v="35"/>
    <x v="1"/>
    <x v="1"/>
    <x v="0"/>
    <x v="1"/>
    <n v="1"/>
    <x v="0"/>
    <n v="3"/>
    <x v="3"/>
    <s v="Medical"/>
    <n v="105"/>
    <n v="2"/>
    <x v="0"/>
    <x v="1"/>
    <x v="1"/>
    <x v="1"/>
    <x v="1"/>
    <x v="1"/>
    <x v="1"/>
    <n v="3"/>
    <x v="2"/>
    <x v="0"/>
    <x v="78"/>
    <x v="1"/>
    <x v="1"/>
    <x v="11"/>
    <x v="11"/>
    <n v="3"/>
    <x v="0"/>
    <n v="1"/>
    <x v="0"/>
    <x v="0"/>
    <x v="3"/>
    <x v="0"/>
    <n v="3"/>
    <n v="3"/>
    <x v="1"/>
    <x v="0"/>
    <x v="0"/>
    <x v="0"/>
    <x v="0"/>
    <n v="0"/>
    <x v="0"/>
    <n v="4"/>
    <x v="0"/>
  </r>
  <r>
    <n v="55"/>
    <x v="0"/>
    <x v="1"/>
    <x v="0"/>
    <x v="0"/>
    <n v="1"/>
    <x v="0"/>
    <n v="2"/>
    <x v="0"/>
    <s v="Life Sciences"/>
    <n v="106"/>
    <n v="1"/>
    <x v="3"/>
    <x v="1"/>
    <x v="0"/>
    <x v="0"/>
    <x v="2"/>
    <x v="2"/>
    <x v="0"/>
    <n v="4"/>
    <x v="0"/>
    <x v="1"/>
    <x v="79"/>
    <x v="9"/>
    <x v="1"/>
    <x v="9"/>
    <x v="9"/>
    <n v="3"/>
    <x v="0"/>
    <n v="4"/>
    <x v="1"/>
    <x v="1"/>
    <x v="13"/>
    <x v="4"/>
    <n v="4"/>
    <n v="3"/>
    <x v="1"/>
    <x v="6"/>
    <x v="1"/>
    <x v="2"/>
    <x v="2"/>
    <n v="1"/>
    <x v="0"/>
    <n v="0"/>
    <x v="2"/>
  </r>
  <r>
    <n v="38"/>
    <x v="1"/>
    <x v="1"/>
    <x v="2"/>
    <x v="1"/>
    <n v="6"/>
    <x v="1"/>
    <n v="3"/>
    <x v="3"/>
    <s v="Medical"/>
    <n v="107"/>
    <n v="2"/>
    <x v="0"/>
    <x v="0"/>
    <x v="3"/>
    <x v="3"/>
    <x v="0"/>
    <x v="0"/>
    <x v="1"/>
    <n v="4"/>
    <x v="0"/>
    <x v="2"/>
    <x v="80"/>
    <x v="8"/>
    <x v="0"/>
    <x v="3"/>
    <x v="3"/>
    <n v="3"/>
    <x v="0"/>
    <n v="4"/>
    <x v="1"/>
    <x v="2"/>
    <x v="6"/>
    <x v="1"/>
    <n v="3"/>
    <n v="3"/>
    <x v="1"/>
    <x v="20"/>
    <x v="4"/>
    <x v="14"/>
    <x v="3"/>
    <n v="1"/>
    <x v="0"/>
    <n v="9"/>
    <x v="1"/>
  </r>
  <r>
    <n v="34"/>
    <x v="1"/>
    <x v="1"/>
    <x v="0"/>
    <x v="1"/>
    <n v="1"/>
    <x v="0"/>
    <n v="2"/>
    <x v="0"/>
    <s v="Medical"/>
    <n v="110"/>
    <n v="1"/>
    <x v="3"/>
    <x v="1"/>
    <x v="0"/>
    <x v="0"/>
    <x v="0"/>
    <x v="0"/>
    <x v="3"/>
    <n v="2"/>
    <x v="1"/>
    <x v="1"/>
    <x v="81"/>
    <x v="1"/>
    <x v="1"/>
    <x v="2"/>
    <x v="2"/>
    <n v="3"/>
    <x v="0"/>
    <n v="3"/>
    <x v="3"/>
    <x v="0"/>
    <x v="7"/>
    <x v="3"/>
    <n v="2"/>
    <n v="3"/>
    <x v="1"/>
    <x v="8"/>
    <x v="2"/>
    <x v="3"/>
    <x v="2"/>
    <n v="1"/>
    <x v="0"/>
    <n v="3"/>
    <x v="0"/>
  </r>
  <r>
    <n v="56"/>
    <x v="0"/>
    <x v="1"/>
    <x v="0"/>
    <x v="1"/>
    <n v="7"/>
    <x v="1"/>
    <n v="3"/>
    <x v="3"/>
    <s v="Life Sciences"/>
    <n v="112"/>
    <n v="4"/>
    <x v="2"/>
    <x v="1"/>
    <x v="3"/>
    <x v="3"/>
    <x v="2"/>
    <x v="2"/>
    <x v="3"/>
    <n v="4"/>
    <x v="0"/>
    <x v="0"/>
    <x v="82"/>
    <x v="5"/>
    <x v="1"/>
    <x v="0"/>
    <x v="0"/>
    <n v="3"/>
    <x v="0"/>
    <n v="1"/>
    <x v="0"/>
    <x v="0"/>
    <x v="29"/>
    <x v="4"/>
    <n v="3"/>
    <n v="2"/>
    <x v="2"/>
    <x v="0"/>
    <x v="0"/>
    <x v="0"/>
    <x v="0"/>
    <n v="0"/>
    <x v="0"/>
    <n v="2"/>
    <x v="2"/>
  </r>
  <r>
    <n v="23"/>
    <x v="2"/>
    <x v="1"/>
    <x v="0"/>
    <x v="0"/>
    <n v="2"/>
    <x v="0"/>
    <n v="1"/>
    <x v="1"/>
    <s v="Technical Degree"/>
    <n v="113"/>
    <n v="3"/>
    <x v="1"/>
    <x v="1"/>
    <x v="0"/>
    <x v="0"/>
    <x v="1"/>
    <x v="1"/>
    <x v="6"/>
    <n v="1"/>
    <x v="3"/>
    <x v="2"/>
    <x v="83"/>
    <x v="9"/>
    <x v="1"/>
    <x v="4"/>
    <x v="4"/>
    <n v="3"/>
    <x v="0"/>
    <n v="3"/>
    <x v="3"/>
    <x v="1"/>
    <x v="8"/>
    <x v="3"/>
    <n v="3"/>
    <n v="3"/>
    <x v="1"/>
    <x v="2"/>
    <x v="1"/>
    <x v="2"/>
    <x v="2"/>
    <n v="0"/>
    <x v="0"/>
    <n v="0"/>
    <x v="2"/>
  </r>
  <r>
    <n v="51"/>
    <x v="0"/>
    <x v="1"/>
    <x v="0"/>
    <x v="1"/>
    <n v="9"/>
    <x v="1"/>
    <n v="4"/>
    <x v="2"/>
    <s v="Life Sciences"/>
    <n v="116"/>
    <n v="4"/>
    <x v="2"/>
    <x v="1"/>
    <x v="0"/>
    <x v="0"/>
    <x v="1"/>
    <x v="1"/>
    <x v="2"/>
    <n v="4"/>
    <x v="0"/>
    <x v="1"/>
    <x v="84"/>
    <x v="9"/>
    <x v="1"/>
    <x v="1"/>
    <x v="1"/>
    <n v="4"/>
    <x v="1"/>
    <n v="2"/>
    <x v="2"/>
    <x v="3"/>
    <x v="1"/>
    <x v="0"/>
    <n v="4"/>
    <n v="3"/>
    <x v="1"/>
    <x v="9"/>
    <x v="2"/>
    <x v="3"/>
    <x v="2"/>
    <n v="0"/>
    <x v="0"/>
    <n v="3"/>
    <x v="0"/>
  </r>
  <r>
    <n v="30"/>
    <x v="2"/>
    <x v="1"/>
    <x v="0"/>
    <x v="1"/>
    <n v="2"/>
    <x v="0"/>
    <n v="3"/>
    <x v="3"/>
    <s v="Life Sciences"/>
    <n v="117"/>
    <n v="3"/>
    <x v="1"/>
    <x v="1"/>
    <x v="1"/>
    <x v="1"/>
    <x v="0"/>
    <x v="0"/>
    <x v="4"/>
    <n v="4"/>
    <x v="0"/>
    <x v="1"/>
    <x v="85"/>
    <x v="1"/>
    <x v="1"/>
    <x v="12"/>
    <x v="12"/>
    <n v="3"/>
    <x v="0"/>
    <n v="1"/>
    <x v="0"/>
    <x v="2"/>
    <x v="27"/>
    <x v="1"/>
    <n v="3"/>
    <n v="3"/>
    <x v="1"/>
    <x v="19"/>
    <x v="4"/>
    <x v="15"/>
    <x v="1"/>
    <n v="10"/>
    <x v="2"/>
    <n v="8"/>
    <x v="1"/>
  </r>
  <r>
    <n v="46"/>
    <x v="0"/>
    <x v="0"/>
    <x v="0"/>
    <x v="0"/>
    <n v="9"/>
    <x v="1"/>
    <n v="2"/>
    <x v="0"/>
    <s v="Medical"/>
    <n v="118"/>
    <n v="3"/>
    <x v="1"/>
    <x v="1"/>
    <x v="1"/>
    <x v="1"/>
    <x v="2"/>
    <x v="2"/>
    <x v="0"/>
    <n v="4"/>
    <x v="0"/>
    <x v="0"/>
    <x v="86"/>
    <x v="1"/>
    <x v="1"/>
    <x v="10"/>
    <x v="10"/>
    <n v="3"/>
    <x v="0"/>
    <n v="4"/>
    <x v="1"/>
    <x v="0"/>
    <x v="15"/>
    <x v="0"/>
    <n v="3"/>
    <n v="3"/>
    <x v="1"/>
    <x v="7"/>
    <x v="0"/>
    <x v="6"/>
    <x v="1"/>
    <n v="4"/>
    <x v="1"/>
    <n v="7"/>
    <x v="1"/>
  </r>
  <r>
    <n v="40"/>
    <x v="1"/>
    <x v="1"/>
    <x v="1"/>
    <x v="1"/>
    <n v="1"/>
    <x v="0"/>
    <n v="4"/>
    <x v="2"/>
    <s v="Life Sciences"/>
    <n v="119"/>
    <n v="3"/>
    <x v="1"/>
    <x v="1"/>
    <x v="1"/>
    <x v="1"/>
    <x v="3"/>
    <x v="3"/>
    <x v="4"/>
    <n v="2"/>
    <x v="1"/>
    <x v="1"/>
    <x v="87"/>
    <x v="1"/>
    <x v="1"/>
    <x v="6"/>
    <x v="6"/>
    <n v="4"/>
    <x v="1"/>
    <n v="4"/>
    <x v="1"/>
    <x v="1"/>
    <x v="14"/>
    <x v="4"/>
    <n v="3"/>
    <n v="2"/>
    <x v="2"/>
    <x v="14"/>
    <x v="3"/>
    <x v="7"/>
    <x v="0"/>
    <n v="11"/>
    <x v="3"/>
    <n v="11"/>
    <x v="3"/>
  </r>
  <r>
    <n v="51"/>
    <x v="0"/>
    <x v="1"/>
    <x v="0"/>
    <x v="0"/>
    <n v="21"/>
    <x v="2"/>
    <n v="4"/>
    <x v="2"/>
    <s v="Marketing"/>
    <n v="120"/>
    <n v="3"/>
    <x v="1"/>
    <x v="1"/>
    <x v="0"/>
    <x v="0"/>
    <x v="0"/>
    <x v="0"/>
    <x v="0"/>
    <n v="4"/>
    <x v="0"/>
    <x v="0"/>
    <x v="88"/>
    <x v="4"/>
    <x v="0"/>
    <x v="6"/>
    <x v="6"/>
    <n v="4"/>
    <x v="1"/>
    <n v="4"/>
    <x v="1"/>
    <x v="0"/>
    <x v="27"/>
    <x v="1"/>
    <n v="2"/>
    <n v="1"/>
    <x v="0"/>
    <x v="1"/>
    <x v="0"/>
    <x v="1"/>
    <x v="1"/>
    <n v="1"/>
    <x v="0"/>
    <n v="0"/>
    <x v="2"/>
  </r>
  <r>
    <n v="30"/>
    <x v="2"/>
    <x v="1"/>
    <x v="0"/>
    <x v="0"/>
    <n v="4"/>
    <x v="0"/>
    <n v="2"/>
    <x v="0"/>
    <s v="Medical"/>
    <n v="121"/>
    <n v="3"/>
    <x v="1"/>
    <x v="0"/>
    <x v="1"/>
    <x v="1"/>
    <x v="0"/>
    <x v="0"/>
    <x v="0"/>
    <n v="2"/>
    <x v="1"/>
    <x v="2"/>
    <x v="89"/>
    <x v="1"/>
    <x v="0"/>
    <x v="3"/>
    <x v="3"/>
    <n v="3"/>
    <x v="0"/>
    <n v="2"/>
    <x v="2"/>
    <x v="2"/>
    <x v="27"/>
    <x v="1"/>
    <n v="4"/>
    <n v="2"/>
    <x v="2"/>
    <x v="19"/>
    <x v="4"/>
    <x v="6"/>
    <x v="1"/>
    <n v="2"/>
    <x v="0"/>
    <n v="7"/>
    <x v="1"/>
  </r>
  <r>
    <n v="46"/>
    <x v="0"/>
    <x v="1"/>
    <x v="1"/>
    <x v="1"/>
    <n v="1"/>
    <x v="0"/>
    <n v="3"/>
    <x v="3"/>
    <s v="Medical"/>
    <n v="124"/>
    <n v="3"/>
    <x v="1"/>
    <x v="1"/>
    <x v="1"/>
    <x v="1"/>
    <x v="2"/>
    <x v="2"/>
    <x v="4"/>
    <n v="1"/>
    <x v="3"/>
    <x v="1"/>
    <x v="90"/>
    <x v="7"/>
    <x v="0"/>
    <x v="4"/>
    <x v="4"/>
    <n v="3"/>
    <x v="0"/>
    <n v="3"/>
    <x v="3"/>
    <x v="1"/>
    <x v="24"/>
    <x v="4"/>
    <n v="5"/>
    <n v="2"/>
    <x v="2"/>
    <x v="1"/>
    <x v="0"/>
    <x v="5"/>
    <x v="1"/>
    <n v="9"/>
    <x v="2"/>
    <n v="5"/>
    <x v="0"/>
  </r>
  <r>
    <n v="32"/>
    <x v="1"/>
    <x v="1"/>
    <x v="0"/>
    <x v="0"/>
    <n v="6"/>
    <x v="1"/>
    <n v="4"/>
    <x v="2"/>
    <s v="Medical"/>
    <n v="125"/>
    <n v="2"/>
    <x v="0"/>
    <x v="1"/>
    <x v="0"/>
    <x v="0"/>
    <x v="0"/>
    <x v="0"/>
    <x v="0"/>
    <n v="3"/>
    <x v="2"/>
    <x v="0"/>
    <x v="91"/>
    <x v="1"/>
    <x v="1"/>
    <x v="10"/>
    <x v="10"/>
    <n v="3"/>
    <x v="0"/>
    <n v="1"/>
    <x v="0"/>
    <x v="0"/>
    <x v="4"/>
    <x v="1"/>
    <n v="0"/>
    <n v="3"/>
    <x v="1"/>
    <x v="19"/>
    <x v="4"/>
    <x v="6"/>
    <x v="1"/>
    <n v="5"/>
    <x v="1"/>
    <n v="7"/>
    <x v="1"/>
  </r>
  <r>
    <n v="54"/>
    <x v="0"/>
    <x v="1"/>
    <x v="0"/>
    <x v="1"/>
    <n v="2"/>
    <x v="0"/>
    <n v="4"/>
    <x v="2"/>
    <s v="Technical Degree"/>
    <n v="126"/>
    <n v="1"/>
    <x v="3"/>
    <x v="0"/>
    <x v="0"/>
    <x v="0"/>
    <x v="2"/>
    <x v="2"/>
    <x v="7"/>
    <n v="3"/>
    <x v="2"/>
    <x v="1"/>
    <x v="92"/>
    <x v="3"/>
    <x v="1"/>
    <x v="3"/>
    <x v="3"/>
    <n v="3"/>
    <x v="0"/>
    <n v="1"/>
    <x v="0"/>
    <x v="1"/>
    <x v="28"/>
    <x v="1"/>
    <n v="5"/>
    <n v="1"/>
    <x v="0"/>
    <x v="9"/>
    <x v="2"/>
    <x v="7"/>
    <x v="0"/>
    <n v="0"/>
    <x v="0"/>
    <n v="3"/>
    <x v="0"/>
  </r>
  <r>
    <n v="24"/>
    <x v="2"/>
    <x v="1"/>
    <x v="0"/>
    <x v="0"/>
    <n v="3"/>
    <x v="0"/>
    <n v="2"/>
    <x v="0"/>
    <s v="Other"/>
    <n v="128"/>
    <n v="1"/>
    <x v="3"/>
    <x v="0"/>
    <x v="0"/>
    <x v="0"/>
    <x v="0"/>
    <x v="0"/>
    <x v="0"/>
    <n v="3"/>
    <x v="2"/>
    <x v="1"/>
    <x v="93"/>
    <x v="4"/>
    <x v="1"/>
    <x v="7"/>
    <x v="7"/>
    <n v="4"/>
    <x v="1"/>
    <n v="1"/>
    <x v="0"/>
    <x v="1"/>
    <x v="21"/>
    <x v="3"/>
    <n v="2"/>
    <n v="2"/>
    <x v="2"/>
    <x v="11"/>
    <x v="2"/>
    <x v="3"/>
    <x v="2"/>
    <n v="0"/>
    <x v="0"/>
    <n v="2"/>
    <x v="2"/>
  </r>
  <r>
    <n v="28"/>
    <x v="2"/>
    <x v="1"/>
    <x v="2"/>
    <x v="0"/>
    <n v="4"/>
    <x v="0"/>
    <n v="3"/>
    <x v="3"/>
    <s v="Medical"/>
    <n v="129"/>
    <n v="2"/>
    <x v="0"/>
    <x v="1"/>
    <x v="0"/>
    <x v="0"/>
    <x v="0"/>
    <x v="0"/>
    <x v="0"/>
    <n v="3"/>
    <x v="2"/>
    <x v="1"/>
    <x v="94"/>
    <x v="1"/>
    <x v="1"/>
    <x v="2"/>
    <x v="2"/>
    <n v="3"/>
    <x v="0"/>
    <n v="2"/>
    <x v="2"/>
    <x v="0"/>
    <x v="7"/>
    <x v="3"/>
    <n v="3"/>
    <n v="4"/>
    <x v="3"/>
    <x v="8"/>
    <x v="2"/>
    <x v="0"/>
    <x v="0"/>
    <n v="0"/>
    <x v="0"/>
    <n v="4"/>
    <x v="0"/>
  </r>
  <r>
    <n v="58"/>
    <x v="0"/>
    <x v="1"/>
    <x v="0"/>
    <x v="0"/>
    <n v="10"/>
    <x v="1"/>
    <n v="4"/>
    <x v="2"/>
    <s v="Medical"/>
    <n v="131"/>
    <n v="4"/>
    <x v="2"/>
    <x v="1"/>
    <x v="0"/>
    <x v="0"/>
    <x v="3"/>
    <x v="3"/>
    <x v="0"/>
    <n v="3"/>
    <x v="2"/>
    <x v="0"/>
    <x v="95"/>
    <x v="4"/>
    <x v="1"/>
    <x v="4"/>
    <x v="4"/>
    <n v="3"/>
    <x v="0"/>
    <n v="3"/>
    <x v="3"/>
    <x v="0"/>
    <x v="30"/>
    <x v="4"/>
    <n v="1"/>
    <n v="2"/>
    <x v="2"/>
    <x v="21"/>
    <x v="3"/>
    <x v="15"/>
    <x v="1"/>
    <n v="1"/>
    <x v="0"/>
    <n v="8"/>
    <x v="1"/>
  </r>
  <r>
    <n v="44"/>
    <x v="0"/>
    <x v="1"/>
    <x v="2"/>
    <x v="1"/>
    <n v="23"/>
    <x v="2"/>
    <n v="3"/>
    <x v="3"/>
    <s v="Medical"/>
    <n v="132"/>
    <n v="2"/>
    <x v="0"/>
    <x v="1"/>
    <x v="0"/>
    <x v="0"/>
    <x v="0"/>
    <x v="0"/>
    <x v="2"/>
    <n v="2"/>
    <x v="1"/>
    <x v="1"/>
    <x v="96"/>
    <x v="5"/>
    <x v="1"/>
    <x v="3"/>
    <x v="3"/>
    <n v="3"/>
    <x v="0"/>
    <n v="3"/>
    <x v="3"/>
    <x v="1"/>
    <x v="6"/>
    <x v="1"/>
    <n v="3"/>
    <n v="4"/>
    <x v="3"/>
    <x v="11"/>
    <x v="2"/>
    <x v="3"/>
    <x v="2"/>
    <n v="1"/>
    <x v="0"/>
    <n v="2"/>
    <x v="2"/>
  </r>
  <r>
    <n v="37"/>
    <x v="1"/>
    <x v="0"/>
    <x v="0"/>
    <x v="2"/>
    <n v="6"/>
    <x v="1"/>
    <n v="4"/>
    <x v="2"/>
    <s v="Human Resources"/>
    <n v="133"/>
    <n v="3"/>
    <x v="1"/>
    <x v="1"/>
    <x v="0"/>
    <x v="0"/>
    <x v="1"/>
    <x v="1"/>
    <x v="8"/>
    <n v="1"/>
    <x v="3"/>
    <x v="2"/>
    <x v="97"/>
    <x v="5"/>
    <x v="0"/>
    <x v="6"/>
    <x v="6"/>
    <n v="4"/>
    <x v="1"/>
    <n v="4"/>
    <x v="1"/>
    <x v="0"/>
    <x v="2"/>
    <x v="0"/>
    <n v="3"/>
    <n v="3"/>
    <x v="1"/>
    <x v="11"/>
    <x v="2"/>
    <x v="3"/>
    <x v="2"/>
    <n v="0"/>
    <x v="0"/>
    <n v="2"/>
    <x v="2"/>
  </r>
  <r>
    <n v="32"/>
    <x v="1"/>
    <x v="1"/>
    <x v="0"/>
    <x v="1"/>
    <n v="1"/>
    <x v="0"/>
    <n v="1"/>
    <x v="1"/>
    <s v="Life Sciences"/>
    <n v="134"/>
    <n v="4"/>
    <x v="2"/>
    <x v="1"/>
    <x v="0"/>
    <x v="0"/>
    <x v="1"/>
    <x v="1"/>
    <x v="1"/>
    <n v="1"/>
    <x v="3"/>
    <x v="0"/>
    <x v="98"/>
    <x v="1"/>
    <x v="1"/>
    <x v="4"/>
    <x v="4"/>
    <n v="3"/>
    <x v="0"/>
    <n v="4"/>
    <x v="1"/>
    <x v="0"/>
    <x v="5"/>
    <x v="2"/>
    <n v="2"/>
    <n v="3"/>
    <x v="1"/>
    <x v="6"/>
    <x v="1"/>
    <x v="2"/>
    <x v="2"/>
    <n v="0"/>
    <x v="0"/>
    <n v="0"/>
    <x v="2"/>
  </r>
  <r>
    <n v="20"/>
    <x v="2"/>
    <x v="0"/>
    <x v="1"/>
    <x v="1"/>
    <n v="6"/>
    <x v="1"/>
    <n v="3"/>
    <x v="3"/>
    <s v="Life Sciences"/>
    <n v="137"/>
    <n v="4"/>
    <x v="2"/>
    <x v="0"/>
    <x v="1"/>
    <x v="1"/>
    <x v="1"/>
    <x v="1"/>
    <x v="2"/>
    <n v="4"/>
    <x v="0"/>
    <x v="0"/>
    <x v="99"/>
    <x v="1"/>
    <x v="0"/>
    <x v="11"/>
    <x v="11"/>
    <n v="3"/>
    <x v="0"/>
    <n v="2"/>
    <x v="2"/>
    <x v="0"/>
    <x v="5"/>
    <x v="2"/>
    <n v="5"/>
    <n v="3"/>
    <x v="1"/>
    <x v="6"/>
    <x v="1"/>
    <x v="2"/>
    <x v="2"/>
    <n v="1"/>
    <x v="0"/>
    <n v="0"/>
    <x v="2"/>
  </r>
  <r>
    <n v="34"/>
    <x v="1"/>
    <x v="1"/>
    <x v="0"/>
    <x v="1"/>
    <n v="6"/>
    <x v="1"/>
    <n v="4"/>
    <x v="2"/>
    <s v="Other"/>
    <n v="138"/>
    <n v="1"/>
    <x v="3"/>
    <x v="0"/>
    <x v="0"/>
    <x v="0"/>
    <x v="0"/>
    <x v="0"/>
    <x v="1"/>
    <n v="3"/>
    <x v="2"/>
    <x v="0"/>
    <x v="100"/>
    <x v="1"/>
    <x v="1"/>
    <x v="9"/>
    <x v="9"/>
    <n v="3"/>
    <x v="0"/>
    <n v="3"/>
    <x v="3"/>
    <x v="0"/>
    <x v="28"/>
    <x v="1"/>
    <n v="3"/>
    <n v="3"/>
    <x v="1"/>
    <x v="22"/>
    <x v="4"/>
    <x v="9"/>
    <x v="3"/>
    <n v="2"/>
    <x v="0"/>
    <n v="10"/>
    <x v="1"/>
  </r>
  <r>
    <n v="37"/>
    <x v="1"/>
    <x v="1"/>
    <x v="2"/>
    <x v="1"/>
    <n v="2"/>
    <x v="0"/>
    <n v="2"/>
    <x v="0"/>
    <s v="Life Sciences"/>
    <n v="139"/>
    <n v="3"/>
    <x v="1"/>
    <x v="1"/>
    <x v="1"/>
    <x v="1"/>
    <x v="0"/>
    <x v="0"/>
    <x v="4"/>
    <n v="4"/>
    <x v="0"/>
    <x v="2"/>
    <x v="101"/>
    <x v="6"/>
    <x v="1"/>
    <x v="9"/>
    <x v="9"/>
    <n v="3"/>
    <x v="0"/>
    <n v="4"/>
    <x v="1"/>
    <x v="1"/>
    <x v="6"/>
    <x v="1"/>
    <n v="2"/>
    <n v="4"/>
    <x v="3"/>
    <x v="6"/>
    <x v="1"/>
    <x v="2"/>
    <x v="2"/>
    <n v="0"/>
    <x v="0"/>
    <n v="0"/>
    <x v="2"/>
  </r>
  <r>
    <n v="59"/>
    <x v="0"/>
    <x v="1"/>
    <x v="2"/>
    <x v="2"/>
    <n v="2"/>
    <x v="0"/>
    <n v="4"/>
    <x v="2"/>
    <s v="Human Resources"/>
    <n v="140"/>
    <n v="3"/>
    <x v="1"/>
    <x v="0"/>
    <x v="1"/>
    <x v="1"/>
    <x v="4"/>
    <x v="4"/>
    <x v="5"/>
    <n v="4"/>
    <x v="0"/>
    <x v="1"/>
    <x v="102"/>
    <x v="3"/>
    <x v="1"/>
    <x v="7"/>
    <x v="7"/>
    <n v="4"/>
    <x v="1"/>
    <n v="4"/>
    <x v="1"/>
    <x v="1"/>
    <x v="31"/>
    <x v="4"/>
    <n v="3"/>
    <n v="3"/>
    <x v="1"/>
    <x v="11"/>
    <x v="2"/>
    <x v="3"/>
    <x v="2"/>
    <n v="2"/>
    <x v="0"/>
    <n v="2"/>
    <x v="2"/>
  </r>
  <r>
    <n v="50"/>
    <x v="0"/>
    <x v="1"/>
    <x v="1"/>
    <x v="1"/>
    <n v="1"/>
    <x v="0"/>
    <n v="3"/>
    <x v="3"/>
    <s v="Life Sciences"/>
    <n v="141"/>
    <n v="1"/>
    <x v="3"/>
    <x v="0"/>
    <x v="0"/>
    <x v="0"/>
    <x v="4"/>
    <x v="4"/>
    <x v="7"/>
    <n v="2"/>
    <x v="1"/>
    <x v="1"/>
    <x v="103"/>
    <x v="9"/>
    <x v="0"/>
    <x v="12"/>
    <x v="12"/>
    <n v="3"/>
    <x v="0"/>
    <n v="1"/>
    <x v="0"/>
    <x v="0"/>
    <x v="23"/>
    <x v="4"/>
    <n v="1"/>
    <n v="2"/>
    <x v="2"/>
    <x v="3"/>
    <x v="0"/>
    <x v="7"/>
    <x v="0"/>
    <n v="0"/>
    <x v="0"/>
    <n v="7"/>
    <x v="1"/>
  </r>
  <r>
    <n v="25"/>
    <x v="2"/>
    <x v="0"/>
    <x v="0"/>
    <x v="0"/>
    <n v="5"/>
    <x v="0"/>
    <n v="3"/>
    <x v="3"/>
    <s v="Marketing"/>
    <n v="142"/>
    <n v="3"/>
    <x v="1"/>
    <x v="1"/>
    <x v="1"/>
    <x v="1"/>
    <x v="0"/>
    <x v="0"/>
    <x v="0"/>
    <n v="3"/>
    <x v="2"/>
    <x v="0"/>
    <x v="104"/>
    <x v="1"/>
    <x v="0"/>
    <x v="0"/>
    <x v="0"/>
    <n v="3"/>
    <x v="0"/>
    <n v="4"/>
    <x v="1"/>
    <x v="0"/>
    <x v="3"/>
    <x v="0"/>
    <n v="1"/>
    <n v="3"/>
    <x v="1"/>
    <x v="0"/>
    <x v="0"/>
    <x v="0"/>
    <x v="0"/>
    <n v="0"/>
    <x v="0"/>
    <n v="3"/>
    <x v="0"/>
  </r>
  <r>
    <n v="25"/>
    <x v="2"/>
    <x v="1"/>
    <x v="0"/>
    <x v="1"/>
    <n v="7"/>
    <x v="1"/>
    <n v="1"/>
    <x v="1"/>
    <s v="Medical"/>
    <n v="143"/>
    <n v="4"/>
    <x v="2"/>
    <x v="1"/>
    <x v="1"/>
    <x v="1"/>
    <x v="1"/>
    <x v="1"/>
    <x v="1"/>
    <n v="4"/>
    <x v="0"/>
    <x v="1"/>
    <x v="105"/>
    <x v="1"/>
    <x v="1"/>
    <x v="0"/>
    <x v="0"/>
    <n v="3"/>
    <x v="0"/>
    <n v="3"/>
    <x v="3"/>
    <x v="3"/>
    <x v="17"/>
    <x v="2"/>
    <n v="2"/>
    <n v="3"/>
    <x v="1"/>
    <x v="4"/>
    <x v="1"/>
    <x v="3"/>
    <x v="2"/>
    <n v="2"/>
    <x v="0"/>
    <n v="1"/>
    <x v="2"/>
  </r>
  <r>
    <n v="22"/>
    <x v="2"/>
    <x v="1"/>
    <x v="0"/>
    <x v="1"/>
    <n v="15"/>
    <x v="4"/>
    <n v="3"/>
    <x v="3"/>
    <s v="Medical"/>
    <n v="144"/>
    <n v="2"/>
    <x v="0"/>
    <x v="0"/>
    <x v="0"/>
    <x v="0"/>
    <x v="1"/>
    <x v="1"/>
    <x v="2"/>
    <n v="4"/>
    <x v="0"/>
    <x v="0"/>
    <x v="106"/>
    <x v="1"/>
    <x v="1"/>
    <x v="2"/>
    <x v="2"/>
    <n v="3"/>
    <x v="0"/>
    <n v="3"/>
    <x v="3"/>
    <x v="0"/>
    <x v="5"/>
    <x v="2"/>
    <n v="5"/>
    <n v="3"/>
    <x v="1"/>
    <x v="2"/>
    <x v="1"/>
    <x v="2"/>
    <x v="2"/>
    <n v="0"/>
    <x v="0"/>
    <n v="0"/>
    <x v="2"/>
  </r>
  <r>
    <n v="51"/>
    <x v="0"/>
    <x v="1"/>
    <x v="1"/>
    <x v="1"/>
    <n v="1"/>
    <x v="0"/>
    <n v="4"/>
    <x v="2"/>
    <s v="Medical"/>
    <n v="145"/>
    <n v="1"/>
    <x v="3"/>
    <x v="0"/>
    <x v="1"/>
    <x v="1"/>
    <x v="2"/>
    <x v="2"/>
    <x v="4"/>
    <n v="1"/>
    <x v="3"/>
    <x v="0"/>
    <x v="107"/>
    <x v="9"/>
    <x v="1"/>
    <x v="5"/>
    <x v="5"/>
    <n v="4"/>
    <x v="1"/>
    <n v="3"/>
    <x v="3"/>
    <x v="0"/>
    <x v="18"/>
    <x v="4"/>
    <n v="1"/>
    <n v="2"/>
    <x v="2"/>
    <x v="20"/>
    <x v="4"/>
    <x v="16"/>
    <x v="3"/>
    <n v="12"/>
    <x v="3"/>
    <n v="8"/>
    <x v="1"/>
  </r>
  <r>
    <n v="34"/>
    <x v="1"/>
    <x v="0"/>
    <x v="1"/>
    <x v="1"/>
    <n v="7"/>
    <x v="1"/>
    <n v="3"/>
    <x v="3"/>
    <s v="Life Sciences"/>
    <n v="147"/>
    <n v="1"/>
    <x v="3"/>
    <x v="1"/>
    <x v="3"/>
    <x v="3"/>
    <x v="0"/>
    <x v="0"/>
    <x v="2"/>
    <n v="3"/>
    <x v="2"/>
    <x v="0"/>
    <x v="108"/>
    <x v="1"/>
    <x v="0"/>
    <x v="13"/>
    <x v="13"/>
    <n v="4"/>
    <x v="1"/>
    <n v="4"/>
    <x v="1"/>
    <x v="0"/>
    <x v="15"/>
    <x v="0"/>
    <n v="3"/>
    <n v="3"/>
    <x v="1"/>
    <x v="7"/>
    <x v="0"/>
    <x v="1"/>
    <x v="1"/>
    <n v="0"/>
    <x v="0"/>
    <n v="6"/>
    <x v="1"/>
  </r>
  <r>
    <n v="54"/>
    <x v="0"/>
    <x v="1"/>
    <x v="2"/>
    <x v="2"/>
    <n v="26"/>
    <x v="2"/>
    <n v="3"/>
    <x v="3"/>
    <s v="Human Resources"/>
    <n v="148"/>
    <n v="4"/>
    <x v="2"/>
    <x v="0"/>
    <x v="2"/>
    <x v="2"/>
    <x v="3"/>
    <x v="3"/>
    <x v="5"/>
    <n v="4"/>
    <x v="0"/>
    <x v="0"/>
    <x v="109"/>
    <x v="7"/>
    <x v="0"/>
    <x v="3"/>
    <x v="3"/>
    <n v="3"/>
    <x v="0"/>
    <n v="3"/>
    <x v="3"/>
    <x v="0"/>
    <x v="18"/>
    <x v="4"/>
    <n v="3"/>
    <n v="3"/>
    <x v="1"/>
    <x v="8"/>
    <x v="2"/>
    <x v="7"/>
    <x v="0"/>
    <n v="4"/>
    <x v="1"/>
    <n v="4"/>
    <x v="0"/>
  </r>
  <r>
    <n v="24"/>
    <x v="2"/>
    <x v="1"/>
    <x v="0"/>
    <x v="1"/>
    <n v="18"/>
    <x v="3"/>
    <n v="1"/>
    <x v="1"/>
    <s v="Life Sciences"/>
    <n v="150"/>
    <n v="2"/>
    <x v="0"/>
    <x v="1"/>
    <x v="0"/>
    <x v="0"/>
    <x v="1"/>
    <x v="1"/>
    <x v="2"/>
    <n v="3"/>
    <x v="2"/>
    <x v="1"/>
    <x v="110"/>
    <x v="4"/>
    <x v="1"/>
    <x v="3"/>
    <x v="3"/>
    <n v="3"/>
    <x v="0"/>
    <n v="3"/>
    <x v="3"/>
    <x v="1"/>
    <x v="3"/>
    <x v="0"/>
    <n v="2"/>
    <n v="3"/>
    <x v="1"/>
    <x v="8"/>
    <x v="2"/>
    <x v="7"/>
    <x v="0"/>
    <n v="1"/>
    <x v="0"/>
    <n v="2"/>
    <x v="2"/>
  </r>
  <r>
    <n v="34"/>
    <x v="1"/>
    <x v="1"/>
    <x v="0"/>
    <x v="1"/>
    <n v="6"/>
    <x v="1"/>
    <n v="4"/>
    <x v="2"/>
    <s v="Life Sciences"/>
    <n v="151"/>
    <n v="3"/>
    <x v="1"/>
    <x v="0"/>
    <x v="1"/>
    <x v="1"/>
    <x v="0"/>
    <x v="0"/>
    <x v="1"/>
    <n v="2"/>
    <x v="1"/>
    <x v="2"/>
    <x v="111"/>
    <x v="2"/>
    <x v="1"/>
    <x v="2"/>
    <x v="2"/>
    <n v="3"/>
    <x v="0"/>
    <n v="3"/>
    <x v="3"/>
    <x v="1"/>
    <x v="4"/>
    <x v="1"/>
    <n v="3"/>
    <n v="3"/>
    <x v="1"/>
    <x v="6"/>
    <x v="1"/>
    <x v="2"/>
    <x v="2"/>
    <n v="0"/>
    <x v="0"/>
    <n v="0"/>
    <x v="2"/>
  </r>
  <r>
    <n v="37"/>
    <x v="1"/>
    <x v="1"/>
    <x v="0"/>
    <x v="0"/>
    <n v="3"/>
    <x v="0"/>
    <n v="3"/>
    <x v="3"/>
    <s v="Life Sciences"/>
    <n v="152"/>
    <n v="3"/>
    <x v="1"/>
    <x v="1"/>
    <x v="0"/>
    <x v="0"/>
    <x v="2"/>
    <x v="2"/>
    <x v="0"/>
    <n v="4"/>
    <x v="0"/>
    <x v="0"/>
    <x v="112"/>
    <x v="7"/>
    <x v="1"/>
    <x v="3"/>
    <x v="3"/>
    <n v="3"/>
    <x v="0"/>
    <n v="1"/>
    <x v="0"/>
    <x v="0"/>
    <x v="4"/>
    <x v="1"/>
    <n v="3"/>
    <n v="3"/>
    <x v="1"/>
    <x v="8"/>
    <x v="2"/>
    <x v="7"/>
    <x v="0"/>
    <n v="1"/>
    <x v="0"/>
    <n v="3"/>
    <x v="0"/>
  </r>
  <r>
    <n v="34"/>
    <x v="1"/>
    <x v="1"/>
    <x v="0"/>
    <x v="1"/>
    <n v="5"/>
    <x v="0"/>
    <n v="3"/>
    <x v="3"/>
    <s v="Medical"/>
    <n v="153"/>
    <n v="3"/>
    <x v="1"/>
    <x v="0"/>
    <x v="1"/>
    <x v="1"/>
    <x v="2"/>
    <x v="2"/>
    <x v="5"/>
    <n v="1"/>
    <x v="3"/>
    <x v="0"/>
    <x v="113"/>
    <x v="7"/>
    <x v="1"/>
    <x v="3"/>
    <x v="3"/>
    <n v="3"/>
    <x v="0"/>
    <n v="4"/>
    <x v="1"/>
    <x v="0"/>
    <x v="19"/>
    <x v="1"/>
    <n v="6"/>
    <n v="3"/>
    <x v="1"/>
    <x v="19"/>
    <x v="4"/>
    <x v="15"/>
    <x v="1"/>
    <n v="5"/>
    <x v="1"/>
    <n v="8"/>
    <x v="1"/>
  </r>
  <r>
    <n v="36"/>
    <x v="1"/>
    <x v="1"/>
    <x v="1"/>
    <x v="0"/>
    <n v="11"/>
    <x v="4"/>
    <n v="2"/>
    <x v="0"/>
    <s v="Technical Degree"/>
    <n v="154"/>
    <n v="2"/>
    <x v="0"/>
    <x v="0"/>
    <x v="0"/>
    <x v="0"/>
    <x v="2"/>
    <x v="2"/>
    <x v="0"/>
    <n v="4"/>
    <x v="0"/>
    <x v="1"/>
    <x v="114"/>
    <x v="4"/>
    <x v="1"/>
    <x v="9"/>
    <x v="9"/>
    <n v="3"/>
    <x v="0"/>
    <n v="3"/>
    <x v="3"/>
    <x v="1"/>
    <x v="1"/>
    <x v="0"/>
    <n v="6"/>
    <n v="3"/>
    <x v="1"/>
    <x v="7"/>
    <x v="0"/>
    <x v="1"/>
    <x v="1"/>
    <n v="2"/>
    <x v="0"/>
    <n v="8"/>
    <x v="1"/>
  </r>
  <r>
    <n v="36"/>
    <x v="1"/>
    <x v="1"/>
    <x v="0"/>
    <x v="1"/>
    <n v="3"/>
    <x v="0"/>
    <n v="2"/>
    <x v="0"/>
    <s v="Life Sciences"/>
    <n v="155"/>
    <n v="1"/>
    <x v="3"/>
    <x v="0"/>
    <x v="0"/>
    <x v="0"/>
    <x v="1"/>
    <x v="1"/>
    <x v="2"/>
    <n v="4"/>
    <x v="0"/>
    <x v="2"/>
    <x v="115"/>
    <x v="6"/>
    <x v="1"/>
    <x v="6"/>
    <x v="6"/>
    <n v="4"/>
    <x v="1"/>
    <n v="1"/>
    <x v="0"/>
    <x v="1"/>
    <x v="2"/>
    <x v="0"/>
    <n v="2"/>
    <n v="3"/>
    <x v="1"/>
    <x v="6"/>
    <x v="1"/>
    <x v="2"/>
    <x v="2"/>
    <n v="0"/>
    <x v="0"/>
    <n v="0"/>
    <x v="2"/>
  </r>
  <r>
    <n v="43"/>
    <x v="0"/>
    <x v="1"/>
    <x v="1"/>
    <x v="0"/>
    <n v="26"/>
    <x v="2"/>
    <n v="2"/>
    <x v="0"/>
    <s v="Life Sciences"/>
    <n v="158"/>
    <n v="3"/>
    <x v="1"/>
    <x v="1"/>
    <x v="0"/>
    <x v="0"/>
    <x v="3"/>
    <x v="3"/>
    <x v="5"/>
    <n v="4"/>
    <x v="0"/>
    <x v="1"/>
    <x v="116"/>
    <x v="1"/>
    <x v="0"/>
    <x v="3"/>
    <x v="3"/>
    <n v="3"/>
    <x v="0"/>
    <n v="4"/>
    <x v="1"/>
    <x v="3"/>
    <x v="25"/>
    <x v="4"/>
    <n v="3"/>
    <n v="4"/>
    <x v="3"/>
    <x v="10"/>
    <x v="3"/>
    <x v="16"/>
    <x v="3"/>
    <n v="4"/>
    <x v="1"/>
    <n v="12"/>
    <x v="3"/>
  </r>
  <r>
    <n v="30"/>
    <x v="2"/>
    <x v="1"/>
    <x v="1"/>
    <x v="1"/>
    <n v="23"/>
    <x v="2"/>
    <n v="3"/>
    <x v="3"/>
    <s v="Life Sciences"/>
    <n v="159"/>
    <n v="1"/>
    <x v="3"/>
    <x v="1"/>
    <x v="3"/>
    <x v="3"/>
    <x v="1"/>
    <x v="1"/>
    <x v="1"/>
    <n v="3"/>
    <x v="2"/>
    <x v="2"/>
    <x v="117"/>
    <x v="1"/>
    <x v="1"/>
    <x v="14"/>
    <x v="14"/>
    <n v="4"/>
    <x v="1"/>
    <n v="3"/>
    <x v="3"/>
    <x v="2"/>
    <x v="1"/>
    <x v="0"/>
    <n v="2"/>
    <n v="2"/>
    <x v="2"/>
    <x v="1"/>
    <x v="0"/>
    <x v="1"/>
    <x v="1"/>
    <n v="0"/>
    <x v="0"/>
    <n v="9"/>
    <x v="1"/>
  </r>
  <r>
    <n v="33"/>
    <x v="1"/>
    <x v="1"/>
    <x v="2"/>
    <x v="0"/>
    <n v="22"/>
    <x v="2"/>
    <n v="2"/>
    <x v="0"/>
    <s v="Marketing"/>
    <n v="160"/>
    <n v="3"/>
    <x v="1"/>
    <x v="1"/>
    <x v="0"/>
    <x v="0"/>
    <x v="0"/>
    <x v="0"/>
    <x v="0"/>
    <n v="2"/>
    <x v="1"/>
    <x v="1"/>
    <x v="118"/>
    <x v="4"/>
    <x v="1"/>
    <x v="4"/>
    <x v="4"/>
    <n v="3"/>
    <x v="0"/>
    <n v="1"/>
    <x v="0"/>
    <x v="1"/>
    <x v="0"/>
    <x v="0"/>
    <n v="2"/>
    <n v="4"/>
    <x v="3"/>
    <x v="5"/>
    <x v="0"/>
    <x v="1"/>
    <x v="1"/>
    <n v="0"/>
    <x v="0"/>
    <n v="7"/>
    <x v="1"/>
  </r>
  <r>
    <n v="56"/>
    <x v="0"/>
    <x v="0"/>
    <x v="0"/>
    <x v="1"/>
    <n v="14"/>
    <x v="4"/>
    <n v="4"/>
    <x v="2"/>
    <s v="Life Sciences"/>
    <n v="161"/>
    <n v="2"/>
    <x v="0"/>
    <x v="0"/>
    <x v="0"/>
    <x v="0"/>
    <x v="1"/>
    <x v="1"/>
    <x v="1"/>
    <n v="2"/>
    <x v="1"/>
    <x v="1"/>
    <x v="119"/>
    <x v="3"/>
    <x v="0"/>
    <x v="11"/>
    <x v="11"/>
    <n v="3"/>
    <x v="0"/>
    <n v="1"/>
    <x v="0"/>
    <x v="2"/>
    <x v="2"/>
    <x v="0"/>
    <n v="2"/>
    <n v="3"/>
    <x v="1"/>
    <x v="8"/>
    <x v="2"/>
    <x v="0"/>
    <x v="0"/>
    <n v="4"/>
    <x v="1"/>
    <n v="3"/>
    <x v="0"/>
  </r>
  <r>
    <n v="51"/>
    <x v="0"/>
    <x v="1"/>
    <x v="0"/>
    <x v="1"/>
    <n v="6"/>
    <x v="1"/>
    <n v="3"/>
    <x v="3"/>
    <s v="Life Sciences"/>
    <n v="162"/>
    <n v="1"/>
    <x v="3"/>
    <x v="1"/>
    <x v="0"/>
    <x v="0"/>
    <x v="4"/>
    <x v="4"/>
    <x v="7"/>
    <n v="3"/>
    <x v="2"/>
    <x v="0"/>
    <x v="120"/>
    <x v="8"/>
    <x v="1"/>
    <x v="4"/>
    <x v="4"/>
    <n v="3"/>
    <x v="0"/>
    <n v="3"/>
    <x v="3"/>
    <x v="0"/>
    <x v="18"/>
    <x v="4"/>
    <n v="5"/>
    <n v="3"/>
    <x v="1"/>
    <x v="23"/>
    <x v="4"/>
    <x v="17"/>
    <x v="4"/>
    <n v="15"/>
    <x v="3"/>
    <n v="15"/>
    <x v="3"/>
  </r>
  <r>
    <n v="31"/>
    <x v="1"/>
    <x v="0"/>
    <x v="0"/>
    <x v="0"/>
    <n v="6"/>
    <x v="1"/>
    <n v="4"/>
    <x v="2"/>
    <s v="Life Sciences"/>
    <n v="163"/>
    <n v="2"/>
    <x v="0"/>
    <x v="1"/>
    <x v="3"/>
    <x v="3"/>
    <x v="0"/>
    <x v="0"/>
    <x v="0"/>
    <n v="3"/>
    <x v="2"/>
    <x v="1"/>
    <x v="121"/>
    <x v="5"/>
    <x v="0"/>
    <x v="11"/>
    <x v="11"/>
    <n v="3"/>
    <x v="0"/>
    <n v="2"/>
    <x v="2"/>
    <x v="0"/>
    <x v="4"/>
    <x v="1"/>
    <n v="3"/>
    <n v="2"/>
    <x v="2"/>
    <x v="5"/>
    <x v="0"/>
    <x v="1"/>
    <x v="1"/>
    <n v="7"/>
    <x v="2"/>
    <n v="7"/>
    <x v="1"/>
  </r>
  <r>
    <n v="26"/>
    <x v="2"/>
    <x v="1"/>
    <x v="0"/>
    <x v="1"/>
    <n v="6"/>
    <x v="1"/>
    <n v="3"/>
    <x v="3"/>
    <s v="Other"/>
    <n v="164"/>
    <n v="3"/>
    <x v="1"/>
    <x v="0"/>
    <x v="1"/>
    <x v="1"/>
    <x v="1"/>
    <x v="1"/>
    <x v="1"/>
    <n v="2"/>
    <x v="1"/>
    <x v="1"/>
    <x v="122"/>
    <x v="1"/>
    <x v="1"/>
    <x v="12"/>
    <x v="12"/>
    <n v="3"/>
    <x v="0"/>
    <n v="3"/>
    <x v="3"/>
    <x v="0"/>
    <x v="7"/>
    <x v="3"/>
    <n v="3"/>
    <n v="2"/>
    <x v="2"/>
    <x v="8"/>
    <x v="2"/>
    <x v="0"/>
    <x v="0"/>
    <n v="4"/>
    <x v="1"/>
    <n v="3"/>
    <x v="0"/>
  </r>
  <r>
    <n v="58"/>
    <x v="0"/>
    <x v="0"/>
    <x v="0"/>
    <x v="1"/>
    <n v="23"/>
    <x v="2"/>
    <n v="4"/>
    <x v="2"/>
    <s v="Medical"/>
    <n v="165"/>
    <n v="4"/>
    <x v="2"/>
    <x v="0"/>
    <x v="0"/>
    <x v="0"/>
    <x v="2"/>
    <x v="2"/>
    <x v="4"/>
    <n v="4"/>
    <x v="0"/>
    <x v="1"/>
    <x v="123"/>
    <x v="1"/>
    <x v="1"/>
    <x v="3"/>
    <x v="3"/>
    <n v="3"/>
    <x v="0"/>
    <n v="4"/>
    <x v="1"/>
    <x v="1"/>
    <x v="32"/>
    <x v="4"/>
    <n v="3"/>
    <n v="2"/>
    <x v="2"/>
    <x v="24"/>
    <x v="3"/>
    <x v="15"/>
    <x v="1"/>
    <n v="15"/>
    <x v="3"/>
    <n v="6"/>
    <x v="1"/>
  </r>
  <r>
    <n v="19"/>
    <x v="2"/>
    <x v="0"/>
    <x v="0"/>
    <x v="0"/>
    <n v="22"/>
    <x v="2"/>
    <n v="1"/>
    <x v="1"/>
    <s v="Marketing"/>
    <n v="167"/>
    <n v="4"/>
    <x v="2"/>
    <x v="1"/>
    <x v="0"/>
    <x v="0"/>
    <x v="1"/>
    <x v="1"/>
    <x v="6"/>
    <n v="3"/>
    <x v="2"/>
    <x v="0"/>
    <x v="124"/>
    <x v="1"/>
    <x v="0"/>
    <x v="12"/>
    <x v="12"/>
    <n v="3"/>
    <x v="0"/>
    <n v="4"/>
    <x v="1"/>
    <x v="0"/>
    <x v="11"/>
    <x v="2"/>
    <n v="2"/>
    <n v="2"/>
    <x v="2"/>
    <x v="2"/>
    <x v="1"/>
    <x v="2"/>
    <x v="2"/>
    <n v="0"/>
    <x v="0"/>
    <n v="0"/>
    <x v="2"/>
  </r>
  <r>
    <n v="22"/>
    <x v="2"/>
    <x v="1"/>
    <x v="0"/>
    <x v="1"/>
    <n v="2"/>
    <x v="0"/>
    <n v="1"/>
    <x v="1"/>
    <s v="Technical Degree"/>
    <n v="169"/>
    <n v="3"/>
    <x v="1"/>
    <x v="1"/>
    <x v="0"/>
    <x v="0"/>
    <x v="1"/>
    <x v="1"/>
    <x v="2"/>
    <n v="4"/>
    <x v="0"/>
    <x v="1"/>
    <x v="125"/>
    <x v="4"/>
    <x v="1"/>
    <x v="9"/>
    <x v="9"/>
    <n v="3"/>
    <x v="0"/>
    <n v="3"/>
    <x v="3"/>
    <x v="1"/>
    <x v="8"/>
    <x v="3"/>
    <n v="2"/>
    <n v="3"/>
    <x v="1"/>
    <x v="4"/>
    <x v="1"/>
    <x v="10"/>
    <x v="2"/>
    <n v="2"/>
    <x v="0"/>
    <n v="1"/>
    <x v="2"/>
  </r>
  <r>
    <n v="49"/>
    <x v="0"/>
    <x v="1"/>
    <x v="0"/>
    <x v="1"/>
    <n v="20"/>
    <x v="3"/>
    <n v="4"/>
    <x v="2"/>
    <s v="Medical"/>
    <n v="170"/>
    <n v="3"/>
    <x v="1"/>
    <x v="0"/>
    <x v="0"/>
    <x v="0"/>
    <x v="0"/>
    <x v="0"/>
    <x v="3"/>
    <n v="1"/>
    <x v="3"/>
    <x v="1"/>
    <x v="126"/>
    <x v="1"/>
    <x v="1"/>
    <x v="9"/>
    <x v="9"/>
    <n v="3"/>
    <x v="0"/>
    <n v="3"/>
    <x v="3"/>
    <x v="0"/>
    <x v="28"/>
    <x v="1"/>
    <n v="2"/>
    <n v="2"/>
    <x v="2"/>
    <x v="15"/>
    <x v="4"/>
    <x v="14"/>
    <x v="3"/>
    <n v="5"/>
    <x v="1"/>
    <n v="11"/>
    <x v="3"/>
  </r>
  <r>
    <n v="43"/>
    <x v="0"/>
    <x v="1"/>
    <x v="1"/>
    <x v="1"/>
    <n v="28"/>
    <x v="2"/>
    <n v="3"/>
    <x v="3"/>
    <s v="Medical"/>
    <n v="171"/>
    <n v="2"/>
    <x v="0"/>
    <x v="0"/>
    <x v="2"/>
    <x v="2"/>
    <x v="1"/>
    <x v="1"/>
    <x v="1"/>
    <n v="3"/>
    <x v="2"/>
    <x v="0"/>
    <x v="127"/>
    <x v="5"/>
    <x v="1"/>
    <x v="3"/>
    <x v="3"/>
    <n v="3"/>
    <x v="0"/>
    <n v="4"/>
    <x v="1"/>
    <x v="0"/>
    <x v="33"/>
    <x v="1"/>
    <n v="2"/>
    <n v="3"/>
    <x v="1"/>
    <x v="11"/>
    <x v="2"/>
    <x v="3"/>
    <x v="2"/>
    <n v="1"/>
    <x v="0"/>
    <n v="2"/>
    <x v="2"/>
  </r>
  <r>
    <n v="50"/>
    <x v="0"/>
    <x v="1"/>
    <x v="1"/>
    <x v="0"/>
    <n v="12"/>
    <x v="4"/>
    <n v="3"/>
    <x v="3"/>
    <s v="Marketing"/>
    <n v="174"/>
    <n v="3"/>
    <x v="1"/>
    <x v="0"/>
    <x v="0"/>
    <x v="0"/>
    <x v="2"/>
    <x v="2"/>
    <x v="0"/>
    <n v="4"/>
    <x v="0"/>
    <x v="0"/>
    <x v="128"/>
    <x v="5"/>
    <x v="1"/>
    <x v="0"/>
    <x v="0"/>
    <n v="3"/>
    <x v="0"/>
    <n v="4"/>
    <x v="1"/>
    <x v="0"/>
    <x v="28"/>
    <x v="1"/>
    <n v="3"/>
    <n v="3"/>
    <x v="1"/>
    <x v="4"/>
    <x v="1"/>
    <x v="3"/>
    <x v="2"/>
    <n v="2"/>
    <x v="0"/>
    <n v="1"/>
    <x v="2"/>
  </r>
  <r>
    <n v="31"/>
    <x v="1"/>
    <x v="0"/>
    <x v="0"/>
    <x v="0"/>
    <n v="20"/>
    <x v="3"/>
    <n v="3"/>
    <x v="3"/>
    <s v="Life Sciences"/>
    <n v="175"/>
    <n v="2"/>
    <x v="0"/>
    <x v="0"/>
    <x v="3"/>
    <x v="3"/>
    <x v="0"/>
    <x v="0"/>
    <x v="0"/>
    <n v="3"/>
    <x v="2"/>
    <x v="1"/>
    <x v="129"/>
    <x v="9"/>
    <x v="0"/>
    <x v="0"/>
    <x v="0"/>
    <n v="3"/>
    <x v="0"/>
    <n v="3"/>
    <x v="3"/>
    <x v="1"/>
    <x v="21"/>
    <x v="3"/>
    <n v="2"/>
    <n v="3"/>
    <x v="1"/>
    <x v="4"/>
    <x v="1"/>
    <x v="3"/>
    <x v="2"/>
    <n v="2"/>
    <x v="0"/>
    <n v="2"/>
    <x v="2"/>
  </r>
  <r>
    <n v="41"/>
    <x v="0"/>
    <x v="1"/>
    <x v="0"/>
    <x v="0"/>
    <n v="9"/>
    <x v="1"/>
    <n v="1"/>
    <x v="1"/>
    <s v="Life Sciences"/>
    <n v="176"/>
    <n v="3"/>
    <x v="1"/>
    <x v="1"/>
    <x v="0"/>
    <x v="0"/>
    <x v="2"/>
    <x v="2"/>
    <x v="0"/>
    <n v="3"/>
    <x v="2"/>
    <x v="2"/>
    <x v="130"/>
    <x v="9"/>
    <x v="0"/>
    <x v="4"/>
    <x v="4"/>
    <n v="3"/>
    <x v="0"/>
    <n v="3"/>
    <x v="3"/>
    <x v="1"/>
    <x v="4"/>
    <x v="1"/>
    <n v="2"/>
    <n v="3"/>
    <x v="1"/>
    <x v="7"/>
    <x v="0"/>
    <x v="1"/>
    <x v="1"/>
    <n v="0"/>
    <x v="0"/>
    <n v="7"/>
    <x v="1"/>
  </r>
  <r>
    <n v="26"/>
    <x v="2"/>
    <x v="1"/>
    <x v="0"/>
    <x v="2"/>
    <n v="25"/>
    <x v="2"/>
    <n v="1"/>
    <x v="1"/>
    <s v="Life Sciences"/>
    <n v="177"/>
    <n v="3"/>
    <x v="1"/>
    <x v="0"/>
    <x v="0"/>
    <x v="0"/>
    <x v="1"/>
    <x v="1"/>
    <x v="8"/>
    <n v="3"/>
    <x v="2"/>
    <x v="1"/>
    <x v="131"/>
    <x v="1"/>
    <x v="1"/>
    <x v="1"/>
    <x v="1"/>
    <n v="4"/>
    <x v="1"/>
    <n v="4"/>
    <x v="1"/>
    <x v="1"/>
    <x v="0"/>
    <x v="0"/>
    <n v="3"/>
    <n v="3"/>
    <x v="1"/>
    <x v="3"/>
    <x v="0"/>
    <x v="1"/>
    <x v="1"/>
    <n v="5"/>
    <x v="1"/>
    <n v="7"/>
    <x v="1"/>
  </r>
  <r>
    <n v="36"/>
    <x v="1"/>
    <x v="1"/>
    <x v="0"/>
    <x v="1"/>
    <n v="6"/>
    <x v="1"/>
    <n v="2"/>
    <x v="0"/>
    <s v="Medical"/>
    <n v="178"/>
    <n v="2"/>
    <x v="0"/>
    <x v="1"/>
    <x v="0"/>
    <x v="0"/>
    <x v="0"/>
    <x v="0"/>
    <x v="3"/>
    <n v="2"/>
    <x v="1"/>
    <x v="2"/>
    <x v="132"/>
    <x v="2"/>
    <x v="1"/>
    <x v="5"/>
    <x v="5"/>
    <n v="4"/>
    <x v="1"/>
    <n v="4"/>
    <x v="1"/>
    <x v="3"/>
    <x v="2"/>
    <x v="0"/>
    <n v="0"/>
    <n v="3"/>
    <x v="1"/>
    <x v="11"/>
    <x v="2"/>
    <x v="3"/>
    <x v="2"/>
    <n v="0"/>
    <x v="0"/>
    <n v="1"/>
    <x v="2"/>
  </r>
  <r>
    <n v="51"/>
    <x v="0"/>
    <x v="0"/>
    <x v="1"/>
    <x v="1"/>
    <n v="8"/>
    <x v="1"/>
    <n v="4"/>
    <x v="2"/>
    <s v="Life Sciences"/>
    <n v="179"/>
    <n v="1"/>
    <x v="3"/>
    <x v="1"/>
    <x v="3"/>
    <x v="3"/>
    <x v="2"/>
    <x v="2"/>
    <x v="3"/>
    <n v="4"/>
    <x v="0"/>
    <x v="0"/>
    <x v="133"/>
    <x v="7"/>
    <x v="1"/>
    <x v="2"/>
    <x v="2"/>
    <n v="3"/>
    <x v="0"/>
    <n v="4"/>
    <x v="1"/>
    <x v="0"/>
    <x v="33"/>
    <x v="1"/>
    <n v="2"/>
    <n v="3"/>
    <x v="1"/>
    <x v="9"/>
    <x v="2"/>
    <x v="3"/>
    <x v="2"/>
    <n v="0"/>
    <x v="0"/>
    <n v="3"/>
    <x v="0"/>
  </r>
  <r>
    <n v="39"/>
    <x v="1"/>
    <x v="1"/>
    <x v="0"/>
    <x v="0"/>
    <n v="4"/>
    <x v="0"/>
    <n v="4"/>
    <x v="2"/>
    <s v="Life Sciences"/>
    <n v="182"/>
    <n v="4"/>
    <x v="2"/>
    <x v="0"/>
    <x v="1"/>
    <x v="1"/>
    <x v="0"/>
    <x v="0"/>
    <x v="0"/>
    <n v="3"/>
    <x v="2"/>
    <x v="1"/>
    <x v="134"/>
    <x v="5"/>
    <x v="1"/>
    <x v="9"/>
    <x v="9"/>
    <n v="3"/>
    <x v="0"/>
    <n v="3"/>
    <x v="3"/>
    <x v="1"/>
    <x v="6"/>
    <x v="1"/>
    <n v="1"/>
    <n v="4"/>
    <x v="3"/>
    <x v="15"/>
    <x v="4"/>
    <x v="14"/>
    <x v="3"/>
    <n v="5"/>
    <x v="1"/>
    <n v="9"/>
    <x v="1"/>
  </r>
  <r>
    <n v="25"/>
    <x v="2"/>
    <x v="1"/>
    <x v="0"/>
    <x v="0"/>
    <n v="28"/>
    <x v="2"/>
    <n v="3"/>
    <x v="3"/>
    <s v="Life Sciences"/>
    <n v="183"/>
    <n v="1"/>
    <x v="3"/>
    <x v="1"/>
    <x v="1"/>
    <x v="1"/>
    <x v="0"/>
    <x v="0"/>
    <x v="0"/>
    <n v="3"/>
    <x v="2"/>
    <x v="1"/>
    <x v="135"/>
    <x v="7"/>
    <x v="1"/>
    <x v="11"/>
    <x v="11"/>
    <n v="3"/>
    <x v="0"/>
    <n v="4"/>
    <x v="1"/>
    <x v="0"/>
    <x v="3"/>
    <x v="0"/>
    <n v="3"/>
    <n v="3"/>
    <x v="1"/>
    <x v="4"/>
    <x v="1"/>
    <x v="3"/>
    <x v="2"/>
    <n v="2"/>
    <x v="0"/>
    <n v="2"/>
    <x v="2"/>
  </r>
  <r>
    <n v="30"/>
    <x v="2"/>
    <x v="1"/>
    <x v="0"/>
    <x v="2"/>
    <n v="9"/>
    <x v="1"/>
    <n v="3"/>
    <x v="3"/>
    <s v="Human Resources"/>
    <n v="184"/>
    <n v="3"/>
    <x v="1"/>
    <x v="1"/>
    <x v="0"/>
    <x v="0"/>
    <x v="0"/>
    <x v="0"/>
    <x v="8"/>
    <n v="4"/>
    <x v="0"/>
    <x v="1"/>
    <x v="136"/>
    <x v="4"/>
    <x v="0"/>
    <x v="12"/>
    <x v="12"/>
    <n v="3"/>
    <x v="0"/>
    <n v="4"/>
    <x v="1"/>
    <x v="0"/>
    <x v="4"/>
    <x v="1"/>
    <n v="2"/>
    <n v="1"/>
    <x v="0"/>
    <x v="19"/>
    <x v="4"/>
    <x v="5"/>
    <x v="1"/>
    <n v="4"/>
    <x v="1"/>
    <n v="7"/>
    <x v="1"/>
  </r>
  <r>
    <n v="32"/>
    <x v="1"/>
    <x v="0"/>
    <x v="0"/>
    <x v="1"/>
    <n v="9"/>
    <x v="1"/>
    <n v="3"/>
    <x v="3"/>
    <s v="Medical"/>
    <n v="190"/>
    <n v="1"/>
    <x v="3"/>
    <x v="0"/>
    <x v="0"/>
    <x v="0"/>
    <x v="1"/>
    <x v="1"/>
    <x v="2"/>
    <n v="1"/>
    <x v="3"/>
    <x v="0"/>
    <x v="137"/>
    <x v="8"/>
    <x v="1"/>
    <x v="6"/>
    <x v="6"/>
    <n v="4"/>
    <x v="1"/>
    <n v="1"/>
    <x v="0"/>
    <x v="0"/>
    <x v="1"/>
    <x v="0"/>
    <n v="2"/>
    <n v="4"/>
    <x v="3"/>
    <x v="8"/>
    <x v="2"/>
    <x v="0"/>
    <x v="0"/>
    <n v="0"/>
    <x v="0"/>
    <n v="4"/>
    <x v="0"/>
  </r>
  <r>
    <n v="45"/>
    <x v="0"/>
    <x v="1"/>
    <x v="0"/>
    <x v="1"/>
    <n v="29"/>
    <x v="2"/>
    <n v="3"/>
    <x v="3"/>
    <s v="Medical"/>
    <n v="192"/>
    <n v="3"/>
    <x v="1"/>
    <x v="1"/>
    <x v="0"/>
    <x v="0"/>
    <x v="1"/>
    <x v="1"/>
    <x v="1"/>
    <n v="4"/>
    <x v="0"/>
    <x v="0"/>
    <x v="138"/>
    <x v="6"/>
    <x v="1"/>
    <x v="4"/>
    <x v="4"/>
    <n v="3"/>
    <x v="0"/>
    <n v="2"/>
    <x v="2"/>
    <x v="0"/>
    <x v="15"/>
    <x v="0"/>
    <n v="2"/>
    <n v="2"/>
    <x v="2"/>
    <x v="0"/>
    <x v="0"/>
    <x v="4"/>
    <x v="0"/>
    <n v="0"/>
    <x v="0"/>
    <n v="3"/>
    <x v="0"/>
  </r>
  <r>
    <n v="38"/>
    <x v="1"/>
    <x v="1"/>
    <x v="0"/>
    <x v="1"/>
    <n v="3"/>
    <x v="0"/>
    <n v="5"/>
    <x v="4"/>
    <s v="Technical Degree"/>
    <n v="193"/>
    <n v="4"/>
    <x v="2"/>
    <x v="0"/>
    <x v="0"/>
    <x v="0"/>
    <x v="0"/>
    <x v="0"/>
    <x v="1"/>
    <n v="3"/>
    <x v="2"/>
    <x v="0"/>
    <x v="139"/>
    <x v="9"/>
    <x v="0"/>
    <x v="5"/>
    <x v="5"/>
    <n v="4"/>
    <x v="1"/>
    <n v="2"/>
    <x v="2"/>
    <x v="0"/>
    <x v="16"/>
    <x v="1"/>
    <n v="2"/>
    <n v="3"/>
    <x v="1"/>
    <x v="11"/>
    <x v="2"/>
    <x v="3"/>
    <x v="2"/>
    <n v="2"/>
    <x v="0"/>
    <n v="2"/>
    <x v="2"/>
  </r>
  <r>
    <n v="30"/>
    <x v="2"/>
    <x v="1"/>
    <x v="0"/>
    <x v="1"/>
    <n v="18"/>
    <x v="3"/>
    <n v="3"/>
    <x v="3"/>
    <s v="Life Sciences"/>
    <n v="194"/>
    <n v="1"/>
    <x v="3"/>
    <x v="0"/>
    <x v="0"/>
    <x v="0"/>
    <x v="1"/>
    <x v="1"/>
    <x v="1"/>
    <n v="3"/>
    <x v="2"/>
    <x v="0"/>
    <x v="140"/>
    <x v="1"/>
    <x v="1"/>
    <x v="9"/>
    <x v="9"/>
    <n v="3"/>
    <x v="0"/>
    <n v="3"/>
    <x v="3"/>
    <x v="0"/>
    <x v="7"/>
    <x v="3"/>
    <n v="4"/>
    <n v="2"/>
    <x v="2"/>
    <x v="8"/>
    <x v="2"/>
    <x v="0"/>
    <x v="0"/>
    <n v="0"/>
    <x v="0"/>
    <n v="4"/>
    <x v="0"/>
  </r>
  <r>
    <n v="32"/>
    <x v="1"/>
    <x v="1"/>
    <x v="1"/>
    <x v="0"/>
    <n v="9"/>
    <x v="1"/>
    <n v="2"/>
    <x v="0"/>
    <s v="Medical"/>
    <n v="195"/>
    <n v="4"/>
    <x v="2"/>
    <x v="1"/>
    <x v="3"/>
    <x v="3"/>
    <x v="0"/>
    <x v="0"/>
    <x v="0"/>
    <n v="4"/>
    <x v="0"/>
    <x v="2"/>
    <x v="141"/>
    <x v="4"/>
    <x v="1"/>
    <x v="8"/>
    <x v="8"/>
    <n v="3"/>
    <x v="0"/>
    <n v="4"/>
    <x v="1"/>
    <x v="2"/>
    <x v="15"/>
    <x v="0"/>
    <n v="2"/>
    <n v="4"/>
    <x v="3"/>
    <x v="3"/>
    <x v="0"/>
    <x v="1"/>
    <x v="1"/>
    <n v="0"/>
    <x v="0"/>
    <n v="7"/>
    <x v="1"/>
  </r>
  <r>
    <n v="30"/>
    <x v="2"/>
    <x v="1"/>
    <x v="0"/>
    <x v="1"/>
    <n v="5"/>
    <x v="0"/>
    <n v="3"/>
    <x v="3"/>
    <s v="Technical Degree"/>
    <n v="197"/>
    <n v="4"/>
    <x v="2"/>
    <x v="0"/>
    <x v="0"/>
    <x v="0"/>
    <x v="1"/>
    <x v="1"/>
    <x v="1"/>
    <n v="1"/>
    <x v="3"/>
    <x v="2"/>
    <x v="142"/>
    <x v="6"/>
    <x v="1"/>
    <x v="9"/>
    <x v="9"/>
    <n v="3"/>
    <x v="0"/>
    <n v="4"/>
    <x v="1"/>
    <x v="1"/>
    <x v="0"/>
    <x v="0"/>
    <n v="3"/>
    <n v="3"/>
    <x v="1"/>
    <x v="11"/>
    <x v="2"/>
    <x v="3"/>
    <x v="2"/>
    <n v="2"/>
    <x v="0"/>
    <n v="2"/>
    <x v="2"/>
  </r>
  <r>
    <n v="30"/>
    <x v="2"/>
    <x v="1"/>
    <x v="0"/>
    <x v="1"/>
    <n v="2"/>
    <x v="0"/>
    <n v="1"/>
    <x v="1"/>
    <s v="Medical"/>
    <n v="198"/>
    <n v="2"/>
    <x v="0"/>
    <x v="1"/>
    <x v="1"/>
    <x v="1"/>
    <x v="1"/>
    <x v="1"/>
    <x v="2"/>
    <n v="4"/>
    <x v="0"/>
    <x v="0"/>
    <x v="143"/>
    <x v="4"/>
    <x v="1"/>
    <x v="4"/>
    <x v="4"/>
    <n v="3"/>
    <x v="0"/>
    <n v="4"/>
    <x v="1"/>
    <x v="0"/>
    <x v="3"/>
    <x v="0"/>
    <n v="3"/>
    <n v="3"/>
    <x v="1"/>
    <x v="8"/>
    <x v="2"/>
    <x v="7"/>
    <x v="0"/>
    <n v="1"/>
    <x v="0"/>
    <n v="2"/>
    <x v="2"/>
  </r>
  <r>
    <n v="41"/>
    <x v="0"/>
    <x v="1"/>
    <x v="1"/>
    <x v="1"/>
    <n v="10"/>
    <x v="1"/>
    <n v="3"/>
    <x v="3"/>
    <s v="Life Sciences"/>
    <n v="199"/>
    <n v="4"/>
    <x v="2"/>
    <x v="1"/>
    <x v="1"/>
    <x v="1"/>
    <x v="3"/>
    <x v="3"/>
    <x v="5"/>
    <n v="1"/>
    <x v="3"/>
    <x v="2"/>
    <x v="144"/>
    <x v="5"/>
    <x v="1"/>
    <x v="4"/>
    <x v="4"/>
    <n v="3"/>
    <x v="0"/>
    <n v="2"/>
    <x v="2"/>
    <x v="1"/>
    <x v="24"/>
    <x v="4"/>
    <n v="2"/>
    <n v="2"/>
    <x v="2"/>
    <x v="5"/>
    <x v="0"/>
    <x v="8"/>
    <x v="1"/>
    <n v="7"/>
    <x v="2"/>
    <n v="7"/>
    <x v="1"/>
  </r>
  <r>
    <n v="41"/>
    <x v="0"/>
    <x v="1"/>
    <x v="0"/>
    <x v="1"/>
    <n v="9"/>
    <x v="1"/>
    <n v="4"/>
    <x v="2"/>
    <s v="Life Sciences"/>
    <n v="200"/>
    <n v="3"/>
    <x v="1"/>
    <x v="1"/>
    <x v="0"/>
    <x v="0"/>
    <x v="1"/>
    <x v="1"/>
    <x v="2"/>
    <n v="1"/>
    <x v="3"/>
    <x v="1"/>
    <x v="145"/>
    <x v="7"/>
    <x v="1"/>
    <x v="7"/>
    <x v="7"/>
    <n v="4"/>
    <x v="1"/>
    <n v="4"/>
    <x v="1"/>
    <x v="1"/>
    <x v="2"/>
    <x v="0"/>
    <n v="2"/>
    <n v="3"/>
    <x v="1"/>
    <x v="8"/>
    <x v="2"/>
    <x v="2"/>
    <x v="2"/>
    <n v="1"/>
    <x v="0"/>
    <n v="4"/>
    <x v="0"/>
  </r>
  <r>
    <n v="19"/>
    <x v="2"/>
    <x v="1"/>
    <x v="0"/>
    <x v="1"/>
    <n v="3"/>
    <x v="0"/>
    <n v="1"/>
    <x v="1"/>
    <s v="Medical"/>
    <n v="201"/>
    <n v="2"/>
    <x v="0"/>
    <x v="0"/>
    <x v="0"/>
    <x v="0"/>
    <x v="1"/>
    <x v="1"/>
    <x v="2"/>
    <n v="2"/>
    <x v="1"/>
    <x v="0"/>
    <x v="146"/>
    <x v="1"/>
    <x v="1"/>
    <x v="9"/>
    <x v="9"/>
    <n v="3"/>
    <x v="0"/>
    <n v="4"/>
    <x v="1"/>
    <x v="0"/>
    <x v="5"/>
    <x v="2"/>
    <n v="3"/>
    <n v="3"/>
    <x v="1"/>
    <x v="6"/>
    <x v="1"/>
    <x v="2"/>
    <x v="2"/>
    <n v="0"/>
    <x v="0"/>
    <n v="0"/>
    <x v="2"/>
  </r>
  <r>
    <n v="40"/>
    <x v="1"/>
    <x v="1"/>
    <x v="1"/>
    <x v="1"/>
    <n v="26"/>
    <x v="2"/>
    <n v="3"/>
    <x v="3"/>
    <s v="Medical"/>
    <n v="202"/>
    <n v="2"/>
    <x v="0"/>
    <x v="0"/>
    <x v="0"/>
    <x v="0"/>
    <x v="0"/>
    <x v="0"/>
    <x v="1"/>
    <n v="2"/>
    <x v="1"/>
    <x v="2"/>
    <x v="147"/>
    <x v="1"/>
    <x v="1"/>
    <x v="0"/>
    <x v="0"/>
    <n v="3"/>
    <x v="0"/>
    <n v="1"/>
    <x v="0"/>
    <x v="1"/>
    <x v="26"/>
    <x v="1"/>
    <n v="2"/>
    <n v="3"/>
    <x v="1"/>
    <x v="23"/>
    <x v="4"/>
    <x v="1"/>
    <x v="1"/>
    <n v="2"/>
    <x v="0"/>
    <n v="13"/>
    <x v="3"/>
  </r>
  <r>
    <n v="35"/>
    <x v="1"/>
    <x v="1"/>
    <x v="0"/>
    <x v="0"/>
    <n v="1"/>
    <x v="0"/>
    <n v="5"/>
    <x v="4"/>
    <s v="Marketing"/>
    <n v="204"/>
    <n v="3"/>
    <x v="1"/>
    <x v="1"/>
    <x v="0"/>
    <x v="0"/>
    <x v="2"/>
    <x v="2"/>
    <x v="0"/>
    <n v="2"/>
    <x v="1"/>
    <x v="1"/>
    <x v="148"/>
    <x v="1"/>
    <x v="1"/>
    <x v="4"/>
    <x v="4"/>
    <n v="3"/>
    <x v="0"/>
    <n v="1"/>
    <x v="0"/>
    <x v="3"/>
    <x v="1"/>
    <x v="0"/>
    <n v="3"/>
    <n v="3"/>
    <x v="1"/>
    <x v="1"/>
    <x v="0"/>
    <x v="6"/>
    <x v="1"/>
    <n v="0"/>
    <x v="0"/>
    <n v="6"/>
    <x v="1"/>
  </r>
  <r>
    <n v="53"/>
    <x v="0"/>
    <x v="1"/>
    <x v="0"/>
    <x v="0"/>
    <n v="6"/>
    <x v="1"/>
    <n v="2"/>
    <x v="0"/>
    <s v="Marketing"/>
    <n v="205"/>
    <n v="2"/>
    <x v="0"/>
    <x v="1"/>
    <x v="0"/>
    <x v="0"/>
    <x v="0"/>
    <x v="0"/>
    <x v="6"/>
    <n v="3"/>
    <x v="2"/>
    <x v="1"/>
    <x v="149"/>
    <x v="7"/>
    <x v="0"/>
    <x v="5"/>
    <x v="5"/>
    <n v="4"/>
    <x v="1"/>
    <n v="4"/>
    <x v="1"/>
    <x v="1"/>
    <x v="10"/>
    <x v="1"/>
    <n v="3"/>
    <n v="1"/>
    <x v="0"/>
    <x v="5"/>
    <x v="0"/>
    <x v="1"/>
    <x v="1"/>
    <n v="4"/>
    <x v="1"/>
    <n v="5"/>
    <x v="0"/>
  </r>
  <r>
    <n v="45"/>
    <x v="0"/>
    <x v="1"/>
    <x v="0"/>
    <x v="1"/>
    <n v="9"/>
    <x v="1"/>
    <n v="3"/>
    <x v="3"/>
    <s v="Life Sciences"/>
    <n v="206"/>
    <n v="2"/>
    <x v="0"/>
    <x v="1"/>
    <x v="0"/>
    <x v="0"/>
    <x v="0"/>
    <x v="0"/>
    <x v="2"/>
    <n v="2"/>
    <x v="1"/>
    <x v="2"/>
    <x v="150"/>
    <x v="0"/>
    <x v="1"/>
    <x v="11"/>
    <x v="11"/>
    <n v="3"/>
    <x v="0"/>
    <n v="3"/>
    <x v="3"/>
    <x v="1"/>
    <x v="26"/>
    <x v="1"/>
    <n v="2"/>
    <n v="1"/>
    <x v="0"/>
    <x v="18"/>
    <x v="4"/>
    <x v="5"/>
    <x v="1"/>
    <n v="0"/>
    <x v="0"/>
    <n v="15"/>
    <x v="3"/>
  </r>
  <r>
    <n v="32"/>
    <x v="1"/>
    <x v="1"/>
    <x v="1"/>
    <x v="0"/>
    <n v="8"/>
    <x v="1"/>
    <n v="3"/>
    <x v="3"/>
    <s v="Marketing"/>
    <n v="207"/>
    <n v="2"/>
    <x v="0"/>
    <x v="0"/>
    <x v="0"/>
    <x v="0"/>
    <x v="2"/>
    <x v="2"/>
    <x v="0"/>
    <n v="4"/>
    <x v="0"/>
    <x v="0"/>
    <x v="151"/>
    <x v="1"/>
    <x v="1"/>
    <x v="9"/>
    <x v="9"/>
    <n v="3"/>
    <x v="0"/>
    <n v="4"/>
    <x v="1"/>
    <x v="0"/>
    <x v="15"/>
    <x v="0"/>
    <n v="2"/>
    <n v="3"/>
    <x v="1"/>
    <x v="7"/>
    <x v="0"/>
    <x v="6"/>
    <x v="1"/>
    <n v="3"/>
    <x v="1"/>
    <n v="7"/>
    <x v="1"/>
  </r>
  <r>
    <n v="29"/>
    <x v="2"/>
    <x v="1"/>
    <x v="2"/>
    <x v="1"/>
    <n v="1"/>
    <x v="0"/>
    <n v="1"/>
    <x v="1"/>
    <s v="Technical Degree"/>
    <n v="208"/>
    <n v="4"/>
    <x v="2"/>
    <x v="1"/>
    <x v="0"/>
    <x v="0"/>
    <x v="0"/>
    <x v="0"/>
    <x v="3"/>
    <n v="3"/>
    <x v="2"/>
    <x v="1"/>
    <x v="152"/>
    <x v="1"/>
    <x v="1"/>
    <x v="4"/>
    <x v="4"/>
    <n v="3"/>
    <x v="0"/>
    <n v="1"/>
    <x v="0"/>
    <x v="1"/>
    <x v="1"/>
    <x v="0"/>
    <n v="1"/>
    <n v="3"/>
    <x v="1"/>
    <x v="1"/>
    <x v="0"/>
    <x v="1"/>
    <x v="1"/>
    <n v="0"/>
    <x v="0"/>
    <n v="9"/>
    <x v="1"/>
  </r>
  <r>
    <n v="51"/>
    <x v="0"/>
    <x v="1"/>
    <x v="0"/>
    <x v="1"/>
    <n v="7"/>
    <x v="1"/>
    <n v="4"/>
    <x v="2"/>
    <s v="Medical"/>
    <n v="211"/>
    <n v="2"/>
    <x v="0"/>
    <x v="1"/>
    <x v="1"/>
    <x v="1"/>
    <x v="0"/>
    <x v="0"/>
    <x v="3"/>
    <n v="3"/>
    <x v="2"/>
    <x v="1"/>
    <x v="153"/>
    <x v="7"/>
    <x v="1"/>
    <x v="8"/>
    <x v="8"/>
    <n v="3"/>
    <x v="0"/>
    <n v="3"/>
    <x v="3"/>
    <x v="0"/>
    <x v="1"/>
    <x v="0"/>
    <n v="2"/>
    <n v="3"/>
    <x v="1"/>
    <x v="6"/>
    <x v="1"/>
    <x v="2"/>
    <x v="2"/>
    <n v="0"/>
    <x v="0"/>
    <n v="0"/>
    <x v="2"/>
  </r>
  <r>
    <n v="58"/>
    <x v="0"/>
    <x v="1"/>
    <x v="0"/>
    <x v="1"/>
    <n v="9"/>
    <x v="1"/>
    <n v="3"/>
    <x v="3"/>
    <s v="Medical"/>
    <n v="214"/>
    <n v="2"/>
    <x v="0"/>
    <x v="0"/>
    <x v="1"/>
    <x v="1"/>
    <x v="1"/>
    <x v="1"/>
    <x v="1"/>
    <n v="2"/>
    <x v="1"/>
    <x v="1"/>
    <x v="154"/>
    <x v="5"/>
    <x v="0"/>
    <x v="5"/>
    <x v="5"/>
    <n v="4"/>
    <x v="1"/>
    <n v="2"/>
    <x v="2"/>
    <x v="1"/>
    <x v="15"/>
    <x v="0"/>
    <n v="3"/>
    <n v="2"/>
    <x v="2"/>
    <x v="6"/>
    <x v="1"/>
    <x v="2"/>
    <x v="2"/>
    <n v="0"/>
    <x v="0"/>
    <n v="0"/>
    <x v="2"/>
  </r>
  <r>
    <n v="40"/>
    <x v="1"/>
    <x v="1"/>
    <x v="0"/>
    <x v="0"/>
    <n v="4"/>
    <x v="0"/>
    <n v="4"/>
    <x v="2"/>
    <s v="Marketing"/>
    <n v="215"/>
    <n v="3"/>
    <x v="1"/>
    <x v="1"/>
    <x v="1"/>
    <x v="1"/>
    <x v="2"/>
    <x v="2"/>
    <x v="0"/>
    <n v="4"/>
    <x v="0"/>
    <x v="1"/>
    <x v="155"/>
    <x v="8"/>
    <x v="1"/>
    <x v="0"/>
    <x v="0"/>
    <n v="3"/>
    <x v="0"/>
    <n v="1"/>
    <x v="0"/>
    <x v="1"/>
    <x v="20"/>
    <x v="1"/>
    <n v="2"/>
    <n v="2"/>
    <x v="2"/>
    <x v="12"/>
    <x v="4"/>
    <x v="14"/>
    <x v="3"/>
    <n v="2"/>
    <x v="0"/>
    <n v="11"/>
    <x v="3"/>
  </r>
  <r>
    <n v="34"/>
    <x v="1"/>
    <x v="1"/>
    <x v="1"/>
    <x v="0"/>
    <n v="2"/>
    <x v="0"/>
    <n v="4"/>
    <x v="2"/>
    <s v="Marketing"/>
    <n v="216"/>
    <n v="3"/>
    <x v="1"/>
    <x v="0"/>
    <x v="0"/>
    <x v="0"/>
    <x v="1"/>
    <x v="1"/>
    <x v="6"/>
    <n v="3"/>
    <x v="2"/>
    <x v="1"/>
    <x v="156"/>
    <x v="2"/>
    <x v="1"/>
    <x v="11"/>
    <x v="11"/>
    <n v="3"/>
    <x v="0"/>
    <n v="4"/>
    <x v="1"/>
    <x v="1"/>
    <x v="3"/>
    <x v="0"/>
    <n v="3"/>
    <n v="3"/>
    <x v="1"/>
    <x v="9"/>
    <x v="2"/>
    <x v="7"/>
    <x v="0"/>
    <n v="1"/>
    <x v="0"/>
    <n v="2"/>
    <x v="2"/>
  </r>
  <r>
    <n v="22"/>
    <x v="2"/>
    <x v="1"/>
    <x v="0"/>
    <x v="1"/>
    <n v="19"/>
    <x v="3"/>
    <n v="1"/>
    <x v="1"/>
    <s v="Medical"/>
    <n v="217"/>
    <n v="3"/>
    <x v="1"/>
    <x v="1"/>
    <x v="0"/>
    <x v="0"/>
    <x v="1"/>
    <x v="1"/>
    <x v="1"/>
    <n v="4"/>
    <x v="0"/>
    <x v="1"/>
    <x v="157"/>
    <x v="1"/>
    <x v="1"/>
    <x v="13"/>
    <x v="13"/>
    <n v="4"/>
    <x v="1"/>
    <n v="1"/>
    <x v="0"/>
    <x v="3"/>
    <x v="17"/>
    <x v="2"/>
    <n v="6"/>
    <n v="3"/>
    <x v="1"/>
    <x v="4"/>
    <x v="1"/>
    <x v="3"/>
    <x v="2"/>
    <n v="2"/>
    <x v="0"/>
    <n v="2"/>
    <x v="2"/>
  </r>
  <r>
    <n v="27"/>
    <x v="2"/>
    <x v="1"/>
    <x v="2"/>
    <x v="1"/>
    <n v="9"/>
    <x v="1"/>
    <n v="3"/>
    <x v="3"/>
    <s v="Medical"/>
    <n v="218"/>
    <n v="4"/>
    <x v="2"/>
    <x v="1"/>
    <x v="0"/>
    <x v="0"/>
    <x v="1"/>
    <x v="1"/>
    <x v="1"/>
    <n v="2"/>
    <x v="1"/>
    <x v="2"/>
    <x v="158"/>
    <x v="2"/>
    <x v="1"/>
    <x v="11"/>
    <x v="11"/>
    <n v="3"/>
    <x v="0"/>
    <n v="4"/>
    <x v="1"/>
    <x v="1"/>
    <x v="3"/>
    <x v="0"/>
    <n v="1"/>
    <n v="1"/>
    <x v="0"/>
    <x v="4"/>
    <x v="1"/>
    <x v="3"/>
    <x v="2"/>
    <n v="2"/>
    <x v="0"/>
    <n v="2"/>
    <x v="2"/>
  </r>
  <r>
    <n v="28"/>
    <x v="2"/>
    <x v="1"/>
    <x v="0"/>
    <x v="1"/>
    <n v="21"/>
    <x v="2"/>
    <n v="3"/>
    <x v="3"/>
    <s v="Medical"/>
    <n v="221"/>
    <n v="3"/>
    <x v="1"/>
    <x v="1"/>
    <x v="0"/>
    <x v="0"/>
    <x v="1"/>
    <x v="1"/>
    <x v="1"/>
    <n v="4"/>
    <x v="0"/>
    <x v="1"/>
    <x v="159"/>
    <x v="1"/>
    <x v="1"/>
    <x v="0"/>
    <x v="0"/>
    <n v="3"/>
    <x v="0"/>
    <n v="3"/>
    <x v="3"/>
    <x v="1"/>
    <x v="7"/>
    <x v="3"/>
    <n v="2"/>
    <n v="1"/>
    <x v="0"/>
    <x v="8"/>
    <x v="2"/>
    <x v="3"/>
    <x v="2"/>
    <n v="0"/>
    <x v="0"/>
    <n v="2"/>
    <x v="2"/>
  </r>
  <r>
    <n v="57"/>
    <x v="0"/>
    <x v="1"/>
    <x v="0"/>
    <x v="1"/>
    <n v="24"/>
    <x v="2"/>
    <n v="2"/>
    <x v="0"/>
    <s v="Life Sciences"/>
    <n v="223"/>
    <n v="3"/>
    <x v="1"/>
    <x v="1"/>
    <x v="2"/>
    <x v="2"/>
    <x v="2"/>
    <x v="2"/>
    <x v="4"/>
    <n v="4"/>
    <x v="0"/>
    <x v="2"/>
    <x v="160"/>
    <x v="9"/>
    <x v="0"/>
    <x v="10"/>
    <x v="10"/>
    <n v="3"/>
    <x v="0"/>
    <n v="2"/>
    <x v="2"/>
    <x v="1"/>
    <x v="4"/>
    <x v="1"/>
    <n v="2"/>
    <n v="1"/>
    <x v="0"/>
    <x v="8"/>
    <x v="2"/>
    <x v="7"/>
    <x v="0"/>
    <n v="1"/>
    <x v="0"/>
    <n v="4"/>
    <x v="0"/>
  </r>
  <r>
    <n v="27"/>
    <x v="2"/>
    <x v="1"/>
    <x v="2"/>
    <x v="1"/>
    <n v="3"/>
    <x v="0"/>
    <n v="3"/>
    <x v="3"/>
    <s v="Medical"/>
    <n v="224"/>
    <n v="3"/>
    <x v="1"/>
    <x v="1"/>
    <x v="1"/>
    <x v="1"/>
    <x v="1"/>
    <x v="1"/>
    <x v="1"/>
    <n v="3"/>
    <x v="2"/>
    <x v="2"/>
    <x v="161"/>
    <x v="1"/>
    <x v="0"/>
    <x v="2"/>
    <x v="2"/>
    <n v="3"/>
    <x v="0"/>
    <n v="4"/>
    <x v="1"/>
    <x v="1"/>
    <x v="5"/>
    <x v="2"/>
    <n v="2"/>
    <n v="2"/>
    <x v="2"/>
    <x v="6"/>
    <x v="1"/>
    <x v="10"/>
    <x v="2"/>
    <n v="0"/>
    <x v="0"/>
    <n v="1"/>
    <x v="2"/>
  </r>
  <r>
    <n v="50"/>
    <x v="0"/>
    <x v="1"/>
    <x v="0"/>
    <x v="1"/>
    <n v="11"/>
    <x v="4"/>
    <n v="3"/>
    <x v="3"/>
    <s v="Life Sciences"/>
    <n v="226"/>
    <n v="3"/>
    <x v="1"/>
    <x v="0"/>
    <x v="0"/>
    <x v="0"/>
    <x v="4"/>
    <x v="4"/>
    <x v="5"/>
    <n v="2"/>
    <x v="1"/>
    <x v="0"/>
    <x v="162"/>
    <x v="9"/>
    <x v="1"/>
    <x v="2"/>
    <x v="2"/>
    <n v="3"/>
    <x v="0"/>
    <n v="2"/>
    <x v="2"/>
    <x v="0"/>
    <x v="24"/>
    <x v="4"/>
    <n v="5"/>
    <n v="3"/>
    <x v="1"/>
    <x v="8"/>
    <x v="2"/>
    <x v="0"/>
    <x v="0"/>
    <n v="4"/>
    <x v="1"/>
    <n v="4"/>
    <x v="0"/>
  </r>
  <r>
    <n v="41"/>
    <x v="0"/>
    <x v="1"/>
    <x v="0"/>
    <x v="1"/>
    <n v="14"/>
    <x v="4"/>
    <n v="3"/>
    <x v="3"/>
    <s v="Life Sciences"/>
    <n v="227"/>
    <n v="1"/>
    <x v="3"/>
    <x v="1"/>
    <x v="0"/>
    <x v="0"/>
    <x v="1"/>
    <x v="1"/>
    <x v="1"/>
    <n v="3"/>
    <x v="2"/>
    <x v="2"/>
    <x v="163"/>
    <x v="5"/>
    <x v="1"/>
    <x v="3"/>
    <x v="3"/>
    <n v="3"/>
    <x v="0"/>
    <n v="1"/>
    <x v="0"/>
    <x v="1"/>
    <x v="10"/>
    <x v="1"/>
    <n v="2"/>
    <n v="3"/>
    <x v="1"/>
    <x v="7"/>
    <x v="0"/>
    <x v="6"/>
    <x v="1"/>
    <n v="1"/>
    <x v="0"/>
    <n v="8"/>
    <x v="1"/>
  </r>
  <r>
    <n v="30"/>
    <x v="2"/>
    <x v="1"/>
    <x v="0"/>
    <x v="0"/>
    <n v="5"/>
    <x v="0"/>
    <n v="3"/>
    <x v="3"/>
    <s v="Life Sciences"/>
    <n v="228"/>
    <n v="2"/>
    <x v="0"/>
    <x v="0"/>
    <x v="0"/>
    <x v="0"/>
    <x v="2"/>
    <x v="2"/>
    <x v="0"/>
    <n v="4"/>
    <x v="0"/>
    <x v="1"/>
    <x v="164"/>
    <x v="7"/>
    <x v="1"/>
    <x v="3"/>
    <x v="3"/>
    <n v="3"/>
    <x v="0"/>
    <n v="3"/>
    <x v="3"/>
    <x v="1"/>
    <x v="4"/>
    <x v="1"/>
    <n v="2"/>
    <n v="3"/>
    <x v="1"/>
    <x v="1"/>
    <x v="0"/>
    <x v="5"/>
    <x v="1"/>
    <n v="7"/>
    <x v="2"/>
    <n v="4"/>
    <x v="0"/>
  </r>
  <r>
    <n v="38"/>
    <x v="1"/>
    <x v="1"/>
    <x v="0"/>
    <x v="0"/>
    <n v="1"/>
    <x v="0"/>
    <n v="4"/>
    <x v="2"/>
    <s v="Life Sciences"/>
    <n v="230"/>
    <n v="1"/>
    <x v="3"/>
    <x v="0"/>
    <x v="1"/>
    <x v="1"/>
    <x v="0"/>
    <x v="0"/>
    <x v="0"/>
    <n v="4"/>
    <x v="0"/>
    <x v="0"/>
    <x v="165"/>
    <x v="5"/>
    <x v="1"/>
    <x v="6"/>
    <x v="6"/>
    <n v="4"/>
    <x v="1"/>
    <n v="3"/>
    <x v="3"/>
    <x v="0"/>
    <x v="4"/>
    <x v="1"/>
    <n v="2"/>
    <n v="4"/>
    <x v="3"/>
    <x v="3"/>
    <x v="0"/>
    <x v="7"/>
    <x v="0"/>
    <n v="0"/>
    <x v="0"/>
    <n v="7"/>
    <x v="1"/>
  </r>
  <r>
    <n v="32"/>
    <x v="1"/>
    <x v="1"/>
    <x v="0"/>
    <x v="1"/>
    <n v="6"/>
    <x v="1"/>
    <n v="5"/>
    <x v="4"/>
    <s v="Life Sciences"/>
    <n v="231"/>
    <n v="3"/>
    <x v="1"/>
    <x v="1"/>
    <x v="0"/>
    <x v="0"/>
    <x v="1"/>
    <x v="1"/>
    <x v="1"/>
    <n v="3"/>
    <x v="2"/>
    <x v="0"/>
    <x v="71"/>
    <x v="9"/>
    <x v="1"/>
    <x v="5"/>
    <x v="5"/>
    <n v="4"/>
    <x v="1"/>
    <n v="1"/>
    <x v="0"/>
    <x v="0"/>
    <x v="0"/>
    <x v="0"/>
    <n v="2"/>
    <n v="3"/>
    <x v="1"/>
    <x v="8"/>
    <x v="2"/>
    <x v="0"/>
    <x v="0"/>
    <n v="1"/>
    <x v="0"/>
    <n v="4"/>
    <x v="0"/>
  </r>
  <r>
    <n v="27"/>
    <x v="2"/>
    <x v="1"/>
    <x v="0"/>
    <x v="1"/>
    <n v="17"/>
    <x v="3"/>
    <n v="3"/>
    <x v="3"/>
    <s v="Technical Degree"/>
    <n v="233"/>
    <n v="3"/>
    <x v="1"/>
    <x v="1"/>
    <x v="0"/>
    <x v="0"/>
    <x v="1"/>
    <x v="1"/>
    <x v="1"/>
    <n v="2"/>
    <x v="1"/>
    <x v="1"/>
    <x v="166"/>
    <x v="4"/>
    <x v="0"/>
    <x v="10"/>
    <x v="10"/>
    <n v="3"/>
    <x v="0"/>
    <n v="4"/>
    <x v="1"/>
    <x v="1"/>
    <x v="3"/>
    <x v="0"/>
    <n v="3"/>
    <n v="2"/>
    <x v="2"/>
    <x v="8"/>
    <x v="2"/>
    <x v="3"/>
    <x v="2"/>
    <n v="1"/>
    <x v="0"/>
    <n v="1"/>
    <x v="2"/>
  </r>
  <r>
    <n v="19"/>
    <x v="2"/>
    <x v="0"/>
    <x v="1"/>
    <x v="0"/>
    <n v="1"/>
    <x v="0"/>
    <n v="1"/>
    <x v="1"/>
    <s v="Technical Degree"/>
    <n v="235"/>
    <n v="3"/>
    <x v="1"/>
    <x v="0"/>
    <x v="3"/>
    <x v="3"/>
    <x v="1"/>
    <x v="1"/>
    <x v="6"/>
    <n v="1"/>
    <x v="3"/>
    <x v="0"/>
    <x v="167"/>
    <x v="4"/>
    <x v="1"/>
    <x v="7"/>
    <x v="7"/>
    <n v="4"/>
    <x v="1"/>
    <n v="1"/>
    <x v="0"/>
    <x v="0"/>
    <x v="5"/>
    <x v="2"/>
    <n v="5"/>
    <n v="4"/>
    <x v="3"/>
    <x v="2"/>
    <x v="1"/>
    <x v="2"/>
    <x v="2"/>
    <n v="0"/>
    <x v="0"/>
    <n v="0"/>
    <x v="2"/>
  </r>
  <r>
    <n v="36"/>
    <x v="1"/>
    <x v="1"/>
    <x v="1"/>
    <x v="1"/>
    <n v="3"/>
    <x v="0"/>
    <n v="2"/>
    <x v="0"/>
    <s v="Medical"/>
    <n v="238"/>
    <n v="4"/>
    <x v="2"/>
    <x v="1"/>
    <x v="0"/>
    <x v="0"/>
    <x v="1"/>
    <x v="1"/>
    <x v="2"/>
    <n v="2"/>
    <x v="1"/>
    <x v="0"/>
    <x v="168"/>
    <x v="5"/>
    <x v="1"/>
    <x v="3"/>
    <x v="3"/>
    <n v="3"/>
    <x v="0"/>
    <n v="3"/>
    <x v="3"/>
    <x v="0"/>
    <x v="10"/>
    <x v="1"/>
    <n v="3"/>
    <n v="2"/>
    <x v="2"/>
    <x v="3"/>
    <x v="0"/>
    <x v="1"/>
    <x v="1"/>
    <n v="7"/>
    <x v="2"/>
    <n v="2"/>
    <x v="2"/>
  </r>
  <r>
    <n v="30"/>
    <x v="2"/>
    <x v="1"/>
    <x v="2"/>
    <x v="1"/>
    <n v="9"/>
    <x v="1"/>
    <n v="3"/>
    <x v="3"/>
    <s v="Medical"/>
    <n v="239"/>
    <n v="3"/>
    <x v="1"/>
    <x v="1"/>
    <x v="0"/>
    <x v="0"/>
    <x v="0"/>
    <x v="0"/>
    <x v="2"/>
    <n v="1"/>
    <x v="3"/>
    <x v="2"/>
    <x v="169"/>
    <x v="1"/>
    <x v="1"/>
    <x v="0"/>
    <x v="0"/>
    <n v="3"/>
    <x v="0"/>
    <n v="3"/>
    <x v="3"/>
    <x v="3"/>
    <x v="4"/>
    <x v="1"/>
    <n v="4"/>
    <n v="3"/>
    <x v="1"/>
    <x v="12"/>
    <x v="4"/>
    <x v="5"/>
    <x v="1"/>
    <n v="6"/>
    <x v="2"/>
    <n v="10"/>
    <x v="1"/>
  </r>
  <r>
    <n v="45"/>
    <x v="0"/>
    <x v="1"/>
    <x v="0"/>
    <x v="0"/>
    <n v="4"/>
    <x v="0"/>
    <n v="2"/>
    <x v="0"/>
    <s v="Life Sciences"/>
    <n v="240"/>
    <n v="3"/>
    <x v="1"/>
    <x v="0"/>
    <x v="0"/>
    <x v="0"/>
    <x v="0"/>
    <x v="0"/>
    <x v="0"/>
    <n v="1"/>
    <x v="3"/>
    <x v="2"/>
    <x v="170"/>
    <x v="5"/>
    <x v="0"/>
    <x v="0"/>
    <x v="0"/>
    <n v="3"/>
    <x v="0"/>
    <n v="1"/>
    <x v="0"/>
    <x v="1"/>
    <x v="15"/>
    <x v="0"/>
    <n v="3"/>
    <n v="4"/>
    <x v="3"/>
    <x v="8"/>
    <x v="2"/>
    <x v="0"/>
    <x v="0"/>
    <n v="0"/>
    <x v="0"/>
    <n v="3"/>
    <x v="0"/>
  </r>
  <r>
    <n v="56"/>
    <x v="0"/>
    <x v="1"/>
    <x v="0"/>
    <x v="1"/>
    <n v="8"/>
    <x v="1"/>
    <n v="3"/>
    <x v="3"/>
    <s v="Life Sciences"/>
    <n v="241"/>
    <n v="3"/>
    <x v="1"/>
    <x v="0"/>
    <x v="0"/>
    <x v="0"/>
    <x v="1"/>
    <x v="1"/>
    <x v="1"/>
    <n v="1"/>
    <x v="3"/>
    <x v="2"/>
    <x v="171"/>
    <x v="5"/>
    <x v="0"/>
    <x v="11"/>
    <x v="11"/>
    <n v="3"/>
    <x v="0"/>
    <n v="3"/>
    <x v="3"/>
    <x v="1"/>
    <x v="16"/>
    <x v="1"/>
    <n v="3"/>
    <n v="3"/>
    <x v="1"/>
    <x v="4"/>
    <x v="1"/>
    <x v="3"/>
    <x v="2"/>
    <n v="2"/>
    <x v="0"/>
    <n v="2"/>
    <x v="2"/>
  </r>
  <r>
    <n v="33"/>
    <x v="1"/>
    <x v="1"/>
    <x v="0"/>
    <x v="1"/>
    <n v="2"/>
    <x v="0"/>
    <n v="3"/>
    <x v="3"/>
    <s v="Life Sciences"/>
    <n v="242"/>
    <n v="3"/>
    <x v="1"/>
    <x v="1"/>
    <x v="0"/>
    <x v="0"/>
    <x v="1"/>
    <x v="1"/>
    <x v="1"/>
    <n v="4"/>
    <x v="0"/>
    <x v="0"/>
    <x v="172"/>
    <x v="4"/>
    <x v="1"/>
    <x v="9"/>
    <x v="9"/>
    <n v="3"/>
    <x v="0"/>
    <n v="1"/>
    <x v="0"/>
    <x v="0"/>
    <x v="21"/>
    <x v="3"/>
    <n v="2"/>
    <n v="4"/>
    <x v="3"/>
    <x v="11"/>
    <x v="2"/>
    <x v="10"/>
    <x v="2"/>
    <n v="0"/>
    <x v="0"/>
    <n v="2"/>
    <x v="2"/>
  </r>
  <r>
    <n v="19"/>
    <x v="2"/>
    <x v="0"/>
    <x v="0"/>
    <x v="1"/>
    <n v="2"/>
    <x v="0"/>
    <n v="3"/>
    <x v="3"/>
    <s v="Life Sciences"/>
    <n v="243"/>
    <n v="2"/>
    <x v="0"/>
    <x v="1"/>
    <x v="1"/>
    <x v="1"/>
    <x v="1"/>
    <x v="1"/>
    <x v="2"/>
    <n v="4"/>
    <x v="0"/>
    <x v="0"/>
    <x v="173"/>
    <x v="1"/>
    <x v="1"/>
    <x v="6"/>
    <x v="6"/>
    <n v="4"/>
    <x v="1"/>
    <n v="3"/>
    <x v="3"/>
    <x v="0"/>
    <x v="5"/>
    <x v="2"/>
    <n v="3"/>
    <n v="2"/>
    <x v="2"/>
    <x v="6"/>
    <x v="1"/>
    <x v="2"/>
    <x v="2"/>
    <n v="1"/>
    <x v="0"/>
    <n v="0"/>
    <x v="2"/>
  </r>
  <r>
    <n v="46"/>
    <x v="0"/>
    <x v="1"/>
    <x v="0"/>
    <x v="0"/>
    <n v="1"/>
    <x v="0"/>
    <n v="2"/>
    <x v="0"/>
    <s v="Marketing"/>
    <n v="244"/>
    <n v="2"/>
    <x v="0"/>
    <x v="0"/>
    <x v="0"/>
    <x v="0"/>
    <x v="2"/>
    <x v="2"/>
    <x v="0"/>
    <n v="1"/>
    <x v="3"/>
    <x v="2"/>
    <x v="174"/>
    <x v="1"/>
    <x v="1"/>
    <x v="14"/>
    <x v="14"/>
    <n v="4"/>
    <x v="1"/>
    <n v="3"/>
    <x v="3"/>
    <x v="2"/>
    <x v="13"/>
    <x v="4"/>
    <n v="2"/>
    <n v="3"/>
    <x v="1"/>
    <x v="25"/>
    <x v="3"/>
    <x v="9"/>
    <x v="3"/>
    <n v="15"/>
    <x v="3"/>
    <n v="7"/>
    <x v="1"/>
  </r>
  <r>
    <n v="38"/>
    <x v="1"/>
    <x v="1"/>
    <x v="0"/>
    <x v="1"/>
    <n v="9"/>
    <x v="1"/>
    <n v="2"/>
    <x v="0"/>
    <s v="Life Sciences"/>
    <n v="245"/>
    <n v="3"/>
    <x v="1"/>
    <x v="0"/>
    <x v="0"/>
    <x v="0"/>
    <x v="1"/>
    <x v="1"/>
    <x v="2"/>
    <n v="4"/>
    <x v="0"/>
    <x v="0"/>
    <x v="175"/>
    <x v="1"/>
    <x v="1"/>
    <x v="3"/>
    <x v="3"/>
    <n v="3"/>
    <x v="0"/>
    <n v="3"/>
    <x v="3"/>
    <x v="0"/>
    <x v="17"/>
    <x v="2"/>
    <n v="3"/>
    <n v="3"/>
    <x v="1"/>
    <x v="4"/>
    <x v="1"/>
    <x v="3"/>
    <x v="2"/>
    <n v="2"/>
    <x v="0"/>
    <n v="1"/>
    <x v="2"/>
  </r>
  <r>
    <n v="31"/>
    <x v="1"/>
    <x v="1"/>
    <x v="0"/>
    <x v="1"/>
    <n v="12"/>
    <x v="4"/>
    <n v="1"/>
    <x v="1"/>
    <s v="Medical"/>
    <n v="246"/>
    <n v="3"/>
    <x v="1"/>
    <x v="0"/>
    <x v="0"/>
    <x v="0"/>
    <x v="1"/>
    <x v="1"/>
    <x v="1"/>
    <n v="4"/>
    <x v="0"/>
    <x v="1"/>
    <x v="176"/>
    <x v="0"/>
    <x v="0"/>
    <x v="1"/>
    <x v="1"/>
    <n v="4"/>
    <x v="1"/>
    <n v="3"/>
    <x v="3"/>
    <x v="1"/>
    <x v="2"/>
    <x v="0"/>
    <n v="0"/>
    <n v="3"/>
    <x v="1"/>
    <x v="9"/>
    <x v="2"/>
    <x v="3"/>
    <x v="2"/>
    <n v="0"/>
    <x v="0"/>
    <n v="2"/>
    <x v="2"/>
  </r>
  <r>
    <n v="34"/>
    <x v="1"/>
    <x v="1"/>
    <x v="0"/>
    <x v="1"/>
    <n v="27"/>
    <x v="2"/>
    <n v="2"/>
    <x v="0"/>
    <s v="Medical"/>
    <n v="247"/>
    <n v="4"/>
    <x v="2"/>
    <x v="0"/>
    <x v="0"/>
    <x v="0"/>
    <x v="1"/>
    <x v="1"/>
    <x v="1"/>
    <n v="2"/>
    <x v="1"/>
    <x v="0"/>
    <x v="177"/>
    <x v="7"/>
    <x v="1"/>
    <x v="2"/>
    <x v="2"/>
    <n v="3"/>
    <x v="0"/>
    <n v="4"/>
    <x v="1"/>
    <x v="0"/>
    <x v="15"/>
    <x v="0"/>
    <n v="3"/>
    <n v="3"/>
    <x v="1"/>
    <x v="11"/>
    <x v="2"/>
    <x v="3"/>
    <x v="2"/>
    <n v="1"/>
    <x v="0"/>
    <n v="2"/>
    <x v="2"/>
  </r>
  <r>
    <n v="41"/>
    <x v="0"/>
    <x v="0"/>
    <x v="0"/>
    <x v="0"/>
    <n v="20"/>
    <x v="3"/>
    <n v="2"/>
    <x v="0"/>
    <s v="Marketing"/>
    <n v="248"/>
    <n v="2"/>
    <x v="0"/>
    <x v="0"/>
    <x v="0"/>
    <x v="0"/>
    <x v="1"/>
    <x v="1"/>
    <x v="6"/>
    <n v="2"/>
    <x v="1"/>
    <x v="0"/>
    <x v="178"/>
    <x v="1"/>
    <x v="0"/>
    <x v="6"/>
    <x v="6"/>
    <n v="4"/>
    <x v="1"/>
    <n v="4"/>
    <x v="1"/>
    <x v="0"/>
    <x v="21"/>
    <x v="3"/>
    <n v="5"/>
    <n v="2"/>
    <x v="2"/>
    <x v="9"/>
    <x v="2"/>
    <x v="7"/>
    <x v="0"/>
    <n v="0"/>
    <x v="0"/>
    <n v="2"/>
    <x v="2"/>
  </r>
  <r>
    <n v="50"/>
    <x v="0"/>
    <x v="1"/>
    <x v="0"/>
    <x v="1"/>
    <n v="1"/>
    <x v="0"/>
    <n v="3"/>
    <x v="3"/>
    <s v="Medical"/>
    <n v="249"/>
    <n v="3"/>
    <x v="1"/>
    <x v="1"/>
    <x v="1"/>
    <x v="1"/>
    <x v="1"/>
    <x v="1"/>
    <x v="2"/>
    <n v="3"/>
    <x v="2"/>
    <x v="1"/>
    <x v="179"/>
    <x v="7"/>
    <x v="1"/>
    <x v="2"/>
    <x v="2"/>
    <n v="3"/>
    <x v="0"/>
    <n v="4"/>
    <x v="1"/>
    <x v="1"/>
    <x v="7"/>
    <x v="3"/>
    <n v="2"/>
    <n v="2"/>
    <x v="2"/>
    <x v="11"/>
    <x v="2"/>
    <x v="3"/>
    <x v="2"/>
    <n v="0"/>
    <x v="0"/>
    <n v="2"/>
    <x v="2"/>
  </r>
  <r>
    <n v="53"/>
    <x v="0"/>
    <x v="1"/>
    <x v="0"/>
    <x v="1"/>
    <n v="13"/>
    <x v="4"/>
    <n v="2"/>
    <x v="0"/>
    <s v="Medical"/>
    <n v="250"/>
    <n v="4"/>
    <x v="2"/>
    <x v="0"/>
    <x v="2"/>
    <x v="2"/>
    <x v="0"/>
    <x v="0"/>
    <x v="3"/>
    <n v="1"/>
    <x v="3"/>
    <x v="2"/>
    <x v="180"/>
    <x v="1"/>
    <x v="1"/>
    <x v="0"/>
    <x v="0"/>
    <n v="3"/>
    <x v="0"/>
    <n v="3"/>
    <x v="3"/>
    <x v="3"/>
    <x v="7"/>
    <x v="3"/>
    <n v="3"/>
    <n v="3"/>
    <x v="1"/>
    <x v="9"/>
    <x v="2"/>
    <x v="3"/>
    <x v="2"/>
    <n v="1"/>
    <x v="0"/>
    <n v="3"/>
    <x v="0"/>
  </r>
  <r>
    <n v="33"/>
    <x v="1"/>
    <x v="1"/>
    <x v="0"/>
    <x v="1"/>
    <n v="14"/>
    <x v="4"/>
    <n v="3"/>
    <x v="3"/>
    <s v="Medical"/>
    <n v="252"/>
    <n v="4"/>
    <x v="2"/>
    <x v="0"/>
    <x v="0"/>
    <x v="0"/>
    <x v="1"/>
    <x v="1"/>
    <x v="1"/>
    <n v="2"/>
    <x v="1"/>
    <x v="1"/>
    <x v="181"/>
    <x v="1"/>
    <x v="1"/>
    <x v="4"/>
    <x v="4"/>
    <n v="3"/>
    <x v="0"/>
    <n v="4"/>
    <x v="1"/>
    <x v="1"/>
    <x v="0"/>
    <x v="0"/>
    <n v="5"/>
    <n v="3"/>
    <x v="1"/>
    <x v="3"/>
    <x v="0"/>
    <x v="1"/>
    <x v="1"/>
    <n v="1"/>
    <x v="0"/>
    <n v="6"/>
    <x v="1"/>
  </r>
  <r>
    <n v="40"/>
    <x v="1"/>
    <x v="1"/>
    <x v="0"/>
    <x v="1"/>
    <n v="4"/>
    <x v="0"/>
    <n v="1"/>
    <x v="1"/>
    <s v="Medical"/>
    <n v="253"/>
    <n v="4"/>
    <x v="2"/>
    <x v="0"/>
    <x v="0"/>
    <x v="0"/>
    <x v="4"/>
    <x v="4"/>
    <x v="5"/>
    <n v="3"/>
    <x v="2"/>
    <x v="1"/>
    <x v="182"/>
    <x v="1"/>
    <x v="1"/>
    <x v="9"/>
    <x v="9"/>
    <n v="3"/>
    <x v="0"/>
    <n v="2"/>
    <x v="2"/>
    <x v="1"/>
    <x v="24"/>
    <x v="4"/>
    <n v="2"/>
    <n v="3"/>
    <x v="1"/>
    <x v="23"/>
    <x v="4"/>
    <x v="6"/>
    <x v="1"/>
    <n v="9"/>
    <x v="2"/>
    <n v="9"/>
    <x v="1"/>
  </r>
  <r>
    <n v="55"/>
    <x v="0"/>
    <x v="1"/>
    <x v="0"/>
    <x v="1"/>
    <n v="14"/>
    <x v="4"/>
    <n v="4"/>
    <x v="2"/>
    <s v="Medical"/>
    <n v="254"/>
    <n v="3"/>
    <x v="1"/>
    <x v="1"/>
    <x v="2"/>
    <x v="2"/>
    <x v="4"/>
    <x v="4"/>
    <x v="7"/>
    <n v="2"/>
    <x v="1"/>
    <x v="0"/>
    <x v="183"/>
    <x v="0"/>
    <x v="1"/>
    <x v="0"/>
    <x v="0"/>
    <n v="3"/>
    <x v="0"/>
    <n v="4"/>
    <x v="1"/>
    <x v="0"/>
    <x v="34"/>
    <x v="4"/>
    <n v="3"/>
    <n v="3"/>
    <x v="1"/>
    <x v="25"/>
    <x v="3"/>
    <x v="11"/>
    <x v="3"/>
    <n v="2"/>
    <x v="0"/>
    <n v="15"/>
    <x v="3"/>
  </r>
  <r>
    <n v="34"/>
    <x v="1"/>
    <x v="1"/>
    <x v="1"/>
    <x v="1"/>
    <n v="2"/>
    <x v="0"/>
    <n v="1"/>
    <x v="1"/>
    <s v="Life Sciences"/>
    <n v="256"/>
    <n v="4"/>
    <x v="2"/>
    <x v="1"/>
    <x v="1"/>
    <x v="1"/>
    <x v="0"/>
    <x v="0"/>
    <x v="3"/>
    <n v="3"/>
    <x v="2"/>
    <x v="1"/>
    <x v="184"/>
    <x v="1"/>
    <x v="1"/>
    <x v="8"/>
    <x v="8"/>
    <n v="3"/>
    <x v="0"/>
    <n v="3"/>
    <x v="3"/>
    <x v="0"/>
    <x v="1"/>
    <x v="0"/>
    <n v="2"/>
    <n v="2"/>
    <x v="2"/>
    <x v="1"/>
    <x v="0"/>
    <x v="5"/>
    <x v="1"/>
    <n v="1"/>
    <x v="0"/>
    <n v="9"/>
    <x v="1"/>
  </r>
  <r>
    <n v="51"/>
    <x v="0"/>
    <x v="1"/>
    <x v="0"/>
    <x v="1"/>
    <n v="3"/>
    <x v="0"/>
    <n v="3"/>
    <x v="3"/>
    <s v="Medical"/>
    <n v="258"/>
    <n v="4"/>
    <x v="2"/>
    <x v="0"/>
    <x v="0"/>
    <x v="0"/>
    <x v="3"/>
    <x v="3"/>
    <x v="4"/>
    <n v="2"/>
    <x v="1"/>
    <x v="0"/>
    <x v="185"/>
    <x v="9"/>
    <x v="1"/>
    <x v="11"/>
    <x v="11"/>
    <n v="3"/>
    <x v="0"/>
    <n v="3"/>
    <x v="3"/>
    <x v="0"/>
    <x v="24"/>
    <x v="4"/>
    <n v="6"/>
    <n v="3"/>
    <x v="1"/>
    <x v="5"/>
    <x v="0"/>
    <x v="1"/>
    <x v="1"/>
    <n v="1"/>
    <x v="0"/>
    <n v="0"/>
    <x v="2"/>
  </r>
  <r>
    <n v="52"/>
    <x v="0"/>
    <x v="1"/>
    <x v="0"/>
    <x v="1"/>
    <n v="1"/>
    <x v="0"/>
    <n v="4"/>
    <x v="2"/>
    <s v="Life Sciences"/>
    <n v="259"/>
    <n v="3"/>
    <x v="1"/>
    <x v="1"/>
    <x v="1"/>
    <x v="1"/>
    <x v="4"/>
    <x v="4"/>
    <x v="5"/>
    <n v="3"/>
    <x v="2"/>
    <x v="1"/>
    <x v="186"/>
    <x v="4"/>
    <x v="1"/>
    <x v="9"/>
    <x v="9"/>
    <n v="3"/>
    <x v="0"/>
    <n v="1"/>
    <x v="0"/>
    <x v="1"/>
    <x v="35"/>
    <x v="4"/>
    <n v="5"/>
    <n v="3"/>
    <x v="1"/>
    <x v="26"/>
    <x v="3"/>
    <x v="17"/>
    <x v="4"/>
    <n v="11"/>
    <x v="3"/>
    <n v="9"/>
    <x v="1"/>
  </r>
  <r>
    <n v="27"/>
    <x v="2"/>
    <x v="1"/>
    <x v="0"/>
    <x v="1"/>
    <n v="9"/>
    <x v="1"/>
    <n v="3"/>
    <x v="3"/>
    <s v="Medical"/>
    <n v="260"/>
    <n v="4"/>
    <x v="2"/>
    <x v="0"/>
    <x v="0"/>
    <x v="0"/>
    <x v="1"/>
    <x v="1"/>
    <x v="1"/>
    <n v="2"/>
    <x v="1"/>
    <x v="0"/>
    <x v="187"/>
    <x v="1"/>
    <x v="1"/>
    <x v="10"/>
    <x v="10"/>
    <n v="3"/>
    <x v="0"/>
    <n v="4"/>
    <x v="1"/>
    <x v="0"/>
    <x v="2"/>
    <x v="0"/>
    <n v="2"/>
    <n v="2"/>
    <x v="2"/>
    <x v="5"/>
    <x v="0"/>
    <x v="1"/>
    <x v="1"/>
    <n v="0"/>
    <x v="0"/>
    <n v="3"/>
    <x v="0"/>
  </r>
  <r>
    <n v="35"/>
    <x v="1"/>
    <x v="0"/>
    <x v="0"/>
    <x v="1"/>
    <n v="23"/>
    <x v="2"/>
    <n v="2"/>
    <x v="0"/>
    <s v="Life Sciences"/>
    <n v="261"/>
    <n v="2"/>
    <x v="0"/>
    <x v="1"/>
    <x v="1"/>
    <x v="1"/>
    <x v="0"/>
    <x v="0"/>
    <x v="3"/>
    <n v="3"/>
    <x v="2"/>
    <x v="1"/>
    <x v="188"/>
    <x v="9"/>
    <x v="0"/>
    <x v="4"/>
    <x v="4"/>
    <n v="3"/>
    <x v="0"/>
    <n v="1"/>
    <x v="0"/>
    <x v="0"/>
    <x v="0"/>
    <x v="0"/>
    <n v="1"/>
    <n v="3"/>
    <x v="1"/>
    <x v="6"/>
    <x v="1"/>
    <x v="2"/>
    <x v="2"/>
    <n v="0"/>
    <x v="0"/>
    <n v="1"/>
    <x v="2"/>
  </r>
  <r>
    <n v="43"/>
    <x v="0"/>
    <x v="1"/>
    <x v="2"/>
    <x v="1"/>
    <n v="7"/>
    <x v="1"/>
    <n v="3"/>
    <x v="3"/>
    <s v="Medical"/>
    <n v="262"/>
    <n v="4"/>
    <x v="2"/>
    <x v="1"/>
    <x v="2"/>
    <x v="2"/>
    <x v="1"/>
    <x v="1"/>
    <x v="1"/>
    <n v="4"/>
    <x v="0"/>
    <x v="2"/>
    <x v="189"/>
    <x v="5"/>
    <x v="1"/>
    <x v="9"/>
    <x v="9"/>
    <n v="3"/>
    <x v="0"/>
    <n v="4"/>
    <x v="1"/>
    <x v="2"/>
    <x v="2"/>
    <x v="0"/>
    <n v="3"/>
    <n v="4"/>
    <x v="3"/>
    <x v="8"/>
    <x v="2"/>
    <x v="0"/>
    <x v="0"/>
    <n v="2"/>
    <x v="0"/>
    <n v="2"/>
    <x v="2"/>
  </r>
  <r>
    <n v="45"/>
    <x v="0"/>
    <x v="1"/>
    <x v="2"/>
    <x v="1"/>
    <n v="2"/>
    <x v="0"/>
    <n v="2"/>
    <x v="0"/>
    <s v="Medical"/>
    <n v="264"/>
    <n v="1"/>
    <x v="3"/>
    <x v="1"/>
    <x v="1"/>
    <x v="1"/>
    <x v="3"/>
    <x v="3"/>
    <x v="5"/>
    <n v="4"/>
    <x v="0"/>
    <x v="1"/>
    <x v="190"/>
    <x v="3"/>
    <x v="1"/>
    <x v="1"/>
    <x v="1"/>
    <n v="4"/>
    <x v="1"/>
    <n v="4"/>
    <x v="1"/>
    <x v="1"/>
    <x v="14"/>
    <x v="4"/>
    <n v="1"/>
    <n v="3"/>
    <x v="1"/>
    <x v="23"/>
    <x v="4"/>
    <x v="6"/>
    <x v="1"/>
    <n v="11"/>
    <x v="3"/>
    <n v="8"/>
    <x v="1"/>
  </r>
  <r>
    <n v="37"/>
    <x v="1"/>
    <x v="1"/>
    <x v="0"/>
    <x v="1"/>
    <n v="21"/>
    <x v="2"/>
    <n v="3"/>
    <x v="3"/>
    <s v="Life Sciences"/>
    <n v="267"/>
    <n v="2"/>
    <x v="0"/>
    <x v="1"/>
    <x v="2"/>
    <x v="2"/>
    <x v="1"/>
    <x v="1"/>
    <x v="1"/>
    <n v="1"/>
    <x v="3"/>
    <x v="1"/>
    <x v="191"/>
    <x v="1"/>
    <x v="0"/>
    <x v="3"/>
    <x v="3"/>
    <n v="3"/>
    <x v="0"/>
    <n v="1"/>
    <x v="0"/>
    <x v="1"/>
    <x v="0"/>
    <x v="0"/>
    <n v="3"/>
    <n v="2"/>
    <x v="2"/>
    <x v="3"/>
    <x v="0"/>
    <x v="1"/>
    <x v="1"/>
    <n v="1"/>
    <x v="0"/>
    <n v="7"/>
    <x v="1"/>
  </r>
  <r>
    <n v="35"/>
    <x v="1"/>
    <x v="1"/>
    <x v="1"/>
    <x v="1"/>
    <n v="2"/>
    <x v="0"/>
    <n v="3"/>
    <x v="3"/>
    <s v="Medical"/>
    <n v="269"/>
    <n v="2"/>
    <x v="0"/>
    <x v="0"/>
    <x v="0"/>
    <x v="0"/>
    <x v="0"/>
    <x v="0"/>
    <x v="2"/>
    <n v="2"/>
    <x v="1"/>
    <x v="0"/>
    <x v="192"/>
    <x v="6"/>
    <x v="1"/>
    <x v="0"/>
    <x v="0"/>
    <n v="3"/>
    <x v="0"/>
    <n v="4"/>
    <x v="1"/>
    <x v="0"/>
    <x v="1"/>
    <x v="0"/>
    <n v="5"/>
    <n v="3"/>
    <x v="1"/>
    <x v="0"/>
    <x v="0"/>
    <x v="3"/>
    <x v="2"/>
    <n v="1"/>
    <x v="0"/>
    <n v="2"/>
    <x v="2"/>
  </r>
  <r>
    <n v="42"/>
    <x v="0"/>
    <x v="1"/>
    <x v="2"/>
    <x v="1"/>
    <n v="21"/>
    <x v="2"/>
    <n v="2"/>
    <x v="0"/>
    <s v="Medical"/>
    <n v="270"/>
    <n v="3"/>
    <x v="1"/>
    <x v="0"/>
    <x v="0"/>
    <x v="0"/>
    <x v="0"/>
    <x v="0"/>
    <x v="3"/>
    <n v="3"/>
    <x v="2"/>
    <x v="2"/>
    <x v="193"/>
    <x v="7"/>
    <x v="1"/>
    <x v="10"/>
    <x v="10"/>
    <n v="3"/>
    <x v="0"/>
    <n v="2"/>
    <x v="2"/>
    <x v="1"/>
    <x v="27"/>
    <x v="1"/>
    <n v="5"/>
    <n v="3"/>
    <x v="1"/>
    <x v="8"/>
    <x v="2"/>
    <x v="7"/>
    <x v="0"/>
    <n v="0"/>
    <x v="0"/>
    <n v="2"/>
    <x v="2"/>
  </r>
  <r>
    <n v="38"/>
    <x v="1"/>
    <x v="1"/>
    <x v="0"/>
    <x v="1"/>
    <n v="2"/>
    <x v="0"/>
    <n v="4"/>
    <x v="2"/>
    <s v="Life Sciences"/>
    <n v="271"/>
    <n v="4"/>
    <x v="2"/>
    <x v="1"/>
    <x v="0"/>
    <x v="0"/>
    <x v="0"/>
    <x v="0"/>
    <x v="3"/>
    <n v="3"/>
    <x v="2"/>
    <x v="1"/>
    <x v="194"/>
    <x v="3"/>
    <x v="1"/>
    <x v="9"/>
    <x v="9"/>
    <n v="3"/>
    <x v="0"/>
    <n v="2"/>
    <x v="2"/>
    <x v="0"/>
    <x v="19"/>
    <x v="1"/>
    <n v="3"/>
    <n v="3"/>
    <x v="1"/>
    <x v="6"/>
    <x v="1"/>
    <x v="2"/>
    <x v="2"/>
    <n v="0"/>
    <x v="0"/>
    <n v="0"/>
    <x v="2"/>
  </r>
  <r>
    <n v="38"/>
    <x v="1"/>
    <x v="1"/>
    <x v="0"/>
    <x v="1"/>
    <n v="29"/>
    <x v="2"/>
    <n v="3"/>
    <x v="3"/>
    <s v="Technical Degree"/>
    <n v="273"/>
    <n v="4"/>
    <x v="2"/>
    <x v="1"/>
    <x v="0"/>
    <x v="0"/>
    <x v="0"/>
    <x v="0"/>
    <x v="3"/>
    <n v="4"/>
    <x v="0"/>
    <x v="1"/>
    <x v="195"/>
    <x v="9"/>
    <x v="1"/>
    <x v="11"/>
    <x v="11"/>
    <n v="3"/>
    <x v="0"/>
    <n v="1"/>
    <x v="0"/>
    <x v="1"/>
    <x v="15"/>
    <x v="0"/>
    <n v="3"/>
    <n v="1"/>
    <x v="0"/>
    <x v="5"/>
    <x v="0"/>
    <x v="1"/>
    <x v="1"/>
    <n v="1"/>
    <x v="0"/>
    <n v="7"/>
    <x v="1"/>
  </r>
  <r>
    <n v="27"/>
    <x v="2"/>
    <x v="1"/>
    <x v="1"/>
    <x v="1"/>
    <n v="1"/>
    <x v="0"/>
    <n v="1"/>
    <x v="1"/>
    <s v="Technical Degree"/>
    <n v="274"/>
    <n v="3"/>
    <x v="1"/>
    <x v="1"/>
    <x v="1"/>
    <x v="1"/>
    <x v="0"/>
    <x v="0"/>
    <x v="3"/>
    <n v="1"/>
    <x v="3"/>
    <x v="1"/>
    <x v="196"/>
    <x v="6"/>
    <x v="1"/>
    <x v="12"/>
    <x v="12"/>
    <n v="3"/>
    <x v="0"/>
    <n v="3"/>
    <x v="3"/>
    <x v="1"/>
    <x v="3"/>
    <x v="0"/>
    <n v="1"/>
    <n v="3"/>
    <x v="1"/>
    <x v="4"/>
    <x v="1"/>
    <x v="3"/>
    <x v="2"/>
    <n v="2"/>
    <x v="0"/>
    <n v="0"/>
    <x v="2"/>
  </r>
  <r>
    <n v="49"/>
    <x v="0"/>
    <x v="1"/>
    <x v="2"/>
    <x v="1"/>
    <n v="18"/>
    <x v="3"/>
    <n v="4"/>
    <x v="2"/>
    <s v="Life Sciences"/>
    <n v="275"/>
    <n v="4"/>
    <x v="2"/>
    <x v="1"/>
    <x v="0"/>
    <x v="0"/>
    <x v="0"/>
    <x v="0"/>
    <x v="3"/>
    <n v="4"/>
    <x v="0"/>
    <x v="2"/>
    <x v="197"/>
    <x v="1"/>
    <x v="0"/>
    <x v="2"/>
    <x v="2"/>
    <n v="3"/>
    <x v="0"/>
    <n v="1"/>
    <x v="0"/>
    <x v="3"/>
    <x v="2"/>
    <x v="0"/>
    <n v="0"/>
    <n v="3"/>
    <x v="1"/>
    <x v="5"/>
    <x v="0"/>
    <x v="1"/>
    <x v="1"/>
    <n v="1"/>
    <x v="0"/>
    <n v="7"/>
    <x v="1"/>
  </r>
  <r>
    <n v="34"/>
    <x v="1"/>
    <x v="1"/>
    <x v="1"/>
    <x v="1"/>
    <n v="10"/>
    <x v="1"/>
    <n v="4"/>
    <x v="2"/>
    <s v="Medical"/>
    <n v="277"/>
    <n v="4"/>
    <x v="2"/>
    <x v="1"/>
    <x v="0"/>
    <x v="0"/>
    <x v="1"/>
    <x v="1"/>
    <x v="1"/>
    <n v="3"/>
    <x v="2"/>
    <x v="2"/>
    <x v="198"/>
    <x v="1"/>
    <x v="0"/>
    <x v="8"/>
    <x v="8"/>
    <n v="3"/>
    <x v="0"/>
    <n v="4"/>
    <x v="1"/>
    <x v="1"/>
    <x v="7"/>
    <x v="3"/>
    <n v="4"/>
    <n v="4"/>
    <x v="3"/>
    <x v="8"/>
    <x v="2"/>
    <x v="7"/>
    <x v="0"/>
    <n v="2"/>
    <x v="0"/>
    <n v="0"/>
    <x v="2"/>
  </r>
  <r>
    <n v="40"/>
    <x v="1"/>
    <x v="1"/>
    <x v="0"/>
    <x v="1"/>
    <n v="19"/>
    <x v="3"/>
    <n v="2"/>
    <x v="0"/>
    <s v="Medical"/>
    <n v="281"/>
    <n v="3"/>
    <x v="1"/>
    <x v="1"/>
    <x v="0"/>
    <x v="0"/>
    <x v="0"/>
    <x v="0"/>
    <x v="2"/>
    <n v="4"/>
    <x v="0"/>
    <x v="1"/>
    <x v="199"/>
    <x v="0"/>
    <x v="0"/>
    <x v="2"/>
    <x v="2"/>
    <n v="3"/>
    <x v="0"/>
    <n v="3"/>
    <x v="3"/>
    <x v="1"/>
    <x v="20"/>
    <x v="1"/>
    <n v="2"/>
    <n v="4"/>
    <x v="3"/>
    <x v="5"/>
    <x v="0"/>
    <x v="3"/>
    <x v="2"/>
    <n v="3"/>
    <x v="1"/>
    <n v="7"/>
    <x v="1"/>
  </r>
  <r>
    <n v="38"/>
    <x v="1"/>
    <x v="0"/>
    <x v="0"/>
    <x v="1"/>
    <n v="29"/>
    <x v="2"/>
    <n v="1"/>
    <x v="1"/>
    <s v="Medical"/>
    <n v="282"/>
    <n v="2"/>
    <x v="0"/>
    <x v="1"/>
    <x v="0"/>
    <x v="0"/>
    <x v="0"/>
    <x v="0"/>
    <x v="4"/>
    <n v="1"/>
    <x v="3"/>
    <x v="1"/>
    <x v="200"/>
    <x v="8"/>
    <x v="0"/>
    <x v="12"/>
    <x v="12"/>
    <n v="3"/>
    <x v="0"/>
    <n v="2"/>
    <x v="2"/>
    <x v="0"/>
    <x v="6"/>
    <x v="1"/>
    <n v="2"/>
    <n v="3"/>
    <x v="1"/>
    <x v="6"/>
    <x v="1"/>
    <x v="2"/>
    <x v="2"/>
    <n v="0"/>
    <x v="0"/>
    <n v="0"/>
    <x v="2"/>
  </r>
  <r>
    <n v="29"/>
    <x v="2"/>
    <x v="0"/>
    <x v="0"/>
    <x v="0"/>
    <n v="27"/>
    <x v="2"/>
    <n v="3"/>
    <x v="3"/>
    <s v="Marketing"/>
    <n v="283"/>
    <n v="2"/>
    <x v="0"/>
    <x v="0"/>
    <x v="0"/>
    <x v="0"/>
    <x v="2"/>
    <x v="2"/>
    <x v="0"/>
    <n v="4"/>
    <x v="0"/>
    <x v="1"/>
    <x v="201"/>
    <x v="1"/>
    <x v="1"/>
    <x v="6"/>
    <x v="6"/>
    <n v="4"/>
    <x v="1"/>
    <n v="4"/>
    <x v="1"/>
    <x v="2"/>
    <x v="1"/>
    <x v="0"/>
    <n v="3"/>
    <n v="2"/>
    <x v="2"/>
    <x v="1"/>
    <x v="0"/>
    <x v="0"/>
    <x v="0"/>
    <n v="1"/>
    <x v="0"/>
    <n v="9"/>
    <x v="1"/>
  </r>
  <r>
    <n v="22"/>
    <x v="2"/>
    <x v="1"/>
    <x v="0"/>
    <x v="1"/>
    <n v="5"/>
    <x v="0"/>
    <n v="3"/>
    <x v="3"/>
    <s v="Life Sciences"/>
    <n v="284"/>
    <n v="4"/>
    <x v="2"/>
    <x v="1"/>
    <x v="2"/>
    <x v="2"/>
    <x v="1"/>
    <x v="1"/>
    <x v="1"/>
    <n v="2"/>
    <x v="1"/>
    <x v="2"/>
    <x v="202"/>
    <x v="1"/>
    <x v="0"/>
    <x v="10"/>
    <x v="10"/>
    <n v="3"/>
    <x v="0"/>
    <n v="1"/>
    <x v="0"/>
    <x v="1"/>
    <x v="21"/>
    <x v="3"/>
    <n v="2"/>
    <n v="2"/>
    <x v="2"/>
    <x v="9"/>
    <x v="2"/>
    <x v="3"/>
    <x v="2"/>
    <n v="2"/>
    <x v="0"/>
    <n v="2"/>
    <x v="2"/>
  </r>
  <r>
    <n v="36"/>
    <x v="1"/>
    <x v="1"/>
    <x v="1"/>
    <x v="1"/>
    <n v="18"/>
    <x v="3"/>
    <n v="1"/>
    <x v="1"/>
    <s v="Medical"/>
    <n v="286"/>
    <n v="2"/>
    <x v="0"/>
    <x v="0"/>
    <x v="0"/>
    <x v="0"/>
    <x v="1"/>
    <x v="1"/>
    <x v="2"/>
    <n v="4"/>
    <x v="0"/>
    <x v="0"/>
    <x v="203"/>
    <x v="1"/>
    <x v="1"/>
    <x v="4"/>
    <x v="4"/>
    <n v="3"/>
    <x v="0"/>
    <n v="1"/>
    <x v="0"/>
    <x v="0"/>
    <x v="0"/>
    <x v="0"/>
    <n v="2"/>
    <n v="3"/>
    <x v="1"/>
    <x v="3"/>
    <x v="0"/>
    <x v="10"/>
    <x v="2"/>
    <n v="1"/>
    <x v="0"/>
    <n v="7"/>
    <x v="1"/>
  </r>
  <r>
    <n v="40"/>
    <x v="1"/>
    <x v="1"/>
    <x v="2"/>
    <x v="1"/>
    <n v="9"/>
    <x v="1"/>
    <n v="5"/>
    <x v="4"/>
    <s v="Life Sciences"/>
    <n v="287"/>
    <n v="4"/>
    <x v="2"/>
    <x v="1"/>
    <x v="1"/>
    <x v="1"/>
    <x v="0"/>
    <x v="0"/>
    <x v="4"/>
    <n v="4"/>
    <x v="0"/>
    <x v="1"/>
    <x v="204"/>
    <x v="3"/>
    <x v="1"/>
    <x v="9"/>
    <x v="9"/>
    <n v="3"/>
    <x v="0"/>
    <n v="4"/>
    <x v="1"/>
    <x v="1"/>
    <x v="7"/>
    <x v="3"/>
    <n v="5"/>
    <n v="1"/>
    <x v="0"/>
    <x v="11"/>
    <x v="2"/>
    <x v="3"/>
    <x v="2"/>
    <n v="0"/>
    <x v="0"/>
    <n v="2"/>
    <x v="2"/>
  </r>
  <r>
    <n v="46"/>
    <x v="0"/>
    <x v="1"/>
    <x v="0"/>
    <x v="1"/>
    <n v="1"/>
    <x v="0"/>
    <n v="4"/>
    <x v="2"/>
    <s v="Medical"/>
    <n v="288"/>
    <n v="4"/>
    <x v="2"/>
    <x v="1"/>
    <x v="0"/>
    <x v="0"/>
    <x v="2"/>
    <x v="2"/>
    <x v="4"/>
    <n v="1"/>
    <x v="3"/>
    <x v="2"/>
    <x v="205"/>
    <x v="8"/>
    <x v="1"/>
    <x v="10"/>
    <x v="10"/>
    <n v="3"/>
    <x v="0"/>
    <n v="3"/>
    <x v="3"/>
    <x v="1"/>
    <x v="6"/>
    <x v="1"/>
    <n v="3"/>
    <n v="3"/>
    <x v="1"/>
    <x v="9"/>
    <x v="2"/>
    <x v="3"/>
    <x v="2"/>
    <n v="0"/>
    <x v="0"/>
    <n v="3"/>
    <x v="0"/>
  </r>
  <r>
    <n v="32"/>
    <x v="1"/>
    <x v="0"/>
    <x v="0"/>
    <x v="0"/>
    <n v="4"/>
    <x v="0"/>
    <n v="4"/>
    <x v="2"/>
    <s v="Medical"/>
    <n v="291"/>
    <n v="4"/>
    <x v="2"/>
    <x v="1"/>
    <x v="3"/>
    <x v="3"/>
    <x v="2"/>
    <x v="2"/>
    <x v="0"/>
    <n v="4"/>
    <x v="0"/>
    <x v="1"/>
    <x v="206"/>
    <x v="1"/>
    <x v="1"/>
    <x v="0"/>
    <x v="0"/>
    <n v="3"/>
    <x v="0"/>
    <n v="3"/>
    <x v="3"/>
    <x v="0"/>
    <x v="19"/>
    <x v="1"/>
    <n v="2"/>
    <n v="2"/>
    <x v="2"/>
    <x v="13"/>
    <x v="4"/>
    <x v="6"/>
    <x v="1"/>
    <n v="9"/>
    <x v="2"/>
    <n v="8"/>
    <x v="1"/>
  </r>
  <r>
    <n v="30"/>
    <x v="2"/>
    <x v="1"/>
    <x v="2"/>
    <x v="1"/>
    <n v="1"/>
    <x v="0"/>
    <n v="1"/>
    <x v="1"/>
    <s v="Life Sciences"/>
    <n v="292"/>
    <n v="3"/>
    <x v="1"/>
    <x v="1"/>
    <x v="1"/>
    <x v="1"/>
    <x v="2"/>
    <x v="2"/>
    <x v="3"/>
    <n v="3"/>
    <x v="2"/>
    <x v="0"/>
    <x v="207"/>
    <x v="1"/>
    <x v="1"/>
    <x v="6"/>
    <x v="6"/>
    <n v="4"/>
    <x v="1"/>
    <n v="3"/>
    <x v="3"/>
    <x v="0"/>
    <x v="4"/>
    <x v="1"/>
    <n v="2"/>
    <n v="3"/>
    <x v="1"/>
    <x v="19"/>
    <x v="4"/>
    <x v="6"/>
    <x v="1"/>
    <n v="5"/>
    <x v="1"/>
    <n v="8"/>
    <x v="1"/>
  </r>
  <r>
    <n v="27"/>
    <x v="2"/>
    <x v="1"/>
    <x v="1"/>
    <x v="0"/>
    <n v="20"/>
    <x v="3"/>
    <n v="3"/>
    <x v="3"/>
    <s v="Life Sciences"/>
    <n v="293"/>
    <n v="4"/>
    <x v="2"/>
    <x v="0"/>
    <x v="0"/>
    <x v="0"/>
    <x v="0"/>
    <x v="0"/>
    <x v="0"/>
    <n v="3"/>
    <x v="2"/>
    <x v="0"/>
    <x v="208"/>
    <x v="1"/>
    <x v="1"/>
    <x v="9"/>
    <x v="9"/>
    <n v="3"/>
    <x v="0"/>
    <n v="4"/>
    <x v="1"/>
    <x v="0"/>
    <x v="2"/>
    <x v="0"/>
    <n v="2"/>
    <n v="3"/>
    <x v="1"/>
    <x v="5"/>
    <x v="0"/>
    <x v="1"/>
    <x v="1"/>
    <n v="0"/>
    <x v="0"/>
    <n v="7"/>
    <x v="1"/>
  </r>
  <r>
    <n v="51"/>
    <x v="0"/>
    <x v="1"/>
    <x v="0"/>
    <x v="1"/>
    <n v="8"/>
    <x v="1"/>
    <n v="4"/>
    <x v="2"/>
    <s v="Life Sciences"/>
    <n v="296"/>
    <n v="2"/>
    <x v="0"/>
    <x v="1"/>
    <x v="1"/>
    <x v="1"/>
    <x v="2"/>
    <x v="2"/>
    <x v="7"/>
    <n v="2"/>
    <x v="1"/>
    <x v="1"/>
    <x v="209"/>
    <x v="6"/>
    <x v="1"/>
    <x v="10"/>
    <x v="10"/>
    <n v="3"/>
    <x v="0"/>
    <n v="4"/>
    <x v="1"/>
    <x v="3"/>
    <x v="28"/>
    <x v="1"/>
    <n v="5"/>
    <n v="1"/>
    <x v="0"/>
    <x v="1"/>
    <x v="0"/>
    <x v="5"/>
    <x v="1"/>
    <n v="4"/>
    <x v="1"/>
    <n v="7"/>
    <x v="1"/>
  </r>
  <r>
    <n v="30"/>
    <x v="2"/>
    <x v="0"/>
    <x v="0"/>
    <x v="1"/>
    <n v="3"/>
    <x v="0"/>
    <n v="3"/>
    <x v="3"/>
    <s v="Technical Degree"/>
    <n v="297"/>
    <n v="4"/>
    <x v="2"/>
    <x v="0"/>
    <x v="0"/>
    <x v="0"/>
    <x v="1"/>
    <x v="1"/>
    <x v="1"/>
    <n v="1"/>
    <x v="3"/>
    <x v="0"/>
    <x v="210"/>
    <x v="6"/>
    <x v="0"/>
    <x v="0"/>
    <x v="0"/>
    <n v="3"/>
    <x v="0"/>
    <n v="3"/>
    <x v="3"/>
    <x v="0"/>
    <x v="0"/>
    <x v="0"/>
    <n v="5"/>
    <n v="3"/>
    <x v="1"/>
    <x v="8"/>
    <x v="2"/>
    <x v="3"/>
    <x v="2"/>
    <n v="0"/>
    <x v="0"/>
    <n v="4"/>
    <x v="0"/>
  </r>
  <r>
    <n v="41"/>
    <x v="0"/>
    <x v="1"/>
    <x v="0"/>
    <x v="0"/>
    <n v="6"/>
    <x v="1"/>
    <n v="3"/>
    <x v="3"/>
    <s v="Life Sciences"/>
    <n v="298"/>
    <n v="4"/>
    <x v="2"/>
    <x v="0"/>
    <x v="0"/>
    <x v="0"/>
    <x v="2"/>
    <x v="2"/>
    <x v="5"/>
    <n v="4"/>
    <x v="0"/>
    <x v="0"/>
    <x v="211"/>
    <x v="9"/>
    <x v="0"/>
    <x v="11"/>
    <x v="11"/>
    <n v="3"/>
    <x v="0"/>
    <n v="3"/>
    <x v="3"/>
    <x v="0"/>
    <x v="28"/>
    <x v="1"/>
    <n v="3"/>
    <n v="3"/>
    <x v="1"/>
    <x v="6"/>
    <x v="1"/>
    <x v="2"/>
    <x v="2"/>
    <n v="0"/>
    <x v="0"/>
    <n v="0"/>
    <x v="2"/>
  </r>
  <r>
    <n v="30"/>
    <x v="2"/>
    <x v="0"/>
    <x v="1"/>
    <x v="0"/>
    <n v="26"/>
    <x v="2"/>
    <n v="4"/>
    <x v="2"/>
    <s v="Marketing"/>
    <n v="299"/>
    <n v="3"/>
    <x v="1"/>
    <x v="0"/>
    <x v="1"/>
    <x v="1"/>
    <x v="0"/>
    <x v="0"/>
    <x v="0"/>
    <n v="1"/>
    <x v="3"/>
    <x v="0"/>
    <x v="212"/>
    <x v="6"/>
    <x v="1"/>
    <x v="2"/>
    <x v="2"/>
    <n v="3"/>
    <x v="0"/>
    <n v="3"/>
    <x v="3"/>
    <x v="0"/>
    <x v="15"/>
    <x v="0"/>
    <n v="5"/>
    <n v="2"/>
    <x v="2"/>
    <x v="0"/>
    <x v="0"/>
    <x v="7"/>
    <x v="0"/>
    <n v="0"/>
    <x v="0"/>
    <n v="1"/>
    <x v="2"/>
  </r>
  <r>
    <n v="29"/>
    <x v="2"/>
    <x v="0"/>
    <x v="0"/>
    <x v="1"/>
    <n v="1"/>
    <x v="0"/>
    <n v="3"/>
    <x v="3"/>
    <s v="Technical Degree"/>
    <n v="300"/>
    <n v="3"/>
    <x v="1"/>
    <x v="1"/>
    <x v="0"/>
    <x v="0"/>
    <x v="1"/>
    <x v="1"/>
    <x v="1"/>
    <n v="3"/>
    <x v="2"/>
    <x v="0"/>
    <x v="213"/>
    <x v="4"/>
    <x v="1"/>
    <x v="9"/>
    <x v="9"/>
    <n v="3"/>
    <x v="0"/>
    <n v="4"/>
    <x v="1"/>
    <x v="0"/>
    <x v="2"/>
    <x v="0"/>
    <n v="1"/>
    <n v="2"/>
    <x v="2"/>
    <x v="0"/>
    <x v="0"/>
    <x v="3"/>
    <x v="2"/>
    <n v="1"/>
    <x v="0"/>
    <n v="5"/>
    <x v="0"/>
  </r>
  <r>
    <n v="45"/>
    <x v="0"/>
    <x v="1"/>
    <x v="2"/>
    <x v="0"/>
    <n v="6"/>
    <x v="1"/>
    <n v="3"/>
    <x v="3"/>
    <s v="Medical"/>
    <n v="302"/>
    <n v="4"/>
    <x v="2"/>
    <x v="0"/>
    <x v="1"/>
    <x v="1"/>
    <x v="2"/>
    <x v="2"/>
    <x v="0"/>
    <n v="4"/>
    <x v="0"/>
    <x v="0"/>
    <x v="214"/>
    <x v="2"/>
    <x v="1"/>
    <x v="3"/>
    <x v="3"/>
    <n v="3"/>
    <x v="0"/>
    <n v="4"/>
    <x v="1"/>
    <x v="0"/>
    <x v="18"/>
    <x v="4"/>
    <n v="2"/>
    <n v="3"/>
    <x v="1"/>
    <x v="27"/>
    <x v="4"/>
    <x v="1"/>
    <x v="1"/>
    <n v="12"/>
    <x v="3"/>
    <n v="8"/>
    <x v="1"/>
  </r>
  <r>
    <n v="54"/>
    <x v="0"/>
    <x v="1"/>
    <x v="0"/>
    <x v="0"/>
    <n v="3"/>
    <x v="0"/>
    <n v="3"/>
    <x v="3"/>
    <s v="Marketing"/>
    <n v="303"/>
    <n v="4"/>
    <x v="2"/>
    <x v="0"/>
    <x v="0"/>
    <x v="0"/>
    <x v="0"/>
    <x v="0"/>
    <x v="0"/>
    <n v="1"/>
    <x v="3"/>
    <x v="1"/>
    <x v="215"/>
    <x v="7"/>
    <x v="1"/>
    <x v="9"/>
    <x v="9"/>
    <n v="3"/>
    <x v="0"/>
    <n v="4"/>
    <x v="1"/>
    <x v="1"/>
    <x v="28"/>
    <x v="1"/>
    <n v="4"/>
    <n v="3"/>
    <x v="1"/>
    <x v="0"/>
    <x v="0"/>
    <x v="3"/>
    <x v="2"/>
    <n v="0"/>
    <x v="0"/>
    <n v="5"/>
    <x v="0"/>
  </r>
  <r>
    <n v="36"/>
    <x v="1"/>
    <x v="1"/>
    <x v="0"/>
    <x v="1"/>
    <n v="5"/>
    <x v="0"/>
    <n v="2"/>
    <x v="0"/>
    <s v="Life Sciences"/>
    <n v="304"/>
    <n v="4"/>
    <x v="2"/>
    <x v="1"/>
    <x v="0"/>
    <x v="0"/>
    <x v="0"/>
    <x v="0"/>
    <x v="2"/>
    <n v="2"/>
    <x v="1"/>
    <x v="0"/>
    <x v="216"/>
    <x v="0"/>
    <x v="1"/>
    <x v="10"/>
    <x v="10"/>
    <n v="3"/>
    <x v="0"/>
    <n v="4"/>
    <x v="1"/>
    <x v="0"/>
    <x v="28"/>
    <x v="1"/>
    <n v="3"/>
    <n v="4"/>
    <x v="3"/>
    <x v="20"/>
    <x v="4"/>
    <x v="14"/>
    <x v="3"/>
    <n v="3"/>
    <x v="1"/>
    <n v="7"/>
    <x v="1"/>
  </r>
  <r>
    <n v="33"/>
    <x v="1"/>
    <x v="1"/>
    <x v="0"/>
    <x v="1"/>
    <n v="4"/>
    <x v="0"/>
    <n v="4"/>
    <x v="2"/>
    <s v="Medical"/>
    <n v="305"/>
    <n v="3"/>
    <x v="1"/>
    <x v="0"/>
    <x v="1"/>
    <x v="1"/>
    <x v="1"/>
    <x v="1"/>
    <x v="1"/>
    <n v="2"/>
    <x v="1"/>
    <x v="1"/>
    <x v="217"/>
    <x v="2"/>
    <x v="1"/>
    <x v="7"/>
    <x v="7"/>
    <n v="4"/>
    <x v="1"/>
    <n v="4"/>
    <x v="1"/>
    <x v="0"/>
    <x v="2"/>
    <x v="0"/>
    <n v="3"/>
    <n v="3"/>
    <x v="1"/>
    <x v="11"/>
    <x v="2"/>
    <x v="3"/>
    <x v="2"/>
    <n v="1"/>
    <x v="0"/>
    <n v="1"/>
    <x v="2"/>
  </r>
  <r>
    <n v="37"/>
    <x v="1"/>
    <x v="1"/>
    <x v="1"/>
    <x v="1"/>
    <n v="11"/>
    <x v="4"/>
    <n v="3"/>
    <x v="3"/>
    <s v="Other"/>
    <n v="306"/>
    <n v="2"/>
    <x v="0"/>
    <x v="1"/>
    <x v="0"/>
    <x v="0"/>
    <x v="2"/>
    <x v="2"/>
    <x v="7"/>
    <n v="4"/>
    <x v="0"/>
    <x v="2"/>
    <x v="218"/>
    <x v="1"/>
    <x v="0"/>
    <x v="9"/>
    <x v="9"/>
    <n v="3"/>
    <x v="0"/>
    <n v="3"/>
    <x v="3"/>
    <x v="2"/>
    <x v="1"/>
    <x v="0"/>
    <n v="1"/>
    <n v="3"/>
    <x v="1"/>
    <x v="1"/>
    <x v="0"/>
    <x v="6"/>
    <x v="1"/>
    <n v="0"/>
    <x v="0"/>
    <n v="7"/>
    <x v="1"/>
  </r>
  <r>
    <n v="38"/>
    <x v="1"/>
    <x v="1"/>
    <x v="0"/>
    <x v="0"/>
    <n v="3"/>
    <x v="0"/>
    <n v="3"/>
    <x v="3"/>
    <s v="Life Sciences"/>
    <n v="307"/>
    <n v="1"/>
    <x v="3"/>
    <x v="1"/>
    <x v="0"/>
    <x v="0"/>
    <x v="2"/>
    <x v="2"/>
    <x v="0"/>
    <n v="3"/>
    <x v="2"/>
    <x v="2"/>
    <x v="219"/>
    <x v="4"/>
    <x v="1"/>
    <x v="3"/>
    <x v="3"/>
    <n v="3"/>
    <x v="0"/>
    <n v="3"/>
    <x v="3"/>
    <x v="3"/>
    <x v="6"/>
    <x v="1"/>
    <n v="6"/>
    <n v="2"/>
    <x v="2"/>
    <x v="22"/>
    <x v="4"/>
    <x v="15"/>
    <x v="1"/>
    <n v="5"/>
    <x v="1"/>
    <n v="13"/>
    <x v="3"/>
  </r>
  <r>
    <n v="31"/>
    <x v="1"/>
    <x v="1"/>
    <x v="2"/>
    <x v="1"/>
    <n v="1"/>
    <x v="0"/>
    <n v="4"/>
    <x v="2"/>
    <s v="Medical"/>
    <n v="308"/>
    <n v="3"/>
    <x v="1"/>
    <x v="1"/>
    <x v="3"/>
    <x v="3"/>
    <x v="0"/>
    <x v="0"/>
    <x v="3"/>
    <n v="3"/>
    <x v="2"/>
    <x v="1"/>
    <x v="220"/>
    <x v="4"/>
    <x v="1"/>
    <x v="3"/>
    <x v="3"/>
    <n v="3"/>
    <x v="0"/>
    <n v="4"/>
    <x v="1"/>
    <x v="1"/>
    <x v="3"/>
    <x v="0"/>
    <n v="2"/>
    <n v="3"/>
    <x v="1"/>
    <x v="8"/>
    <x v="2"/>
    <x v="0"/>
    <x v="0"/>
    <n v="1"/>
    <x v="0"/>
    <n v="4"/>
    <x v="0"/>
  </r>
  <r>
    <n v="59"/>
    <x v="0"/>
    <x v="1"/>
    <x v="0"/>
    <x v="1"/>
    <n v="3"/>
    <x v="0"/>
    <n v="3"/>
    <x v="3"/>
    <s v="Life Sciences"/>
    <n v="309"/>
    <n v="3"/>
    <x v="1"/>
    <x v="1"/>
    <x v="1"/>
    <x v="1"/>
    <x v="1"/>
    <x v="1"/>
    <x v="1"/>
    <n v="4"/>
    <x v="0"/>
    <x v="1"/>
    <x v="221"/>
    <x v="9"/>
    <x v="1"/>
    <x v="8"/>
    <x v="8"/>
    <n v="3"/>
    <x v="0"/>
    <n v="1"/>
    <x v="0"/>
    <x v="1"/>
    <x v="2"/>
    <x v="0"/>
    <n v="6"/>
    <n v="3"/>
    <x v="1"/>
    <x v="6"/>
    <x v="1"/>
    <x v="2"/>
    <x v="2"/>
    <n v="0"/>
    <x v="0"/>
    <n v="0"/>
    <x v="2"/>
  </r>
  <r>
    <n v="37"/>
    <x v="1"/>
    <x v="1"/>
    <x v="1"/>
    <x v="0"/>
    <n v="4"/>
    <x v="0"/>
    <n v="4"/>
    <x v="2"/>
    <s v="Marketing"/>
    <n v="311"/>
    <n v="1"/>
    <x v="3"/>
    <x v="1"/>
    <x v="0"/>
    <x v="0"/>
    <x v="1"/>
    <x v="1"/>
    <x v="6"/>
    <n v="4"/>
    <x v="0"/>
    <x v="2"/>
    <x v="222"/>
    <x v="5"/>
    <x v="1"/>
    <x v="8"/>
    <x v="8"/>
    <n v="3"/>
    <x v="0"/>
    <n v="3"/>
    <x v="3"/>
    <x v="1"/>
    <x v="10"/>
    <x v="1"/>
    <n v="2"/>
    <n v="3"/>
    <x v="1"/>
    <x v="7"/>
    <x v="0"/>
    <x v="6"/>
    <x v="1"/>
    <n v="5"/>
    <x v="1"/>
    <n v="8"/>
    <x v="1"/>
  </r>
  <r>
    <n v="29"/>
    <x v="2"/>
    <x v="1"/>
    <x v="1"/>
    <x v="0"/>
    <n v="1"/>
    <x v="0"/>
    <n v="1"/>
    <x v="1"/>
    <s v="Medical"/>
    <n v="312"/>
    <n v="2"/>
    <x v="0"/>
    <x v="0"/>
    <x v="0"/>
    <x v="0"/>
    <x v="2"/>
    <x v="2"/>
    <x v="0"/>
    <n v="4"/>
    <x v="0"/>
    <x v="1"/>
    <x v="223"/>
    <x v="1"/>
    <x v="1"/>
    <x v="9"/>
    <x v="9"/>
    <n v="3"/>
    <x v="0"/>
    <n v="4"/>
    <x v="1"/>
    <x v="1"/>
    <x v="27"/>
    <x v="1"/>
    <n v="5"/>
    <n v="3"/>
    <x v="1"/>
    <x v="19"/>
    <x v="4"/>
    <x v="15"/>
    <x v="1"/>
    <n v="4"/>
    <x v="1"/>
    <n v="1"/>
    <x v="2"/>
  </r>
  <r>
    <n v="35"/>
    <x v="1"/>
    <x v="1"/>
    <x v="1"/>
    <x v="0"/>
    <n v="1"/>
    <x v="0"/>
    <n v="3"/>
    <x v="3"/>
    <s v="Marketing"/>
    <n v="314"/>
    <n v="3"/>
    <x v="1"/>
    <x v="0"/>
    <x v="0"/>
    <x v="0"/>
    <x v="2"/>
    <x v="2"/>
    <x v="0"/>
    <n v="3"/>
    <x v="2"/>
    <x v="0"/>
    <x v="224"/>
    <x v="1"/>
    <x v="1"/>
    <x v="9"/>
    <x v="9"/>
    <n v="3"/>
    <x v="0"/>
    <n v="1"/>
    <x v="0"/>
    <x v="0"/>
    <x v="1"/>
    <x v="0"/>
    <n v="3"/>
    <n v="4"/>
    <x v="3"/>
    <x v="1"/>
    <x v="0"/>
    <x v="1"/>
    <x v="1"/>
    <n v="0"/>
    <x v="0"/>
    <n v="8"/>
    <x v="1"/>
  </r>
  <r>
    <n v="29"/>
    <x v="2"/>
    <x v="0"/>
    <x v="0"/>
    <x v="1"/>
    <n v="18"/>
    <x v="3"/>
    <n v="1"/>
    <x v="1"/>
    <s v="Medical"/>
    <n v="315"/>
    <n v="3"/>
    <x v="1"/>
    <x v="1"/>
    <x v="1"/>
    <x v="1"/>
    <x v="1"/>
    <x v="1"/>
    <x v="1"/>
    <n v="4"/>
    <x v="0"/>
    <x v="0"/>
    <x v="225"/>
    <x v="1"/>
    <x v="0"/>
    <x v="4"/>
    <x v="4"/>
    <n v="3"/>
    <x v="0"/>
    <n v="3"/>
    <x v="3"/>
    <x v="0"/>
    <x v="21"/>
    <x v="3"/>
    <n v="3"/>
    <n v="2"/>
    <x v="2"/>
    <x v="9"/>
    <x v="2"/>
    <x v="7"/>
    <x v="0"/>
    <n v="0"/>
    <x v="0"/>
    <n v="1"/>
    <x v="2"/>
  </r>
  <r>
    <n v="52"/>
    <x v="0"/>
    <x v="1"/>
    <x v="0"/>
    <x v="1"/>
    <n v="2"/>
    <x v="0"/>
    <n v="3"/>
    <x v="3"/>
    <s v="Life Sciences"/>
    <n v="316"/>
    <n v="3"/>
    <x v="1"/>
    <x v="0"/>
    <x v="1"/>
    <x v="1"/>
    <x v="1"/>
    <x v="1"/>
    <x v="2"/>
    <n v="4"/>
    <x v="0"/>
    <x v="0"/>
    <x v="226"/>
    <x v="8"/>
    <x v="1"/>
    <x v="2"/>
    <x v="2"/>
    <n v="3"/>
    <x v="0"/>
    <n v="2"/>
    <x v="2"/>
    <x v="0"/>
    <x v="3"/>
    <x v="0"/>
    <n v="3"/>
    <n v="2"/>
    <x v="2"/>
    <x v="4"/>
    <x v="1"/>
    <x v="3"/>
    <x v="2"/>
    <n v="2"/>
    <x v="0"/>
    <n v="2"/>
    <x v="2"/>
  </r>
  <r>
    <n v="42"/>
    <x v="0"/>
    <x v="1"/>
    <x v="0"/>
    <x v="1"/>
    <n v="4"/>
    <x v="0"/>
    <n v="2"/>
    <x v="0"/>
    <s v="Technical Degree"/>
    <n v="319"/>
    <n v="3"/>
    <x v="1"/>
    <x v="1"/>
    <x v="0"/>
    <x v="0"/>
    <x v="4"/>
    <x v="4"/>
    <x v="5"/>
    <n v="4"/>
    <x v="0"/>
    <x v="1"/>
    <x v="227"/>
    <x v="1"/>
    <x v="1"/>
    <x v="0"/>
    <x v="0"/>
    <n v="3"/>
    <x v="0"/>
    <n v="4"/>
    <x v="1"/>
    <x v="0"/>
    <x v="14"/>
    <x v="4"/>
    <n v="3"/>
    <n v="3"/>
    <x v="1"/>
    <x v="14"/>
    <x v="3"/>
    <x v="18"/>
    <x v="4"/>
    <n v="11"/>
    <x v="3"/>
    <n v="15"/>
    <x v="3"/>
  </r>
  <r>
    <n v="59"/>
    <x v="0"/>
    <x v="1"/>
    <x v="0"/>
    <x v="2"/>
    <n v="6"/>
    <x v="1"/>
    <n v="2"/>
    <x v="0"/>
    <s v="Medical"/>
    <n v="321"/>
    <n v="2"/>
    <x v="0"/>
    <x v="1"/>
    <x v="0"/>
    <x v="0"/>
    <x v="1"/>
    <x v="1"/>
    <x v="8"/>
    <n v="3"/>
    <x v="2"/>
    <x v="1"/>
    <x v="228"/>
    <x v="0"/>
    <x v="1"/>
    <x v="8"/>
    <x v="8"/>
    <n v="3"/>
    <x v="0"/>
    <n v="4"/>
    <x v="1"/>
    <x v="0"/>
    <x v="2"/>
    <x v="0"/>
    <n v="2"/>
    <n v="2"/>
    <x v="2"/>
    <x v="4"/>
    <x v="1"/>
    <x v="3"/>
    <x v="2"/>
    <n v="2"/>
    <x v="0"/>
    <n v="2"/>
    <x v="2"/>
  </r>
  <r>
    <n v="50"/>
    <x v="0"/>
    <x v="1"/>
    <x v="0"/>
    <x v="0"/>
    <n v="1"/>
    <x v="0"/>
    <n v="4"/>
    <x v="2"/>
    <s v="Medical"/>
    <n v="323"/>
    <n v="4"/>
    <x v="2"/>
    <x v="0"/>
    <x v="0"/>
    <x v="0"/>
    <x v="4"/>
    <x v="4"/>
    <x v="5"/>
    <n v="4"/>
    <x v="0"/>
    <x v="2"/>
    <x v="229"/>
    <x v="9"/>
    <x v="1"/>
    <x v="0"/>
    <x v="0"/>
    <n v="3"/>
    <x v="0"/>
    <n v="3"/>
    <x v="3"/>
    <x v="1"/>
    <x v="36"/>
    <x v="4"/>
    <n v="3"/>
    <n v="2"/>
    <x v="2"/>
    <x v="5"/>
    <x v="0"/>
    <x v="2"/>
    <x v="2"/>
    <n v="0"/>
    <x v="0"/>
    <n v="6"/>
    <x v="1"/>
  </r>
  <r>
    <n v="33"/>
    <x v="1"/>
    <x v="0"/>
    <x v="0"/>
    <x v="1"/>
    <n v="14"/>
    <x v="4"/>
    <n v="3"/>
    <x v="3"/>
    <s v="Medical"/>
    <n v="325"/>
    <n v="3"/>
    <x v="1"/>
    <x v="1"/>
    <x v="0"/>
    <x v="0"/>
    <x v="1"/>
    <x v="1"/>
    <x v="2"/>
    <n v="4"/>
    <x v="0"/>
    <x v="1"/>
    <x v="230"/>
    <x v="6"/>
    <x v="0"/>
    <x v="4"/>
    <x v="4"/>
    <n v="3"/>
    <x v="0"/>
    <n v="3"/>
    <x v="3"/>
    <x v="1"/>
    <x v="0"/>
    <x v="0"/>
    <n v="2"/>
    <n v="1"/>
    <x v="0"/>
    <x v="8"/>
    <x v="2"/>
    <x v="0"/>
    <x v="0"/>
    <n v="0"/>
    <x v="0"/>
    <n v="4"/>
    <x v="0"/>
  </r>
  <r>
    <n v="43"/>
    <x v="0"/>
    <x v="1"/>
    <x v="0"/>
    <x v="0"/>
    <n v="16"/>
    <x v="3"/>
    <n v="3"/>
    <x v="3"/>
    <s v="Marketing"/>
    <n v="327"/>
    <n v="4"/>
    <x v="2"/>
    <x v="0"/>
    <x v="0"/>
    <x v="0"/>
    <x v="3"/>
    <x v="3"/>
    <x v="5"/>
    <n v="4"/>
    <x v="0"/>
    <x v="1"/>
    <x v="231"/>
    <x v="6"/>
    <x v="0"/>
    <x v="6"/>
    <x v="6"/>
    <n v="4"/>
    <x v="1"/>
    <n v="3"/>
    <x v="3"/>
    <x v="1"/>
    <x v="14"/>
    <x v="4"/>
    <n v="3"/>
    <n v="3"/>
    <x v="1"/>
    <x v="18"/>
    <x v="4"/>
    <x v="9"/>
    <x v="3"/>
    <n v="1"/>
    <x v="0"/>
    <n v="9"/>
    <x v="1"/>
  </r>
  <r>
    <n v="33"/>
    <x v="1"/>
    <x v="0"/>
    <x v="0"/>
    <x v="1"/>
    <n v="2"/>
    <x v="0"/>
    <n v="2"/>
    <x v="0"/>
    <s v="Life Sciences"/>
    <n v="328"/>
    <n v="1"/>
    <x v="3"/>
    <x v="0"/>
    <x v="0"/>
    <x v="0"/>
    <x v="1"/>
    <x v="1"/>
    <x v="2"/>
    <n v="1"/>
    <x v="3"/>
    <x v="1"/>
    <x v="232"/>
    <x v="8"/>
    <x v="1"/>
    <x v="5"/>
    <x v="5"/>
    <n v="4"/>
    <x v="1"/>
    <n v="1"/>
    <x v="0"/>
    <x v="0"/>
    <x v="10"/>
    <x v="1"/>
    <n v="3"/>
    <n v="4"/>
    <x v="3"/>
    <x v="7"/>
    <x v="0"/>
    <x v="1"/>
    <x v="1"/>
    <n v="1"/>
    <x v="0"/>
    <n v="7"/>
    <x v="1"/>
  </r>
  <r>
    <n v="52"/>
    <x v="0"/>
    <x v="1"/>
    <x v="2"/>
    <x v="0"/>
    <n v="2"/>
    <x v="0"/>
    <n v="4"/>
    <x v="2"/>
    <s v="Life Sciences"/>
    <n v="329"/>
    <n v="1"/>
    <x v="3"/>
    <x v="1"/>
    <x v="1"/>
    <x v="1"/>
    <x v="4"/>
    <x v="4"/>
    <x v="5"/>
    <n v="3"/>
    <x v="2"/>
    <x v="0"/>
    <x v="233"/>
    <x v="1"/>
    <x v="0"/>
    <x v="11"/>
    <x v="11"/>
    <n v="3"/>
    <x v="0"/>
    <n v="4"/>
    <x v="1"/>
    <x v="0"/>
    <x v="37"/>
    <x v="4"/>
    <n v="2"/>
    <n v="4"/>
    <x v="3"/>
    <x v="26"/>
    <x v="3"/>
    <x v="1"/>
    <x v="1"/>
    <n v="15"/>
    <x v="3"/>
    <n v="12"/>
    <x v="3"/>
  </r>
  <r>
    <n v="32"/>
    <x v="1"/>
    <x v="1"/>
    <x v="0"/>
    <x v="0"/>
    <n v="4"/>
    <x v="0"/>
    <n v="2"/>
    <x v="0"/>
    <s v="Life Sciences"/>
    <n v="330"/>
    <n v="3"/>
    <x v="1"/>
    <x v="0"/>
    <x v="0"/>
    <x v="0"/>
    <x v="1"/>
    <x v="1"/>
    <x v="6"/>
    <n v="2"/>
    <x v="1"/>
    <x v="1"/>
    <x v="234"/>
    <x v="7"/>
    <x v="1"/>
    <x v="0"/>
    <x v="0"/>
    <n v="3"/>
    <x v="0"/>
    <n v="1"/>
    <x v="0"/>
    <x v="1"/>
    <x v="3"/>
    <x v="0"/>
    <n v="5"/>
    <n v="3"/>
    <x v="1"/>
    <x v="9"/>
    <x v="2"/>
    <x v="7"/>
    <x v="0"/>
    <n v="1"/>
    <x v="0"/>
    <n v="2"/>
    <x v="2"/>
  </r>
  <r>
    <n v="32"/>
    <x v="1"/>
    <x v="0"/>
    <x v="0"/>
    <x v="1"/>
    <n v="1"/>
    <x v="0"/>
    <n v="3"/>
    <x v="3"/>
    <s v="Life Sciences"/>
    <n v="331"/>
    <n v="4"/>
    <x v="2"/>
    <x v="1"/>
    <x v="1"/>
    <x v="1"/>
    <x v="1"/>
    <x v="1"/>
    <x v="2"/>
    <n v="3"/>
    <x v="2"/>
    <x v="0"/>
    <x v="235"/>
    <x v="4"/>
    <x v="0"/>
    <x v="9"/>
    <x v="9"/>
    <n v="3"/>
    <x v="0"/>
    <n v="4"/>
    <x v="1"/>
    <x v="0"/>
    <x v="21"/>
    <x v="3"/>
    <n v="2"/>
    <n v="1"/>
    <x v="0"/>
    <x v="11"/>
    <x v="2"/>
    <x v="3"/>
    <x v="2"/>
    <n v="1"/>
    <x v="0"/>
    <n v="2"/>
    <x v="2"/>
  </r>
  <r>
    <n v="39"/>
    <x v="1"/>
    <x v="1"/>
    <x v="0"/>
    <x v="1"/>
    <n v="1"/>
    <x v="0"/>
    <n v="4"/>
    <x v="2"/>
    <s v="Medical"/>
    <n v="332"/>
    <n v="3"/>
    <x v="1"/>
    <x v="0"/>
    <x v="0"/>
    <x v="0"/>
    <x v="1"/>
    <x v="1"/>
    <x v="2"/>
    <n v="3"/>
    <x v="2"/>
    <x v="2"/>
    <x v="236"/>
    <x v="8"/>
    <x v="1"/>
    <x v="9"/>
    <x v="9"/>
    <n v="3"/>
    <x v="0"/>
    <n v="3"/>
    <x v="3"/>
    <x v="2"/>
    <x v="2"/>
    <x v="0"/>
    <n v="1"/>
    <n v="3"/>
    <x v="1"/>
    <x v="11"/>
    <x v="2"/>
    <x v="3"/>
    <x v="2"/>
    <n v="1"/>
    <x v="0"/>
    <n v="2"/>
    <x v="2"/>
  </r>
  <r>
    <n v="32"/>
    <x v="1"/>
    <x v="1"/>
    <x v="2"/>
    <x v="0"/>
    <n v="26"/>
    <x v="2"/>
    <n v="4"/>
    <x v="2"/>
    <s v="Marketing"/>
    <n v="333"/>
    <n v="3"/>
    <x v="1"/>
    <x v="1"/>
    <x v="0"/>
    <x v="0"/>
    <x v="0"/>
    <x v="0"/>
    <x v="0"/>
    <n v="4"/>
    <x v="0"/>
    <x v="1"/>
    <x v="237"/>
    <x v="4"/>
    <x v="1"/>
    <x v="11"/>
    <x v="11"/>
    <n v="3"/>
    <x v="0"/>
    <n v="1"/>
    <x v="0"/>
    <x v="0"/>
    <x v="21"/>
    <x v="3"/>
    <n v="2"/>
    <n v="3"/>
    <x v="1"/>
    <x v="11"/>
    <x v="2"/>
    <x v="3"/>
    <x v="2"/>
    <n v="2"/>
    <x v="0"/>
    <n v="2"/>
    <x v="2"/>
  </r>
  <r>
    <n v="41"/>
    <x v="0"/>
    <x v="1"/>
    <x v="0"/>
    <x v="1"/>
    <n v="19"/>
    <x v="3"/>
    <n v="2"/>
    <x v="0"/>
    <s v="Life Sciences"/>
    <n v="334"/>
    <n v="3"/>
    <x v="1"/>
    <x v="1"/>
    <x v="0"/>
    <x v="0"/>
    <x v="0"/>
    <x v="0"/>
    <x v="1"/>
    <n v="1"/>
    <x v="3"/>
    <x v="2"/>
    <x v="169"/>
    <x v="7"/>
    <x v="1"/>
    <x v="10"/>
    <x v="10"/>
    <n v="3"/>
    <x v="0"/>
    <n v="1"/>
    <x v="0"/>
    <x v="3"/>
    <x v="6"/>
    <x v="1"/>
    <n v="2"/>
    <n v="2"/>
    <x v="2"/>
    <x v="6"/>
    <x v="1"/>
    <x v="2"/>
    <x v="2"/>
    <n v="0"/>
    <x v="0"/>
    <n v="0"/>
    <x v="2"/>
  </r>
  <r>
    <n v="40"/>
    <x v="1"/>
    <x v="1"/>
    <x v="0"/>
    <x v="1"/>
    <n v="24"/>
    <x v="2"/>
    <n v="2"/>
    <x v="0"/>
    <s v="Technical Degree"/>
    <n v="335"/>
    <n v="1"/>
    <x v="3"/>
    <x v="1"/>
    <x v="0"/>
    <x v="0"/>
    <x v="0"/>
    <x v="0"/>
    <x v="1"/>
    <n v="4"/>
    <x v="0"/>
    <x v="2"/>
    <x v="238"/>
    <x v="1"/>
    <x v="1"/>
    <x v="8"/>
    <x v="8"/>
    <n v="3"/>
    <x v="0"/>
    <n v="1"/>
    <x v="0"/>
    <x v="3"/>
    <x v="15"/>
    <x v="0"/>
    <n v="3"/>
    <n v="3"/>
    <x v="1"/>
    <x v="7"/>
    <x v="0"/>
    <x v="6"/>
    <x v="1"/>
    <n v="4"/>
    <x v="1"/>
    <n v="7"/>
    <x v="1"/>
  </r>
  <r>
    <n v="45"/>
    <x v="0"/>
    <x v="1"/>
    <x v="0"/>
    <x v="1"/>
    <n v="1"/>
    <x v="0"/>
    <n v="3"/>
    <x v="3"/>
    <s v="Other"/>
    <n v="336"/>
    <n v="3"/>
    <x v="1"/>
    <x v="1"/>
    <x v="2"/>
    <x v="2"/>
    <x v="4"/>
    <x v="4"/>
    <x v="5"/>
    <n v="4"/>
    <x v="0"/>
    <x v="1"/>
    <x v="239"/>
    <x v="4"/>
    <x v="1"/>
    <x v="0"/>
    <x v="0"/>
    <n v="3"/>
    <x v="0"/>
    <n v="3"/>
    <x v="3"/>
    <x v="1"/>
    <x v="25"/>
    <x v="4"/>
    <n v="2"/>
    <n v="3"/>
    <x v="1"/>
    <x v="25"/>
    <x v="3"/>
    <x v="2"/>
    <x v="2"/>
    <n v="1"/>
    <x v="0"/>
    <n v="7"/>
    <x v="1"/>
  </r>
  <r>
    <n v="31"/>
    <x v="1"/>
    <x v="1"/>
    <x v="1"/>
    <x v="1"/>
    <n v="3"/>
    <x v="0"/>
    <n v="4"/>
    <x v="2"/>
    <s v="Medical"/>
    <n v="337"/>
    <n v="2"/>
    <x v="0"/>
    <x v="1"/>
    <x v="0"/>
    <x v="0"/>
    <x v="2"/>
    <x v="2"/>
    <x v="7"/>
    <n v="3"/>
    <x v="2"/>
    <x v="2"/>
    <x v="240"/>
    <x v="3"/>
    <x v="1"/>
    <x v="3"/>
    <x v="3"/>
    <n v="3"/>
    <x v="0"/>
    <n v="1"/>
    <x v="0"/>
    <x v="1"/>
    <x v="15"/>
    <x v="0"/>
    <n v="3"/>
    <n v="3"/>
    <x v="1"/>
    <x v="4"/>
    <x v="1"/>
    <x v="3"/>
    <x v="2"/>
    <n v="2"/>
    <x v="0"/>
    <n v="2"/>
    <x v="2"/>
  </r>
  <r>
    <n v="33"/>
    <x v="1"/>
    <x v="1"/>
    <x v="0"/>
    <x v="1"/>
    <n v="5"/>
    <x v="0"/>
    <n v="4"/>
    <x v="2"/>
    <s v="Life Sciences"/>
    <n v="338"/>
    <n v="3"/>
    <x v="1"/>
    <x v="0"/>
    <x v="1"/>
    <x v="1"/>
    <x v="1"/>
    <x v="1"/>
    <x v="1"/>
    <n v="4"/>
    <x v="0"/>
    <x v="1"/>
    <x v="12"/>
    <x v="1"/>
    <x v="1"/>
    <x v="4"/>
    <x v="4"/>
    <n v="3"/>
    <x v="0"/>
    <n v="3"/>
    <x v="3"/>
    <x v="1"/>
    <x v="17"/>
    <x v="2"/>
    <n v="2"/>
    <n v="2"/>
    <x v="2"/>
    <x v="4"/>
    <x v="1"/>
    <x v="3"/>
    <x v="2"/>
    <n v="0"/>
    <x v="0"/>
    <n v="2"/>
    <x v="2"/>
  </r>
  <r>
    <n v="34"/>
    <x v="1"/>
    <x v="1"/>
    <x v="0"/>
    <x v="1"/>
    <n v="2"/>
    <x v="0"/>
    <n v="4"/>
    <x v="2"/>
    <s v="Life Sciences"/>
    <n v="339"/>
    <n v="4"/>
    <x v="2"/>
    <x v="1"/>
    <x v="1"/>
    <x v="1"/>
    <x v="0"/>
    <x v="0"/>
    <x v="3"/>
    <n v="1"/>
    <x v="3"/>
    <x v="1"/>
    <x v="241"/>
    <x v="2"/>
    <x v="1"/>
    <x v="4"/>
    <x v="4"/>
    <n v="3"/>
    <x v="0"/>
    <n v="2"/>
    <x v="2"/>
    <x v="1"/>
    <x v="10"/>
    <x v="1"/>
    <n v="3"/>
    <n v="3"/>
    <x v="1"/>
    <x v="19"/>
    <x v="4"/>
    <x v="5"/>
    <x v="1"/>
    <n v="5"/>
    <x v="1"/>
    <n v="9"/>
    <x v="1"/>
  </r>
  <r>
    <n v="37"/>
    <x v="1"/>
    <x v="1"/>
    <x v="0"/>
    <x v="1"/>
    <n v="1"/>
    <x v="0"/>
    <n v="2"/>
    <x v="0"/>
    <s v="Medical"/>
    <n v="340"/>
    <n v="3"/>
    <x v="1"/>
    <x v="0"/>
    <x v="1"/>
    <x v="1"/>
    <x v="1"/>
    <x v="1"/>
    <x v="1"/>
    <n v="1"/>
    <x v="3"/>
    <x v="1"/>
    <x v="242"/>
    <x v="7"/>
    <x v="1"/>
    <x v="9"/>
    <x v="9"/>
    <n v="3"/>
    <x v="0"/>
    <n v="1"/>
    <x v="0"/>
    <x v="1"/>
    <x v="6"/>
    <x v="1"/>
    <n v="2"/>
    <n v="2"/>
    <x v="2"/>
    <x v="11"/>
    <x v="2"/>
    <x v="10"/>
    <x v="2"/>
    <n v="0"/>
    <x v="0"/>
    <n v="2"/>
    <x v="2"/>
  </r>
  <r>
    <n v="45"/>
    <x v="0"/>
    <x v="1"/>
    <x v="1"/>
    <x v="1"/>
    <n v="7"/>
    <x v="1"/>
    <n v="4"/>
    <x v="2"/>
    <s v="Life Sciences"/>
    <n v="341"/>
    <n v="1"/>
    <x v="3"/>
    <x v="1"/>
    <x v="2"/>
    <x v="2"/>
    <x v="0"/>
    <x v="0"/>
    <x v="3"/>
    <n v="3"/>
    <x v="2"/>
    <x v="1"/>
    <x v="243"/>
    <x v="5"/>
    <x v="1"/>
    <x v="8"/>
    <x v="8"/>
    <n v="3"/>
    <x v="0"/>
    <n v="4"/>
    <x v="1"/>
    <x v="1"/>
    <x v="15"/>
    <x v="0"/>
    <n v="1"/>
    <n v="3"/>
    <x v="1"/>
    <x v="11"/>
    <x v="2"/>
    <x v="3"/>
    <x v="2"/>
    <n v="0"/>
    <x v="0"/>
    <n v="2"/>
    <x v="2"/>
  </r>
  <r>
    <n v="37"/>
    <x v="1"/>
    <x v="0"/>
    <x v="1"/>
    <x v="1"/>
    <n v="10"/>
    <x v="1"/>
    <n v="3"/>
    <x v="3"/>
    <s v="Medical"/>
    <n v="342"/>
    <n v="1"/>
    <x v="3"/>
    <x v="1"/>
    <x v="0"/>
    <x v="0"/>
    <x v="2"/>
    <x v="2"/>
    <x v="3"/>
    <n v="3"/>
    <x v="2"/>
    <x v="2"/>
    <x v="244"/>
    <x v="2"/>
    <x v="1"/>
    <x v="0"/>
    <x v="0"/>
    <n v="3"/>
    <x v="0"/>
    <n v="2"/>
    <x v="2"/>
    <x v="3"/>
    <x v="6"/>
    <x v="1"/>
    <n v="5"/>
    <n v="3"/>
    <x v="1"/>
    <x v="6"/>
    <x v="1"/>
    <x v="2"/>
    <x v="2"/>
    <n v="0"/>
    <x v="0"/>
    <n v="0"/>
    <x v="2"/>
  </r>
  <r>
    <n v="39"/>
    <x v="1"/>
    <x v="1"/>
    <x v="1"/>
    <x v="1"/>
    <n v="2"/>
    <x v="0"/>
    <n v="4"/>
    <x v="2"/>
    <s v="Technical Degree"/>
    <n v="343"/>
    <n v="3"/>
    <x v="1"/>
    <x v="0"/>
    <x v="0"/>
    <x v="0"/>
    <x v="2"/>
    <x v="2"/>
    <x v="4"/>
    <n v="3"/>
    <x v="2"/>
    <x v="0"/>
    <x v="245"/>
    <x v="4"/>
    <x v="1"/>
    <x v="14"/>
    <x v="14"/>
    <n v="4"/>
    <x v="1"/>
    <n v="4"/>
    <x v="1"/>
    <x v="0"/>
    <x v="26"/>
    <x v="1"/>
    <n v="1"/>
    <n v="3"/>
    <x v="1"/>
    <x v="27"/>
    <x v="4"/>
    <x v="8"/>
    <x v="1"/>
    <n v="11"/>
    <x v="3"/>
    <n v="8"/>
    <x v="1"/>
  </r>
  <r>
    <n v="29"/>
    <x v="2"/>
    <x v="1"/>
    <x v="0"/>
    <x v="1"/>
    <n v="15"/>
    <x v="4"/>
    <n v="3"/>
    <x v="3"/>
    <s v="Life Sciences"/>
    <n v="346"/>
    <n v="3"/>
    <x v="1"/>
    <x v="1"/>
    <x v="0"/>
    <x v="0"/>
    <x v="1"/>
    <x v="1"/>
    <x v="1"/>
    <n v="4"/>
    <x v="0"/>
    <x v="0"/>
    <x v="246"/>
    <x v="1"/>
    <x v="1"/>
    <x v="12"/>
    <x v="12"/>
    <n v="3"/>
    <x v="0"/>
    <n v="1"/>
    <x v="0"/>
    <x v="0"/>
    <x v="3"/>
    <x v="0"/>
    <n v="1"/>
    <n v="3"/>
    <x v="1"/>
    <x v="0"/>
    <x v="0"/>
    <x v="4"/>
    <x v="0"/>
    <n v="1"/>
    <x v="0"/>
    <n v="5"/>
    <x v="0"/>
  </r>
  <r>
    <n v="42"/>
    <x v="0"/>
    <x v="1"/>
    <x v="0"/>
    <x v="1"/>
    <n v="17"/>
    <x v="3"/>
    <n v="2"/>
    <x v="0"/>
    <s v="Life Sciences"/>
    <n v="347"/>
    <n v="4"/>
    <x v="2"/>
    <x v="0"/>
    <x v="2"/>
    <x v="2"/>
    <x v="0"/>
    <x v="0"/>
    <x v="1"/>
    <n v="1"/>
    <x v="3"/>
    <x v="0"/>
    <x v="247"/>
    <x v="9"/>
    <x v="0"/>
    <x v="4"/>
    <x v="4"/>
    <n v="3"/>
    <x v="0"/>
    <n v="3"/>
    <x v="3"/>
    <x v="0"/>
    <x v="1"/>
    <x v="0"/>
    <n v="1"/>
    <n v="3"/>
    <x v="1"/>
    <x v="11"/>
    <x v="2"/>
    <x v="3"/>
    <x v="2"/>
    <n v="0"/>
    <x v="0"/>
    <n v="2"/>
    <x v="2"/>
  </r>
  <r>
    <n v="29"/>
    <x v="2"/>
    <x v="1"/>
    <x v="0"/>
    <x v="0"/>
    <n v="20"/>
    <x v="3"/>
    <n v="2"/>
    <x v="0"/>
    <s v="Marketing"/>
    <n v="349"/>
    <n v="4"/>
    <x v="2"/>
    <x v="1"/>
    <x v="0"/>
    <x v="0"/>
    <x v="0"/>
    <x v="0"/>
    <x v="0"/>
    <n v="4"/>
    <x v="0"/>
    <x v="2"/>
    <x v="248"/>
    <x v="7"/>
    <x v="1"/>
    <x v="9"/>
    <x v="9"/>
    <n v="3"/>
    <x v="0"/>
    <n v="4"/>
    <x v="1"/>
    <x v="1"/>
    <x v="1"/>
    <x v="0"/>
    <n v="2"/>
    <n v="3"/>
    <x v="1"/>
    <x v="11"/>
    <x v="2"/>
    <x v="3"/>
    <x v="2"/>
    <n v="0"/>
    <x v="0"/>
    <n v="2"/>
    <x v="2"/>
  </r>
  <r>
    <n v="25"/>
    <x v="2"/>
    <x v="1"/>
    <x v="0"/>
    <x v="1"/>
    <n v="1"/>
    <x v="0"/>
    <n v="3"/>
    <x v="3"/>
    <s v="Life Sciences"/>
    <n v="350"/>
    <n v="1"/>
    <x v="3"/>
    <x v="0"/>
    <x v="0"/>
    <x v="0"/>
    <x v="0"/>
    <x v="0"/>
    <x v="3"/>
    <n v="3"/>
    <x v="2"/>
    <x v="1"/>
    <x v="249"/>
    <x v="4"/>
    <x v="1"/>
    <x v="3"/>
    <x v="3"/>
    <n v="3"/>
    <x v="0"/>
    <n v="4"/>
    <x v="1"/>
    <x v="3"/>
    <x v="7"/>
    <x v="3"/>
    <n v="3"/>
    <n v="3"/>
    <x v="1"/>
    <x v="9"/>
    <x v="2"/>
    <x v="3"/>
    <x v="2"/>
    <n v="1"/>
    <x v="0"/>
    <n v="2"/>
    <x v="2"/>
  </r>
  <r>
    <n v="42"/>
    <x v="0"/>
    <x v="1"/>
    <x v="0"/>
    <x v="1"/>
    <n v="2"/>
    <x v="0"/>
    <n v="3"/>
    <x v="3"/>
    <s v="Medical"/>
    <n v="351"/>
    <n v="4"/>
    <x v="2"/>
    <x v="0"/>
    <x v="1"/>
    <x v="1"/>
    <x v="1"/>
    <x v="1"/>
    <x v="2"/>
    <n v="1"/>
    <x v="3"/>
    <x v="2"/>
    <x v="250"/>
    <x v="4"/>
    <x v="0"/>
    <x v="0"/>
    <x v="0"/>
    <n v="3"/>
    <x v="0"/>
    <n v="3"/>
    <x v="3"/>
    <x v="1"/>
    <x v="1"/>
    <x v="0"/>
    <n v="4"/>
    <n v="3"/>
    <x v="1"/>
    <x v="7"/>
    <x v="0"/>
    <x v="8"/>
    <x v="1"/>
    <n v="7"/>
    <x v="2"/>
    <n v="8"/>
    <x v="1"/>
  </r>
  <r>
    <n v="40"/>
    <x v="1"/>
    <x v="1"/>
    <x v="0"/>
    <x v="1"/>
    <n v="2"/>
    <x v="0"/>
    <n v="2"/>
    <x v="0"/>
    <s v="Medical"/>
    <n v="352"/>
    <n v="1"/>
    <x v="3"/>
    <x v="1"/>
    <x v="0"/>
    <x v="0"/>
    <x v="4"/>
    <x v="4"/>
    <x v="7"/>
    <n v="3"/>
    <x v="2"/>
    <x v="2"/>
    <x v="251"/>
    <x v="4"/>
    <x v="1"/>
    <x v="12"/>
    <x v="12"/>
    <n v="3"/>
    <x v="0"/>
    <n v="4"/>
    <x v="1"/>
    <x v="1"/>
    <x v="14"/>
    <x v="4"/>
    <n v="5"/>
    <n v="3"/>
    <x v="1"/>
    <x v="17"/>
    <x v="3"/>
    <x v="1"/>
    <x v="1"/>
    <n v="3"/>
    <x v="1"/>
    <n v="9"/>
    <x v="1"/>
  </r>
  <r>
    <n v="51"/>
    <x v="0"/>
    <x v="1"/>
    <x v="0"/>
    <x v="1"/>
    <n v="1"/>
    <x v="0"/>
    <n v="3"/>
    <x v="3"/>
    <s v="Life Sciences"/>
    <n v="353"/>
    <n v="3"/>
    <x v="1"/>
    <x v="1"/>
    <x v="0"/>
    <x v="0"/>
    <x v="1"/>
    <x v="1"/>
    <x v="1"/>
    <n v="4"/>
    <x v="0"/>
    <x v="1"/>
    <x v="252"/>
    <x v="1"/>
    <x v="1"/>
    <x v="0"/>
    <x v="0"/>
    <n v="3"/>
    <x v="0"/>
    <n v="2"/>
    <x v="2"/>
    <x v="0"/>
    <x v="5"/>
    <x v="2"/>
    <n v="0"/>
    <n v="2"/>
    <x v="2"/>
    <x v="6"/>
    <x v="1"/>
    <x v="2"/>
    <x v="2"/>
    <n v="0"/>
    <x v="0"/>
    <n v="0"/>
    <x v="2"/>
  </r>
  <r>
    <n v="31"/>
    <x v="1"/>
    <x v="0"/>
    <x v="1"/>
    <x v="1"/>
    <n v="29"/>
    <x v="2"/>
    <n v="2"/>
    <x v="0"/>
    <s v="Medical"/>
    <n v="355"/>
    <n v="3"/>
    <x v="1"/>
    <x v="1"/>
    <x v="1"/>
    <x v="1"/>
    <x v="1"/>
    <x v="1"/>
    <x v="2"/>
    <n v="2"/>
    <x v="1"/>
    <x v="0"/>
    <x v="253"/>
    <x v="4"/>
    <x v="1"/>
    <x v="0"/>
    <x v="0"/>
    <n v="3"/>
    <x v="0"/>
    <n v="2"/>
    <x v="2"/>
    <x v="0"/>
    <x v="3"/>
    <x v="0"/>
    <n v="2"/>
    <n v="4"/>
    <x v="3"/>
    <x v="8"/>
    <x v="2"/>
    <x v="0"/>
    <x v="0"/>
    <n v="1"/>
    <x v="0"/>
    <n v="4"/>
    <x v="0"/>
  </r>
  <r>
    <n v="32"/>
    <x v="1"/>
    <x v="1"/>
    <x v="1"/>
    <x v="1"/>
    <n v="7"/>
    <x v="1"/>
    <n v="3"/>
    <x v="3"/>
    <s v="Life Sciences"/>
    <n v="359"/>
    <n v="2"/>
    <x v="0"/>
    <x v="1"/>
    <x v="2"/>
    <x v="2"/>
    <x v="1"/>
    <x v="1"/>
    <x v="2"/>
    <n v="2"/>
    <x v="1"/>
    <x v="1"/>
    <x v="254"/>
    <x v="1"/>
    <x v="1"/>
    <x v="5"/>
    <x v="5"/>
    <n v="4"/>
    <x v="1"/>
    <n v="3"/>
    <x v="3"/>
    <x v="0"/>
    <x v="7"/>
    <x v="3"/>
    <n v="3"/>
    <n v="1"/>
    <x v="0"/>
    <x v="8"/>
    <x v="2"/>
    <x v="10"/>
    <x v="2"/>
    <n v="0"/>
    <x v="0"/>
    <n v="3"/>
    <x v="0"/>
  </r>
  <r>
    <n v="38"/>
    <x v="1"/>
    <x v="1"/>
    <x v="2"/>
    <x v="0"/>
    <n v="2"/>
    <x v="0"/>
    <n v="2"/>
    <x v="0"/>
    <s v="Life Sciences"/>
    <n v="361"/>
    <n v="4"/>
    <x v="2"/>
    <x v="1"/>
    <x v="1"/>
    <x v="1"/>
    <x v="0"/>
    <x v="0"/>
    <x v="0"/>
    <n v="4"/>
    <x v="0"/>
    <x v="1"/>
    <x v="255"/>
    <x v="9"/>
    <x v="1"/>
    <x v="11"/>
    <x v="11"/>
    <n v="3"/>
    <x v="0"/>
    <n v="4"/>
    <x v="1"/>
    <x v="1"/>
    <x v="10"/>
    <x v="1"/>
    <n v="0"/>
    <n v="3"/>
    <x v="1"/>
    <x v="3"/>
    <x v="0"/>
    <x v="1"/>
    <x v="1"/>
    <n v="7"/>
    <x v="2"/>
    <n v="5"/>
    <x v="0"/>
  </r>
  <r>
    <n v="32"/>
    <x v="1"/>
    <x v="1"/>
    <x v="0"/>
    <x v="1"/>
    <n v="2"/>
    <x v="0"/>
    <n v="1"/>
    <x v="1"/>
    <s v="Technical Degree"/>
    <n v="362"/>
    <n v="4"/>
    <x v="2"/>
    <x v="1"/>
    <x v="1"/>
    <x v="1"/>
    <x v="0"/>
    <x v="0"/>
    <x v="2"/>
    <n v="1"/>
    <x v="3"/>
    <x v="0"/>
    <x v="256"/>
    <x v="5"/>
    <x v="1"/>
    <x v="4"/>
    <x v="4"/>
    <n v="3"/>
    <x v="0"/>
    <n v="4"/>
    <x v="1"/>
    <x v="0"/>
    <x v="15"/>
    <x v="0"/>
    <n v="5"/>
    <n v="3"/>
    <x v="1"/>
    <x v="0"/>
    <x v="0"/>
    <x v="3"/>
    <x v="2"/>
    <n v="0"/>
    <x v="0"/>
    <n v="4"/>
    <x v="0"/>
  </r>
  <r>
    <n v="46"/>
    <x v="0"/>
    <x v="1"/>
    <x v="0"/>
    <x v="0"/>
    <n v="2"/>
    <x v="0"/>
    <n v="3"/>
    <x v="3"/>
    <s v="Technical Degree"/>
    <n v="363"/>
    <n v="3"/>
    <x v="1"/>
    <x v="0"/>
    <x v="3"/>
    <x v="3"/>
    <x v="3"/>
    <x v="3"/>
    <x v="5"/>
    <n v="2"/>
    <x v="1"/>
    <x v="1"/>
    <x v="257"/>
    <x v="9"/>
    <x v="0"/>
    <x v="3"/>
    <x v="3"/>
    <n v="3"/>
    <x v="0"/>
    <n v="2"/>
    <x v="2"/>
    <x v="1"/>
    <x v="23"/>
    <x v="4"/>
    <n v="2"/>
    <n v="2"/>
    <x v="2"/>
    <x v="5"/>
    <x v="0"/>
    <x v="1"/>
    <x v="1"/>
    <n v="7"/>
    <x v="2"/>
    <n v="7"/>
    <x v="1"/>
  </r>
  <r>
    <n v="28"/>
    <x v="2"/>
    <x v="0"/>
    <x v="0"/>
    <x v="1"/>
    <n v="2"/>
    <x v="0"/>
    <n v="4"/>
    <x v="2"/>
    <s v="Life Sciences"/>
    <n v="364"/>
    <n v="1"/>
    <x v="3"/>
    <x v="1"/>
    <x v="0"/>
    <x v="0"/>
    <x v="1"/>
    <x v="1"/>
    <x v="2"/>
    <n v="3"/>
    <x v="2"/>
    <x v="0"/>
    <x v="258"/>
    <x v="7"/>
    <x v="1"/>
    <x v="0"/>
    <x v="0"/>
    <n v="3"/>
    <x v="0"/>
    <n v="3"/>
    <x v="3"/>
    <x v="0"/>
    <x v="7"/>
    <x v="3"/>
    <n v="5"/>
    <n v="1"/>
    <x v="0"/>
    <x v="2"/>
    <x v="1"/>
    <x v="2"/>
    <x v="2"/>
    <n v="0"/>
    <x v="0"/>
    <n v="0"/>
    <x v="2"/>
  </r>
  <r>
    <n v="29"/>
    <x v="2"/>
    <x v="1"/>
    <x v="0"/>
    <x v="0"/>
    <n v="2"/>
    <x v="0"/>
    <n v="3"/>
    <x v="3"/>
    <s v="Medical"/>
    <n v="366"/>
    <n v="1"/>
    <x v="3"/>
    <x v="1"/>
    <x v="1"/>
    <x v="1"/>
    <x v="0"/>
    <x v="0"/>
    <x v="0"/>
    <n v="2"/>
    <x v="1"/>
    <x v="1"/>
    <x v="259"/>
    <x v="7"/>
    <x v="1"/>
    <x v="12"/>
    <x v="12"/>
    <n v="3"/>
    <x v="0"/>
    <n v="2"/>
    <x v="2"/>
    <x v="3"/>
    <x v="1"/>
    <x v="0"/>
    <n v="2"/>
    <n v="3"/>
    <x v="1"/>
    <x v="2"/>
    <x v="1"/>
    <x v="2"/>
    <x v="2"/>
    <n v="0"/>
    <x v="0"/>
    <n v="0"/>
    <x v="2"/>
  </r>
  <r>
    <n v="31"/>
    <x v="1"/>
    <x v="1"/>
    <x v="0"/>
    <x v="1"/>
    <n v="23"/>
    <x v="2"/>
    <n v="3"/>
    <x v="3"/>
    <s v="Medical"/>
    <n v="367"/>
    <n v="2"/>
    <x v="0"/>
    <x v="1"/>
    <x v="1"/>
    <x v="1"/>
    <x v="0"/>
    <x v="0"/>
    <x v="4"/>
    <n v="4"/>
    <x v="0"/>
    <x v="1"/>
    <x v="260"/>
    <x v="4"/>
    <x v="1"/>
    <x v="7"/>
    <x v="7"/>
    <n v="4"/>
    <x v="1"/>
    <n v="2"/>
    <x v="2"/>
    <x v="1"/>
    <x v="1"/>
    <x v="0"/>
    <n v="2"/>
    <n v="3"/>
    <x v="1"/>
    <x v="7"/>
    <x v="0"/>
    <x v="2"/>
    <x v="2"/>
    <n v="7"/>
    <x v="2"/>
    <n v="8"/>
    <x v="1"/>
  </r>
  <r>
    <n v="25"/>
    <x v="2"/>
    <x v="1"/>
    <x v="2"/>
    <x v="1"/>
    <n v="5"/>
    <x v="0"/>
    <n v="2"/>
    <x v="0"/>
    <s v="Life Sciences"/>
    <n v="369"/>
    <n v="2"/>
    <x v="0"/>
    <x v="1"/>
    <x v="2"/>
    <x v="2"/>
    <x v="0"/>
    <x v="0"/>
    <x v="4"/>
    <n v="1"/>
    <x v="3"/>
    <x v="2"/>
    <x v="261"/>
    <x v="1"/>
    <x v="1"/>
    <x v="3"/>
    <x v="3"/>
    <n v="3"/>
    <x v="0"/>
    <n v="4"/>
    <x v="1"/>
    <x v="3"/>
    <x v="3"/>
    <x v="0"/>
    <n v="2"/>
    <n v="3"/>
    <x v="1"/>
    <x v="0"/>
    <x v="0"/>
    <x v="7"/>
    <x v="0"/>
    <n v="1"/>
    <x v="0"/>
    <n v="5"/>
    <x v="0"/>
  </r>
  <r>
    <n v="45"/>
    <x v="0"/>
    <x v="1"/>
    <x v="0"/>
    <x v="1"/>
    <n v="20"/>
    <x v="3"/>
    <n v="2"/>
    <x v="0"/>
    <s v="Medical"/>
    <n v="372"/>
    <n v="3"/>
    <x v="1"/>
    <x v="1"/>
    <x v="0"/>
    <x v="0"/>
    <x v="3"/>
    <x v="3"/>
    <x v="4"/>
    <n v="4"/>
    <x v="0"/>
    <x v="1"/>
    <x v="262"/>
    <x v="4"/>
    <x v="0"/>
    <x v="9"/>
    <x v="9"/>
    <n v="3"/>
    <x v="0"/>
    <n v="2"/>
    <x v="2"/>
    <x v="0"/>
    <x v="24"/>
    <x v="4"/>
    <n v="2"/>
    <n v="3"/>
    <x v="1"/>
    <x v="23"/>
    <x v="4"/>
    <x v="1"/>
    <x v="1"/>
    <n v="4"/>
    <x v="1"/>
    <n v="10"/>
    <x v="1"/>
  </r>
  <r>
    <n v="36"/>
    <x v="1"/>
    <x v="1"/>
    <x v="0"/>
    <x v="1"/>
    <n v="6"/>
    <x v="1"/>
    <n v="3"/>
    <x v="3"/>
    <s v="Life Sciences"/>
    <n v="373"/>
    <n v="4"/>
    <x v="2"/>
    <x v="1"/>
    <x v="0"/>
    <x v="0"/>
    <x v="1"/>
    <x v="1"/>
    <x v="2"/>
    <n v="4"/>
    <x v="0"/>
    <x v="1"/>
    <x v="263"/>
    <x v="4"/>
    <x v="1"/>
    <x v="0"/>
    <x v="0"/>
    <n v="3"/>
    <x v="0"/>
    <n v="3"/>
    <x v="3"/>
    <x v="1"/>
    <x v="28"/>
    <x v="1"/>
    <n v="4"/>
    <n v="3"/>
    <x v="1"/>
    <x v="15"/>
    <x v="4"/>
    <x v="9"/>
    <x v="3"/>
    <n v="10"/>
    <x v="2"/>
    <n v="11"/>
    <x v="3"/>
  </r>
  <r>
    <n v="55"/>
    <x v="0"/>
    <x v="1"/>
    <x v="0"/>
    <x v="1"/>
    <n v="1"/>
    <x v="0"/>
    <n v="3"/>
    <x v="3"/>
    <s v="Medical"/>
    <n v="374"/>
    <n v="4"/>
    <x v="2"/>
    <x v="1"/>
    <x v="0"/>
    <x v="0"/>
    <x v="4"/>
    <x v="4"/>
    <x v="5"/>
    <n v="1"/>
    <x v="3"/>
    <x v="0"/>
    <x v="264"/>
    <x v="4"/>
    <x v="0"/>
    <x v="9"/>
    <x v="9"/>
    <n v="3"/>
    <x v="0"/>
    <n v="3"/>
    <x v="3"/>
    <x v="0"/>
    <x v="29"/>
    <x v="4"/>
    <n v="2"/>
    <n v="3"/>
    <x v="1"/>
    <x v="28"/>
    <x v="3"/>
    <x v="15"/>
    <x v="1"/>
    <n v="4"/>
    <x v="1"/>
    <n v="13"/>
    <x v="3"/>
  </r>
  <r>
    <n v="47"/>
    <x v="0"/>
    <x v="0"/>
    <x v="2"/>
    <x v="1"/>
    <n v="29"/>
    <x v="2"/>
    <n v="4"/>
    <x v="2"/>
    <s v="Life Sciences"/>
    <n v="376"/>
    <n v="1"/>
    <x v="3"/>
    <x v="1"/>
    <x v="0"/>
    <x v="0"/>
    <x v="2"/>
    <x v="2"/>
    <x v="5"/>
    <n v="2"/>
    <x v="1"/>
    <x v="1"/>
    <x v="265"/>
    <x v="1"/>
    <x v="0"/>
    <x v="3"/>
    <x v="3"/>
    <n v="3"/>
    <x v="0"/>
    <n v="4"/>
    <x v="1"/>
    <x v="1"/>
    <x v="1"/>
    <x v="0"/>
    <n v="2"/>
    <n v="2"/>
    <x v="2"/>
    <x v="1"/>
    <x v="0"/>
    <x v="1"/>
    <x v="1"/>
    <n v="9"/>
    <x v="2"/>
    <n v="9"/>
    <x v="1"/>
  </r>
  <r>
    <n v="28"/>
    <x v="2"/>
    <x v="1"/>
    <x v="0"/>
    <x v="1"/>
    <n v="9"/>
    <x v="1"/>
    <n v="3"/>
    <x v="3"/>
    <s v="Medical"/>
    <n v="377"/>
    <n v="4"/>
    <x v="2"/>
    <x v="1"/>
    <x v="0"/>
    <x v="0"/>
    <x v="1"/>
    <x v="1"/>
    <x v="1"/>
    <n v="4"/>
    <x v="0"/>
    <x v="1"/>
    <x v="266"/>
    <x v="1"/>
    <x v="1"/>
    <x v="1"/>
    <x v="1"/>
    <n v="4"/>
    <x v="1"/>
    <n v="4"/>
    <x v="1"/>
    <x v="1"/>
    <x v="7"/>
    <x v="3"/>
    <n v="3"/>
    <n v="2"/>
    <x v="2"/>
    <x v="8"/>
    <x v="2"/>
    <x v="3"/>
    <x v="2"/>
    <n v="0"/>
    <x v="0"/>
    <n v="4"/>
    <x v="0"/>
  </r>
  <r>
    <n v="37"/>
    <x v="1"/>
    <x v="1"/>
    <x v="0"/>
    <x v="0"/>
    <n v="6"/>
    <x v="1"/>
    <n v="4"/>
    <x v="2"/>
    <s v="Medical"/>
    <n v="378"/>
    <n v="3"/>
    <x v="1"/>
    <x v="1"/>
    <x v="0"/>
    <x v="0"/>
    <x v="0"/>
    <x v="0"/>
    <x v="0"/>
    <n v="4"/>
    <x v="0"/>
    <x v="1"/>
    <x v="267"/>
    <x v="5"/>
    <x v="1"/>
    <x v="9"/>
    <x v="9"/>
    <n v="3"/>
    <x v="0"/>
    <n v="2"/>
    <x v="2"/>
    <x v="1"/>
    <x v="2"/>
    <x v="0"/>
    <n v="5"/>
    <n v="4"/>
    <x v="3"/>
    <x v="8"/>
    <x v="2"/>
    <x v="0"/>
    <x v="0"/>
    <n v="0"/>
    <x v="0"/>
    <n v="1"/>
    <x v="2"/>
  </r>
  <r>
    <n v="21"/>
    <x v="2"/>
    <x v="1"/>
    <x v="0"/>
    <x v="1"/>
    <n v="3"/>
    <x v="0"/>
    <n v="2"/>
    <x v="0"/>
    <s v="Medical"/>
    <n v="379"/>
    <n v="4"/>
    <x v="2"/>
    <x v="1"/>
    <x v="1"/>
    <x v="1"/>
    <x v="1"/>
    <x v="1"/>
    <x v="1"/>
    <n v="3"/>
    <x v="2"/>
    <x v="0"/>
    <x v="268"/>
    <x v="1"/>
    <x v="1"/>
    <x v="8"/>
    <x v="8"/>
    <n v="3"/>
    <x v="0"/>
    <n v="1"/>
    <x v="0"/>
    <x v="0"/>
    <x v="8"/>
    <x v="3"/>
    <n v="4"/>
    <n v="4"/>
    <x v="3"/>
    <x v="11"/>
    <x v="2"/>
    <x v="3"/>
    <x v="2"/>
    <n v="1"/>
    <x v="0"/>
    <n v="0"/>
    <x v="2"/>
  </r>
  <r>
    <n v="37"/>
    <x v="1"/>
    <x v="1"/>
    <x v="2"/>
    <x v="1"/>
    <n v="1"/>
    <x v="0"/>
    <n v="4"/>
    <x v="2"/>
    <s v="Medical"/>
    <n v="380"/>
    <n v="1"/>
    <x v="3"/>
    <x v="0"/>
    <x v="0"/>
    <x v="0"/>
    <x v="2"/>
    <x v="2"/>
    <x v="7"/>
    <n v="4"/>
    <x v="0"/>
    <x v="2"/>
    <x v="269"/>
    <x v="7"/>
    <x v="0"/>
    <x v="11"/>
    <x v="11"/>
    <n v="3"/>
    <x v="0"/>
    <n v="1"/>
    <x v="0"/>
    <x v="3"/>
    <x v="20"/>
    <x v="1"/>
    <n v="2"/>
    <n v="3"/>
    <x v="1"/>
    <x v="8"/>
    <x v="2"/>
    <x v="3"/>
    <x v="2"/>
    <n v="0"/>
    <x v="0"/>
    <n v="2"/>
    <x v="2"/>
  </r>
  <r>
    <n v="35"/>
    <x v="1"/>
    <x v="1"/>
    <x v="0"/>
    <x v="1"/>
    <n v="22"/>
    <x v="2"/>
    <n v="3"/>
    <x v="3"/>
    <s v="Life Sciences"/>
    <n v="381"/>
    <n v="2"/>
    <x v="0"/>
    <x v="0"/>
    <x v="2"/>
    <x v="2"/>
    <x v="2"/>
    <x v="2"/>
    <x v="5"/>
    <n v="2"/>
    <x v="1"/>
    <x v="2"/>
    <x v="270"/>
    <x v="8"/>
    <x v="1"/>
    <x v="11"/>
    <x v="11"/>
    <n v="3"/>
    <x v="0"/>
    <n v="2"/>
    <x v="2"/>
    <x v="1"/>
    <x v="1"/>
    <x v="0"/>
    <n v="6"/>
    <n v="2"/>
    <x v="2"/>
    <x v="5"/>
    <x v="0"/>
    <x v="1"/>
    <x v="1"/>
    <n v="6"/>
    <x v="2"/>
    <n v="2"/>
    <x v="2"/>
  </r>
  <r>
    <n v="38"/>
    <x v="1"/>
    <x v="1"/>
    <x v="0"/>
    <x v="0"/>
    <n v="7"/>
    <x v="1"/>
    <n v="2"/>
    <x v="0"/>
    <s v="Medical"/>
    <n v="382"/>
    <n v="1"/>
    <x v="3"/>
    <x v="0"/>
    <x v="2"/>
    <x v="2"/>
    <x v="0"/>
    <x v="0"/>
    <x v="0"/>
    <n v="1"/>
    <x v="3"/>
    <x v="2"/>
    <x v="147"/>
    <x v="1"/>
    <x v="0"/>
    <x v="13"/>
    <x v="13"/>
    <n v="4"/>
    <x v="1"/>
    <n v="3"/>
    <x v="3"/>
    <x v="1"/>
    <x v="0"/>
    <x v="0"/>
    <n v="3"/>
    <n v="3"/>
    <x v="1"/>
    <x v="3"/>
    <x v="0"/>
    <x v="2"/>
    <x v="2"/>
    <n v="7"/>
    <x v="2"/>
    <n v="7"/>
    <x v="1"/>
  </r>
  <r>
    <n v="26"/>
    <x v="2"/>
    <x v="1"/>
    <x v="1"/>
    <x v="1"/>
    <n v="1"/>
    <x v="0"/>
    <n v="3"/>
    <x v="3"/>
    <s v="Life Sciences"/>
    <n v="384"/>
    <n v="3"/>
    <x v="1"/>
    <x v="0"/>
    <x v="0"/>
    <x v="0"/>
    <x v="0"/>
    <x v="0"/>
    <x v="3"/>
    <n v="2"/>
    <x v="1"/>
    <x v="2"/>
    <x v="271"/>
    <x v="1"/>
    <x v="1"/>
    <x v="5"/>
    <x v="5"/>
    <n v="4"/>
    <x v="1"/>
    <n v="1"/>
    <x v="0"/>
    <x v="1"/>
    <x v="3"/>
    <x v="0"/>
    <n v="6"/>
    <n v="1"/>
    <x v="0"/>
    <x v="0"/>
    <x v="0"/>
    <x v="4"/>
    <x v="0"/>
    <n v="1"/>
    <x v="0"/>
    <n v="4"/>
    <x v="0"/>
  </r>
  <r>
    <n v="50"/>
    <x v="0"/>
    <x v="1"/>
    <x v="0"/>
    <x v="1"/>
    <n v="4"/>
    <x v="0"/>
    <n v="1"/>
    <x v="1"/>
    <s v="Life Sciences"/>
    <n v="385"/>
    <n v="1"/>
    <x v="3"/>
    <x v="1"/>
    <x v="0"/>
    <x v="0"/>
    <x v="4"/>
    <x v="4"/>
    <x v="7"/>
    <n v="2"/>
    <x v="1"/>
    <x v="2"/>
    <x v="272"/>
    <x v="9"/>
    <x v="1"/>
    <x v="9"/>
    <x v="9"/>
    <n v="3"/>
    <x v="0"/>
    <n v="1"/>
    <x v="0"/>
    <x v="3"/>
    <x v="23"/>
    <x v="4"/>
    <n v="4"/>
    <n v="2"/>
    <x v="2"/>
    <x v="1"/>
    <x v="0"/>
    <x v="0"/>
    <x v="0"/>
    <n v="1"/>
    <x v="0"/>
    <n v="6"/>
    <x v="1"/>
  </r>
  <r>
    <n v="53"/>
    <x v="0"/>
    <x v="1"/>
    <x v="0"/>
    <x v="1"/>
    <n v="3"/>
    <x v="0"/>
    <n v="4"/>
    <x v="2"/>
    <s v="Medical"/>
    <n v="386"/>
    <n v="3"/>
    <x v="1"/>
    <x v="1"/>
    <x v="0"/>
    <x v="0"/>
    <x v="3"/>
    <x v="3"/>
    <x v="7"/>
    <n v="3"/>
    <x v="2"/>
    <x v="1"/>
    <x v="273"/>
    <x v="9"/>
    <x v="0"/>
    <x v="10"/>
    <x v="10"/>
    <n v="3"/>
    <x v="0"/>
    <n v="4"/>
    <x v="1"/>
    <x v="2"/>
    <x v="24"/>
    <x v="4"/>
    <n v="5"/>
    <n v="2"/>
    <x v="2"/>
    <x v="8"/>
    <x v="2"/>
    <x v="7"/>
    <x v="0"/>
    <n v="1"/>
    <x v="0"/>
    <n v="3"/>
    <x v="0"/>
  </r>
  <r>
    <n v="42"/>
    <x v="0"/>
    <x v="1"/>
    <x v="0"/>
    <x v="0"/>
    <n v="1"/>
    <x v="0"/>
    <n v="1"/>
    <x v="1"/>
    <s v="Life Sciences"/>
    <n v="387"/>
    <n v="2"/>
    <x v="0"/>
    <x v="1"/>
    <x v="0"/>
    <x v="0"/>
    <x v="0"/>
    <x v="0"/>
    <x v="0"/>
    <n v="3"/>
    <x v="2"/>
    <x v="1"/>
    <x v="274"/>
    <x v="1"/>
    <x v="1"/>
    <x v="14"/>
    <x v="14"/>
    <n v="4"/>
    <x v="1"/>
    <n v="3"/>
    <x v="3"/>
    <x v="0"/>
    <x v="26"/>
    <x v="1"/>
    <n v="3"/>
    <n v="3"/>
    <x v="1"/>
    <x v="23"/>
    <x v="4"/>
    <x v="13"/>
    <x v="4"/>
    <n v="11"/>
    <x v="3"/>
    <n v="6"/>
    <x v="1"/>
  </r>
  <r>
    <n v="29"/>
    <x v="2"/>
    <x v="1"/>
    <x v="1"/>
    <x v="0"/>
    <n v="2"/>
    <x v="0"/>
    <n v="2"/>
    <x v="0"/>
    <s v="Life Sciences"/>
    <n v="388"/>
    <n v="2"/>
    <x v="0"/>
    <x v="1"/>
    <x v="0"/>
    <x v="0"/>
    <x v="0"/>
    <x v="0"/>
    <x v="0"/>
    <n v="4"/>
    <x v="0"/>
    <x v="0"/>
    <x v="275"/>
    <x v="1"/>
    <x v="1"/>
    <x v="11"/>
    <x v="11"/>
    <n v="3"/>
    <x v="0"/>
    <n v="1"/>
    <x v="0"/>
    <x v="0"/>
    <x v="1"/>
    <x v="0"/>
    <n v="3"/>
    <n v="2"/>
    <x v="2"/>
    <x v="1"/>
    <x v="0"/>
    <x v="1"/>
    <x v="1"/>
    <n v="0"/>
    <x v="0"/>
    <n v="9"/>
    <x v="1"/>
  </r>
  <r>
    <n v="55"/>
    <x v="0"/>
    <x v="1"/>
    <x v="0"/>
    <x v="1"/>
    <n v="20"/>
    <x v="3"/>
    <n v="2"/>
    <x v="0"/>
    <s v="Technical Degree"/>
    <n v="389"/>
    <n v="2"/>
    <x v="0"/>
    <x v="1"/>
    <x v="0"/>
    <x v="0"/>
    <x v="0"/>
    <x v="0"/>
    <x v="2"/>
    <n v="4"/>
    <x v="0"/>
    <x v="1"/>
    <x v="276"/>
    <x v="9"/>
    <x v="0"/>
    <x v="12"/>
    <x v="12"/>
    <n v="3"/>
    <x v="0"/>
    <n v="4"/>
    <x v="1"/>
    <x v="1"/>
    <x v="4"/>
    <x v="1"/>
    <n v="4"/>
    <n v="3"/>
    <x v="1"/>
    <x v="1"/>
    <x v="0"/>
    <x v="1"/>
    <x v="1"/>
    <n v="0"/>
    <x v="0"/>
    <n v="8"/>
    <x v="1"/>
  </r>
  <r>
    <n v="26"/>
    <x v="2"/>
    <x v="1"/>
    <x v="1"/>
    <x v="1"/>
    <n v="11"/>
    <x v="4"/>
    <n v="2"/>
    <x v="0"/>
    <s v="Medical"/>
    <n v="390"/>
    <n v="1"/>
    <x v="3"/>
    <x v="1"/>
    <x v="0"/>
    <x v="0"/>
    <x v="0"/>
    <x v="0"/>
    <x v="4"/>
    <n v="1"/>
    <x v="3"/>
    <x v="1"/>
    <x v="277"/>
    <x v="1"/>
    <x v="0"/>
    <x v="4"/>
    <x v="4"/>
    <n v="3"/>
    <x v="0"/>
    <n v="3"/>
    <x v="3"/>
    <x v="1"/>
    <x v="7"/>
    <x v="3"/>
    <n v="3"/>
    <n v="3"/>
    <x v="1"/>
    <x v="8"/>
    <x v="2"/>
    <x v="7"/>
    <x v="0"/>
    <n v="3"/>
    <x v="1"/>
    <n v="3"/>
    <x v="0"/>
  </r>
  <r>
    <n v="37"/>
    <x v="1"/>
    <x v="1"/>
    <x v="0"/>
    <x v="1"/>
    <n v="1"/>
    <x v="0"/>
    <n v="3"/>
    <x v="3"/>
    <s v="Life Sciences"/>
    <n v="391"/>
    <n v="4"/>
    <x v="2"/>
    <x v="0"/>
    <x v="0"/>
    <x v="0"/>
    <x v="1"/>
    <x v="1"/>
    <x v="1"/>
    <n v="4"/>
    <x v="0"/>
    <x v="0"/>
    <x v="278"/>
    <x v="1"/>
    <x v="1"/>
    <x v="3"/>
    <x v="3"/>
    <n v="3"/>
    <x v="0"/>
    <n v="2"/>
    <x v="2"/>
    <x v="0"/>
    <x v="6"/>
    <x v="1"/>
    <n v="3"/>
    <n v="3"/>
    <x v="1"/>
    <x v="18"/>
    <x v="4"/>
    <x v="16"/>
    <x v="3"/>
    <n v="5"/>
    <x v="1"/>
    <n v="7"/>
    <x v="1"/>
  </r>
  <r>
    <n v="44"/>
    <x v="0"/>
    <x v="0"/>
    <x v="1"/>
    <x v="1"/>
    <n v="24"/>
    <x v="2"/>
    <n v="3"/>
    <x v="3"/>
    <s v="Life Sciences"/>
    <n v="392"/>
    <n v="4"/>
    <x v="2"/>
    <x v="1"/>
    <x v="0"/>
    <x v="0"/>
    <x v="1"/>
    <x v="1"/>
    <x v="2"/>
    <n v="3"/>
    <x v="2"/>
    <x v="2"/>
    <x v="279"/>
    <x v="9"/>
    <x v="0"/>
    <x v="6"/>
    <x v="6"/>
    <n v="4"/>
    <x v="1"/>
    <n v="4"/>
    <x v="1"/>
    <x v="1"/>
    <x v="16"/>
    <x v="1"/>
    <n v="0"/>
    <n v="1"/>
    <x v="0"/>
    <x v="6"/>
    <x v="1"/>
    <x v="2"/>
    <x v="2"/>
    <n v="0"/>
    <x v="0"/>
    <n v="0"/>
    <x v="2"/>
  </r>
  <r>
    <n v="38"/>
    <x v="1"/>
    <x v="1"/>
    <x v="0"/>
    <x v="1"/>
    <n v="23"/>
    <x v="2"/>
    <n v="4"/>
    <x v="2"/>
    <s v="Life Sciences"/>
    <n v="393"/>
    <n v="4"/>
    <x v="2"/>
    <x v="1"/>
    <x v="0"/>
    <x v="0"/>
    <x v="0"/>
    <x v="0"/>
    <x v="4"/>
    <n v="4"/>
    <x v="0"/>
    <x v="2"/>
    <x v="280"/>
    <x v="3"/>
    <x v="1"/>
    <x v="9"/>
    <x v="9"/>
    <n v="3"/>
    <x v="0"/>
    <n v="2"/>
    <x v="2"/>
    <x v="1"/>
    <x v="1"/>
    <x v="0"/>
    <n v="2"/>
    <n v="3"/>
    <x v="1"/>
    <x v="4"/>
    <x v="1"/>
    <x v="3"/>
    <x v="2"/>
    <n v="1"/>
    <x v="0"/>
    <n v="2"/>
    <x v="2"/>
  </r>
  <r>
    <n v="26"/>
    <x v="2"/>
    <x v="0"/>
    <x v="0"/>
    <x v="1"/>
    <n v="16"/>
    <x v="3"/>
    <n v="4"/>
    <x v="2"/>
    <s v="Medical"/>
    <n v="394"/>
    <n v="1"/>
    <x v="3"/>
    <x v="1"/>
    <x v="0"/>
    <x v="0"/>
    <x v="1"/>
    <x v="1"/>
    <x v="2"/>
    <n v="2"/>
    <x v="1"/>
    <x v="2"/>
    <x v="281"/>
    <x v="7"/>
    <x v="0"/>
    <x v="4"/>
    <x v="4"/>
    <n v="3"/>
    <x v="0"/>
    <n v="4"/>
    <x v="1"/>
    <x v="1"/>
    <x v="7"/>
    <x v="3"/>
    <n v="2"/>
    <n v="3"/>
    <x v="1"/>
    <x v="11"/>
    <x v="2"/>
    <x v="3"/>
    <x v="2"/>
    <n v="0"/>
    <x v="0"/>
    <n v="2"/>
    <x v="2"/>
  </r>
  <r>
    <n v="28"/>
    <x v="2"/>
    <x v="1"/>
    <x v="0"/>
    <x v="1"/>
    <n v="8"/>
    <x v="1"/>
    <n v="2"/>
    <x v="0"/>
    <s v="Life Sciences"/>
    <n v="395"/>
    <n v="4"/>
    <x v="2"/>
    <x v="0"/>
    <x v="0"/>
    <x v="0"/>
    <x v="1"/>
    <x v="1"/>
    <x v="1"/>
    <n v="4"/>
    <x v="0"/>
    <x v="0"/>
    <x v="282"/>
    <x v="1"/>
    <x v="1"/>
    <x v="7"/>
    <x v="7"/>
    <n v="4"/>
    <x v="1"/>
    <n v="4"/>
    <x v="1"/>
    <x v="0"/>
    <x v="7"/>
    <x v="3"/>
    <n v="3"/>
    <n v="3"/>
    <x v="1"/>
    <x v="8"/>
    <x v="2"/>
    <x v="7"/>
    <x v="0"/>
    <n v="0"/>
    <x v="0"/>
    <n v="2"/>
    <x v="2"/>
  </r>
  <r>
    <n v="49"/>
    <x v="0"/>
    <x v="1"/>
    <x v="1"/>
    <x v="1"/>
    <n v="10"/>
    <x v="1"/>
    <n v="4"/>
    <x v="2"/>
    <s v="Life Sciences"/>
    <n v="396"/>
    <n v="3"/>
    <x v="1"/>
    <x v="0"/>
    <x v="0"/>
    <x v="0"/>
    <x v="4"/>
    <x v="4"/>
    <x v="7"/>
    <n v="1"/>
    <x v="3"/>
    <x v="0"/>
    <x v="283"/>
    <x v="3"/>
    <x v="0"/>
    <x v="0"/>
    <x v="0"/>
    <n v="3"/>
    <x v="0"/>
    <n v="4"/>
    <x v="1"/>
    <x v="0"/>
    <x v="14"/>
    <x v="4"/>
    <n v="4"/>
    <n v="3"/>
    <x v="1"/>
    <x v="11"/>
    <x v="2"/>
    <x v="3"/>
    <x v="2"/>
    <n v="1"/>
    <x v="0"/>
    <n v="2"/>
    <x v="2"/>
  </r>
  <r>
    <n v="36"/>
    <x v="1"/>
    <x v="1"/>
    <x v="0"/>
    <x v="1"/>
    <n v="3"/>
    <x v="0"/>
    <n v="3"/>
    <x v="3"/>
    <s v="Technical Degree"/>
    <n v="397"/>
    <n v="3"/>
    <x v="1"/>
    <x v="1"/>
    <x v="0"/>
    <x v="0"/>
    <x v="0"/>
    <x v="0"/>
    <x v="1"/>
    <n v="2"/>
    <x v="1"/>
    <x v="0"/>
    <x v="284"/>
    <x v="5"/>
    <x v="1"/>
    <x v="3"/>
    <x v="3"/>
    <n v="3"/>
    <x v="0"/>
    <n v="4"/>
    <x v="1"/>
    <x v="0"/>
    <x v="1"/>
    <x v="0"/>
    <n v="2"/>
    <n v="3"/>
    <x v="1"/>
    <x v="3"/>
    <x v="0"/>
    <x v="2"/>
    <x v="2"/>
    <n v="7"/>
    <x v="2"/>
    <n v="7"/>
    <x v="1"/>
  </r>
  <r>
    <n v="31"/>
    <x v="1"/>
    <x v="1"/>
    <x v="1"/>
    <x v="0"/>
    <n v="5"/>
    <x v="0"/>
    <n v="3"/>
    <x v="3"/>
    <s v="Marketing"/>
    <n v="399"/>
    <n v="4"/>
    <x v="2"/>
    <x v="0"/>
    <x v="0"/>
    <x v="0"/>
    <x v="1"/>
    <x v="1"/>
    <x v="6"/>
    <n v="2"/>
    <x v="1"/>
    <x v="2"/>
    <x v="285"/>
    <x v="1"/>
    <x v="1"/>
    <x v="0"/>
    <x v="0"/>
    <n v="3"/>
    <x v="0"/>
    <n v="3"/>
    <x v="3"/>
    <x v="1"/>
    <x v="17"/>
    <x v="2"/>
    <n v="5"/>
    <n v="2"/>
    <x v="2"/>
    <x v="4"/>
    <x v="1"/>
    <x v="3"/>
    <x v="2"/>
    <n v="2"/>
    <x v="0"/>
    <n v="2"/>
    <x v="2"/>
  </r>
  <r>
    <n v="26"/>
    <x v="2"/>
    <x v="0"/>
    <x v="0"/>
    <x v="0"/>
    <n v="4"/>
    <x v="0"/>
    <n v="4"/>
    <x v="2"/>
    <s v="Marketing"/>
    <n v="401"/>
    <n v="4"/>
    <x v="2"/>
    <x v="1"/>
    <x v="1"/>
    <x v="1"/>
    <x v="0"/>
    <x v="0"/>
    <x v="0"/>
    <n v="4"/>
    <x v="0"/>
    <x v="0"/>
    <x v="286"/>
    <x v="1"/>
    <x v="0"/>
    <x v="3"/>
    <x v="3"/>
    <n v="3"/>
    <x v="0"/>
    <n v="2"/>
    <x v="2"/>
    <x v="0"/>
    <x v="0"/>
    <x v="0"/>
    <n v="0"/>
    <n v="3"/>
    <x v="1"/>
    <x v="3"/>
    <x v="0"/>
    <x v="1"/>
    <x v="1"/>
    <n v="7"/>
    <x v="2"/>
    <n v="4"/>
    <x v="0"/>
  </r>
  <r>
    <n v="37"/>
    <x v="1"/>
    <x v="1"/>
    <x v="1"/>
    <x v="1"/>
    <n v="9"/>
    <x v="1"/>
    <n v="3"/>
    <x v="3"/>
    <s v="Medical"/>
    <n v="403"/>
    <n v="2"/>
    <x v="0"/>
    <x v="1"/>
    <x v="0"/>
    <x v="0"/>
    <x v="1"/>
    <x v="1"/>
    <x v="1"/>
    <n v="4"/>
    <x v="0"/>
    <x v="1"/>
    <x v="287"/>
    <x v="1"/>
    <x v="0"/>
    <x v="3"/>
    <x v="3"/>
    <n v="3"/>
    <x v="0"/>
    <n v="3"/>
    <x v="3"/>
    <x v="2"/>
    <x v="21"/>
    <x v="3"/>
    <n v="3"/>
    <n v="2"/>
    <x v="2"/>
    <x v="9"/>
    <x v="2"/>
    <x v="3"/>
    <x v="2"/>
    <n v="1"/>
    <x v="0"/>
    <n v="2"/>
    <x v="2"/>
  </r>
  <r>
    <n v="42"/>
    <x v="0"/>
    <x v="1"/>
    <x v="1"/>
    <x v="0"/>
    <n v="26"/>
    <x v="2"/>
    <n v="3"/>
    <x v="3"/>
    <s v="Marketing"/>
    <n v="404"/>
    <n v="3"/>
    <x v="1"/>
    <x v="0"/>
    <x v="0"/>
    <x v="0"/>
    <x v="3"/>
    <x v="3"/>
    <x v="0"/>
    <n v="2"/>
    <x v="1"/>
    <x v="1"/>
    <x v="288"/>
    <x v="6"/>
    <x v="1"/>
    <x v="9"/>
    <x v="9"/>
    <n v="3"/>
    <x v="0"/>
    <n v="4"/>
    <x v="1"/>
    <x v="1"/>
    <x v="18"/>
    <x v="4"/>
    <n v="2"/>
    <n v="4"/>
    <x v="3"/>
    <x v="23"/>
    <x v="4"/>
    <x v="0"/>
    <x v="0"/>
    <n v="4"/>
    <x v="1"/>
    <n v="8"/>
    <x v="1"/>
  </r>
  <r>
    <n v="18"/>
    <x v="2"/>
    <x v="0"/>
    <x v="0"/>
    <x v="1"/>
    <n v="3"/>
    <x v="0"/>
    <n v="3"/>
    <x v="3"/>
    <s v="Life Sciences"/>
    <n v="405"/>
    <n v="3"/>
    <x v="1"/>
    <x v="1"/>
    <x v="0"/>
    <x v="0"/>
    <x v="1"/>
    <x v="1"/>
    <x v="2"/>
    <n v="3"/>
    <x v="2"/>
    <x v="0"/>
    <x v="289"/>
    <x v="1"/>
    <x v="1"/>
    <x v="4"/>
    <x v="4"/>
    <n v="3"/>
    <x v="0"/>
    <n v="3"/>
    <x v="3"/>
    <x v="0"/>
    <x v="11"/>
    <x v="2"/>
    <n v="2"/>
    <n v="3"/>
    <x v="1"/>
    <x v="2"/>
    <x v="1"/>
    <x v="2"/>
    <x v="2"/>
    <n v="0"/>
    <x v="0"/>
    <n v="0"/>
    <x v="2"/>
  </r>
  <r>
    <n v="35"/>
    <x v="1"/>
    <x v="1"/>
    <x v="0"/>
    <x v="0"/>
    <n v="16"/>
    <x v="3"/>
    <n v="3"/>
    <x v="3"/>
    <s v="Marketing"/>
    <n v="406"/>
    <n v="3"/>
    <x v="1"/>
    <x v="1"/>
    <x v="0"/>
    <x v="0"/>
    <x v="2"/>
    <x v="2"/>
    <x v="0"/>
    <n v="2"/>
    <x v="1"/>
    <x v="1"/>
    <x v="290"/>
    <x v="4"/>
    <x v="1"/>
    <x v="2"/>
    <x v="2"/>
    <n v="3"/>
    <x v="0"/>
    <n v="3"/>
    <x v="3"/>
    <x v="3"/>
    <x v="4"/>
    <x v="1"/>
    <n v="3"/>
    <n v="2"/>
    <x v="2"/>
    <x v="19"/>
    <x v="4"/>
    <x v="5"/>
    <x v="1"/>
    <n v="6"/>
    <x v="2"/>
    <n v="9"/>
    <x v="1"/>
  </r>
  <r>
    <n v="36"/>
    <x v="1"/>
    <x v="1"/>
    <x v="1"/>
    <x v="1"/>
    <n v="18"/>
    <x v="3"/>
    <n v="4"/>
    <x v="2"/>
    <s v="Life Sciences"/>
    <n v="407"/>
    <n v="3"/>
    <x v="1"/>
    <x v="1"/>
    <x v="2"/>
    <x v="2"/>
    <x v="1"/>
    <x v="1"/>
    <x v="2"/>
    <n v="4"/>
    <x v="0"/>
    <x v="1"/>
    <x v="291"/>
    <x v="5"/>
    <x v="1"/>
    <x v="11"/>
    <x v="11"/>
    <n v="3"/>
    <x v="0"/>
    <n v="4"/>
    <x v="1"/>
    <x v="3"/>
    <x v="21"/>
    <x v="3"/>
    <n v="2"/>
    <n v="3"/>
    <x v="1"/>
    <x v="6"/>
    <x v="1"/>
    <x v="2"/>
    <x v="2"/>
    <n v="0"/>
    <x v="0"/>
    <n v="0"/>
    <x v="2"/>
  </r>
  <r>
    <n v="51"/>
    <x v="0"/>
    <x v="1"/>
    <x v="0"/>
    <x v="1"/>
    <n v="2"/>
    <x v="0"/>
    <n v="3"/>
    <x v="3"/>
    <s v="Medical"/>
    <n v="408"/>
    <n v="4"/>
    <x v="2"/>
    <x v="1"/>
    <x v="3"/>
    <x v="3"/>
    <x v="0"/>
    <x v="0"/>
    <x v="3"/>
    <n v="2"/>
    <x v="1"/>
    <x v="2"/>
    <x v="292"/>
    <x v="6"/>
    <x v="1"/>
    <x v="11"/>
    <x v="11"/>
    <n v="3"/>
    <x v="0"/>
    <n v="4"/>
    <x v="1"/>
    <x v="1"/>
    <x v="10"/>
    <x v="1"/>
    <n v="3"/>
    <n v="3"/>
    <x v="1"/>
    <x v="9"/>
    <x v="2"/>
    <x v="10"/>
    <x v="2"/>
    <n v="1"/>
    <x v="0"/>
    <n v="2"/>
    <x v="2"/>
  </r>
  <r>
    <n v="41"/>
    <x v="0"/>
    <x v="1"/>
    <x v="0"/>
    <x v="0"/>
    <n v="2"/>
    <x v="0"/>
    <n v="4"/>
    <x v="2"/>
    <s v="Life Sciences"/>
    <n v="410"/>
    <n v="4"/>
    <x v="2"/>
    <x v="1"/>
    <x v="0"/>
    <x v="0"/>
    <x v="3"/>
    <x v="3"/>
    <x v="5"/>
    <n v="2"/>
    <x v="1"/>
    <x v="0"/>
    <x v="293"/>
    <x v="1"/>
    <x v="1"/>
    <x v="12"/>
    <x v="12"/>
    <n v="3"/>
    <x v="0"/>
    <n v="2"/>
    <x v="2"/>
    <x v="0"/>
    <x v="14"/>
    <x v="4"/>
    <n v="2"/>
    <n v="3"/>
    <x v="1"/>
    <x v="14"/>
    <x v="3"/>
    <x v="15"/>
    <x v="1"/>
    <n v="0"/>
    <x v="0"/>
    <n v="4"/>
    <x v="0"/>
  </r>
  <r>
    <n v="18"/>
    <x v="2"/>
    <x v="1"/>
    <x v="0"/>
    <x v="0"/>
    <n v="10"/>
    <x v="1"/>
    <n v="3"/>
    <x v="3"/>
    <s v="Medical"/>
    <n v="411"/>
    <n v="4"/>
    <x v="2"/>
    <x v="0"/>
    <x v="1"/>
    <x v="1"/>
    <x v="1"/>
    <x v="1"/>
    <x v="6"/>
    <n v="3"/>
    <x v="2"/>
    <x v="0"/>
    <x v="294"/>
    <x v="1"/>
    <x v="1"/>
    <x v="3"/>
    <x v="3"/>
    <n v="3"/>
    <x v="0"/>
    <n v="1"/>
    <x v="0"/>
    <x v="0"/>
    <x v="11"/>
    <x v="2"/>
    <n v="2"/>
    <n v="3"/>
    <x v="1"/>
    <x v="2"/>
    <x v="1"/>
    <x v="2"/>
    <x v="2"/>
    <n v="0"/>
    <x v="0"/>
    <n v="0"/>
    <x v="2"/>
  </r>
  <r>
    <n v="28"/>
    <x v="2"/>
    <x v="1"/>
    <x v="0"/>
    <x v="1"/>
    <n v="16"/>
    <x v="3"/>
    <n v="2"/>
    <x v="0"/>
    <s v="Medical"/>
    <n v="412"/>
    <n v="2"/>
    <x v="0"/>
    <x v="1"/>
    <x v="2"/>
    <x v="2"/>
    <x v="0"/>
    <x v="0"/>
    <x v="4"/>
    <n v="1"/>
    <x v="3"/>
    <x v="0"/>
    <x v="295"/>
    <x v="4"/>
    <x v="1"/>
    <x v="12"/>
    <x v="12"/>
    <n v="3"/>
    <x v="0"/>
    <n v="3"/>
    <x v="3"/>
    <x v="0"/>
    <x v="15"/>
    <x v="0"/>
    <n v="2"/>
    <n v="3"/>
    <x v="1"/>
    <x v="3"/>
    <x v="0"/>
    <x v="7"/>
    <x v="0"/>
    <n v="0"/>
    <x v="0"/>
    <n v="7"/>
    <x v="1"/>
  </r>
  <r>
    <n v="31"/>
    <x v="1"/>
    <x v="1"/>
    <x v="0"/>
    <x v="0"/>
    <n v="7"/>
    <x v="1"/>
    <n v="3"/>
    <x v="3"/>
    <s v="Technical Degree"/>
    <n v="416"/>
    <n v="2"/>
    <x v="0"/>
    <x v="1"/>
    <x v="2"/>
    <x v="2"/>
    <x v="0"/>
    <x v="0"/>
    <x v="0"/>
    <n v="4"/>
    <x v="0"/>
    <x v="1"/>
    <x v="296"/>
    <x v="5"/>
    <x v="1"/>
    <x v="0"/>
    <x v="0"/>
    <n v="3"/>
    <x v="0"/>
    <n v="2"/>
    <x v="2"/>
    <x v="1"/>
    <x v="1"/>
    <x v="0"/>
    <n v="3"/>
    <n v="2"/>
    <x v="2"/>
    <x v="3"/>
    <x v="0"/>
    <x v="1"/>
    <x v="1"/>
    <n v="7"/>
    <x v="2"/>
    <n v="7"/>
    <x v="1"/>
  </r>
  <r>
    <n v="39"/>
    <x v="1"/>
    <x v="1"/>
    <x v="0"/>
    <x v="1"/>
    <n v="1"/>
    <x v="0"/>
    <n v="3"/>
    <x v="3"/>
    <s v="Medical"/>
    <n v="417"/>
    <n v="3"/>
    <x v="1"/>
    <x v="1"/>
    <x v="2"/>
    <x v="2"/>
    <x v="2"/>
    <x v="2"/>
    <x v="4"/>
    <n v="4"/>
    <x v="0"/>
    <x v="2"/>
    <x v="297"/>
    <x v="4"/>
    <x v="1"/>
    <x v="8"/>
    <x v="8"/>
    <n v="3"/>
    <x v="0"/>
    <n v="1"/>
    <x v="0"/>
    <x v="2"/>
    <x v="16"/>
    <x v="1"/>
    <n v="5"/>
    <n v="2"/>
    <x v="2"/>
    <x v="29"/>
    <x v="4"/>
    <x v="15"/>
    <x v="1"/>
    <n v="3"/>
    <x v="1"/>
    <n v="7"/>
    <x v="1"/>
  </r>
  <r>
    <n v="36"/>
    <x v="1"/>
    <x v="1"/>
    <x v="2"/>
    <x v="1"/>
    <n v="24"/>
    <x v="2"/>
    <n v="4"/>
    <x v="2"/>
    <s v="Life Sciences"/>
    <n v="419"/>
    <n v="2"/>
    <x v="0"/>
    <x v="0"/>
    <x v="0"/>
    <x v="0"/>
    <x v="0"/>
    <x v="0"/>
    <x v="2"/>
    <n v="2"/>
    <x v="1"/>
    <x v="1"/>
    <x v="298"/>
    <x v="8"/>
    <x v="1"/>
    <x v="2"/>
    <x v="2"/>
    <n v="3"/>
    <x v="0"/>
    <n v="3"/>
    <x v="3"/>
    <x v="1"/>
    <x v="27"/>
    <x v="1"/>
    <n v="3"/>
    <n v="3"/>
    <x v="1"/>
    <x v="7"/>
    <x v="0"/>
    <x v="6"/>
    <x v="1"/>
    <n v="0"/>
    <x v="0"/>
    <n v="8"/>
    <x v="1"/>
  </r>
  <r>
    <n v="32"/>
    <x v="1"/>
    <x v="1"/>
    <x v="0"/>
    <x v="0"/>
    <n v="7"/>
    <x v="1"/>
    <n v="3"/>
    <x v="3"/>
    <s v="Life Sciences"/>
    <n v="420"/>
    <n v="4"/>
    <x v="2"/>
    <x v="1"/>
    <x v="1"/>
    <x v="1"/>
    <x v="0"/>
    <x v="0"/>
    <x v="0"/>
    <n v="3"/>
    <x v="2"/>
    <x v="1"/>
    <x v="299"/>
    <x v="1"/>
    <x v="1"/>
    <x v="9"/>
    <x v="9"/>
    <n v="3"/>
    <x v="0"/>
    <n v="3"/>
    <x v="3"/>
    <x v="1"/>
    <x v="10"/>
    <x v="1"/>
    <n v="3"/>
    <n v="2"/>
    <x v="2"/>
    <x v="20"/>
    <x v="4"/>
    <x v="6"/>
    <x v="1"/>
    <n v="4"/>
    <x v="1"/>
    <n v="8"/>
    <x v="1"/>
  </r>
  <r>
    <n v="38"/>
    <x v="1"/>
    <x v="1"/>
    <x v="0"/>
    <x v="1"/>
    <n v="25"/>
    <x v="2"/>
    <n v="2"/>
    <x v="0"/>
    <s v="Life Sciences"/>
    <n v="421"/>
    <n v="1"/>
    <x v="3"/>
    <x v="0"/>
    <x v="1"/>
    <x v="1"/>
    <x v="2"/>
    <x v="2"/>
    <x v="7"/>
    <n v="2"/>
    <x v="1"/>
    <x v="1"/>
    <x v="300"/>
    <x v="9"/>
    <x v="1"/>
    <x v="8"/>
    <x v="8"/>
    <n v="3"/>
    <x v="0"/>
    <n v="3"/>
    <x v="3"/>
    <x v="1"/>
    <x v="16"/>
    <x v="1"/>
    <n v="2"/>
    <n v="3"/>
    <x v="1"/>
    <x v="1"/>
    <x v="0"/>
    <x v="6"/>
    <x v="1"/>
    <n v="0"/>
    <x v="0"/>
    <n v="1"/>
    <x v="2"/>
  </r>
  <r>
    <n v="58"/>
    <x v="0"/>
    <x v="1"/>
    <x v="2"/>
    <x v="1"/>
    <n v="1"/>
    <x v="0"/>
    <n v="4"/>
    <x v="2"/>
    <s v="Life Sciences"/>
    <n v="422"/>
    <n v="4"/>
    <x v="2"/>
    <x v="1"/>
    <x v="3"/>
    <x v="3"/>
    <x v="0"/>
    <x v="0"/>
    <x v="4"/>
    <n v="3"/>
    <x v="2"/>
    <x v="2"/>
    <x v="301"/>
    <x v="7"/>
    <x v="0"/>
    <x v="4"/>
    <x v="4"/>
    <n v="3"/>
    <x v="0"/>
    <n v="4"/>
    <x v="1"/>
    <x v="1"/>
    <x v="4"/>
    <x v="1"/>
    <n v="2"/>
    <n v="3"/>
    <x v="1"/>
    <x v="8"/>
    <x v="2"/>
    <x v="7"/>
    <x v="0"/>
    <n v="1"/>
    <x v="0"/>
    <n v="2"/>
    <x v="2"/>
  </r>
  <r>
    <n v="31"/>
    <x v="1"/>
    <x v="1"/>
    <x v="0"/>
    <x v="1"/>
    <n v="5"/>
    <x v="0"/>
    <n v="4"/>
    <x v="2"/>
    <s v="Technical Degree"/>
    <n v="423"/>
    <n v="3"/>
    <x v="1"/>
    <x v="1"/>
    <x v="0"/>
    <x v="0"/>
    <x v="1"/>
    <x v="1"/>
    <x v="1"/>
    <n v="4"/>
    <x v="0"/>
    <x v="1"/>
    <x v="302"/>
    <x v="4"/>
    <x v="0"/>
    <x v="3"/>
    <x v="3"/>
    <n v="3"/>
    <x v="0"/>
    <n v="3"/>
    <x v="3"/>
    <x v="1"/>
    <x v="3"/>
    <x v="0"/>
    <n v="4"/>
    <n v="3"/>
    <x v="1"/>
    <x v="8"/>
    <x v="2"/>
    <x v="3"/>
    <x v="2"/>
    <n v="0"/>
    <x v="0"/>
    <n v="3"/>
    <x v="0"/>
  </r>
  <r>
    <n v="31"/>
    <x v="1"/>
    <x v="1"/>
    <x v="0"/>
    <x v="2"/>
    <n v="2"/>
    <x v="0"/>
    <n v="3"/>
    <x v="3"/>
    <s v="Human Resources"/>
    <n v="424"/>
    <n v="1"/>
    <x v="3"/>
    <x v="1"/>
    <x v="1"/>
    <x v="1"/>
    <x v="0"/>
    <x v="0"/>
    <x v="8"/>
    <n v="1"/>
    <x v="3"/>
    <x v="1"/>
    <x v="303"/>
    <x v="9"/>
    <x v="1"/>
    <x v="3"/>
    <x v="3"/>
    <n v="3"/>
    <x v="0"/>
    <n v="4"/>
    <x v="1"/>
    <x v="0"/>
    <x v="15"/>
    <x v="0"/>
    <n v="1"/>
    <n v="3"/>
    <x v="1"/>
    <x v="4"/>
    <x v="1"/>
    <x v="3"/>
    <x v="2"/>
    <n v="1"/>
    <x v="0"/>
    <n v="0"/>
    <x v="2"/>
  </r>
  <r>
    <n v="45"/>
    <x v="0"/>
    <x v="1"/>
    <x v="1"/>
    <x v="1"/>
    <n v="7"/>
    <x v="1"/>
    <n v="3"/>
    <x v="3"/>
    <s v="Life Sciences"/>
    <n v="425"/>
    <n v="1"/>
    <x v="3"/>
    <x v="1"/>
    <x v="0"/>
    <x v="0"/>
    <x v="2"/>
    <x v="2"/>
    <x v="2"/>
    <n v="1"/>
    <x v="3"/>
    <x v="2"/>
    <x v="304"/>
    <x v="1"/>
    <x v="1"/>
    <x v="11"/>
    <x v="11"/>
    <n v="3"/>
    <x v="0"/>
    <n v="1"/>
    <x v="0"/>
    <x v="1"/>
    <x v="13"/>
    <x v="4"/>
    <n v="2"/>
    <n v="3"/>
    <x v="1"/>
    <x v="25"/>
    <x v="3"/>
    <x v="5"/>
    <x v="1"/>
    <n v="9"/>
    <x v="2"/>
    <n v="11"/>
    <x v="3"/>
  </r>
  <r>
    <n v="31"/>
    <x v="1"/>
    <x v="1"/>
    <x v="0"/>
    <x v="1"/>
    <n v="2"/>
    <x v="0"/>
    <n v="4"/>
    <x v="2"/>
    <s v="Life Sciences"/>
    <n v="426"/>
    <n v="3"/>
    <x v="1"/>
    <x v="1"/>
    <x v="0"/>
    <x v="0"/>
    <x v="1"/>
    <x v="1"/>
    <x v="1"/>
    <n v="4"/>
    <x v="0"/>
    <x v="2"/>
    <x v="305"/>
    <x v="4"/>
    <x v="0"/>
    <x v="11"/>
    <x v="11"/>
    <n v="3"/>
    <x v="0"/>
    <n v="2"/>
    <x v="2"/>
    <x v="1"/>
    <x v="8"/>
    <x v="3"/>
    <n v="2"/>
    <n v="1"/>
    <x v="0"/>
    <x v="4"/>
    <x v="1"/>
    <x v="3"/>
    <x v="2"/>
    <n v="2"/>
    <x v="0"/>
    <n v="2"/>
    <x v="2"/>
  </r>
  <r>
    <n v="33"/>
    <x v="1"/>
    <x v="1"/>
    <x v="1"/>
    <x v="1"/>
    <n v="5"/>
    <x v="0"/>
    <n v="4"/>
    <x v="2"/>
    <s v="Life Sciences"/>
    <n v="428"/>
    <n v="4"/>
    <x v="2"/>
    <x v="0"/>
    <x v="0"/>
    <x v="0"/>
    <x v="2"/>
    <x v="2"/>
    <x v="5"/>
    <n v="2"/>
    <x v="1"/>
    <x v="1"/>
    <x v="306"/>
    <x v="2"/>
    <x v="1"/>
    <x v="0"/>
    <x v="0"/>
    <n v="3"/>
    <x v="0"/>
    <n v="2"/>
    <x v="2"/>
    <x v="3"/>
    <x v="4"/>
    <x v="1"/>
    <n v="2"/>
    <n v="3"/>
    <x v="1"/>
    <x v="1"/>
    <x v="0"/>
    <x v="8"/>
    <x v="1"/>
    <n v="8"/>
    <x v="2"/>
    <n v="8"/>
    <x v="1"/>
  </r>
  <r>
    <n v="39"/>
    <x v="1"/>
    <x v="1"/>
    <x v="0"/>
    <x v="1"/>
    <n v="10"/>
    <x v="1"/>
    <n v="1"/>
    <x v="1"/>
    <s v="Medical"/>
    <n v="429"/>
    <n v="3"/>
    <x v="1"/>
    <x v="1"/>
    <x v="0"/>
    <x v="0"/>
    <x v="3"/>
    <x v="3"/>
    <x v="5"/>
    <n v="1"/>
    <x v="3"/>
    <x v="1"/>
    <x v="307"/>
    <x v="1"/>
    <x v="0"/>
    <x v="9"/>
    <x v="9"/>
    <n v="3"/>
    <x v="0"/>
    <n v="4"/>
    <x v="1"/>
    <x v="0"/>
    <x v="24"/>
    <x v="4"/>
    <n v="3"/>
    <n v="3"/>
    <x v="1"/>
    <x v="17"/>
    <x v="3"/>
    <x v="5"/>
    <x v="1"/>
    <n v="11"/>
    <x v="3"/>
    <n v="10"/>
    <x v="1"/>
  </r>
  <r>
    <n v="43"/>
    <x v="0"/>
    <x v="1"/>
    <x v="1"/>
    <x v="1"/>
    <n v="10"/>
    <x v="1"/>
    <n v="4"/>
    <x v="2"/>
    <s v="Life Sciences"/>
    <n v="430"/>
    <n v="3"/>
    <x v="1"/>
    <x v="0"/>
    <x v="0"/>
    <x v="0"/>
    <x v="1"/>
    <x v="1"/>
    <x v="2"/>
    <n v="4"/>
    <x v="0"/>
    <x v="0"/>
    <x v="308"/>
    <x v="4"/>
    <x v="1"/>
    <x v="12"/>
    <x v="12"/>
    <n v="3"/>
    <x v="0"/>
    <n v="1"/>
    <x v="0"/>
    <x v="0"/>
    <x v="15"/>
    <x v="0"/>
    <n v="5"/>
    <n v="3"/>
    <x v="1"/>
    <x v="3"/>
    <x v="0"/>
    <x v="1"/>
    <x v="1"/>
    <n v="1"/>
    <x v="0"/>
    <n v="7"/>
    <x v="1"/>
  </r>
  <r>
    <n v="49"/>
    <x v="0"/>
    <x v="1"/>
    <x v="0"/>
    <x v="1"/>
    <n v="1"/>
    <x v="0"/>
    <n v="2"/>
    <x v="0"/>
    <s v="Technical Degree"/>
    <n v="431"/>
    <n v="3"/>
    <x v="1"/>
    <x v="0"/>
    <x v="1"/>
    <x v="1"/>
    <x v="3"/>
    <x v="3"/>
    <x v="4"/>
    <n v="3"/>
    <x v="2"/>
    <x v="0"/>
    <x v="309"/>
    <x v="8"/>
    <x v="0"/>
    <x v="3"/>
    <x v="3"/>
    <n v="3"/>
    <x v="0"/>
    <n v="4"/>
    <x v="1"/>
    <x v="0"/>
    <x v="25"/>
    <x v="4"/>
    <n v="2"/>
    <n v="3"/>
    <x v="1"/>
    <x v="5"/>
    <x v="0"/>
    <x v="10"/>
    <x v="2"/>
    <n v="0"/>
    <x v="0"/>
    <n v="7"/>
    <x v="1"/>
  </r>
  <r>
    <n v="52"/>
    <x v="0"/>
    <x v="0"/>
    <x v="0"/>
    <x v="1"/>
    <n v="8"/>
    <x v="1"/>
    <n v="4"/>
    <x v="2"/>
    <s v="Medical"/>
    <n v="433"/>
    <n v="3"/>
    <x v="1"/>
    <x v="1"/>
    <x v="1"/>
    <x v="1"/>
    <x v="0"/>
    <x v="0"/>
    <x v="1"/>
    <n v="2"/>
    <x v="1"/>
    <x v="1"/>
    <x v="132"/>
    <x v="7"/>
    <x v="1"/>
    <x v="2"/>
    <x v="2"/>
    <n v="3"/>
    <x v="0"/>
    <n v="1"/>
    <x v="0"/>
    <x v="0"/>
    <x v="27"/>
    <x v="1"/>
    <n v="3"/>
    <n v="2"/>
    <x v="2"/>
    <x v="3"/>
    <x v="0"/>
    <x v="3"/>
    <x v="2"/>
    <n v="7"/>
    <x v="2"/>
    <n v="7"/>
    <x v="1"/>
  </r>
  <r>
    <n v="27"/>
    <x v="2"/>
    <x v="1"/>
    <x v="0"/>
    <x v="1"/>
    <n v="5"/>
    <x v="0"/>
    <n v="3"/>
    <x v="3"/>
    <s v="Life Sciences"/>
    <n v="434"/>
    <n v="3"/>
    <x v="1"/>
    <x v="0"/>
    <x v="0"/>
    <x v="0"/>
    <x v="1"/>
    <x v="1"/>
    <x v="1"/>
    <n v="2"/>
    <x v="1"/>
    <x v="0"/>
    <x v="310"/>
    <x v="1"/>
    <x v="0"/>
    <x v="3"/>
    <x v="3"/>
    <n v="3"/>
    <x v="0"/>
    <n v="2"/>
    <x v="2"/>
    <x v="0"/>
    <x v="21"/>
    <x v="3"/>
    <n v="2"/>
    <n v="2"/>
    <x v="2"/>
    <x v="9"/>
    <x v="2"/>
    <x v="7"/>
    <x v="0"/>
    <n v="1"/>
    <x v="0"/>
    <n v="2"/>
    <x v="2"/>
  </r>
  <r>
    <n v="32"/>
    <x v="1"/>
    <x v="1"/>
    <x v="0"/>
    <x v="0"/>
    <n v="8"/>
    <x v="1"/>
    <n v="2"/>
    <x v="0"/>
    <s v="Technical Degree"/>
    <n v="436"/>
    <n v="3"/>
    <x v="1"/>
    <x v="0"/>
    <x v="1"/>
    <x v="1"/>
    <x v="0"/>
    <x v="0"/>
    <x v="0"/>
    <n v="2"/>
    <x v="1"/>
    <x v="1"/>
    <x v="311"/>
    <x v="1"/>
    <x v="0"/>
    <x v="0"/>
    <x v="0"/>
    <n v="3"/>
    <x v="0"/>
    <n v="4"/>
    <x v="1"/>
    <x v="0"/>
    <x v="10"/>
    <x v="1"/>
    <n v="2"/>
    <n v="3"/>
    <x v="1"/>
    <x v="20"/>
    <x v="4"/>
    <x v="16"/>
    <x v="3"/>
    <n v="11"/>
    <x v="3"/>
    <n v="9"/>
    <x v="1"/>
  </r>
  <r>
    <n v="27"/>
    <x v="2"/>
    <x v="1"/>
    <x v="0"/>
    <x v="0"/>
    <n v="2"/>
    <x v="0"/>
    <n v="3"/>
    <x v="3"/>
    <s v="Life Sciences"/>
    <n v="437"/>
    <n v="4"/>
    <x v="2"/>
    <x v="1"/>
    <x v="0"/>
    <x v="0"/>
    <x v="0"/>
    <x v="0"/>
    <x v="0"/>
    <n v="3"/>
    <x v="2"/>
    <x v="0"/>
    <x v="312"/>
    <x v="1"/>
    <x v="0"/>
    <x v="0"/>
    <x v="0"/>
    <n v="3"/>
    <x v="0"/>
    <n v="1"/>
    <x v="0"/>
    <x v="0"/>
    <x v="7"/>
    <x v="3"/>
    <n v="3"/>
    <n v="3"/>
    <x v="1"/>
    <x v="8"/>
    <x v="2"/>
    <x v="0"/>
    <x v="0"/>
    <n v="0"/>
    <x v="0"/>
    <n v="4"/>
    <x v="0"/>
  </r>
  <r>
    <n v="31"/>
    <x v="1"/>
    <x v="1"/>
    <x v="0"/>
    <x v="0"/>
    <n v="7"/>
    <x v="1"/>
    <n v="3"/>
    <x v="3"/>
    <s v="Marketing"/>
    <n v="438"/>
    <n v="4"/>
    <x v="2"/>
    <x v="1"/>
    <x v="0"/>
    <x v="0"/>
    <x v="0"/>
    <x v="0"/>
    <x v="0"/>
    <n v="4"/>
    <x v="0"/>
    <x v="2"/>
    <x v="313"/>
    <x v="5"/>
    <x v="1"/>
    <x v="3"/>
    <x v="3"/>
    <n v="3"/>
    <x v="0"/>
    <n v="4"/>
    <x v="1"/>
    <x v="2"/>
    <x v="10"/>
    <x v="1"/>
    <n v="3"/>
    <n v="3"/>
    <x v="1"/>
    <x v="5"/>
    <x v="0"/>
    <x v="1"/>
    <x v="1"/>
    <n v="1"/>
    <x v="0"/>
    <n v="7"/>
    <x v="1"/>
  </r>
  <r>
    <n v="32"/>
    <x v="1"/>
    <x v="1"/>
    <x v="0"/>
    <x v="1"/>
    <n v="2"/>
    <x v="0"/>
    <n v="4"/>
    <x v="2"/>
    <s v="Medical"/>
    <n v="439"/>
    <n v="1"/>
    <x v="3"/>
    <x v="0"/>
    <x v="2"/>
    <x v="2"/>
    <x v="0"/>
    <x v="0"/>
    <x v="1"/>
    <n v="4"/>
    <x v="0"/>
    <x v="0"/>
    <x v="314"/>
    <x v="8"/>
    <x v="1"/>
    <x v="10"/>
    <x v="10"/>
    <n v="3"/>
    <x v="0"/>
    <n v="3"/>
    <x v="3"/>
    <x v="0"/>
    <x v="1"/>
    <x v="0"/>
    <n v="0"/>
    <n v="2"/>
    <x v="2"/>
    <x v="5"/>
    <x v="0"/>
    <x v="1"/>
    <x v="1"/>
    <n v="0"/>
    <x v="0"/>
    <n v="7"/>
    <x v="1"/>
  </r>
  <r>
    <n v="28"/>
    <x v="2"/>
    <x v="0"/>
    <x v="0"/>
    <x v="1"/>
    <n v="2"/>
    <x v="0"/>
    <n v="4"/>
    <x v="2"/>
    <s v="Medical"/>
    <n v="440"/>
    <n v="1"/>
    <x v="3"/>
    <x v="1"/>
    <x v="3"/>
    <x v="3"/>
    <x v="1"/>
    <x v="1"/>
    <x v="1"/>
    <n v="4"/>
    <x v="0"/>
    <x v="1"/>
    <x v="315"/>
    <x v="6"/>
    <x v="0"/>
    <x v="4"/>
    <x v="4"/>
    <n v="3"/>
    <x v="0"/>
    <n v="4"/>
    <x v="1"/>
    <x v="0"/>
    <x v="7"/>
    <x v="3"/>
    <n v="4"/>
    <n v="2"/>
    <x v="2"/>
    <x v="11"/>
    <x v="2"/>
    <x v="3"/>
    <x v="2"/>
    <n v="2"/>
    <x v="0"/>
    <n v="2"/>
    <x v="2"/>
  </r>
  <r>
    <n v="30"/>
    <x v="2"/>
    <x v="1"/>
    <x v="0"/>
    <x v="1"/>
    <n v="28"/>
    <x v="2"/>
    <n v="2"/>
    <x v="0"/>
    <s v="Medical"/>
    <n v="441"/>
    <n v="4"/>
    <x v="2"/>
    <x v="0"/>
    <x v="0"/>
    <x v="0"/>
    <x v="0"/>
    <x v="0"/>
    <x v="1"/>
    <n v="4"/>
    <x v="0"/>
    <x v="1"/>
    <x v="316"/>
    <x v="1"/>
    <x v="1"/>
    <x v="4"/>
    <x v="4"/>
    <n v="3"/>
    <x v="0"/>
    <n v="4"/>
    <x v="1"/>
    <x v="3"/>
    <x v="27"/>
    <x v="1"/>
    <n v="2"/>
    <n v="3"/>
    <x v="1"/>
    <x v="1"/>
    <x v="0"/>
    <x v="6"/>
    <x v="1"/>
    <n v="1"/>
    <x v="0"/>
    <n v="9"/>
    <x v="1"/>
  </r>
  <r>
    <n v="31"/>
    <x v="1"/>
    <x v="1"/>
    <x v="1"/>
    <x v="1"/>
    <n v="7"/>
    <x v="1"/>
    <n v="2"/>
    <x v="0"/>
    <s v="Life Sciences"/>
    <n v="442"/>
    <n v="3"/>
    <x v="1"/>
    <x v="0"/>
    <x v="1"/>
    <x v="1"/>
    <x v="2"/>
    <x v="2"/>
    <x v="3"/>
    <n v="3"/>
    <x v="2"/>
    <x v="1"/>
    <x v="317"/>
    <x v="1"/>
    <x v="1"/>
    <x v="13"/>
    <x v="13"/>
    <n v="4"/>
    <x v="1"/>
    <n v="1"/>
    <x v="0"/>
    <x v="1"/>
    <x v="1"/>
    <x v="0"/>
    <n v="2"/>
    <n v="3"/>
    <x v="1"/>
    <x v="1"/>
    <x v="0"/>
    <x v="5"/>
    <x v="1"/>
    <n v="8"/>
    <x v="2"/>
    <n v="9"/>
    <x v="1"/>
  </r>
  <r>
    <n v="39"/>
    <x v="1"/>
    <x v="1"/>
    <x v="1"/>
    <x v="1"/>
    <n v="7"/>
    <x v="1"/>
    <n v="2"/>
    <x v="0"/>
    <s v="Medical"/>
    <n v="444"/>
    <n v="3"/>
    <x v="1"/>
    <x v="1"/>
    <x v="1"/>
    <x v="1"/>
    <x v="4"/>
    <x v="4"/>
    <x v="5"/>
    <n v="4"/>
    <x v="0"/>
    <x v="1"/>
    <x v="318"/>
    <x v="1"/>
    <x v="1"/>
    <x v="2"/>
    <x v="2"/>
    <n v="3"/>
    <x v="0"/>
    <n v="1"/>
    <x v="0"/>
    <x v="1"/>
    <x v="24"/>
    <x v="4"/>
    <n v="2"/>
    <n v="3"/>
    <x v="1"/>
    <x v="17"/>
    <x v="3"/>
    <x v="5"/>
    <x v="1"/>
    <n v="13"/>
    <x v="3"/>
    <n v="3"/>
    <x v="0"/>
  </r>
  <r>
    <n v="39"/>
    <x v="1"/>
    <x v="0"/>
    <x v="0"/>
    <x v="0"/>
    <n v="3"/>
    <x v="0"/>
    <n v="2"/>
    <x v="0"/>
    <s v="Medical"/>
    <n v="445"/>
    <n v="4"/>
    <x v="2"/>
    <x v="0"/>
    <x v="0"/>
    <x v="0"/>
    <x v="0"/>
    <x v="0"/>
    <x v="0"/>
    <n v="3"/>
    <x v="2"/>
    <x v="1"/>
    <x v="319"/>
    <x v="5"/>
    <x v="0"/>
    <x v="11"/>
    <x v="11"/>
    <n v="3"/>
    <x v="0"/>
    <n v="1"/>
    <x v="0"/>
    <x v="0"/>
    <x v="4"/>
    <x v="1"/>
    <n v="3"/>
    <n v="2"/>
    <x v="2"/>
    <x v="6"/>
    <x v="1"/>
    <x v="2"/>
    <x v="2"/>
    <n v="0"/>
    <x v="0"/>
    <n v="0"/>
    <x v="2"/>
  </r>
  <r>
    <n v="33"/>
    <x v="1"/>
    <x v="1"/>
    <x v="1"/>
    <x v="0"/>
    <n v="10"/>
    <x v="1"/>
    <n v="3"/>
    <x v="3"/>
    <s v="Marketing"/>
    <n v="446"/>
    <n v="2"/>
    <x v="0"/>
    <x v="1"/>
    <x v="1"/>
    <x v="1"/>
    <x v="0"/>
    <x v="0"/>
    <x v="0"/>
    <n v="4"/>
    <x v="0"/>
    <x v="0"/>
    <x v="320"/>
    <x v="9"/>
    <x v="1"/>
    <x v="9"/>
    <x v="9"/>
    <n v="3"/>
    <x v="0"/>
    <n v="3"/>
    <x v="3"/>
    <x v="0"/>
    <x v="15"/>
    <x v="0"/>
    <n v="6"/>
    <n v="2"/>
    <x v="2"/>
    <x v="5"/>
    <x v="0"/>
    <x v="1"/>
    <x v="1"/>
    <n v="0"/>
    <x v="0"/>
    <n v="1"/>
    <x v="2"/>
  </r>
  <r>
    <n v="47"/>
    <x v="0"/>
    <x v="1"/>
    <x v="0"/>
    <x v="1"/>
    <n v="5"/>
    <x v="0"/>
    <n v="5"/>
    <x v="4"/>
    <s v="Life Sciences"/>
    <n v="447"/>
    <n v="4"/>
    <x v="2"/>
    <x v="1"/>
    <x v="0"/>
    <x v="0"/>
    <x v="4"/>
    <x v="4"/>
    <x v="7"/>
    <n v="3"/>
    <x v="2"/>
    <x v="1"/>
    <x v="321"/>
    <x v="5"/>
    <x v="1"/>
    <x v="0"/>
    <x v="0"/>
    <n v="3"/>
    <x v="0"/>
    <n v="2"/>
    <x v="2"/>
    <x v="1"/>
    <x v="24"/>
    <x v="4"/>
    <n v="2"/>
    <n v="3"/>
    <x v="1"/>
    <x v="11"/>
    <x v="2"/>
    <x v="3"/>
    <x v="2"/>
    <n v="1"/>
    <x v="0"/>
    <n v="1"/>
    <x v="2"/>
  </r>
  <r>
    <n v="43"/>
    <x v="0"/>
    <x v="1"/>
    <x v="1"/>
    <x v="1"/>
    <n v="10"/>
    <x v="1"/>
    <n v="4"/>
    <x v="2"/>
    <s v="Life Sciences"/>
    <n v="448"/>
    <n v="3"/>
    <x v="1"/>
    <x v="0"/>
    <x v="1"/>
    <x v="1"/>
    <x v="0"/>
    <x v="0"/>
    <x v="2"/>
    <n v="3"/>
    <x v="2"/>
    <x v="2"/>
    <x v="322"/>
    <x v="1"/>
    <x v="1"/>
    <x v="0"/>
    <x v="0"/>
    <n v="3"/>
    <x v="0"/>
    <n v="2"/>
    <x v="2"/>
    <x v="1"/>
    <x v="15"/>
    <x v="0"/>
    <n v="3"/>
    <n v="4"/>
    <x v="3"/>
    <x v="7"/>
    <x v="0"/>
    <x v="1"/>
    <x v="1"/>
    <n v="0"/>
    <x v="0"/>
    <n v="0"/>
    <x v="2"/>
  </r>
  <r>
    <n v="27"/>
    <x v="2"/>
    <x v="1"/>
    <x v="2"/>
    <x v="0"/>
    <n v="1"/>
    <x v="0"/>
    <n v="1"/>
    <x v="1"/>
    <s v="Marketing"/>
    <n v="449"/>
    <n v="3"/>
    <x v="1"/>
    <x v="1"/>
    <x v="0"/>
    <x v="0"/>
    <x v="0"/>
    <x v="0"/>
    <x v="0"/>
    <n v="2"/>
    <x v="1"/>
    <x v="1"/>
    <x v="323"/>
    <x v="4"/>
    <x v="0"/>
    <x v="4"/>
    <x v="4"/>
    <n v="3"/>
    <x v="0"/>
    <n v="4"/>
    <x v="1"/>
    <x v="1"/>
    <x v="3"/>
    <x v="0"/>
    <n v="0"/>
    <n v="3"/>
    <x v="1"/>
    <x v="8"/>
    <x v="2"/>
    <x v="0"/>
    <x v="0"/>
    <n v="1"/>
    <x v="0"/>
    <n v="4"/>
    <x v="0"/>
  </r>
  <r>
    <n v="54"/>
    <x v="0"/>
    <x v="1"/>
    <x v="1"/>
    <x v="1"/>
    <n v="20"/>
    <x v="3"/>
    <n v="4"/>
    <x v="2"/>
    <s v="Life Sciences"/>
    <n v="450"/>
    <n v="4"/>
    <x v="2"/>
    <x v="0"/>
    <x v="0"/>
    <x v="0"/>
    <x v="0"/>
    <x v="0"/>
    <x v="1"/>
    <n v="3"/>
    <x v="2"/>
    <x v="0"/>
    <x v="324"/>
    <x v="9"/>
    <x v="1"/>
    <x v="3"/>
    <x v="3"/>
    <n v="3"/>
    <x v="0"/>
    <n v="4"/>
    <x v="1"/>
    <x v="0"/>
    <x v="26"/>
    <x v="1"/>
    <n v="4"/>
    <n v="2"/>
    <x v="2"/>
    <x v="9"/>
    <x v="2"/>
    <x v="7"/>
    <x v="0"/>
    <n v="0"/>
    <x v="0"/>
    <n v="3"/>
    <x v="0"/>
  </r>
  <r>
    <n v="43"/>
    <x v="0"/>
    <x v="1"/>
    <x v="0"/>
    <x v="1"/>
    <n v="7"/>
    <x v="1"/>
    <n v="3"/>
    <x v="3"/>
    <s v="Life Sciences"/>
    <n v="451"/>
    <n v="3"/>
    <x v="1"/>
    <x v="0"/>
    <x v="0"/>
    <x v="0"/>
    <x v="2"/>
    <x v="2"/>
    <x v="4"/>
    <n v="1"/>
    <x v="3"/>
    <x v="1"/>
    <x v="325"/>
    <x v="0"/>
    <x v="1"/>
    <x v="10"/>
    <x v="10"/>
    <n v="3"/>
    <x v="0"/>
    <n v="1"/>
    <x v="0"/>
    <x v="1"/>
    <x v="1"/>
    <x v="0"/>
    <n v="1"/>
    <n v="2"/>
    <x v="2"/>
    <x v="6"/>
    <x v="1"/>
    <x v="2"/>
    <x v="2"/>
    <n v="0"/>
    <x v="0"/>
    <n v="0"/>
    <x v="2"/>
  </r>
  <r>
    <n v="45"/>
    <x v="0"/>
    <x v="1"/>
    <x v="0"/>
    <x v="1"/>
    <n v="8"/>
    <x v="1"/>
    <n v="4"/>
    <x v="2"/>
    <s v="Other"/>
    <n v="452"/>
    <n v="4"/>
    <x v="2"/>
    <x v="1"/>
    <x v="0"/>
    <x v="0"/>
    <x v="0"/>
    <x v="0"/>
    <x v="1"/>
    <n v="4"/>
    <x v="0"/>
    <x v="1"/>
    <x v="326"/>
    <x v="3"/>
    <x v="1"/>
    <x v="9"/>
    <x v="9"/>
    <n v="3"/>
    <x v="0"/>
    <n v="1"/>
    <x v="0"/>
    <x v="3"/>
    <x v="4"/>
    <x v="1"/>
    <n v="3"/>
    <n v="3"/>
    <x v="1"/>
    <x v="1"/>
    <x v="0"/>
    <x v="5"/>
    <x v="1"/>
    <n v="9"/>
    <x v="2"/>
    <n v="8"/>
    <x v="1"/>
  </r>
  <r>
    <n v="40"/>
    <x v="1"/>
    <x v="1"/>
    <x v="0"/>
    <x v="0"/>
    <n v="1"/>
    <x v="0"/>
    <n v="2"/>
    <x v="0"/>
    <s v="Medical"/>
    <n v="453"/>
    <n v="2"/>
    <x v="0"/>
    <x v="1"/>
    <x v="3"/>
    <x v="3"/>
    <x v="0"/>
    <x v="0"/>
    <x v="0"/>
    <n v="4"/>
    <x v="0"/>
    <x v="1"/>
    <x v="327"/>
    <x v="7"/>
    <x v="0"/>
    <x v="6"/>
    <x v="6"/>
    <n v="4"/>
    <x v="1"/>
    <n v="3"/>
    <x v="3"/>
    <x v="2"/>
    <x v="3"/>
    <x v="0"/>
    <n v="2"/>
    <n v="2"/>
    <x v="2"/>
    <x v="9"/>
    <x v="2"/>
    <x v="7"/>
    <x v="0"/>
    <n v="0"/>
    <x v="0"/>
    <n v="2"/>
    <x v="2"/>
  </r>
  <r>
    <n v="29"/>
    <x v="2"/>
    <x v="0"/>
    <x v="0"/>
    <x v="1"/>
    <n v="8"/>
    <x v="1"/>
    <n v="4"/>
    <x v="2"/>
    <s v="Other"/>
    <n v="454"/>
    <n v="2"/>
    <x v="0"/>
    <x v="1"/>
    <x v="3"/>
    <x v="3"/>
    <x v="1"/>
    <x v="1"/>
    <x v="2"/>
    <n v="1"/>
    <x v="3"/>
    <x v="1"/>
    <x v="328"/>
    <x v="1"/>
    <x v="0"/>
    <x v="0"/>
    <x v="0"/>
    <n v="3"/>
    <x v="0"/>
    <n v="4"/>
    <x v="1"/>
    <x v="0"/>
    <x v="2"/>
    <x v="0"/>
    <n v="4"/>
    <n v="2"/>
    <x v="2"/>
    <x v="5"/>
    <x v="0"/>
    <x v="1"/>
    <x v="1"/>
    <n v="0"/>
    <x v="0"/>
    <n v="7"/>
    <x v="1"/>
  </r>
  <r>
    <n v="29"/>
    <x v="2"/>
    <x v="1"/>
    <x v="0"/>
    <x v="1"/>
    <n v="9"/>
    <x v="1"/>
    <n v="5"/>
    <x v="4"/>
    <s v="Other"/>
    <n v="455"/>
    <n v="2"/>
    <x v="0"/>
    <x v="1"/>
    <x v="1"/>
    <x v="1"/>
    <x v="1"/>
    <x v="1"/>
    <x v="2"/>
    <n v="4"/>
    <x v="0"/>
    <x v="0"/>
    <x v="329"/>
    <x v="4"/>
    <x v="1"/>
    <x v="8"/>
    <x v="8"/>
    <n v="3"/>
    <x v="0"/>
    <n v="3"/>
    <x v="3"/>
    <x v="0"/>
    <x v="21"/>
    <x v="3"/>
    <n v="2"/>
    <n v="3"/>
    <x v="1"/>
    <x v="11"/>
    <x v="2"/>
    <x v="3"/>
    <x v="2"/>
    <n v="2"/>
    <x v="0"/>
    <n v="2"/>
    <x v="2"/>
  </r>
  <r>
    <n v="30"/>
    <x v="2"/>
    <x v="1"/>
    <x v="0"/>
    <x v="0"/>
    <n v="5"/>
    <x v="0"/>
    <n v="3"/>
    <x v="3"/>
    <s v="Marketing"/>
    <n v="456"/>
    <n v="4"/>
    <x v="2"/>
    <x v="0"/>
    <x v="1"/>
    <x v="1"/>
    <x v="0"/>
    <x v="0"/>
    <x v="0"/>
    <n v="3"/>
    <x v="2"/>
    <x v="2"/>
    <x v="330"/>
    <x v="1"/>
    <x v="1"/>
    <x v="4"/>
    <x v="4"/>
    <n v="3"/>
    <x v="0"/>
    <n v="3"/>
    <x v="3"/>
    <x v="2"/>
    <x v="1"/>
    <x v="0"/>
    <n v="2"/>
    <n v="3"/>
    <x v="1"/>
    <x v="1"/>
    <x v="0"/>
    <x v="5"/>
    <x v="1"/>
    <n v="1"/>
    <x v="0"/>
    <n v="2"/>
    <x v="2"/>
  </r>
  <r>
    <n v="27"/>
    <x v="2"/>
    <x v="1"/>
    <x v="0"/>
    <x v="0"/>
    <n v="8"/>
    <x v="1"/>
    <n v="4"/>
    <x v="2"/>
    <s v="Marketing"/>
    <n v="458"/>
    <n v="2"/>
    <x v="0"/>
    <x v="0"/>
    <x v="0"/>
    <x v="0"/>
    <x v="0"/>
    <x v="0"/>
    <x v="0"/>
    <n v="2"/>
    <x v="1"/>
    <x v="1"/>
    <x v="331"/>
    <x v="1"/>
    <x v="1"/>
    <x v="11"/>
    <x v="11"/>
    <n v="3"/>
    <x v="0"/>
    <n v="1"/>
    <x v="0"/>
    <x v="1"/>
    <x v="0"/>
    <x v="0"/>
    <n v="3"/>
    <n v="3"/>
    <x v="1"/>
    <x v="3"/>
    <x v="0"/>
    <x v="1"/>
    <x v="1"/>
    <n v="0"/>
    <x v="0"/>
    <n v="7"/>
    <x v="1"/>
  </r>
  <r>
    <n v="37"/>
    <x v="1"/>
    <x v="1"/>
    <x v="0"/>
    <x v="1"/>
    <n v="5"/>
    <x v="0"/>
    <n v="2"/>
    <x v="0"/>
    <s v="Medical"/>
    <n v="460"/>
    <n v="4"/>
    <x v="2"/>
    <x v="1"/>
    <x v="0"/>
    <x v="0"/>
    <x v="0"/>
    <x v="0"/>
    <x v="3"/>
    <n v="4"/>
    <x v="0"/>
    <x v="2"/>
    <x v="136"/>
    <x v="8"/>
    <x v="1"/>
    <x v="10"/>
    <x v="10"/>
    <n v="3"/>
    <x v="0"/>
    <n v="3"/>
    <x v="3"/>
    <x v="3"/>
    <x v="0"/>
    <x v="0"/>
    <n v="2"/>
    <n v="2"/>
    <x v="2"/>
    <x v="0"/>
    <x v="0"/>
    <x v="3"/>
    <x v="2"/>
    <n v="0"/>
    <x v="0"/>
    <n v="4"/>
    <x v="0"/>
  </r>
  <r>
    <n v="38"/>
    <x v="1"/>
    <x v="1"/>
    <x v="0"/>
    <x v="1"/>
    <n v="15"/>
    <x v="4"/>
    <n v="2"/>
    <x v="0"/>
    <s v="Life Sciences"/>
    <n v="461"/>
    <n v="3"/>
    <x v="1"/>
    <x v="1"/>
    <x v="1"/>
    <x v="1"/>
    <x v="2"/>
    <x v="2"/>
    <x v="7"/>
    <n v="4"/>
    <x v="0"/>
    <x v="2"/>
    <x v="332"/>
    <x v="4"/>
    <x v="0"/>
    <x v="9"/>
    <x v="9"/>
    <n v="3"/>
    <x v="0"/>
    <n v="2"/>
    <x v="2"/>
    <x v="1"/>
    <x v="4"/>
    <x v="1"/>
    <n v="3"/>
    <n v="3"/>
    <x v="1"/>
    <x v="19"/>
    <x v="4"/>
    <x v="15"/>
    <x v="1"/>
    <n v="2"/>
    <x v="0"/>
    <n v="9"/>
    <x v="1"/>
  </r>
  <r>
    <n v="31"/>
    <x v="1"/>
    <x v="1"/>
    <x v="0"/>
    <x v="1"/>
    <n v="7"/>
    <x v="1"/>
    <n v="4"/>
    <x v="2"/>
    <s v="Medical"/>
    <n v="462"/>
    <n v="3"/>
    <x v="1"/>
    <x v="0"/>
    <x v="0"/>
    <x v="0"/>
    <x v="2"/>
    <x v="2"/>
    <x v="3"/>
    <n v="4"/>
    <x v="0"/>
    <x v="0"/>
    <x v="333"/>
    <x v="1"/>
    <x v="0"/>
    <x v="9"/>
    <x v="9"/>
    <n v="3"/>
    <x v="0"/>
    <n v="3"/>
    <x v="3"/>
    <x v="0"/>
    <x v="27"/>
    <x v="1"/>
    <n v="2"/>
    <n v="2"/>
    <x v="2"/>
    <x v="19"/>
    <x v="4"/>
    <x v="5"/>
    <x v="1"/>
    <n v="4"/>
    <x v="1"/>
    <n v="10"/>
    <x v="1"/>
  </r>
  <r>
    <n v="29"/>
    <x v="2"/>
    <x v="1"/>
    <x v="0"/>
    <x v="0"/>
    <n v="10"/>
    <x v="1"/>
    <n v="1"/>
    <x v="1"/>
    <s v="Marketing"/>
    <n v="463"/>
    <n v="4"/>
    <x v="2"/>
    <x v="0"/>
    <x v="1"/>
    <x v="1"/>
    <x v="0"/>
    <x v="0"/>
    <x v="0"/>
    <n v="2"/>
    <x v="1"/>
    <x v="2"/>
    <x v="334"/>
    <x v="1"/>
    <x v="0"/>
    <x v="9"/>
    <x v="9"/>
    <n v="3"/>
    <x v="0"/>
    <n v="1"/>
    <x v="0"/>
    <x v="3"/>
    <x v="2"/>
    <x v="0"/>
    <n v="2"/>
    <n v="3"/>
    <x v="1"/>
    <x v="5"/>
    <x v="0"/>
    <x v="1"/>
    <x v="1"/>
    <n v="1"/>
    <x v="0"/>
    <n v="7"/>
    <x v="1"/>
  </r>
  <r>
    <n v="35"/>
    <x v="1"/>
    <x v="1"/>
    <x v="0"/>
    <x v="1"/>
    <n v="5"/>
    <x v="0"/>
    <n v="4"/>
    <x v="2"/>
    <s v="Technical Degree"/>
    <n v="464"/>
    <n v="3"/>
    <x v="1"/>
    <x v="1"/>
    <x v="0"/>
    <x v="0"/>
    <x v="2"/>
    <x v="2"/>
    <x v="3"/>
    <n v="2"/>
    <x v="1"/>
    <x v="0"/>
    <x v="335"/>
    <x v="4"/>
    <x v="1"/>
    <x v="4"/>
    <x v="4"/>
    <n v="3"/>
    <x v="0"/>
    <n v="4"/>
    <x v="1"/>
    <x v="0"/>
    <x v="6"/>
    <x v="1"/>
    <n v="5"/>
    <n v="3"/>
    <x v="1"/>
    <x v="22"/>
    <x v="4"/>
    <x v="8"/>
    <x v="1"/>
    <n v="0"/>
    <x v="0"/>
    <n v="13"/>
    <x v="3"/>
  </r>
  <r>
    <n v="23"/>
    <x v="2"/>
    <x v="1"/>
    <x v="0"/>
    <x v="1"/>
    <n v="26"/>
    <x v="2"/>
    <n v="1"/>
    <x v="1"/>
    <s v="Life Sciences"/>
    <n v="465"/>
    <n v="3"/>
    <x v="1"/>
    <x v="1"/>
    <x v="0"/>
    <x v="0"/>
    <x v="1"/>
    <x v="1"/>
    <x v="1"/>
    <n v="4"/>
    <x v="0"/>
    <x v="2"/>
    <x v="336"/>
    <x v="1"/>
    <x v="1"/>
    <x v="3"/>
    <x v="3"/>
    <n v="3"/>
    <x v="0"/>
    <n v="3"/>
    <x v="3"/>
    <x v="3"/>
    <x v="21"/>
    <x v="3"/>
    <n v="2"/>
    <n v="2"/>
    <x v="2"/>
    <x v="9"/>
    <x v="2"/>
    <x v="3"/>
    <x v="2"/>
    <n v="0"/>
    <x v="0"/>
    <n v="2"/>
    <x v="2"/>
  </r>
  <r>
    <n v="41"/>
    <x v="0"/>
    <x v="1"/>
    <x v="0"/>
    <x v="1"/>
    <n v="6"/>
    <x v="1"/>
    <n v="3"/>
    <x v="3"/>
    <s v="Medical"/>
    <n v="466"/>
    <n v="4"/>
    <x v="2"/>
    <x v="1"/>
    <x v="1"/>
    <x v="1"/>
    <x v="0"/>
    <x v="0"/>
    <x v="3"/>
    <n v="2"/>
    <x v="1"/>
    <x v="0"/>
    <x v="337"/>
    <x v="2"/>
    <x v="0"/>
    <x v="2"/>
    <x v="2"/>
    <n v="3"/>
    <x v="0"/>
    <n v="4"/>
    <x v="1"/>
    <x v="0"/>
    <x v="0"/>
    <x v="0"/>
    <n v="3"/>
    <n v="3"/>
    <x v="1"/>
    <x v="8"/>
    <x v="2"/>
    <x v="0"/>
    <x v="0"/>
    <n v="1"/>
    <x v="0"/>
    <n v="2"/>
    <x v="2"/>
  </r>
  <r>
    <n v="47"/>
    <x v="0"/>
    <x v="1"/>
    <x v="1"/>
    <x v="0"/>
    <n v="4"/>
    <x v="0"/>
    <n v="1"/>
    <x v="1"/>
    <s v="Medical"/>
    <n v="467"/>
    <n v="2"/>
    <x v="0"/>
    <x v="1"/>
    <x v="0"/>
    <x v="0"/>
    <x v="0"/>
    <x v="0"/>
    <x v="6"/>
    <n v="3"/>
    <x v="2"/>
    <x v="0"/>
    <x v="338"/>
    <x v="9"/>
    <x v="1"/>
    <x v="12"/>
    <x v="12"/>
    <n v="3"/>
    <x v="0"/>
    <n v="1"/>
    <x v="0"/>
    <x v="0"/>
    <x v="7"/>
    <x v="3"/>
    <n v="3"/>
    <n v="3"/>
    <x v="1"/>
    <x v="2"/>
    <x v="1"/>
    <x v="2"/>
    <x v="2"/>
    <n v="0"/>
    <x v="0"/>
    <n v="0"/>
    <x v="2"/>
  </r>
  <r>
    <n v="42"/>
    <x v="0"/>
    <x v="1"/>
    <x v="0"/>
    <x v="1"/>
    <n v="23"/>
    <x v="2"/>
    <n v="5"/>
    <x v="4"/>
    <s v="Life Sciences"/>
    <n v="468"/>
    <n v="1"/>
    <x v="3"/>
    <x v="0"/>
    <x v="0"/>
    <x v="0"/>
    <x v="3"/>
    <x v="3"/>
    <x v="7"/>
    <n v="4"/>
    <x v="0"/>
    <x v="0"/>
    <x v="339"/>
    <x v="7"/>
    <x v="1"/>
    <x v="9"/>
    <x v="9"/>
    <n v="3"/>
    <x v="0"/>
    <n v="2"/>
    <x v="2"/>
    <x v="0"/>
    <x v="28"/>
    <x v="1"/>
    <n v="2"/>
    <n v="3"/>
    <x v="1"/>
    <x v="6"/>
    <x v="1"/>
    <x v="2"/>
    <x v="2"/>
    <n v="0"/>
    <x v="0"/>
    <n v="0"/>
    <x v="2"/>
  </r>
  <r>
    <n v="29"/>
    <x v="2"/>
    <x v="1"/>
    <x v="2"/>
    <x v="0"/>
    <n v="2"/>
    <x v="0"/>
    <n v="3"/>
    <x v="3"/>
    <s v="Life Sciences"/>
    <n v="469"/>
    <n v="4"/>
    <x v="2"/>
    <x v="1"/>
    <x v="0"/>
    <x v="0"/>
    <x v="0"/>
    <x v="0"/>
    <x v="0"/>
    <n v="3"/>
    <x v="2"/>
    <x v="1"/>
    <x v="340"/>
    <x v="1"/>
    <x v="1"/>
    <x v="9"/>
    <x v="9"/>
    <n v="3"/>
    <x v="0"/>
    <n v="1"/>
    <x v="0"/>
    <x v="1"/>
    <x v="21"/>
    <x v="3"/>
    <n v="3"/>
    <n v="2"/>
    <x v="2"/>
    <x v="9"/>
    <x v="2"/>
    <x v="7"/>
    <x v="0"/>
    <n v="0"/>
    <x v="0"/>
    <n v="2"/>
    <x v="2"/>
  </r>
  <r>
    <n v="42"/>
    <x v="0"/>
    <x v="1"/>
    <x v="0"/>
    <x v="2"/>
    <n v="2"/>
    <x v="0"/>
    <n v="1"/>
    <x v="1"/>
    <s v="Technical Degree"/>
    <n v="470"/>
    <n v="3"/>
    <x v="1"/>
    <x v="1"/>
    <x v="0"/>
    <x v="0"/>
    <x v="1"/>
    <x v="1"/>
    <x v="8"/>
    <n v="3"/>
    <x v="2"/>
    <x v="2"/>
    <x v="341"/>
    <x v="4"/>
    <x v="0"/>
    <x v="0"/>
    <x v="0"/>
    <n v="3"/>
    <x v="0"/>
    <n v="3"/>
    <x v="3"/>
    <x v="1"/>
    <x v="21"/>
    <x v="3"/>
    <n v="5"/>
    <n v="3"/>
    <x v="1"/>
    <x v="11"/>
    <x v="2"/>
    <x v="3"/>
    <x v="2"/>
    <n v="1"/>
    <x v="0"/>
    <n v="0"/>
    <x v="2"/>
  </r>
  <r>
    <n v="32"/>
    <x v="1"/>
    <x v="1"/>
    <x v="0"/>
    <x v="1"/>
    <n v="2"/>
    <x v="0"/>
    <n v="3"/>
    <x v="3"/>
    <s v="Medical"/>
    <n v="471"/>
    <n v="3"/>
    <x v="1"/>
    <x v="0"/>
    <x v="0"/>
    <x v="0"/>
    <x v="1"/>
    <x v="1"/>
    <x v="2"/>
    <n v="2"/>
    <x v="1"/>
    <x v="1"/>
    <x v="342"/>
    <x v="1"/>
    <x v="1"/>
    <x v="4"/>
    <x v="4"/>
    <n v="3"/>
    <x v="0"/>
    <n v="3"/>
    <x v="3"/>
    <x v="1"/>
    <x v="0"/>
    <x v="0"/>
    <n v="4"/>
    <n v="3"/>
    <x v="1"/>
    <x v="3"/>
    <x v="0"/>
    <x v="2"/>
    <x v="2"/>
    <n v="0"/>
    <x v="0"/>
    <n v="7"/>
    <x v="1"/>
  </r>
  <r>
    <n v="48"/>
    <x v="0"/>
    <x v="1"/>
    <x v="0"/>
    <x v="0"/>
    <n v="29"/>
    <x v="2"/>
    <n v="1"/>
    <x v="1"/>
    <s v="Medical"/>
    <n v="473"/>
    <n v="1"/>
    <x v="3"/>
    <x v="0"/>
    <x v="0"/>
    <x v="0"/>
    <x v="2"/>
    <x v="2"/>
    <x v="5"/>
    <n v="3"/>
    <x v="2"/>
    <x v="1"/>
    <x v="343"/>
    <x v="9"/>
    <x v="1"/>
    <x v="7"/>
    <x v="7"/>
    <n v="4"/>
    <x v="1"/>
    <n v="2"/>
    <x v="2"/>
    <x v="1"/>
    <x v="20"/>
    <x v="1"/>
    <n v="3"/>
    <n v="1"/>
    <x v="0"/>
    <x v="2"/>
    <x v="1"/>
    <x v="2"/>
    <x v="2"/>
    <n v="0"/>
    <x v="0"/>
    <n v="0"/>
    <x v="2"/>
  </r>
  <r>
    <n v="37"/>
    <x v="1"/>
    <x v="1"/>
    <x v="0"/>
    <x v="1"/>
    <n v="6"/>
    <x v="1"/>
    <n v="3"/>
    <x v="3"/>
    <s v="Medical"/>
    <n v="474"/>
    <n v="3"/>
    <x v="1"/>
    <x v="1"/>
    <x v="2"/>
    <x v="2"/>
    <x v="0"/>
    <x v="0"/>
    <x v="1"/>
    <n v="1"/>
    <x v="3"/>
    <x v="2"/>
    <x v="344"/>
    <x v="5"/>
    <x v="0"/>
    <x v="4"/>
    <x v="4"/>
    <n v="3"/>
    <x v="0"/>
    <n v="1"/>
    <x v="0"/>
    <x v="3"/>
    <x v="10"/>
    <x v="1"/>
    <n v="2"/>
    <n v="3"/>
    <x v="1"/>
    <x v="5"/>
    <x v="0"/>
    <x v="1"/>
    <x v="1"/>
    <n v="6"/>
    <x v="2"/>
    <n v="7"/>
    <x v="1"/>
  </r>
  <r>
    <n v="30"/>
    <x v="2"/>
    <x v="1"/>
    <x v="2"/>
    <x v="0"/>
    <n v="25"/>
    <x v="2"/>
    <n v="2"/>
    <x v="0"/>
    <s v="Technical Degree"/>
    <n v="475"/>
    <n v="4"/>
    <x v="2"/>
    <x v="0"/>
    <x v="0"/>
    <x v="0"/>
    <x v="0"/>
    <x v="0"/>
    <x v="0"/>
    <n v="3"/>
    <x v="2"/>
    <x v="1"/>
    <x v="345"/>
    <x v="8"/>
    <x v="0"/>
    <x v="3"/>
    <x v="3"/>
    <n v="3"/>
    <x v="0"/>
    <n v="2"/>
    <x v="2"/>
    <x v="1"/>
    <x v="21"/>
    <x v="3"/>
    <n v="2"/>
    <n v="4"/>
    <x v="3"/>
    <x v="4"/>
    <x v="1"/>
    <x v="3"/>
    <x v="2"/>
    <n v="2"/>
    <x v="0"/>
    <n v="2"/>
    <x v="2"/>
  </r>
  <r>
    <n v="26"/>
    <x v="2"/>
    <x v="1"/>
    <x v="0"/>
    <x v="0"/>
    <n v="1"/>
    <x v="0"/>
    <n v="3"/>
    <x v="3"/>
    <s v="Life Sciences"/>
    <n v="476"/>
    <n v="3"/>
    <x v="1"/>
    <x v="1"/>
    <x v="0"/>
    <x v="0"/>
    <x v="0"/>
    <x v="0"/>
    <x v="0"/>
    <n v="3"/>
    <x v="2"/>
    <x v="1"/>
    <x v="346"/>
    <x v="1"/>
    <x v="1"/>
    <x v="8"/>
    <x v="8"/>
    <n v="3"/>
    <x v="0"/>
    <n v="2"/>
    <x v="2"/>
    <x v="1"/>
    <x v="0"/>
    <x v="0"/>
    <n v="3"/>
    <n v="3"/>
    <x v="1"/>
    <x v="3"/>
    <x v="0"/>
    <x v="1"/>
    <x v="1"/>
    <n v="7"/>
    <x v="2"/>
    <n v="7"/>
    <x v="1"/>
  </r>
  <r>
    <n v="42"/>
    <x v="0"/>
    <x v="1"/>
    <x v="0"/>
    <x v="1"/>
    <n v="2"/>
    <x v="0"/>
    <n v="4"/>
    <x v="2"/>
    <s v="Other"/>
    <n v="477"/>
    <n v="1"/>
    <x v="3"/>
    <x v="1"/>
    <x v="1"/>
    <x v="1"/>
    <x v="0"/>
    <x v="0"/>
    <x v="4"/>
    <n v="4"/>
    <x v="0"/>
    <x v="0"/>
    <x v="347"/>
    <x v="9"/>
    <x v="1"/>
    <x v="1"/>
    <x v="1"/>
    <n v="4"/>
    <x v="1"/>
    <n v="2"/>
    <x v="2"/>
    <x v="0"/>
    <x v="19"/>
    <x v="1"/>
    <n v="6"/>
    <n v="3"/>
    <x v="1"/>
    <x v="6"/>
    <x v="1"/>
    <x v="2"/>
    <x v="2"/>
    <n v="0"/>
    <x v="0"/>
    <n v="0"/>
    <x v="2"/>
  </r>
  <r>
    <n v="21"/>
    <x v="2"/>
    <x v="0"/>
    <x v="1"/>
    <x v="0"/>
    <n v="1"/>
    <x v="0"/>
    <n v="1"/>
    <x v="1"/>
    <s v="Technical Degree"/>
    <n v="478"/>
    <n v="1"/>
    <x v="3"/>
    <x v="0"/>
    <x v="1"/>
    <x v="1"/>
    <x v="1"/>
    <x v="1"/>
    <x v="6"/>
    <n v="2"/>
    <x v="1"/>
    <x v="0"/>
    <x v="348"/>
    <x v="1"/>
    <x v="0"/>
    <x v="0"/>
    <x v="0"/>
    <n v="3"/>
    <x v="0"/>
    <n v="3"/>
    <x v="3"/>
    <x v="0"/>
    <x v="8"/>
    <x v="3"/>
    <n v="3"/>
    <n v="3"/>
    <x v="1"/>
    <x v="11"/>
    <x v="2"/>
    <x v="3"/>
    <x v="2"/>
    <n v="1"/>
    <x v="0"/>
    <n v="2"/>
    <x v="2"/>
  </r>
  <r>
    <n v="36"/>
    <x v="1"/>
    <x v="1"/>
    <x v="2"/>
    <x v="0"/>
    <n v="1"/>
    <x v="0"/>
    <n v="5"/>
    <x v="4"/>
    <s v="Medical"/>
    <n v="479"/>
    <n v="4"/>
    <x v="2"/>
    <x v="0"/>
    <x v="0"/>
    <x v="0"/>
    <x v="0"/>
    <x v="0"/>
    <x v="0"/>
    <n v="4"/>
    <x v="0"/>
    <x v="0"/>
    <x v="349"/>
    <x v="5"/>
    <x v="1"/>
    <x v="2"/>
    <x v="2"/>
    <n v="3"/>
    <x v="0"/>
    <n v="2"/>
    <x v="2"/>
    <x v="0"/>
    <x v="2"/>
    <x v="0"/>
    <n v="6"/>
    <n v="3"/>
    <x v="1"/>
    <x v="6"/>
    <x v="1"/>
    <x v="2"/>
    <x v="2"/>
    <n v="0"/>
    <x v="0"/>
    <n v="0"/>
    <x v="2"/>
  </r>
  <r>
    <n v="36"/>
    <x v="1"/>
    <x v="1"/>
    <x v="1"/>
    <x v="0"/>
    <n v="3"/>
    <x v="0"/>
    <n v="4"/>
    <x v="2"/>
    <s v="Medical"/>
    <n v="481"/>
    <n v="1"/>
    <x v="3"/>
    <x v="1"/>
    <x v="1"/>
    <x v="1"/>
    <x v="2"/>
    <x v="2"/>
    <x v="0"/>
    <n v="4"/>
    <x v="0"/>
    <x v="1"/>
    <x v="350"/>
    <x v="5"/>
    <x v="1"/>
    <x v="0"/>
    <x v="0"/>
    <n v="3"/>
    <x v="0"/>
    <n v="1"/>
    <x v="0"/>
    <x v="1"/>
    <x v="28"/>
    <x v="1"/>
    <n v="2"/>
    <n v="3"/>
    <x v="1"/>
    <x v="20"/>
    <x v="4"/>
    <x v="5"/>
    <x v="1"/>
    <n v="1"/>
    <x v="0"/>
    <n v="12"/>
    <x v="3"/>
  </r>
  <r>
    <n v="57"/>
    <x v="0"/>
    <x v="1"/>
    <x v="0"/>
    <x v="1"/>
    <n v="1"/>
    <x v="0"/>
    <n v="4"/>
    <x v="2"/>
    <s v="Medical"/>
    <n v="482"/>
    <n v="4"/>
    <x v="2"/>
    <x v="1"/>
    <x v="0"/>
    <x v="0"/>
    <x v="0"/>
    <x v="0"/>
    <x v="4"/>
    <n v="3"/>
    <x v="2"/>
    <x v="1"/>
    <x v="351"/>
    <x v="7"/>
    <x v="1"/>
    <x v="0"/>
    <x v="0"/>
    <n v="3"/>
    <x v="0"/>
    <n v="3"/>
    <x v="3"/>
    <x v="0"/>
    <x v="20"/>
    <x v="1"/>
    <n v="2"/>
    <n v="3"/>
    <x v="1"/>
    <x v="11"/>
    <x v="2"/>
    <x v="3"/>
    <x v="2"/>
    <n v="1"/>
    <x v="0"/>
    <n v="2"/>
    <x v="2"/>
  </r>
  <r>
    <n v="40"/>
    <x v="1"/>
    <x v="1"/>
    <x v="0"/>
    <x v="1"/>
    <n v="10"/>
    <x v="1"/>
    <n v="4"/>
    <x v="2"/>
    <s v="Life Sciences"/>
    <n v="483"/>
    <n v="4"/>
    <x v="2"/>
    <x v="0"/>
    <x v="2"/>
    <x v="2"/>
    <x v="1"/>
    <x v="1"/>
    <x v="2"/>
    <n v="3"/>
    <x v="2"/>
    <x v="1"/>
    <x v="352"/>
    <x v="9"/>
    <x v="0"/>
    <x v="4"/>
    <x v="4"/>
    <n v="3"/>
    <x v="0"/>
    <n v="3"/>
    <x v="3"/>
    <x v="1"/>
    <x v="1"/>
    <x v="0"/>
    <n v="3"/>
    <n v="3"/>
    <x v="1"/>
    <x v="5"/>
    <x v="0"/>
    <x v="1"/>
    <x v="1"/>
    <n v="1"/>
    <x v="0"/>
    <n v="7"/>
    <x v="1"/>
  </r>
  <r>
    <n v="21"/>
    <x v="2"/>
    <x v="1"/>
    <x v="2"/>
    <x v="0"/>
    <n v="9"/>
    <x v="1"/>
    <n v="2"/>
    <x v="0"/>
    <s v="Medical"/>
    <n v="484"/>
    <n v="1"/>
    <x v="3"/>
    <x v="1"/>
    <x v="0"/>
    <x v="0"/>
    <x v="1"/>
    <x v="1"/>
    <x v="6"/>
    <n v="4"/>
    <x v="0"/>
    <x v="0"/>
    <x v="353"/>
    <x v="1"/>
    <x v="1"/>
    <x v="13"/>
    <x v="13"/>
    <n v="4"/>
    <x v="1"/>
    <n v="3"/>
    <x v="3"/>
    <x v="0"/>
    <x v="8"/>
    <x v="3"/>
    <n v="3"/>
    <n v="2"/>
    <x v="2"/>
    <x v="11"/>
    <x v="2"/>
    <x v="3"/>
    <x v="2"/>
    <n v="2"/>
    <x v="0"/>
    <n v="2"/>
    <x v="2"/>
  </r>
  <r>
    <n v="33"/>
    <x v="1"/>
    <x v="0"/>
    <x v="0"/>
    <x v="0"/>
    <n v="5"/>
    <x v="0"/>
    <n v="3"/>
    <x v="3"/>
    <s v="Marketing"/>
    <n v="485"/>
    <n v="4"/>
    <x v="2"/>
    <x v="0"/>
    <x v="0"/>
    <x v="0"/>
    <x v="1"/>
    <x v="1"/>
    <x v="6"/>
    <n v="3"/>
    <x v="2"/>
    <x v="0"/>
    <x v="354"/>
    <x v="1"/>
    <x v="0"/>
    <x v="4"/>
    <x v="4"/>
    <n v="3"/>
    <x v="0"/>
    <n v="2"/>
    <x v="2"/>
    <x v="0"/>
    <x v="5"/>
    <x v="2"/>
    <n v="2"/>
    <n v="3"/>
    <x v="1"/>
    <x v="6"/>
    <x v="1"/>
    <x v="2"/>
    <x v="2"/>
    <n v="0"/>
    <x v="0"/>
    <n v="0"/>
    <x v="2"/>
  </r>
  <r>
    <n v="37"/>
    <x v="1"/>
    <x v="1"/>
    <x v="0"/>
    <x v="1"/>
    <n v="10"/>
    <x v="1"/>
    <n v="3"/>
    <x v="3"/>
    <s v="Medical"/>
    <n v="486"/>
    <n v="3"/>
    <x v="1"/>
    <x v="0"/>
    <x v="0"/>
    <x v="0"/>
    <x v="1"/>
    <x v="1"/>
    <x v="2"/>
    <n v="1"/>
    <x v="3"/>
    <x v="1"/>
    <x v="138"/>
    <x v="2"/>
    <x v="1"/>
    <x v="5"/>
    <x v="5"/>
    <n v="4"/>
    <x v="1"/>
    <n v="2"/>
    <x v="2"/>
    <x v="1"/>
    <x v="6"/>
    <x v="1"/>
    <n v="3"/>
    <n v="3"/>
    <x v="1"/>
    <x v="8"/>
    <x v="2"/>
    <x v="0"/>
    <x v="0"/>
    <n v="0"/>
    <x v="0"/>
    <n v="3"/>
    <x v="0"/>
  </r>
  <r>
    <n v="46"/>
    <x v="0"/>
    <x v="1"/>
    <x v="2"/>
    <x v="1"/>
    <n v="7"/>
    <x v="1"/>
    <n v="4"/>
    <x v="2"/>
    <s v="Medical"/>
    <n v="487"/>
    <n v="3"/>
    <x v="1"/>
    <x v="0"/>
    <x v="0"/>
    <x v="0"/>
    <x v="0"/>
    <x v="0"/>
    <x v="3"/>
    <n v="3"/>
    <x v="2"/>
    <x v="1"/>
    <x v="355"/>
    <x v="7"/>
    <x v="1"/>
    <x v="9"/>
    <x v="9"/>
    <n v="3"/>
    <x v="0"/>
    <n v="3"/>
    <x v="3"/>
    <x v="0"/>
    <x v="2"/>
    <x v="0"/>
    <n v="2"/>
    <n v="4"/>
    <x v="3"/>
    <x v="6"/>
    <x v="1"/>
    <x v="2"/>
    <x v="2"/>
    <n v="0"/>
    <x v="0"/>
    <n v="0"/>
    <x v="2"/>
  </r>
  <r>
    <n v="41"/>
    <x v="0"/>
    <x v="0"/>
    <x v="1"/>
    <x v="0"/>
    <n v="4"/>
    <x v="0"/>
    <n v="3"/>
    <x v="3"/>
    <s v="Marketing"/>
    <n v="488"/>
    <n v="1"/>
    <x v="3"/>
    <x v="1"/>
    <x v="0"/>
    <x v="0"/>
    <x v="0"/>
    <x v="0"/>
    <x v="0"/>
    <n v="2"/>
    <x v="1"/>
    <x v="0"/>
    <x v="356"/>
    <x v="1"/>
    <x v="1"/>
    <x v="11"/>
    <x v="11"/>
    <n v="3"/>
    <x v="0"/>
    <n v="3"/>
    <x v="3"/>
    <x v="0"/>
    <x v="0"/>
    <x v="0"/>
    <n v="5"/>
    <n v="3"/>
    <x v="1"/>
    <x v="3"/>
    <x v="0"/>
    <x v="1"/>
    <x v="1"/>
    <n v="7"/>
    <x v="2"/>
    <n v="7"/>
    <x v="1"/>
  </r>
  <r>
    <n v="50"/>
    <x v="0"/>
    <x v="1"/>
    <x v="0"/>
    <x v="1"/>
    <n v="10"/>
    <x v="1"/>
    <n v="3"/>
    <x v="3"/>
    <s v="Technical Degree"/>
    <n v="491"/>
    <n v="4"/>
    <x v="2"/>
    <x v="1"/>
    <x v="1"/>
    <x v="1"/>
    <x v="2"/>
    <x v="2"/>
    <x v="4"/>
    <n v="4"/>
    <x v="0"/>
    <x v="0"/>
    <x v="357"/>
    <x v="2"/>
    <x v="1"/>
    <x v="2"/>
    <x v="2"/>
    <n v="3"/>
    <x v="0"/>
    <n v="4"/>
    <x v="1"/>
    <x v="0"/>
    <x v="26"/>
    <x v="1"/>
    <n v="2"/>
    <n v="3"/>
    <x v="1"/>
    <x v="9"/>
    <x v="2"/>
    <x v="7"/>
    <x v="0"/>
    <n v="1"/>
    <x v="0"/>
    <n v="3"/>
    <x v="0"/>
  </r>
  <r>
    <n v="40"/>
    <x v="1"/>
    <x v="0"/>
    <x v="0"/>
    <x v="0"/>
    <n v="22"/>
    <x v="2"/>
    <n v="2"/>
    <x v="0"/>
    <s v="Marketing"/>
    <n v="492"/>
    <n v="3"/>
    <x v="1"/>
    <x v="1"/>
    <x v="1"/>
    <x v="1"/>
    <x v="0"/>
    <x v="0"/>
    <x v="0"/>
    <n v="3"/>
    <x v="2"/>
    <x v="1"/>
    <x v="358"/>
    <x v="7"/>
    <x v="0"/>
    <x v="3"/>
    <x v="3"/>
    <n v="3"/>
    <x v="0"/>
    <n v="1"/>
    <x v="0"/>
    <x v="3"/>
    <x v="0"/>
    <x v="0"/>
    <n v="6"/>
    <n v="3"/>
    <x v="1"/>
    <x v="0"/>
    <x v="0"/>
    <x v="0"/>
    <x v="0"/>
    <n v="1"/>
    <x v="0"/>
    <n v="0"/>
    <x v="2"/>
  </r>
  <r>
    <n v="31"/>
    <x v="1"/>
    <x v="1"/>
    <x v="0"/>
    <x v="1"/>
    <n v="9"/>
    <x v="1"/>
    <n v="4"/>
    <x v="2"/>
    <s v="Life Sciences"/>
    <n v="493"/>
    <n v="3"/>
    <x v="1"/>
    <x v="1"/>
    <x v="1"/>
    <x v="1"/>
    <x v="1"/>
    <x v="1"/>
    <x v="1"/>
    <n v="2"/>
    <x v="1"/>
    <x v="0"/>
    <x v="210"/>
    <x v="4"/>
    <x v="0"/>
    <x v="10"/>
    <x v="10"/>
    <n v="3"/>
    <x v="0"/>
    <n v="4"/>
    <x v="1"/>
    <x v="0"/>
    <x v="8"/>
    <x v="3"/>
    <n v="5"/>
    <n v="3"/>
    <x v="1"/>
    <x v="4"/>
    <x v="1"/>
    <x v="3"/>
    <x v="2"/>
    <n v="2"/>
    <x v="0"/>
    <n v="2"/>
    <x v="2"/>
  </r>
  <r>
    <n v="21"/>
    <x v="2"/>
    <x v="0"/>
    <x v="0"/>
    <x v="0"/>
    <n v="12"/>
    <x v="4"/>
    <n v="3"/>
    <x v="3"/>
    <s v="Life Sciences"/>
    <n v="494"/>
    <n v="3"/>
    <x v="1"/>
    <x v="0"/>
    <x v="2"/>
    <x v="2"/>
    <x v="1"/>
    <x v="1"/>
    <x v="6"/>
    <n v="2"/>
    <x v="1"/>
    <x v="0"/>
    <x v="359"/>
    <x v="1"/>
    <x v="1"/>
    <x v="2"/>
    <x v="2"/>
    <n v="3"/>
    <x v="0"/>
    <n v="4"/>
    <x v="1"/>
    <x v="0"/>
    <x v="5"/>
    <x v="2"/>
    <n v="0"/>
    <n v="3"/>
    <x v="1"/>
    <x v="6"/>
    <x v="1"/>
    <x v="2"/>
    <x v="2"/>
    <n v="0"/>
    <x v="0"/>
    <n v="0"/>
    <x v="2"/>
  </r>
  <r>
    <n v="29"/>
    <x v="2"/>
    <x v="1"/>
    <x v="0"/>
    <x v="1"/>
    <n v="23"/>
    <x v="2"/>
    <n v="3"/>
    <x v="3"/>
    <s v="Life Sciences"/>
    <n v="495"/>
    <n v="4"/>
    <x v="2"/>
    <x v="1"/>
    <x v="0"/>
    <x v="0"/>
    <x v="1"/>
    <x v="1"/>
    <x v="1"/>
    <n v="4"/>
    <x v="0"/>
    <x v="0"/>
    <x v="360"/>
    <x v="3"/>
    <x v="1"/>
    <x v="10"/>
    <x v="10"/>
    <n v="3"/>
    <x v="0"/>
    <n v="4"/>
    <x v="1"/>
    <x v="0"/>
    <x v="3"/>
    <x v="0"/>
    <n v="4"/>
    <n v="3"/>
    <x v="1"/>
    <x v="11"/>
    <x v="2"/>
    <x v="3"/>
    <x v="2"/>
    <n v="1"/>
    <x v="0"/>
    <n v="2"/>
    <x v="2"/>
  </r>
  <r>
    <n v="35"/>
    <x v="1"/>
    <x v="1"/>
    <x v="0"/>
    <x v="1"/>
    <n v="9"/>
    <x v="1"/>
    <n v="4"/>
    <x v="2"/>
    <s v="Life Sciences"/>
    <n v="496"/>
    <n v="3"/>
    <x v="1"/>
    <x v="1"/>
    <x v="1"/>
    <x v="1"/>
    <x v="0"/>
    <x v="0"/>
    <x v="4"/>
    <n v="2"/>
    <x v="1"/>
    <x v="0"/>
    <x v="361"/>
    <x v="3"/>
    <x v="1"/>
    <x v="12"/>
    <x v="12"/>
    <n v="3"/>
    <x v="0"/>
    <n v="3"/>
    <x v="3"/>
    <x v="0"/>
    <x v="1"/>
    <x v="0"/>
    <n v="5"/>
    <n v="3"/>
    <x v="1"/>
    <x v="6"/>
    <x v="1"/>
    <x v="10"/>
    <x v="2"/>
    <n v="0"/>
    <x v="0"/>
    <n v="0"/>
    <x v="2"/>
  </r>
  <r>
    <n v="27"/>
    <x v="2"/>
    <x v="1"/>
    <x v="0"/>
    <x v="1"/>
    <n v="1"/>
    <x v="0"/>
    <n v="2"/>
    <x v="0"/>
    <s v="Medical"/>
    <n v="497"/>
    <n v="4"/>
    <x v="2"/>
    <x v="1"/>
    <x v="0"/>
    <x v="0"/>
    <x v="1"/>
    <x v="1"/>
    <x v="2"/>
    <n v="2"/>
    <x v="1"/>
    <x v="2"/>
    <x v="362"/>
    <x v="1"/>
    <x v="1"/>
    <x v="0"/>
    <x v="0"/>
    <n v="3"/>
    <x v="0"/>
    <n v="2"/>
    <x v="2"/>
    <x v="1"/>
    <x v="7"/>
    <x v="3"/>
    <n v="2"/>
    <n v="3"/>
    <x v="1"/>
    <x v="8"/>
    <x v="2"/>
    <x v="3"/>
    <x v="2"/>
    <n v="0"/>
    <x v="0"/>
    <n v="4"/>
    <x v="0"/>
  </r>
  <r>
    <n v="28"/>
    <x v="2"/>
    <x v="1"/>
    <x v="0"/>
    <x v="0"/>
    <n v="9"/>
    <x v="1"/>
    <n v="4"/>
    <x v="2"/>
    <s v="Life Sciences"/>
    <n v="498"/>
    <n v="2"/>
    <x v="0"/>
    <x v="1"/>
    <x v="0"/>
    <x v="0"/>
    <x v="0"/>
    <x v="0"/>
    <x v="0"/>
    <n v="4"/>
    <x v="0"/>
    <x v="0"/>
    <x v="363"/>
    <x v="1"/>
    <x v="1"/>
    <x v="10"/>
    <x v="10"/>
    <n v="3"/>
    <x v="0"/>
    <n v="4"/>
    <x v="1"/>
    <x v="0"/>
    <x v="2"/>
    <x v="0"/>
    <n v="1"/>
    <n v="3"/>
    <x v="1"/>
    <x v="5"/>
    <x v="0"/>
    <x v="4"/>
    <x v="0"/>
    <n v="0"/>
    <x v="0"/>
    <n v="7"/>
    <x v="1"/>
  </r>
  <r>
    <n v="49"/>
    <x v="0"/>
    <x v="1"/>
    <x v="0"/>
    <x v="1"/>
    <n v="7"/>
    <x v="1"/>
    <n v="3"/>
    <x v="3"/>
    <s v="Other"/>
    <n v="499"/>
    <n v="2"/>
    <x v="0"/>
    <x v="1"/>
    <x v="1"/>
    <x v="1"/>
    <x v="2"/>
    <x v="2"/>
    <x v="4"/>
    <n v="3"/>
    <x v="2"/>
    <x v="0"/>
    <x v="364"/>
    <x v="0"/>
    <x v="1"/>
    <x v="13"/>
    <x v="13"/>
    <n v="4"/>
    <x v="1"/>
    <n v="3"/>
    <x v="3"/>
    <x v="0"/>
    <x v="12"/>
    <x v="4"/>
    <n v="2"/>
    <n v="3"/>
    <x v="1"/>
    <x v="8"/>
    <x v="2"/>
    <x v="3"/>
    <x v="2"/>
    <n v="0"/>
    <x v="0"/>
    <n v="0"/>
    <x v="2"/>
  </r>
  <r>
    <n v="51"/>
    <x v="0"/>
    <x v="1"/>
    <x v="0"/>
    <x v="0"/>
    <n v="14"/>
    <x v="4"/>
    <n v="2"/>
    <x v="0"/>
    <s v="Life Sciences"/>
    <n v="500"/>
    <n v="3"/>
    <x v="1"/>
    <x v="0"/>
    <x v="0"/>
    <x v="0"/>
    <x v="0"/>
    <x v="0"/>
    <x v="0"/>
    <n v="4"/>
    <x v="0"/>
    <x v="1"/>
    <x v="365"/>
    <x v="5"/>
    <x v="1"/>
    <x v="0"/>
    <x v="0"/>
    <n v="3"/>
    <x v="0"/>
    <n v="3"/>
    <x v="3"/>
    <x v="1"/>
    <x v="33"/>
    <x v="1"/>
    <n v="2"/>
    <n v="2"/>
    <x v="2"/>
    <x v="5"/>
    <x v="0"/>
    <x v="1"/>
    <x v="1"/>
    <n v="0"/>
    <x v="0"/>
    <n v="7"/>
    <x v="1"/>
  </r>
  <r>
    <n v="36"/>
    <x v="1"/>
    <x v="1"/>
    <x v="0"/>
    <x v="1"/>
    <n v="2"/>
    <x v="0"/>
    <n v="3"/>
    <x v="3"/>
    <s v="Life Sciences"/>
    <n v="501"/>
    <n v="4"/>
    <x v="2"/>
    <x v="0"/>
    <x v="0"/>
    <x v="0"/>
    <x v="1"/>
    <x v="1"/>
    <x v="1"/>
    <n v="3"/>
    <x v="2"/>
    <x v="1"/>
    <x v="366"/>
    <x v="5"/>
    <x v="1"/>
    <x v="4"/>
    <x v="4"/>
    <n v="3"/>
    <x v="0"/>
    <n v="2"/>
    <x v="2"/>
    <x v="1"/>
    <x v="3"/>
    <x v="0"/>
    <n v="3"/>
    <n v="3"/>
    <x v="1"/>
    <x v="4"/>
    <x v="1"/>
    <x v="3"/>
    <x v="2"/>
    <n v="2"/>
    <x v="0"/>
    <n v="2"/>
    <x v="2"/>
  </r>
  <r>
    <n v="34"/>
    <x v="1"/>
    <x v="0"/>
    <x v="2"/>
    <x v="0"/>
    <n v="19"/>
    <x v="3"/>
    <n v="3"/>
    <x v="3"/>
    <s v="Marketing"/>
    <n v="502"/>
    <n v="1"/>
    <x v="3"/>
    <x v="1"/>
    <x v="2"/>
    <x v="2"/>
    <x v="0"/>
    <x v="0"/>
    <x v="0"/>
    <n v="4"/>
    <x v="0"/>
    <x v="0"/>
    <x v="367"/>
    <x v="0"/>
    <x v="0"/>
    <x v="4"/>
    <x v="4"/>
    <n v="3"/>
    <x v="0"/>
    <n v="2"/>
    <x v="2"/>
    <x v="0"/>
    <x v="15"/>
    <x v="0"/>
    <n v="3"/>
    <n v="2"/>
    <x v="2"/>
    <x v="8"/>
    <x v="2"/>
    <x v="3"/>
    <x v="2"/>
    <n v="0"/>
    <x v="0"/>
    <n v="4"/>
    <x v="0"/>
  </r>
  <r>
    <n v="55"/>
    <x v="0"/>
    <x v="1"/>
    <x v="0"/>
    <x v="1"/>
    <n v="2"/>
    <x v="0"/>
    <n v="3"/>
    <x v="3"/>
    <s v="Life Sciences"/>
    <n v="505"/>
    <n v="3"/>
    <x v="1"/>
    <x v="0"/>
    <x v="0"/>
    <x v="0"/>
    <x v="3"/>
    <x v="3"/>
    <x v="5"/>
    <n v="4"/>
    <x v="0"/>
    <x v="0"/>
    <x v="368"/>
    <x v="7"/>
    <x v="0"/>
    <x v="4"/>
    <x v="4"/>
    <n v="3"/>
    <x v="0"/>
    <n v="3"/>
    <x v="3"/>
    <x v="0"/>
    <x v="31"/>
    <x v="4"/>
    <n v="2"/>
    <n v="3"/>
    <x v="1"/>
    <x v="8"/>
    <x v="2"/>
    <x v="0"/>
    <x v="0"/>
    <n v="1"/>
    <x v="0"/>
    <n v="2"/>
    <x v="2"/>
  </r>
  <r>
    <n v="24"/>
    <x v="2"/>
    <x v="1"/>
    <x v="0"/>
    <x v="0"/>
    <n v="10"/>
    <x v="1"/>
    <n v="4"/>
    <x v="2"/>
    <s v="Marketing"/>
    <n v="507"/>
    <n v="4"/>
    <x v="2"/>
    <x v="0"/>
    <x v="0"/>
    <x v="0"/>
    <x v="0"/>
    <x v="0"/>
    <x v="0"/>
    <n v="3"/>
    <x v="2"/>
    <x v="2"/>
    <x v="369"/>
    <x v="1"/>
    <x v="0"/>
    <x v="3"/>
    <x v="3"/>
    <n v="3"/>
    <x v="0"/>
    <n v="4"/>
    <x v="1"/>
    <x v="1"/>
    <x v="7"/>
    <x v="3"/>
    <n v="2"/>
    <n v="4"/>
    <x v="3"/>
    <x v="8"/>
    <x v="2"/>
    <x v="3"/>
    <x v="2"/>
    <n v="0"/>
    <x v="0"/>
    <n v="3"/>
    <x v="0"/>
  </r>
  <r>
    <n v="30"/>
    <x v="2"/>
    <x v="1"/>
    <x v="0"/>
    <x v="0"/>
    <n v="2"/>
    <x v="0"/>
    <n v="1"/>
    <x v="1"/>
    <s v="Technical Degree"/>
    <n v="508"/>
    <n v="3"/>
    <x v="1"/>
    <x v="1"/>
    <x v="0"/>
    <x v="0"/>
    <x v="1"/>
    <x v="1"/>
    <x v="6"/>
    <n v="2"/>
    <x v="1"/>
    <x v="1"/>
    <x v="370"/>
    <x v="1"/>
    <x v="1"/>
    <x v="11"/>
    <x v="11"/>
    <n v="3"/>
    <x v="0"/>
    <n v="1"/>
    <x v="0"/>
    <x v="1"/>
    <x v="5"/>
    <x v="2"/>
    <n v="3"/>
    <n v="3"/>
    <x v="1"/>
    <x v="6"/>
    <x v="1"/>
    <x v="2"/>
    <x v="2"/>
    <n v="0"/>
    <x v="0"/>
    <n v="0"/>
    <x v="2"/>
  </r>
  <r>
    <n v="26"/>
    <x v="2"/>
    <x v="0"/>
    <x v="1"/>
    <x v="1"/>
    <n v="3"/>
    <x v="0"/>
    <n v="1"/>
    <x v="1"/>
    <s v="Technical Degree"/>
    <n v="510"/>
    <n v="3"/>
    <x v="1"/>
    <x v="1"/>
    <x v="0"/>
    <x v="0"/>
    <x v="1"/>
    <x v="1"/>
    <x v="1"/>
    <n v="1"/>
    <x v="3"/>
    <x v="0"/>
    <x v="371"/>
    <x v="4"/>
    <x v="1"/>
    <x v="6"/>
    <x v="6"/>
    <n v="4"/>
    <x v="1"/>
    <n v="3"/>
    <x v="3"/>
    <x v="0"/>
    <x v="2"/>
    <x v="0"/>
    <n v="2"/>
    <n v="3"/>
    <x v="1"/>
    <x v="0"/>
    <x v="0"/>
    <x v="0"/>
    <x v="0"/>
    <n v="0"/>
    <x v="0"/>
    <n v="4"/>
    <x v="0"/>
  </r>
  <r>
    <n v="22"/>
    <x v="2"/>
    <x v="1"/>
    <x v="0"/>
    <x v="1"/>
    <n v="11"/>
    <x v="4"/>
    <n v="3"/>
    <x v="3"/>
    <s v="Medical"/>
    <n v="511"/>
    <n v="1"/>
    <x v="3"/>
    <x v="0"/>
    <x v="0"/>
    <x v="0"/>
    <x v="1"/>
    <x v="1"/>
    <x v="1"/>
    <n v="2"/>
    <x v="1"/>
    <x v="1"/>
    <x v="372"/>
    <x v="1"/>
    <x v="1"/>
    <x v="4"/>
    <x v="4"/>
    <n v="3"/>
    <x v="0"/>
    <n v="4"/>
    <x v="1"/>
    <x v="1"/>
    <x v="17"/>
    <x v="2"/>
    <n v="1"/>
    <n v="3"/>
    <x v="1"/>
    <x v="4"/>
    <x v="1"/>
    <x v="10"/>
    <x v="2"/>
    <n v="1"/>
    <x v="0"/>
    <n v="2"/>
    <x v="2"/>
  </r>
  <r>
    <n v="36"/>
    <x v="1"/>
    <x v="1"/>
    <x v="0"/>
    <x v="0"/>
    <n v="2"/>
    <x v="0"/>
    <n v="2"/>
    <x v="0"/>
    <s v="Medical"/>
    <n v="513"/>
    <n v="2"/>
    <x v="0"/>
    <x v="1"/>
    <x v="1"/>
    <x v="1"/>
    <x v="2"/>
    <x v="2"/>
    <x v="0"/>
    <n v="3"/>
    <x v="2"/>
    <x v="1"/>
    <x v="373"/>
    <x v="1"/>
    <x v="1"/>
    <x v="4"/>
    <x v="4"/>
    <n v="3"/>
    <x v="0"/>
    <n v="2"/>
    <x v="2"/>
    <x v="3"/>
    <x v="1"/>
    <x v="0"/>
    <n v="2"/>
    <n v="3"/>
    <x v="1"/>
    <x v="1"/>
    <x v="0"/>
    <x v="5"/>
    <x v="1"/>
    <n v="9"/>
    <x v="2"/>
    <n v="0"/>
    <x v="2"/>
  </r>
  <r>
    <n v="30"/>
    <x v="2"/>
    <x v="0"/>
    <x v="1"/>
    <x v="1"/>
    <n v="4"/>
    <x v="0"/>
    <n v="3"/>
    <x v="3"/>
    <s v="Technical Degree"/>
    <n v="514"/>
    <n v="3"/>
    <x v="1"/>
    <x v="1"/>
    <x v="0"/>
    <x v="0"/>
    <x v="1"/>
    <x v="1"/>
    <x v="1"/>
    <n v="4"/>
    <x v="0"/>
    <x v="0"/>
    <x v="374"/>
    <x v="3"/>
    <x v="0"/>
    <x v="1"/>
    <x v="1"/>
    <n v="4"/>
    <x v="1"/>
    <n v="3"/>
    <x v="3"/>
    <x v="0"/>
    <x v="8"/>
    <x v="3"/>
    <n v="4"/>
    <n v="3"/>
    <x v="1"/>
    <x v="6"/>
    <x v="1"/>
    <x v="2"/>
    <x v="2"/>
    <n v="0"/>
    <x v="0"/>
    <n v="0"/>
    <x v="2"/>
  </r>
  <r>
    <n v="37"/>
    <x v="1"/>
    <x v="1"/>
    <x v="0"/>
    <x v="1"/>
    <n v="14"/>
    <x v="4"/>
    <n v="3"/>
    <x v="3"/>
    <s v="Life Sciences"/>
    <n v="515"/>
    <n v="4"/>
    <x v="2"/>
    <x v="0"/>
    <x v="0"/>
    <x v="0"/>
    <x v="1"/>
    <x v="1"/>
    <x v="2"/>
    <n v="1"/>
    <x v="3"/>
    <x v="2"/>
    <x v="375"/>
    <x v="1"/>
    <x v="1"/>
    <x v="3"/>
    <x v="3"/>
    <n v="3"/>
    <x v="0"/>
    <n v="3"/>
    <x v="3"/>
    <x v="1"/>
    <x v="33"/>
    <x v="1"/>
    <n v="2"/>
    <n v="2"/>
    <x v="2"/>
    <x v="29"/>
    <x v="4"/>
    <x v="1"/>
    <x v="1"/>
    <n v="12"/>
    <x v="3"/>
    <n v="17"/>
    <x v="4"/>
  </r>
  <r>
    <n v="40"/>
    <x v="1"/>
    <x v="1"/>
    <x v="0"/>
    <x v="0"/>
    <n v="2"/>
    <x v="0"/>
    <n v="2"/>
    <x v="0"/>
    <s v="Marketing"/>
    <n v="516"/>
    <n v="4"/>
    <x v="2"/>
    <x v="0"/>
    <x v="0"/>
    <x v="0"/>
    <x v="0"/>
    <x v="0"/>
    <x v="0"/>
    <n v="2"/>
    <x v="1"/>
    <x v="2"/>
    <x v="376"/>
    <x v="8"/>
    <x v="1"/>
    <x v="3"/>
    <x v="3"/>
    <n v="3"/>
    <x v="0"/>
    <n v="3"/>
    <x v="3"/>
    <x v="3"/>
    <x v="0"/>
    <x v="0"/>
    <n v="5"/>
    <n v="3"/>
    <x v="1"/>
    <x v="8"/>
    <x v="2"/>
    <x v="0"/>
    <x v="0"/>
    <n v="1"/>
    <x v="0"/>
    <n v="3"/>
    <x v="0"/>
  </r>
  <r>
    <n v="42"/>
    <x v="0"/>
    <x v="1"/>
    <x v="0"/>
    <x v="1"/>
    <n v="1"/>
    <x v="0"/>
    <n v="4"/>
    <x v="2"/>
    <s v="Life Sciences"/>
    <n v="517"/>
    <n v="2"/>
    <x v="0"/>
    <x v="0"/>
    <x v="0"/>
    <x v="0"/>
    <x v="1"/>
    <x v="1"/>
    <x v="2"/>
    <n v="1"/>
    <x v="3"/>
    <x v="2"/>
    <x v="377"/>
    <x v="9"/>
    <x v="1"/>
    <x v="10"/>
    <x v="10"/>
    <n v="3"/>
    <x v="0"/>
    <n v="2"/>
    <x v="2"/>
    <x v="1"/>
    <x v="0"/>
    <x v="0"/>
    <n v="5"/>
    <n v="3"/>
    <x v="1"/>
    <x v="8"/>
    <x v="2"/>
    <x v="3"/>
    <x v="2"/>
    <n v="1"/>
    <x v="0"/>
    <n v="2"/>
    <x v="2"/>
  </r>
  <r>
    <n v="37"/>
    <x v="1"/>
    <x v="1"/>
    <x v="0"/>
    <x v="1"/>
    <n v="10"/>
    <x v="1"/>
    <n v="4"/>
    <x v="2"/>
    <s v="Life Sciences"/>
    <n v="518"/>
    <n v="3"/>
    <x v="1"/>
    <x v="1"/>
    <x v="0"/>
    <x v="0"/>
    <x v="0"/>
    <x v="0"/>
    <x v="3"/>
    <n v="2"/>
    <x v="1"/>
    <x v="0"/>
    <x v="378"/>
    <x v="7"/>
    <x v="0"/>
    <x v="3"/>
    <x v="3"/>
    <n v="3"/>
    <x v="0"/>
    <n v="4"/>
    <x v="1"/>
    <x v="0"/>
    <x v="33"/>
    <x v="1"/>
    <n v="2"/>
    <n v="2"/>
    <x v="2"/>
    <x v="6"/>
    <x v="1"/>
    <x v="2"/>
    <x v="2"/>
    <n v="0"/>
    <x v="0"/>
    <n v="1"/>
    <x v="2"/>
  </r>
  <r>
    <n v="43"/>
    <x v="0"/>
    <x v="1"/>
    <x v="0"/>
    <x v="1"/>
    <n v="12"/>
    <x v="4"/>
    <n v="3"/>
    <x v="3"/>
    <s v="Life Sciences"/>
    <n v="520"/>
    <n v="1"/>
    <x v="3"/>
    <x v="1"/>
    <x v="1"/>
    <x v="1"/>
    <x v="3"/>
    <x v="3"/>
    <x v="7"/>
    <n v="2"/>
    <x v="1"/>
    <x v="2"/>
    <x v="379"/>
    <x v="1"/>
    <x v="1"/>
    <x v="0"/>
    <x v="0"/>
    <n v="3"/>
    <x v="0"/>
    <n v="3"/>
    <x v="3"/>
    <x v="1"/>
    <x v="25"/>
    <x v="4"/>
    <n v="3"/>
    <n v="3"/>
    <x v="1"/>
    <x v="10"/>
    <x v="3"/>
    <x v="15"/>
    <x v="1"/>
    <n v="3"/>
    <x v="1"/>
    <n v="9"/>
    <x v="1"/>
  </r>
  <r>
    <n v="40"/>
    <x v="1"/>
    <x v="1"/>
    <x v="0"/>
    <x v="1"/>
    <n v="2"/>
    <x v="0"/>
    <n v="3"/>
    <x v="3"/>
    <s v="Medical"/>
    <n v="521"/>
    <n v="2"/>
    <x v="0"/>
    <x v="0"/>
    <x v="1"/>
    <x v="1"/>
    <x v="0"/>
    <x v="0"/>
    <x v="2"/>
    <n v="3"/>
    <x v="2"/>
    <x v="1"/>
    <x v="380"/>
    <x v="2"/>
    <x v="1"/>
    <x v="6"/>
    <x v="6"/>
    <n v="4"/>
    <x v="1"/>
    <n v="2"/>
    <x v="2"/>
    <x v="1"/>
    <x v="26"/>
    <x v="1"/>
    <n v="3"/>
    <n v="3"/>
    <x v="1"/>
    <x v="6"/>
    <x v="1"/>
    <x v="2"/>
    <x v="2"/>
    <n v="0"/>
    <x v="0"/>
    <n v="0"/>
    <x v="2"/>
  </r>
  <r>
    <n v="54"/>
    <x v="0"/>
    <x v="1"/>
    <x v="0"/>
    <x v="1"/>
    <n v="5"/>
    <x v="0"/>
    <n v="2"/>
    <x v="0"/>
    <s v="Medical"/>
    <n v="522"/>
    <n v="1"/>
    <x v="3"/>
    <x v="1"/>
    <x v="0"/>
    <x v="0"/>
    <x v="4"/>
    <x v="4"/>
    <x v="7"/>
    <n v="1"/>
    <x v="3"/>
    <x v="1"/>
    <x v="381"/>
    <x v="5"/>
    <x v="1"/>
    <x v="0"/>
    <x v="0"/>
    <n v="3"/>
    <x v="0"/>
    <n v="3"/>
    <x v="3"/>
    <x v="1"/>
    <x v="13"/>
    <x v="4"/>
    <n v="4"/>
    <n v="2"/>
    <x v="2"/>
    <x v="9"/>
    <x v="2"/>
    <x v="3"/>
    <x v="2"/>
    <n v="1"/>
    <x v="0"/>
    <n v="2"/>
    <x v="2"/>
  </r>
  <r>
    <n v="34"/>
    <x v="1"/>
    <x v="1"/>
    <x v="2"/>
    <x v="0"/>
    <n v="4"/>
    <x v="0"/>
    <n v="4"/>
    <x v="2"/>
    <s v="Marketing"/>
    <n v="523"/>
    <n v="3"/>
    <x v="1"/>
    <x v="0"/>
    <x v="0"/>
    <x v="0"/>
    <x v="0"/>
    <x v="0"/>
    <x v="0"/>
    <n v="3"/>
    <x v="2"/>
    <x v="1"/>
    <x v="382"/>
    <x v="3"/>
    <x v="1"/>
    <x v="2"/>
    <x v="2"/>
    <n v="3"/>
    <x v="0"/>
    <n v="1"/>
    <x v="0"/>
    <x v="1"/>
    <x v="3"/>
    <x v="0"/>
    <n v="3"/>
    <n v="3"/>
    <x v="1"/>
    <x v="11"/>
    <x v="2"/>
    <x v="3"/>
    <x v="2"/>
    <n v="1"/>
    <x v="0"/>
    <n v="2"/>
    <x v="2"/>
  </r>
  <r>
    <n v="31"/>
    <x v="1"/>
    <x v="1"/>
    <x v="0"/>
    <x v="1"/>
    <n v="7"/>
    <x v="1"/>
    <n v="2"/>
    <x v="0"/>
    <s v="Medical"/>
    <n v="524"/>
    <n v="2"/>
    <x v="0"/>
    <x v="0"/>
    <x v="0"/>
    <x v="0"/>
    <x v="0"/>
    <x v="0"/>
    <x v="3"/>
    <n v="1"/>
    <x v="3"/>
    <x v="1"/>
    <x v="383"/>
    <x v="1"/>
    <x v="1"/>
    <x v="3"/>
    <x v="3"/>
    <n v="3"/>
    <x v="0"/>
    <n v="2"/>
    <x v="2"/>
    <x v="1"/>
    <x v="10"/>
    <x v="1"/>
    <n v="5"/>
    <n v="1"/>
    <x v="0"/>
    <x v="20"/>
    <x v="4"/>
    <x v="15"/>
    <x v="1"/>
    <n v="3"/>
    <x v="1"/>
    <n v="12"/>
    <x v="3"/>
  </r>
  <r>
    <n v="43"/>
    <x v="0"/>
    <x v="1"/>
    <x v="1"/>
    <x v="1"/>
    <n v="21"/>
    <x v="2"/>
    <n v="3"/>
    <x v="3"/>
    <s v="Medical"/>
    <n v="525"/>
    <n v="4"/>
    <x v="2"/>
    <x v="1"/>
    <x v="0"/>
    <x v="0"/>
    <x v="1"/>
    <x v="1"/>
    <x v="2"/>
    <n v="4"/>
    <x v="0"/>
    <x v="1"/>
    <x v="384"/>
    <x v="8"/>
    <x v="1"/>
    <x v="5"/>
    <x v="5"/>
    <n v="4"/>
    <x v="1"/>
    <n v="1"/>
    <x v="0"/>
    <x v="1"/>
    <x v="0"/>
    <x v="0"/>
    <n v="1"/>
    <n v="3"/>
    <x v="1"/>
    <x v="11"/>
    <x v="2"/>
    <x v="3"/>
    <x v="2"/>
    <n v="1"/>
    <x v="0"/>
    <n v="2"/>
    <x v="2"/>
  </r>
  <r>
    <n v="43"/>
    <x v="0"/>
    <x v="1"/>
    <x v="0"/>
    <x v="1"/>
    <n v="8"/>
    <x v="1"/>
    <n v="4"/>
    <x v="2"/>
    <s v="Other"/>
    <n v="526"/>
    <n v="3"/>
    <x v="1"/>
    <x v="0"/>
    <x v="0"/>
    <x v="0"/>
    <x v="0"/>
    <x v="0"/>
    <x v="4"/>
    <n v="3"/>
    <x v="2"/>
    <x v="2"/>
    <x v="385"/>
    <x v="5"/>
    <x v="0"/>
    <x v="9"/>
    <x v="9"/>
    <n v="3"/>
    <x v="0"/>
    <n v="4"/>
    <x v="1"/>
    <x v="0"/>
    <x v="0"/>
    <x v="0"/>
    <n v="3"/>
    <n v="3"/>
    <x v="1"/>
    <x v="8"/>
    <x v="2"/>
    <x v="3"/>
    <x v="2"/>
    <n v="0"/>
    <x v="0"/>
    <n v="2"/>
    <x v="2"/>
  </r>
  <r>
    <n v="25"/>
    <x v="2"/>
    <x v="1"/>
    <x v="0"/>
    <x v="0"/>
    <n v="4"/>
    <x v="0"/>
    <n v="2"/>
    <x v="0"/>
    <s v="Life Sciences"/>
    <n v="527"/>
    <n v="2"/>
    <x v="0"/>
    <x v="0"/>
    <x v="1"/>
    <x v="1"/>
    <x v="0"/>
    <x v="0"/>
    <x v="0"/>
    <n v="4"/>
    <x v="0"/>
    <x v="0"/>
    <x v="386"/>
    <x v="1"/>
    <x v="0"/>
    <x v="0"/>
    <x v="0"/>
    <n v="3"/>
    <x v="0"/>
    <n v="2"/>
    <x v="2"/>
    <x v="0"/>
    <x v="7"/>
    <x v="3"/>
    <n v="3"/>
    <n v="3"/>
    <x v="1"/>
    <x v="8"/>
    <x v="2"/>
    <x v="0"/>
    <x v="0"/>
    <n v="1"/>
    <x v="0"/>
    <n v="3"/>
    <x v="0"/>
  </r>
  <r>
    <n v="37"/>
    <x v="1"/>
    <x v="1"/>
    <x v="2"/>
    <x v="1"/>
    <n v="25"/>
    <x v="2"/>
    <n v="5"/>
    <x v="4"/>
    <s v="Medical"/>
    <n v="529"/>
    <n v="2"/>
    <x v="0"/>
    <x v="0"/>
    <x v="0"/>
    <x v="0"/>
    <x v="0"/>
    <x v="0"/>
    <x v="1"/>
    <n v="3"/>
    <x v="2"/>
    <x v="1"/>
    <x v="387"/>
    <x v="9"/>
    <x v="0"/>
    <x v="2"/>
    <x v="2"/>
    <n v="3"/>
    <x v="0"/>
    <n v="1"/>
    <x v="0"/>
    <x v="3"/>
    <x v="20"/>
    <x v="1"/>
    <n v="2"/>
    <n v="3"/>
    <x v="1"/>
    <x v="20"/>
    <x v="4"/>
    <x v="14"/>
    <x v="3"/>
    <n v="10"/>
    <x v="2"/>
    <n v="7"/>
    <x v="1"/>
  </r>
  <r>
    <n v="31"/>
    <x v="1"/>
    <x v="1"/>
    <x v="0"/>
    <x v="1"/>
    <n v="1"/>
    <x v="0"/>
    <n v="2"/>
    <x v="0"/>
    <s v="Life Sciences"/>
    <n v="530"/>
    <n v="4"/>
    <x v="2"/>
    <x v="1"/>
    <x v="1"/>
    <x v="1"/>
    <x v="1"/>
    <x v="1"/>
    <x v="2"/>
    <n v="1"/>
    <x v="3"/>
    <x v="1"/>
    <x v="388"/>
    <x v="1"/>
    <x v="1"/>
    <x v="3"/>
    <x v="3"/>
    <n v="3"/>
    <x v="0"/>
    <n v="3"/>
    <x v="3"/>
    <x v="1"/>
    <x v="21"/>
    <x v="3"/>
    <n v="3"/>
    <n v="3"/>
    <x v="1"/>
    <x v="9"/>
    <x v="2"/>
    <x v="3"/>
    <x v="2"/>
    <n v="3"/>
    <x v="1"/>
    <n v="2"/>
    <x v="2"/>
  </r>
  <r>
    <n v="39"/>
    <x v="1"/>
    <x v="1"/>
    <x v="1"/>
    <x v="1"/>
    <n v="1"/>
    <x v="0"/>
    <n v="1"/>
    <x v="1"/>
    <s v="Life Sciences"/>
    <n v="531"/>
    <n v="2"/>
    <x v="0"/>
    <x v="1"/>
    <x v="0"/>
    <x v="0"/>
    <x v="4"/>
    <x v="4"/>
    <x v="5"/>
    <n v="3"/>
    <x v="2"/>
    <x v="2"/>
    <x v="389"/>
    <x v="1"/>
    <x v="0"/>
    <x v="9"/>
    <x v="9"/>
    <n v="3"/>
    <x v="0"/>
    <n v="3"/>
    <x v="3"/>
    <x v="1"/>
    <x v="24"/>
    <x v="4"/>
    <n v="3"/>
    <n v="3"/>
    <x v="1"/>
    <x v="17"/>
    <x v="3"/>
    <x v="6"/>
    <x v="1"/>
    <n v="1"/>
    <x v="0"/>
    <n v="6"/>
    <x v="1"/>
  </r>
  <r>
    <n v="56"/>
    <x v="0"/>
    <x v="1"/>
    <x v="1"/>
    <x v="0"/>
    <n v="6"/>
    <x v="1"/>
    <n v="3"/>
    <x v="3"/>
    <s v="Life Sciences"/>
    <n v="532"/>
    <n v="3"/>
    <x v="1"/>
    <x v="0"/>
    <x v="2"/>
    <x v="2"/>
    <x v="3"/>
    <x v="3"/>
    <x v="0"/>
    <n v="1"/>
    <x v="3"/>
    <x v="1"/>
    <x v="390"/>
    <x v="3"/>
    <x v="1"/>
    <x v="0"/>
    <x v="0"/>
    <n v="3"/>
    <x v="0"/>
    <n v="4"/>
    <x v="1"/>
    <x v="2"/>
    <x v="34"/>
    <x v="4"/>
    <n v="0"/>
    <n v="2"/>
    <x v="2"/>
    <x v="5"/>
    <x v="0"/>
    <x v="1"/>
    <x v="1"/>
    <n v="7"/>
    <x v="2"/>
    <n v="7"/>
    <x v="1"/>
  </r>
  <r>
    <n v="30"/>
    <x v="2"/>
    <x v="1"/>
    <x v="0"/>
    <x v="0"/>
    <n v="12"/>
    <x v="4"/>
    <n v="3"/>
    <x v="3"/>
    <s v="Technical Degree"/>
    <n v="533"/>
    <n v="2"/>
    <x v="0"/>
    <x v="0"/>
    <x v="0"/>
    <x v="0"/>
    <x v="0"/>
    <x v="0"/>
    <x v="0"/>
    <n v="3"/>
    <x v="2"/>
    <x v="0"/>
    <x v="391"/>
    <x v="4"/>
    <x v="1"/>
    <x v="0"/>
    <x v="0"/>
    <n v="3"/>
    <x v="0"/>
    <n v="2"/>
    <x v="2"/>
    <x v="0"/>
    <x v="3"/>
    <x v="0"/>
    <n v="6"/>
    <n v="3"/>
    <x v="1"/>
    <x v="8"/>
    <x v="2"/>
    <x v="0"/>
    <x v="0"/>
    <n v="4"/>
    <x v="1"/>
    <n v="4"/>
    <x v="0"/>
  </r>
  <r>
    <n v="41"/>
    <x v="0"/>
    <x v="1"/>
    <x v="0"/>
    <x v="0"/>
    <n v="1"/>
    <x v="0"/>
    <n v="3"/>
    <x v="3"/>
    <s v="Marketing"/>
    <n v="534"/>
    <n v="2"/>
    <x v="0"/>
    <x v="1"/>
    <x v="2"/>
    <x v="2"/>
    <x v="2"/>
    <x v="2"/>
    <x v="0"/>
    <n v="1"/>
    <x v="3"/>
    <x v="1"/>
    <x v="392"/>
    <x v="1"/>
    <x v="1"/>
    <x v="10"/>
    <x v="10"/>
    <n v="3"/>
    <x v="0"/>
    <n v="3"/>
    <x v="3"/>
    <x v="1"/>
    <x v="1"/>
    <x v="0"/>
    <n v="2"/>
    <n v="3"/>
    <x v="1"/>
    <x v="1"/>
    <x v="0"/>
    <x v="1"/>
    <x v="1"/>
    <n v="0"/>
    <x v="0"/>
    <n v="7"/>
    <x v="1"/>
  </r>
  <r>
    <n v="28"/>
    <x v="2"/>
    <x v="1"/>
    <x v="0"/>
    <x v="1"/>
    <n v="17"/>
    <x v="3"/>
    <n v="2"/>
    <x v="0"/>
    <s v="Medical"/>
    <n v="536"/>
    <n v="3"/>
    <x v="1"/>
    <x v="1"/>
    <x v="0"/>
    <x v="0"/>
    <x v="0"/>
    <x v="0"/>
    <x v="2"/>
    <n v="1"/>
    <x v="3"/>
    <x v="2"/>
    <x v="393"/>
    <x v="1"/>
    <x v="1"/>
    <x v="3"/>
    <x v="3"/>
    <n v="3"/>
    <x v="0"/>
    <n v="4"/>
    <x v="1"/>
    <x v="1"/>
    <x v="1"/>
    <x v="0"/>
    <n v="2"/>
    <n v="3"/>
    <x v="1"/>
    <x v="1"/>
    <x v="0"/>
    <x v="2"/>
    <x v="2"/>
    <n v="1"/>
    <x v="0"/>
    <n v="8"/>
    <x v="1"/>
  </r>
  <r>
    <n v="25"/>
    <x v="2"/>
    <x v="0"/>
    <x v="0"/>
    <x v="1"/>
    <n v="3"/>
    <x v="0"/>
    <n v="3"/>
    <x v="3"/>
    <s v="Medical"/>
    <n v="538"/>
    <n v="1"/>
    <x v="3"/>
    <x v="1"/>
    <x v="0"/>
    <x v="0"/>
    <x v="1"/>
    <x v="1"/>
    <x v="2"/>
    <n v="1"/>
    <x v="3"/>
    <x v="1"/>
    <x v="394"/>
    <x v="6"/>
    <x v="1"/>
    <x v="4"/>
    <x v="4"/>
    <n v="3"/>
    <x v="0"/>
    <n v="3"/>
    <x v="3"/>
    <x v="1"/>
    <x v="3"/>
    <x v="0"/>
    <n v="5"/>
    <n v="3"/>
    <x v="1"/>
    <x v="4"/>
    <x v="1"/>
    <x v="3"/>
    <x v="2"/>
    <n v="0"/>
    <x v="0"/>
    <n v="2"/>
    <x v="2"/>
  </r>
  <r>
    <n v="52"/>
    <x v="0"/>
    <x v="1"/>
    <x v="0"/>
    <x v="1"/>
    <n v="3"/>
    <x v="0"/>
    <n v="3"/>
    <x v="3"/>
    <s v="Medical"/>
    <n v="543"/>
    <n v="4"/>
    <x v="2"/>
    <x v="1"/>
    <x v="1"/>
    <x v="1"/>
    <x v="2"/>
    <x v="2"/>
    <x v="3"/>
    <n v="3"/>
    <x v="2"/>
    <x v="1"/>
    <x v="395"/>
    <x v="7"/>
    <x v="0"/>
    <x v="9"/>
    <x v="9"/>
    <n v="3"/>
    <x v="0"/>
    <n v="3"/>
    <x v="3"/>
    <x v="0"/>
    <x v="23"/>
    <x v="4"/>
    <n v="4"/>
    <n v="3"/>
    <x v="1"/>
    <x v="8"/>
    <x v="2"/>
    <x v="0"/>
    <x v="0"/>
    <n v="0"/>
    <x v="0"/>
    <n v="4"/>
    <x v="0"/>
  </r>
  <r>
    <n v="45"/>
    <x v="0"/>
    <x v="1"/>
    <x v="0"/>
    <x v="1"/>
    <n v="10"/>
    <x v="1"/>
    <n v="2"/>
    <x v="0"/>
    <s v="Life Sciences"/>
    <n v="544"/>
    <n v="1"/>
    <x v="3"/>
    <x v="1"/>
    <x v="0"/>
    <x v="0"/>
    <x v="1"/>
    <x v="1"/>
    <x v="1"/>
    <n v="4"/>
    <x v="0"/>
    <x v="1"/>
    <x v="396"/>
    <x v="9"/>
    <x v="1"/>
    <x v="7"/>
    <x v="7"/>
    <n v="4"/>
    <x v="1"/>
    <n v="4"/>
    <x v="1"/>
    <x v="3"/>
    <x v="0"/>
    <x v="0"/>
    <n v="3"/>
    <n v="2"/>
    <x v="2"/>
    <x v="4"/>
    <x v="1"/>
    <x v="3"/>
    <x v="2"/>
    <n v="0"/>
    <x v="0"/>
    <n v="2"/>
    <x v="2"/>
  </r>
  <r>
    <n v="52"/>
    <x v="0"/>
    <x v="1"/>
    <x v="0"/>
    <x v="1"/>
    <n v="4"/>
    <x v="0"/>
    <n v="2"/>
    <x v="0"/>
    <s v="Life Sciences"/>
    <n v="546"/>
    <n v="4"/>
    <x v="2"/>
    <x v="0"/>
    <x v="0"/>
    <x v="0"/>
    <x v="3"/>
    <x v="3"/>
    <x v="5"/>
    <n v="4"/>
    <x v="0"/>
    <x v="1"/>
    <x v="397"/>
    <x v="7"/>
    <x v="1"/>
    <x v="4"/>
    <x v="4"/>
    <n v="3"/>
    <x v="0"/>
    <n v="4"/>
    <x v="1"/>
    <x v="0"/>
    <x v="9"/>
    <x v="4"/>
    <n v="2"/>
    <n v="1"/>
    <x v="0"/>
    <x v="8"/>
    <x v="2"/>
    <x v="3"/>
    <x v="2"/>
    <n v="1"/>
    <x v="0"/>
    <n v="4"/>
    <x v="0"/>
  </r>
  <r>
    <n v="42"/>
    <x v="0"/>
    <x v="1"/>
    <x v="1"/>
    <x v="1"/>
    <n v="29"/>
    <x v="2"/>
    <n v="2"/>
    <x v="0"/>
    <s v="Life Sciences"/>
    <n v="547"/>
    <n v="1"/>
    <x v="3"/>
    <x v="0"/>
    <x v="0"/>
    <x v="0"/>
    <x v="0"/>
    <x v="0"/>
    <x v="1"/>
    <n v="3"/>
    <x v="2"/>
    <x v="2"/>
    <x v="398"/>
    <x v="7"/>
    <x v="1"/>
    <x v="0"/>
    <x v="0"/>
    <n v="3"/>
    <x v="0"/>
    <n v="2"/>
    <x v="2"/>
    <x v="1"/>
    <x v="16"/>
    <x v="1"/>
    <n v="3"/>
    <n v="3"/>
    <x v="1"/>
    <x v="8"/>
    <x v="2"/>
    <x v="0"/>
    <x v="0"/>
    <n v="0"/>
    <x v="0"/>
    <n v="2"/>
    <x v="2"/>
  </r>
  <r>
    <n v="30"/>
    <x v="2"/>
    <x v="1"/>
    <x v="0"/>
    <x v="1"/>
    <n v="2"/>
    <x v="0"/>
    <n v="3"/>
    <x v="3"/>
    <s v="Life Sciences"/>
    <n v="548"/>
    <n v="3"/>
    <x v="1"/>
    <x v="0"/>
    <x v="3"/>
    <x v="3"/>
    <x v="0"/>
    <x v="0"/>
    <x v="3"/>
    <n v="4"/>
    <x v="0"/>
    <x v="0"/>
    <x v="399"/>
    <x v="7"/>
    <x v="1"/>
    <x v="5"/>
    <x v="5"/>
    <n v="4"/>
    <x v="1"/>
    <n v="3"/>
    <x v="3"/>
    <x v="0"/>
    <x v="27"/>
    <x v="1"/>
    <n v="2"/>
    <n v="3"/>
    <x v="1"/>
    <x v="8"/>
    <x v="2"/>
    <x v="0"/>
    <x v="0"/>
    <n v="0"/>
    <x v="0"/>
    <n v="2"/>
    <x v="2"/>
  </r>
  <r>
    <n v="60"/>
    <x v="0"/>
    <x v="1"/>
    <x v="0"/>
    <x v="1"/>
    <n v="7"/>
    <x v="1"/>
    <n v="3"/>
    <x v="3"/>
    <s v="Life Sciences"/>
    <n v="549"/>
    <n v="1"/>
    <x v="3"/>
    <x v="0"/>
    <x v="0"/>
    <x v="0"/>
    <x v="4"/>
    <x v="4"/>
    <x v="5"/>
    <n v="1"/>
    <x v="3"/>
    <x v="1"/>
    <x v="400"/>
    <x v="6"/>
    <x v="1"/>
    <x v="0"/>
    <x v="0"/>
    <n v="3"/>
    <x v="0"/>
    <n v="4"/>
    <x v="1"/>
    <x v="0"/>
    <x v="37"/>
    <x v="4"/>
    <n v="5"/>
    <n v="1"/>
    <x v="0"/>
    <x v="30"/>
    <x v="3"/>
    <x v="6"/>
    <x v="1"/>
    <n v="11"/>
    <x v="3"/>
    <n v="10"/>
    <x v="1"/>
  </r>
  <r>
    <n v="46"/>
    <x v="0"/>
    <x v="1"/>
    <x v="0"/>
    <x v="1"/>
    <n v="18"/>
    <x v="3"/>
    <n v="3"/>
    <x v="3"/>
    <s v="Medical"/>
    <n v="550"/>
    <n v="3"/>
    <x v="1"/>
    <x v="0"/>
    <x v="0"/>
    <x v="0"/>
    <x v="0"/>
    <x v="0"/>
    <x v="3"/>
    <n v="3"/>
    <x v="2"/>
    <x v="2"/>
    <x v="401"/>
    <x v="7"/>
    <x v="1"/>
    <x v="9"/>
    <x v="9"/>
    <n v="3"/>
    <x v="0"/>
    <n v="3"/>
    <x v="3"/>
    <x v="1"/>
    <x v="16"/>
    <x v="1"/>
    <n v="5"/>
    <n v="2"/>
    <x v="2"/>
    <x v="1"/>
    <x v="0"/>
    <x v="1"/>
    <x v="1"/>
    <n v="0"/>
    <x v="0"/>
    <n v="8"/>
    <x v="1"/>
  </r>
  <r>
    <n v="42"/>
    <x v="0"/>
    <x v="1"/>
    <x v="1"/>
    <x v="1"/>
    <n v="28"/>
    <x v="2"/>
    <n v="4"/>
    <x v="2"/>
    <s v="Technical Degree"/>
    <n v="551"/>
    <n v="4"/>
    <x v="2"/>
    <x v="0"/>
    <x v="1"/>
    <x v="1"/>
    <x v="0"/>
    <x v="0"/>
    <x v="4"/>
    <n v="4"/>
    <x v="0"/>
    <x v="1"/>
    <x v="402"/>
    <x v="4"/>
    <x v="1"/>
    <x v="0"/>
    <x v="0"/>
    <n v="3"/>
    <x v="0"/>
    <n v="4"/>
    <x v="1"/>
    <x v="2"/>
    <x v="2"/>
    <x v="0"/>
    <n v="4"/>
    <n v="4"/>
    <x v="3"/>
    <x v="0"/>
    <x v="0"/>
    <x v="4"/>
    <x v="0"/>
    <n v="0"/>
    <x v="0"/>
    <n v="4"/>
    <x v="0"/>
  </r>
  <r>
    <n v="24"/>
    <x v="2"/>
    <x v="0"/>
    <x v="0"/>
    <x v="0"/>
    <n v="1"/>
    <x v="0"/>
    <n v="1"/>
    <x v="1"/>
    <s v="Technical Degree"/>
    <n v="554"/>
    <n v="1"/>
    <x v="3"/>
    <x v="0"/>
    <x v="0"/>
    <x v="0"/>
    <x v="1"/>
    <x v="1"/>
    <x v="6"/>
    <n v="2"/>
    <x v="1"/>
    <x v="0"/>
    <x v="403"/>
    <x v="1"/>
    <x v="0"/>
    <x v="10"/>
    <x v="10"/>
    <n v="3"/>
    <x v="0"/>
    <n v="2"/>
    <x v="2"/>
    <x v="0"/>
    <x v="3"/>
    <x v="0"/>
    <n v="4"/>
    <n v="3"/>
    <x v="1"/>
    <x v="8"/>
    <x v="2"/>
    <x v="7"/>
    <x v="0"/>
    <n v="1"/>
    <x v="0"/>
    <n v="4"/>
    <x v="0"/>
  </r>
  <r>
    <n v="34"/>
    <x v="1"/>
    <x v="0"/>
    <x v="1"/>
    <x v="0"/>
    <n v="6"/>
    <x v="1"/>
    <n v="2"/>
    <x v="0"/>
    <s v="Marketing"/>
    <n v="555"/>
    <n v="4"/>
    <x v="2"/>
    <x v="0"/>
    <x v="3"/>
    <x v="3"/>
    <x v="1"/>
    <x v="1"/>
    <x v="6"/>
    <n v="3"/>
    <x v="2"/>
    <x v="2"/>
    <x v="404"/>
    <x v="4"/>
    <x v="1"/>
    <x v="10"/>
    <x v="10"/>
    <n v="3"/>
    <x v="0"/>
    <n v="4"/>
    <x v="1"/>
    <x v="1"/>
    <x v="8"/>
    <x v="3"/>
    <n v="3"/>
    <n v="2"/>
    <x v="2"/>
    <x v="4"/>
    <x v="1"/>
    <x v="3"/>
    <x v="2"/>
    <n v="1"/>
    <x v="0"/>
    <n v="0"/>
    <x v="2"/>
  </r>
  <r>
    <n v="38"/>
    <x v="1"/>
    <x v="1"/>
    <x v="1"/>
    <x v="1"/>
    <n v="2"/>
    <x v="0"/>
    <n v="2"/>
    <x v="0"/>
    <s v="Life Sciences"/>
    <n v="556"/>
    <n v="4"/>
    <x v="2"/>
    <x v="1"/>
    <x v="0"/>
    <x v="0"/>
    <x v="1"/>
    <x v="1"/>
    <x v="2"/>
    <n v="4"/>
    <x v="0"/>
    <x v="1"/>
    <x v="405"/>
    <x v="1"/>
    <x v="0"/>
    <x v="1"/>
    <x v="1"/>
    <n v="4"/>
    <x v="1"/>
    <n v="3"/>
    <x v="3"/>
    <x v="1"/>
    <x v="5"/>
    <x v="2"/>
    <n v="3"/>
    <n v="3"/>
    <x v="1"/>
    <x v="6"/>
    <x v="1"/>
    <x v="2"/>
    <x v="2"/>
    <n v="0"/>
    <x v="0"/>
    <n v="0"/>
    <x v="2"/>
  </r>
  <r>
    <n v="40"/>
    <x v="1"/>
    <x v="1"/>
    <x v="0"/>
    <x v="0"/>
    <n v="2"/>
    <x v="0"/>
    <n v="4"/>
    <x v="2"/>
    <s v="Life Sciences"/>
    <n v="558"/>
    <n v="3"/>
    <x v="1"/>
    <x v="0"/>
    <x v="0"/>
    <x v="0"/>
    <x v="4"/>
    <x v="4"/>
    <x v="5"/>
    <n v="3"/>
    <x v="2"/>
    <x v="1"/>
    <x v="406"/>
    <x v="4"/>
    <x v="1"/>
    <x v="9"/>
    <x v="9"/>
    <n v="3"/>
    <x v="0"/>
    <n v="4"/>
    <x v="1"/>
    <x v="0"/>
    <x v="24"/>
    <x v="4"/>
    <n v="2"/>
    <n v="3"/>
    <x v="1"/>
    <x v="23"/>
    <x v="4"/>
    <x v="11"/>
    <x v="3"/>
    <n v="1"/>
    <x v="0"/>
    <n v="12"/>
    <x v="3"/>
  </r>
  <r>
    <n v="26"/>
    <x v="2"/>
    <x v="1"/>
    <x v="0"/>
    <x v="1"/>
    <n v="23"/>
    <x v="2"/>
    <n v="3"/>
    <x v="3"/>
    <s v="Life Sciences"/>
    <n v="560"/>
    <n v="1"/>
    <x v="3"/>
    <x v="0"/>
    <x v="0"/>
    <x v="0"/>
    <x v="1"/>
    <x v="1"/>
    <x v="1"/>
    <n v="4"/>
    <x v="0"/>
    <x v="2"/>
    <x v="407"/>
    <x v="1"/>
    <x v="1"/>
    <x v="6"/>
    <x v="6"/>
    <n v="4"/>
    <x v="1"/>
    <n v="2"/>
    <x v="2"/>
    <x v="3"/>
    <x v="8"/>
    <x v="3"/>
    <n v="3"/>
    <n v="1"/>
    <x v="0"/>
    <x v="11"/>
    <x v="2"/>
    <x v="3"/>
    <x v="2"/>
    <n v="0"/>
    <x v="0"/>
    <n v="2"/>
    <x v="2"/>
  </r>
  <r>
    <n v="30"/>
    <x v="2"/>
    <x v="1"/>
    <x v="2"/>
    <x v="1"/>
    <n v="3"/>
    <x v="0"/>
    <n v="3"/>
    <x v="3"/>
    <s v="Life Sciences"/>
    <n v="562"/>
    <n v="3"/>
    <x v="1"/>
    <x v="1"/>
    <x v="0"/>
    <x v="0"/>
    <x v="1"/>
    <x v="1"/>
    <x v="2"/>
    <n v="4"/>
    <x v="0"/>
    <x v="1"/>
    <x v="408"/>
    <x v="5"/>
    <x v="1"/>
    <x v="2"/>
    <x v="2"/>
    <n v="3"/>
    <x v="0"/>
    <n v="3"/>
    <x v="3"/>
    <x v="1"/>
    <x v="15"/>
    <x v="0"/>
    <n v="3"/>
    <n v="1"/>
    <x v="0"/>
    <x v="8"/>
    <x v="2"/>
    <x v="7"/>
    <x v="0"/>
    <n v="1"/>
    <x v="0"/>
    <n v="4"/>
    <x v="0"/>
  </r>
  <r>
    <n v="29"/>
    <x v="2"/>
    <x v="1"/>
    <x v="0"/>
    <x v="1"/>
    <n v="3"/>
    <x v="0"/>
    <n v="4"/>
    <x v="2"/>
    <s v="Medical"/>
    <n v="564"/>
    <n v="2"/>
    <x v="0"/>
    <x v="1"/>
    <x v="1"/>
    <x v="1"/>
    <x v="2"/>
    <x v="2"/>
    <x v="7"/>
    <n v="3"/>
    <x v="2"/>
    <x v="1"/>
    <x v="409"/>
    <x v="1"/>
    <x v="1"/>
    <x v="11"/>
    <x v="11"/>
    <n v="3"/>
    <x v="0"/>
    <n v="3"/>
    <x v="3"/>
    <x v="0"/>
    <x v="1"/>
    <x v="0"/>
    <n v="2"/>
    <n v="3"/>
    <x v="1"/>
    <x v="1"/>
    <x v="0"/>
    <x v="3"/>
    <x v="2"/>
    <n v="0"/>
    <x v="0"/>
    <n v="7"/>
    <x v="1"/>
  </r>
  <r>
    <n v="29"/>
    <x v="2"/>
    <x v="0"/>
    <x v="0"/>
    <x v="1"/>
    <n v="25"/>
    <x v="2"/>
    <n v="5"/>
    <x v="4"/>
    <s v="Technical Degree"/>
    <n v="565"/>
    <n v="3"/>
    <x v="1"/>
    <x v="0"/>
    <x v="1"/>
    <x v="1"/>
    <x v="1"/>
    <x v="1"/>
    <x v="1"/>
    <n v="2"/>
    <x v="1"/>
    <x v="1"/>
    <x v="410"/>
    <x v="6"/>
    <x v="1"/>
    <x v="10"/>
    <x v="10"/>
    <n v="3"/>
    <x v="0"/>
    <n v="2"/>
    <x v="2"/>
    <x v="0"/>
    <x v="3"/>
    <x v="0"/>
    <n v="2"/>
    <n v="4"/>
    <x v="3"/>
    <x v="4"/>
    <x v="1"/>
    <x v="3"/>
    <x v="2"/>
    <n v="1"/>
    <x v="0"/>
    <n v="1"/>
    <x v="2"/>
  </r>
  <r>
    <n v="19"/>
    <x v="2"/>
    <x v="0"/>
    <x v="0"/>
    <x v="2"/>
    <n v="2"/>
    <x v="0"/>
    <n v="2"/>
    <x v="0"/>
    <s v="Technical Degree"/>
    <n v="566"/>
    <n v="1"/>
    <x v="3"/>
    <x v="1"/>
    <x v="1"/>
    <x v="1"/>
    <x v="1"/>
    <x v="1"/>
    <x v="8"/>
    <n v="4"/>
    <x v="0"/>
    <x v="0"/>
    <x v="411"/>
    <x v="1"/>
    <x v="1"/>
    <x v="3"/>
    <x v="3"/>
    <n v="3"/>
    <x v="0"/>
    <n v="3"/>
    <x v="3"/>
    <x v="0"/>
    <x v="5"/>
    <x v="2"/>
    <n v="3"/>
    <n v="4"/>
    <x v="3"/>
    <x v="6"/>
    <x v="1"/>
    <x v="2"/>
    <x v="2"/>
    <n v="0"/>
    <x v="0"/>
    <n v="0"/>
    <x v="2"/>
  </r>
  <r>
    <n v="30"/>
    <x v="2"/>
    <x v="1"/>
    <x v="2"/>
    <x v="0"/>
    <n v="22"/>
    <x v="2"/>
    <n v="4"/>
    <x v="2"/>
    <s v="Other"/>
    <n v="567"/>
    <n v="3"/>
    <x v="1"/>
    <x v="0"/>
    <x v="0"/>
    <x v="0"/>
    <x v="2"/>
    <x v="2"/>
    <x v="0"/>
    <n v="1"/>
    <x v="3"/>
    <x v="1"/>
    <x v="412"/>
    <x v="4"/>
    <x v="1"/>
    <x v="0"/>
    <x v="0"/>
    <n v="3"/>
    <x v="0"/>
    <n v="3"/>
    <x v="3"/>
    <x v="0"/>
    <x v="1"/>
    <x v="0"/>
    <n v="3"/>
    <n v="3"/>
    <x v="1"/>
    <x v="7"/>
    <x v="0"/>
    <x v="6"/>
    <x v="1"/>
    <n v="7"/>
    <x v="2"/>
    <n v="8"/>
    <x v="1"/>
  </r>
  <r>
    <n v="57"/>
    <x v="0"/>
    <x v="1"/>
    <x v="0"/>
    <x v="0"/>
    <n v="29"/>
    <x v="2"/>
    <n v="3"/>
    <x v="3"/>
    <s v="Marketing"/>
    <n v="568"/>
    <n v="1"/>
    <x v="3"/>
    <x v="1"/>
    <x v="1"/>
    <x v="1"/>
    <x v="3"/>
    <x v="3"/>
    <x v="5"/>
    <n v="4"/>
    <x v="0"/>
    <x v="2"/>
    <x v="413"/>
    <x v="9"/>
    <x v="1"/>
    <x v="3"/>
    <x v="3"/>
    <n v="3"/>
    <x v="0"/>
    <n v="3"/>
    <x v="3"/>
    <x v="1"/>
    <x v="36"/>
    <x v="4"/>
    <n v="3"/>
    <n v="2"/>
    <x v="2"/>
    <x v="6"/>
    <x v="1"/>
    <x v="2"/>
    <x v="2"/>
    <n v="0"/>
    <x v="0"/>
    <n v="0"/>
    <x v="2"/>
  </r>
  <r>
    <n v="50"/>
    <x v="0"/>
    <x v="1"/>
    <x v="0"/>
    <x v="1"/>
    <n v="29"/>
    <x v="2"/>
    <n v="4"/>
    <x v="2"/>
    <s v="Life Sciences"/>
    <n v="569"/>
    <n v="2"/>
    <x v="0"/>
    <x v="1"/>
    <x v="1"/>
    <x v="1"/>
    <x v="3"/>
    <x v="3"/>
    <x v="5"/>
    <n v="3"/>
    <x v="2"/>
    <x v="1"/>
    <x v="414"/>
    <x v="4"/>
    <x v="1"/>
    <x v="2"/>
    <x v="2"/>
    <n v="3"/>
    <x v="0"/>
    <n v="2"/>
    <x v="2"/>
    <x v="1"/>
    <x v="23"/>
    <x v="4"/>
    <n v="2"/>
    <n v="3"/>
    <x v="1"/>
    <x v="16"/>
    <x v="3"/>
    <x v="15"/>
    <x v="1"/>
    <n v="15"/>
    <x v="3"/>
    <n v="7"/>
    <x v="1"/>
  </r>
  <r>
    <n v="30"/>
    <x v="2"/>
    <x v="1"/>
    <x v="2"/>
    <x v="1"/>
    <n v="2"/>
    <x v="0"/>
    <n v="3"/>
    <x v="3"/>
    <s v="Medical"/>
    <n v="571"/>
    <n v="3"/>
    <x v="1"/>
    <x v="0"/>
    <x v="0"/>
    <x v="0"/>
    <x v="1"/>
    <x v="1"/>
    <x v="2"/>
    <n v="4"/>
    <x v="0"/>
    <x v="0"/>
    <x v="411"/>
    <x v="4"/>
    <x v="1"/>
    <x v="9"/>
    <x v="9"/>
    <n v="3"/>
    <x v="0"/>
    <n v="3"/>
    <x v="3"/>
    <x v="0"/>
    <x v="4"/>
    <x v="1"/>
    <n v="2"/>
    <n v="2"/>
    <x v="2"/>
    <x v="19"/>
    <x v="4"/>
    <x v="1"/>
    <x v="1"/>
    <n v="6"/>
    <x v="2"/>
    <n v="7"/>
    <x v="1"/>
  </r>
  <r>
    <n v="60"/>
    <x v="0"/>
    <x v="1"/>
    <x v="1"/>
    <x v="0"/>
    <n v="28"/>
    <x v="2"/>
    <n v="3"/>
    <x v="3"/>
    <s v="Marketing"/>
    <n v="573"/>
    <n v="3"/>
    <x v="1"/>
    <x v="0"/>
    <x v="1"/>
    <x v="1"/>
    <x v="2"/>
    <x v="2"/>
    <x v="0"/>
    <n v="1"/>
    <x v="3"/>
    <x v="1"/>
    <x v="415"/>
    <x v="5"/>
    <x v="1"/>
    <x v="12"/>
    <x v="12"/>
    <n v="3"/>
    <x v="0"/>
    <n v="4"/>
    <x v="1"/>
    <x v="0"/>
    <x v="14"/>
    <x v="4"/>
    <n v="5"/>
    <n v="4"/>
    <x v="3"/>
    <x v="29"/>
    <x v="4"/>
    <x v="9"/>
    <x v="3"/>
    <n v="13"/>
    <x v="3"/>
    <n v="11"/>
    <x v="3"/>
  </r>
  <r>
    <n v="47"/>
    <x v="0"/>
    <x v="1"/>
    <x v="0"/>
    <x v="1"/>
    <n v="2"/>
    <x v="0"/>
    <n v="2"/>
    <x v="0"/>
    <s v="Medical"/>
    <n v="574"/>
    <n v="1"/>
    <x v="3"/>
    <x v="0"/>
    <x v="0"/>
    <x v="0"/>
    <x v="0"/>
    <x v="0"/>
    <x v="3"/>
    <n v="4"/>
    <x v="0"/>
    <x v="2"/>
    <x v="416"/>
    <x v="6"/>
    <x v="1"/>
    <x v="4"/>
    <x v="4"/>
    <n v="3"/>
    <x v="0"/>
    <n v="3"/>
    <x v="3"/>
    <x v="2"/>
    <x v="26"/>
    <x v="1"/>
    <n v="2"/>
    <n v="3"/>
    <x v="1"/>
    <x v="8"/>
    <x v="2"/>
    <x v="2"/>
    <x v="2"/>
    <n v="0"/>
    <x v="0"/>
    <n v="4"/>
    <x v="0"/>
  </r>
  <r>
    <n v="46"/>
    <x v="0"/>
    <x v="1"/>
    <x v="0"/>
    <x v="1"/>
    <n v="2"/>
    <x v="0"/>
    <n v="3"/>
    <x v="3"/>
    <s v="Life Sciences"/>
    <n v="575"/>
    <n v="1"/>
    <x v="3"/>
    <x v="1"/>
    <x v="0"/>
    <x v="0"/>
    <x v="3"/>
    <x v="3"/>
    <x v="7"/>
    <n v="3"/>
    <x v="2"/>
    <x v="1"/>
    <x v="417"/>
    <x v="2"/>
    <x v="1"/>
    <x v="4"/>
    <x v="4"/>
    <n v="3"/>
    <x v="0"/>
    <n v="3"/>
    <x v="3"/>
    <x v="0"/>
    <x v="12"/>
    <x v="4"/>
    <n v="2"/>
    <n v="1"/>
    <x v="0"/>
    <x v="11"/>
    <x v="2"/>
    <x v="3"/>
    <x v="2"/>
    <n v="0"/>
    <x v="0"/>
    <n v="1"/>
    <x v="2"/>
  </r>
  <r>
    <n v="35"/>
    <x v="1"/>
    <x v="1"/>
    <x v="0"/>
    <x v="1"/>
    <n v="22"/>
    <x v="2"/>
    <n v="3"/>
    <x v="3"/>
    <s v="Life Sciences"/>
    <n v="577"/>
    <n v="4"/>
    <x v="2"/>
    <x v="1"/>
    <x v="3"/>
    <x v="3"/>
    <x v="1"/>
    <x v="1"/>
    <x v="2"/>
    <n v="3"/>
    <x v="2"/>
    <x v="0"/>
    <x v="418"/>
    <x v="4"/>
    <x v="1"/>
    <x v="2"/>
    <x v="2"/>
    <n v="3"/>
    <x v="0"/>
    <n v="3"/>
    <x v="3"/>
    <x v="0"/>
    <x v="3"/>
    <x v="0"/>
    <n v="2"/>
    <n v="3"/>
    <x v="1"/>
    <x v="8"/>
    <x v="2"/>
    <x v="0"/>
    <x v="0"/>
    <n v="4"/>
    <x v="1"/>
    <n v="3"/>
    <x v="0"/>
  </r>
  <r>
    <n v="54"/>
    <x v="0"/>
    <x v="1"/>
    <x v="0"/>
    <x v="1"/>
    <n v="8"/>
    <x v="1"/>
    <n v="4"/>
    <x v="2"/>
    <s v="Life Sciences"/>
    <n v="578"/>
    <n v="3"/>
    <x v="1"/>
    <x v="0"/>
    <x v="0"/>
    <x v="0"/>
    <x v="0"/>
    <x v="0"/>
    <x v="2"/>
    <n v="3"/>
    <x v="2"/>
    <x v="0"/>
    <x v="419"/>
    <x v="8"/>
    <x v="1"/>
    <x v="0"/>
    <x v="0"/>
    <n v="3"/>
    <x v="0"/>
    <n v="3"/>
    <x v="3"/>
    <x v="0"/>
    <x v="16"/>
    <x v="1"/>
    <n v="3"/>
    <n v="3"/>
    <x v="1"/>
    <x v="6"/>
    <x v="1"/>
    <x v="2"/>
    <x v="2"/>
    <n v="0"/>
    <x v="0"/>
    <n v="0"/>
    <x v="2"/>
  </r>
  <r>
    <n v="34"/>
    <x v="1"/>
    <x v="1"/>
    <x v="0"/>
    <x v="1"/>
    <n v="2"/>
    <x v="0"/>
    <n v="4"/>
    <x v="2"/>
    <s v="Life Sciences"/>
    <n v="579"/>
    <n v="4"/>
    <x v="2"/>
    <x v="1"/>
    <x v="1"/>
    <x v="1"/>
    <x v="1"/>
    <x v="1"/>
    <x v="1"/>
    <n v="3"/>
    <x v="2"/>
    <x v="2"/>
    <x v="420"/>
    <x v="9"/>
    <x v="1"/>
    <x v="3"/>
    <x v="3"/>
    <n v="3"/>
    <x v="0"/>
    <n v="3"/>
    <x v="3"/>
    <x v="1"/>
    <x v="19"/>
    <x v="1"/>
    <n v="3"/>
    <n v="3"/>
    <x v="1"/>
    <x v="5"/>
    <x v="0"/>
    <x v="7"/>
    <x v="0"/>
    <n v="5"/>
    <x v="1"/>
    <n v="7"/>
    <x v="1"/>
  </r>
  <r>
    <n v="46"/>
    <x v="0"/>
    <x v="1"/>
    <x v="0"/>
    <x v="0"/>
    <n v="10"/>
    <x v="1"/>
    <n v="3"/>
    <x v="3"/>
    <s v="Marketing"/>
    <n v="580"/>
    <n v="3"/>
    <x v="1"/>
    <x v="0"/>
    <x v="1"/>
    <x v="1"/>
    <x v="2"/>
    <x v="2"/>
    <x v="0"/>
    <n v="4"/>
    <x v="0"/>
    <x v="1"/>
    <x v="421"/>
    <x v="7"/>
    <x v="0"/>
    <x v="12"/>
    <x v="12"/>
    <n v="3"/>
    <x v="0"/>
    <n v="3"/>
    <x v="3"/>
    <x v="1"/>
    <x v="20"/>
    <x v="1"/>
    <n v="3"/>
    <n v="3"/>
    <x v="1"/>
    <x v="11"/>
    <x v="2"/>
    <x v="3"/>
    <x v="2"/>
    <n v="1"/>
    <x v="0"/>
    <n v="2"/>
    <x v="2"/>
  </r>
  <r>
    <n v="31"/>
    <x v="1"/>
    <x v="1"/>
    <x v="0"/>
    <x v="1"/>
    <n v="9"/>
    <x v="1"/>
    <n v="1"/>
    <x v="1"/>
    <s v="Life Sciences"/>
    <n v="581"/>
    <n v="3"/>
    <x v="1"/>
    <x v="1"/>
    <x v="0"/>
    <x v="0"/>
    <x v="2"/>
    <x v="2"/>
    <x v="3"/>
    <n v="2"/>
    <x v="1"/>
    <x v="2"/>
    <x v="422"/>
    <x v="1"/>
    <x v="1"/>
    <x v="14"/>
    <x v="14"/>
    <n v="4"/>
    <x v="1"/>
    <n v="4"/>
    <x v="1"/>
    <x v="1"/>
    <x v="10"/>
    <x v="1"/>
    <n v="6"/>
    <n v="4"/>
    <x v="3"/>
    <x v="20"/>
    <x v="4"/>
    <x v="6"/>
    <x v="1"/>
    <n v="0"/>
    <x v="0"/>
    <n v="8"/>
    <x v="1"/>
  </r>
  <r>
    <n v="33"/>
    <x v="1"/>
    <x v="0"/>
    <x v="0"/>
    <x v="1"/>
    <n v="15"/>
    <x v="4"/>
    <n v="1"/>
    <x v="1"/>
    <s v="Medical"/>
    <n v="582"/>
    <n v="2"/>
    <x v="0"/>
    <x v="1"/>
    <x v="0"/>
    <x v="0"/>
    <x v="2"/>
    <x v="2"/>
    <x v="5"/>
    <n v="3"/>
    <x v="2"/>
    <x v="1"/>
    <x v="423"/>
    <x v="8"/>
    <x v="0"/>
    <x v="3"/>
    <x v="3"/>
    <n v="3"/>
    <x v="0"/>
    <n v="4"/>
    <x v="1"/>
    <x v="0"/>
    <x v="20"/>
    <x v="1"/>
    <n v="2"/>
    <n v="4"/>
    <x v="3"/>
    <x v="5"/>
    <x v="0"/>
    <x v="8"/>
    <x v="1"/>
    <n v="7"/>
    <x v="2"/>
    <n v="7"/>
    <x v="1"/>
  </r>
  <r>
    <n v="33"/>
    <x v="1"/>
    <x v="0"/>
    <x v="0"/>
    <x v="1"/>
    <n v="10"/>
    <x v="1"/>
    <n v="1"/>
    <x v="1"/>
    <s v="Medical"/>
    <n v="584"/>
    <n v="1"/>
    <x v="3"/>
    <x v="1"/>
    <x v="3"/>
    <x v="3"/>
    <x v="1"/>
    <x v="1"/>
    <x v="2"/>
    <n v="4"/>
    <x v="0"/>
    <x v="2"/>
    <x v="424"/>
    <x v="8"/>
    <x v="1"/>
    <x v="4"/>
    <x v="4"/>
    <n v="3"/>
    <x v="0"/>
    <n v="1"/>
    <x v="0"/>
    <x v="2"/>
    <x v="0"/>
    <x v="0"/>
    <n v="2"/>
    <n v="3"/>
    <x v="1"/>
    <x v="9"/>
    <x v="2"/>
    <x v="7"/>
    <x v="0"/>
    <n v="1"/>
    <x v="0"/>
    <n v="3"/>
    <x v="0"/>
  </r>
  <r>
    <n v="30"/>
    <x v="2"/>
    <x v="1"/>
    <x v="0"/>
    <x v="0"/>
    <n v="7"/>
    <x v="1"/>
    <n v="1"/>
    <x v="1"/>
    <s v="Marketing"/>
    <n v="585"/>
    <n v="4"/>
    <x v="2"/>
    <x v="1"/>
    <x v="0"/>
    <x v="0"/>
    <x v="1"/>
    <x v="1"/>
    <x v="6"/>
    <n v="2"/>
    <x v="1"/>
    <x v="0"/>
    <x v="425"/>
    <x v="4"/>
    <x v="1"/>
    <x v="9"/>
    <x v="9"/>
    <n v="3"/>
    <x v="0"/>
    <n v="1"/>
    <x v="0"/>
    <x v="0"/>
    <x v="21"/>
    <x v="3"/>
    <n v="3"/>
    <n v="3"/>
    <x v="1"/>
    <x v="11"/>
    <x v="2"/>
    <x v="3"/>
    <x v="2"/>
    <n v="1"/>
    <x v="0"/>
    <n v="2"/>
    <x v="2"/>
  </r>
  <r>
    <n v="35"/>
    <x v="1"/>
    <x v="1"/>
    <x v="0"/>
    <x v="1"/>
    <n v="16"/>
    <x v="3"/>
    <n v="3"/>
    <x v="3"/>
    <s v="Life Sciences"/>
    <n v="586"/>
    <n v="4"/>
    <x v="2"/>
    <x v="1"/>
    <x v="0"/>
    <x v="0"/>
    <x v="2"/>
    <x v="2"/>
    <x v="4"/>
    <n v="3"/>
    <x v="2"/>
    <x v="1"/>
    <x v="426"/>
    <x v="5"/>
    <x v="0"/>
    <x v="3"/>
    <x v="3"/>
    <n v="3"/>
    <x v="0"/>
    <n v="3"/>
    <x v="3"/>
    <x v="0"/>
    <x v="1"/>
    <x v="0"/>
    <n v="2"/>
    <n v="3"/>
    <x v="1"/>
    <x v="3"/>
    <x v="0"/>
    <x v="1"/>
    <x v="1"/>
    <n v="0"/>
    <x v="0"/>
    <n v="0"/>
    <x v="2"/>
  </r>
  <r>
    <n v="31"/>
    <x v="1"/>
    <x v="0"/>
    <x v="1"/>
    <x v="1"/>
    <n v="20"/>
    <x v="3"/>
    <n v="3"/>
    <x v="3"/>
    <s v="Life Sciences"/>
    <n v="587"/>
    <n v="1"/>
    <x v="3"/>
    <x v="1"/>
    <x v="0"/>
    <x v="0"/>
    <x v="2"/>
    <x v="2"/>
    <x v="4"/>
    <n v="3"/>
    <x v="2"/>
    <x v="1"/>
    <x v="427"/>
    <x v="9"/>
    <x v="1"/>
    <x v="3"/>
    <x v="3"/>
    <n v="3"/>
    <x v="0"/>
    <n v="1"/>
    <x v="0"/>
    <x v="0"/>
    <x v="4"/>
    <x v="1"/>
    <n v="2"/>
    <n v="3"/>
    <x v="1"/>
    <x v="6"/>
    <x v="1"/>
    <x v="2"/>
    <x v="2"/>
    <n v="0"/>
    <x v="0"/>
    <n v="0"/>
    <x v="2"/>
  </r>
  <r>
    <n v="34"/>
    <x v="1"/>
    <x v="0"/>
    <x v="1"/>
    <x v="2"/>
    <n v="23"/>
    <x v="2"/>
    <n v="3"/>
    <x v="3"/>
    <s v="Human Resources"/>
    <n v="590"/>
    <n v="2"/>
    <x v="0"/>
    <x v="0"/>
    <x v="0"/>
    <x v="0"/>
    <x v="2"/>
    <x v="2"/>
    <x v="8"/>
    <n v="1"/>
    <x v="3"/>
    <x v="2"/>
    <x v="428"/>
    <x v="3"/>
    <x v="0"/>
    <x v="2"/>
    <x v="2"/>
    <n v="3"/>
    <x v="0"/>
    <n v="3"/>
    <x v="3"/>
    <x v="2"/>
    <x v="27"/>
    <x v="1"/>
    <n v="2"/>
    <n v="3"/>
    <x v="1"/>
    <x v="11"/>
    <x v="2"/>
    <x v="3"/>
    <x v="2"/>
    <n v="0"/>
    <x v="0"/>
    <n v="2"/>
    <x v="2"/>
  </r>
  <r>
    <n v="42"/>
    <x v="0"/>
    <x v="1"/>
    <x v="1"/>
    <x v="1"/>
    <n v="5"/>
    <x v="0"/>
    <n v="2"/>
    <x v="0"/>
    <s v="Other"/>
    <n v="591"/>
    <n v="2"/>
    <x v="0"/>
    <x v="1"/>
    <x v="0"/>
    <x v="0"/>
    <x v="1"/>
    <x v="1"/>
    <x v="2"/>
    <n v="3"/>
    <x v="2"/>
    <x v="1"/>
    <x v="429"/>
    <x v="5"/>
    <x v="1"/>
    <x v="8"/>
    <x v="8"/>
    <n v="3"/>
    <x v="0"/>
    <n v="4"/>
    <x v="1"/>
    <x v="1"/>
    <x v="0"/>
    <x v="0"/>
    <n v="4"/>
    <n v="3"/>
    <x v="1"/>
    <x v="4"/>
    <x v="1"/>
    <x v="3"/>
    <x v="2"/>
    <n v="2"/>
    <x v="0"/>
    <n v="0"/>
    <x v="2"/>
  </r>
  <r>
    <n v="36"/>
    <x v="1"/>
    <x v="1"/>
    <x v="2"/>
    <x v="0"/>
    <n v="10"/>
    <x v="1"/>
    <n v="4"/>
    <x v="2"/>
    <s v="Medical"/>
    <n v="592"/>
    <n v="2"/>
    <x v="0"/>
    <x v="1"/>
    <x v="0"/>
    <x v="0"/>
    <x v="2"/>
    <x v="2"/>
    <x v="0"/>
    <n v="4"/>
    <x v="0"/>
    <x v="0"/>
    <x v="15"/>
    <x v="1"/>
    <x v="1"/>
    <x v="9"/>
    <x v="9"/>
    <n v="3"/>
    <x v="0"/>
    <n v="4"/>
    <x v="1"/>
    <x v="0"/>
    <x v="1"/>
    <x v="0"/>
    <n v="3"/>
    <n v="2"/>
    <x v="2"/>
    <x v="1"/>
    <x v="0"/>
    <x v="7"/>
    <x v="0"/>
    <n v="9"/>
    <x v="2"/>
    <n v="7"/>
    <x v="1"/>
  </r>
  <r>
    <n v="22"/>
    <x v="2"/>
    <x v="0"/>
    <x v="1"/>
    <x v="1"/>
    <n v="4"/>
    <x v="0"/>
    <n v="1"/>
    <x v="1"/>
    <s v="Technical Degree"/>
    <n v="593"/>
    <n v="3"/>
    <x v="1"/>
    <x v="1"/>
    <x v="1"/>
    <x v="1"/>
    <x v="1"/>
    <x v="1"/>
    <x v="2"/>
    <n v="3"/>
    <x v="2"/>
    <x v="0"/>
    <x v="430"/>
    <x v="6"/>
    <x v="1"/>
    <x v="10"/>
    <x v="10"/>
    <n v="3"/>
    <x v="0"/>
    <n v="3"/>
    <x v="3"/>
    <x v="0"/>
    <x v="21"/>
    <x v="3"/>
    <n v="3"/>
    <n v="3"/>
    <x v="1"/>
    <x v="4"/>
    <x v="1"/>
    <x v="3"/>
    <x v="2"/>
    <n v="1"/>
    <x v="0"/>
    <n v="2"/>
    <x v="2"/>
  </r>
  <r>
    <n v="48"/>
    <x v="0"/>
    <x v="1"/>
    <x v="0"/>
    <x v="0"/>
    <n v="2"/>
    <x v="0"/>
    <n v="5"/>
    <x v="4"/>
    <s v="Marketing"/>
    <n v="595"/>
    <n v="2"/>
    <x v="0"/>
    <x v="0"/>
    <x v="0"/>
    <x v="0"/>
    <x v="0"/>
    <x v="0"/>
    <x v="0"/>
    <n v="4"/>
    <x v="0"/>
    <x v="1"/>
    <x v="431"/>
    <x v="7"/>
    <x v="1"/>
    <x v="9"/>
    <x v="9"/>
    <n v="3"/>
    <x v="0"/>
    <n v="1"/>
    <x v="0"/>
    <x v="1"/>
    <x v="19"/>
    <x v="1"/>
    <n v="2"/>
    <n v="3"/>
    <x v="1"/>
    <x v="7"/>
    <x v="0"/>
    <x v="1"/>
    <x v="1"/>
    <n v="6"/>
    <x v="2"/>
    <n v="7"/>
    <x v="1"/>
  </r>
  <r>
    <n v="55"/>
    <x v="0"/>
    <x v="1"/>
    <x v="0"/>
    <x v="0"/>
    <n v="18"/>
    <x v="3"/>
    <n v="5"/>
    <x v="4"/>
    <s v="Life Sciences"/>
    <n v="597"/>
    <n v="1"/>
    <x v="3"/>
    <x v="0"/>
    <x v="0"/>
    <x v="0"/>
    <x v="3"/>
    <x v="3"/>
    <x v="5"/>
    <n v="2"/>
    <x v="1"/>
    <x v="0"/>
    <x v="432"/>
    <x v="9"/>
    <x v="1"/>
    <x v="1"/>
    <x v="1"/>
    <n v="4"/>
    <x v="1"/>
    <n v="4"/>
    <x v="1"/>
    <x v="0"/>
    <x v="29"/>
    <x v="4"/>
    <n v="2"/>
    <n v="3"/>
    <x v="1"/>
    <x v="1"/>
    <x v="0"/>
    <x v="5"/>
    <x v="1"/>
    <n v="7"/>
    <x v="2"/>
    <n v="7"/>
    <x v="1"/>
  </r>
  <r>
    <n v="41"/>
    <x v="0"/>
    <x v="1"/>
    <x v="2"/>
    <x v="0"/>
    <n v="10"/>
    <x v="1"/>
    <n v="2"/>
    <x v="0"/>
    <s v="Life Sciences"/>
    <n v="599"/>
    <n v="4"/>
    <x v="2"/>
    <x v="1"/>
    <x v="0"/>
    <x v="0"/>
    <x v="0"/>
    <x v="0"/>
    <x v="0"/>
    <n v="4"/>
    <x v="0"/>
    <x v="0"/>
    <x v="433"/>
    <x v="8"/>
    <x v="1"/>
    <x v="9"/>
    <x v="9"/>
    <n v="3"/>
    <x v="0"/>
    <n v="4"/>
    <x v="1"/>
    <x v="0"/>
    <x v="28"/>
    <x v="1"/>
    <n v="3"/>
    <n v="3"/>
    <x v="1"/>
    <x v="13"/>
    <x v="4"/>
    <x v="7"/>
    <x v="0"/>
    <n v="1"/>
    <x v="0"/>
    <n v="10"/>
    <x v="1"/>
  </r>
  <r>
    <n v="35"/>
    <x v="1"/>
    <x v="1"/>
    <x v="0"/>
    <x v="0"/>
    <n v="1"/>
    <x v="0"/>
    <n v="3"/>
    <x v="3"/>
    <s v="Marketing"/>
    <n v="600"/>
    <n v="2"/>
    <x v="0"/>
    <x v="1"/>
    <x v="0"/>
    <x v="0"/>
    <x v="0"/>
    <x v="0"/>
    <x v="0"/>
    <n v="3"/>
    <x v="2"/>
    <x v="1"/>
    <x v="434"/>
    <x v="3"/>
    <x v="1"/>
    <x v="0"/>
    <x v="0"/>
    <n v="3"/>
    <x v="0"/>
    <n v="3"/>
    <x v="3"/>
    <x v="0"/>
    <x v="20"/>
    <x v="1"/>
    <n v="2"/>
    <n v="3"/>
    <x v="1"/>
    <x v="19"/>
    <x v="4"/>
    <x v="5"/>
    <x v="1"/>
    <n v="6"/>
    <x v="2"/>
    <n v="9"/>
    <x v="1"/>
  </r>
  <r>
    <n v="40"/>
    <x v="1"/>
    <x v="1"/>
    <x v="0"/>
    <x v="1"/>
    <n v="6"/>
    <x v="1"/>
    <n v="3"/>
    <x v="3"/>
    <s v="Life Sciences"/>
    <n v="601"/>
    <n v="2"/>
    <x v="0"/>
    <x v="0"/>
    <x v="0"/>
    <x v="0"/>
    <x v="3"/>
    <x v="3"/>
    <x v="3"/>
    <n v="3"/>
    <x v="2"/>
    <x v="0"/>
    <x v="435"/>
    <x v="8"/>
    <x v="1"/>
    <x v="2"/>
    <x v="2"/>
    <n v="3"/>
    <x v="0"/>
    <n v="3"/>
    <x v="3"/>
    <x v="0"/>
    <x v="14"/>
    <x v="4"/>
    <n v="3"/>
    <n v="3"/>
    <x v="1"/>
    <x v="23"/>
    <x v="4"/>
    <x v="8"/>
    <x v="1"/>
    <n v="5"/>
    <x v="1"/>
    <n v="13"/>
    <x v="3"/>
  </r>
  <r>
    <n v="39"/>
    <x v="1"/>
    <x v="1"/>
    <x v="1"/>
    <x v="1"/>
    <n v="8"/>
    <x v="1"/>
    <n v="1"/>
    <x v="1"/>
    <s v="Life Sciences"/>
    <n v="602"/>
    <n v="3"/>
    <x v="1"/>
    <x v="0"/>
    <x v="0"/>
    <x v="0"/>
    <x v="1"/>
    <x v="1"/>
    <x v="2"/>
    <n v="3"/>
    <x v="2"/>
    <x v="1"/>
    <x v="436"/>
    <x v="1"/>
    <x v="1"/>
    <x v="0"/>
    <x v="0"/>
    <n v="3"/>
    <x v="0"/>
    <n v="1"/>
    <x v="0"/>
    <x v="1"/>
    <x v="0"/>
    <x v="0"/>
    <n v="3"/>
    <n v="3"/>
    <x v="1"/>
    <x v="3"/>
    <x v="0"/>
    <x v="7"/>
    <x v="0"/>
    <n v="0"/>
    <x v="0"/>
    <n v="7"/>
    <x v="1"/>
  </r>
  <r>
    <n v="31"/>
    <x v="1"/>
    <x v="1"/>
    <x v="0"/>
    <x v="0"/>
    <n v="2"/>
    <x v="0"/>
    <n v="1"/>
    <x v="1"/>
    <s v="Life Sciences"/>
    <n v="604"/>
    <n v="2"/>
    <x v="0"/>
    <x v="1"/>
    <x v="0"/>
    <x v="0"/>
    <x v="0"/>
    <x v="0"/>
    <x v="0"/>
    <n v="4"/>
    <x v="0"/>
    <x v="0"/>
    <x v="437"/>
    <x v="5"/>
    <x v="0"/>
    <x v="4"/>
    <x v="4"/>
    <n v="3"/>
    <x v="0"/>
    <n v="3"/>
    <x v="3"/>
    <x v="0"/>
    <x v="1"/>
    <x v="0"/>
    <n v="2"/>
    <n v="4"/>
    <x v="3"/>
    <x v="0"/>
    <x v="0"/>
    <x v="4"/>
    <x v="0"/>
    <n v="0"/>
    <x v="0"/>
    <n v="5"/>
    <x v="0"/>
  </r>
  <r>
    <n v="42"/>
    <x v="0"/>
    <x v="1"/>
    <x v="0"/>
    <x v="1"/>
    <n v="24"/>
    <x v="2"/>
    <n v="3"/>
    <x v="3"/>
    <s v="Medical"/>
    <n v="605"/>
    <n v="4"/>
    <x v="2"/>
    <x v="1"/>
    <x v="0"/>
    <x v="0"/>
    <x v="2"/>
    <x v="2"/>
    <x v="3"/>
    <n v="1"/>
    <x v="3"/>
    <x v="1"/>
    <x v="438"/>
    <x v="1"/>
    <x v="0"/>
    <x v="7"/>
    <x v="7"/>
    <n v="4"/>
    <x v="1"/>
    <n v="4"/>
    <x v="1"/>
    <x v="1"/>
    <x v="1"/>
    <x v="0"/>
    <n v="5"/>
    <n v="2"/>
    <x v="2"/>
    <x v="1"/>
    <x v="0"/>
    <x v="5"/>
    <x v="1"/>
    <n v="5"/>
    <x v="1"/>
    <n v="8"/>
    <x v="1"/>
  </r>
  <r>
    <n v="45"/>
    <x v="0"/>
    <x v="1"/>
    <x v="0"/>
    <x v="0"/>
    <n v="2"/>
    <x v="0"/>
    <n v="3"/>
    <x v="3"/>
    <s v="Other"/>
    <n v="606"/>
    <n v="4"/>
    <x v="2"/>
    <x v="1"/>
    <x v="0"/>
    <x v="0"/>
    <x v="0"/>
    <x v="0"/>
    <x v="0"/>
    <n v="2"/>
    <x v="1"/>
    <x v="1"/>
    <x v="439"/>
    <x v="4"/>
    <x v="1"/>
    <x v="12"/>
    <x v="12"/>
    <n v="3"/>
    <x v="0"/>
    <n v="2"/>
    <x v="2"/>
    <x v="1"/>
    <x v="15"/>
    <x v="0"/>
    <n v="3"/>
    <n v="4"/>
    <x v="3"/>
    <x v="3"/>
    <x v="0"/>
    <x v="1"/>
    <x v="1"/>
    <n v="3"/>
    <x v="1"/>
    <n v="7"/>
    <x v="1"/>
  </r>
  <r>
    <n v="26"/>
    <x v="2"/>
    <x v="0"/>
    <x v="1"/>
    <x v="2"/>
    <n v="17"/>
    <x v="3"/>
    <n v="4"/>
    <x v="2"/>
    <s v="Life Sciences"/>
    <n v="608"/>
    <n v="2"/>
    <x v="0"/>
    <x v="0"/>
    <x v="0"/>
    <x v="0"/>
    <x v="1"/>
    <x v="1"/>
    <x v="8"/>
    <n v="3"/>
    <x v="2"/>
    <x v="2"/>
    <x v="199"/>
    <x v="4"/>
    <x v="0"/>
    <x v="0"/>
    <x v="0"/>
    <n v="3"/>
    <x v="0"/>
    <n v="2"/>
    <x v="2"/>
    <x v="1"/>
    <x v="0"/>
    <x v="0"/>
    <n v="2"/>
    <n v="2"/>
    <x v="2"/>
    <x v="5"/>
    <x v="0"/>
    <x v="1"/>
    <x v="1"/>
    <n v="1"/>
    <x v="0"/>
    <n v="0"/>
    <x v="2"/>
  </r>
  <r>
    <n v="29"/>
    <x v="2"/>
    <x v="1"/>
    <x v="0"/>
    <x v="1"/>
    <n v="19"/>
    <x v="3"/>
    <n v="3"/>
    <x v="3"/>
    <s v="Technical Degree"/>
    <n v="611"/>
    <n v="4"/>
    <x v="2"/>
    <x v="1"/>
    <x v="0"/>
    <x v="0"/>
    <x v="0"/>
    <x v="0"/>
    <x v="3"/>
    <n v="4"/>
    <x v="0"/>
    <x v="2"/>
    <x v="440"/>
    <x v="5"/>
    <x v="1"/>
    <x v="3"/>
    <x v="3"/>
    <n v="3"/>
    <x v="0"/>
    <n v="2"/>
    <x v="2"/>
    <x v="3"/>
    <x v="0"/>
    <x v="0"/>
    <n v="2"/>
    <n v="4"/>
    <x v="3"/>
    <x v="11"/>
    <x v="2"/>
    <x v="3"/>
    <x v="2"/>
    <n v="1"/>
    <x v="0"/>
    <n v="2"/>
    <x v="2"/>
  </r>
  <r>
    <n v="33"/>
    <x v="1"/>
    <x v="1"/>
    <x v="0"/>
    <x v="1"/>
    <n v="1"/>
    <x v="0"/>
    <n v="5"/>
    <x v="4"/>
    <s v="Medical"/>
    <n v="612"/>
    <n v="1"/>
    <x v="3"/>
    <x v="0"/>
    <x v="2"/>
    <x v="2"/>
    <x v="3"/>
    <x v="3"/>
    <x v="7"/>
    <n v="3"/>
    <x v="2"/>
    <x v="2"/>
    <x v="441"/>
    <x v="5"/>
    <x v="1"/>
    <x v="12"/>
    <x v="12"/>
    <n v="3"/>
    <x v="0"/>
    <n v="3"/>
    <x v="3"/>
    <x v="1"/>
    <x v="1"/>
    <x v="0"/>
    <n v="2"/>
    <n v="3"/>
    <x v="1"/>
    <x v="0"/>
    <x v="0"/>
    <x v="10"/>
    <x v="2"/>
    <n v="0"/>
    <x v="0"/>
    <n v="5"/>
    <x v="0"/>
  </r>
  <r>
    <n v="31"/>
    <x v="1"/>
    <x v="1"/>
    <x v="0"/>
    <x v="0"/>
    <n v="7"/>
    <x v="1"/>
    <n v="3"/>
    <x v="3"/>
    <s v="Life Sciences"/>
    <n v="613"/>
    <n v="3"/>
    <x v="1"/>
    <x v="1"/>
    <x v="1"/>
    <x v="1"/>
    <x v="2"/>
    <x v="2"/>
    <x v="5"/>
    <n v="4"/>
    <x v="0"/>
    <x v="2"/>
    <x v="442"/>
    <x v="3"/>
    <x v="1"/>
    <x v="7"/>
    <x v="7"/>
    <n v="4"/>
    <x v="1"/>
    <n v="3"/>
    <x v="3"/>
    <x v="1"/>
    <x v="1"/>
    <x v="0"/>
    <n v="3"/>
    <n v="2"/>
    <x v="2"/>
    <x v="8"/>
    <x v="2"/>
    <x v="0"/>
    <x v="0"/>
    <n v="0"/>
    <x v="0"/>
    <n v="1"/>
    <x v="2"/>
  </r>
  <r>
    <n v="18"/>
    <x v="2"/>
    <x v="0"/>
    <x v="1"/>
    <x v="0"/>
    <n v="5"/>
    <x v="0"/>
    <n v="3"/>
    <x v="3"/>
    <s v="Marketing"/>
    <n v="614"/>
    <n v="2"/>
    <x v="0"/>
    <x v="1"/>
    <x v="0"/>
    <x v="0"/>
    <x v="1"/>
    <x v="1"/>
    <x v="6"/>
    <n v="2"/>
    <x v="1"/>
    <x v="0"/>
    <x v="443"/>
    <x v="1"/>
    <x v="0"/>
    <x v="9"/>
    <x v="9"/>
    <n v="3"/>
    <x v="0"/>
    <n v="4"/>
    <x v="1"/>
    <x v="0"/>
    <x v="11"/>
    <x v="2"/>
    <n v="3"/>
    <n v="3"/>
    <x v="1"/>
    <x v="2"/>
    <x v="1"/>
    <x v="2"/>
    <x v="2"/>
    <n v="0"/>
    <x v="0"/>
    <n v="0"/>
    <x v="2"/>
  </r>
  <r>
    <n v="40"/>
    <x v="1"/>
    <x v="1"/>
    <x v="2"/>
    <x v="0"/>
    <n v="28"/>
    <x v="2"/>
    <n v="3"/>
    <x v="3"/>
    <s v="Other"/>
    <n v="615"/>
    <n v="3"/>
    <x v="1"/>
    <x v="1"/>
    <x v="3"/>
    <x v="3"/>
    <x v="2"/>
    <x v="2"/>
    <x v="0"/>
    <n v="1"/>
    <x v="3"/>
    <x v="2"/>
    <x v="444"/>
    <x v="9"/>
    <x v="1"/>
    <x v="2"/>
    <x v="2"/>
    <n v="3"/>
    <x v="0"/>
    <n v="3"/>
    <x v="3"/>
    <x v="1"/>
    <x v="26"/>
    <x v="1"/>
    <n v="2"/>
    <n v="3"/>
    <x v="1"/>
    <x v="6"/>
    <x v="1"/>
    <x v="2"/>
    <x v="2"/>
    <n v="0"/>
    <x v="0"/>
    <n v="1"/>
    <x v="2"/>
  </r>
  <r>
    <n v="41"/>
    <x v="0"/>
    <x v="1"/>
    <x v="2"/>
    <x v="1"/>
    <n v="2"/>
    <x v="0"/>
    <n v="4"/>
    <x v="2"/>
    <s v="Other"/>
    <n v="616"/>
    <n v="1"/>
    <x v="3"/>
    <x v="0"/>
    <x v="1"/>
    <x v="1"/>
    <x v="0"/>
    <x v="0"/>
    <x v="4"/>
    <n v="3"/>
    <x v="2"/>
    <x v="0"/>
    <x v="445"/>
    <x v="7"/>
    <x v="0"/>
    <x v="8"/>
    <x v="8"/>
    <n v="3"/>
    <x v="0"/>
    <n v="1"/>
    <x v="0"/>
    <x v="0"/>
    <x v="1"/>
    <x v="0"/>
    <n v="3"/>
    <n v="3"/>
    <x v="1"/>
    <x v="3"/>
    <x v="0"/>
    <x v="1"/>
    <x v="1"/>
    <n v="0"/>
    <x v="0"/>
    <n v="7"/>
    <x v="1"/>
  </r>
  <r>
    <n v="26"/>
    <x v="2"/>
    <x v="1"/>
    <x v="0"/>
    <x v="0"/>
    <n v="29"/>
    <x v="2"/>
    <n v="2"/>
    <x v="0"/>
    <s v="Medical"/>
    <n v="618"/>
    <n v="1"/>
    <x v="3"/>
    <x v="1"/>
    <x v="0"/>
    <x v="0"/>
    <x v="0"/>
    <x v="0"/>
    <x v="0"/>
    <n v="3"/>
    <x v="2"/>
    <x v="2"/>
    <x v="383"/>
    <x v="6"/>
    <x v="1"/>
    <x v="3"/>
    <x v="3"/>
    <n v="3"/>
    <x v="0"/>
    <n v="1"/>
    <x v="0"/>
    <x v="3"/>
    <x v="0"/>
    <x v="0"/>
    <n v="5"/>
    <n v="3"/>
    <x v="1"/>
    <x v="2"/>
    <x v="1"/>
    <x v="2"/>
    <x v="2"/>
    <n v="0"/>
    <x v="0"/>
    <n v="0"/>
    <x v="2"/>
  </r>
  <r>
    <n v="35"/>
    <x v="1"/>
    <x v="1"/>
    <x v="0"/>
    <x v="0"/>
    <n v="1"/>
    <x v="0"/>
    <n v="3"/>
    <x v="3"/>
    <s v="Medical"/>
    <n v="620"/>
    <n v="1"/>
    <x v="3"/>
    <x v="0"/>
    <x v="0"/>
    <x v="0"/>
    <x v="0"/>
    <x v="0"/>
    <x v="0"/>
    <n v="3"/>
    <x v="2"/>
    <x v="0"/>
    <x v="446"/>
    <x v="1"/>
    <x v="1"/>
    <x v="10"/>
    <x v="10"/>
    <n v="3"/>
    <x v="0"/>
    <n v="4"/>
    <x v="1"/>
    <x v="0"/>
    <x v="7"/>
    <x v="3"/>
    <n v="3"/>
    <n v="3"/>
    <x v="1"/>
    <x v="8"/>
    <x v="2"/>
    <x v="0"/>
    <x v="0"/>
    <n v="0"/>
    <x v="0"/>
    <n v="3"/>
    <x v="0"/>
  </r>
  <r>
    <n v="34"/>
    <x v="1"/>
    <x v="1"/>
    <x v="0"/>
    <x v="0"/>
    <n v="21"/>
    <x v="2"/>
    <n v="4"/>
    <x v="2"/>
    <s v="Life Sciences"/>
    <n v="621"/>
    <n v="4"/>
    <x v="2"/>
    <x v="1"/>
    <x v="2"/>
    <x v="2"/>
    <x v="0"/>
    <x v="0"/>
    <x v="0"/>
    <n v="4"/>
    <x v="0"/>
    <x v="0"/>
    <x v="447"/>
    <x v="1"/>
    <x v="1"/>
    <x v="3"/>
    <x v="3"/>
    <n v="3"/>
    <x v="0"/>
    <n v="4"/>
    <x v="1"/>
    <x v="0"/>
    <x v="1"/>
    <x v="0"/>
    <n v="3"/>
    <n v="3"/>
    <x v="1"/>
    <x v="1"/>
    <x v="0"/>
    <x v="1"/>
    <x v="1"/>
    <n v="5"/>
    <x v="1"/>
    <n v="7"/>
    <x v="1"/>
  </r>
  <r>
    <n v="26"/>
    <x v="2"/>
    <x v="0"/>
    <x v="0"/>
    <x v="1"/>
    <n v="24"/>
    <x v="2"/>
    <n v="3"/>
    <x v="3"/>
    <s v="Technical Degree"/>
    <n v="622"/>
    <n v="3"/>
    <x v="1"/>
    <x v="1"/>
    <x v="3"/>
    <x v="3"/>
    <x v="1"/>
    <x v="1"/>
    <x v="2"/>
    <n v="4"/>
    <x v="0"/>
    <x v="0"/>
    <x v="246"/>
    <x v="1"/>
    <x v="0"/>
    <x v="11"/>
    <x v="11"/>
    <n v="3"/>
    <x v="0"/>
    <n v="2"/>
    <x v="2"/>
    <x v="0"/>
    <x v="5"/>
    <x v="2"/>
    <n v="3"/>
    <n v="1"/>
    <x v="0"/>
    <x v="6"/>
    <x v="1"/>
    <x v="2"/>
    <x v="2"/>
    <n v="0"/>
    <x v="0"/>
    <n v="0"/>
    <x v="2"/>
  </r>
  <r>
    <n v="37"/>
    <x v="1"/>
    <x v="1"/>
    <x v="0"/>
    <x v="1"/>
    <n v="1"/>
    <x v="0"/>
    <n v="3"/>
    <x v="3"/>
    <s v="Technical Degree"/>
    <n v="623"/>
    <n v="2"/>
    <x v="0"/>
    <x v="0"/>
    <x v="0"/>
    <x v="0"/>
    <x v="2"/>
    <x v="2"/>
    <x v="3"/>
    <n v="4"/>
    <x v="0"/>
    <x v="0"/>
    <x v="448"/>
    <x v="5"/>
    <x v="1"/>
    <x v="8"/>
    <x v="8"/>
    <n v="3"/>
    <x v="0"/>
    <n v="4"/>
    <x v="1"/>
    <x v="0"/>
    <x v="4"/>
    <x v="1"/>
    <n v="3"/>
    <n v="4"/>
    <x v="3"/>
    <x v="0"/>
    <x v="0"/>
    <x v="4"/>
    <x v="0"/>
    <n v="1"/>
    <x v="0"/>
    <n v="2"/>
    <x v="2"/>
  </r>
  <r>
    <n v="46"/>
    <x v="0"/>
    <x v="1"/>
    <x v="1"/>
    <x v="1"/>
    <n v="18"/>
    <x v="3"/>
    <n v="1"/>
    <x v="1"/>
    <s v="Medical"/>
    <n v="624"/>
    <n v="1"/>
    <x v="3"/>
    <x v="0"/>
    <x v="0"/>
    <x v="0"/>
    <x v="2"/>
    <x v="2"/>
    <x v="4"/>
    <n v="3"/>
    <x v="2"/>
    <x v="1"/>
    <x v="449"/>
    <x v="6"/>
    <x v="1"/>
    <x v="0"/>
    <x v="0"/>
    <n v="3"/>
    <x v="0"/>
    <n v="4"/>
    <x v="1"/>
    <x v="0"/>
    <x v="23"/>
    <x v="4"/>
    <n v="3"/>
    <n v="2"/>
    <x v="2"/>
    <x v="4"/>
    <x v="1"/>
    <x v="3"/>
    <x v="2"/>
    <n v="1"/>
    <x v="0"/>
    <n v="2"/>
    <x v="2"/>
  </r>
  <r>
    <n v="41"/>
    <x v="0"/>
    <x v="1"/>
    <x v="0"/>
    <x v="0"/>
    <n v="2"/>
    <x v="0"/>
    <n v="5"/>
    <x v="4"/>
    <s v="Life Sciences"/>
    <n v="625"/>
    <n v="2"/>
    <x v="0"/>
    <x v="0"/>
    <x v="0"/>
    <x v="0"/>
    <x v="3"/>
    <x v="3"/>
    <x v="5"/>
    <n v="1"/>
    <x v="3"/>
    <x v="1"/>
    <x v="450"/>
    <x v="8"/>
    <x v="1"/>
    <x v="10"/>
    <x v="10"/>
    <n v="3"/>
    <x v="0"/>
    <n v="2"/>
    <x v="2"/>
    <x v="1"/>
    <x v="14"/>
    <x v="4"/>
    <n v="2"/>
    <n v="3"/>
    <x v="1"/>
    <x v="29"/>
    <x v="4"/>
    <x v="13"/>
    <x v="4"/>
    <n v="11"/>
    <x v="3"/>
    <n v="8"/>
    <x v="1"/>
  </r>
  <r>
    <n v="37"/>
    <x v="1"/>
    <x v="1"/>
    <x v="2"/>
    <x v="0"/>
    <n v="9"/>
    <x v="1"/>
    <n v="4"/>
    <x v="2"/>
    <s v="Medical"/>
    <n v="626"/>
    <n v="1"/>
    <x v="3"/>
    <x v="1"/>
    <x v="0"/>
    <x v="0"/>
    <x v="2"/>
    <x v="2"/>
    <x v="0"/>
    <n v="2"/>
    <x v="1"/>
    <x v="2"/>
    <x v="451"/>
    <x v="1"/>
    <x v="1"/>
    <x v="4"/>
    <x v="4"/>
    <n v="3"/>
    <x v="0"/>
    <n v="4"/>
    <x v="1"/>
    <x v="1"/>
    <x v="15"/>
    <x v="0"/>
    <n v="6"/>
    <n v="3"/>
    <x v="1"/>
    <x v="7"/>
    <x v="0"/>
    <x v="4"/>
    <x v="0"/>
    <n v="7"/>
    <x v="2"/>
    <n v="7"/>
    <x v="1"/>
  </r>
  <r>
    <n v="52"/>
    <x v="0"/>
    <x v="1"/>
    <x v="0"/>
    <x v="1"/>
    <n v="6"/>
    <x v="1"/>
    <n v="2"/>
    <x v="0"/>
    <s v="Technical Degree"/>
    <n v="630"/>
    <n v="4"/>
    <x v="2"/>
    <x v="1"/>
    <x v="0"/>
    <x v="0"/>
    <x v="0"/>
    <x v="0"/>
    <x v="1"/>
    <n v="1"/>
    <x v="3"/>
    <x v="2"/>
    <x v="452"/>
    <x v="9"/>
    <x v="0"/>
    <x v="3"/>
    <x v="3"/>
    <n v="3"/>
    <x v="0"/>
    <n v="2"/>
    <x v="2"/>
    <x v="3"/>
    <x v="33"/>
    <x v="1"/>
    <n v="3"/>
    <n v="3"/>
    <x v="1"/>
    <x v="1"/>
    <x v="0"/>
    <x v="5"/>
    <x v="1"/>
    <n v="6"/>
    <x v="2"/>
    <n v="9"/>
    <x v="1"/>
  </r>
  <r>
    <n v="32"/>
    <x v="1"/>
    <x v="0"/>
    <x v="2"/>
    <x v="0"/>
    <n v="11"/>
    <x v="4"/>
    <n v="4"/>
    <x v="2"/>
    <s v="Other"/>
    <n v="631"/>
    <n v="4"/>
    <x v="2"/>
    <x v="1"/>
    <x v="2"/>
    <x v="2"/>
    <x v="0"/>
    <x v="0"/>
    <x v="0"/>
    <n v="3"/>
    <x v="2"/>
    <x v="1"/>
    <x v="453"/>
    <x v="0"/>
    <x v="1"/>
    <x v="3"/>
    <x v="3"/>
    <n v="3"/>
    <x v="0"/>
    <n v="4"/>
    <x v="1"/>
    <x v="0"/>
    <x v="3"/>
    <x v="0"/>
    <n v="2"/>
    <n v="3"/>
    <x v="1"/>
    <x v="9"/>
    <x v="2"/>
    <x v="3"/>
    <x v="2"/>
    <n v="1"/>
    <x v="0"/>
    <n v="2"/>
    <x v="2"/>
  </r>
  <r>
    <n v="24"/>
    <x v="2"/>
    <x v="1"/>
    <x v="1"/>
    <x v="0"/>
    <n v="24"/>
    <x v="2"/>
    <n v="3"/>
    <x v="3"/>
    <s v="Medical"/>
    <n v="632"/>
    <n v="4"/>
    <x v="2"/>
    <x v="1"/>
    <x v="0"/>
    <x v="0"/>
    <x v="1"/>
    <x v="1"/>
    <x v="6"/>
    <n v="4"/>
    <x v="0"/>
    <x v="1"/>
    <x v="454"/>
    <x v="4"/>
    <x v="1"/>
    <x v="4"/>
    <x v="4"/>
    <n v="3"/>
    <x v="0"/>
    <n v="3"/>
    <x v="3"/>
    <x v="3"/>
    <x v="8"/>
    <x v="3"/>
    <n v="3"/>
    <n v="3"/>
    <x v="1"/>
    <x v="4"/>
    <x v="1"/>
    <x v="3"/>
    <x v="2"/>
    <n v="2"/>
    <x v="0"/>
    <n v="1"/>
    <x v="2"/>
  </r>
  <r>
    <n v="38"/>
    <x v="1"/>
    <x v="1"/>
    <x v="0"/>
    <x v="1"/>
    <n v="10"/>
    <x v="1"/>
    <n v="3"/>
    <x v="3"/>
    <s v="Medical"/>
    <n v="634"/>
    <n v="3"/>
    <x v="1"/>
    <x v="0"/>
    <x v="0"/>
    <x v="0"/>
    <x v="0"/>
    <x v="0"/>
    <x v="4"/>
    <n v="3"/>
    <x v="2"/>
    <x v="1"/>
    <x v="427"/>
    <x v="9"/>
    <x v="1"/>
    <x v="12"/>
    <x v="12"/>
    <n v="3"/>
    <x v="0"/>
    <n v="3"/>
    <x v="3"/>
    <x v="1"/>
    <x v="33"/>
    <x v="1"/>
    <n v="4"/>
    <n v="3"/>
    <x v="1"/>
    <x v="6"/>
    <x v="1"/>
    <x v="2"/>
    <x v="2"/>
    <n v="0"/>
    <x v="0"/>
    <n v="0"/>
    <x v="2"/>
  </r>
  <r>
    <n v="37"/>
    <x v="1"/>
    <x v="1"/>
    <x v="0"/>
    <x v="1"/>
    <n v="1"/>
    <x v="0"/>
    <n v="4"/>
    <x v="2"/>
    <s v="Life Sciences"/>
    <n v="635"/>
    <n v="2"/>
    <x v="0"/>
    <x v="0"/>
    <x v="0"/>
    <x v="0"/>
    <x v="0"/>
    <x v="0"/>
    <x v="3"/>
    <n v="2"/>
    <x v="1"/>
    <x v="1"/>
    <x v="455"/>
    <x v="2"/>
    <x v="1"/>
    <x v="3"/>
    <x v="3"/>
    <n v="3"/>
    <x v="0"/>
    <n v="2"/>
    <x v="2"/>
    <x v="1"/>
    <x v="0"/>
    <x v="0"/>
    <n v="2"/>
    <n v="2"/>
    <x v="2"/>
    <x v="0"/>
    <x v="0"/>
    <x v="4"/>
    <x v="0"/>
    <n v="4"/>
    <x v="1"/>
    <n v="3"/>
    <x v="0"/>
  </r>
  <r>
    <n v="49"/>
    <x v="0"/>
    <x v="1"/>
    <x v="0"/>
    <x v="1"/>
    <n v="18"/>
    <x v="3"/>
    <n v="4"/>
    <x v="2"/>
    <s v="Life Sciences"/>
    <n v="638"/>
    <n v="4"/>
    <x v="2"/>
    <x v="1"/>
    <x v="1"/>
    <x v="1"/>
    <x v="4"/>
    <x v="4"/>
    <x v="7"/>
    <n v="3"/>
    <x v="2"/>
    <x v="2"/>
    <x v="456"/>
    <x v="1"/>
    <x v="0"/>
    <x v="8"/>
    <x v="8"/>
    <n v="3"/>
    <x v="0"/>
    <n v="3"/>
    <x v="3"/>
    <x v="1"/>
    <x v="9"/>
    <x v="4"/>
    <n v="5"/>
    <n v="3"/>
    <x v="1"/>
    <x v="31"/>
    <x v="3"/>
    <x v="5"/>
    <x v="1"/>
    <n v="0"/>
    <x v="0"/>
    <n v="9"/>
    <x v="1"/>
  </r>
  <r>
    <n v="24"/>
    <x v="2"/>
    <x v="1"/>
    <x v="0"/>
    <x v="1"/>
    <n v="23"/>
    <x v="2"/>
    <n v="3"/>
    <x v="3"/>
    <s v="Medical"/>
    <n v="639"/>
    <n v="2"/>
    <x v="0"/>
    <x v="1"/>
    <x v="2"/>
    <x v="2"/>
    <x v="1"/>
    <x v="1"/>
    <x v="1"/>
    <n v="4"/>
    <x v="0"/>
    <x v="1"/>
    <x v="457"/>
    <x v="1"/>
    <x v="0"/>
    <x v="0"/>
    <x v="0"/>
    <n v="3"/>
    <x v="0"/>
    <n v="2"/>
    <x v="2"/>
    <x v="3"/>
    <x v="3"/>
    <x v="0"/>
    <n v="3"/>
    <n v="3"/>
    <x v="1"/>
    <x v="0"/>
    <x v="0"/>
    <x v="4"/>
    <x v="0"/>
    <n v="1"/>
    <x v="0"/>
    <n v="4"/>
    <x v="0"/>
  </r>
  <r>
    <n v="26"/>
    <x v="2"/>
    <x v="1"/>
    <x v="0"/>
    <x v="0"/>
    <n v="28"/>
    <x v="2"/>
    <n v="2"/>
    <x v="0"/>
    <s v="Marketing"/>
    <n v="641"/>
    <n v="1"/>
    <x v="3"/>
    <x v="1"/>
    <x v="0"/>
    <x v="0"/>
    <x v="0"/>
    <x v="0"/>
    <x v="0"/>
    <n v="2"/>
    <x v="1"/>
    <x v="1"/>
    <x v="458"/>
    <x v="1"/>
    <x v="1"/>
    <x v="5"/>
    <x v="5"/>
    <n v="4"/>
    <x v="1"/>
    <n v="4"/>
    <x v="1"/>
    <x v="3"/>
    <x v="3"/>
    <x v="0"/>
    <n v="5"/>
    <n v="4"/>
    <x v="3"/>
    <x v="8"/>
    <x v="2"/>
    <x v="7"/>
    <x v="0"/>
    <n v="1"/>
    <x v="0"/>
    <n v="4"/>
    <x v="0"/>
  </r>
  <r>
    <n v="24"/>
    <x v="2"/>
    <x v="1"/>
    <x v="0"/>
    <x v="1"/>
    <n v="17"/>
    <x v="3"/>
    <n v="2"/>
    <x v="0"/>
    <s v="Other"/>
    <n v="643"/>
    <n v="4"/>
    <x v="2"/>
    <x v="1"/>
    <x v="1"/>
    <x v="1"/>
    <x v="1"/>
    <x v="1"/>
    <x v="2"/>
    <n v="2"/>
    <x v="1"/>
    <x v="1"/>
    <x v="459"/>
    <x v="1"/>
    <x v="1"/>
    <x v="7"/>
    <x v="7"/>
    <n v="4"/>
    <x v="1"/>
    <n v="4"/>
    <x v="1"/>
    <x v="1"/>
    <x v="5"/>
    <x v="2"/>
    <n v="2"/>
    <n v="3"/>
    <x v="1"/>
    <x v="6"/>
    <x v="1"/>
    <x v="2"/>
    <x v="2"/>
    <n v="0"/>
    <x v="0"/>
    <n v="0"/>
    <x v="2"/>
  </r>
  <r>
    <n v="50"/>
    <x v="0"/>
    <x v="1"/>
    <x v="1"/>
    <x v="2"/>
    <n v="3"/>
    <x v="0"/>
    <n v="3"/>
    <x v="3"/>
    <s v="Medical"/>
    <n v="644"/>
    <n v="1"/>
    <x v="3"/>
    <x v="1"/>
    <x v="0"/>
    <x v="0"/>
    <x v="4"/>
    <x v="4"/>
    <x v="5"/>
    <n v="2"/>
    <x v="1"/>
    <x v="1"/>
    <x v="460"/>
    <x v="1"/>
    <x v="1"/>
    <x v="0"/>
    <x v="0"/>
    <n v="3"/>
    <x v="0"/>
    <n v="3"/>
    <x v="3"/>
    <x v="1"/>
    <x v="36"/>
    <x v="4"/>
    <n v="2"/>
    <n v="3"/>
    <x v="1"/>
    <x v="32"/>
    <x v="3"/>
    <x v="4"/>
    <x v="0"/>
    <n v="10"/>
    <x v="2"/>
    <n v="7"/>
    <x v="1"/>
  </r>
  <r>
    <n v="25"/>
    <x v="2"/>
    <x v="1"/>
    <x v="0"/>
    <x v="0"/>
    <n v="13"/>
    <x v="4"/>
    <n v="1"/>
    <x v="1"/>
    <s v="Medical"/>
    <n v="645"/>
    <n v="2"/>
    <x v="0"/>
    <x v="1"/>
    <x v="0"/>
    <x v="0"/>
    <x v="1"/>
    <x v="1"/>
    <x v="6"/>
    <n v="3"/>
    <x v="2"/>
    <x v="1"/>
    <x v="461"/>
    <x v="1"/>
    <x v="1"/>
    <x v="0"/>
    <x v="0"/>
    <n v="3"/>
    <x v="0"/>
    <n v="3"/>
    <x v="3"/>
    <x v="0"/>
    <x v="2"/>
    <x v="0"/>
    <n v="1"/>
    <n v="3"/>
    <x v="1"/>
    <x v="5"/>
    <x v="0"/>
    <x v="0"/>
    <x v="0"/>
    <n v="0"/>
    <x v="0"/>
    <n v="6"/>
    <x v="1"/>
  </r>
  <r>
    <n v="24"/>
    <x v="2"/>
    <x v="0"/>
    <x v="1"/>
    <x v="1"/>
    <n v="7"/>
    <x v="1"/>
    <n v="3"/>
    <x v="3"/>
    <s v="Life Sciences"/>
    <n v="647"/>
    <n v="1"/>
    <x v="3"/>
    <x v="0"/>
    <x v="0"/>
    <x v="0"/>
    <x v="1"/>
    <x v="1"/>
    <x v="2"/>
    <n v="3"/>
    <x v="2"/>
    <x v="1"/>
    <x v="407"/>
    <x v="1"/>
    <x v="0"/>
    <x v="10"/>
    <x v="10"/>
    <n v="3"/>
    <x v="0"/>
    <n v="4"/>
    <x v="1"/>
    <x v="1"/>
    <x v="3"/>
    <x v="0"/>
    <n v="4"/>
    <n v="3"/>
    <x v="1"/>
    <x v="0"/>
    <x v="0"/>
    <x v="7"/>
    <x v="0"/>
    <n v="1"/>
    <x v="0"/>
    <n v="2"/>
    <x v="2"/>
  </r>
  <r>
    <n v="30"/>
    <x v="2"/>
    <x v="0"/>
    <x v="1"/>
    <x v="0"/>
    <n v="12"/>
    <x v="4"/>
    <n v="4"/>
    <x v="2"/>
    <s v="Life Sciences"/>
    <n v="648"/>
    <n v="2"/>
    <x v="0"/>
    <x v="1"/>
    <x v="1"/>
    <x v="1"/>
    <x v="1"/>
    <x v="1"/>
    <x v="6"/>
    <n v="1"/>
    <x v="3"/>
    <x v="1"/>
    <x v="462"/>
    <x v="1"/>
    <x v="1"/>
    <x v="11"/>
    <x v="11"/>
    <n v="3"/>
    <x v="0"/>
    <n v="3"/>
    <x v="3"/>
    <x v="1"/>
    <x v="5"/>
    <x v="2"/>
    <n v="2"/>
    <n v="4"/>
    <x v="3"/>
    <x v="6"/>
    <x v="1"/>
    <x v="2"/>
    <x v="2"/>
    <n v="0"/>
    <x v="0"/>
    <n v="0"/>
    <x v="2"/>
  </r>
  <r>
    <n v="34"/>
    <x v="1"/>
    <x v="1"/>
    <x v="0"/>
    <x v="1"/>
    <n v="1"/>
    <x v="0"/>
    <n v="2"/>
    <x v="0"/>
    <s v="Life Sciences"/>
    <n v="649"/>
    <n v="2"/>
    <x v="0"/>
    <x v="1"/>
    <x v="1"/>
    <x v="1"/>
    <x v="1"/>
    <x v="1"/>
    <x v="1"/>
    <n v="4"/>
    <x v="0"/>
    <x v="1"/>
    <x v="463"/>
    <x v="1"/>
    <x v="0"/>
    <x v="4"/>
    <x v="4"/>
    <n v="3"/>
    <x v="0"/>
    <n v="4"/>
    <x v="1"/>
    <x v="1"/>
    <x v="3"/>
    <x v="0"/>
    <n v="3"/>
    <n v="3"/>
    <x v="1"/>
    <x v="0"/>
    <x v="0"/>
    <x v="4"/>
    <x v="0"/>
    <n v="1"/>
    <x v="0"/>
    <n v="3"/>
    <x v="0"/>
  </r>
  <r>
    <n v="31"/>
    <x v="1"/>
    <x v="0"/>
    <x v="0"/>
    <x v="0"/>
    <n v="13"/>
    <x v="4"/>
    <n v="4"/>
    <x v="2"/>
    <s v="Medical"/>
    <n v="650"/>
    <n v="2"/>
    <x v="0"/>
    <x v="1"/>
    <x v="0"/>
    <x v="0"/>
    <x v="0"/>
    <x v="0"/>
    <x v="0"/>
    <n v="1"/>
    <x v="3"/>
    <x v="2"/>
    <x v="464"/>
    <x v="7"/>
    <x v="1"/>
    <x v="8"/>
    <x v="8"/>
    <n v="3"/>
    <x v="0"/>
    <n v="3"/>
    <x v="3"/>
    <x v="0"/>
    <x v="15"/>
    <x v="0"/>
    <n v="2"/>
    <n v="1"/>
    <x v="0"/>
    <x v="11"/>
    <x v="2"/>
    <x v="10"/>
    <x v="2"/>
    <n v="1"/>
    <x v="0"/>
    <n v="2"/>
    <x v="2"/>
  </r>
  <r>
    <n v="35"/>
    <x v="1"/>
    <x v="1"/>
    <x v="0"/>
    <x v="1"/>
    <n v="25"/>
    <x v="2"/>
    <n v="2"/>
    <x v="0"/>
    <s v="Other"/>
    <n v="652"/>
    <n v="1"/>
    <x v="3"/>
    <x v="1"/>
    <x v="1"/>
    <x v="1"/>
    <x v="0"/>
    <x v="0"/>
    <x v="2"/>
    <n v="4"/>
    <x v="0"/>
    <x v="0"/>
    <x v="465"/>
    <x v="5"/>
    <x v="1"/>
    <x v="9"/>
    <x v="9"/>
    <n v="3"/>
    <x v="0"/>
    <n v="4"/>
    <x v="1"/>
    <x v="0"/>
    <x v="15"/>
    <x v="0"/>
    <n v="3"/>
    <n v="3"/>
    <x v="1"/>
    <x v="11"/>
    <x v="2"/>
    <x v="3"/>
    <x v="2"/>
    <n v="0"/>
    <x v="0"/>
    <n v="2"/>
    <x v="2"/>
  </r>
  <r>
    <n v="31"/>
    <x v="1"/>
    <x v="1"/>
    <x v="0"/>
    <x v="0"/>
    <n v="6"/>
    <x v="1"/>
    <n v="4"/>
    <x v="2"/>
    <s v="Medical"/>
    <n v="653"/>
    <n v="1"/>
    <x v="3"/>
    <x v="1"/>
    <x v="2"/>
    <x v="2"/>
    <x v="0"/>
    <x v="0"/>
    <x v="0"/>
    <n v="4"/>
    <x v="0"/>
    <x v="2"/>
    <x v="466"/>
    <x v="5"/>
    <x v="1"/>
    <x v="6"/>
    <x v="6"/>
    <n v="4"/>
    <x v="1"/>
    <n v="4"/>
    <x v="1"/>
    <x v="3"/>
    <x v="10"/>
    <x v="1"/>
    <n v="4"/>
    <n v="4"/>
    <x v="3"/>
    <x v="5"/>
    <x v="0"/>
    <x v="1"/>
    <x v="1"/>
    <n v="5"/>
    <x v="1"/>
    <n v="7"/>
    <x v="1"/>
  </r>
  <r>
    <n v="27"/>
    <x v="2"/>
    <x v="1"/>
    <x v="0"/>
    <x v="1"/>
    <n v="6"/>
    <x v="1"/>
    <n v="4"/>
    <x v="2"/>
    <s v="Medical"/>
    <n v="655"/>
    <n v="1"/>
    <x v="3"/>
    <x v="0"/>
    <x v="1"/>
    <x v="1"/>
    <x v="1"/>
    <x v="1"/>
    <x v="1"/>
    <n v="3"/>
    <x v="2"/>
    <x v="2"/>
    <x v="467"/>
    <x v="4"/>
    <x v="1"/>
    <x v="3"/>
    <x v="3"/>
    <n v="3"/>
    <x v="0"/>
    <n v="3"/>
    <x v="3"/>
    <x v="3"/>
    <x v="3"/>
    <x v="0"/>
    <n v="5"/>
    <n v="2"/>
    <x v="2"/>
    <x v="8"/>
    <x v="2"/>
    <x v="7"/>
    <x v="0"/>
    <n v="0"/>
    <x v="0"/>
    <n v="3"/>
    <x v="0"/>
  </r>
  <r>
    <n v="37"/>
    <x v="1"/>
    <x v="1"/>
    <x v="0"/>
    <x v="0"/>
    <n v="2"/>
    <x v="0"/>
    <n v="3"/>
    <x v="3"/>
    <s v="Marketing"/>
    <n v="656"/>
    <n v="4"/>
    <x v="2"/>
    <x v="1"/>
    <x v="0"/>
    <x v="0"/>
    <x v="0"/>
    <x v="0"/>
    <x v="0"/>
    <n v="3"/>
    <x v="2"/>
    <x v="1"/>
    <x v="468"/>
    <x v="5"/>
    <x v="0"/>
    <x v="0"/>
    <x v="0"/>
    <n v="3"/>
    <x v="0"/>
    <n v="3"/>
    <x v="3"/>
    <x v="1"/>
    <x v="6"/>
    <x v="1"/>
    <n v="3"/>
    <n v="2"/>
    <x v="2"/>
    <x v="11"/>
    <x v="2"/>
    <x v="2"/>
    <x v="2"/>
    <n v="1"/>
    <x v="0"/>
    <n v="0"/>
    <x v="2"/>
  </r>
  <r>
    <n v="20"/>
    <x v="2"/>
    <x v="1"/>
    <x v="0"/>
    <x v="1"/>
    <n v="1"/>
    <x v="0"/>
    <n v="3"/>
    <x v="3"/>
    <s v="Life Sciences"/>
    <n v="657"/>
    <n v="4"/>
    <x v="2"/>
    <x v="0"/>
    <x v="1"/>
    <x v="1"/>
    <x v="1"/>
    <x v="1"/>
    <x v="1"/>
    <n v="2"/>
    <x v="1"/>
    <x v="0"/>
    <x v="469"/>
    <x v="1"/>
    <x v="1"/>
    <x v="4"/>
    <x v="4"/>
    <n v="3"/>
    <x v="0"/>
    <n v="4"/>
    <x v="1"/>
    <x v="0"/>
    <x v="5"/>
    <x v="2"/>
    <n v="0"/>
    <n v="4"/>
    <x v="3"/>
    <x v="6"/>
    <x v="1"/>
    <x v="2"/>
    <x v="2"/>
    <n v="0"/>
    <x v="0"/>
    <n v="0"/>
    <x v="2"/>
  </r>
  <r>
    <n v="42"/>
    <x v="0"/>
    <x v="1"/>
    <x v="0"/>
    <x v="1"/>
    <n v="2"/>
    <x v="0"/>
    <n v="4"/>
    <x v="2"/>
    <s v="Life Sciences"/>
    <n v="659"/>
    <n v="3"/>
    <x v="1"/>
    <x v="0"/>
    <x v="0"/>
    <x v="0"/>
    <x v="0"/>
    <x v="0"/>
    <x v="4"/>
    <n v="4"/>
    <x v="0"/>
    <x v="1"/>
    <x v="470"/>
    <x v="1"/>
    <x v="1"/>
    <x v="4"/>
    <x v="4"/>
    <n v="3"/>
    <x v="0"/>
    <n v="2"/>
    <x v="2"/>
    <x v="3"/>
    <x v="1"/>
    <x v="0"/>
    <n v="4"/>
    <n v="3"/>
    <x v="1"/>
    <x v="1"/>
    <x v="0"/>
    <x v="3"/>
    <x v="2"/>
    <n v="2"/>
    <x v="0"/>
    <n v="2"/>
    <x v="2"/>
  </r>
  <r>
    <n v="43"/>
    <x v="0"/>
    <x v="1"/>
    <x v="0"/>
    <x v="1"/>
    <n v="6"/>
    <x v="1"/>
    <n v="4"/>
    <x v="2"/>
    <s v="Other"/>
    <n v="661"/>
    <n v="2"/>
    <x v="0"/>
    <x v="1"/>
    <x v="1"/>
    <x v="1"/>
    <x v="3"/>
    <x v="3"/>
    <x v="7"/>
    <n v="4"/>
    <x v="0"/>
    <x v="2"/>
    <x v="471"/>
    <x v="5"/>
    <x v="0"/>
    <x v="9"/>
    <x v="9"/>
    <n v="3"/>
    <x v="0"/>
    <n v="3"/>
    <x v="3"/>
    <x v="1"/>
    <x v="24"/>
    <x v="4"/>
    <n v="3"/>
    <n v="2"/>
    <x v="2"/>
    <x v="6"/>
    <x v="1"/>
    <x v="2"/>
    <x v="2"/>
    <n v="0"/>
    <x v="0"/>
    <n v="0"/>
    <x v="2"/>
  </r>
  <r>
    <n v="38"/>
    <x v="1"/>
    <x v="1"/>
    <x v="0"/>
    <x v="1"/>
    <n v="1"/>
    <x v="0"/>
    <n v="1"/>
    <x v="1"/>
    <s v="Life Sciences"/>
    <n v="662"/>
    <n v="3"/>
    <x v="1"/>
    <x v="0"/>
    <x v="0"/>
    <x v="0"/>
    <x v="1"/>
    <x v="1"/>
    <x v="1"/>
    <n v="1"/>
    <x v="3"/>
    <x v="0"/>
    <x v="472"/>
    <x v="9"/>
    <x v="1"/>
    <x v="8"/>
    <x v="8"/>
    <n v="3"/>
    <x v="0"/>
    <n v="4"/>
    <x v="1"/>
    <x v="0"/>
    <x v="0"/>
    <x v="0"/>
    <n v="3"/>
    <n v="2"/>
    <x v="2"/>
    <x v="2"/>
    <x v="1"/>
    <x v="2"/>
    <x v="2"/>
    <n v="0"/>
    <x v="0"/>
    <n v="0"/>
    <x v="2"/>
  </r>
  <r>
    <n v="43"/>
    <x v="0"/>
    <x v="1"/>
    <x v="1"/>
    <x v="1"/>
    <n v="9"/>
    <x v="1"/>
    <n v="5"/>
    <x v="4"/>
    <s v="Medical"/>
    <n v="663"/>
    <n v="4"/>
    <x v="2"/>
    <x v="1"/>
    <x v="0"/>
    <x v="0"/>
    <x v="0"/>
    <x v="0"/>
    <x v="2"/>
    <n v="3"/>
    <x v="2"/>
    <x v="2"/>
    <x v="473"/>
    <x v="9"/>
    <x v="0"/>
    <x v="4"/>
    <x v="4"/>
    <n v="3"/>
    <x v="0"/>
    <n v="2"/>
    <x v="2"/>
    <x v="1"/>
    <x v="1"/>
    <x v="0"/>
    <n v="3"/>
    <n v="3"/>
    <x v="1"/>
    <x v="3"/>
    <x v="0"/>
    <x v="1"/>
    <x v="1"/>
    <n v="4"/>
    <x v="1"/>
    <n v="7"/>
    <x v="1"/>
  </r>
  <r>
    <n v="48"/>
    <x v="0"/>
    <x v="1"/>
    <x v="0"/>
    <x v="1"/>
    <n v="1"/>
    <x v="0"/>
    <n v="4"/>
    <x v="2"/>
    <s v="Life Sciences"/>
    <n v="664"/>
    <n v="4"/>
    <x v="2"/>
    <x v="0"/>
    <x v="1"/>
    <x v="1"/>
    <x v="3"/>
    <x v="3"/>
    <x v="5"/>
    <n v="1"/>
    <x v="3"/>
    <x v="1"/>
    <x v="474"/>
    <x v="8"/>
    <x v="1"/>
    <x v="0"/>
    <x v="0"/>
    <n v="3"/>
    <x v="0"/>
    <n v="1"/>
    <x v="0"/>
    <x v="1"/>
    <x v="24"/>
    <x v="4"/>
    <n v="3"/>
    <n v="1"/>
    <x v="0"/>
    <x v="11"/>
    <x v="2"/>
    <x v="3"/>
    <x v="2"/>
    <n v="0"/>
    <x v="0"/>
    <n v="2"/>
    <x v="2"/>
  </r>
  <r>
    <n v="44"/>
    <x v="0"/>
    <x v="1"/>
    <x v="0"/>
    <x v="2"/>
    <n v="1"/>
    <x v="0"/>
    <n v="4"/>
    <x v="2"/>
    <s v="Life Sciences"/>
    <n v="665"/>
    <n v="1"/>
    <x v="3"/>
    <x v="0"/>
    <x v="1"/>
    <x v="1"/>
    <x v="0"/>
    <x v="0"/>
    <x v="8"/>
    <n v="3"/>
    <x v="2"/>
    <x v="0"/>
    <x v="475"/>
    <x v="5"/>
    <x v="1"/>
    <x v="0"/>
    <x v="0"/>
    <n v="3"/>
    <x v="0"/>
    <n v="2"/>
    <x v="2"/>
    <x v="0"/>
    <x v="1"/>
    <x v="0"/>
    <n v="1"/>
    <n v="4"/>
    <x v="3"/>
    <x v="4"/>
    <x v="1"/>
    <x v="3"/>
    <x v="2"/>
    <n v="0"/>
    <x v="0"/>
    <n v="2"/>
    <x v="2"/>
  </r>
  <r>
    <n v="34"/>
    <x v="1"/>
    <x v="1"/>
    <x v="0"/>
    <x v="0"/>
    <n v="14"/>
    <x v="4"/>
    <n v="3"/>
    <x v="3"/>
    <s v="Technical Degree"/>
    <n v="666"/>
    <n v="3"/>
    <x v="1"/>
    <x v="0"/>
    <x v="0"/>
    <x v="0"/>
    <x v="1"/>
    <x v="1"/>
    <x v="6"/>
    <n v="3"/>
    <x v="2"/>
    <x v="2"/>
    <x v="476"/>
    <x v="1"/>
    <x v="0"/>
    <x v="11"/>
    <x v="11"/>
    <n v="3"/>
    <x v="0"/>
    <n v="4"/>
    <x v="1"/>
    <x v="3"/>
    <x v="0"/>
    <x v="0"/>
    <n v="3"/>
    <n v="3"/>
    <x v="1"/>
    <x v="3"/>
    <x v="0"/>
    <x v="3"/>
    <x v="2"/>
    <n v="0"/>
    <x v="0"/>
    <n v="6"/>
    <x v="1"/>
  </r>
  <r>
    <n v="27"/>
    <x v="2"/>
    <x v="0"/>
    <x v="0"/>
    <x v="0"/>
    <n v="2"/>
    <x v="0"/>
    <n v="1"/>
    <x v="1"/>
    <s v="Marketing"/>
    <n v="667"/>
    <n v="3"/>
    <x v="1"/>
    <x v="1"/>
    <x v="0"/>
    <x v="0"/>
    <x v="1"/>
    <x v="1"/>
    <x v="6"/>
    <n v="1"/>
    <x v="3"/>
    <x v="2"/>
    <x v="477"/>
    <x v="4"/>
    <x v="1"/>
    <x v="0"/>
    <x v="0"/>
    <n v="3"/>
    <x v="0"/>
    <n v="2"/>
    <x v="2"/>
    <x v="1"/>
    <x v="7"/>
    <x v="3"/>
    <n v="3"/>
    <n v="3"/>
    <x v="1"/>
    <x v="9"/>
    <x v="2"/>
    <x v="7"/>
    <x v="0"/>
    <n v="0"/>
    <x v="0"/>
    <n v="2"/>
    <x v="2"/>
  </r>
  <r>
    <n v="21"/>
    <x v="2"/>
    <x v="1"/>
    <x v="0"/>
    <x v="0"/>
    <n v="22"/>
    <x v="2"/>
    <n v="1"/>
    <x v="1"/>
    <s v="Technical Degree"/>
    <n v="669"/>
    <n v="3"/>
    <x v="1"/>
    <x v="1"/>
    <x v="0"/>
    <x v="0"/>
    <x v="1"/>
    <x v="1"/>
    <x v="6"/>
    <n v="3"/>
    <x v="2"/>
    <x v="0"/>
    <x v="478"/>
    <x v="1"/>
    <x v="1"/>
    <x v="0"/>
    <x v="0"/>
    <n v="3"/>
    <x v="0"/>
    <n v="3"/>
    <x v="3"/>
    <x v="0"/>
    <x v="8"/>
    <x v="3"/>
    <n v="2"/>
    <n v="3"/>
    <x v="1"/>
    <x v="11"/>
    <x v="2"/>
    <x v="3"/>
    <x v="2"/>
    <n v="1"/>
    <x v="0"/>
    <n v="2"/>
    <x v="2"/>
  </r>
  <r>
    <n v="44"/>
    <x v="0"/>
    <x v="1"/>
    <x v="0"/>
    <x v="1"/>
    <n v="3"/>
    <x v="0"/>
    <n v="4"/>
    <x v="2"/>
    <s v="Other"/>
    <n v="671"/>
    <n v="4"/>
    <x v="2"/>
    <x v="1"/>
    <x v="0"/>
    <x v="0"/>
    <x v="4"/>
    <x v="4"/>
    <x v="5"/>
    <n v="4"/>
    <x v="0"/>
    <x v="1"/>
    <x v="479"/>
    <x v="5"/>
    <x v="0"/>
    <x v="3"/>
    <x v="3"/>
    <n v="3"/>
    <x v="0"/>
    <n v="1"/>
    <x v="0"/>
    <x v="1"/>
    <x v="12"/>
    <x v="4"/>
    <n v="2"/>
    <n v="4"/>
    <x v="3"/>
    <x v="4"/>
    <x v="1"/>
    <x v="3"/>
    <x v="2"/>
    <n v="0"/>
    <x v="0"/>
    <n v="1"/>
    <x v="2"/>
  </r>
  <r>
    <n v="22"/>
    <x v="2"/>
    <x v="1"/>
    <x v="0"/>
    <x v="1"/>
    <n v="6"/>
    <x v="1"/>
    <n v="1"/>
    <x v="1"/>
    <s v="Medical"/>
    <n v="675"/>
    <n v="1"/>
    <x v="3"/>
    <x v="1"/>
    <x v="0"/>
    <x v="0"/>
    <x v="1"/>
    <x v="1"/>
    <x v="1"/>
    <n v="3"/>
    <x v="2"/>
    <x v="1"/>
    <x v="480"/>
    <x v="4"/>
    <x v="1"/>
    <x v="5"/>
    <x v="5"/>
    <n v="4"/>
    <x v="1"/>
    <n v="4"/>
    <x v="1"/>
    <x v="0"/>
    <x v="8"/>
    <x v="3"/>
    <n v="3"/>
    <n v="3"/>
    <x v="1"/>
    <x v="4"/>
    <x v="1"/>
    <x v="3"/>
    <x v="2"/>
    <n v="2"/>
    <x v="0"/>
    <n v="2"/>
    <x v="2"/>
  </r>
  <r>
    <n v="33"/>
    <x v="1"/>
    <x v="1"/>
    <x v="0"/>
    <x v="0"/>
    <n v="8"/>
    <x v="1"/>
    <n v="4"/>
    <x v="2"/>
    <s v="Marketing"/>
    <n v="677"/>
    <n v="3"/>
    <x v="1"/>
    <x v="1"/>
    <x v="0"/>
    <x v="0"/>
    <x v="0"/>
    <x v="0"/>
    <x v="0"/>
    <n v="3"/>
    <x v="2"/>
    <x v="2"/>
    <x v="481"/>
    <x v="4"/>
    <x v="1"/>
    <x v="3"/>
    <x v="3"/>
    <n v="3"/>
    <x v="0"/>
    <n v="4"/>
    <x v="1"/>
    <x v="0"/>
    <x v="3"/>
    <x v="0"/>
    <n v="3"/>
    <n v="3"/>
    <x v="1"/>
    <x v="8"/>
    <x v="2"/>
    <x v="2"/>
    <x v="2"/>
    <n v="1"/>
    <x v="0"/>
    <n v="2"/>
    <x v="2"/>
  </r>
  <r>
    <n v="32"/>
    <x v="1"/>
    <x v="1"/>
    <x v="0"/>
    <x v="1"/>
    <n v="9"/>
    <x v="1"/>
    <n v="4"/>
    <x v="2"/>
    <s v="Life Sciences"/>
    <n v="679"/>
    <n v="1"/>
    <x v="3"/>
    <x v="0"/>
    <x v="0"/>
    <x v="0"/>
    <x v="0"/>
    <x v="0"/>
    <x v="1"/>
    <n v="4"/>
    <x v="0"/>
    <x v="1"/>
    <x v="482"/>
    <x v="1"/>
    <x v="0"/>
    <x v="3"/>
    <x v="3"/>
    <n v="3"/>
    <x v="0"/>
    <n v="4"/>
    <x v="1"/>
    <x v="1"/>
    <x v="3"/>
    <x v="0"/>
    <n v="2"/>
    <n v="2"/>
    <x v="2"/>
    <x v="0"/>
    <x v="0"/>
    <x v="0"/>
    <x v="0"/>
    <n v="0"/>
    <x v="0"/>
    <n v="5"/>
    <x v="0"/>
  </r>
  <r>
    <n v="30"/>
    <x v="2"/>
    <x v="1"/>
    <x v="1"/>
    <x v="1"/>
    <n v="3"/>
    <x v="0"/>
    <n v="3"/>
    <x v="3"/>
    <s v="Medical"/>
    <n v="680"/>
    <n v="3"/>
    <x v="1"/>
    <x v="0"/>
    <x v="0"/>
    <x v="0"/>
    <x v="1"/>
    <x v="1"/>
    <x v="1"/>
    <n v="3"/>
    <x v="2"/>
    <x v="2"/>
    <x v="483"/>
    <x v="1"/>
    <x v="1"/>
    <x v="5"/>
    <x v="5"/>
    <n v="4"/>
    <x v="1"/>
    <n v="3"/>
    <x v="3"/>
    <x v="1"/>
    <x v="5"/>
    <x v="2"/>
    <n v="2"/>
    <n v="3"/>
    <x v="1"/>
    <x v="6"/>
    <x v="1"/>
    <x v="2"/>
    <x v="2"/>
    <n v="0"/>
    <x v="0"/>
    <n v="0"/>
    <x v="2"/>
  </r>
  <r>
    <n v="53"/>
    <x v="0"/>
    <x v="1"/>
    <x v="0"/>
    <x v="0"/>
    <n v="1"/>
    <x v="0"/>
    <n v="1"/>
    <x v="1"/>
    <s v="Medical"/>
    <n v="682"/>
    <n v="4"/>
    <x v="2"/>
    <x v="0"/>
    <x v="0"/>
    <x v="0"/>
    <x v="0"/>
    <x v="0"/>
    <x v="0"/>
    <n v="1"/>
    <x v="3"/>
    <x v="0"/>
    <x v="484"/>
    <x v="8"/>
    <x v="1"/>
    <x v="5"/>
    <x v="5"/>
    <n v="4"/>
    <x v="1"/>
    <n v="4"/>
    <x v="1"/>
    <x v="0"/>
    <x v="33"/>
    <x v="1"/>
    <n v="2"/>
    <n v="4"/>
    <x v="3"/>
    <x v="13"/>
    <x v="4"/>
    <x v="1"/>
    <x v="1"/>
    <n v="8"/>
    <x v="2"/>
    <n v="10"/>
    <x v="1"/>
  </r>
  <r>
    <n v="34"/>
    <x v="1"/>
    <x v="1"/>
    <x v="0"/>
    <x v="1"/>
    <n v="1"/>
    <x v="0"/>
    <n v="5"/>
    <x v="4"/>
    <s v="Life Sciences"/>
    <n v="683"/>
    <n v="2"/>
    <x v="0"/>
    <x v="1"/>
    <x v="0"/>
    <x v="0"/>
    <x v="1"/>
    <x v="1"/>
    <x v="1"/>
    <n v="4"/>
    <x v="0"/>
    <x v="1"/>
    <x v="485"/>
    <x v="1"/>
    <x v="1"/>
    <x v="3"/>
    <x v="3"/>
    <n v="3"/>
    <x v="0"/>
    <n v="4"/>
    <x v="1"/>
    <x v="1"/>
    <x v="1"/>
    <x v="0"/>
    <n v="4"/>
    <n v="2"/>
    <x v="2"/>
    <x v="1"/>
    <x v="0"/>
    <x v="5"/>
    <x v="1"/>
    <n v="8"/>
    <x v="2"/>
    <n v="8"/>
    <x v="1"/>
  </r>
  <r>
    <n v="45"/>
    <x v="0"/>
    <x v="0"/>
    <x v="1"/>
    <x v="0"/>
    <n v="26"/>
    <x v="2"/>
    <n v="4"/>
    <x v="2"/>
    <s v="Life Sciences"/>
    <n v="684"/>
    <n v="1"/>
    <x v="3"/>
    <x v="0"/>
    <x v="0"/>
    <x v="0"/>
    <x v="0"/>
    <x v="0"/>
    <x v="0"/>
    <n v="1"/>
    <x v="3"/>
    <x v="1"/>
    <x v="486"/>
    <x v="7"/>
    <x v="1"/>
    <x v="9"/>
    <x v="9"/>
    <n v="3"/>
    <x v="0"/>
    <n v="4"/>
    <x v="1"/>
    <x v="3"/>
    <x v="7"/>
    <x v="3"/>
    <n v="4"/>
    <n v="3"/>
    <x v="1"/>
    <x v="6"/>
    <x v="1"/>
    <x v="10"/>
    <x v="2"/>
    <n v="0"/>
    <x v="0"/>
    <n v="0"/>
    <x v="2"/>
  </r>
  <r>
    <n v="26"/>
    <x v="2"/>
    <x v="1"/>
    <x v="0"/>
    <x v="1"/>
    <n v="6"/>
    <x v="1"/>
    <n v="3"/>
    <x v="3"/>
    <s v="Life Sciences"/>
    <n v="686"/>
    <n v="3"/>
    <x v="1"/>
    <x v="0"/>
    <x v="0"/>
    <x v="0"/>
    <x v="1"/>
    <x v="1"/>
    <x v="2"/>
    <n v="4"/>
    <x v="0"/>
    <x v="1"/>
    <x v="487"/>
    <x v="1"/>
    <x v="0"/>
    <x v="4"/>
    <x v="4"/>
    <n v="3"/>
    <x v="0"/>
    <n v="3"/>
    <x v="3"/>
    <x v="1"/>
    <x v="8"/>
    <x v="3"/>
    <n v="2"/>
    <n v="3"/>
    <x v="1"/>
    <x v="11"/>
    <x v="2"/>
    <x v="3"/>
    <x v="2"/>
    <n v="0"/>
    <x v="0"/>
    <n v="2"/>
    <x v="2"/>
  </r>
  <r>
    <n v="37"/>
    <x v="1"/>
    <x v="1"/>
    <x v="0"/>
    <x v="1"/>
    <n v="3"/>
    <x v="0"/>
    <n v="3"/>
    <x v="3"/>
    <s v="Other"/>
    <n v="689"/>
    <n v="3"/>
    <x v="1"/>
    <x v="1"/>
    <x v="0"/>
    <x v="0"/>
    <x v="2"/>
    <x v="2"/>
    <x v="3"/>
    <n v="3"/>
    <x v="2"/>
    <x v="1"/>
    <x v="488"/>
    <x v="1"/>
    <x v="1"/>
    <x v="2"/>
    <x v="2"/>
    <n v="3"/>
    <x v="0"/>
    <n v="3"/>
    <x v="3"/>
    <x v="1"/>
    <x v="1"/>
    <x v="0"/>
    <n v="2"/>
    <n v="3"/>
    <x v="1"/>
    <x v="1"/>
    <x v="0"/>
    <x v="1"/>
    <x v="1"/>
    <n v="7"/>
    <x v="2"/>
    <n v="8"/>
    <x v="1"/>
  </r>
  <r>
    <n v="29"/>
    <x v="2"/>
    <x v="1"/>
    <x v="0"/>
    <x v="0"/>
    <n v="3"/>
    <x v="0"/>
    <n v="2"/>
    <x v="0"/>
    <s v="Medical"/>
    <n v="690"/>
    <n v="2"/>
    <x v="0"/>
    <x v="0"/>
    <x v="0"/>
    <x v="0"/>
    <x v="0"/>
    <x v="0"/>
    <x v="0"/>
    <n v="3"/>
    <x v="2"/>
    <x v="1"/>
    <x v="489"/>
    <x v="1"/>
    <x v="1"/>
    <x v="9"/>
    <x v="9"/>
    <n v="3"/>
    <x v="0"/>
    <n v="1"/>
    <x v="0"/>
    <x v="1"/>
    <x v="3"/>
    <x v="0"/>
    <n v="5"/>
    <n v="2"/>
    <x v="2"/>
    <x v="0"/>
    <x v="0"/>
    <x v="2"/>
    <x v="2"/>
    <n v="1"/>
    <x v="0"/>
    <n v="2"/>
    <x v="2"/>
  </r>
  <r>
    <n v="35"/>
    <x v="1"/>
    <x v="1"/>
    <x v="0"/>
    <x v="1"/>
    <n v="6"/>
    <x v="1"/>
    <n v="4"/>
    <x v="2"/>
    <s v="Life Sciences"/>
    <n v="691"/>
    <n v="2"/>
    <x v="0"/>
    <x v="1"/>
    <x v="3"/>
    <x v="3"/>
    <x v="0"/>
    <x v="0"/>
    <x v="1"/>
    <n v="4"/>
    <x v="0"/>
    <x v="0"/>
    <x v="490"/>
    <x v="1"/>
    <x v="1"/>
    <x v="4"/>
    <x v="4"/>
    <n v="3"/>
    <x v="0"/>
    <n v="2"/>
    <x v="2"/>
    <x v="0"/>
    <x v="6"/>
    <x v="1"/>
    <n v="3"/>
    <n v="3"/>
    <x v="1"/>
    <x v="18"/>
    <x v="4"/>
    <x v="14"/>
    <x v="3"/>
    <n v="11"/>
    <x v="3"/>
    <n v="8"/>
    <x v="1"/>
  </r>
  <r>
    <n v="33"/>
    <x v="1"/>
    <x v="1"/>
    <x v="1"/>
    <x v="1"/>
    <n v="6"/>
    <x v="1"/>
    <n v="3"/>
    <x v="3"/>
    <s v="Life Sciences"/>
    <n v="692"/>
    <n v="3"/>
    <x v="1"/>
    <x v="1"/>
    <x v="0"/>
    <x v="0"/>
    <x v="0"/>
    <x v="0"/>
    <x v="4"/>
    <n v="4"/>
    <x v="0"/>
    <x v="2"/>
    <x v="491"/>
    <x v="9"/>
    <x v="1"/>
    <x v="1"/>
    <x v="1"/>
    <n v="4"/>
    <x v="1"/>
    <n v="3"/>
    <x v="3"/>
    <x v="1"/>
    <x v="20"/>
    <x v="1"/>
    <n v="2"/>
    <n v="1"/>
    <x v="0"/>
    <x v="20"/>
    <x v="4"/>
    <x v="14"/>
    <x v="3"/>
    <n v="4"/>
    <x v="1"/>
    <n v="7"/>
    <x v="1"/>
  </r>
  <r>
    <n v="54"/>
    <x v="0"/>
    <x v="1"/>
    <x v="0"/>
    <x v="2"/>
    <n v="19"/>
    <x v="3"/>
    <n v="4"/>
    <x v="2"/>
    <s v="Medical"/>
    <n v="698"/>
    <n v="3"/>
    <x v="1"/>
    <x v="1"/>
    <x v="0"/>
    <x v="0"/>
    <x v="2"/>
    <x v="2"/>
    <x v="8"/>
    <n v="2"/>
    <x v="1"/>
    <x v="1"/>
    <x v="492"/>
    <x v="7"/>
    <x v="1"/>
    <x v="2"/>
    <x v="2"/>
    <n v="3"/>
    <x v="0"/>
    <n v="3"/>
    <x v="3"/>
    <x v="1"/>
    <x v="28"/>
    <x v="1"/>
    <n v="1"/>
    <n v="4"/>
    <x v="3"/>
    <x v="7"/>
    <x v="0"/>
    <x v="1"/>
    <x v="1"/>
    <n v="7"/>
    <x v="2"/>
    <n v="1"/>
    <x v="2"/>
  </r>
  <r>
    <n v="36"/>
    <x v="1"/>
    <x v="1"/>
    <x v="0"/>
    <x v="1"/>
    <n v="9"/>
    <x v="1"/>
    <n v="2"/>
    <x v="0"/>
    <s v="Medical"/>
    <n v="699"/>
    <n v="2"/>
    <x v="0"/>
    <x v="1"/>
    <x v="1"/>
    <x v="1"/>
    <x v="0"/>
    <x v="0"/>
    <x v="3"/>
    <n v="2"/>
    <x v="1"/>
    <x v="2"/>
    <x v="493"/>
    <x v="7"/>
    <x v="0"/>
    <x v="0"/>
    <x v="0"/>
    <n v="3"/>
    <x v="0"/>
    <n v="3"/>
    <x v="3"/>
    <x v="1"/>
    <x v="10"/>
    <x v="1"/>
    <n v="2"/>
    <n v="3"/>
    <x v="1"/>
    <x v="11"/>
    <x v="2"/>
    <x v="3"/>
    <x v="2"/>
    <n v="0"/>
    <x v="0"/>
    <n v="2"/>
    <x v="2"/>
  </r>
  <r>
    <n v="27"/>
    <x v="2"/>
    <x v="1"/>
    <x v="0"/>
    <x v="1"/>
    <n v="3"/>
    <x v="0"/>
    <n v="4"/>
    <x v="2"/>
    <s v="Medical"/>
    <n v="700"/>
    <n v="1"/>
    <x v="3"/>
    <x v="1"/>
    <x v="1"/>
    <x v="1"/>
    <x v="1"/>
    <x v="1"/>
    <x v="1"/>
    <n v="4"/>
    <x v="0"/>
    <x v="0"/>
    <x v="494"/>
    <x v="4"/>
    <x v="1"/>
    <x v="4"/>
    <x v="4"/>
    <n v="3"/>
    <x v="0"/>
    <n v="4"/>
    <x v="1"/>
    <x v="0"/>
    <x v="7"/>
    <x v="3"/>
    <n v="0"/>
    <n v="3"/>
    <x v="1"/>
    <x v="9"/>
    <x v="2"/>
    <x v="3"/>
    <x v="2"/>
    <n v="1"/>
    <x v="0"/>
    <n v="1"/>
    <x v="2"/>
  </r>
  <r>
    <n v="20"/>
    <x v="2"/>
    <x v="0"/>
    <x v="0"/>
    <x v="1"/>
    <n v="10"/>
    <x v="1"/>
    <n v="1"/>
    <x v="1"/>
    <s v="Medical"/>
    <n v="701"/>
    <n v="4"/>
    <x v="2"/>
    <x v="1"/>
    <x v="0"/>
    <x v="0"/>
    <x v="1"/>
    <x v="1"/>
    <x v="1"/>
    <n v="3"/>
    <x v="2"/>
    <x v="0"/>
    <x v="495"/>
    <x v="1"/>
    <x v="0"/>
    <x v="0"/>
    <x v="0"/>
    <n v="3"/>
    <x v="0"/>
    <n v="4"/>
    <x v="1"/>
    <x v="0"/>
    <x v="5"/>
    <x v="2"/>
    <n v="5"/>
    <n v="3"/>
    <x v="1"/>
    <x v="6"/>
    <x v="1"/>
    <x v="2"/>
    <x v="2"/>
    <n v="1"/>
    <x v="0"/>
    <n v="1"/>
    <x v="2"/>
  </r>
  <r>
    <n v="33"/>
    <x v="1"/>
    <x v="0"/>
    <x v="1"/>
    <x v="1"/>
    <n v="3"/>
    <x v="0"/>
    <n v="3"/>
    <x v="3"/>
    <s v="Life Sciences"/>
    <n v="702"/>
    <n v="1"/>
    <x v="3"/>
    <x v="1"/>
    <x v="0"/>
    <x v="0"/>
    <x v="1"/>
    <x v="1"/>
    <x v="1"/>
    <n v="1"/>
    <x v="3"/>
    <x v="0"/>
    <x v="496"/>
    <x v="1"/>
    <x v="0"/>
    <x v="0"/>
    <x v="0"/>
    <n v="3"/>
    <x v="0"/>
    <n v="1"/>
    <x v="0"/>
    <x v="0"/>
    <x v="1"/>
    <x v="0"/>
    <n v="3"/>
    <n v="3"/>
    <x v="1"/>
    <x v="1"/>
    <x v="0"/>
    <x v="6"/>
    <x v="1"/>
    <n v="9"/>
    <x v="2"/>
    <n v="7"/>
    <x v="1"/>
  </r>
  <r>
    <n v="35"/>
    <x v="1"/>
    <x v="1"/>
    <x v="2"/>
    <x v="1"/>
    <n v="3"/>
    <x v="0"/>
    <n v="3"/>
    <x v="3"/>
    <s v="Life Sciences"/>
    <n v="704"/>
    <n v="3"/>
    <x v="1"/>
    <x v="1"/>
    <x v="1"/>
    <x v="1"/>
    <x v="1"/>
    <x v="1"/>
    <x v="2"/>
    <n v="3"/>
    <x v="2"/>
    <x v="1"/>
    <x v="497"/>
    <x v="1"/>
    <x v="1"/>
    <x v="11"/>
    <x v="11"/>
    <n v="3"/>
    <x v="0"/>
    <n v="3"/>
    <x v="3"/>
    <x v="3"/>
    <x v="5"/>
    <x v="2"/>
    <n v="3"/>
    <n v="3"/>
    <x v="1"/>
    <x v="6"/>
    <x v="1"/>
    <x v="2"/>
    <x v="2"/>
    <n v="0"/>
    <x v="0"/>
    <n v="0"/>
    <x v="2"/>
  </r>
  <r>
    <n v="23"/>
    <x v="2"/>
    <x v="1"/>
    <x v="0"/>
    <x v="1"/>
    <n v="4"/>
    <x v="0"/>
    <n v="3"/>
    <x v="3"/>
    <s v="Medical"/>
    <n v="705"/>
    <n v="1"/>
    <x v="3"/>
    <x v="1"/>
    <x v="2"/>
    <x v="2"/>
    <x v="1"/>
    <x v="1"/>
    <x v="1"/>
    <n v="1"/>
    <x v="3"/>
    <x v="1"/>
    <x v="498"/>
    <x v="7"/>
    <x v="1"/>
    <x v="10"/>
    <x v="10"/>
    <n v="3"/>
    <x v="0"/>
    <n v="1"/>
    <x v="0"/>
    <x v="1"/>
    <x v="7"/>
    <x v="3"/>
    <n v="3"/>
    <n v="4"/>
    <x v="3"/>
    <x v="11"/>
    <x v="2"/>
    <x v="3"/>
    <x v="2"/>
    <n v="0"/>
    <x v="0"/>
    <n v="2"/>
    <x v="2"/>
  </r>
  <r>
    <n v="25"/>
    <x v="2"/>
    <x v="1"/>
    <x v="0"/>
    <x v="0"/>
    <n v="8"/>
    <x v="1"/>
    <n v="3"/>
    <x v="3"/>
    <s v="Life Sciences"/>
    <n v="707"/>
    <n v="4"/>
    <x v="2"/>
    <x v="1"/>
    <x v="2"/>
    <x v="2"/>
    <x v="0"/>
    <x v="0"/>
    <x v="0"/>
    <n v="2"/>
    <x v="1"/>
    <x v="1"/>
    <x v="499"/>
    <x v="4"/>
    <x v="1"/>
    <x v="6"/>
    <x v="6"/>
    <n v="4"/>
    <x v="1"/>
    <n v="3"/>
    <x v="3"/>
    <x v="1"/>
    <x v="21"/>
    <x v="3"/>
    <n v="4"/>
    <n v="3"/>
    <x v="1"/>
    <x v="11"/>
    <x v="2"/>
    <x v="3"/>
    <x v="2"/>
    <n v="1"/>
    <x v="0"/>
    <n v="2"/>
    <x v="2"/>
  </r>
  <r>
    <n v="38"/>
    <x v="1"/>
    <x v="1"/>
    <x v="0"/>
    <x v="0"/>
    <n v="7"/>
    <x v="1"/>
    <n v="4"/>
    <x v="2"/>
    <s v="Marketing"/>
    <n v="709"/>
    <n v="4"/>
    <x v="2"/>
    <x v="0"/>
    <x v="1"/>
    <x v="1"/>
    <x v="0"/>
    <x v="0"/>
    <x v="0"/>
    <n v="4"/>
    <x v="0"/>
    <x v="0"/>
    <x v="500"/>
    <x v="4"/>
    <x v="1"/>
    <x v="5"/>
    <x v="5"/>
    <n v="4"/>
    <x v="1"/>
    <n v="1"/>
    <x v="0"/>
    <x v="0"/>
    <x v="0"/>
    <x v="0"/>
    <n v="2"/>
    <n v="3"/>
    <x v="1"/>
    <x v="5"/>
    <x v="0"/>
    <x v="1"/>
    <x v="1"/>
    <n v="0"/>
    <x v="0"/>
    <n v="5"/>
    <x v="0"/>
  </r>
  <r>
    <n v="29"/>
    <x v="2"/>
    <x v="1"/>
    <x v="1"/>
    <x v="1"/>
    <n v="1"/>
    <x v="0"/>
    <n v="4"/>
    <x v="2"/>
    <s v="Life Sciences"/>
    <n v="710"/>
    <n v="2"/>
    <x v="0"/>
    <x v="1"/>
    <x v="3"/>
    <x v="3"/>
    <x v="1"/>
    <x v="1"/>
    <x v="1"/>
    <n v="4"/>
    <x v="0"/>
    <x v="2"/>
    <x v="143"/>
    <x v="1"/>
    <x v="1"/>
    <x v="11"/>
    <x v="11"/>
    <n v="3"/>
    <x v="0"/>
    <n v="4"/>
    <x v="1"/>
    <x v="1"/>
    <x v="1"/>
    <x v="0"/>
    <n v="5"/>
    <n v="3"/>
    <x v="1"/>
    <x v="1"/>
    <x v="0"/>
    <x v="1"/>
    <x v="1"/>
    <n v="2"/>
    <x v="0"/>
    <n v="8"/>
    <x v="1"/>
  </r>
  <r>
    <n v="48"/>
    <x v="0"/>
    <x v="1"/>
    <x v="0"/>
    <x v="0"/>
    <n v="2"/>
    <x v="0"/>
    <n v="1"/>
    <x v="1"/>
    <s v="Marketing"/>
    <n v="712"/>
    <n v="2"/>
    <x v="0"/>
    <x v="1"/>
    <x v="2"/>
    <x v="2"/>
    <x v="0"/>
    <x v="0"/>
    <x v="0"/>
    <n v="2"/>
    <x v="1"/>
    <x v="1"/>
    <x v="501"/>
    <x v="9"/>
    <x v="1"/>
    <x v="3"/>
    <x v="3"/>
    <n v="3"/>
    <x v="0"/>
    <n v="4"/>
    <x v="1"/>
    <x v="0"/>
    <x v="4"/>
    <x v="1"/>
    <n v="3"/>
    <n v="3"/>
    <x v="1"/>
    <x v="4"/>
    <x v="1"/>
    <x v="3"/>
    <x v="2"/>
    <n v="2"/>
    <x v="0"/>
    <n v="2"/>
    <x v="2"/>
  </r>
  <r>
    <n v="27"/>
    <x v="2"/>
    <x v="1"/>
    <x v="1"/>
    <x v="0"/>
    <n v="3"/>
    <x v="0"/>
    <n v="1"/>
    <x v="1"/>
    <s v="Medical"/>
    <n v="714"/>
    <n v="4"/>
    <x v="2"/>
    <x v="0"/>
    <x v="2"/>
    <x v="2"/>
    <x v="0"/>
    <x v="0"/>
    <x v="0"/>
    <n v="4"/>
    <x v="0"/>
    <x v="2"/>
    <x v="502"/>
    <x v="1"/>
    <x v="0"/>
    <x v="5"/>
    <x v="5"/>
    <n v="4"/>
    <x v="1"/>
    <n v="2"/>
    <x v="2"/>
    <x v="3"/>
    <x v="3"/>
    <x v="0"/>
    <n v="3"/>
    <n v="3"/>
    <x v="1"/>
    <x v="0"/>
    <x v="0"/>
    <x v="4"/>
    <x v="0"/>
    <n v="0"/>
    <x v="0"/>
    <n v="4"/>
    <x v="0"/>
  </r>
  <r>
    <n v="37"/>
    <x v="1"/>
    <x v="1"/>
    <x v="0"/>
    <x v="1"/>
    <n v="10"/>
    <x v="1"/>
    <n v="2"/>
    <x v="0"/>
    <s v="Life Sciences"/>
    <n v="715"/>
    <n v="4"/>
    <x v="2"/>
    <x v="1"/>
    <x v="2"/>
    <x v="2"/>
    <x v="1"/>
    <x v="1"/>
    <x v="1"/>
    <n v="4"/>
    <x v="0"/>
    <x v="0"/>
    <x v="503"/>
    <x v="9"/>
    <x v="1"/>
    <x v="8"/>
    <x v="8"/>
    <n v="3"/>
    <x v="0"/>
    <n v="1"/>
    <x v="0"/>
    <x v="0"/>
    <x v="21"/>
    <x v="3"/>
    <n v="2"/>
    <n v="3"/>
    <x v="1"/>
    <x v="6"/>
    <x v="1"/>
    <x v="2"/>
    <x v="2"/>
    <n v="0"/>
    <x v="0"/>
    <n v="0"/>
    <x v="2"/>
  </r>
  <r>
    <n v="50"/>
    <x v="0"/>
    <x v="1"/>
    <x v="0"/>
    <x v="1"/>
    <n v="28"/>
    <x v="2"/>
    <n v="1"/>
    <x v="1"/>
    <s v="Medical"/>
    <n v="716"/>
    <n v="4"/>
    <x v="2"/>
    <x v="1"/>
    <x v="2"/>
    <x v="2"/>
    <x v="1"/>
    <x v="1"/>
    <x v="2"/>
    <n v="3"/>
    <x v="2"/>
    <x v="1"/>
    <x v="504"/>
    <x v="1"/>
    <x v="0"/>
    <x v="0"/>
    <x v="0"/>
    <n v="3"/>
    <x v="0"/>
    <n v="3"/>
    <x v="3"/>
    <x v="2"/>
    <x v="26"/>
    <x v="1"/>
    <n v="3"/>
    <n v="3"/>
    <x v="1"/>
    <x v="23"/>
    <x v="4"/>
    <x v="6"/>
    <x v="1"/>
    <n v="3"/>
    <x v="1"/>
    <n v="8"/>
    <x v="1"/>
  </r>
  <r>
    <n v="34"/>
    <x v="1"/>
    <x v="1"/>
    <x v="0"/>
    <x v="1"/>
    <n v="9"/>
    <x v="1"/>
    <n v="3"/>
    <x v="3"/>
    <s v="Medical"/>
    <n v="717"/>
    <n v="4"/>
    <x v="2"/>
    <x v="0"/>
    <x v="1"/>
    <x v="1"/>
    <x v="2"/>
    <x v="2"/>
    <x v="4"/>
    <n v="2"/>
    <x v="1"/>
    <x v="0"/>
    <x v="505"/>
    <x v="1"/>
    <x v="1"/>
    <x v="9"/>
    <x v="9"/>
    <n v="3"/>
    <x v="0"/>
    <n v="2"/>
    <x v="2"/>
    <x v="0"/>
    <x v="15"/>
    <x v="0"/>
    <n v="3"/>
    <n v="4"/>
    <x v="3"/>
    <x v="3"/>
    <x v="0"/>
    <x v="1"/>
    <x v="1"/>
    <n v="7"/>
    <x v="2"/>
    <n v="7"/>
    <x v="1"/>
  </r>
  <r>
    <n v="24"/>
    <x v="2"/>
    <x v="0"/>
    <x v="0"/>
    <x v="0"/>
    <n v="3"/>
    <x v="0"/>
    <n v="2"/>
    <x v="0"/>
    <s v="Life Sciences"/>
    <n v="720"/>
    <n v="1"/>
    <x v="3"/>
    <x v="0"/>
    <x v="0"/>
    <x v="0"/>
    <x v="0"/>
    <x v="0"/>
    <x v="0"/>
    <n v="3"/>
    <x v="2"/>
    <x v="0"/>
    <x v="506"/>
    <x v="3"/>
    <x v="1"/>
    <x v="9"/>
    <x v="9"/>
    <n v="3"/>
    <x v="0"/>
    <n v="1"/>
    <x v="0"/>
    <x v="0"/>
    <x v="21"/>
    <x v="3"/>
    <n v="3"/>
    <n v="3"/>
    <x v="1"/>
    <x v="4"/>
    <x v="1"/>
    <x v="3"/>
    <x v="2"/>
    <n v="2"/>
    <x v="0"/>
    <n v="0"/>
    <x v="2"/>
  </r>
  <r>
    <n v="39"/>
    <x v="1"/>
    <x v="1"/>
    <x v="0"/>
    <x v="1"/>
    <n v="2"/>
    <x v="0"/>
    <n v="4"/>
    <x v="2"/>
    <s v="Technical Degree"/>
    <n v="721"/>
    <n v="4"/>
    <x v="2"/>
    <x v="0"/>
    <x v="1"/>
    <x v="1"/>
    <x v="0"/>
    <x v="0"/>
    <x v="4"/>
    <n v="3"/>
    <x v="2"/>
    <x v="0"/>
    <x v="507"/>
    <x v="1"/>
    <x v="1"/>
    <x v="0"/>
    <x v="0"/>
    <n v="3"/>
    <x v="0"/>
    <n v="1"/>
    <x v="0"/>
    <x v="0"/>
    <x v="26"/>
    <x v="1"/>
    <n v="4"/>
    <n v="3"/>
    <x v="1"/>
    <x v="23"/>
    <x v="4"/>
    <x v="1"/>
    <x v="1"/>
    <n v="11"/>
    <x v="3"/>
    <n v="10"/>
    <x v="1"/>
  </r>
  <r>
    <n v="32"/>
    <x v="1"/>
    <x v="1"/>
    <x v="0"/>
    <x v="0"/>
    <n v="10"/>
    <x v="1"/>
    <n v="3"/>
    <x v="3"/>
    <s v="Marketing"/>
    <n v="722"/>
    <n v="4"/>
    <x v="2"/>
    <x v="1"/>
    <x v="0"/>
    <x v="0"/>
    <x v="0"/>
    <x v="0"/>
    <x v="0"/>
    <n v="4"/>
    <x v="0"/>
    <x v="0"/>
    <x v="508"/>
    <x v="1"/>
    <x v="1"/>
    <x v="3"/>
    <x v="3"/>
    <n v="3"/>
    <x v="0"/>
    <n v="4"/>
    <x v="1"/>
    <x v="0"/>
    <x v="1"/>
    <x v="0"/>
    <n v="2"/>
    <n v="2"/>
    <x v="2"/>
    <x v="1"/>
    <x v="0"/>
    <x v="1"/>
    <x v="1"/>
    <n v="0"/>
    <x v="0"/>
    <n v="8"/>
    <x v="1"/>
  </r>
  <r>
    <n v="50"/>
    <x v="0"/>
    <x v="0"/>
    <x v="1"/>
    <x v="0"/>
    <n v="8"/>
    <x v="1"/>
    <n v="2"/>
    <x v="0"/>
    <s v="Technical Degree"/>
    <n v="723"/>
    <n v="2"/>
    <x v="0"/>
    <x v="1"/>
    <x v="0"/>
    <x v="0"/>
    <x v="0"/>
    <x v="0"/>
    <x v="0"/>
    <n v="3"/>
    <x v="2"/>
    <x v="1"/>
    <x v="509"/>
    <x v="9"/>
    <x v="0"/>
    <x v="9"/>
    <x v="9"/>
    <n v="3"/>
    <x v="0"/>
    <n v="1"/>
    <x v="0"/>
    <x v="1"/>
    <x v="33"/>
    <x v="1"/>
    <n v="4"/>
    <n v="3"/>
    <x v="1"/>
    <x v="9"/>
    <x v="2"/>
    <x v="7"/>
    <x v="0"/>
    <n v="1"/>
    <x v="0"/>
    <n v="3"/>
    <x v="0"/>
  </r>
  <r>
    <n v="38"/>
    <x v="1"/>
    <x v="1"/>
    <x v="0"/>
    <x v="1"/>
    <n v="1"/>
    <x v="0"/>
    <n v="4"/>
    <x v="2"/>
    <s v="Life Sciences"/>
    <n v="724"/>
    <n v="2"/>
    <x v="0"/>
    <x v="0"/>
    <x v="2"/>
    <x v="2"/>
    <x v="0"/>
    <x v="0"/>
    <x v="4"/>
    <n v="4"/>
    <x v="0"/>
    <x v="0"/>
    <x v="510"/>
    <x v="4"/>
    <x v="1"/>
    <x v="4"/>
    <x v="4"/>
    <n v="3"/>
    <x v="0"/>
    <n v="3"/>
    <x v="3"/>
    <x v="0"/>
    <x v="1"/>
    <x v="0"/>
    <n v="4"/>
    <n v="2"/>
    <x v="2"/>
    <x v="7"/>
    <x v="0"/>
    <x v="1"/>
    <x v="1"/>
    <n v="1"/>
    <x v="0"/>
    <n v="8"/>
    <x v="1"/>
  </r>
  <r>
    <n v="27"/>
    <x v="2"/>
    <x v="1"/>
    <x v="0"/>
    <x v="1"/>
    <n v="1"/>
    <x v="0"/>
    <n v="2"/>
    <x v="0"/>
    <s v="Life Sciences"/>
    <n v="725"/>
    <n v="3"/>
    <x v="1"/>
    <x v="0"/>
    <x v="0"/>
    <x v="0"/>
    <x v="2"/>
    <x v="2"/>
    <x v="3"/>
    <n v="1"/>
    <x v="3"/>
    <x v="1"/>
    <x v="511"/>
    <x v="1"/>
    <x v="1"/>
    <x v="0"/>
    <x v="0"/>
    <n v="3"/>
    <x v="0"/>
    <n v="4"/>
    <x v="1"/>
    <x v="0"/>
    <x v="15"/>
    <x v="0"/>
    <n v="3"/>
    <n v="3"/>
    <x v="1"/>
    <x v="7"/>
    <x v="0"/>
    <x v="1"/>
    <x v="1"/>
    <n v="0"/>
    <x v="0"/>
    <n v="7"/>
    <x v="1"/>
  </r>
  <r>
    <n v="32"/>
    <x v="1"/>
    <x v="1"/>
    <x v="0"/>
    <x v="1"/>
    <n v="3"/>
    <x v="0"/>
    <n v="2"/>
    <x v="0"/>
    <s v="Life Sciences"/>
    <n v="727"/>
    <n v="3"/>
    <x v="1"/>
    <x v="0"/>
    <x v="0"/>
    <x v="0"/>
    <x v="2"/>
    <x v="2"/>
    <x v="7"/>
    <n v="4"/>
    <x v="0"/>
    <x v="0"/>
    <x v="512"/>
    <x v="9"/>
    <x v="1"/>
    <x v="2"/>
    <x v="2"/>
    <n v="3"/>
    <x v="0"/>
    <n v="4"/>
    <x v="1"/>
    <x v="0"/>
    <x v="1"/>
    <x v="0"/>
    <n v="6"/>
    <n v="3"/>
    <x v="1"/>
    <x v="5"/>
    <x v="0"/>
    <x v="1"/>
    <x v="1"/>
    <n v="7"/>
    <x v="2"/>
    <n v="7"/>
    <x v="1"/>
  </r>
  <r>
    <n v="47"/>
    <x v="0"/>
    <x v="1"/>
    <x v="0"/>
    <x v="0"/>
    <n v="14"/>
    <x v="4"/>
    <n v="4"/>
    <x v="2"/>
    <s v="Marketing"/>
    <n v="728"/>
    <n v="4"/>
    <x v="2"/>
    <x v="1"/>
    <x v="0"/>
    <x v="0"/>
    <x v="0"/>
    <x v="0"/>
    <x v="0"/>
    <n v="1"/>
    <x v="3"/>
    <x v="0"/>
    <x v="513"/>
    <x v="7"/>
    <x v="1"/>
    <x v="3"/>
    <x v="3"/>
    <n v="3"/>
    <x v="0"/>
    <n v="4"/>
    <x v="1"/>
    <x v="0"/>
    <x v="26"/>
    <x v="1"/>
    <n v="2"/>
    <n v="3"/>
    <x v="1"/>
    <x v="5"/>
    <x v="0"/>
    <x v="1"/>
    <x v="1"/>
    <n v="1"/>
    <x v="0"/>
    <n v="7"/>
    <x v="1"/>
  </r>
  <r>
    <n v="40"/>
    <x v="1"/>
    <x v="1"/>
    <x v="1"/>
    <x v="0"/>
    <n v="5"/>
    <x v="0"/>
    <n v="4"/>
    <x v="2"/>
    <s v="Life Sciences"/>
    <n v="729"/>
    <n v="4"/>
    <x v="2"/>
    <x v="1"/>
    <x v="1"/>
    <x v="1"/>
    <x v="2"/>
    <x v="2"/>
    <x v="0"/>
    <n v="1"/>
    <x v="3"/>
    <x v="1"/>
    <x v="514"/>
    <x v="6"/>
    <x v="0"/>
    <x v="7"/>
    <x v="7"/>
    <n v="4"/>
    <x v="1"/>
    <n v="3"/>
    <x v="3"/>
    <x v="1"/>
    <x v="26"/>
    <x v="1"/>
    <n v="2"/>
    <n v="3"/>
    <x v="1"/>
    <x v="29"/>
    <x v="4"/>
    <x v="9"/>
    <x v="3"/>
    <n v="1"/>
    <x v="0"/>
    <n v="12"/>
    <x v="3"/>
  </r>
  <r>
    <n v="53"/>
    <x v="0"/>
    <x v="1"/>
    <x v="0"/>
    <x v="1"/>
    <n v="7"/>
    <x v="1"/>
    <n v="3"/>
    <x v="3"/>
    <s v="Life Sciences"/>
    <n v="730"/>
    <n v="3"/>
    <x v="1"/>
    <x v="1"/>
    <x v="2"/>
    <x v="2"/>
    <x v="3"/>
    <x v="3"/>
    <x v="7"/>
    <n v="3"/>
    <x v="2"/>
    <x v="1"/>
    <x v="515"/>
    <x v="9"/>
    <x v="1"/>
    <x v="12"/>
    <x v="12"/>
    <n v="3"/>
    <x v="0"/>
    <n v="3"/>
    <x v="3"/>
    <x v="0"/>
    <x v="36"/>
    <x v="4"/>
    <n v="3"/>
    <n v="3"/>
    <x v="1"/>
    <x v="8"/>
    <x v="2"/>
    <x v="10"/>
    <x v="2"/>
    <n v="1"/>
    <x v="0"/>
    <n v="3"/>
    <x v="0"/>
  </r>
  <r>
    <n v="41"/>
    <x v="0"/>
    <x v="1"/>
    <x v="0"/>
    <x v="2"/>
    <n v="10"/>
    <x v="1"/>
    <n v="4"/>
    <x v="2"/>
    <s v="Human Resources"/>
    <n v="731"/>
    <n v="2"/>
    <x v="0"/>
    <x v="1"/>
    <x v="1"/>
    <x v="1"/>
    <x v="4"/>
    <x v="4"/>
    <x v="5"/>
    <n v="4"/>
    <x v="0"/>
    <x v="2"/>
    <x v="516"/>
    <x v="9"/>
    <x v="1"/>
    <x v="2"/>
    <x v="2"/>
    <n v="3"/>
    <x v="0"/>
    <n v="2"/>
    <x v="2"/>
    <x v="2"/>
    <x v="18"/>
    <x v="4"/>
    <n v="2"/>
    <n v="2"/>
    <x v="2"/>
    <x v="17"/>
    <x v="3"/>
    <x v="8"/>
    <x v="1"/>
    <n v="12"/>
    <x v="3"/>
    <n v="6"/>
    <x v="1"/>
  </r>
  <r>
    <n v="60"/>
    <x v="0"/>
    <x v="1"/>
    <x v="0"/>
    <x v="0"/>
    <n v="16"/>
    <x v="3"/>
    <n v="4"/>
    <x v="2"/>
    <s v="Marketing"/>
    <n v="732"/>
    <n v="1"/>
    <x v="3"/>
    <x v="1"/>
    <x v="0"/>
    <x v="0"/>
    <x v="0"/>
    <x v="0"/>
    <x v="0"/>
    <n v="1"/>
    <x v="3"/>
    <x v="0"/>
    <x v="517"/>
    <x v="0"/>
    <x v="1"/>
    <x v="9"/>
    <x v="9"/>
    <n v="3"/>
    <x v="0"/>
    <n v="4"/>
    <x v="1"/>
    <x v="0"/>
    <x v="1"/>
    <x v="0"/>
    <n v="1"/>
    <n v="3"/>
    <x v="1"/>
    <x v="4"/>
    <x v="1"/>
    <x v="3"/>
    <x v="2"/>
    <n v="2"/>
    <x v="0"/>
    <n v="2"/>
    <x v="2"/>
  </r>
  <r>
    <n v="27"/>
    <x v="2"/>
    <x v="1"/>
    <x v="1"/>
    <x v="1"/>
    <n v="10"/>
    <x v="1"/>
    <n v="2"/>
    <x v="0"/>
    <s v="Life Sciences"/>
    <n v="733"/>
    <n v="4"/>
    <x v="2"/>
    <x v="1"/>
    <x v="0"/>
    <x v="0"/>
    <x v="2"/>
    <x v="2"/>
    <x v="3"/>
    <n v="1"/>
    <x v="3"/>
    <x v="2"/>
    <x v="518"/>
    <x v="1"/>
    <x v="1"/>
    <x v="7"/>
    <x v="7"/>
    <n v="4"/>
    <x v="1"/>
    <n v="3"/>
    <x v="3"/>
    <x v="3"/>
    <x v="15"/>
    <x v="0"/>
    <n v="4"/>
    <n v="2"/>
    <x v="2"/>
    <x v="7"/>
    <x v="0"/>
    <x v="1"/>
    <x v="1"/>
    <n v="1"/>
    <x v="0"/>
    <n v="7"/>
    <x v="1"/>
  </r>
  <r>
    <n v="41"/>
    <x v="0"/>
    <x v="1"/>
    <x v="0"/>
    <x v="2"/>
    <n v="1"/>
    <x v="0"/>
    <n v="3"/>
    <x v="3"/>
    <s v="Human Resources"/>
    <n v="734"/>
    <n v="4"/>
    <x v="2"/>
    <x v="1"/>
    <x v="1"/>
    <x v="1"/>
    <x v="4"/>
    <x v="4"/>
    <x v="5"/>
    <n v="3"/>
    <x v="2"/>
    <x v="1"/>
    <x v="519"/>
    <x v="1"/>
    <x v="1"/>
    <x v="3"/>
    <x v="3"/>
    <n v="3"/>
    <x v="0"/>
    <n v="2"/>
    <x v="2"/>
    <x v="1"/>
    <x v="14"/>
    <x v="4"/>
    <n v="3"/>
    <n v="3"/>
    <x v="1"/>
    <x v="14"/>
    <x v="3"/>
    <x v="1"/>
    <x v="1"/>
    <n v="2"/>
    <x v="0"/>
    <n v="10"/>
    <x v="1"/>
  </r>
  <r>
    <n v="50"/>
    <x v="0"/>
    <x v="1"/>
    <x v="0"/>
    <x v="0"/>
    <n v="8"/>
    <x v="1"/>
    <n v="4"/>
    <x v="2"/>
    <s v="Marketing"/>
    <n v="738"/>
    <n v="4"/>
    <x v="2"/>
    <x v="1"/>
    <x v="0"/>
    <x v="0"/>
    <x v="1"/>
    <x v="1"/>
    <x v="6"/>
    <n v="2"/>
    <x v="1"/>
    <x v="1"/>
    <x v="520"/>
    <x v="8"/>
    <x v="1"/>
    <x v="2"/>
    <x v="2"/>
    <n v="3"/>
    <x v="0"/>
    <n v="4"/>
    <x v="1"/>
    <x v="1"/>
    <x v="21"/>
    <x v="3"/>
    <n v="2"/>
    <n v="3"/>
    <x v="1"/>
    <x v="4"/>
    <x v="1"/>
    <x v="3"/>
    <x v="2"/>
    <n v="2"/>
    <x v="0"/>
    <n v="2"/>
    <x v="2"/>
  </r>
  <r>
    <n v="28"/>
    <x v="2"/>
    <x v="0"/>
    <x v="0"/>
    <x v="1"/>
    <n v="1"/>
    <x v="0"/>
    <n v="2"/>
    <x v="0"/>
    <s v="Life Sciences"/>
    <n v="741"/>
    <n v="1"/>
    <x v="3"/>
    <x v="0"/>
    <x v="3"/>
    <x v="3"/>
    <x v="1"/>
    <x v="1"/>
    <x v="1"/>
    <n v="2"/>
    <x v="1"/>
    <x v="0"/>
    <x v="521"/>
    <x v="8"/>
    <x v="0"/>
    <x v="4"/>
    <x v="4"/>
    <n v="3"/>
    <x v="0"/>
    <n v="4"/>
    <x v="1"/>
    <x v="0"/>
    <x v="1"/>
    <x v="0"/>
    <n v="4"/>
    <n v="3"/>
    <x v="1"/>
    <x v="5"/>
    <x v="0"/>
    <x v="1"/>
    <x v="1"/>
    <n v="3"/>
    <x v="1"/>
    <n v="7"/>
    <x v="1"/>
  </r>
  <r>
    <n v="36"/>
    <x v="1"/>
    <x v="1"/>
    <x v="2"/>
    <x v="1"/>
    <n v="8"/>
    <x v="1"/>
    <n v="3"/>
    <x v="3"/>
    <s v="Life Sciences"/>
    <n v="742"/>
    <n v="1"/>
    <x v="3"/>
    <x v="0"/>
    <x v="2"/>
    <x v="2"/>
    <x v="2"/>
    <x v="2"/>
    <x v="7"/>
    <n v="1"/>
    <x v="3"/>
    <x v="1"/>
    <x v="522"/>
    <x v="3"/>
    <x v="1"/>
    <x v="9"/>
    <x v="9"/>
    <n v="3"/>
    <x v="0"/>
    <n v="1"/>
    <x v="0"/>
    <x v="1"/>
    <x v="1"/>
    <x v="0"/>
    <n v="2"/>
    <n v="3"/>
    <x v="1"/>
    <x v="3"/>
    <x v="0"/>
    <x v="1"/>
    <x v="1"/>
    <n v="0"/>
    <x v="0"/>
    <n v="5"/>
    <x v="0"/>
  </r>
  <r>
    <n v="38"/>
    <x v="1"/>
    <x v="1"/>
    <x v="0"/>
    <x v="1"/>
    <n v="1"/>
    <x v="0"/>
    <n v="3"/>
    <x v="3"/>
    <s v="Life Sciences"/>
    <n v="743"/>
    <n v="3"/>
    <x v="1"/>
    <x v="0"/>
    <x v="0"/>
    <x v="0"/>
    <x v="2"/>
    <x v="2"/>
    <x v="3"/>
    <n v="3"/>
    <x v="2"/>
    <x v="0"/>
    <x v="523"/>
    <x v="5"/>
    <x v="0"/>
    <x v="9"/>
    <x v="9"/>
    <n v="3"/>
    <x v="0"/>
    <n v="4"/>
    <x v="1"/>
    <x v="0"/>
    <x v="1"/>
    <x v="0"/>
    <n v="4"/>
    <n v="4"/>
    <x v="3"/>
    <x v="6"/>
    <x v="1"/>
    <x v="2"/>
    <x v="2"/>
    <n v="0"/>
    <x v="0"/>
    <n v="0"/>
    <x v="2"/>
  </r>
  <r>
    <n v="44"/>
    <x v="0"/>
    <x v="1"/>
    <x v="2"/>
    <x v="1"/>
    <n v="24"/>
    <x v="2"/>
    <n v="3"/>
    <x v="3"/>
    <s v="Medical"/>
    <n v="744"/>
    <n v="1"/>
    <x v="3"/>
    <x v="1"/>
    <x v="3"/>
    <x v="3"/>
    <x v="1"/>
    <x v="1"/>
    <x v="2"/>
    <n v="3"/>
    <x v="2"/>
    <x v="0"/>
    <x v="524"/>
    <x v="7"/>
    <x v="1"/>
    <x v="9"/>
    <x v="9"/>
    <n v="3"/>
    <x v="0"/>
    <n v="3"/>
    <x v="3"/>
    <x v="0"/>
    <x v="15"/>
    <x v="0"/>
    <n v="5"/>
    <n v="3"/>
    <x v="1"/>
    <x v="8"/>
    <x v="2"/>
    <x v="3"/>
    <x v="2"/>
    <n v="1"/>
    <x v="0"/>
    <n v="4"/>
    <x v="0"/>
  </r>
  <r>
    <n v="47"/>
    <x v="0"/>
    <x v="1"/>
    <x v="1"/>
    <x v="0"/>
    <n v="3"/>
    <x v="0"/>
    <n v="3"/>
    <x v="3"/>
    <s v="Medical"/>
    <n v="746"/>
    <n v="4"/>
    <x v="2"/>
    <x v="0"/>
    <x v="0"/>
    <x v="0"/>
    <x v="3"/>
    <x v="3"/>
    <x v="0"/>
    <n v="3"/>
    <x v="2"/>
    <x v="2"/>
    <x v="525"/>
    <x v="3"/>
    <x v="0"/>
    <x v="3"/>
    <x v="3"/>
    <n v="3"/>
    <x v="0"/>
    <n v="4"/>
    <x v="1"/>
    <x v="3"/>
    <x v="23"/>
    <x v="4"/>
    <n v="2"/>
    <n v="2"/>
    <x v="2"/>
    <x v="14"/>
    <x v="3"/>
    <x v="3"/>
    <x v="2"/>
    <n v="11"/>
    <x v="3"/>
    <n v="13"/>
    <x v="3"/>
  </r>
  <r>
    <n v="30"/>
    <x v="2"/>
    <x v="1"/>
    <x v="0"/>
    <x v="0"/>
    <n v="27"/>
    <x v="2"/>
    <n v="5"/>
    <x v="4"/>
    <s v="Marketing"/>
    <n v="747"/>
    <n v="3"/>
    <x v="1"/>
    <x v="1"/>
    <x v="0"/>
    <x v="0"/>
    <x v="0"/>
    <x v="0"/>
    <x v="0"/>
    <n v="4"/>
    <x v="0"/>
    <x v="2"/>
    <x v="367"/>
    <x v="8"/>
    <x v="1"/>
    <x v="1"/>
    <x v="1"/>
    <n v="4"/>
    <x v="1"/>
    <n v="4"/>
    <x v="1"/>
    <x v="1"/>
    <x v="1"/>
    <x v="0"/>
    <n v="2"/>
    <n v="2"/>
    <x v="2"/>
    <x v="3"/>
    <x v="0"/>
    <x v="1"/>
    <x v="1"/>
    <n v="7"/>
    <x v="2"/>
    <n v="7"/>
    <x v="1"/>
  </r>
  <r>
    <n v="29"/>
    <x v="2"/>
    <x v="1"/>
    <x v="0"/>
    <x v="0"/>
    <n v="10"/>
    <x v="1"/>
    <n v="3"/>
    <x v="3"/>
    <s v="Life Sciences"/>
    <n v="749"/>
    <n v="3"/>
    <x v="1"/>
    <x v="1"/>
    <x v="0"/>
    <x v="0"/>
    <x v="1"/>
    <x v="1"/>
    <x v="6"/>
    <n v="3"/>
    <x v="2"/>
    <x v="0"/>
    <x v="526"/>
    <x v="1"/>
    <x v="1"/>
    <x v="0"/>
    <x v="0"/>
    <n v="3"/>
    <x v="0"/>
    <n v="3"/>
    <x v="3"/>
    <x v="0"/>
    <x v="5"/>
    <x v="2"/>
    <n v="6"/>
    <n v="3"/>
    <x v="1"/>
    <x v="6"/>
    <x v="1"/>
    <x v="2"/>
    <x v="2"/>
    <n v="0"/>
    <x v="0"/>
    <n v="0"/>
    <x v="2"/>
  </r>
  <r>
    <n v="42"/>
    <x v="0"/>
    <x v="0"/>
    <x v="1"/>
    <x v="1"/>
    <n v="19"/>
    <x v="3"/>
    <n v="3"/>
    <x v="3"/>
    <s v="Medical"/>
    <n v="752"/>
    <n v="3"/>
    <x v="1"/>
    <x v="1"/>
    <x v="2"/>
    <x v="2"/>
    <x v="1"/>
    <x v="1"/>
    <x v="1"/>
    <n v="3"/>
    <x v="2"/>
    <x v="2"/>
    <x v="527"/>
    <x v="2"/>
    <x v="0"/>
    <x v="3"/>
    <x v="3"/>
    <n v="3"/>
    <x v="0"/>
    <n v="4"/>
    <x v="1"/>
    <x v="0"/>
    <x v="2"/>
    <x v="0"/>
    <n v="2"/>
    <n v="3"/>
    <x v="1"/>
    <x v="4"/>
    <x v="1"/>
    <x v="3"/>
    <x v="2"/>
    <n v="2"/>
    <x v="0"/>
    <n v="2"/>
    <x v="2"/>
  </r>
  <r>
    <n v="43"/>
    <x v="0"/>
    <x v="1"/>
    <x v="1"/>
    <x v="0"/>
    <n v="15"/>
    <x v="4"/>
    <n v="3"/>
    <x v="3"/>
    <s v="Life Sciences"/>
    <n v="754"/>
    <n v="4"/>
    <x v="2"/>
    <x v="1"/>
    <x v="1"/>
    <x v="1"/>
    <x v="0"/>
    <x v="0"/>
    <x v="0"/>
    <n v="4"/>
    <x v="0"/>
    <x v="1"/>
    <x v="197"/>
    <x v="9"/>
    <x v="1"/>
    <x v="11"/>
    <x v="11"/>
    <n v="3"/>
    <x v="0"/>
    <n v="3"/>
    <x v="3"/>
    <x v="1"/>
    <x v="2"/>
    <x v="0"/>
    <n v="5"/>
    <n v="3"/>
    <x v="1"/>
    <x v="4"/>
    <x v="1"/>
    <x v="3"/>
    <x v="2"/>
    <n v="2"/>
    <x v="0"/>
    <n v="2"/>
    <x v="2"/>
  </r>
  <r>
    <n v="34"/>
    <x v="1"/>
    <x v="1"/>
    <x v="0"/>
    <x v="1"/>
    <n v="8"/>
    <x v="1"/>
    <n v="2"/>
    <x v="0"/>
    <s v="Medical"/>
    <n v="757"/>
    <n v="2"/>
    <x v="0"/>
    <x v="0"/>
    <x v="0"/>
    <x v="0"/>
    <x v="0"/>
    <x v="0"/>
    <x v="4"/>
    <n v="3"/>
    <x v="2"/>
    <x v="0"/>
    <x v="528"/>
    <x v="9"/>
    <x v="1"/>
    <x v="0"/>
    <x v="0"/>
    <n v="3"/>
    <x v="0"/>
    <n v="4"/>
    <x v="1"/>
    <x v="0"/>
    <x v="1"/>
    <x v="0"/>
    <n v="2"/>
    <n v="3"/>
    <x v="1"/>
    <x v="8"/>
    <x v="2"/>
    <x v="10"/>
    <x v="2"/>
    <n v="4"/>
    <x v="1"/>
    <n v="3"/>
    <x v="0"/>
  </r>
  <r>
    <n v="23"/>
    <x v="2"/>
    <x v="1"/>
    <x v="0"/>
    <x v="1"/>
    <n v="9"/>
    <x v="1"/>
    <n v="1"/>
    <x v="1"/>
    <s v="Medical"/>
    <n v="758"/>
    <n v="2"/>
    <x v="0"/>
    <x v="1"/>
    <x v="0"/>
    <x v="0"/>
    <x v="1"/>
    <x v="1"/>
    <x v="2"/>
    <n v="1"/>
    <x v="3"/>
    <x v="1"/>
    <x v="172"/>
    <x v="1"/>
    <x v="1"/>
    <x v="9"/>
    <x v="9"/>
    <n v="3"/>
    <x v="0"/>
    <n v="4"/>
    <x v="1"/>
    <x v="1"/>
    <x v="7"/>
    <x v="3"/>
    <n v="2"/>
    <n v="4"/>
    <x v="3"/>
    <x v="9"/>
    <x v="2"/>
    <x v="7"/>
    <x v="0"/>
    <n v="0"/>
    <x v="0"/>
    <n v="2"/>
    <x v="2"/>
  </r>
  <r>
    <n v="39"/>
    <x v="1"/>
    <x v="1"/>
    <x v="0"/>
    <x v="2"/>
    <n v="3"/>
    <x v="0"/>
    <n v="3"/>
    <x v="3"/>
    <s v="Human Resources"/>
    <n v="760"/>
    <n v="3"/>
    <x v="1"/>
    <x v="0"/>
    <x v="2"/>
    <x v="2"/>
    <x v="0"/>
    <x v="0"/>
    <x v="8"/>
    <n v="2"/>
    <x v="1"/>
    <x v="1"/>
    <x v="529"/>
    <x v="3"/>
    <x v="1"/>
    <x v="2"/>
    <x v="2"/>
    <n v="3"/>
    <x v="0"/>
    <n v="3"/>
    <x v="3"/>
    <x v="1"/>
    <x v="4"/>
    <x v="1"/>
    <n v="3"/>
    <n v="1"/>
    <x v="0"/>
    <x v="3"/>
    <x v="0"/>
    <x v="7"/>
    <x v="0"/>
    <n v="3"/>
    <x v="1"/>
    <n v="6"/>
    <x v="1"/>
  </r>
  <r>
    <n v="56"/>
    <x v="0"/>
    <x v="1"/>
    <x v="0"/>
    <x v="1"/>
    <n v="9"/>
    <x v="1"/>
    <n v="3"/>
    <x v="3"/>
    <s v="Medical"/>
    <n v="762"/>
    <n v="3"/>
    <x v="1"/>
    <x v="1"/>
    <x v="0"/>
    <x v="0"/>
    <x v="3"/>
    <x v="3"/>
    <x v="4"/>
    <n v="4"/>
    <x v="0"/>
    <x v="1"/>
    <x v="530"/>
    <x v="8"/>
    <x v="1"/>
    <x v="0"/>
    <x v="0"/>
    <n v="3"/>
    <x v="0"/>
    <n v="3"/>
    <x v="3"/>
    <x v="0"/>
    <x v="31"/>
    <x v="4"/>
    <n v="1"/>
    <n v="2"/>
    <x v="2"/>
    <x v="1"/>
    <x v="0"/>
    <x v="1"/>
    <x v="1"/>
    <n v="1"/>
    <x v="0"/>
    <n v="1"/>
    <x v="2"/>
  </r>
  <r>
    <n v="40"/>
    <x v="1"/>
    <x v="1"/>
    <x v="0"/>
    <x v="1"/>
    <n v="2"/>
    <x v="0"/>
    <n v="1"/>
    <x v="1"/>
    <s v="Medical"/>
    <n v="763"/>
    <n v="4"/>
    <x v="2"/>
    <x v="0"/>
    <x v="1"/>
    <x v="1"/>
    <x v="1"/>
    <x v="1"/>
    <x v="1"/>
    <n v="4"/>
    <x v="0"/>
    <x v="0"/>
    <x v="531"/>
    <x v="4"/>
    <x v="0"/>
    <x v="5"/>
    <x v="5"/>
    <n v="4"/>
    <x v="1"/>
    <n v="4"/>
    <x v="1"/>
    <x v="0"/>
    <x v="7"/>
    <x v="3"/>
    <n v="2"/>
    <n v="2"/>
    <x v="2"/>
    <x v="9"/>
    <x v="2"/>
    <x v="3"/>
    <x v="2"/>
    <n v="2"/>
    <x v="0"/>
    <n v="3"/>
    <x v="0"/>
  </r>
  <r>
    <n v="27"/>
    <x v="2"/>
    <x v="1"/>
    <x v="0"/>
    <x v="1"/>
    <n v="7"/>
    <x v="1"/>
    <n v="3"/>
    <x v="3"/>
    <s v="Medical"/>
    <n v="764"/>
    <n v="4"/>
    <x v="2"/>
    <x v="0"/>
    <x v="1"/>
    <x v="1"/>
    <x v="0"/>
    <x v="0"/>
    <x v="4"/>
    <n v="1"/>
    <x v="3"/>
    <x v="0"/>
    <x v="445"/>
    <x v="0"/>
    <x v="1"/>
    <x v="12"/>
    <x v="12"/>
    <n v="3"/>
    <x v="0"/>
    <n v="1"/>
    <x v="0"/>
    <x v="0"/>
    <x v="15"/>
    <x v="0"/>
    <n v="2"/>
    <n v="1"/>
    <x v="0"/>
    <x v="5"/>
    <x v="0"/>
    <x v="8"/>
    <x v="1"/>
    <n v="0"/>
    <x v="0"/>
    <n v="7"/>
    <x v="1"/>
  </r>
  <r>
    <n v="29"/>
    <x v="2"/>
    <x v="1"/>
    <x v="0"/>
    <x v="0"/>
    <n v="10"/>
    <x v="1"/>
    <n v="3"/>
    <x v="3"/>
    <s v="Marketing"/>
    <n v="766"/>
    <n v="4"/>
    <x v="2"/>
    <x v="1"/>
    <x v="0"/>
    <x v="0"/>
    <x v="1"/>
    <x v="1"/>
    <x v="6"/>
    <n v="2"/>
    <x v="1"/>
    <x v="2"/>
    <x v="532"/>
    <x v="1"/>
    <x v="1"/>
    <x v="9"/>
    <x v="9"/>
    <n v="3"/>
    <x v="0"/>
    <n v="4"/>
    <x v="1"/>
    <x v="3"/>
    <x v="17"/>
    <x v="2"/>
    <n v="2"/>
    <n v="3"/>
    <x v="1"/>
    <x v="4"/>
    <x v="1"/>
    <x v="3"/>
    <x v="2"/>
    <n v="2"/>
    <x v="0"/>
    <n v="2"/>
    <x v="2"/>
  </r>
  <r>
    <n v="53"/>
    <x v="0"/>
    <x v="1"/>
    <x v="0"/>
    <x v="1"/>
    <n v="6"/>
    <x v="1"/>
    <n v="3"/>
    <x v="3"/>
    <s v="Life Sciences"/>
    <n v="769"/>
    <n v="4"/>
    <x v="2"/>
    <x v="1"/>
    <x v="0"/>
    <x v="0"/>
    <x v="0"/>
    <x v="0"/>
    <x v="2"/>
    <n v="4"/>
    <x v="0"/>
    <x v="0"/>
    <x v="533"/>
    <x v="7"/>
    <x v="1"/>
    <x v="8"/>
    <x v="8"/>
    <n v="3"/>
    <x v="0"/>
    <n v="4"/>
    <x v="1"/>
    <x v="0"/>
    <x v="16"/>
    <x v="1"/>
    <n v="4"/>
    <n v="3"/>
    <x v="1"/>
    <x v="4"/>
    <x v="1"/>
    <x v="3"/>
    <x v="2"/>
    <n v="2"/>
    <x v="0"/>
    <n v="2"/>
    <x v="2"/>
  </r>
  <r>
    <n v="35"/>
    <x v="1"/>
    <x v="1"/>
    <x v="2"/>
    <x v="1"/>
    <n v="2"/>
    <x v="0"/>
    <n v="4"/>
    <x v="2"/>
    <s v="Life Sciences"/>
    <n v="771"/>
    <n v="4"/>
    <x v="2"/>
    <x v="0"/>
    <x v="0"/>
    <x v="0"/>
    <x v="0"/>
    <x v="0"/>
    <x v="4"/>
    <n v="1"/>
    <x v="3"/>
    <x v="2"/>
    <x v="534"/>
    <x v="7"/>
    <x v="1"/>
    <x v="0"/>
    <x v="0"/>
    <n v="3"/>
    <x v="0"/>
    <n v="1"/>
    <x v="0"/>
    <x v="1"/>
    <x v="28"/>
    <x v="1"/>
    <n v="2"/>
    <n v="4"/>
    <x v="3"/>
    <x v="6"/>
    <x v="1"/>
    <x v="2"/>
    <x v="2"/>
    <n v="0"/>
    <x v="0"/>
    <n v="0"/>
    <x v="2"/>
  </r>
  <r>
    <n v="32"/>
    <x v="1"/>
    <x v="1"/>
    <x v="1"/>
    <x v="1"/>
    <n v="24"/>
    <x v="2"/>
    <n v="4"/>
    <x v="2"/>
    <s v="Life Sciences"/>
    <n v="772"/>
    <n v="1"/>
    <x v="3"/>
    <x v="1"/>
    <x v="0"/>
    <x v="0"/>
    <x v="0"/>
    <x v="0"/>
    <x v="2"/>
    <n v="4"/>
    <x v="0"/>
    <x v="1"/>
    <x v="535"/>
    <x v="1"/>
    <x v="1"/>
    <x v="2"/>
    <x v="2"/>
    <n v="3"/>
    <x v="0"/>
    <n v="4"/>
    <x v="1"/>
    <x v="3"/>
    <x v="1"/>
    <x v="0"/>
    <n v="2"/>
    <n v="3"/>
    <x v="1"/>
    <x v="1"/>
    <x v="0"/>
    <x v="6"/>
    <x v="1"/>
    <n v="4"/>
    <x v="1"/>
    <n v="7"/>
    <x v="1"/>
  </r>
  <r>
    <n v="38"/>
    <x v="1"/>
    <x v="1"/>
    <x v="0"/>
    <x v="1"/>
    <n v="2"/>
    <x v="0"/>
    <n v="5"/>
    <x v="4"/>
    <s v="Medical"/>
    <n v="773"/>
    <n v="4"/>
    <x v="2"/>
    <x v="1"/>
    <x v="0"/>
    <x v="0"/>
    <x v="1"/>
    <x v="1"/>
    <x v="1"/>
    <n v="3"/>
    <x v="2"/>
    <x v="1"/>
    <x v="536"/>
    <x v="2"/>
    <x v="0"/>
    <x v="4"/>
    <x v="4"/>
    <n v="3"/>
    <x v="0"/>
    <n v="2"/>
    <x v="2"/>
    <x v="1"/>
    <x v="3"/>
    <x v="0"/>
    <n v="0"/>
    <n v="1"/>
    <x v="0"/>
    <x v="6"/>
    <x v="1"/>
    <x v="2"/>
    <x v="2"/>
    <n v="0"/>
    <x v="0"/>
    <n v="1"/>
    <x v="2"/>
  </r>
  <r>
    <n v="34"/>
    <x v="1"/>
    <x v="1"/>
    <x v="0"/>
    <x v="1"/>
    <n v="8"/>
    <x v="1"/>
    <n v="5"/>
    <x v="4"/>
    <s v="Life Sciences"/>
    <n v="775"/>
    <n v="2"/>
    <x v="0"/>
    <x v="0"/>
    <x v="0"/>
    <x v="0"/>
    <x v="0"/>
    <x v="0"/>
    <x v="3"/>
    <n v="1"/>
    <x v="3"/>
    <x v="2"/>
    <x v="537"/>
    <x v="9"/>
    <x v="1"/>
    <x v="9"/>
    <x v="9"/>
    <n v="3"/>
    <x v="0"/>
    <n v="3"/>
    <x v="3"/>
    <x v="1"/>
    <x v="2"/>
    <x v="0"/>
    <n v="3"/>
    <n v="3"/>
    <x v="1"/>
    <x v="2"/>
    <x v="1"/>
    <x v="2"/>
    <x v="2"/>
    <n v="0"/>
    <x v="0"/>
    <n v="0"/>
    <x v="2"/>
  </r>
  <r>
    <n v="52"/>
    <x v="0"/>
    <x v="1"/>
    <x v="0"/>
    <x v="0"/>
    <n v="3"/>
    <x v="0"/>
    <n v="4"/>
    <x v="2"/>
    <s v="Marketing"/>
    <n v="776"/>
    <n v="3"/>
    <x v="1"/>
    <x v="1"/>
    <x v="1"/>
    <x v="1"/>
    <x v="3"/>
    <x v="3"/>
    <x v="5"/>
    <n v="1"/>
    <x v="3"/>
    <x v="1"/>
    <x v="538"/>
    <x v="1"/>
    <x v="1"/>
    <x v="0"/>
    <x v="0"/>
    <n v="3"/>
    <x v="0"/>
    <n v="1"/>
    <x v="0"/>
    <x v="0"/>
    <x v="35"/>
    <x v="4"/>
    <n v="3"/>
    <n v="4"/>
    <x v="3"/>
    <x v="33"/>
    <x v="3"/>
    <x v="8"/>
    <x v="1"/>
    <n v="1"/>
    <x v="0"/>
    <n v="16"/>
    <x v="4"/>
  </r>
  <r>
    <n v="33"/>
    <x v="1"/>
    <x v="0"/>
    <x v="0"/>
    <x v="1"/>
    <n v="1"/>
    <x v="0"/>
    <n v="4"/>
    <x v="2"/>
    <s v="Other"/>
    <n v="780"/>
    <n v="4"/>
    <x v="2"/>
    <x v="1"/>
    <x v="0"/>
    <x v="0"/>
    <x v="1"/>
    <x v="1"/>
    <x v="1"/>
    <n v="4"/>
    <x v="0"/>
    <x v="0"/>
    <x v="539"/>
    <x v="1"/>
    <x v="0"/>
    <x v="4"/>
    <x v="4"/>
    <n v="3"/>
    <x v="0"/>
    <n v="3"/>
    <x v="3"/>
    <x v="0"/>
    <x v="1"/>
    <x v="0"/>
    <n v="2"/>
    <n v="2"/>
    <x v="2"/>
    <x v="1"/>
    <x v="0"/>
    <x v="5"/>
    <x v="1"/>
    <n v="7"/>
    <x v="2"/>
    <n v="8"/>
    <x v="1"/>
  </r>
  <r>
    <n v="25"/>
    <x v="2"/>
    <x v="1"/>
    <x v="0"/>
    <x v="0"/>
    <n v="26"/>
    <x v="2"/>
    <n v="1"/>
    <x v="1"/>
    <s v="Medical"/>
    <n v="781"/>
    <n v="3"/>
    <x v="1"/>
    <x v="0"/>
    <x v="0"/>
    <x v="0"/>
    <x v="0"/>
    <x v="0"/>
    <x v="0"/>
    <n v="4"/>
    <x v="0"/>
    <x v="0"/>
    <x v="540"/>
    <x v="1"/>
    <x v="1"/>
    <x v="1"/>
    <x v="1"/>
    <n v="4"/>
    <x v="1"/>
    <n v="2"/>
    <x v="2"/>
    <x v="0"/>
    <x v="3"/>
    <x v="0"/>
    <n v="5"/>
    <n v="2"/>
    <x v="2"/>
    <x v="0"/>
    <x v="0"/>
    <x v="4"/>
    <x v="0"/>
    <n v="1"/>
    <x v="0"/>
    <n v="4"/>
    <x v="0"/>
  </r>
  <r>
    <n v="45"/>
    <x v="0"/>
    <x v="1"/>
    <x v="0"/>
    <x v="0"/>
    <n v="2"/>
    <x v="0"/>
    <n v="2"/>
    <x v="0"/>
    <s v="Technical Degree"/>
    <n v="783"/>
    <n v="2"/>
    <x v="0"/>
    <x v="1"/>
    <x v="3"/>
    <x v="3"/>
    <x v="0"/>
    <x v="0"/>
    <x v="6"/>
    <n v="3"/>
    <x v="2"/>
    <x v="0"/>
    <x v="541"/>
    <x v="4"/>
    <x v="1"/>
    <x v="4"/>
    <x v="4"/>
    <n v="3"/>
    <x v="0"/>
    <n v="1"/>
    <x v="0"/>
    <x v="0"/>
    <x v="15"/>
    <x v="0"/>
    <n v="3"/>
    <n v="3"/>
    <x v="1"/>
    <x v="3"/>
    <x v="0"/>
    <x v="1"/>
    <x v="1"/>
    <n v="3"/>
    <x v="1"/>
    <n v="1"/>
    <x v="2"/>
  </r>
  <r>
    <n v="23"/>
    <x v="2"/>
    <x v="1"/>
    <x v="0"/>
    <x v="1"/>
    <n v="10"/>
    <x v="1"/>
    <n v="1"/>
    <x v="1"/>
    <s v="Medical"/>
    <n v="784"/>
    <n v="1"/>
    <x v="3"/>
    <x v="1"/>
    <x v="2"/>
    <x v="2"/>
    <x v="1"/>
    <x v="1"/>
    <x v="1"/>
    <n v="3"/>
    <x v="2"/>
    <x v="0"/>
    <x v="542"/>
    <x v="1"/>
    <x v="1"/>
    <x v="11"/>
    <x v="11"/>
    <n v="3"/>
    <x v="0"/>
    <n v="4"/>
    <x v="1"/>
    <x v="0"/>
    <x v="17"/>
    <x v="2"/>
    <n v="3"/>
    <n v="3"/>
    <x v="1"/>
    <x v="4"/>
    <x v="1"/>
    <x v="3"/>
    <x v="2"/>
    <n v="0"/>
    <x v="0"/>
    <n v="2"/>
    <x v="2"/>
  </r>
  <r>
    <n v="47"/>
    <x v="0"/>
    <x v="0"/>
    <x v="1"/>
    <x v="0"/>
    <n v="27"/>
    <x v="2"/>
    <n v="2"/>
    <x v="0"/>
    <s v="Life Sciences"/>
    <n v="785"/>
    <n v="2"/>
    <x v="0"/>
    <x v="0"/>
    <x v="2"/>
    <x v="2"/>
    <x v="0"/>
    <x v="0"/>
    <x v="0"/>
    <n v="3"/>
    <x v="2"/>
    <x v="0"/>
    <x v="271"/>
    <x v="5"/>
    <x v="0"/>
    <x v="3"/>
    <x v="3"/>
    <n v="3"/>
    <x v="0"/>
    <n v="4"/>
    <x v="1"/>
    <x v="0"/>
    <x v="0"/>
    <x v="0"/>
    <n v="2"/>
    <n v="3"/>
    <x v="1"/>
    <x v="8"/>
    <x v="2"/>
    <x v="0"/>
    <x v="0"/>
    <n v="1"/>
    <x v="0"/>
    <n v="3"/>
    <x v="0"/>
  </r>
  <r>
    <n v="34"/>
    <x v="1"/>
    <x v="1"/>
    <x v="0"/>
    <x v="0"/>
    <n v="2"/>
    <x v="0"/>
    <n v="3"/>
    <x v="3"/>
    <s v="Other"/>
    <n v="786"/>
    <n v="4"/>
    <x v="2"/>
    <x v="1"/>
    <x v="0"/>
    <x v="0"/>
    <x v="0"/>
    <x v="0"/>
    <x v="0"/>
    <n v="4"/>
    <x v="0"/>
    <x v="0"/>
    <x v="543"/>
    <x v="1"/>
    <x v="1"/>
    <x v="6"/>
    <x v="6"/>
    <n v="4"/>
    <x v="1"/>
    <n v="3"/>
    <x v="3"/>
    <x v="0"/>
    <x v="3"/>
    <x v="0"/>
    <n v="5"/>
    <n v="3"/>
    <x v="1"/>
    <x v="0"/>
    <x v="0"/>
    <x v="4"/>
    <x v="0"/>
    <n v="1"/>
    <x v="0"/>
    <n v="4"/>
    <x v="0"/>
  </r>
  <r>
    <n v="55"/>
    <x v="0"/>
    <x v="0"/>
    <x v="0"/>
    <x v="1"/>
    <n v="2"/>
    <x v="0"/>
    <n v="3"/>
    <x v="3"/>
    <s v="Medical"/>
    <n v="787"/>
    <n v="4"/>
    <x v="2"/>
    <x v="1"/>
    <x v="0"/>
    <x v="0"/>
    <x v="4"/>
    <x v="4"/>
    <x v="5"/>
    <n v="1"/>
    <x v="3"/>
    <x v="1"/>
    <x v="544"/>
    <x v="6"/>
    <x v="0"/>
    <x v="4"/>
    <x v="4"/>
    <n v="3"/>
    <x v="0"/>
    <n v="4"/>
    <x v="1"/>
    <x v="1"/>
    <x v="13"/>
    <x v="4"/>
    <n v="2"/>
    <n v="3"/>
    <x v="1"/>
    <x v="8"/>
    <x v="2"/>
    <x v="3"/>
    <x v="2"/>
    <n v="1"/>
    <x v="0"/>
    <n v="4"/>
    <x v="0"/>
  </r>
  <r>
    <n v="36"/>
    <x v="1"/>
    <x v="1"/>
    <x v="2"/>
    <x v="0"/>
    <n v="8"/>
    <x v="1"/>
    <n v="4"/>
    <x v="2"/>
    <s v="Life Sciences"/>
    <n v="789"/>
    <n v="1"/>
    <x v="3"/>
    <x v="1"/>
    <x v="1"/>
    <x v="1"/>
    <x v="2"/>
    <x v="2"/>
    <x v="0"/>
    <n v="1"/>
    <x v="3"/>
    <x v="0"/>
    <x v="545"/>
    <x v="1"/>
    <x v="1"/>
    <x v="2"/>
    <x v="2"/>
    <n v="3"/>
    <x v="0"/>
    <n v="2"/>
    <x v="2"/>
    <x v="0"/>
    <x v="1"/>
    <x v="0"/>
    <n v="1"/>
    <n v="3"/>
    <x v="1"/>
    <x v="1"/>
    <x v="0"/>
    <x v="1"/>
    <x v="1"/>
    <n v="0"/>
    <x v="0"/>
    <n v="9"/>
    <x v="1"/>
  </r>
  <r>
    <n v="52"/>
    <x v="0"/>
    <x v="1"/>
    <x v="2"/>
    <x v="1"/>
    <n v="19"/>
    <x v="3"/>
    <n v="4"/>
    <x v="2"/>
    <s v="Medical"/>
    <n v="791"/>
    <n v="4"/>
    <x v="2"/>
    <x v="1"/>
    <x v="0"/>
    <x v="0"/>
    <x v="1"/>
    <x v="1"/>
    <x v="1"/>
    <n v="4"/>
    <x v="0"/>
    <x v="1"/>
    <x v="546"/>
    <x v="4"/>
    <x v="1"/>
    <x v="11"/>
    <x v="11"/>
    <n v="3"/>
    <x v="0"/>
    <n v="1"/>
    <x v="0"/>
    <x v="1"/>
    <x v="7"/>
    <x v="3"/>
    <n v="3"/>
    <n v="3"/>
    <x v="1"/>
    <x v="9"/>
    <x v="2"/>
    <x v="7"/>
    <x v="0"/>
    <n v="1"/>
    <x v="0"/>
    <n v="2"/>
    <x v="2"/>
  </r>
  <r>
    <n v="26"/>
    <x v="2"/>
    <x v="1"/>
    <x v="1"/>
    <x v="1"/>
    <n v="1"/>
    <x v="0"/>
    <n v="2"/>
    <x v="0"/>
    <s v="Life Sciences"/>
    <n v="792"/>
    <n v="1"/>
    <x v="3"/>
    <x v="0"/>
    <x v="3"/>
    <x v="3"/>
    <x v="1"/>
    <x v="1"/>
    <x v="2"/>
    <n v="4"/>
    <x v="0"/>
    <x v="2"/>
    <x v="547"/>
    <x v="9"/>
    <x v="1"/>
    <x v="9"/>
    <x v="9"/>
    <n v="3"/>
    <x v="0"/>
    <n v="1"/>
    <x v="0"/>
    <x v="1"/>
    <x v="7"/>
    <x v="3"/>
    <n v="2"/>
    <n v="3"/>
    <x v="1"/>
    <x v="4"/>
    <x v="1"/>
    <x v="3"/>
    <x v="2"/>
    <n v="2"/>
    <x v="0"/>
    <n v="0"/>
    <x v="2"/>
  </r>
  <r>
    <n v="29"/>
    <x v="2"/>
    <x v="1"/>
    <x v="0"/>
    <x v="1"/>
    <n v="27"/>
    <x v="2"/>
    <n v="3"/>
    <x v="3"/>
    <s v="Medical"/>
    <n v="793"/>
    <n v="2"/>
    <x v="0"/>
    <x v="0"/>
    <x v="0"/>
    <x v="0"/>
    <x v="0"/>
    <x v="0"/>
    <x v="4"/>
    <n v="3"/>
    <x v="2"/>
    <x v="1"/>
    <x v="548"/>
    <x v="5"/>
    <x v="1"/>
    <x v="3"/>
    <x v="3"/>
    <n v="3"/>
    <x v="0"/>
    <n v="1"/>
    <x v="0"/>
    <x v="1"/>
    <x v="27"/>
    <x v="1"/>
    <n v="3"/>
    <n v="2"/>
    <x v="2"/>
    <x v="3"/>
    <x v="0"/>
    <x v="1"/>
    <x v="1"/>
    <n v="1"/>
    <x v="0"/>
    <n v="1"/>
    <x v="2"/>
  </r>
  <r>
    <n v="26"/>
    <x v="2"/>
    <x v="0"/>
    <x v="0"/>
    <x v="0"/>
    <n v="8"/>
    <x v="1"/>
    <n v="3"/>
    <x v="3"/>
    <s v="Technical Degree"/>
    <n v="796"/>
    <n v="4"/>
    <x v="2"/>
    <x v="1"/>
    <x v="1"/>
    <x v="1"/>
    <x v="0"/>
    <x v="0"/>
    <x v="0"/>
    <n v="1"/>
    <x v="3"/>
    <x v="0"/>
    <x v="549"/>
    <x v="2"/>
    <x v="1"/>
    <x v="8"/>
    <x v="8"/>
    <n v="3"/>
    <x v="0"/>
    <n v="3"/>
    <x v="3"/>
    <x v="0"/>
    <x v="3"/>
    <x v="0"/>
    <n v="2"/>
    <n v="2"/>
    <x v="2"/>
    <x v="9"/>
    <x v="2"/>
    <x v="7"/>
    <x v="0"/>
    <n v="1"/>
    <x v="0"/>
    <n v="2"/>
    <x v="2"/>
  </r>
  <r>
    <n v="34"/>
    <x v="1"/>
    <x v="1"/>
    <x v="0"/>
    <x v="1"/>
    <n v="1"/>
    <x v="0"/>
    <n v="4"/>
    <x v="2"/>
    <s v="Life Sciences"/>
    <n v="797"/>
    <n v="2"/>
    <x v="0"/>
    <x v="0"/>
    <x v="2"/>
    <x v="2"/>
    <x v="1"/>
    <x v="1"/>
    <x v="1"/>
    <n v="4"/>
    <x v="0"/>
    <x v="0"/>
    <x v="550"/>
    <x v="7"/>
    <x v="1"/>
    <x v="10"/>
    <x v="10"/>
    <n v="3"/>
    <x v="0"/>
    <n v="3"/>
    <x v="3"/>
    <x v="0"/>
    <x v="1"/>
    <x v="0"/>
    <n v="2"/>
    <n v="3"/>
    <x v="1"/>
    <x v="9"/>
    <x v="2"/>
    <x v="3"/>
    <x v="2"/>
    <n v="1"/>
    <x v="0"/>
    <n v="3"/>
    <x v="0"/>
  </r>
  <r>
    <n v="54"/>
    <x v="0"/>
    <x v="1"/>
    <x v="0"/>
    <x v="1"/>
    <n v="19"/>
    <x v="3"/>
    <n v="4"/>
    <x v="2"/>
    <s v="Medical"/>
    <n v="799"/>
    <n v="4"/>
    <x v="2"/>
    <x v="0"/>
    <x v="0"/>
    <x v="0"/>
    <x v="0"/>
    <x v="0"/>
    <x v="3"/>
    <n v="1"/>
    <x v="3"/>
    <x v="2"/>
    <x v="551"/>
    <x v="3"/>
    <x v="0"/>
    <x v="0"/>
    <x v="0"/>
    <n v="3"/>
    <x v="0"/>
    <n v="2"/>
    <x v="2"/>
    <x v="3"/>
    <x v="15"/>
    <x v="0"/>
    <n v="4"/>
    <n v="3"/>
    <x v="1"/>
    <x v="8"/>
    <x v="2"/>
    <x v="7"/>
    <x v="0"/>
    <n v="1"/>
    <x v="0"/>
    <n v="4"/>
    <x v="0"/>
  </r>
  <r>
    <n v="27"/>
    <x v="2"/>
    <x v="1"/>
    <x v="1"/>
    <x v="0"/>
    <n v="8"/>
    <x v="1"/>
    <n v="1"/>
    <x v="1"/>
    <s v="Marketing"/>
    <n v="800"/>
    <n v="3"/>
    <x v="1"/>
    <x v="1"/>
    <x v="0"/>
    <x v="0"/>
    <x v="0"/>
    <x v="0"/>
    <x v="0"/>
    <n v="4"/>
    <x v="0"/>
    <x v="1"/>
    <x v="552"/>
    <x v="4"/>
    <x v="1"/>
    <x v="12"/>
    <x v="12"/>
    <n v="3"/>
    <x v="0"/>
    <n v="2"/>
    <x v="2"/>
    <x v="1"/>
    <x v="7"/>
    <x v="3"/>
    <n v="3"/>
    <n v="3"/>
    <x v="1"/>
    <x v="9"/>
    <x v="2"/>
    <x v="3"/>
    <x v="2"/>
    <n v="1"/>
    <x v="0"/>
    <n v="1"/>
    <x v="2"/>
  </r>
  <r>
    <n v="37"/>
    <x v="1"/>
    <x v="1"/>
    <x v="0"/>
    <x v="1"/>
    <n v="10"/>
    <x v="1"/>
    <n v="1"/>
    <x v="1"/>
    <s v="Life Sciences"/>
    <n v="802"/>
    <n v="4"/>
    <x v="2"/>
    <x v="0"/>
    <x v="0"/>
    <x v="0"/>
    <x v="1"/>
    <x v="1"/>
    <x v="1"/>
    <n v="1"/>
    <x v="3"/>
    <x v="2"/>
    <x v="553"/>
    <x v="4"/>
    <x v="0"/>
    <x v="4"/>
    <x v="4"/>
    <n v="3"/>
    <x v="0"/>
    <n v="2"/>
    <x v="2"/>
    <x v="3"/>
    <x v="3"/>
    <x v="0"/>
    <n v="3"/>
    <n v="2"/>
    <x v="2"/>
    <x v="8"/>
    <x v="2"/>
    <x v="7"/>
    <x v="0"/>
    <n v="4"/>
    <x v="1"/>
    <n v="3"/>
    <x v="0"/>
  </r>
  <r>
    <n v="38"/>
    <x v="1"/>
    <x v="1"/>
    <x v="1"/>
    <x v="1"/>
    <n v="2"/>
    <x v="0"/>
    <n v="4"/>
    <x v="2"/>
    <s v="Life Sciences"/>
    <n v="803"/>
    <n v="1"/>
    <x v="3"/>
    <x v="0"/>
    <x v="2"/>
    <x v="2"/>
    <x v="0"/>
    <x v="0"/>
    <x v="3"/>
    <n v="1"/>
    <x v="3"/>
    <x v="0"/>
    <x v="554"/>
    <x v="2"/>
    <x v="0"/>
    <x v="3"/>
    <x v="3"/>
    <n v="3"/>
    <x v="0"/>
    <n v="4"/>
    <x v="1"/>
    <x v="0"/>
    <x v="6"/>
    <x v="1"/>
    <n v="2"/>
    <n v="3"/>
    <x v="1"/>
    <x v="15"/>
    <x v="4"/>
    <x v="1"/>
    <x v="1"/>
    <n v="4"/>
    <x v="1"/>
    <n v="12"/>
    <x v="3"/>
  </r>
  <r>
    <n v="34"/>
    <x v="1"/>
    <x v="1"/>
    <x v="0"/>
    <x v="1"/>
    <n v="2"/>
    <x v="0"/>
    <n v="4"/>
    <x v="2"/>
    <s v="Medical"/>
    <n v="804"/>
    <n v="3"/>
    <x v="1"/>
    <x v="0"/>
    <x v="1"/>
    <x v="1"/>
    <x v="1"/>
    <x v="1"/>
    <x v="1"/>
    <n v="1"/>
    <x v="3"/>
    <x v="0"/>
    <x v="555"/>
    <x v="1"/>
    <x v="1"/>
    <x v="0"/>
    <x v="0"/>
    <n v="3"/>
    <x v="0"/>
    <n v="3"/>
    <x v="3"/>
    <x v="0"/>
    <x v="3"/>
    <x v="0"/>
    <n v="3"/>
    <n v="3"/>
    <x v="1"/>
    <x v="0"/>
    <x v="0"/>
    <x v="4"/>
    <x v="0"/>
    <n v="1"/>
    <x v="0"/>
    <n v="3"/>
    <x v="0"/>
  </r>
  <r>
    <n v="35"/>
    <x v="1"/>
    <x v="1"/>
    <x v="0"/>
    <x v="0"/>
    <n v="8"/>
    <x v="1"/>
    <n v="4"/>
    <x v="2"/>
    <s v="Life Sciences"/>
    <n v="805"/>
    <n v="1"/>
    <x v="3"/>
    <x v="0"/>
    <x v="0"/>
    <x v="0"/>
    <x v="1"/>
    <x v="1"/>
    <x v="6"/>
    <n v="4"/>
    <x v="0"/>
    <x v="1"/>
    <x v="556"/>
    <x v="1"/>
    <x v="1"/>
    <x v="10"/>
    <x v="10"/>
    <n v="3"/>
    <x v="0"/>
    <n v="2"/>
    <x v="2"/>
    <x v="1"/>
    <x v="8"/>
    <x v="3"/>
    <n v="1"/>
    <n v="2"/>
    <x v="2"/>
    <x v="11"/>
    <x v="2"/>
    <x v="3"/>
    <x v="2"/>
    <n v="0"/>
    <x v="0"/>
    <n v="2"/>
    <x v="2"/>
  </r>
  <r>
    <n v="30"/>
    <x v="2"/>
    <x v="1"/>
    <x v="0"/>
    <x v="1"/>
    <n v="1"/>
    <x v="0"/>
    <n v="3"/>
    <x v="3"/>
    <s v="Life Sciences"/>
    <n v="806"/>
    <n v="4"/>
    <x v="2"/>
    <x v="1"/>
    <x v="3"/>
    <x v="3"/>
    <x v="1"/>
    <x v="1"/>
    <x v="2"/>
    <n v="3"/>
    <x v="2"/>
    <x v="1"/>
    <x v="557"/>
    <x v="9"/>
    <x v="1"/>
    <x v="7"/>
    <x v="7"/>
    <n v="4"/>
    <x v="1"/>
    <n v="3"/>
    <x v="3"/>
    <x v="3"/>
    <x v="2"/>
    <x v="0"/>
    <n v="2"/>
    <n v="3"/>
    <x v="1"/>
    <x v="4"/>
    <x v="1"/>
    <x v="3"/>
    <x v="2"/>
    <n v="0"/>
    <x v="0"/>
    <n v="2"/>
    <x v="2"/>
  </r>
  <r>
    <n v="40"/>
    <x v="1"/>
    <x v="1"/>
    <x v="1"/>
    <x v="1"/>
    <n v="2"/>
    <x v="0"/>
    <n v="2"/>
    <x v="0"/>
    <s v="Medical"/>
    <n v="807"/>
    <n v="3"/>
    <x v="1"/>
    <x v="0"/>
    <x v="2"/>
    <x v="2"/>
    <x v="0"/>
    <x v="0"/>
    <x v="4"/>
    <n v="2"/>
    <x v="1"/>
    <x v="1"/>
    <x v="558"/>
    <x v="1"/>
    <x v="1"/>
    <x v="13"/>
    <x v="13"/>
    <n v="4"/>
    <x v="1"/>
    <n v="4"/>
    <x v="1"/>
    <x v="1"/>
    <x v="0"/>
    <x v="0"/>
    <n v="2"/>
    <n v="3"/>
    <x v="1"/>
    <x v="3"/>
    <x v="0"/>
    <x v="1"/>
    <x v="1"/>
    <n v="3"/>
    <x v="1"/>
    <n v="7"/>
    <x v="1"/>
  </r>
  <r>
    <n v="34"/>
    <x v="1"/>
    <x v="1"/>
    <x v="0"/>
    <x v="0"/>
    <n v="8"/>
    <x v="1"/>
    <n v="2"/>
    <x v="0"/>
    <s v="Life Sciences"/>
    <n v="808"/>
    <n v="3"/>
    <x v="1"/>
    <x v="0"/>
    <x v="0"/>
    <x v="0"/>
    <x v="0"/>
    <x v="0"/>
    <x v="0"/>
    <n v="1"/>
    <x v="3"/>
    <x v="1"/>
    <x v="559"/>
    <x v="6"/>
    <x v="1"/>
    <x v="8"/>
    <x v="8"/>
    <n v="3"/>
    <x v="0"/>
    <n v="2"/>
    <x v="2"/>
    <x v="1"/>
    <x v="3"/>
    <x v="0"/>
    <n v="1"/>
    <n v="3"/>
    <x v="1"/>
    <x v="11"/>
    <x v="2"/>
    <x v="3"/>
    <x v="2"/>
    <n v="1"/>
    <x v="0"/>
    <n v="2"/>
    <x v="2"/>
  </r>
  <r>
    <n v="42"/>
    <x v="0"/>
    <x v="1"/>
    <x v="1"/>
    <x v="1"/>
    <n v="8"/>
    <x v="1"/>
    <n v="3"/>
    <x v="3"/>
    <s v="Life Sciences"/>
    <n v="809"/>
    <n v="2"/>
    <x v="0"/>
    <x v="1"/>
    <x v="0"/>
    <x v="0"/>
    <x v="4"/>
    <x v="4"/>
    <x v="5"/>
    <n v="4"/>
    <x v="0"/>
    <x v="2"/>
    <x v="560"/>
    <x v="1"/>
    <x v="1"/>
    <x v="4"/>
    <x v="4"/>
    <n v="3"/>
    <x v="0"/>
    <n v="2"/>
    <x v="2"/>
    <x v="1"/>
    <x v="13"/>
    <x v="4"/>
    <n v="4"/>
    <n v="2"/>
    <x v="2"/>
    <x v="25"/>
    <x v="3"/>
    <x v="1"/>
    <x v="1"/>
    <n v="14"/>
    <x v="3"/>
    <n v="9"/>
    <x v="1"/>
  </r>
  <r>
    <n v="23"/>
    <x v="2"/>
    <x v="0"/>
    <x v="0"/>
    <x v="1"/>
    <n v="6"/>
    <x v="1"/>
    <n v="3"/>
    <x v="3"/>
    <s v="Life Sciences"/>
    <n v="811"/>
    <n v="3"/>
    <x v="1"/>
    <x v="1"/>
    <x v="2"/>
    <x v="2"/>
    <x v="1"/>
    <x v="1"/>
    <x v="2"/>
    <n v="1"/>
    <x v="3"/>
    <x v="1"/>
    <x v="561"/>
    <x v="1"/>
    <x v="0"/>
    <x v="7"/>
    <x v="7"/>
    <n v="4"/>
    <x v="1"/>
    <n v="3"/>
    <x v="3"/>
    <x v="3"/>
    <x v="5"/>
    <x v="2"/>
    <n v="2"/>
    <n v="3"/>
    <x v="1"/>
    <x v="2"/>
    <x v="1"/>
    <x v="2"/>
    <x v="2"/>
    <n v="0"/>
    <x v="0"/>
    <n v="0"/>
    <x v="2"/>
  </r>
  <r>
    <n v="24"/>
    <x v="2"/>
    <x v="1"/>
    <x v="2"/>
    <x v="1"/>
    <n v="9"/>
    <x v="1"/>
    <n v="3"/>
    <x v="3"/>
    <s v="Life Sciences"/>
    <n v="812"/>
    <n v="3"/>
    <x v="1"/>
    <x v="1"/>
    <x v="1"/>
    <x v="1"/>
    <x v="1"/>
    <x v="1"/>
    <x v="2"/>
    <n v="2"/>
    <x v="1"/>
    <x v="2"/>
    <x v="562"/>
    <x v="1"/>
    <x v="1"/>
    <x v="0"/>
    <x v="0"/>
    <n v="3"/>
    <x v="0"/>
    <n v="3"/>
    <x v="3"/>
    <x v="2"/>
    <x v="5"/>
    <x v="2"/>
    <n v="4"/>
    <n v="3"/>
    <x v="1"/>
    <x v="6"/>
    <x v="1"/>
    <x v="2"/>
    <x v="2"/>
    <n v="0"/>
    <x v="0"/>
    <n v="0"/>
    <x v="2"/>
  </r>
  <r>
    <n v="52"/>
    <x v="0"/>
    <x v="1"/>
    <x v="0"/>
    <x v="1"/>
    <n v="11"/>
    <x v="4"/>
    <n v="4"/>
    <x v="2"/>
    <s v="Life Sciences"/>
    <n v="813"/>
    <n v="4"/>
    <x v="2"/>
    <x v="0"/>
    <x v="0"/>
    <x v="0"/>
    <x v="0"/>
    <x v="0"/>
    <x v="2"/>
    <n v="3"/>
    <x v="2"/>
    <x v="1"/>
    <x v="563"/>
    <x v="0"/>
    <x v="1"/>
    <x v="5"/>
    <x v="5"/>
    <n v="4"/>
    <x v="1"/>
    <n v="2"/>
    <x v="2"/>
    <x v="1"/>
    <x v="15"/>
    <x v="0"/>
    <n v="3"/>
    <n v="3"/>
    <x v="1"/>
    <x v="8"/>
    <x v="2"/>
    <x v="3"/>
    <x v="2"/>
    <n v="1"/>
    <x v="0"/>
    <n v="4"/>
    <x v="0"/>
  </r>
  <r>
    <n v="50"/>
    <x v="0"/>
    <x v="1"/>
    <x v="0"/>
    <x v="1"/>
    <n v="2"/>
    <x v="0"/>
    <n v="3"/>
    <x v="3"/>
    <s v="Medical"/>
    <n v="815"/>
    <n v="3"/>
    <x v="1"/>
    <x v="1"/>
    <x v="0"/>
    <x v="0"/>
    <x v="3"/>
    <x v="3"/>
    <x v="7"/>
    <n v="3"/>
    <x v="2"/>
    <x v="1"/>
    <x v="564"/>
    <x v="6"/>
    <x v="1"/>
    <x v="10"/>
    <x v="10"/>
    <n v="3"/>
    <x v="0"/>
    <n v="4"/>
    <x v="1"/>
    <x v="0"/>
    <x v="31"/>
    <x v="4"/>
    <n v="3"/>
    <n v="3"/>
    <x v="1"/>
    <x v="9"/>
    <x v="2"/>
    <x v="7"/>
    <x v="0"/>
    <n v="0"/>
    <x v="0"/>
    <n v="3"/>
    <x v="0"/>
  </r>
  <r>
    <n v="29"/>
    <x v="2"/>
    <x v="0"/>
    <x v="0"/>
    <x v="1"/>
    <n v="1"/>
    <x v="0"/>
    <n v="2"/>
    <x v="0"/>
    <s v="Life Sciences"/>
    <n v="816"/>
    <n v="2"/>
    <x v="0"/>
    <x v="0"/>
    <x v="1"/>
    <x v="1"/>
    <x v="1"/>
    <x v="1"/>
    <x v="2"/>
    <n v="1"/>
    <x v="3"/>
    <x v="1"/>
    <x v="565"/>
    <x v="1"/>
    <x v="0"/>
    <x v="0"/>
    <x v="0"/>
    <n v="3"/>
    <x v="0"/>
    <n v="4"/>
    <x v="1"/>
    <x v="1"/>
    <x v="5"/>
    <x v="2"/>
    <n v="1"/>
    <n v="3"/>
    <x v="1"/>
    <x v="6"/>
    <x v="1"/>
    <x v="2"/>
    <x v="2"/>
    <n v="0"/>
    <x v="0"/>
    <n v="0"/>
    <x v="2"/>
  </r>
  <r>
    <n v="33"/>
    <x v="1"/>
    <x v="1"/>
    <x v="0"/>
    <x v="1"/>
    <n v="7"/>
    <x v="1"/>
    <n v="3"/>
    <x v="3"/>
    <s v="Medical"/>
    <n v="817"/>
    <n v="3"/>
    <x v="1"/>
    <x v="1"/>
    <x v="0"/>
    <x v="0"/>
    <x v="2"/>
    <x v="2"/>
    <x v="7"/>
    <n v="3"/>
    <x v="2"/>
    <x v="1"/>
    <x v="566"/>
    <x v="4"/>
    <x v="1"/>
    <x v="0"/>
    <x v="0"/>
    <n v="3"/>
    <x v="0"/>
    <n v="4"/>
    <x v="1"/>
    <x v="0"/>
    <x v="19"/>
    <x v="1"/>
    <n v="3"/>
    <n v="4"/>
    <x v="3"/>
    <x v="20"/>
    <x v="4"/>
    <x v="5"/>
    <x v="1"/>
    <n v="3"/>
    <x v="1"/>
    <n v="7"/>
    <x v="1"/>
  </r>
  <r>
    <n v="33"/>
    <x v="1"/>
    <x v="0"/>
    <x v="0"/>
    <x v="0"/>
    <n v="16"/>
    <x v="3"/>
    <n v="3"/>
    <x v="3"/>
    <s v="Marketing"/>
    <n v="819"/>
    <n v="1"/>
    <x v="3"/>
    <x v="0"/>
    <x v="0"/>
    <x v="0"/>
    <x v="0"/>
    <x v="0"/>
    <x v="0"/>
    <n v="1"/>
    <x v="3"/>
    <x v="0"/>
    <x v="567"/>
    <x v="6"/>
    <x v="1"/>
    <x v="2"/>
    <x v="2"/>
    <n v="3"/>
    <x v="0"/>
    <n v="3"/>
    <x v="3"/>
    <x v="0"/>
    <x v="3"/>
    <x v="0"/>
    <n v="3"/>
    <n v="3"/>
    <x v="1"/>
    <x v="11"/>
    <x v="2"/>
    <x v="3"/>
    <x v="2"/>
    <n v="0"/>
    <x v="0"/>
    <n v="2"/>
    <x v="2"/>
  </r>
  <r>
    <n v="47"/>
    <x v="0"/>
    <x v="1"/>
    <x v="0"/>
    <x v="1"/>
    <n v="2"/>
    <x v="0"/>
    <n v="2"/>
    <x v="0"/>
    <s v="Other"/>
    <n v="820"/>
    <n v="3"/>
    <x v="1"/>
    <x v="0"/>
    <x v="0"/>
    <x v="0"/>
    <x v="3"/>
    <x v="3"/>
    <x v="5"/>
    <n v="4"/>
    <x v="0"/>
    <x v="1"/>
    <x v="568"/>
    <x v="1"/>
    <x v="0"/>
    <x v="0"/>
    <x v="0"/>
    <n v="3"/>
    <x v="0"/>
    <n v="3"/>
    <x v="3"/>
    <x v="1"/>
    <x v="12"/>
    <x v="4"/>
    <n v="3"/>
    <n v="2"/>
    <x v="2"/>
    <x v="34"/>
    <x v="3"/>
    <x v="12"/>
    <x v="3"/>
    <n v="3"/>
    <x v="1"/>
    <n v="0"/>
    <x v="2"/>
  </r>
  <r>
    <n v="36"/>
    <x v="1"/>
    <x v="1"/>
    <x v="0"/>
    <x v="1"/>
    <n v="1"/>
    <x v="0"/>
    <n v="3"/>
    <x v="3"/>
    <s v="Other"/>
    <n v="823"/>
    <n v="3"/>
    <x v="1"/>
    <x v="0"/>
    <x v="0"/>
    <x v="0"/>
    <x v="0"/>
    <x v="0"/>
    <x v="3"/>
    <n v="2"/>
    <x v="1"/>
    <x v="1"/>
    <x v="311"/>
    <x v="4"/>
    <x v="1"/>
    <x v="2"/>
    <x v="2"/>
    <n v="3"/>
    <x v="0"/>
    <n v="1"/>
    <x v="0"/>
    <x v="1"/>
    <x v="1"/>
    <x v="0"/>
    <n v="2"/>
    <n v="3"/>
    <x v="1"/>
    <x v="7"/>
    <x v="0"/>
    <x v="1"/>
    <x v="1"/>
    <n v="0"/>
    <x v="0"/>
    <n v="5"/>
    <x v="0"/>
  </r>
  <r>
    <n v="29"/>
    <x v="2"/>
    <x v="1"/>
    <x v="0"/>
    <x v="1"/>
    <n v="23"/>
    <x v="2"/>
    <n v="2"/>
    <x v="0"/>
    <s v="Life Sciences"/>
    <n v="824"/>
    <n v="3"/>
    <x v="1"/>
    <x v="1"/>
    <x v="2"/>
    <x v="2"/>
    <x v="1"/>
    <x v="1"/>
    <x v="1"/>
    <n v="3"/>
    <x v="2"/>
    <x v="1"/>
    <x v="569"/>
    <x v="1"/>
    <x v="1"/>
    <x v="13"/>
    <x v="13"/>
    <n v="4"/>
    <x v="1"/>
    <n v="3"/>
    <x v="3"/>
    <x v="1"/>
    <x v="1"/>
    <x v="0"/>
    <n v="3"/>
    <n v="3"/>
    <x v="1"/>
    <x v="1"/>
    <x v="0"/>
    <x v="1"/>
    <x v="1"/>
    <n v="0"/>
    <x v="0"/>
    <n v="7"/>
    <x v="1"/>
  </r>
  <r>
    <n v="58"/>
    <x v="0"/>
    <x v="0"/>
    <x v="0"/>
    <x v="1"/>
    <n v="2"/>
    <x v="0"/>
    <n v="4"/>
    <x v="2"/>
    <s v="Life Sciences"/>
    <n v="825"/>
    <n v="4"/>
    <x v="2"/>
    <x v="1"/>
    <x v="0"/>
    <x v="0"/>
    <x v="4"/>
    <x v="4"/>
    <x v="7"/>
    <n v="2"/>
    <x v="1"/>
    <x v="0"/>
    <x v="570"/>
    <x v="8"/>
    <x v="0"/>
    <x v="3"/>
    <x v="3"/>
    <n v="3"/>
    <x v="0"/>
    <n v="4"/>
    <x v="1"/>
    <x v="0"/>
    <x v="32"/>
    <x v="4"/>
    <n v="2"/>
    <n v="3"/>
    <x v="1"/>
    <x v="31"/>
    <x v="3"/>
    <x v="11"/>
    <x v="3"/>
    <n v="13"/>
    <x v="3"/>
    <n v="8"/>
    <x v="1"/>
  </r>
  <r>
    <n v="35"/>
    <x v="1"/>
    <x v="1"/>
    <x v="0"/>
    <x v="1"/>
    <n v="1"/>
    <x v="0"/>
    <n v="4"/>
    <x v="2"/>
    <s v="Life Sciences"/>
    <n v="826"/>
    <n v="4"/>
    <x v="2"/>
    <x v="0"/>
    <x v="2"/>
    <x v="2"/>
    <x v="1"/>
    <x v="1"/>
    <x v="1"/>
    <n v="3"/>
    <x v="2"/>
    <x v="0"/>
    <x v="571"/>
    <x v="9"/>
    <x v="1"/>
    <x v="4"/>
    <x v="4"/>
    <n v="3"/>
    <x v="0"/>
    <n v="3"/>
    <x v="3"/>
    <x v="0"/>
    <x v="2"/>
    <x v="0"/>
    <n v="0"/>
    <n v="3"/>
    <x v="1"/>
    <x v="4"/>
    <x v="1"/>
    <x v="3"/>
    <x v="2"/>
    <n v="2"/>
    <x v="0"/>
    <n v="2"/>
    <x v="2"/>
  </r>
  <r>
    <n v="42"/>
    <x v="0"/>
    <x v="1"/>
    <x v="0"/>
    <x v="1"/>
    <n v="1"/>
    <x v="0"/>
    <n v="2"/>
    <x v="0"/>
    <s v="Life Sciences"/>
    <n v="827"/>
    <n v="4"/>
    <x v="2"/>
    <x v="0"/>
    <x v="1"/>
    <x v="1"/>
    <x v="0"/>
    <x v="0"/>
    <x v="3"/>
    <n v="4"/>
    <x v="0"/>
    <x v="1"/>
    <x v="572"/>
    <x v="3"/>
    <x v="0"/>
    <x v="4"/>
    <x v="4"/>
    <n v="3"/>
    <x v="0"/>
    <n v="4"/>
    <x v="1"/>
    <x v="1"/>
    <x v="0"/>
    <x v="0"/>
    <n v="4"/>
    <n v="3"/>
    <x v="1"/>
    <x v="9"/>
    <x v="2"/>
    <x v="7"/>
    <x v="0"/>
    <n v="0"/>
    <x v="0"/>
    <n v="2"/>
    <x v="2"/>
  </r>
  <r>
    <n v="28"/>
    <x v="2"/>
    <x v="0"/>
    <x v="0"/>
    <x v="1"/>
    <n v="2"/>
    <x v="0"/>
    <n v="4"/>
    <x v="2"/>
    <s v="Medical"/>
    <n v="828"/>
    <n v="3"/>
    <x v="1"/>
    <x v="1"/>
    <x v="0"/>
    <x v="0"/>
    <x v="1"/>
    <x v="1"/>
    <x v="1"/>
    <n v="3"/>
    <x v="2"/>
    <x v="0"/>
    <x v="573"/>
    <x v="2"/>
    <x v="1"/>
    <x v="8"/>
    <x v="8"/>
    <n v="3"/>
    <x v="0"/>
    <n v="4"/>
    <x v="1"/>
    <x v="0"/>
    <x v="7"/>
    <x v="3"/>
    <n v="3"/>
    <n v="2"/>
    <x v="2"/>
    <x v="4"/>
    <x v="1"/>
    <x v="3"/>
    <x v="2"/>
    <n v="2"/>
    <x v="0"/>
    <n v="1"/>
    <x v="2"/>
  </r>
  <r>
    <n v="36"/>
    <x v="1"/>
    <x v="1"/>
    <x v="0"/>
    <x v="2"/>
    <n v="13"/>
    <x v="4"/>
    <n v="3"/>
    <x v="3"/>
    <s v="Human Resources"/>
    <n v="829"/>
    <n v="3"/>
    <x v="1"/>
    <x v="1"/>
    <x v="0"/>
    <x v="0"/>
    <x v="1"/>
    <x v="1"/>
    <x v="8"/>
    <n v="2"/>
    <x v="1"/>
    <x v="1"/>
    <x v="574"/>
    <x v="5"/>
    <x v="1"/>
    <x v="4"/>
    <x v="4"/>
    <n v="3"/>
    <x v="0"/>
    <n v="2"/>
    <x v="2"/>
    <x v="1"/>
    <x v="0"/>
    <x v="0"/>
    <n v="2"/>
    <n v="3"/>
    <x v="1"/>
    <x v="8"/>
    <x v="2"/>
    <x v="3"/>
    <x v="2"/>
    <n v="0"/>
    <x v="0"/>
    <n v="4"/>
    <x v="0"/>
  </r>
  <r>
    <n v="32"/>
    <x v="1"/>
    <x v="1"/>
    <x v="0"/>
    <x v="1"/>
    <n v="4"/>
    <x v="0"/>
    <n v="3"/>
    <x v="3"/>
    <s v="Life Sciences"/>
    <n v="830"/>
    <n v="3"/>
    <x v="1"/>
    <x v="0"/>
    <x v="1"/>
    <x v="1"/>
    <x v="0"/>
    <x v="0"/>
    <x v="3"/>
    <n v="3"/>
    <x v="2"/>
    <x v="1"/>
    <x v="57"/>
    <x v="1"/>
    <x v="1"/>
    <x v="3"/>
    <x v="3"/>
    <n v="3"/>
    <x v="0"/>
    <n v="3"/>
    <x v="3"/>
    <x v="1"/>
    <x v="19"/>
    <x v="1"/>
    <n v="3"/>
    <n v="3"/>
    <x v="1"/>
    <x v="13"/>
    <x v="4"/>
    <x v="9"/>
    <x v="3"/>
    <n v="6"/>
    <x v="2"/>
    <n v="8"/>
    <x v="1"/>
  </r>
  <r>
    <n v="40"/>
    <x v="1"/>
    <x v="1"/>
    <x v="1"/>
    <x v="1"/>
    <n v="16"/>
    <x v="3"/>
    <n v="4"/>
    <x v="2"/>
    <s v="Medical"/>
    <n v="832"/>
    <n v="1"/>
    <x v="3"/>
    <x v="1"/>
    <x v="1"/>
    <x v="1"/>
    <x v="0"/>
    <x v="0"/>
    <x v="2"/>
    <n v="3"/>
    <x v="2"/>
    <x v="0"/>
    <x v="575"/>
    <x v="2"/>
    <x v="1"/>
    <x v="9"/>
    <x v="9"/>
    <n v="3"/>
    <x v="0"/>
    <n v="4"/>
    <x v="1"/>
    <x v="0"/>
    <x v="1"/>
    <x v="0"/>
    <n v="6"/>
    <n v="3"/>
    <x v="1"/>
    <x v="6"/>
    <x v="1"/>
    <x v="2"/>
    <x v="2"/>
    <n v="0"/>
    <x v="0"/>
    <n v="0"/>
    <x v="2"/>
  </r>
  <r>
    <n v="30"/>
    <x v="2"/>
    <x v="1"/>
    <x v="0"/>
    <x v="1"/>
    <n v="2"/>
    <x v="0"/>
    <n v="3"/>
    <x v="3"/>
    <s v="Medical"/>
    <n v="833"/>
    <n v="3"/>
    <x v="1"/>
    <x v="0"/>
    <x v="1"/>
    <x v="1"/>
    <x v="0"/>
    <x v="0"/>
    <x v="3"/>
    <n v="4"/>
    <x v="0"/>
    <x v="0"/>
    <x v="576"/>
    <x v="6"/>
    <x v="0"/>
    <x v="13"/>
    <x v="13"/>
    <n v="4"/>
    <x v="1"/>
    <n v="2"/>
    <x v="2"/>
    <x v="0"/>
    <x v="4"/>
    <x v="1"/>
    <n v="4"/>
    <n v="2"/>
    <x v="2"/>
    <x v="2"/>
    <x v="1"/>
    <x v="2"/>
    <x v="2"/>
    <n v="0"/>
    <x v="0"/>
    <n v="0"/>
    <x v="2"/>
  </r>
  <r>
    <n v="45"/>
    <x v="0"/>
    <x v="1"/>
    <x v="0"/>
    <x v="1"/>
    <n v="2"/>
    <x v="0"/>
    <n v="3"/>
    <x v="3"/>
    <s v="Life Sciences"/>
    <n v="834"/>
    <n v="2"/>
    <x v="0"/>
    <x v="0"/>
    <x v="1"/>
    <x v="1"/>
    <x v="1"/>
    <x v="1"/>
    <x v="1"/>
    <n v="3"/>
    <x v="2"/>
    <x v="0"/>
    <x v="577"/>
    <x v="1"/>
    <x v="1"/>
    <x v="9"/>
    <x v="9"/>
    <n v="3"/>
    <x v="0"/>
    <n v="4"/>
    <x v="1"/>
    <x v="0"/>
    <x v="5"/>
    <x v="2"/>
    <n v="3"/>
    <n v="3"/>
    <x v="1"/>
    <x v="6"/>
    <x v="1"/>
    <x v="2"/>
    <x v="2"/>
    <n v="0"/>
    <x v="0"/>
    <n v="0"/>
    <x v="2"/>
  </r>
  <r>
    <n v="42"/>
    <x v="0"/>
    <x v="1"/>
    <x v="0"/>
    <x v="1"/>
    <n v="29"/>
    <x v="2"/>
    <n v="3"/>
    <x v="3"/>
    <s v="Life Sciences"/>
    <n v="836"/>
    <n v="2"/>
    <x v="0"/>
    <x v="1"/>
    <x v="0"/>
    <x v="0"/>
    <x v="0"/>
    <x v="0"/>
    <x v="3"/>
    <n v="2"/>
    <x v="1"/>
    <x v="1"/>
    <x v="578"/>
    <x v="1"/>
    <x v="1"/>
    <x v="4"/>
    <x v="4"/>
    <n v="3"/>
    <x v="0"/>
    <n v="4"/>
    <x v="1"/>
    <x v="1"/>
    <x v="1"/>
    <x v="0"/>
    <n v="3"/>
    <n v="2"/>
    <x v="2"/>
    <x v="7"/>
    <x v="0"/>
    <x v="6"/>
    <x v="1"/>
    <n v="7"/>
    <x v="2"/>
    <n v="8"/>
    <x v="1"/>
  </r>
  <r>
    <n v="38"/>
    <x v="1"/>
    <x v="1"/>
    <x v="1"/>
    <x v="1"/>
    <n v="12"/>
    <x v="4"/>
    <n v="3"/>
    <x v="3"/>
    <s v="Life Sciences"/>
    <n v="837"/>
    <n v="1"/>
    <x v="3"/>
    <x v="1"/>
    <x v="1"/>
    <x v="1"/>
    <x v="0"/>
    <x v="0"/>
    <x v="4"/>
    <n v="1"/>
    <x v="3"/>
    <x v="2"/>
    <x v="579"/>
    <x v="7"/>
    <x v="1"/>
    <x v="2"/>
    <x v="2"/>
    <n v="3"/>
    <x v="0"/>
    <n v="3"/>
    <x v="3"/>
    <x v="1"/>
    <x v="10"/>
    <x v="1"/>
    <n v="3"/>
    <n v="2"/>
    <x v="2"/>
    <x v="9"/>
    <x v="2"/>
    <x v="7"/>
    <x v="0"/>
    <n v="1"/>
    <x v="0"/>
    <n v="2"/>
    <x v="2"/>
  </r>
  <r>
    <n v="34"/>
    <x v="1"/>
    <x v="1"/>
    <x v="1"/>
    <x v="1"/>
    <n v="16"/>
    <x v="3"/>
    <n v="4"/>
    <x v="2"/>
    <s v="Life Sciences"/>
    <n v="838"/>
    <n v="3"/>
    <x v="1"/>
    <x v="0"/>
    <x v="1"/>
    <x v="1"/>
    <x v="1"/>
    <x v="1"/>
    <x v="1"/>
    <n v="4"/>
    <x v="0"/>
    <x v="0"/>
    <x v="580"/>
    <x v="1"/>
    <x v="1"/>
    <x v="10"/>
    <x v="10"/>
    <n v="3"/>
    <x v="0"/>
    <n v="3"/>
    <x v="3"/>
    <x v="0"/>
    <x v="3"/>
    <x v="0"/>
    <n v="3"/>
    <n v="3"/>
    <x v="1"/>
    <x v="8"/>
    <x v="2"/>
    <x v="3"/>
    <x v="2"/>
    <n v="1"/>
    <x v="0"/>
    <n v="3"/>
    <x v="0"/>
  </r>
  <r>
    <n v="49"/>
    <x v="0"/>
    <x v="0"/>
    <x v="0"/>
    <x v="0"/>
    <n v="11"/>
    <x v="4"/>
    <n v="3"/>
    <x v="3"/>
    <s v="Marketing"/>
    <n v="840"/>
    <n v="3"/>
    <x v="1"/>
    <x v="0"/>
    <x v="0"/>
    <x v="0"/>
    <x v="2"/>
    <x v="2"/>
    <x v="0"/>
    <n v="4"/>
    <x v="0"/>
    <x v="1"/>
    <x v="581"/>
    <x v="1"/>
    <x v="1"/>
    <x v="11"/>
    <x v="11"/>
    <n v="3"/>
    <x v="0"/>
    <n v="1"/>
    <x v="0"/>
    <x v="3"/>
    <x v="15"/>
    <x v="0"/>
    <n v="3"/>
    <n v="4"/>
    <x v="3"/>
    <x v="7"/>
    <x v="0"/>
    <x v="6"/>
    <x v="1"/>
    <n v="7"/>
    <x v="2"/>
    <n v="7"/>
    <x v="1"/>
  </r>
  <r>
    <n v="55"/>
    <x v="0"/>
    <x v="0"/>
    <x v="0"/>
    <x v="0"/>
    <n v="2"/>
    <x v="0"/>
    <n v="1"/>
    <x v="1"/>
    <s v="Medical"/>
    <n v="842"/>
    <n v="3"/>
    <x v="1"/>
    <x v="1"/>
    <x v="0"/>
    <x v="0"/>
    <x v="0"/>
    <x v="0"/>
    <x v="0"/>
    <n v="4"/>
    <x v="0"/>
    <x v="0"/>
    <x v="582"/>
    <x v="5"/>
    <x v="1"/>
    <x v="10"/>
    <x v="10"/>
    <n v="3"/>
    <x v="0"/>
    <n v="3"/>
    <x v="3"/>
    <x v="0"/>
    <x v="4"/>
    <x v="1"/>
    <n v="3"/>
    <n v="2"/>
    <x v="2"/>
    <x v="7"/>
    <x v="0"/>
    <x v="1"/>
    <x v="1"/>
    <n v="7"/>
    <x v="2"/>
    <n v="3"/>
    <x v="0"/>
  </r>
  <r>
    <n v="43"/>
    <x v="0"/>
    <x v="1"/>
    <x v="0"/>
    <x v="1"/>
    <n v="14"/>
    <x v="4"/>
    <n v="2"/>
    <x v="0"/>
    <s v="Life Sciences"/>
    <n v="843"/>
    <n v="2"/>
    <x v="0"/>
    <x v="1"/>
    <x v="0"/>
    <x v="0"/>
    <x v="3"/>
    <x v="3"/>
    <x v="7"/>
    <n v="1"/>
    <x v="3"/>
    <x v="1"/>
    <x v="583"/>
    <x v="2"/>
    <x v="1"/>
    <x v="13"/>
    <x v="13"/>
    <n v="4"/>
    <x v="1"/>
    <n v="3"/>
    <x v="3"/>
    <x v="1"/>
    <x v="14"/>
    <x v="4"/>
    <n v="3"/>
    <n v="3"/>
    <x v="1"/>
    <x v="9"/>
    <x v="2"/>
    <x v="10"/>
    <x v="2"/>
    <n v="1"/>
    <x v="0"/>
    <n v="0"/>
    <x v="2"/>
  </r>
  <r>
    <n v="27"/>
    <x v="2"/>
    <x v="1"/>
    <x v="0"/>
    <x v="1"/>
    <n v="5"/>
    <x v="0"/>
    <n v="1"/>
    <x v="1"/>
    <s v="Technical Degree"/>
    <n v="844"/>
    <n v="3"/>
    <x v="1"/>
    <x v="1"/>
    <x v="1"/>
    <x v="1"/>
    <x v="2"/>
    <x v="2"/>
    <x v="7"/>
    <n v="4"/>
    <x v="0"/>
    <x v="2"/>
    <x v="584"/>
    <x v="1"/>
    <x v="0"/>
    <x v="10"/>
    <x v="10"/>
    <n v="3"/>
    <x v="0"/>
    <n v="2"/>
    <x v="2"/>
    <x v="1"/>
    <x v="15"/>
    <x v="0"/>
    <n v="3"/>
    <n v="3"/>
    <x v="1"/>
    <x v="7"/>
    <x v="0"/>
    <x v="6"/>
    <x v="1"/>
    <n v="0"/>
    <x v="0"/>
    <n v="8"/>
    <x v="1"/>
  </r>
  <r>
    <n v="35"/>
    <x v="1"/>
    <x v="1"/>
    <x v="0"/>
    <x v="1"/>
    <n v="7"/>
    <x v="1"/>
    <n v="3"/>
    <x v="3"/>
    <s v="Other"/>
    <n v="845"/>
    <n v="3"/>
    <x v="1"/>
    <x v="1"/>
    <x v="0"/>
    <x v="0"/>
    <x v="2"/>
    <x v="2"/>
    <x v="3"/>
    <n v="3"/>
    <x v="2"/>
    <x v="0"/>
    <x v="585"/>
    <x v="9"/>
    <x v="1"/>
    <x v="7"/>
    <x v="7"/>
    <n v="4"/>
    <x v="1"/>
    <n v="2"/>
    <x v="2"/>
    <x v="0"/>
    <x v="6"/>
    <x v="1"/>
    <n v="3"/>
    <n v="4"/>
    <x v="3"/>
    <x v="3"/>
    <x v="0"/>
    <x v="4"/>
    <x v="0"/>
    <n v="1"/>
    <x v="0"/>
    <n v="6"/>
    <x v="1"/>
  </r>
  <r>
    <n v="28"/>
    <x v="2"/>
    <x v="1"/>
    <x v="0"/>
    <x v="0"/>
    <n v="2"/>
    <x v="0"/>
    <n v="4"/>
    <x v="2"/>
    <s v="Marketing"/>
    <n v="846"/>
    <n v="2"/>
    <x v="0"/>
    <x v="0"/>
    <x v="0"/>
    <x v="0"/>
    <x v="0"/>
    <x v="0"/>
    <x v="0"/>
    <n v="2"/>
    <x v="1"/>
    <x v="1"/>
    <x v="586"/>
    <x v="1"/>
    <x v="0"/>
    <x v="5"/>
    <x v="5"/>
    <n v="4"/>
    <x v="1"/>
    <n v="1"/>
    <x v="0"/>
    <x v="0"/>
    <x v="0"/>
    <x v="0"/>
    <n v="2"/>
    <n v="3"/>
    <x v="1"/>
    <x v="3"/>
    <x v="0"/>
    <x v="1"/>
    <x v="1"/>
    <n v="7"/>
    <x v="2"/>
    <n v="5"/>
    <x v="0"/>
  </r>
  <r>
    <n v="34"/>
    <x v="1"/>
    <x v="1"/>
    <x v="0"/>
    <x v="2"/>
    <n v="3"/>
    <x v="0"/>
    <n v="2"/>
    <x v="0"/>
    <s v="Human Resources"/>
    <n v="847"/>
    <n v="3"/>
    <x v="1"/>
    <x v="1"/>
    <x v="0"/>
    <x v="0"/>
    <x v="1"/>
    <x v="1"/>
    <x v="8"/>
    <n v="4"/>
    <x v="0"/>
    <x v="1"/>
    <x v="587"/>
    <x v="4"/>
    <x v="1"/>
    <x v="12"/>
    <x v="12"/>
    <n v="3"/>
    <x v="0"/>
    <n v="3"/>
    <x v="3"/>
    <x v="1"/>
    <x v="21"/>
    <x v="3"/>
    <n v="1"/>
    <n v="1"/>
    <x v="0"/>
    <x v="11"/>
    <x v="2"/>
    <x v="3"/>
    <x v="2"/>
    <n v="0"/>
    <x v="0"/>
    <n v="2"/>
    <x v="2"/>
  </r>
  <r>
    <n v="26"/>
    <x v="2"/>
    <x v="0"/>
    <x v="1"/>
    <x v="1"/>
    <n v="5"/>
    <x v="0"/>
    <n v="2"/>
    <x v="0"/>
    <s v="Medical"/>
    <n v="848"/>
    <n v="3"/>
    <x v="1"/>
    <x v="0"/>
    <x v="1"/>
    <x v="1"/>
    <x v="1"/>
    <x v="1"/>
    <x v="1"/>
    <n v="3"/>
    <x v="2"/>
    <x v="1"/>
    <x v="588"/>
    <x v="1"/>
    <x v="0"/>
    <x v="9"/>
    <x v="9"/>
    <n v="3"/>
    <x v="0"/>
    <n v="1"/>
    <x v="0"/>
    <x v="1"/>
    <x v="0"/>
    <x v="0"/>
    <n v="2"/>
    <n v="3"/>
    <x v="1"/>
    <x v="3"/>
    <x v="0"/>
    <x v="1"/>
    <x v="1"/>
    <n v="1"/>
    <x v="0"/>
    <n v="7"/>
    <x v="1"/>
  </r>
  <r>
    <n v="27"/>
    <x v="2"/>
    <x v="1"/>
    <x v="2"/>
    <x v="1"/>
    <n v="3"/>
    <x v="0"/>
    <n v="3"/>
    <x v="3"/>
    <s v="Medical"/>
    <n v="850"/>
    <n v="4"/>
    <x v="2"/>
    <x v="1"/>
    <x v="0"/>
    <x v="0"/>
    <x v="1"/>
    <x v="1"/>
    <x v="1"/>
    <n v="4"/>
    <x v="0"/>
    <x v="1"/>
    <x v="589"/>
    <x v="1"/>
    <x v="1"/>
    <x v="0"/>
    <x v="0"/>
    <n v="3"/>
    <x v="0"/>
    <n v="3"/>
    <x v="3"/>
    <x v="2"/>
    <x v="11"/>
    <x v="2"/>
    <n v="6"/>
    <n v="2"/>
    <x v="2"/>
    <x v="2"/>
    <x v="1"/>
    <x v="2"/>
    <x v="2"/>
    <n v="0"/>
    <x v="0"/>
    <n v="0"/>
    <x v="2"/>
  </r>
  <r>
    <n v="51"/>
    <x v="0"/>
    <x v="1"/>
    <x v="0"/>
    <x v="0"/>
    <n v="26"/>
    <x v="2"/>
    <n v="4"/>
    <x v="2"/>
    <s v="Marketing"/>
    <n v="851"/>
    <n v="1"/>
    <x v="3"/>
    <x v="0"/>
    <x v="0"/>
    <x v="0"/>
    <x v="3"/>
    <x v="3"/>
    <x v="5"/>
    <n v="3"/>
    <x v="2"/>
    <x v="1"/>
    <x v="590"/>
    <x v="7"/>
    <x v="1"/>
    <x v="9"/>
    <x v="9"/>
    <n v="3"/>
    <x v="0"/>
    <n v="3"/>
    <x v="3"/>
    <x v="1"/>
    <x v="22"/>
    <x v="4"/>
    <n v="2"/>
    <n v="2"/>
    <x v="2"/>
    <x v="23"/>
    <x v="4"/>
    <x v="8"/>
    <x v="1"/>
    <n v="4"/>
    <x v="1"/>
    <n v="17"/>
    <x v="4"/>
  </r>
  <r>
    <n v="44"/>
    <x v="0"/>
    <x v="1"/>
    <x v="0"/>
    <x v="1"/>
    <n v="4"/>
    <x v="0"/>
    <n v="3"/>
    <x v="3"/>
    <s v="Medical"/>
    <n v="852"/>
    <n v="4"/>
    <x v="2"/>
    <x v="1"/>
    <x v="0"/>
    <x v="0"/>
    <x v="0"/>
    <x v="0"/>
    <x v="4"/>
    <n v="2"/>
    <x v="1"/>
    <x v="0"/>
    <x v="591"/>
    <x v="3"/>
    <x v="1"/>
    <x v="3"/>
    <x v="3"/>
    <n v="3"/>
    <x v="0"/>
    <n v="4"/>
    <x v="1"/>
    <x v="0"/>
    <x v="1"/>
    <x v="0"/>
    <n v="2"/>
    <n v="2"/>
    <x v="2"/>
    <x v="8"/>
    <x v="2"/>
    <x v="3"/>
    <x v="2"/>
    <n v="2"/>
    <x v="0"/>
    <n v="3"/>
    <x v="0"/>
  </r>
  <r>
    <n v="25"/>
    <x v="2"/>
    <x v="1"/>
    <x v="0"/>
    <x v="1"/>
    <n v="2"/>
    <x v="0"/>
    <n v="1"/>
    <x v="1"/>
    <s v="Medical"/>
    <n v="854"/>
    <n v="1"/>
    <x v="3"/>
    <x v="1"/>
    <x v="2"/>
    <x v="2"/>
    <x v="1"/>
    <x v="1"/>
    <x v="1"/>
    <n v="1"/>
    <x v="3"/>
    <x v="0"/>
    <x v="592"/>
    <x v="8"/>
    <x v="1"/>
    <x v="4"/>
    <x v="4"/>
    <n v="3"/>
    <x v="0"/>
    <n v="3"/>
    <x v="3"/>
    <x v="0"/>
    <x v="3"/>
    <x v="0"/>
    <n v="3"/>
    <n v="2"/>
    <x v="2"/>
    <x v="9"/>
    <x v="2"/>
    <x v="7"/>
    <x v="0"/>
    <n v="0"/>
    <x v="0"/>
    <n v="1"/>
    <x v="2"/>
  </r>
  <r>
    <n v="33"/>
    <x v="1"/>
    <x v="1"/>
    <x v="0"/>
    <x v="0"/>
    <n v="1"/>
    <x v="0"/>
    <n v="3"/>
    <x v="3"/>
    <s v="Medical"/>
    <n v="855"/>
    <n v="1"/>
    <x v="3"/>
    <x v="1"/>
    <x v="2"/>
    <x v="2"/>
    <x v="0"/>
    <x v="0"/>
    <x v="0"/>
    <n v="1"/>
    <x v="3"/>
    <x v="2"/>
    <x v="593"/>
    <x v="1"/>
    <x v="1"/>
    <x v="6"/>
    <x v="6"/>
    <n v="4"/>
    <x v="1"/>
    <n v="1"/>
    <x v="0"/>
    <x v="1"/>
    <x v="15"/>
    <x v="0"/>
    <n v="5"/>
    <n v="3"/>
    <x v="1"/>
    <x v="7"/>
    <x v="0"/>
    <x v="6"/>
    <x v="1"/>
    <n v="0"/>
    <x v="0"/>
    <n v="8"/>
    <x v="1"/>
  </r>
  <r>
    <n v="35"/>
    <x v="1"/>
    <x v="1"/>
    <x v="0"/>
    <x v="1"/>
    <n v="27"/>
    <x v="2"/>
    <n v="1"/>
    <x v="1"/>
    <s v="Medical"/>
    <n v="856"/>
    <n v="3"/>
    <x v="1"/>
    <x v="0"/>
    <x v="1"/>
    <x v="1"/>
    <x v="1"/>
    <x v="1"/>
    <x v="1"/>
    <n v="1"/>
    <x v="3"/>
    <x v="0"/>
    <x v="594"/>
    <x v="1"/>
    <x v="1"/>
    <x v="0"/>
    <x v="0"/>
    <n v="3"/>
    <x v="0"/>
    <n v="4"/>
    <x v="1"/>
    <x v="0"/>
    <x v="3"/>
    <x v="0"/>
    <n v="3"/>
    <n v="2"/>
    <x v="2"/>
    <x v="0"/>
    <x v="0"/>
    <x v="4"/>
    <x v="0"/>
    <n v="1"/>
    <x v="0"/>
    <n v="1"/>
    <x v="2"/>
  </r>
  <r>
    <n v="36"/>
    <x v="1"/>
    <x v="1"/>
    <x v="0"/>
    <x v="0"/>
    <n v="1"/>
    <x v="0"/>
    <n v="2"/>
    <x v="0"/>
    <s v="Life Sciences"/>
    <n v="857"/>
    <n v="2"/>
    <x v="0"/>
    <x v="1"/>
    <x v="0"/>
    <x v="0"/>
    <x v="0"/>
    <x v="0"/>
    <x v="0"/>
    <n v="4"/>
    <x v="0"/>
    <x v="1"/>
    <x v="595"/>
    <x v="1"/>
    <x v="0"/>
    <x v="9"/>
    <x v="9"/>
    <n v="3"/>
    <x v="0"/>
    <n v="4"/>
    <x v="1"/>
    <x v="1"/>
    <x v="33"/>
    <x v="1"/>
    <n v="1"/>
    <n v="2"/>
    <x v="2"/>
    <x v="29"/>
    <x v="4"/>
    <x v="12"/>
    <x v="3"/>
    <n v="4"/>
    <x v="1"/>
    <n v="11"/>
    <x v="3"/>
  </r>
  <r>
    <n v="32"/>
    <x v="1"/>
    <x v="1"/>
    <x v="0"/>
    <x v="0"/>
    <n v="13"/>
    <x v="4"/>
    <n v="4"/>
    <x v="2"/>
    <s v="Life Sciences"/>
    <n v="859"/>
    <n v="2"/>
    <x v="0"/>
    <x v="1"/>
    <x v="0"/>
    <x v="0"/>
    <x v="0"/>
    <x v="0"/>
    <x v="0"/>
    <n v="4"/>
    <x v="0"/>
    <x v="2"/>
    <x v="596"/>
    <x v="7"/>
    <x v="1"/>
    <x v="0"/>
    <x v="0"/>
    <n v="3"/>
    <x v="0"/>
    <n v="3"/>
    <x v="3"/>
    <x v="1"/>
    <x v="0"/>
    <x v="0"/>
    <n v="3"/>
    <n v="2"/>
    <x v="2"/>
    <x v="8"/>
    <x v="2"/>
    <x v="3"/>
    <x v="2"/>
    <n v="0"/>
    <x v="0"/>
    <n v="3"/>
    <x v="0"/>
  </r>
  <r>
    <n v="30"/>
    <x v="2"/>
    <x v="1"/>
    <x v="1"/>
    <x v="1"/>
    <n v="5"/>
    <x v="0"/>
    <n v="4"/>
    <x v="2"/>
    <s v="Life Sciences"/>
    <n v="861"/>
    <n v="2"/>
    <x v="0"/>
    <x v="1"/>
    <x v="1"/>
    <x v="1"/>
    <x v="1"/>
    <x v="1"/>
    <x v="1"/>
    <n v="4"/>
    <x v="0"/>
    <x v="2"/>
    <x v="597"/>
    <x v="3"/>
    <x v="1"/>
    <x v="3"/>
    <x v="3"/>
    <n v="3"/>
    <x v="0"/>
    <n v="2"/>
    <x v="2"/>
    <x v="1"/>
    <x v="1"/>
    <x v="0"/>
    <n v="3"/>
    <n v="2"/>
    <x v="2"/>
    <x v="8"/>
    <x v="2"/>
    <x v="0"/>
    <x v="0"/>
    <n v="0"/>
    <x v="0"/>
    <n v="3"/>
    <x v="0"/>
  </r>
  <r>
    <n v="53"/>
    <x v="0"/>
    <x v="1"/>
    <x v="0"/>
    <x v="0"/>
    <n v="7"/>
    <x v="1"/>
    <n v="2"/>
    <x v="0"/>
    <s v="Marketing"/>
    <n v="862"/>
    <n v="1"/>
    <x v="3"/>
    <x v="0"/>
    <x v="1"/>
    <x v="1"/>
    <x v="2"/>
    <x v="2"/>
    <x v="0"/>
    <n v="4"/>
    <x v="0"/>
    <x v="1"/>
    <x v="598"/>
    <x v="8"/>
    <x v="0"/>
    <x v="11"/>
    <x v="11"/>
    <n v="3"/>
    <x v="0"/>
    <n v="4"/>
    <x v="1"/>
    <x v="1"/>
    <x v="38"/>
    <x v="4"/>
    <n v="3"/>
    <n v="3"/>
    <x v="1"/>
    <x v="8"/>
    <x v="2"/>
    <x v="3"/>
    <x v="2"/>
    <n v="0"/>
    <x v="0"/>
    <n v="4"/>
    <x v="0"/>
  </r>
  <r>
    <n v="45"/>
    <x v="0"/>
    <x v="1"/>
    <x v="0"/>
    <x v="0"/>
    <n v="9"/>
    <x v="1"/>
    <n v="3"/>
    <x v="3"/>
    <s v="Marketing"/>
    <n v="864"/>
    <n v="4"/>
    <x v="2"/>
    <x v="1"/>
    <x v="0"/>
    <x v="0"/>
    <x v="2"/>
    <x v="2"/>
    <x v="0"/>
    <n v="1"/>
    <x v="3"/>
    <x v="2"/>
    <x v="599"/>
    <x v="5"/>
    <x v="0"/>
    <x v="3"/>
    <x v="3"/>
    <n v="3"/>
    <x v="0"/>
    <n v="3"/>
    <x v="3"/>
    <x v="1"/>
    <x v="33"/>
    <x v="1"/>
    <n v="2"/>
    <n v="3"/>
    <x v="1"/>
    <x v="8"/>
    <x v="2"/>
    <x v="0"/>
    <x v="0"/>
    <n v="0"/>
    <x v="0"/>
    <n v="2"/>
    <x v="2"/>
  </r>
  <r>
    <n v="32"/>
    <x v="1"/>
    <x v="1"/>
    <x v="0"/>
    <x v="1"/>
    <n v="8"/>
    <x v="1"/>
    <n v="2"/>
    <x v="0"/>
    <s v="Medical"/>
    <n v="865"/>
    <n v="3"/>
    <x v="1"/>
    <x v="0"/>
    <x v="2"/>
    <x v="2"/>
    <x v="0"/>
    <x v="0"/>
    <x v="1"/>
    <n v="3"/>
    <x v="2"/>
    <x v="1"/>
    <x v="600"/>
    <x v="6"/>
    <x v="1"/>
    <x v="3"/>
    <x v="3"/>
    <n v="3"/>
    <x v="0"/>
    <n v="3"/>
    <x v="3"/>
    <x v="1"/>
    <x v="15"/>
    <x v="0"/>
    <n v="3"/>
    <n v="2"/>
    <x v="2"/>
    <x v="8"/>
    <x v="2"/>
    <x v="7"/>
    <x v="0"/>
    <n v="1"/>
    <x v="0"/>
    <n v="3"/>
    <x v="0"/>
  </r>
  <r>
    <n v="52"/>
    <x v="0"/>
    <x v="1"/>
    <x v="1"/>
    <x v="1"/>
    <n v="25"/>
    <x v="2"/>
    <n v="4"/>
    <x v="2"/>
    <s v="Medical"/>
    <n v="867"/>
    <n v="3"/>
    <x v="1"/>
    <x v="0"/>
    <x v="1"/>
    <x v="1"/>
    <x v="3"/>
    <x v="3"/>
    <x v="3"/>
    <n v="4"/>
    <x v="0"/>
    <x v="1"/>
    <x v="601"/>
    <x v="9"/>
    <x v="1"/>
    <x v="6"/>
    <x v="6"/>
    <n v="4"/>
    <x v="1"/>
    <n v="3"/>
    <x v="3"/>
    <x v="0"/>
    <x v="9"/>
    <x v="4"/>
    <n v="3"/>
    <n v="3"/>
    <x v="1"/>
    <x v="7"/>
    <x v="0"/>
    <x v="6"/>
    <x v="1"/>
    <n v="0"/>
    <x v="0"/>
    <n v="0"/>
    <x v="2"/>
  </r>
  <r>
    <n v="37"/>
    <x v="1"/>
    <x v="1"/>
    <x v="0"/>
    <x v="0"/>
    <n v="16"/>
    <x v="3"/>
    <n v="4"/>
    <x v="2"/>
    <s v="Marketing"/>
    <n v="868"/>
    <n v="4"/>
    <x v="2"/>
    <x v="1"/>
    <x v="1"/>
    <x v="1"/>
    <x v="0"/>
    <x v="0"/>
    <x v="0"/>
    <n v="3"/>
    <x v="2"/>
    <x v="2"/>
    <x v="602"/>
    <x v="5"/>
    <x v="1"/>
    <x v="12"/>
    <x v="12"/>
    <n v="3"/>
    <x v="0"/>
    <n v="4"/>
    <x v="1"/>
    <x v="3"/>
    <x v="15"/>
    <x v="0"/>
    <n v="2"/>
    <n v="3"/>
    <x v="1"/>
    <x v="6"/>
    <x v="1"/>
    <x v="2"/>
    <x v="2"/>
    <n v="0"/>
    <x v="0"/>
    <n v="0"/>
    <x v="2"/>
  </r>
  <r>
    <n v="28"/>
    <x v="2"/>
    <x v="1"/>
    <x v="0"/>
    <x v="2"/>
    <n v="8"/>
    <x v="1"/>
    <n v="2"/>
    <x v="0"/>
    <s v="Medical"/>
    <n v="869"/>
    <n v="2"/>
    <x v="0"/>
    <x v="1"/>
    <x v="1"/>
    <x v="1"/>
    <x v="1"/>
    <x v="1"/>
    <x v="8"/>
    <n v="4"/>
    <x v="0"/>
    <x v="2"/>
    <x v="365"/>
    <x v="1"/>
    <x v="1"/>
    <x v="4"/>
    <x v="4"/>
    <n v="3"/>
    <x v="0"/>
    <n v="4"/>
    <x v="1"/>
    <x v="1"/>
    <x v="3"/>
    <x v="0"/>
    <n v="6"/>
    <n v="3"/>
    <x v="1"/>
    <x v="8"/>
    <x v="2"/>
    <x v="10"/>
    <x v="2"/>
    <n v="0"/>
    <x v="0"/>
    <n v="4"/>
    <x v="0"/>
  </r>
  <r>
    <n v="22"/>
    <x v="2"/>
    <x v="1"/>
    <x v="0"/>
    <x v="1"/>
    <n v="1"/>
    <x v="0"/>
    <n v="2"/>
    <x v="0"/>
    <s v="Life Sciences"/>
    <n v="872"/>
    <n v="4"/>
    <x v="2"/>
    <x v="1"/>
    <x v="1"/>
    <x v="1"/>
    <x v="0"/>
    <x v="0"/>
    <x v="3"/>
    <n v="4"/>
    <x v="0"/>
    <x v="1"/>
    <x v="603"/>
    <x v="2"/>
    <x v="1"/>
    <x v="6"/>
    <x v="6"/>
    <n v="4"/>
    <x v="1"/>
    <n v="1"/>
    <x v="0"/>
    <x v="3"/>
    <x v="21"/>
    <x v="3"/>
    <n v="2"/>
    <n v="1"/>
    <x v="0"/>
    <x v="4"/>
    <x v="1"/>
    <x v="3"/>
    <x v="2"/>
    <n v="2"/>
    <x v="0"/>
    <n v="2"/>
    <x v="2"/>
  </r>
  <r>
    <n v="44"/>
    <x v="0"/>
    <x v="1"/>
    <x v="0"/>
    <x v="1"/>
    <n v="8"/>
    <x v="1"/>
    <n v="4"/>
    <x v="2"/>
    <s v="Life Sciences"/>
    <n v="874"/>
    <n v="1"/>
    <x v="3"/>
    <x v="1"/>
    <x v="2"/>
    <x v="2"/>
    <x v="1"/>
    <x v="1"/>
    <x v="2"/>
    <n v="4"/>
    <x v="0"/>
    <x v="1"/>
    <x v="604"/>
    <x v="7"/>
    <x v="0"/>
    <x v="13"/>
    <x v="13"/>
    <n v="4"/>
    <x v="1"/>
    <n v="3"/>
    <x v="3"/>
    <x v="1"/>
    <x v="1"/>
    <x v="0"/>
    <n v="2"/>
    <n v="2"/>
    <x v="2"/>
    <x v="11"/>
    <x v="2"/>
    <x v="3"/>
    <x v="2"/>
    <n v="0"/>
    <x v="0"/>
    <n v="2"/>
    <x v="2"/>
  </r>
  <r>
    <n v="42"/>
    <x v="0"/>
    <x v="1"/>
    <x v="1"/>
    <x v="1"/>
    <n v="2"/>
    <x v="0"/>
    <n v="1"/>
    <x v="1"/>
    <s v="Medical"/>
    <n v="875"/>
    <n v="2"/>
    <x v="0"/>
    <x v="1"/>
    <x v="0"/>
    <x v="0"/>
    <x v="1"/>
    <x v="1"/>
    <x v="1"/>
    <n v="4"/>
    <x v="0"/>
    <x v="0"/>
    <x v="605"/>
    <x v="6"/>
    <x v="0"/>
    <x v="9"/>
    <x v="9"/>
    <n v="3"/>
    <x v="0"/>
    <n v="4"/>
    <x v="1"/>
    <x v="0"/>
    <x v="0"/>
    <x v="0"/>
    <n v="2"/>
    <n v="3"/>
    <x v="1"/>
    <x v="4"/>
    <x v="1"/>
    <x v="10"/>
    <x v="2"/>
    <n v="2"/>
    <x v="0"/>
    <n v="2"/>
    <x v="2"/>
  </r>
  <r>
    <n v="36"/>
    <x v="1"/>
    <x v="1"/>
    <x v="0"/>
    <x v="2"/>
    <n v="8"/>
    <x v="1"/>
    <n v="3"/>
    <x v="3"/>
    <s v="Life Sciences"/>
    <n v="878"/>
    <n v="1"/>
    <x v="3"/>
    <x v="1"/>
    <x v="1"/>
    <x v="1"/>
    <x v="1"/>
    <x v="1"/>
    <x v="8"/>
    <n v="1"/>
    <x v="3"/>
    <x v="1"/>
    <x v="531"/>
    <x v="4"/>
    <x v="1"/>
    <x v="7"/>
    <x v="7"/>
    <n v="4"/>
    <x v="1"/>
    <n v="3"/>
    <x v="3"/>
    <x v="0"/>
    <x v="3"/>
    <x v="0"/>
    <n v="3"/>
    <n v="3"/>
    <x v="1"/>
    <x v="8"/>
    <x v="2"/>
    <x v="0"/>
    <x v="0"/>
    <n v="0"/>
    <x v="0"/>
    <n v="3"/>
    <x v="0"/>
  </r>
  <r>
    <n v="25"/>
    <x v="2"/>
    <x v="1"/>
    <x v="0"/>
    <x v="0"/>
    <n v="3"/>
    <x v="0"/>
    <n v="1"/>
    <x v="1"/>
    <s v="Other"/>
    <n v="879"/>
    <n v="3"/>
    <x v="1"/>
    <x v="1"/>
    <x v="0"/>
    <x v="0"/>
    <x v="0"/>
    <x v="0"/>
    <x v="0"/>
    <n v="1"/>
    <x v="3"/>
    <x v="1"/>
    <x v="606"/>
    <x v="1"/>
    <x v="0"/>
    <x v="11"/>
    <x v="11"/>
    <n v="3"/>
    <x v="0"/>
    <n v="4"/>
    <x v="1"/>
    <x v="0"/>
    <x v="7"/>
    <x v="3"/>
    <n v="3"/>
    <n v="3"/>
    <x v="1"/>
    <x v="8"/>
    <x v="2"/>
    <x v="7"/>
    <x v="0"/>
    <n v="0"/>
    <x v="0"/>
    <n v="3"/>
    <x v="0"/>
  </r>
  <r>
    <n v="35"/>
    <x v="1"/>
    <x v="1"/>
    <x v="0"/>
    <x v="1"/>
    <n v="9"/>
    <x v="1"/>
    <n v="3"/>
    <x v="3"/>
    <s v="Life Sciences"/>
    <n v="880"/>
    <n v="4"/>
    <x v="2"/>
    <x v="0"/>
    <x v="1"/>
    <x v="1"/>
    <x v="2"/>
    <x v="2"/>
    <x v="3"/>
    <n v="3"/>
    <x v="2"/>
    <x v="1"/>
    <x v="607"/>
    <x v="1"/>
    <x v="0"/>
    <x v="5"/>
    <x v="5"/>
    <n v="4"/>
    <x v="1"/>
    <n v="2"/>
    <x v="2"/>
    <x v="1"/>
    <x v="6"/>
    <x v="1"/>
    <n v="2"/>
    <n v="3"/>
    <x v="1"/>
    <x v="18"/>
    <x v="4"/>
    <x v="12"/>
    <x v="3"/>
    <n v="5"/>
    <x v="1"/>
    <n v="15"/>
    <x v="3"/>
  </r>
  <r>
    <n v="35"/>
    <x v="1"/>
    <x v="0"/>
    <x v="1"/>
    <x v="1"/>
    <n v="25"/>
    <x v="2"/>
    <n v="4"/>
    <x v="2"/>
    <s v="Life Sciences"/>
    <n v="881"/>
    <n v="4"/>
    <x v="2"/>
    <x v="0"/>
    <x v="0"/>
    <x v="0"/>
    <x v="1"/>
    <x v="1"/>
    <x v="1"/>
    <n v="2"/>
    <x v="1"/>
    <x v="2"/>
    <x v="608"/>
    <x v="1"/>
    <x v="0"/>
    <x v="12"/>
    <x v="12"/>
    <n v="3"/>
    <x v="0"/>
    <n v="1"/>
    <x v="0"/>
    <x v="1"/>
    <x v="1"/>
    <x v="0"/>
    <n v="3"/>
    <n v="2"/>
    <x v="2"/>
    <x v="1"/>
    <x v="0"/>
    <x v="3"/>
    <x v="2"/>
    <n v="7"/>
    <x v="2"/>
    <n v="8"/>
    <x v="1"/>
  </r>
  <r>
    <n v="32"/>
    <x v="1"/>
    <x v="1"/>
    <x v="2"/>
    <x v="1"/>
    <n v="1"/>
    <x v="0"/>
    <n v="3"/>
    <x v="3"/>
    <s v="Life Sciences"/>
    <n v="882"/>
    <n v="4"/>
    <x v="2"/>
    <x v="1"/>
    <x v="0"/>
    <x v="0"/>
    <x v="1"/>
    <x v="1"/>
    <x v="2"/>
    <n v="4"/>
    <x v="0"/>
    <x v="2"/>
    <x v="609"/>
    <x v="4"/>
    <x v="1"/>
    <x v="3"/>
    <x v="3"/>
    <n v="3"/>
    <x v="0"/>
    <n v="2"/>
    <x v="2"/>
    <x v="1"/>
    <x v="21"/>
    <x v="3"/>
    <n v="2"/>
    <n v="3"/>
    <x v="1"/>
    <x v="11"/>
    <x v="2"/>
    <x v="2"/>
    <x v="2"/>
    <n v="0"/>
    <x v="0"/>
    <n v="2"/>
    <x v="2"/>
  </r>
  <r>
    <n v="25"/>
    <x v="2"/>
    <x v="1"/>
    <x v="0"/>
    <x v="0"/>
    <n v="4"/>
    <x v="0"/>
    <n v="1"/>
    <x v="1"/>
    <s v="Marketing"/>
    <n v="885"/>
    <n v="3"/>
    <x v="1"/>
    <x v="1"/>
    <x v="1"/>
    <x v="1"/>
    <x v="0"/>
    <x v="0"/>
    <x v="0"/>
    <n v="1"/>
    <x v="3"/>
    <x v="1"/>
    <x v="610"/>
    <x v="1"/>
    <x v="1"/>
    <x v="3"/>
    <x v="3"/>
    <n v="3"/>
    <x v="0"/>
    <n v="1"/>
    <x v="0"/>
    <x v="0"/>
    <x v="7"/>
    <x v="3"/>
    <n v="1"/>
    <n v="4"/>
    <x v="3"/>
    <x v="8"/>
    <x v="2"/>
    <x v="3"/>
    <x v="2"/>
    <n v="0"/>
    <x v="0"/>
    <n v="3"/>
    <x v="0"/>
  </r>
  <r>
    <n v="49"/>
    <x v="0"/>
    <x v="1"/>
    <x v="0"/>
    <x v="1"/>
    <n v="1"/>
    <x v="0"/>
    <n v="3"/>
    <x v="3"/>
    <s v="Technical Degree"/>
    <n v="887"/>
    <n v="3"/>
    <x v="1"/>
    <x v="0"/>
    <x v="0"/>
    <x v="0"/>
    <x v="1"/>
    <x v="1"/>
    <x v="1"/>
    <n v="1"/>
    <x v="3"/>
    <x v="1"/>
    <x v="611"/>
    <x v="7"/>
    <x v="1"/>
    <x v="10"/>
    <x v="10"/>
    <n v="3"/>
    <x v="0"/>
    <n v="2"/>
    <x v="2"/>
    <x v="1"/>
    <x v="2"/>
    <x v="0"/>
    <n v="2"/>
    <n v="3"/>
    <x v="1"/>
    <x v="9"/>
    <x v="2"/>
    <x v="3"/>
    <x v="2"/>
    <n v="0"/>
    <x v="0"/>
    <n v="2"/>
    <x v="2"/>
  </r>
  <r>
    <n v="24"/>
    <x v="2"/>
    <x v="1"/>
    <x v="2"/>
    <x v="1"/>
    <n v="4"/>
    <x v="0"/>
    <n v="1"/>
    <x v="1"/>
    <s v="Life Sciences"/>
    <n v="888"/>
    <n v="1"/>
    <x v="3"/>
    <x v="1"/>
    <x v="1"/>
    <x v="1"/>
    <x v="1"/>
    <x v="1"/>
    <x v="2"/>
    <n v="4"/>
    <x v="0"/>
    <x v="1"/>
    <x v="612"/>
    <x v="4"/>
    <x v="1"/>
    <x v="8"/>
    <x v="8"/>
    <n v="3"/>
    <x v="0"/>
    <n v="4"/>
    <x v="1"/>
    <x v="0"/>
    <x v="3"/>
    <x v="0"/>
    <n v="2"/>
    <n v="2"/>
    <x v="2"/>
    <x v="8"/>
    <x v="2"/>
    <x v="3"/>
    <x v="2"/>
    <n v="3"/>
    <x v="1"/>
    <n v="4"/>
    <x v="0"/>
  </r>
  <r>
    <n v="32"/>
    <x v="1"/>
    <x v="1"/>
    <x v="1"/>
    <x v="0"/>
    <n v="5"/>
    <x v="0"/>
    <n v="2"/>
    <x v="0"/>
    <s v="Life Sciences"/>
    <n v="889"/>
    <n v="2"/>
    <x v="0"/>
    <x v="1"/>
    <x v="0"/>
    <x v="0"/>
    <x v="0"/>
    <x v="0"/>
    <x v="0"/>
    <n v="2"/>
    <x v="1"/>
    <x v="1"/>
    <x v="613"/>
    <x v="1"/>
    <x v="1"/>
    <x v="9"/>
    <x v="9"/>
    <n v="3"/>
    <x v="0"/>
    <n v="4"/>
    <x v="1"/>
    <x v="1"/>
    <x v="1"/>
    <x v="0"/>
    <n v="3"/>
    <n v="3"/>
    <x v="1"/>
    <x v="1"/>
    <x v="0"/>
    <x v="6"/>
    <x v="1"/>
    <n v="5"/>
    <x v="1"/>
    <n v="3"/>
    <x v="0"/>
  </r>
  <r>
    <n v="38"/>
    <x v="1"/>
    <x v="1"/>
    <x v="0"/>
    <x v="0"/>
    <n v="9"/>
    <x v="1"/>
    <n v="3"/>
    <x v="3"/>
    <s v="Marketing"/>
    <n v="893"/>
    <n v="2"/>
    <x v="0"/>
    <x v="1"/>
    <x v="1"/>
    <x v="1"/>
    <x v="1"/>
    <x v="1"/>
    <x v="6"/>
    <n v="2"/>
    <x v="1"/>
    <x v="1"/>
    <x v="614"/>
    <x v="4"/>
    <x v="1"/>
    <x v="12"/>
    <x v="12"/>
    <n v="3"/>
    <x v="0"/>
    <n v="4"/>
    <x v="1"/>
    <x v="1"/>
    <x v="8"/>
    <x v="3"/>
    <n v="3"/>
    <n v="3"/>
    <x v="1"/>
    <x v="4"/>
    <x v="1"/>
    <x v="3"/>
    <x v="2"/>
    <n v="1"/>
    <x v="0"/>
    <n v="2"/>
    <x v="2"/>
  </r>
  <r>
    <n v="42"/>
    <x v="0"/>
    <x v="1"/>
    <x v="0"/>
    <x v="1"/>
    <n v="3"/>
    <x v="0"/>
    <n v="3"/>
    <x v="3"/>
    <s v="Life Sciences"/>
    <n v="894"/>
    <n v="3"/>
    <x v="1"/>
    <x v="0"/>
    <x v="2"/>
    <x v="2"/>
    <x v="0"/>
    <x v="0"/>
    <x v="2"/>
    <n v="4"/>
    <x v="0"/>
    <x v="1"/>
    <x v="615"/>
    <x v="7"/>
    <x v="0"/>
    <x v="4"/>
    <x v="4"/>
    <n v="3"/>
    <x v="0"/>
    <n v="2"/>
    <x v="2"/>
    <x v="1"/>
    <x v="6"/>
    <x v="1"/>
    <n v="1"/>
    <n v="2"/>
    <x v="2"/>
    <x v="8"/>
    <x v="2"/>
    <x v="7"/>
    <x v="0"/>
    <n v="1"/>
    <x v="0"/>
    <n v="3"/>
    <x v="0"/>
  </r>
  <r>
    <n v="31"/>
    <x v="1"/>
    <x v="1"/>
    <x v="0"/>
    <x v="1"/>
    <n v="11"/>
    <x v="4"/>
    <n v="4"/>
    <x v="2"/>
    <s v="Life Sciences"/>
    <n v="895"/>
    <n v="4"/>
    <x v="2"/>
    <x v="1"/>
    <x v="0"/>
    <x v="0"/>
    <x v="1"/>
    <x v="1"/>
    <x v="1"/>
    <n v="4"/>
    <x v="0"/>
    <x v="1"/>
    <x v="616"/>
    <x v="9"/>
    <x v="0"/>
    <x v="12"/>
    <x v="12"/>
    <n v="3"/>
    <x v="0"/>
    <n v="2"/>
    <x v="2"/>
    <x v="1"/>
    <x v="0"/>
    <x v="0"/>
    <n v="2"/>
    <n v="3"/>
    <x v="1"/>
    <x v="0"/>
    <x v="0"/>
    <x v="0"/>
    <x v="0"/>
    <n v="0"/>
    <x v="0"/>
    <n v="2"/>
    <x v="2"/>
  </r>
  <r>
    <n v="29"/>
    <x v="2"/>
    <x v="0"/>
    <x v="0"/>
    <x v="0"/>
    <n v="1"/>
    <x v="0"/>
    <n v="3"/>
    <x v="3"/>
    <s v="Medical"/>
    <n v="896"/>
    <n v="2"/>
    <x v="0"/>
    <x v="0"/>
    <x v="1"/>
    <x v="1"/>
    <x v="1"/>
    <x v="1"/>
    <x v="6"/>
    <n v="3"/>
    <x v="2"/>
    <x v="2"/>
    <x v="617"/>
    <x v="2"/>
    <x v="0"/>
    <x v="12"/>
    <x v="12"/>
    <n v="3"/>
    <x v="0"/>
    <n v="3"/>
    <x v="3"/>
    <x v="2"/>
    <x v="7"/>
    <x v="3"/>
    <n v="3"/>
    <n v="3"/>
    <x v="1"/>
    <x v="11"/>
    <x v="2"/>
    <x v="3"/>
    <x v="2"/>
    <n v="0"/>
    <x v="0"/>
    <n v="2"/>
    <x v="2"/>
  </r>
  <r>
    <n v="53"/>
    <x v="0"/>
    <x v="1"/>
    <x v="0"/>
    <x v="0"/>
    <n v="8"/>
    <x v="1"/>
    <n v="3"/>
    <x v="3"/>
    <s v="Marketing"/>
    <n v="897"/>
    <n v="1"/>
    <x v="3"/>
    <x v="1"/>
    <x v="0"/>
    <x v="0"/>
    <x v="3"/>
    <x v="3"/>
    <x v="0"/>
    <n v="4"/>
    <x v="0"/>
    <x v="1"/>
    <x v="618"/>
    <x v="6"/>
    <x v="1"/>
    <x v="9"/>
    <x v="9"/>
    <n v="3"/>
    <x v="0"/>
    <n v="3"/>
    <x v="3"/>
    <x v="1"/>
    <x v="23"/>
    <x v="4"/>
    <n v="3"/>
    <n v="3"/>
    <x v="1"/>
    <x v="4"/>
    <x v="1"/>
    <x v="2"/>
    <x v="2"/>
    <n v="2"/>
    <x v="0"/>
    <n v="2"/>
    <x v="2"/>
  </r>
  <r>
    <n v="35"/>
    <x v="1"/>
    <x v="1"/>
    <x v="0"/>
    <x v="1"/>
    <n v="25"/>
    <x v="2"/>
    <n v="3"/>
    <x v="3"/>
    <s v="Technical Degree"/>
    <n v="899"/>
    <n v="4"/>
    <x v="2"/>
    <x v="1"/>
    <x v="1"/>
    <x v="1"/>
    <x v="2"/>
    <x v="2"/>
    <x v="3"/>
    <n v="2"/>
    <x v="1"/>
    <x v="1"/>
    <x v="619"/>
    <x v="9"/>
    <x v="1"/>
    <x v="10"/>
    <x v="10"/>
    <n v="3"/>
    <x v="0"/>
    <n v="1"/>
    <x v="0"/>
    <x v="0"/>
    <x v="28"/>
    <x v="1"/>
    <n v="2"/>
    <n v="3"/>
    <x v="1"/>
    <x v="20"/>
    <x v="4"/>
    <x v="15"/>
    <x v="1"/>
    <n v="4"/>
    <x v="1"/>
    <n v="8"/>
    <x v="1"/>
  </r>
  <r>
    <n v="37"/>
    <x v="1"/>
    <x v="1"/>
    <x v="1"/>
    <x v="0"/>
    <n v="21"/>
    <x v="2"/>
    <n v="2"/>
    <x v="0"/>
    <s v="Medical"/>
    <n v="900"/>
    <n v="3"/>
    <x v="1"/>
    <x v="0"/>
    <x v="0"/>
    <x v="0"/>
    <x v="1"/>
    <x v="1"/>
    <x v="6"/>
    <n v="4"/>
    <x v="0"/>
    <x v="1"/>
    <x v="620"/>
    <x v="6"/>
    <x v="1"/>
    <x v="2"/>
    <x v="2"/>
    <n v="3"/>
    <x v="0"/>
    <n v="2"/>
    <x v="2"/>
    <x v="1"/>
    <x v="1"/>
    <x v="0"/>
    <n v="3"/>
    <n v="3"/>
    <x v="1"/>
    <x v="8"/>
    <x v="2"/>
    <x v="0"/>
    <x v="0"/>
    <n v="0"/>
    <x v="0"/>
    <n v="0"/>
    <x v="2"/>
  </r>
  <r>
    <n v="53"/>
    <x v="0"/>
    <x v="1"/>
    <x v="0"/>
    <x v="1"/>
    <n v="23"/>
    <x v="2"/>
    <n v="4"/>
    <x v="2"/>
    <s v="Life Sciences"/>
    <n v="901"/>
    <n v="4"/>
    <x v="2"/>
    <x v="0"/>
    <x v="0"/>
    <x v="0"/>
    <x v="3"/>
    <x v="3"/>
    <x v="7"/>
    <n v="4"/>
    <x v="0"/>
    <x v="0"/>
    <x v="621"/>
    <x v="2"/>
    <x v="1"/>
    <x v="11"/>
    <x v="11"/>
    <n v="3"/>
    <x v="0"/>
    <n v="3"/>
    <x v="3"/>
    <x v="0"/>
    <x v="37"/>
    <x v="4"/>
    <n v="0"/>
    <n v="3"/>
    <x v="1"/>
    <x v="12"/>
    <x v="4"/>
    <x v="5"/>
    <x v="1"/>
    <n v="3"/>
    <x v="1"/>
    <n v="8"/>
    <x v="1"/>
  </r>
  <r>
    <n v="43"/>
    <x v="0"/>
    <x v="1"/>
    <x v="1"/>
    <x v="1"/>
    <n v="1"/>
    <x v="0"/>
    <n v="3"/>
    <x v="3"/>
    <s v="Life Sciences"/>
    <n v="902"/>
    <n v="4"/>
    <x v="2"/>
    <x v="0"/>
    <x v="0"/>
    <x v="0"/>
    <x v="0"/>
    <x v="0"/>
    <x v="4"/>
    <n v="4"/>
    <x v="0"/>
    <x v="1"/>
    <x v="622"/>
    <x v="5"/>
    <x v="1"/>
    <x v="4"/>
    <x v="4"/>
    <n v="3"/>
    <x v="0"/>
    <n v="2"/>
    <x v="2"/>
    <x v="1"/>
    <x v="4"/>
    <x v="1"/>
    <n v="2"/>
    <n v="2"/>
    <x v="2"/>
    <x v="8"/>
    <x v="2"/>
    <x v="3"/>
    <x v="2"/>
    <n v="2"/>
    <x v="0"/>
    <n v="2"/>
    <x v="2"/>
  </r>
  <r>
    <n v="47"/>
    <x v="0"/>
    <x v="1"/>
    <x v="0"/>
    <x v="0"/>
    <n v="2"/>
    <x v="0"/>
    <n v="2"/>
    <x v="0"/>
    <s v="Marketing"/>
    <n v="903"/>
    <n v="3"/>
    <x v="1"/>
    <x v="0"/>
    <x v="0"/>
    <x v="0"/>
    <x v="0"/>
    <x v="0"/>
    <x v="0"/>
    <n v="4"/>
    <x v="0"/>
    <x v="1"/>
    <x v="623"/>
    <x v="4"/>
    <x v="0"/>
    <x v="6"/>
    <x v="6"/>
    <n v="4"/>
    <x v="1"/>
    <n v="1"/>
    <x v="0"/>
    <x v="1"/>
    <x v="0"/>
    <x v="0"/>
    <n v="2"/>
    <n v="3"/>
    <x v="1"/>
    <x v="5"/>
    <x v="0"/>
    <x v="8"/>
    <x v="1"/>
    <n v="7"/>
    <x v="2"/>
    <n v="7"/>
    <x v="1"/>
  </r>
  <r>
    <n v="37"/>
    <x v="1"/>
    <x v="1"/>
    <x v="2"/>
    <x v="0"/>
    <n v="19"/>
    <x v="3"/>
    <n v="2"/>
    <x v="0"/>
    <s v="Medical"/>
    <n v="904"/>
    <n v="1"/>
    <x v="3"/>
    <x v="1"/>
    <x v="0"/>
    <x v="0"/>
    <x v="2"/>
    <x v="2"/>
    <x v="0"/>
    <n v="2"/>
    <x v="1"/>
    <x v="0"/>
    <x v="624"/>
    <x v="1"/>
    <x v="0"/>
    <x v="4"/>
    <x v="4"/>
    <n v="3"/>
    <x v="0"/>
    <n v="4"/>
    <x v="1"/>
    <x v="0"/>
    <x v="1"/>
    <x v="0"/>
    <n v="2"/>
    <n v="3"/>
    <x v="1"/>
    <x v="1"/>
    <x v="0"/>
    <x v="2"/>
    <x v="2"/>
    <n v="0"/>
    <x v="0"/>
    <n v="9"/>
    <x v="1"/>
  </r>
  <r>
    <n v="50"/>
    <x v="0"/>
    <x v="1"/>
    <x v="2"/>
    <x v="1"/>
    <n v="2"/>
    <x v="0"/>
    <n v="4"/>
    <x v="2"/>
    <s v="Life Sciences"/>
    <n v="905"/>
    <n v="1"/>
    <x v="3"/>
    <x v="1"/>
    <x v="0"/>
    <x v="0"/>
    <x v="3"/>
    <x v="3"/>
    <x v="5"/>
    <n v="1"/>
    <x v="3"/>
    <x v="2"/>
    <x v="625"/>
    <x v="1"/>
    <x v="1"/>
    <x v="0"/>
    <x v="0"/>
    <n v="3"/>
    <x v="0"/>
    <n v="4"/>
    <x v="1"/>
    <x v="1"/>
    <x v="9"/>
    <x v="4"/>
    <n v="3"/>
    <n v="3"/>
    <x v="1"/>
    <x v="31"/>
    <x v="3"/>
    <x v="8"/>
    <x v="1"/>
    <n v="14"/>
    <x v="3"/>
    <n v="7"/>
    <x v="1"/>
  </r>
  <r>
    <n v="39"/>
    <x v="1"/>
    <x v="1"/>
    <x v="0"/>
    <x v="2"/>
    <n v="2"/>
    <x v="0"/>
    <n v="3"/>
    <x v="3"/>
    <s v="Life Sciences"/>
    <n v="909"/>
    <n v="4"/>
    <x v="2"/>
    <x v="0"/>
    <x v="1"/>
    <x v="1"/>
    <x v="0"/>
    <x v="0"/>
    <x v="8"/>
    <n v="4"/>
    <x v="0"/>
    <x v="1"/>
    <x v="626"/>
    <x v="0"/>
    <x v="1"/>
    <x v="0"/>
    <x v="0"/>
    <n v="3"/>
    <x v="0"/>
    <n v="3"/>
    <x v="3"/>
    <x v="3"/>
    <x v="10"/>
    <x v="1"/>
    <n v="2"/>
    <n v="3"/>
    <x v="1"/>
    <x v="8"/>
    <x v="2"/>
    <x v="0"/>
    <x v="0"/>
    <n v="0"/>
    <x v="0"/>
    <n v="4"/>
    <x v="0"/>
  </r>
  <r>
    <n v="33"/>
    <x v="1"/>
    <x v="1"/>
    <x v="0"/>
    <x v="2"/>
    <n v="3"/>
    <x v="0"/>
    <n v="2"/>
    <x v="0"/>
    <s v="Human Resources"/>
    <n v="910"/>
    <n v="4"/>
    <x v="2"/>
    <x v="1"/>
    <x v="0"/>
    <x v="0"/>
    <x v="1"/>
    <x v="1"/>
    <x v="8"/>
    <n v="2"/>
    <x v="1"/>
    <x v="2"/>
    <x v="627"/>
    <x v="9"/>
    <x v="0"/>
    <x v="0"/>
    <x v="0"/>
    <n v="3"/>
    <x v="0"/>
    <n v="3"/>
    <x v="3"/>
    <x v="1"/>
    <x v="2"/>
    <x v="0"/>
    <n v="4"/>
    <n v="4"/>
    <x v="3"/>
    <x v="9"/>
    <x v="2"/>
    <x v="7"/>
    <x v="0"/>
    <n v="0"/>
    <x v="0"/>
    <n v="3"/>
    <x v="0"/>
  </r>
  <r>
    <n v="32"/>
    <x v="1"/>
    <x v="0"/>
    <x v="0"/>
    <x v="1"/>
    <n v="25"/>
    <x v="2"/>
    <n v="4"/>
    <x v="2"/>
    <s v="Life Sciences"/>
    <n v="911"/>
    <n v="1"/>
    <x v="3"/>
    <x v="1"/>
    <x v="0"/>
    <x v="0"/>
    <x v="1"/>
    <x v="1"/>
    <x v="2"/>
    <n v="4"/>
    <x v="0"/>
    <x v="0"/>
    <x v="628"/>
    <x v="1"/>
    <x v="0"/>
    <x v="13"/>
    <x v="13"/>
    <n v="4"/>
    <x v="1"/>
    <n v="3"/>
    <x v="3"/>
    <x v="0"/>
    <x v="5"/>
    <x v="2"/>
    <n v="2"/>
    <n v="1"/>
    <x v="0"/>
    <x v="6"/>
    <x v="1"/>
    <x v="2"/>
    <x v="2"/>
    <n v="0"/>
    <x v="0"/>
    <n v="1"/>
    <x v="2"/>
  </r>
  <r>
    <n v="29"/>
    <x v="2"/>
    <x v="1"/>
    <x v="0"/>
    <x v="1"/>
    <n v="7"/>
    <x v="1"/>
    <n v="1"/>
    <x v="1"/>
    <s v="Medical"/>
    <n v="912"/>
    <n v="1"/>
    <x v="3"/>
    <x v="0"/>
    <x v="1"/>
    <x v="1"/>
    <x v="1"/>
    <x v="1"/>
    <x v="2"/>
    <n v="4"/>
    <x v="0"/>
    <x v="2"/>
    <x v="629"/>
    <x v="2"/>
    <x v="1"/>
    <x v="9"/>
    <x v="9"/>
    <n v="3"/>
    <x v="0"/>
    <n v="3"/>
    <x v="3"/>
    <x v="2"/>
    <x v="0"/>
    <x v="0"/>
    <n v="5"/>
    <n v="3"/>
    <x v="1"/>
    <x v="9"/>
    <x v="2"/>
    <x v="7"/>
    <x v="0"/>
    <n v="0"/>
    <x v="0"/>
    <n v="3"/>
    <x v="0"/>
  </r>
  <r>
    <n v="44"/>
    <x v="0"/>
    <x v="1"/>
    <x v="0"/>
    <x v="1"/>
    <n v="9"/>
    <x v="1"/>
    <n v="2"/>
    <x v="0"/>
    <s v="Life Sciences"/>
    <n v="913"/>
    <n v="2"/>
    <x v="0"/>
    <x v="1"/>
    <x v="0"/>
    <x v="0"/>
    <x v="1"/>
    <x v="1"/>
    <x v="1"/>
    <n v="1"/>
    <x v="3"/>
    <x v="1"/>
    <x v="594"/>
    <x v="1"/>
    <x v="0"/>
    <x v="4"/>
    <x v="4"/>
    <n v="3"/>
    <x v="0"/>
    <n v="4"/>
    <x v="1"/>
    <x v="0"/>
    <x v="0"/>
    <x v="0"/>
    <n v="0"/>
    <n v="3"/>
    <x v="1"/>
    <x v="3"/>
    <x v="0"/>
    <x v="1"/>
    <x v="1"/>
    <n v="7"/>
    <x v="2"/>
    <n v="1"/>
    <x v="2"/>
  </r>
  <r>
    <n v="28"/>
    <x v="2"/>
    <x v="1"/>
    <x v="0"/>
    <x v="0"/>
    <n v="5"/>
    <x v="0"/>
    <n v="4"/>
    <x v="2"/>
    <s v="Medical"/>
    <n v="916"/>
    <n v="1"/>
    <x v="3"/>
    <x v="1"/>
    <x v="0"/>
    <x v="0"/>
    <x v="0"/>
    <x v="0"/>
    <x v="0"/>
    <n v="4"/>
    <x v="0"/>
    <x v="0"/>
    <x v="630"/>
    <x v="1"/>
    <x v="1"/>
    <x v="9"/>
    <x v="9"/>
    <n v="3"/>
    <x v="0"/>
    <n v="2"/>
    <x v="2"/>
    <x v="0"/>
    <x v="21"/>
    <x v="3"/>
    <n v="3"/>
    <n v="3"/>
    <x v="1"/>
    <x v="9"/>
    <x v="2"/>
    <x v="3"/>
    <x v="2"/>
    <n v="0"/>
    <x v="0"/>
    <n v="2"/>
    <x v="2"/>
  </r>
  <r>
    <n v="58"/>
    <x v="0"/>
    <x v="0"/>
    <x v="1"/>
    <x v="1"/>
    <n v="2"/>
    <x v="0"/>
    <n v="1"/>
    <x v="1"/>
    <s v="Life Sciences"/>
    <n v="918"/>
    <n v="4"/>
    <x v="2"/>
    <x v="1"/>
    <x v="1"/>
    <x v="1"/>
    <x v="1"/>
    <x v="1"/>
    <x v="2"/>
    <n v="4"/>
    <x v="0"/>
    <x v="2"/>
    <x v="631"/>
    <x v="3"/>
    <x v="0"/>
    <x v="9"/>
    <x v="9"/>
    <n v="3"/>
    <x v="0"/>
    <n v="4"/>
    <x v="1"/>
    <x v="1"/>
    <x v="8"/>
    <x v="3"/>
    <n v="3"/>
    <n v="2"/>
    <x v="2"/>
    <x v="6"/>
    <x v="1"/>
    <x v="2"/>
    <x v="2"/>
    <n v="0"/>
    <x v="0"/>
    <n v="0"/>
    <x v="2"/>
  </r>
  <r>
    <n v="43"/>
    <x v="0"/>
    <x v="1"/>
    <x v="0"/>
    <x v="1"/>
    <n v="8"/>
    <x v="1"/>
    <n v="3"/>
    <x v="3"/>
    <s v="Life Sciences"/>
    <n v="920"/>
    <n v="1"/>
    <x v="3"/>
    <x v="0"/>
    <x v="0"/>
    <x v="0"/>
    <x v="0"/>
    <x v="0"/>
    <x v="3"/>
    <n v="2"/>
    <x v="1"/>
    <x v="2"/>
    <x v="632"/>
    <x v="5"/>
    <x v="1"/>
    <x v="7"/>
    <x v="7"/>
    <n v="4"/>
    <x v="1"/>
    <n v="3"/>
    <x v="3"/>
    <x v="1"/>
    <x v="21"/>
    <x v="3"/>
    <n v="2"/>
    <n v="4"/>
    <x v="3"/>
    <x v="6"/>
    <x v="1"/>
    <x v="2"/>
    <x v="2"/>
    <n v="0"/>
    <x v="0"/>
    <n v="0"/>
    <x v="2"/>
  </r>
  <r>
    <n v="20"/>
    <x v="2"/>
    <x v="0"/>
    <x v="0"/>
    <x v="0"/>
    <n v="2"/>
    <x v="0"/>
    <n v="3"/>
    <x v="3"/>
    <s v="Medical"/>
    <n v="922"/>
    <n v="3"/>
    <x v="1"/>
    <x v="0"/>
    <x v="1"/>
    <x v="1"/>
    <x v="1"/>
    <x v="1"/>
    <x v="6"/>
    <n v="3"/>
    <x v="2"/>
    <x v="0"/>
    <x v="633"/>
    <x v="1"/>
    <x v="1"/>
    <x v="4"/>
    <x v="4"/>
    <n v="3"/>
    <x v="0"/>
    <n v="4"/>
    <x v="1"/>
    <x v="0"/>
    <x v="17"/>
    <x v="2"/>
    <n v="3"/>
    <n v="2"/>
    <x v="2"/>
    <x v="4"/>
    <x v="1"/>
    <x v="3"/>
    <x v="2"/>
    <n v="0"/>
    <x v="0"/>
    <n v="2"/>
    <x v="2"/>
  </r>
  <r>
    <n v="21"/>
    <x v="2"/>
    <x v="0"/>
    <x v="0"/>
    <x v="1"/>
    <n v="18"/>
    <x v="3"/>
    <n v="1"/>
    <x v="1"/>
    <s v="Other"/>
    <n v="923"/>
    <n v="4"/>
    <x v="2"/>
    <x v="0"/>
    <x v="0"/>
    <x v="0"/>
    <x v="1"/>
    <x v="1"/>
    <x v="1"/>
    <n v="4"/>
    <x v="0"/>
    <x v="0"/>
    <x v="7"/>
    <x v="1"/>
    <x v="1"/>
    <x v="12"/>
    <x v="12"/>
    <n v="3"/>
    <x v="0"/>
    <n v="1"/>
    <x v="0"/>
    <x v="0"/>
    <x v="5"/>
    <x v="2"/>
    <n v="3"/>
    <n v="2"/>
    <x v="2"/>
    <x v="6"/>
    <x v="1"/>
    <x v="2"/>
    <x v="2"/>
    <n v="0"/>
    <x v="0"/>
    <n v="0"/>
    <x v="2"/>
  </r>
  <r>
    <n v="36"/>
    <x v="1"/>
    <x v="1"/>
    <x v="0"/>
    <x v="1"/>
    <n v="14"/>
    <x v="4"/>
    <n v="1"/>
    <x v="1"/>
    <s v="Life Sciences"/>
    <n v="924"/>
    <n v="3"/>
    <x v="1"/>
    <x v="1"/>
    <x v="0"/>
    <x v="0"/>
    <x v="0"/>
    <x v="0"/>
    <x v="4"/>
    <n v="4"/>
    <x v="0"/>
    <x v="1"/>
    <x v="634"/>
    <x v="4"/>
    <x v="0"/>
    <x v="8"/>
    <x v="8"/>
    <n v="3"/>
    <x v="0"/>
    <n v="1"/>
    <x v="0"/>
    <x v="1"/>
    <x v="6"/>
    <x v="1"/>
    <n v="2"/>
    <n v="2"/>
    <x v="2"/>
    <x v="22"/>
    <x v="4"/>
    <x v="6"/>
    <x v="1"/>
    <n v="4"/>
    <x v="1"/>
    <n v="11"/>
    <x v="3"/>
  </r>
  <r>
    <n v="47"/>
    <x v="0"/>
    <x v="1"/>
    <x v="0"/>
    <x v="0"/>
    <n v="2"/>
    <x v="0"/>
    <n v="4"/>
    <x v="2"/>
    <s v="Life Sciences"/>
    <n v="925"/>
    <n v="4"/>
    <x v="2"/>
    <x v="0"/>
    <x v="1"/>
    <x v="1"/>
    <x v="1"/>
    <x v="1"/>
    <x v="6"/>
    <n v="4"/>
    <x v="0"/>
    <x v="0"/>
    <x v="635"/>
    <x v="1"/>
    <x v="0"/>
    <x v="11"/>
    <x v="11"/>
    <n v="3"/>
    <x v="0"/>
    <n v="1"/>
    <x v="0"/>
    <x v="0"/>
    <x v="8"/>
    <x v="3"/>
    <n v="3"/>
    <n v="2"/>
    <x v="2"/>
    <x v="11"/>
    <x v="2"/>
    <x v="3"/>
    <x v="2"/>
    <n v="1"/>
    <x v="0"/>
    <n v="2"/>
    <x v="2"/>
  </r>
  <r>
    <n v="22"/>
    <x v="2"/>
    <x v="0"/>
    <x v="0"/>
    <x v="1"/>
    <n v="3"/>
    <x v="0"/>
    <n v="1"/>
    <x v="1"/>
    <s v="Life Sciences"/>
    <n v="926"/>
    <n v="2"/>
    <x v="0"/>
    <x v="0"/>
    <x v="0"/>
    <x v="0"/>
    <x v="0"/>
    <x v="0"/>
    <x v="3"/>
    <n v="3"/>
    <x v="2"/>
    <x v="1"/>
    <x v="636"/>
    <x v="4"/>
    <x v="0"/>
    <x v="12"/>
    <x v="12"/>
    <n v="3"/>
    <x v="0"/>
    <n v="1"/>
    <x v="0"/>
    <x v="1"/>
    <x v="21"/>
    <x v="3"/>
    <n v="3"/>
    <n v="4"/>
    <x v="3"/>
    <x v="11"/>
    <x v="2"/>
    <x v="3"/>
    <x v="2"/>
    <n v="0"/>
    <x v="0"/>
    <n v="2"/>
    <x v="2"/>
  </r>
  <r>
    <n v="41"/>
    <x v="0"/>
    <x v="0"/>
    <x v="0"/>
    <x v="1"/>
    <n v="2"/>
    <x v="0"/>
    <n v="4"/>
    <x v="2"/>
    <s v="Life Sciences"/>
    <n v="927"/>
    <n v="2"/>
    <x v="0"/>
    <x v="0"/>
    <x v="3"/>
    <x v="3"/>
    <x v="1"/>
    <x v="1"/>
    <x v="2"/>
    <n v="4"/>
    <x v="0"/>
    <x v="2"/>
    <x v="637"/>
    <x v="5"/>
    <x v="0"/>
    <x v="4"/>
    <x v="4"/>
    <n v="3"/>
    <x v="0"/>
    <n v="3"/>
    <x v="3"/>
    <x v="1"/>
    <x v="1"/>
    <x v="0"/>
    <n v="1"/>
    <n v="2"/>
    <x v="2"/>
    <x v="5"/>
    <x v="0"/>
    <x v="1"/>
    <x v="1"/>
    <n v="1"/>
    <x v="0"/>
    <n v="0"/>
    <x v="2"/>
  </r>
  <r>
    <n v="28"/>
    <x v="2"/>
    <x v="1"/>
    <x v="0"/>
    <x v="1"/>
    <n v="9"/>
    <x v="1"/>
    <n v="3"/>
    <x v="3"/>
    <s v="Medical"/>
    <n v="930"/>
    <n v="3"/>
    <x v="1"/>
    <x v="0"/>
    <x v="0"/>
    <x v="0"/>
    <x v="1"/>
    <x v="1"/>
    <x v="1"/>
    <n v="3"/>
    <x v="2"/>
    <x v="2"/>
    <x v="638"/>
    <x v="6"/>
    <x v="1"/>
    <x v="11"/>
    <x v="11"/>
    <n v="3"/>
    <x v="0"/>
    <n v="2"/>
    <x v="2"/>
    <x v="1"/>
    <x v="3"/>
    <x v="0"/>
    <n v="2"/>
    <n v="3"/>
    <x v="1"/>
    <x v="4"/>
    <x v="1"/>
    <x v="3"/>
    <x v="2"/>
    <n v="2"/>
    <x v="0"/>
    <n v="2"/>
    <x v="2"/>
  </r>
  <r>
    <n v="39"/>
    <x v="1"/>
    <x v="0"/>
    <x v="0"/>
    <x v="1"/>
    <n v="6"/>
    <x v="1"/>
    <n v="3"/>
    <x v="3"/>
    <s v="Medical"/>
    <n v="932"/>
    <n v="4"/>
    <x v="2"/>
    <x v="1"/>
    <x v="0"/>
    <x v="0"/>
    <x v="1"/>
    <x v="1"/>
    <x v="2"/>
    <n v="1"/>
    <x v="3"/>
    <x v="1"/>
    <x v="639"/>
    <x v="8"/>
    <x v="0"/>
    <x v="7"/>
    <x v="7"/>
    <n v="4"/>
    <x v="1"/>
    <n v="4"/>
    <x v="1"/>
    <x v="0"/>
    <x v="0"/>
    <x v="0"/>
    <n v="2"/>
    <n v="1"/>
    <x v="0"/>
    <x v="4"/>
    <x v="1"/>
    <x v="3"/>
    <x v="2"/>
    <n v="2"/>
    <x v="0"/>
    <n v="2"/>
    <x v="2"/>
  </r>
  <r>
    <n v="27"/>
    <x v="2"/>
    <x v="1"/>
    <x v="0"/>
    <x v="1"/>
    <n v="4"/>
    <x v="0"/>
    <n v="3"/>
    <x v="3"/>
    <s v="Life Sciences"/>
    <n v="933"/>
    <n v="2"/>
    <x v="0"/>
    <x v="0"/>
    <x v="0"/>
    <x v="0"/>
    <x v="1"/>
    <x v="1"/>
    <x v="1"/>
    <n v="3"/>
    <x v="2"/>
    <x v="0"/>
    <x v="640"/>
    <x v="1"/>
    <x v="1"/>
    <x v="12"/>
    <x v="12"/>
    <n v="3"/>
    <x v="0"/>
    <n v="3"/>
    <x v="3"/>
    <x v="0"/>
    <x v="5"/>
    <x v="2"/>
    <n v="2"/>
    <n v="3"/>
    <x v="1"/>
    <x v="6"/>
    <x v="1"/>
    <x v="10"/>
    <x v="2"/>
    <n v="0"/>
    <x v="0"/>
    <n v="0"/>
    <x v="2"/>
  </r>
  <r>
    <n v="34"/>
    <x v="1"/>
    <x v="1"/>
    <x v="0"/>
    <x v="1"/>
    <n v="10"/>
    <x v="1"/>
    <n v="3"/>
    <x v="3"/>
    <s v="Life Sciences"/>
    <n v="934"/>
    <n v="2"/>
    <x v="0"/>
    <x v="1"/>
    <x v="0"/>
    <x v="0"/>
    <x v="1"/>
    <x v="1"/>
    <x v="2"/>
    <n v="2"/>
    <x v="1"/>
    <x v="2"/>
    <x v="641"/>
    <x v="1"/>
    <x v="1"/>
    <x v="9"/>
    <x v="9"/>
    <n v="3"/>
    <x v="0"/>
    <n v="2"/>
    <x v="2"/>
    <x v="3"/>
    <x v="5"/>
    <x v="2"/>
    <n v="3"/>
    <n v="3"/>
    <x v="1"/>
    <x v="6"/>
    <x v="1"/>
    <x v="2"/>
    <x v="2"/>
    <n v="1"/>
    <x v="0"/>
    <n v="0"/>
    <x v="2"/>
  </r>
  <r>
    <n v="42"/>
    <x v="0"/>
    <x v="1"/>
    <x v="0"/>
    <x v="0"/>
    <n v="14"/>
    <x v="4"/>
    <n v="2"/>
    <x v="0"/>
    <s v="Medical"/>
    <n v="936"/>
    <n v="3"/>
    <x v="1"/>
    <x v="0"/>
    <x v="1"/>
    <x v="1"/>
    <x v="0"/>
    <x v="0"/>
    <x v="0"/>
    <n v="3"/>
    <x v="2"/>
    <x v="0"/>
    <x v="642"/>
    <x v="8"/>
    <x v="1"/>
    <x v="8"/>
    <x v="8"/>
    <n v="3"/>
    <x v="0"/>
    <n v="1"/>
    <x v="0"/>
    <x v="0"/>
    <x v="1"/>
    <x v="0"/>
    <n v="6"/>
    <n v="3"/>
    <x v="1"/>
    <x v="8"/>
    <x v="2"/>
    <x v="0"/>
    <x v="0"/>
    <n v="0"/>
    <x v="0"/>
    <n v="3"/>
    <x v="0"/>
  </r>
  <r>
    <n v="33"/>
    <x v="1"/>
    <x v="1"/>
    <x v="0"/>
    <x v="1"/>
    <n v="1"/>
    <x v="0"/>
    <n v="4"/>
    <x v="2"/>
    <s v="Other"/>
    <n v="939"/>
    <n v="3"/>
    <x v="1"/>
    <x v="1"/>
    <x v="1"/>
    <x v="1"/>
    <x v="1"/>
    <x v="1"/>
    <x v="1"/>
    <n v="1"/>
    <x v="3"/>
    <x v="0"/>
    <x v="643"/>
    <x v="9"/>
    <x v="0"/>
    <x v="0"/>
    <x v="0"/>
    <n v="3"/>
    <x v="0"/>
    <n v="2"/>
    <x v="2"/>
    <x v="0"/>
    <x v="3"/>
    <x v="0"/>
    <n v="1"/>
    <n v="3"/>
    <x v="1"/>
    <x v="11"/>
    <x v="2"/>
    <x v="3"/>
    <x v="2"/>
    <n v="0"/>
    <x v="0"/>
    <n v="2"/>
    <x v="2"/>
  </r>
  <r>
    <n v="58"/>
    <x v="0"/>
    <x v="1"/>
    <x v="0"/>
    <x v="1"/>
    <n v="5"/>
    <x v="0"/>
    <n v="3"/>
    <x v="3"/>
    <s v="Technical Degree"/>
    <n v="940"/>
    <n v="3"/>
    <x v="1"/>
    <x v="0"/>
    <x v="1"/>
    <x v="1"/>
    <x v="2"/>
    <x v="2"/>
    <x v="4"/>
    <n v="2"/>
    <x v="1"/>
    <x v="2"/>
    <x v="644"/>
    <x v="7"/>
    <x v="0"/>
    <x v="4"/>
    <x v="4"/>
    <n v="3"/>
    <x v="0"/>
    <n v="4"/>
    <x v="1"/>
    <x v="1"/>
    <x v="13"/>
    <x v="4"/>
    <n v="3"/>
    <n v="3"/>
    <x v="1"/>
    <x v="0"/>
    <x v="0"/>
    <x v="2"/>
    <x v="2"/>
    <n v="0"/>
    <x v="0"/>
    <n v="4"/>
    <x v="0"/>
  </r>
  <r>
    <n v="31"/>
    <x v="1"/>
    <x v="1"/>
    <x v="0"/>
    <x v="0"/>
    <n v="7"/>
    <x v="1"/>
    <n v="4"/>
    <x v="2"/>
    <s v="Life Sciences"/>
    <n v="941"/>
    <n v="2"/>
    <x v="0"/>
    <x v="1"/>
    <x v="1"/>
    <x v="1"/>
    <x v="1"/>
    <x v="1"/>
    <x v="6"/>
    <n v="3"/>
    <x v="2"/>
    <x v="1"/>
    <x v="645"/>
    <x v="9"/>
    <x v="1"/>
    <x v="2"/>
    <x v="2"/>
    <n v="3"/>
    <x v="0"/>
    <n v="2"/>
    <x v="2"/>
    <x v="0"/>
    <x v="10"/>
    <x v="1"/>
    <n v="2"/>
    <n v="4"/>
    <x v="3"/>
    <x v="5"/>
    <x v="0"/>
    <x v="1"/>
    <x v="1"/>
    <n v="5"/>
    <x v="1"/>
    <n v="2"/>
    <x v="2"/>
  </r>
  <r>
    <n v="35"/>
    <x v="1"/>
    <x v="1"/>
    <x v="0"/>
    <x v="1"/>
    <n v="21"/>
    <x v="2"/>
    <n v="1"/>
    <x v="1"/>
    <s v="Life Sciences"/>
    <n v="942"/>
    <n v="4"/>
    <x v="2"/>
    <x v="0"/>
    <x v="0"/>
    <x v="0"/>
    <x v="0"/>
    <x v="0"/>
    <x v="4"/>
    <n v="4"/>
    <x v="0"/>
    <x v="1"/>
    <x v="55"/>
    <x v="1"/>
    <x v="0"/>
    <x v="14"/>
    <x v="14"/>
    <n v="4"/>
    <x v="1"/>
    <n v="4"/>
    <x v="1"/>
    <x v="1"/>
    <x v="1"/>
    <x v="0"/>
    <n v="2"/>
    <n v="1"/>
    <x v="0"/>
    <x v="1"/>
    <x v="0"/>
    <x v="8"/>
    <x v="1"/>
    <n v="0"/>
    <x v="0"/>
    <n v="7"/>
    <x v="1"/>
  </r>
  <r>
    <n v="49"/>
    <x v="0"/>
    <x v="1"/>
    <x v="0"/>
    <x v="1"/>
    <n v="8"/>
    <x v="1"/>
    <n v="2"/>
    <x v="0"/>
    <s v="Other"/>
    <n v="944"/>
    <n v="1"/>
    <x v="3"/>
    <x v="0"/>
    <x v="0"/>
    <x v="0"/>
    <x v="2"/>
    <x v="2"/>
    <x v="2"/>
    <n v="2"/>
    <x v="1"/>
    <x v="1"/>
    <x v="646"/>
    <x v="5"/>
    <x v="1"/>
    <x v="0"/>
    <x v="0"/>
    <n v="3"/>
    <x v="0"/>
    <n v="3"/>
    <x v="3"/>
    <x v="1"/>
    <x v="22"/>
    <x v="4"/>
    <n v="3"/>
    <n v="2"/>
    <x v="2"/>
    <x v="34"/>
    <x v="3"/>
    <x v="5"/>
    <x v="1"/>
    <n v="1"/>
    <x v="0"/>
    <n v="7"/>
    <x v="1"/>
  </r>
  <r>
    <n v="48"/>
    <x v="0"/>
    <x v="1"/>
    <x v="0"/>
    <x v="1"/>
    <n v="20"/>
    <x v="3"/>
    <n v="4"/>
    <x v="2"/>
    <s v="Medical"/>
    <n v="945"/>
    <n v="4"/>
    <x v="2"/>
    <x v="1"/>
    <x v="0"/>
    <x v="0"/>
    <x v="1"/>
    <x v="1"/>
    <x v="1"/>
    <n v="3"/>
    <x v="2"/>
    <x v="1"/>
    <x v="647"/>
    <x v="5"/>
    <x v="1"/>
    <x v="8"/>
    <x v="8"/>
    <n v="3"/>
    <x v="0"/>
    <n v="1"/>
    <x v="0"/>
    <x v="3"/>
    <x v="10"/>
    <x v="1"/>
    <n v="2"/>
    <n v="2"/>
    <x v="2"/>
    <x v="2"/>
    <x v="1"/>
    <x v="2"/>
    <x v="2"/>
    <n v="0"/>
    <x v="0"/>
    <n v="0"/>
    <x v="2"/>
  </r>
  <r>
    <n v="31"/>
    <x v="1"/>
    <x v="1"/>
    <x v="2"/>
    <x v="0"/>
    <n v="20"/>
    <x v="3"/>
    <n v="2"/>
    <x v="0"/>
    <s v="Marketing"/>
    <n v="947"/>
    <n v="4"/>
    <x v="2"/>
    <x v="0"/>
    <x v="0"/>
    <x v="0"/>
    <x v="0"/>
    <x v="0"/>
    <x v="0"/>
    <n v="3"/>
    <x v="2"/>
    <x v="1"/>
    <x v="648"/>
    <x v="1"/>
    <x v="1"/>
    <x v="4"/>
    <x v="4"/>
    <n v="3"/>
    <x v="0"/>
    <n v="4"/>
    <x v="1"/>
    <x v="1"/>
    <x v="15"/>
    <x v="0"/>
    <n v="2"/>
    <n v="2"/>
    <x v="2"/>
    <x v="7"/>
    <x v="0"/>
    <x v="6"/>
    <x v="1"/>
    <n v="0"/>
    <x v="0"/>
    <n v="0"/>
    <x v="2"/>
  </r>
  <r>
    <n v="36"/>
    <x v="1"/>
    <x v="1"/>
    <x v="0"/>
    <x v="1"/>
    <n v="7"/>
    <x v="1"/>
    <n v="4"/>
    <x v="2"/>
    <s v="Other"/>
    <n v="949"/>
    <n v="2"/>
    <x v="0"/>
    <x v="1"/>
    <x v="0"/>
    <x v="0"/>
    <x v="1"/>
    <x v="1"/>
    <x v="1"/>
    <n v="4"/>
    <x v="0"/>
    <x v="0"/>
    <x v="649"/>
    <x v="7"/>
    <x v="1"/>
    <x v="11"/>
    <x v="11"/>
    <n v="3"/>
    <x v="0"/>
    <n v="3"/>
    <x v="3"/>
    <x v="0"/>
    <x v="0"/>
    <x v="0"/>
    <n v="6"/>
    <n v="3"/>
    <x v="1"/>
    <x v="0"/>
    <x v="0"/>
    <x v="3"/>
    <x v="2"/>
    <n v="0"/>
    <x v="0"/>
    <n v="1"/>
    <x v="2"/>
  </r>
  <r>
    <n v="38"/>
    <x v="1"/>
    <x v="1"/>
    <x v="0"/>
    <x v="1"/>
    <n v="1"/>
    <x v="0"/>
    <n v="3"/>
    <x v="3"/>
    <s v="Technical Degree"/>
    <n v="950"/>
    <n v="4"/>
    <x v="2"/>
    <x v="0"/>
    <x v="0"/>
    <x v="0"/>
    <x v="2"/>
    <x v="2"/>
    <x v="7"/>
    <n v="1"/>
    <x v="3"/>
    <x v="1"/>
    <x v="650"/>
    <x v="1"/>
    <x v="1"/>
    <x v="4"/>
    <x v="4"/>
    <n v="3"/>
    <x v="0"/>
    <n v="2"/>
    <x v="2"/>
    <x v="1"/>
    <x v="20"/>
    <x v="1"/>
    <n v="3"/>
    <n v="3"/>
    <x v="1"/>
    <x v="15"/>
    <x v="4"/>
    <x v="16"/>
    <x v="3"/>
    <n v="5"/>
    <x v="1"/>
    <n v="11"/>
    <x v="3"/>
  </r>
  <r>
    <n v="32"/>
    <x v="1"/>
    <x v="1"/>
    <x v="2"/>
    <x v="1"/>
    <n v="1"/>
    <x v="0"/>
    <n v="3"/>
    <x v="3"/>
    <s v="Life Sciences"/>
    <n v="951"/>
    <n v="3"/>
    <x v="1"/>
    <x v="0"/>
    <x v="1"/>
    <x v="1"/>
    <x v="1"/>
    <x v="1"/>
    <x v="2"/>
    <n v="2"/>
    <x v="1"/>
    <x v="1"/>
    <x v="651"/>
    <x v="2"/>
    <x v="1"/>
    <x v="5"/>
    <x v="5"/>
    <n v="4"/>
    <x v="1"/>
    <n v="3"/>
    <x v="3"/>
    <x v="0"/>
    <x v="7"/>
    <x v="3"/>
    <n v="3"/>
    <n v="3"/>
    <x v="1"/>
    <x v="11"/>
    <x v="2"/>
    <x v="2"/>
    <x v="2"/>
    <n v="0"/>
    <x v="0"/>
    <n v="2"/>
    <x v="2"/>
  </r>
  <r>
    <n v="25"/>
    <x v="2"/>
    <x v="0"/>
    <x v="0"/>
    <x v="0"/>
    <n v="19"/>
    <x v="3"/>
    <n v="2"/>
    <x v="0"/>
    <s v="Marketing"/>
    <n v="952"/>
    <n v="3"/>
    <x v="1"/>
    <x v="1"/>
    <x v="1"/>
    <x v="1"/>
    <x v="1"/>
    <x v="1"/>
    <x v="6"/>
    <n v="2"/>
    <x v="1"/>
    <x v="1"/>
    <x v="652"/>
    <x v="1"/>
    <x v="0"/>
    <x v="11"/>
    <x v="11"/>
    <n v="3"/>
    <x v="0"/>
    <n v="3"/>
    <x v="3"/>
    <x v="2"/>
    <x v="5"/>
    <x v="2"/>
    <n v="2"/>
    <n v="3"/>
    <x v="1"/>
    <x v="6"/>
    <x v="1"/>
    <x v="2"/>
    <x v="2"/>
    <n v="0"/>
    <x v="0"/>
    <n v="0"/>
    <x v="2"/>
  </r>
  <r>
    <n v="40"/>
    <x v="1"/>
    <x v="1"/>
    <x v="0"/>
    <x v="0"/>
    <n v="10"/>
    <x v="1"/>
    <n v="4"/>
    <x v="2"/>
    <s v="Marketing"/>
    <n v="954"/>
    <n v="1"/>
    <x v="3"/>
    <x v="1"/>
    <x v="1"/>
    <x v="1"/>
    <x v="2"/>
    <x v="2"/>
    <x v="0"/>
    <n v="2"/>
    <x v="1"/>
    <x v="2"/>
    <x v="653"/>
    <x v="7"/>
    <x v="1"/>
    <x v="3"/>
    <x v="3"/>
    <n v="3"/>
    <x v="0"/>
    <n v="2"/>
    <x v="2"/>
    <x v="1"/>
    <x v="27"/>
    <x v="1"/>
    <n v="2"/>
    <n v="2"/>
    <x v="2"/>
    <x v="6"/>
    <x v="1"/>
    <x v="2"/>
    <x v="2"/>
    <n v="0"/>
    <x v="0"/>
    <n v="0"/>
    <x v="2"/>
  </r>
  <r>
    <n v="26"/>
    <x v="2"/>
    <x v="1"/>
    <x v="1"/>
    <x v="0"/>
    <n v="1"/>
    <x v="0"/>
    <n v="3"/>
    <x v="3"/>
    <s v="Medical"/>
    <n v="956"/>
    <n v="3"/>
    <x v="1"/>
    <x v="1"/>
    <x v="1"/>
    <x v="1"/>
    <x v="0"/>
    <x v="0"/>
    <x v="0"/>
    <n v="1"/>
    <x v="3"/>
    <x v="0"/>
    <x v="654"/>
    <x v="1"/>
    <x v="1"/>
    <x v="3"/>
    <x v="3"/>
    <n v="3"/>
    <x v="0"/>
    <n v="2"/>
    <x v="2"/>
    <x v="0"/>
    <x v="2"/>
    <x v="0"/>
    <n v="2"/>
    <n v="3"/>
    <x v="1"/>
    <x v="5"/>
    <x v="0"/>
    <x v="1"/>
    <x v="1"/>
    <n v="0"/>
    <x v="0"/>
    <n v="7"/>
    <x v="1"/>
  </r>
  <r>
    <n v="41"/>
    <x v="0"/>
    <x v="1"/>
    <x v="0"/>
    <x v="1"/>
    <n v="6"/>
    <x v="1"/>
    <n v="3"/>
    <x v="3"/>
    <s v="Medical"/>
    <n v="957"/>
    <n v="4"/>
    <x v="2"/>
    <x v="1"/>
    <x v="0"/>
    <x v="0"/>
    <x v="1"/>
    <x v="1"/>
    <x v="2"/>
    <n v="1"/>
    <x v="3"/>
    <x v="0"/>
    <x v="655"/>
    <x v="7"/>
    <x v="0"/>
    <x v="4"/>
    <x v="4"/>
    <n v="3"/>
    <x v="0"/>
    <n v="3"/>
    <x v="3"/>
    <x v="0"/>
    <x v="26"/>
    <x v="1"/>
    <n v="3"/>
    <n v="3"/>
    <x v="1"/>
    <x v="29"/>
    <x v="4"/>
    <x v="9"/>
    <x v="3"/>
    <n v="2"/>
    <x v="0"/>
    <n v="17"/>
    <x v="4"/>
  </r>
  <r>
    <n v="36"/>
    <x v="1"/>
    <x v="1"/>
    <x v="0"/>
    <x v="1"/>
    <n v="2"/>
    <x v="0"/>
    <n v="4"/>
    <x v="2"/>
    <s v="Medical"/>
    <n v="958"/>
    <n v="3"/>
    <x v="1"/>
    <x v="1"/>
    <x v="0"/>
    <x v="0"/>
    <x v="1"/>
    <x v="1"/>
    <x v="2"/>
    <n v="3"/>
    <x v="2"/>
    <x v="0"/>
    <x v="656"/>
    <x v="5"/>
    <x v="1"/>
    <x v="7"/>
    <x v="7"/>
    <n v="4"/>
    <x v="1"/>
    <n v="3"/>
    <x v="3"/>
    <x v="0"/>
    <x v="28"/>
    <x v="1"/>
    <n v="6"/>
    <n v="3"/>
    <x v="1"/>
    <x v="19"/>
    <x v="4"/>
    <x v="6"/>
    <x v="1"/>
    <n v="3"/>
    <x v="1"/>
    <n v="9"/>
    <x v="1"/>
  </r>
  <r>
    <n v="19"/>
    <x v="2"/>
    <x v="0"/>
    <x v="0"/>
    <x v="0"/>
    <n v="21"/>
    <x v="2"/>
    <n v="3"/>
    <x v="3"/>
    <s v="Other"/>
    <n v="959"/>
    <n v="4"/>
    <x v="2"/>
    <x v="1"/>
    <x v="1"/>
    <x v="1"/>
    <x v="1"/>
    <x v="1"/>
    <x v="6"/>
    <n v="2"/>
    <x v="1"/>
    <x v="0"/>
    <x v="657"/>
    <x v="1"/>
    <x v="0"/>
    <x v="4"/>
    <x v="4"/>
    <n v="3"/>
    <x v="0"/>
    <n v="2"/>
    <x v="2"/>
    <x v="0"/>
    <x v="5"/>
    <x v="2"/>
    <n v="3"/>
    <n v="4"/>
    <x v="3"/>
    <x v="6"/>
    <x v="1"/>
    <x v="2"/>
    <x v="2"/>
    <n v="0"/>
    <x v="0"/>
    <n v="0"/>
    <x v="2"/>
  </r>
  <r>
    <n v="20"/>
    <x v="2"/>
    <x v="0"/>
    <x v="0"/>
    <x v="1"/>
    <n v="4"/>
    <x v="0"/>
    <n v="3"/>
    <x v="3"/>
    <s v="Technical Degree"/>
    <n v="960"/>
    <n v="1"/>
    <x v="3"/>
    <x v="1"/>
    <x v="0"/>
    <x v="0"/>
    <x v="1"/>
    <x v="1"/>
    <x v="2"/>
    <n v="1"/>
    <x v="3"/>
    <x v="0"/>
    <x v="620"/>
    <x v="1"/>
    <x v="1"/>
    <x v="12"/>
    <x v="12"/>
    <n v="3"/>
    <x v="0"/>
    <n v="2"/>
    <x v="2"/>
    <x v="0"/>
    <x v="5"/>
    <x v="2"/>
    <n v="2"/>
    <n v="3"/>
    <x v="1"/>
    <x v="6"/>
    <x v="1"/>
    <x v="2"/>
    <x v="2"/>
    <n v="0"/>
    <x v="0"/>
    <n v="0"/>
    <x v="2"/>
  </r>
  <r>
    <n v="31"/>
    <x v="1"/>
    <x v="1"/>
    <x v="0"/>
    <x v="1"/>
    <n v="12"/>
    <x v="4"/>
    <n v="3"/>
    <x v="3"/>
    <s v="Medical"/>
    <n v="961"/>
    <n v="4"/>
    <x v="2"/>
    <x v="0"/>
    <x v="0"/>
    <x v="0"/>
    <x v="0"/>
    <x v="0"/>
    <x v="4"/>
    <n v="4"/>
    <x v="0"/>
    <x v="1"/>
    <x v="658"/>
    <x v="4"/>
    <x v="0"/>
    <x v="0"/>
    <x v="0"/>
    <n v="3"/>
    <x v="0"/>
    <n v="3"/>
    <x v="3"/>
    <x v="3"/>
    <x v="1"/>
    <x v="0"/>
    <n v="2"/>
    <n v="1"/>
    <x v="0"/>
    <x v="7"/>
    <x v="0"/>
    <x v="1"/>
    <x v="1"/>
    <n v="8"/>
    <x v="2"/>
    <n v="5"/>
    <x v="0"/>
  </r>
  <r>
    <n v="40"/>
    <x v="1"/>
    <x v="1"/>
    <x v="1"/>
    <x v="1"/>
    <n v="9"/>
    <x v="1"/>
    <n v="4"/>
    <x v="2"/>
    <s v="Medical"/>
    <n v="964"/>
    <n v="4"/>
    <x v="2"/>
    <x v="1"/>
    <x v="0"/>
    <x v="0"/>
    <x v="1"/>
    <x v="1"/>
    <x v="1"/>
    <n v="2"/>
    <x v="1"/>
    <x v="2"/>
    <x v="659"/>
    <x v="0"/>
    <x v="0"/>
    <x v="9"/>
    <x v="9"/>
    <n v="3"/>
    <x v="0"/>
    <n v="4"/>
    <x v="1"/>
    <x v="1"/>
    <x v="8"/>
    <x v="3"/>
    <n v="2"/>
    <n v="3"/>
    <x v="1"/>
    <x v="6"/>
    <x v="1"/>
    <x v="10"/>
    <x v="2"/>
    <n v="0"/>
    <x v="0"/>
    <n v="0"/>
    <x v="2"/>
  </r>
  <r>
    <n v="32"/>
    <x v="1"/>
    <x v="1"/>
    <x v="0"/>
    <x v="1"/>
    <n v="3"/>
    <x v="0"/>
    <n v="4"/>
    <x v="2"/>
    <s v="Medical"/>
    <n v="966"/>
    <n v="3"/>
    <x v="1"/>
    <x v="0"/>
    <x v="0"/>
    <x v="0"/>
    <x v="0"/>
    <x v="0"/>
    <x v="3"/>
    <n v="1"/>
    <x v="3"/>
    <x v="1"/>
    <x v="660"/>
    <x v="1"/>
    <x v="1"/>
    <x v="3"/>
    <x v="3"/>
    <n v="3"/>
    <x v="0"/>
    <n v="3"/>
    <x v="3"/>
    <x v="1"/>
    <x v="0"/>
    <x v="0"/>
    <n v="2"/>
    <n v="4"/>
    <x v="3"/>
    <x v="3"/>
    <x v="0"/>
    <x v="1"/>
    <x v="1"/>
    <n v="6"/>
    <x v="2"/>
    <n v="3"/>
    <x v="0"/>
  </r>
  <r>
    <n v="36"/>
    <x v="1"/>
    <x v="0"/>
    <x v="0"/>
    <x v="0"/>
    <n v="3"/>
    <x v="0"/>
    <n v="1"/>
    <x v="1"/>
    <s v="Life Sciences"/>
    <n v="967"/>
    <n v="3"/>
    <x v="1"/>
    <x v="1"/>
    <x v="1"/>
    <x v="1"/>
    <x v="2"/>
    <x v="2"/>
    <x v="0"/>
    <n v="4"/>
    <x v="0"/>
    <x v="1"/>
    <x v="661"/>
    <x v="1"/>
    <x v="0"/>
    <x v="0"/>
    <x v="0"/>
    <n v="3"/>
    <x v="0"/>
    <n v="1"/>
    <x v="0"/>
    <x v="1"/>
    <x v="28"/>
    <x v="1"/>
    <n v="6"/>
    <n v="3"/>
    <x v="1"/>
    <x v="22"/>
    <x v="4"/>
    <x v="1"/>
    <x v="1"/>
    <n v="3"/>
    <x v="1"/>
    <n v="7"/>
    <x v="1"/>
  </r>
  <r>
    <n v="33"/>
    <x v="1"/>
    <x v="1"/>
    <x v="0"/>
    <x v="1"/>
    <n v="1"/>
    <x v="0"/>
    <n v="3"/>
    <x v="3"/>
    <s v="Life Sciences"/>
    <n v="969"/>
    <n v="2"/>
    <x v="0"/>
    <x v="0"/>
    <x v="1"/>
    <x v="1"/>
    <x v="0"/>
    <x v="0"/>
    <x v="4"/>
    <n v="4"/>
    <x v="0"/>
    <x v="0"/>
    <x v="662"/>
    <x v="4"/>
    <x v="1"/>
    <x v="9"/>
    <x v="9"/>
    <n v="3"/>
    <x v="0"/>
    <n v="1"/>
    <x v="0"/>
    <x v="0"/>
    <x v="3"/>
    <x v="0"/>
    <n v="3"/>
    <n v="3"/>
    <x v="1"/>
    <x v="8"/>
    <x v="2"/>
    <x v="2"/>
    <x v="2"/>
    <n v="1"/>
    <x v="0"/>
    <n v="4"/>
    <x v="0"/>
  </r>
  <r>
    <n v="37"/>
    <x v="1"/>
    <x v="0"/>
    <x v="0"/>
    <x v="0"/>
    <n v="1"/>
    <x v="0"/>
    <n v="4"/>
    <x v="2"/>
    <s v="Life Sciences"/>
    <n v="970"/>
    <n v="1"/>
    <x v="3"/>
    <x v="1"/>
    <x v="1"/>
    <x v="1"/>
    <x v="2"/>
    <x v="2"/>
    <x v="0"/>
    <n v="3"/>
    <x v="2"/>
    <x v="1"/>
    <x v="219"/>
    <x v="6"/>
    <x v="1"/>
    <x v="0"/>
    <x v="0"/>
    <n v="3"/>
    <x v="0"/>
    <n v="3"/>
    <x v="3"/>
    <x v="0"/>
    <x v="6"/>
    <x v="1"/>
    <n v="2"/>
    <n v="1"/>
    <x v="0"/>
    <x v="13"/>
    <x v="4"/>
    <x v="10"/>
    <x v="2"/>
    <n v="11"/>
    <x v="3"/>
    <n v="7"/>
    <x v="1"/>
  </r>
  <r>
    <n v="45"/>
    <x v="0"/>
    <x v="1"/>
    <x v="2"/>
    <x v="1"/>
    <n v="4"/>
    <x v="0"/>
    <n v="2"/>
    <x v="0"/>
    <s v="Life Sciences"/>
    <n v="972"/>
    <n v="3"/>
    <x v="1"/>
    <x v="1"/>
    <x v="0"/>
    <x v="0"/>
    <x v="0"/>
    <x v="0"/>
    <x v="2"/>
    <n v="2"/>
    <x v="1"/>
    <x v="1"/>
    <x v="663"/>
    <x v="1"/>
    <x v="1"/>
    <x v="3"/>
    <x v="3"/>
    <n v="3"/>
    <x v="0"/>
    <n v="2"/>
    <x v="2"/>
    <x v="0"/>
    <x v="15"/>
    <x v="0"/>
    <n v="5"/>
    <n v="2"/>
    <x v="2"/>
    <x v="7"/>
    <x v="0"/>
    <x v="1"/>
    <x v="1"/>
    <n v="0"/>
    <x v="0"/>
    <n v="8"/>
    <x v="1"/>
  </r>
  <r>
    <n v="29"/>
    <x v="2"/>
    <x v="1"/>
    <x v="1"/>
    <x v="0"/>
    <n v="20"/>
    <x v="3"/>
    <n v="3"/>
    <x v="3"/>
    <s v="Technical Degree"/>
    <n v="974"/>
    <n v="3"/>
    <x v="1"/>
    <x v="0"/>
    <x v="0"/>
    <x v="0"/>
    <x v="1"/>
    <x v="1"/>
    <x v="6"/>
    <n v="4"/>
    <x v="0"/>
    <x v="1"/>
    <x v="664"/>
    <x v="1"/>
    <x v="1"/>
    <x v="2"/>
    <x v="2"/>
    <n v="3"/>
    <x v="0"/>
    <n v="2"/>
    <x v="2"/>
    <x v="1"/>
    <x v="8"/>
    <x v="3"/>
    <n v="5"/>
    <n v="3"/>
    <x v="1"/>
    <x v="11"/>
    <x v="2"/>
    <x v="10"/>
    <x v="2"/>
    <n v="0"/>
    <x v="0"/>
    <n v="2"/>
    <x v="2"/>
  </r>
  <r>
    <n v="35"/>
    <x v="1"/>
    <x v="1"/>
    <x v="0"/>
    <x v="0"/>
    <n v="18"/>
    <x v="3"/>
    <n v="3"/>
    <x v="3"/>
    <s v="Medical"/>
    <n v="975"/>
    <n v="3"/>
    <x v="1"/>
    <x v="0"/>
    <x v="0"/>
    <x v="0"/>
    <x v="0"/>
    <x v="0"/>
    <x v="0"/>
    <n v="3"/>
    <x v="2"/>
    <x v="1"/>
    <x v="665"/>
    <x v="1"/>
    <x v="1"/>
    <x v="10"/>
    <x v="10"/>
    <n v="3"/>
    <x v="0"/>
    <n v="2"/>
    <x v="2"/>
    <x v="0"/>
    <x v="7"/>
    <x v="3"/>
    <n v="3"/>
    <n v="3"/>
    <x v="1"/>
    <x v="8"/>
    <x v="2"/>
    <x v="3"/>
    <x v="2"/>
    <n v="1"/>
    <x v="0"/>
    <n v="0"/>
    <x v="2"/>
  </r>
  <r>
    <n v="52"/>
    <x v="0"/>
    <x v="1"/>
    <x v="0"/>
    <x v="1"/>
    <n v="1"/>
    <x v="0"/>
    <n v="2"/>
    <x v="0"/>
    <s v="Life Sciences"/>
    <n v="976"/>
    <n v="4"/>
    <x v="2"/>
    <x v="1"/>
    <x v="0"/>
    <x v="0"/>
    <x v="3"/>
    <x v="3"/>
    <x v="5"/>
    <n v="4"/>
    <x v="0"/>
    <x v="1"/>
    <x v="666"/>
    <x v="7"/>
    <x v="1"/>
    <x v="2"/>
    <x v="2"/>
    <n v="3"/>
    <x v="0"/>
    <n v="2"/>
    <x v="2"/>
    <x v="1"/>
    <x v="12"/>
    <x v="4"/>
    <n v="2"/>
    <n v="2"/>
    <x v="2"/>
    <x v="7"/>
    <x v="0"/>
    <x v="6"/>
    <x v="1"/>
    <n v="7"/>
    <x v="2"/>
    <n v="8"/>
    <x v="1"/>
  </r>
  <r>
    <n v="58"/>
    <x v="0"/>
    <x v="0"/>
    <x v="0"/>
    <x v="1"/>
    <n v="2"/>
    <x v="0"/>
    <n v="3"/>
    <x v="3"/>
    <s v="Technical Degree"/>
    <n v="977"/>
    <n v="4"/>
    <x v="2"/>
    <x v="1"/>
    <x v="0"/>
    <x v="0"/>
    <x v="1"/>
    <x v="1"/>
    <x v="1"/>
    <n v="3"/>
    <x v="2"/>
    <x v="0"/>
    <x v="667"/>
    <x v="5"/>
    <x v="1"/>
    <x v="13"/>
    <x v="13"/>
    <n v="4"/>
    <x v="1"/>
    <n v="1"/>
    <x v="0"/>
    <x v="0"/>
    <x v="2"/>
    <x v="0"/>
    <n v="4"/>
    <n v="3"/>
    <x v="1"/>
    <x v="6"/>
    <x v="1"/>
    <x v="2"/>
    <x v="2"/>
    <n v="0"/>
    <x v="0"/>
    <n v="0"/>
    <x v="2"/>
  </r>
  <r>
    <n v="53"/>
    <x v="0"/>
    <x v="1"/>
    <x v="0"/>
    <x v="0"/>
    <n v="2"/>
    <x v="0"/>
    <n v="2"/>
    <x v="0"/>
    <s v="Medical"/>
    <n v="981"/>
    <n v="3"/>
    <x v="1"/>
    <x v="1"/>
    <x v="0"/>
    <x v="0"/>
    <x v="3"/>
    <x v="3"/>
    <x v="5"/>
    <n v="3"/>
    <x v="2"/>
    <x v="2"/>
    <x v="668"/>
    <x v="2"/>
    <x v="1"/>
    <x v="4"/>
    <x v="4"/>
    <n v="3"/>
    <x v="0"/>
    <n v="3"/>
    <x v="3"/>
    <x v="1"/>
    <x v="14"/>
    <x v="4"/>
    <n v="3"/>
    <n v="4"/>
    <x v="3"/>
    <x v="18"/>
    <x v="4"/>
    <x v="9"/>
    <x v="3"/>
    <n v="15"/>
    <x v="3"/>
    <n v="2"/>
    <x v="2"/>
  </r>
  <r>
    <n v="30"/>
    <x v="2"/>
    <x v="1"/>
    <x v="0"/>
    <x v="0"/>
    <n v="8"/>
    <x v="1"/>
    <n v="2"/>
    <x v="0"/>
    <s v="Other"/>
    <n v="982"/>
    <n v="3"/>
    <x v="1"/>
    <x v="1"/>
    <x v="0"/>
    <x v="0"/>
    <x v="2"/>
    <x v="2"/>
    <x v="0"/>
    <n v="3"/>
    <x v="2"/>
    <x v="2"/>
    <x v="669"/>
    <x v="6"/>
    <x v="1"/>
    <x v="0"/>
    <x v="0"/>
    <n v="3"/>
    <x v="0"/>
    <n v="1"/>
    <x v="0"/>
    <x v="1"/>
    <x v="1"/>
    <x v="0"/>
    <n v="2"/>
    <n v="4"/>
    <x v="3"/>
    <x v="3"/>
    <x v="0"/>
    <x v="0"/>
    <x v="0"/>
    <n v="7"/>
    <x v="2"/>
    <n v="7"/>
    <x v="1"/>
  </r>
  <r>
    <n v="38"/>
    <x v="1"/>
    <x v="1"/>
    <x v="2"/>
    <x v="0"/>
    <n v="10"/>
    <x v="1"/>
    <n v="3"/>
    <x v="3"/>
    <s v="Technical Degree"/>
    <n v="983"/>
    <n v="3"/>
    <x v="1"/>
    <x v="0"/>
    <x v="0"/>
    <x v="0"/>
    <x v="0"/>
    <x v="0"/>
    <x v="0"/>
    <n v="4"/>
    <x v="0"/>
    <x v="0"/>
    <x v="670"/>
    <x v="1"/>
    <x v="0"/>
    <x v="4"/>
    <x v="4"/>
    <n v="3"/>
    <x v="0"/>
    <n v="2"/>
    <x v="2"/>
    <x v="0"/>
    <x v="3"/>
    <x v="0"/>
    <n v="1"/>
    <n v="3"/>
    <x v="1"/>
    <x v="8"/>
    <x v="2"/>
    <x v="7"/>
    <x v="0"/>
    <n v="1"/>
    <x v="0"/>
    <n v="3"/>
    <x v="0"/>
  </r>
  <r>
    <n v="35"/>
    <x v="1"/>
    <x v="1"/>
    <x v="0"/>
    <x v="0"/>
    <n v="3"/>
    <x v="0"/>
    <n v="4"/>
    <x v="2"/>
    <s v="Life Sciences"/>
    <n v="984"/>
    <n v="4"/>
    <x v="2"/>
    <x v="1"/>
    <x v="0"/>
    <x v="0"/>
    <x v="2"/>
    <x v="2"/>
    <x v="0"/>
    <n v="4"/>
    <x v="0"/>
    <x v="2"/>
    <x v="671"/>
    <x v="2"/>
    <x v="1"/>
    <x v="4"/>
    <x v="4"/>
    <n v="3"/>
    <x v="0"/>
    <n v="2"/>
    <x v="2"/>
    <x v="1"/>
    <x v="4"/>
    <x v="1"/>
    <n v="2"/>
    <n v="3"/>
    <x v="1"/>
    <x v="1"/>
    <x v="0"/>
    <x v="5"/>
    <x v="1"/>
    <n v="0"/>
    <x v="0"/>
    <n v="8"/>
    <x v="1"/>
  </r>
  <r>
    <n v="39"/>
    <x v="1"/>
    <x v="1"/>
    <x v="0"/>
    <x v="0"/>
    <n v="2"/>
    <x v="0"/>
    <n v="5"/>
    <x v="4"/>
    <s v="Life Sciences"/>
    <n v="985"/>
    <n v="1"/>
    <x v="3"/>
    <x v="1"/>
    <x v="2"/>
    <x v="2"/>
    <x v="2"/>
    <x v="2"/>
    <x v="0"/>
    <n v="3"/>
    <x v="2"/>
    <x v="0"/>
    <x v="672"/>
    <x v="4"/>
    <x v="1"/>
    <x v="11"/>
    <x v="11"/>
    <n v="3"/>
    <x v="0"/>
    <n v="4"/>
    <x v="1"/>
    <x v="0"/>
    <x v="15"/>
    <x v="0"/>
    <n v="3"/>
    <n v="3"/>
    <x v="1"/>
    <x v="3"/>
    <x v="0"/>
    <x v="1"/>
    <x v="1"/>
    <n v="0"/>
    <x v="0"/>
    <n v="7"/>
    <x v="1"/>
  </r>
  <r>
    <n v="40"/>
    <x v="1"/>
    <x v="0"/>
    <x v="2"/>
    <x v="0"/>
    <n v="24"/>
    <x v="2"/>
    <n v="3"/>
    <x v="3"/>
    <s v="Life Sciences"/>
    <n v="986"/>
    <n v="2"/>
    <x v="0"/>
    <x v="0"/>
    <x v="2"/>
    <x v="2"/>
    <x v="3"/>
    <x v="3"/>
    <x v="0"/>
    <n v="2"/>
    <x v="1"/>
    <x v="0"/>
    <x v="673"/>
    <x v="5"/>
    <x v="0"/>
    <x v="10"/>
    <x v="10"/>
    <n v="3"/>
    <x v="0"/>
    <n v="4"/>
    <x v="1"/>
    <x v="0"/>
    <x v="14"/>
    <x v="4"/>
    <n v="2"/>
    <n v="2"/>
    <x v="2"/>
    <x v="6"/>
    <x v="1"/>
    <x v="2"/>
    <x v="2"/>
    <n v="0"/>
    <x v="0"/>
    <n v="0"/>
    <x v="2"/>
  </r>
  <r>
    <n v="47"/>
    <x v="0"/>
    <x v="1"/>
    <x v="1"/>
    <x v="1"/>
    <n v="16"/>
    <x v="3"/>
    <n v="4"/>
    <x v="2"/>
    <s v="Medical"/>
    <n v="987"/>
    <n v="3"/>
    <x v="1"/>
    <x v="1"/>
    <x v="2"/>
    <x v="2"/>
    <x v="0"/>
    <x v="0"/>
    <x v="3"/>
    <n v="3"/>
    <x v="2"/>
    <x v="2"/>
    <x v="674"/>
    <x v="1"/>
    <x v="0"/>
    <x v="12"/>
    <x v="12"/>
    <n v="3"/>
    <x v="0"/>
    <n v="3"/>
    <x v="3"/>
    <x v="0"/>
    <x v="26"/>
    <x v="1"/>
    <n v="3"/>
    <n v="4"/>
    <x v="3"/>
    <x v="27"/>
    <x v="4"/>
    <x v="15"/>
    <x v="1"/>
    <n v="2"/>
    <x v="0"/>
    <n v="7"/>
    <x v="1"/>
  </r>
  <r>
    <n v="36"/>
    <x v="1"/>
    <x v="1"/>
    <x v="2"/>
    <x v="0"/>
    <n v="8"/>
    <x v="1"/>
    <n v="4"/>
    <x v="2"/>
    <s v="Technical Degree"/>
    <n v="990"/>
    <n v="1"/>
    <x v="3"/>
    <x v="1"/>
    <x v="0"/>
    <x v="0"/>
    <x v="0"/>
    <x v="0"/>
    <x v="0"/>
    <n v="4"/>
    <x v="0"/>
    <x v="2"/>
    <x v="675"/>
    <x v="5"/>
    <x v="1"/>
    <x v="4"/>
    <x v="4"/>
    <n v="3"/>
    <x v="0"/>
    <n v="4"/>
    <x v="1"/>
    <x v="3"/>
    <x v="4"/>
    <x v="1"/>
    <n v="3"/>
    <n v="3"/>
    <x v="1"/>
    <x v="5"/>
    <x v="0"/>
    <x v="1"/>
    <x v="1"/>
    <n v="0"/>
    <x v="0"/>
    <n v="7"/>
    <x v="1"/>
  </r>
  <r>
    <n v="31"/>
    <x v="1"/>
    <x v="0"/>
    <x v="2"/>
    <x v="1"/>
    <n v="9"/>
    <x v="1"/>
    <n v="2"/>
    <x v="0"/>
    <s v="Medical"/>
    <n v="991"/>
    <n v="3"/>
    <x v="1"/>
    <x v="1"/>
    <x v="1"/>
    <x v="1"/>
    <x v="1"/>
    <x v="1"/>
    <x v="1"/>
    <n v="1"/>
    <x v="3"/>
    <x v="0"/>
    <x v="676"/>
    <x v="4"/>
    <x v="0"/>
    <x v="6"/>
    <x v="6"/>
    <n v="4"/>
    <x v="1"/>
    <n v="1"/>
    <x v="0"/>
    <x v="0"/>
    <x v="21"/>
    <x v="3"/>
    <n v="0"/>
    <n v="3"/>
    <x v="1"/>
    <x v="11"/>
    <x v="2"/>
    <x v="3"/>
    <x v="2"/>
    <n v="1"/>
    <x v="0"/>
    <n v="2"/>
    <x v="2"/>
  </r>
  <r>
    <n v="33"/>
    <x v="1"/>
    <x v="1"/>
    <x v="2"/>
    <x v="0"/>
    <n v="17"/>
    <x v="3"/>
    <n v="3"/>
    <x v="3"/>
    <s v="Life Sciences"/>
    <n v="992"/>
    <n v="4"/>
    <x v="2"/>
    <x v="1"/>
    <x v="0"/>
    <x v="0"/>
    <x v="3"/>
    <x v="3"/>
    <x v="5"/>
    <n v="3"/>
    <x v="2"/>
    <x v="0"/>
    <x v="677"/>
    <x v="1"/>
    <x v="1"/>
    <x v="0"/>
    <x v="0"/>
    <n v="3"/>
    <x v="0"/>
    <n v="4"/>
    <x v="1"/>
    <x v="0"/>
    <x v="1"/>
    <x v="0"/>
    <n v="2"/>
    <n v="3"/>
    <x v="1"/>
    <x v="1"/>
    <x v="0"/>
    <x v="6"/>
    <x v="1"/>
    <n v="6"/>
    <x v="2"/>
    <n v="0"/>
    <x v="2"/>
  </r>
  <r>
    <n v="29"/>
    <x v="2"/>
    <x v="0"/>
    <x v="0"/>
    <x v="1"/>
    <n v="10"/>
    <x v="1"/>
    <n v="3"/>
    <x v="3"/>
    <s v="Life Sciences"/>
    <n v="994"/>
    <n v="4"/>
    <x v="2"/>
    <x v="0"/>
    <x v="1"/>
    <x v="1"/>
    <x v="1"/>
    <x v="1"/>
    <x v="1"/>
    <n v="1"/>
    <x v="3"/>
    <x v="0"/>
    <x v="639"/>
    <x v="2"/>
    <x v="0"/>
    <x v="5"/>
    <x v="5"/>
    <n v="4"/>
    <x v="1"/>
    <n v="3"/>
    <x v="3"/>
    <x v="0"/>
    <x v="8"/>
    <x v="3"/>
    <n v="5"/>
    <n v="3"/>
    <x v="1"/>
    <x v="2"/>
    <x v="1"/>
    <x v="2"/>
    <x v="2"/>
    <n v="0"/>
    <x v="0"/>
    <n v="0"/>
    <x v="2"/>
  </r>
  <r>
    <n v="33"/>
    <x v="1"/>
    <x v="1"/>
    <x v="0"/>
    <x v="1"/>
    <n v="13"/>
    <x v="4"/>
    <n v="1"/>
    <x v="1"/>
    <s v="Life Sciences"/>
    <n v="995"/>
    <n v="2"/>
    <x v="0"/>
    <x v="0"/>
    <x v="0"/>
    <x v="0"/>
    <x v="1"/>
    <x v="1"/>
    <x v="1"/>
    <n v="4"/>
    <x v="0"/>
    <x v="0"/>
    <x v="138"/>
    <x v="9"/>
    <x v="1"/>
    <x v="11"/>
    <x v="11"/>
    <n v="3"/>
    <x v="0"/>
    <n v="1"/>
    <x v="0"/>
    <x v="0"/>
    <x v="7"/>
    <x v="3"/>
    <n v="4"/>
    <n v="3"/>
    <x v="1"/>
    <x v="11"/>
    <x v="2"/>
    <x v="3"/>
    <x v="2"/>
    <n v="0"/>
    <x v="0"/>
    <n v="2"/>
    <x v="2"/>
  </r>
  <r>
    <n v="45"/>
    <x v="0"/>
    <x v="1"/>
    <x v="0"/>
    <x v="1"/>
    <n v="1"/>
    <x v="0"/>
    <n v="4"/>
    <x v="2"/>
    <s v="Medical"/>
    <n v="996"/>
    <n v="4"/>
    <x v="2"/>
    <x v="0"/>
    <x v="0"/>
    <x v="0"/>
    <x v="1"/>
    <x v="1"/>
    <x v="2"/>
    <n v="4"/>
    <x v="0"/>
    <x v="2"/>
    <x v="678"/>
    <x v="9"/>
    <x v="1"/>
    <x v="9"/>
    <x v="9"/>
    <n v="3"/>
    <x v="0"/>
    <n v="4"/>
    <x v="1"/>
    <x v="3"/>
    <x v="0"/>
    <x v="0"/>
    <n v="2"/>
    <n v="3"/>
    <x v="1"/>
    <x v="8"/>
    <x v="2"/>
    <x v="7"/>
    <x v="0"/>
    <n v="0"/>
    <x v="0"/>
    <n v="2"/>
    <x v="2"/>
  </r>
  <r>
    <n v="50"/>
    <x v="0"/>
    <x v="1"/>
    <x v="0"/>
    <x v="1"/>
    <n v="1"/>
    <x v="0"/>
    <n v="2"/>
    <x v="0"/>
    <s v="Medical"/>
    <n v="997"/>
    <n v="4"/>
    <x v="2"/>
    <x v="1"/>
    <x v="0"/>
    <x v="0"/>
    <x v="3"/>
    <x v="3"/>
    <x v="7"/>
    <n v="4"/>
    <x v="0"/>
    <x v="2"/>
    <x v="679"/>
    <x v="3"/>
    <x v="1"/>
    <x v="6"/>
    <x v="6"/>
    <n v="4"/>
    <x v="1"/>
    <n v="3"/>
    <x v="3"/>
    <x v="1"/>
    <x v="36"/>
    <x v="4"/>
    <n v="1"/>
    <n v="2"/>
    <x v="2"/>
    <x v="8"/>
    <x v="2"/>
    <x v="0"/>
    <x v="0"/>
    <n v="1"/>
    <x v="0"/>
    <n v="3"/>
    <x v="0"/>
  </r>
  <r>
    <n v="33"/>
    <x v="1"/>
    <x v="1"/>
    <x v="1"/>
    <x v="1"/>
    <n v="1"/>
    <x v="0"/>
    <n v="4"/>
    <x v="2"/>
    <s v="Other"/>
    <n v="998"/>
    <n v="3"/>
    <x v="1"/>
    <x v="0"/>
    <x v="2"/>
    <x v="2"/>
    <x v="0"/>
    <x v="0"/>
    <x v="4"/>
    <n v="2"/>
    <x v="1"/>
    <x v="1"/>
    <x v="680"/>
    <x v="1"/>
    <x v="0"/>
    <x v="4"/>
    <x v="4"/>
    <n v="3"/>
    <x v="0"/>
    <n v="1"/>
    <x v="0"/>
    <x v="1"/>
    <x v="3"/>
    <x v="0"/>
    <n v="2"/>
    <n v="3"/>
    <x v="1"/>
    <x v="0"/>
    <x v="0"/>
    <x v="4"/>
    <x v="0"/>
    <n v="1"/>
    <x v="0"/>
    <n v="2"/>
    <x v="2"/>
  </r>
  <r>
    <n v="41"/>
    <x v="0"/>
    <x v="1"/>
    <x v="1"/>
    <x v="1"/>
    <n v="9"/>
    <x v="1"/>
    <n v="3"/>
    <x v="3"/>
    <s v="Medical"/>
    <n v="999"/>
    <n v="1"/>
    <x v="3"/>
    <x v="1"/>
    <x v="0"/>
    <x v="0"/>
    <x v="4"/>
    <x v="4"/>
    <x v="7"/>
    <n v="3"/>
    <x v="2"/>
    <x v="2"/>
    <x v="681"/>
    <x v="7"/>
    <x v="1"/>
    <x v="8"/>
    <x v="8"/>
    <n v="3"/>
    <x v="0"/>
    <n v="2"/>
    <x v="2"/>
    <x v="1"/>
    <x v="24"/>
    <x v="4"/>
    <n v="2"/>
    <n v="4"/>
    <x v="3"/>
    <x v="29"/>
    <x v="4"/>
    <x v="13"/>
    <x v="4"/>
    <n v="0"/>
    <x v="0"/>
    <n v="11"/>
    <x v="3"/>
  </r>
  <r>
    <n v="27"/>
    <x v="2"/>
    <x v="1"/>
    <x v="0"/>
    <x v="1"/>
    <n v="16"/>
    <x v="3"/>
    <n v="4"/>
    <x v="2"/>
    <s v="Technical Degree"/>
    <n v="1001"/>
    <n v="3"/>
    <x v="1"/>
    <x v="0"/>
    <x v="0"/>
    <x v="0"/>
    <x v="1"/>
    <x v="1"/>
    <x v="2"/>
    <n v="2"/>
    <x v="1"/>
    <x v="1"/>
    <x v="682"/>
    <x v="3"/>
    <x v="1"/>
    <x v="9"/>
    <x v="9"/>
    <n v="3"/>
    <x v="0"/>
    <n v="2"/>
    <x v="2"/>
    <x v="1"/>
    <x v="21"/>
    <x v="3"/>
    <n v="2"/>
    <n v="3"/>
    <x v="1"/>
    <x v="4"/>
    <x v="1"/>
    <x v="3"/>
    <x v="2"/>
    <n v="2"/>
    <x v="0"/>
    <n v="2"/>
    <x v="2"/>
  </r>
  <r>
    <n v="45"/>
    <x v="0"/>
    <x v="1"/>
    <x v="2"/>
    <x v="1"/>
    <n v="23"/>
    <x v="2"/>
    <n v="2"/>
    <x v="0"/>
    <s v="Life Sciences"/>
    <n v="1002"/>
    <n v="4"/>
    <x v="2"/>
    <x v="1"/>
    <x v="0"/>
    <x v="0"/>
    <x v="0"/>
    <x v="0"/>
    <x v="2"/>
    <n v="1"/>
    <x v="3"/>
    <x v="1"/>
    <x v="683"/>
    <x v="1"/>
    <x v="0"/>
    <x v="2"/>
    <x v="2"/>
    <n v="3"/>
    <x v="0"/>
    <n v="3"/>
    <x v="3"/>
    <x v="1"/>
    <x v="15"/>
    <x v="0"/>
    <n v="2"/>
    <n v="3"/>
    <x v="1"/>
    <x v="7"/>
    <x v="0"/>
    <x v="6"/>
    <x v="1"/>
    <n v="0"/>
    <x v="0"/>
    <n v="8"/>
    <x v="1"/>
  </r>
  <r>
    <n v="47"/>
    <x v="0"/>
    <x v="1"/>
    <x v="0"/>
    <x v="0"/>
    <n v="4"/>
    <x v="0"/>
    <n v="2"/>
    <x v="0"/>
    <s v="Life Sciences"/>
    <n v="1003"/>
    <n v="4"/>
    <x v="2"/>
    <x v="0"/>
    <x v="0"/>
    <x v="0"/>
    <x v="0"/>
    <x v="0"/>
    <x v="0"/>
    <n v="4"/>
    <x v="0"/>
    <x v="0"/>
    <x v="684"/>
    <x v="1"/>
    <x v="0"/>
    <x v="8"/>
    <x v="8"/>
    <n v="3"/>
    <x v="0"/>
    <n v="3"/>
    <x v="3"/>
    <x v="0"/>
    <x v="15"/>
    <x v="0"/>
    <n v="0"/>
    <n v="3"/>
    <x v="1"/>
    <x v="7"/>
    <x v="0"/>
    <x v="2"/>
    <x v="2"/>
    <n v="0"/>
    <x v="0"/>
    <n v="7"/>
    <x v="1"/>
  </r>
  <r>
    <n v="30"/>
    <x v="2"/>
    <x v="0"/>
    <x v="0"/>
    <x v="1"/>
    <n v="22"/>
    <x v="2"/>
    <n v="3"/>
    <x v="3"/>
    <s v="Life Sciences"/>
    <n v="1004"/>
    <n v="1"/>
    <x v="3"/>
    <x v="0"/>
    <x v="0"/>
    <x v="0"/>
    <x v="1"/>
    <x v="1"/>
    <x v="1"/>
    <n v="3"/>
    <x v="2"/>
    <x v="1"/>
    <x v="685"/>
    <x v="5"/>
    <x v="0"/>
    <x v="0"/>
    <x v="0"/>
    <n v="3"/>
    <x v="0"/>
    <n v="2"/>
    <x v="2"/>
    <x v="0"/>
    <x v="2"/>
    <x v="0"/>
    <n v="2"/>
    <n v="3"/>
    <x v="1"/>
    <x v="8"/>
    <x v="2"/>
    <x v="3"/>
    <x v="2"/>
    <n v="0"/>
    <x v="0"/>
    <n v="1"/>
    <x v="2"/>
  </r>
  <r>
    <n v="50"/>
    <x v="0"/>
    <x v="1"/>
    <x v="0"/>
    <x v="1"/>
    <n v="24"/>
    <x v="2"/>
    <n v="3"/>
    <x v="3"/>
    <s v="Life Sciences"/>
    <n v="1005"/>
    <n v="4"/>
    <x v="2"/>
    <x v="1"/>
    <x v="0"/>
    <x v="0"/>
    <x v="3"/>
    <x v="3"/>
    <x v="3"/>
    <n v="3"/>
    <x v="2"/>
    <x v="1"/>
    <x v="686"/>
    <x v="9"/>
    <x v="0"/>
    <x v="11"/>
    <x v="11"/>
    <n v="3"/>
    <x v="0"/>
    <n v="4"/>
    <x v="1"/>
    <x v="1"/>
    <x v="14"/>
    <x v="4"/>
    <n v="2"/>
    <n v="3"/>
    <x v="1"/>
    <x v="12"/>
    <x v="4"/>
    <x v="14"/>
    <x v="3"/>
    <n v="1"/>
    <x v="0"/>
    <n v="5"/>
    <x v="0"/>
  </r>
  <r>
    <n v="38"/>
    <x v="1"/>
    <x v="1"/>
    <x v="1"/>
    <x v="1"/>
    <n v="10"/>
    <x v="1"/>
    <n v="1"/>
    <x v="1"/>
    <s v="Medical"/>
    <n v="1006"/>
    <n v="3"/>
    <x v="1"/>
    <x v="1"/>
    <x v="0"/>
    <x v="0"/>
    <x v="1"/>
    <x v="1"/>
    <x v="1"/>
    <n v="3"/>
    <x v="2"/>
    <x v="1"/>
    <x v="687"/>
    <x v="4"/>
    <x v="1"/>
    <x v="8"/>
    <x v="8"/>
    <n v="3"/>
    <x v="0"/>
    <n v="2"/>
    <x v="2"/>
    <x v="1"/>
    <x v="8"/>
    <x v="3"/>
    <n v="0"/>
    <n v="2"/>
    <x v="2"/>
    <x v="4"/>
    <x v="1"/>
    <x v="10"/>
    <x v="2"/>
    <n v="0"/>
    <x v="0"/>
    <n v="2"/>
    <x v="2"/>
  </r>
  <r>
    <n v="46"/>
    <x v="0"/>
    <x v="1"/>
    <x v="0"/>
    <x v="1"/>
    <n v="7"/>
    <x v="1"/>
    <n v="2"/>
    <x v="0"/>
    <s v="Medical"/>
    <n v="1007"/>
    <n v="4"/>
    <x v="2"/>
    <x v="1"/>
    <x v="0"/>
    <x v="0"/>
    <x v="2"/>
    <x v="2"/>
    <x v="3"/>
    <n v="3"/>
    <x v="2"/>
    <x v="2"/>
    <x v="688"/>
    <x v="2"/>
    <x v="1"/>
    <x v="4"/>
    <x v="4"/>
    <n v="3"/>
    <x v="0"/>
    <n v="2"/>
    <x v="2"/>
    <x v="1"/>
    <x v="10"/>
    <x v="1"/>
    <n v="3"/>
    <n v="3"/>
    <x v="1"/>
    <x v="3"/>
    <x v="0"/>
    <x v="1"/>
    <x v="1"/>
    <n v="0"/>
    <x v="0"/>
    <n v="7"/>
    <x v="1"/>
  </r>
  <r>
    <n v="24"/>
    <x v="2"/>
    <x v="1"/>
    <x v="0"/>
    <x v="1"/>
    <n v="17"/>
    <x v="3"/>
    <n v="1"/>
    <x v="1"/>
    <s v="Medical"/>
    <n v="1009"/>
    <n v="4"/>
    <x v="2"/>
    <x v="0"/>
    <x v="1"/>
    <x v="1"/>
    <x v="0"/>
    <x v="0"/>
    <x v="3"/>
    <n v="3"/>
    <x v="2"/>
    <x v="2"/>
    <x v="689"/>
    <x v="1"/>
    <x v="1"/>
    <x v="2"/>
    <x v="2"/>
    <n v="3"/>
    <x v="0"/>
    <n v="2"/>
    <x v="2"/>
    <x v="3"/>
    <x v="7"/>
    <x v="3"/>
    <n v="6"/>
    <n v="3"/>
    <x v="1"/>
    <x v="9"/>
    <x v="2"/>
    <x v="3"/>
    <x v="2"/>
    <n v="3"/>
    <x v="1"/>
    <n v="2"/>
    <x v="2"/>
  </r>
  <r>
    <n v="35"/>
    <x v="1"/>
    <x v="0"/>
    <x v="0"/>
    <x v="1"/>
    <n v="14"/>
    <x v="4"/>
    <n v="4"/>
    <x v="2"/>
    <s v="Other"/>
    <n v="1010"/>
    <n v="3"/>
    <x v="1"/>
    <x v="1"/>
    <x v="1"/>
    <x v="1"/>
    <x v="1"/>
    <x v="1"/>
    <x v="2"/>
    <n v="2"/>
    <x v="1"/>
    <x v="2"/>
    <x v="690"/>
    <x v="1"/>
    <x v="0"/>
    <x v="13"/>
    <x v="13"/>
    <n v="4"/>
    <x v="1"/>
    <n v="4"/>
    <x v="1"/>
    <x v="1"/>
    <x v="7"/>
    <x v="3"/>
    <n v="2"/>
    <n v="1"/>
    <x v="0"/>
    <x v="9"/>
    <x v="2"/>
    <x v="3"/>
    <x v="2"/>
    <n v="0"/>
    <x v="0"/>
    <n v="2"/>
    <x v="2"/>
  </r>
  <r>
    <n v="31"/>
    <x v="1"/>
    <x v="1"/>
    <x v="1"/>
    <x v="1"/>
    <n v="1"/>
    <x v="0"/>
    <n v="1"/>
    <x v="1"/>
    <s v="Life Sciences"/>
    <n v="1011"/>
    <n v="3"/>
    <x v="1"/>
    <x v="0"/>
    <x v="0"/>
    <x v="0"/>
    <x v="0"/>
    <x v="0"/>
    <x v="3"/>
    <n v="1"/>
    <x v="3"/>
    <x v="1"/>
    <x v="691"/>
    <x v="1"/>
    <x v="1"/>
    <x v="3"/>
    <x v="3"/>
    <n v="3"/>
    <x v="0"/>
    <n v="3"/>
    <x v="3"/>
    <x v="1"/>
    <x v="21"/>
    <x v="3"/>
    <n v="1"/>
    <n v="3"/>
    <x v="1"/>
    <x v="9"/>
    <x v="2"/>
    <x v="7"/>
    <x v="0"/>
    <n v="0"/>
    <x v="0"/>
    <n v="3"/>
    <x v="0"/>
  </r>
  <r>
    <n v="18"/>
    <x v="2"/>
    <x v="1"/>
    <x v="2"/>
    <x v="1"/>
    <n v="5"/>
    <x v="0"/>
    <n v="2"/>
    <x v="0"/>
    <s v="Life Sciences"/>
    <n v="1012"/>
    <n v="2"/>
    <x v="0"/>
    <x v="1"/>
    <x v="0"/>
    <x v="0"/>
    <x v="1"/>
    <x v="1"/>
    <x v="1"/>
    <n v="4"/>
    <x v="0"/>
    <x v="0"/>
    <x v="692"/>
    <x v="1"/>
    <x v="1"/>
    <x v="2"/>
    <x v="2"/>
    <n v="3"/>
    <x v="0"/>
    <n v="4"/>
    <x v="1"/>
    <x v="0"/>
    <x v="11"/>
    <x v="2"/>
    <n v="2"/>
    <n v="3"/>
    <x v="1"/>
    <x v="2"/>
    <x v="1"/>
    <x v="2"/>
    <x v="2"/>
    <n v="0"/>
    <x v="0"/>
    <n v="0"/>
    <x v="2"/>
  </r>
  <r>
    <n v="54"/>
    <x v="0"/>
    <x v="1"/>
    <x v="0"/>
    <x v="1"/>
    <n v="17"/>
    <x v="3"/>
    <n v="3"/>
    <x v="3"/>
    <s v="Technical Degree"/>
    <n v="1013"/>
    <n v="3"/>
    <x v="1"/>
    <x v="0"/>
    <x v="0"/>
    <x v="0"/>
    <x v="2"/>
    <x v="2"/>
    <x v="3"/>
    <n v="3"/>
    <x v="2"/>
    <x v="1"/>
    <x v="693"/>
    <x v="0"/>
    <x v="1"/>
    <x v="0"/>
    <x v="0"/>
    <n v="3"/>
    <x v="0"/>
    <n v="3"/>
    <x v="3"/>
    <x v="1"/>
    <x v="14"/>
    <x v="4"/>
    <n v="2"/>
    <n v="3"/>
    <x v="1"/>
    <x v="1"/>
    <x v="0"/>
    <x v="1"/>
    <x v="1"/>
    <n v="0"/>
    <x v="0"/>
    <n v="8"/>
    <x v="1"/>
  </r>
  <r>
    <n v="35"/>
    <x v="1"/>
    <x v="1"/>
    <x v="0"/>
    <x v="1"/>
    <n v="25"/>
    <x v="2"/>
    <n v="4"/>
    <x v="2"/>
    <s v="Medical"/>
    <n v="1014"/>
    <n v="3"/>
    <x v="1"/>
    <x v="0"/>
    <x v="0"/>
    <x v="0"/>
    <x v="2"/>
    <x v="2"/>
    <x v="4"/>
    <n v="3"/>
    <x v="2"/>
    <x v="2"/>
    <x v="694"/>
    <x v="1"/>
    <x v="0"/>
    <x v="0"/>
    <x v="0"/>
    <n v="3"/>
    <x v="0"/>
    <n v="3"/>
    <x v="3"/>
    <x v="1"/>
    <x v="28"/>
    <x v="1"/>
    <n v="3"/>
    <n v="2"/>
    <x v="2"/>
    <x v="22"/>
    <x v="4"/>
    <x v="15"/>
    <x v="1"/>
    <n v="10"/>
    <x v="2"/>
    <n v="1"/>
    <x v="2"/>
  </r>
  <r>
    <n v="30"/>
    <x v="2"/>
    <x v="1"/>
    <x v="0"/>
    <x v="1"/>
    <n v="8"/>
    <x v="1"/>
    <n v="2"/>
    <x v="0"/>
    <s v="Life Sciences"/>
    <n v="1015"/>
    <n v="2"/>
    <x v="0"/>
    <x v="0"/>
    <x v="2"/>
    <x v="2"/>
    <x v="2"/>
    <x v="2"/>
    <x v="7"/>
    <n v="1"/>
    <x v="3"/>
    <x v="1"/>
    <x v="695"/>
    <x v="4"/>
    <x v="0"/>
    <x v="3"/>
    <x v="3"/>
    <n v="3"/>
    <x v="0"/>
    <n v="3"/>
    <x v="3"/>
    <x v="2"/>
    <x v="15"/>
    <x v="0"/>
    <n v="4"/>
    <n v="2"/>
    <x v="2"/>
    <x v="3"/>
    <x v="0"/>
    <x v="1"/>
    <x v="1"/>
    <n v="1"/>
    <x v="0"/>
    <n v="7"/>
    <x v="1"/>
  </r>
  <r>
    <n v="20"/>
    <x v="2"/>
    <x v="0"/>
    <x v="0"/>
    <x v="1"/>
    <n v="11"/>
    <x v="4"/>
    <n v="3"/>
    <x v="3"/>
    <s v="Medical"/>
    <n v="1016"/>
    <n v="4"/>
    <x v="2"/>
    <x v="0"/>
    <x v="1"/>
    <x v="1"/>
    <x v="1"/>
    <x v="1"/>
    <x v="1"/>
    <n v="1"/>
    <x v="3"/>
    <x v="0"/>
    <x v="696"/>
    <x v="1"/>
    <x v="0"/>
    <x v="2"/>
    <x v="2"/>
    <n v="3"/>
    <x v="0"/>
    <n v="1"/>
    <x v="0"/>
    <x v="0"/>
    <x v="5"/>
    <x v="2"/>
    <n v="2"/>
    <n v="3"/>
    <x v="1"/>
    <x v="6"/>
    <x v="1"/>
    <x v="2"/>
    <x v="2"/>
    <n v="0"/>
    <x v="0"/>
    <n v="0"/>
    <x v="2"/>
  </r>
  <r>
    <n v="30"/>
    <x v="2"/>
    <x v="0"/>
    <x v="1"/>
    <x v="1"/>
    <n v="5"/>
    <x v="0"/>
    <n v="3"/>
    <x v="3"/>
    <s v="Medical"/>
    <n v="1017"/>
    <n v="2"/>
    <x v="0"/>
    <x v="0"/>
    <x v="0"/>
    <x v="0"/>
    <x v="1"/>
    <x v="1"/>
    <x v="2"/>
    <n v="2"/>
    <x v="1"/>
    <x v="0"/>
    <x v="697"/>
    <x v="4"/>
    <x v="1"/>
    <x v="8"/>
    <x v="8"/>
    <n v="3"/>
    <x v="0"/>
    <n v="1"/>
    <x v="0"/>
    <x v="0"/>
    <x v="21"/>
    <x v="3"/>
    <n v="3"/>
    <n v="3"/>
    <x v="1"/>
    <x v="11"/>
    <x v="2"/>
    <x v="3"/>
    <x v="2"/>
    <n v="1"/>
    <x v="0"/>
    <n v="2"/>
    <x v="2"/>
  </r>
  <r>
    <n v="26"/>
    <x v="2"/>
    <x v="1"/>
    <x v="0"/>
    <x v="1"/>
    <n v="2"/>
    <x v="0"/>
    <n v="2"/>
    <x v="0"/>
    <s v="Medical"/>
    <n v="1018"/>
    <n v="4"/>
    <x v="2"/>
    <x v="1"/>
    <x v="2"/>
    <x v="2"/>
    <x v="0"/>
    <x v="0"/>
    <x v="3"/>
    <n v="4"/>
    <x v="0"/>
    <x v="1"/>
    <x v="698"/>
    <x v="1"/>
    <x v="1"/>
    <x v="3"/>
    <x v="3"/>
    <n v="3"/>
    <x v="0"/>
    <n v="2"/>
    <x v="2"/>
    <x v="0"/>
    <x v="0"/>
    <x v="0"/>
    <n v="2"/>
    <n v="3"/>
    <x v="1"/>
    <x v="3"/>
    <x v="0"/>
    <x v="1"/>
    <x v="1"/>
    <n v="1"/>
    <x v="0"/>
    <n v="3"/>
    <x v="0"/>
  </r>
  <r>
    <n v="22"/>
    <x v="2"/>
    <x v="1"/>
    <x v="0"/>
    <x v="1"/>
    <n v="8"/>
    <x v="1"/>
    <n v="1"/>
    <x v="1"/>
    <s v="Life Sciences"/>
    <n v="1019"/>
    <n v="2"/>
    <x v="0"/>
    <x v="1"/>
    <x v="3"/>
    <x v="3"/>
    <x v="1"/>
    <x v="1"/>
    <x v="2"/>
    <n v="1"/>
    <x v="3"/>
    <x v="1"/>
    <x v="163"/>
    <x v="1"/>
    <x v="1"/>
    <x v="2"/>
    <x v="2"/>
    <n v="3"/>
    <x v="0"/>
    <n v="1"/>
    <x v="0"/>
    <x v="1"/>
    <x v="21"/>
    <x v="3"/>
    <n v="3"/>
    <n v="2"/>
    <x v="2"/>
    <x v="9"/>
    <x v="2"/>
    <x v="7"/>
    <x v="0"/>
    <n v="1"/>
    <x v="0"/>
    <n v="1"/>
    <x v="2"/>
  </r>
  <r>
    <n v="48"/>
    <x v="0"/>
    <x v="1"/>
    <x v="0"/>
    <x v="1"/>
    <n v="6"/>
    <x v="1"/>
    <n v="3"/>
    <x v="3"/>
    <s v="Life Sciences"/>
    <n v="1022"/>
    <n v="1"/>
    <x v="3"/>
    <x v="1"/>
    <x v="1"/>
    <x v="1"/>
    <x v="0"/>
    <x v="0"/>
    <x v="4"/>
    <n v="3"/>
    <x v="2"/>
    <x v="0"/>
    <x v="699"/>
    <x v="7"/>
    <x v="1"/>
    <x v="4"/>
    <x v="4"/>
    <n v="3"/>
    <x v="0"/>
    <n v="4"/>
    <x v="1"/>
    <x v="0"/>
    <x v="16"/>
    <x v="1"/>
    <n v="0"/>
    <n v="3"/>
    <x v="1"/>
    <x v="4"/>
    <x v="1"/>
    <x v="3"/>
    <x v="2"/>
    <n v="2"/>
    <x v="0"/>
    <n v="2"/>
    <x v="2"/>
  </r>
  <r>
    <n v="48"/>
    <x v="0"/>
    <x v="1"/>
    <x v="0"/>
    <x v="1"/>
    <n v="4"/>
    <x v="0"/>
    <n v="4"/>
    <x v="2"/>
    <s v="Life Sciences"/>
    <n v="1024"/>
    <n v="3"/>
    <x v="1"/>
    <x v="1"/>
    <x v="1"/>
    <x v="1"/>
    <x v="2"/>
    <x v="2"/>
    <x v="4"/>
    <n v="3"/>
    <x v="2"/>
    <x v="0"/>
    <x v="700"/>
    <x v="8"/>
    <x v="1"/>
    <x v="9"/>
    <x v="9"/>
    <n v="3"/>
    <x v="0"/>
    <n v="2"/>
    <x v="2"/>
    <x v="0"/>
    <x v="39"/>
    <x v="4"/>
    <n v="3"/>
    <n v="3"/>
    <x v="1"/>
    <x v="15"/>
    <x v="4"/>
    <x v="14"/>
    <x v="3"/>
    <n v="4"/>
    <x v="1"/>
    <n v="8"/>
    <x v="1"/>
  </r>
  <r>
    <n v="41"/>
    <x v="0"/>
    <x v="1"/>
    <x v="0"/>
    <x v="1"/>
    <n v="7"/>
    <x v="1"/>
    <n v="2"/>
    <x v="0"/>
    <s v="Medical"/>
    <n v="1025"/>
    <n v="4"/>
    <x v="2"/>
    <x v="0"/>
    <x v="0"/>
    <x v="0"/>
    <x v="0"/>
    <x v="0"/>
    <x v="3"/>
    <n v="3"/>
    <x v="2"/>
    <x v="0"/>
    <x v="701"/>
    <x v="2"/>
    <x v="1"/>
    <x v="9"/>
    <x v="9"/>
    <n v="3"/>
    <x v="0"/>
    <n v="2"/>
    <x v="2"/>
    <x v="0"/>
    <x v="0"/>
    <x v="0"/>
    <n v="6"/>
    <n v="3"/>
    <x v="1"/>
    <x v="4"/>
    <x v="1"/>
    <x v="3"/>
    <x v="2"/>
    <n v="2"/>
    <x v="0"/>
    <n v="1"/>
    <x v="2"/>
  </r>
  <r>
    <n v="39"/>
    <x v="1"/>
    <x v="1"/>
    <x v="0"/>
    <x v="1"/>
    <n v="1"/>
    <x v="0"/>
    <n v="1"/>
    <x v="1"/>
    <s v="Life Sciences"/>
    <n v="1026"/>
    <n v="4"/>
    <x v="2"/>
    <x v="0"/>
    <x v="1"/>
    <x v="1"/>
    <x v="3"/>
    <x v="3"/>
    <x v="3"/>
    <n v="4"/>
    <x v="0"/>
    <x v="1"/>
    <x v="702"/>
    <x v="1"/>
    <x v="1"/>
    <x v="10"/>
    <x v="10"/>
    <n v="3"/>
    <x v="0"/>
    <n v="3"/>
    <x v="3"/>
    <x v="1"/>
    <x v="24"/>
    <x v="4"/>
    <n v="3"/>
    <n v="3"/>
    <x v="1"/>
    <x v="17"/>
    <x v="3"/>
    <x v="8"/>
    <x v="1"/>
    <n v="11"/>
    <x v="3"/>
    <n v="8"/>
    <x v="1"/>
  </r>
  <r>
    <n v="27"/>
    <x v="2"/>
    <x v="1"/>
    <x v="0"/>
    <x v="1"/>
    <n v="2"/>
    <x v="0"/>
    <n v="4"/>
    <x v="2"/>
    <s v="Life Sciences"/>
    <n v="1027"/>
    <n v="1"/>
    <x v="3"/>
    <x v="0"/>
    <x v="0"/>
    <x v="0"/>
    <x v="0"/>
    <x v="0"/>
    <x v="3"/>
    <n v="4"/>
    <x v="0"/>
    <x v="1"/>
    <x v="703"/>
    <x v="4"/>
    <x v="1"/>
    <x v="11"/>
    <x v="11"/>
    <n v="3"/>
    <x v="0"/>
    <n v="2"/>
    <x v="2"/>
    <x v="1"/>
    <x v="21"/>
    <x v="3"/>
    <n v="2"/>
    <n v="3"/>
    <x v="1"/>
    <x v="11"/>
    <x v="2"/>
    <x v="3"/>
    <x v="2"/>
    <n v="2"/>
    <x v="0"/>
    <n v="2"/>
    <x v="2"/>
  </r>
  <r>
    <n v="35"/>
    <x v="1"/>
    <x v="1"/>
    <x v="0"/>
    <x v="1"/>
    <n v="10"/>
    <x v="1"/>
    <n v="3"/>
    <x v="3"/>
    <s v="Other"/>
    <n v="1028"/>
    <n v="2"/>
    <x v="0"/>
    <x v="1"/>
    <x v="0"/>
    <x v="0"/>
    <x v="1"/>
    <x v="1"/>
    <x v="2"/>
    <n v="4"/>
    <x v="0"/>
    <x v="2"/>
    <x v="704"/>
    <x v="1"/>
    <x v="1"/>
    <x v="5"/>
    <x v="5"/>
    <n v="4"/>
    <x v="1"/>
    <n v="1"/>
    <x v="0"/>
    <x v="1"/>
    <x v="8"/>
    <x v="3"/>
    <n v="4"/>
    <n v="2"/>
    <x v="2"/>
    <x v="11"/>
    <x v="2"/>
    <x v="3"/>
    <x v="2"/>
    <n v="1"/>
    <x v="0"/>
    <n v="2"/>
    <x v="2"/>
  </r>
  <r>
    <n v="42"/>
    <x v="0"/>
    <x v="1"/>
    <x v="0"/>
    <x v="0"/>
    <n v="5"/>
    <x v="0"/>
    <n v="2"/>
    <x v="0"/>
    <s v="Marketing"/>
    <n v="1029"/>
    <n v="4"/>
    <x v="2"/>
    <x v="1"/>
    <x v="0"/>
    <x v="0"/>
    <x v="4"/>
    <x v="4"/>
    <x v="5"/>
    <n v="3"/>
    <x v="2"/>
    <x v="1"/>
    <x v="705"/>
    <x v="2"/>
    <x v="1"/>
    <x v="4"/>
    <x v="4"/>
    <n v="3"/>
    <x v="0"/>
    <n v="2"/>
    <x v="2"/>
    <x v="0"/>
    <x v="24"/>
    <x v="4"/>
    <n v="3"/>
    <n v="4"/>
    <x v="3"/>
    <x v="6"/>
    <x v="1"/>
    <x v="2"/>
    <x v="2"/>
    <n v="0"/>
    <x v="0"/>
    <n v="0"/>
    <x v="2"/>
  </r>
  <r>
    <n v="50"/>
    <x v="0"/>
    <x v="1"/>
    <x v="0"/>
    <x v="1"/>
    <n v="9"/>
    <x v="1"/>
    <n v="3"/>
    <x v="3"/>
    <s v="Life Sciences"/>
    <n v="1030"/>
    <n v="1"/>
    <x v="3"/>
    <x v="1"/>
    <x v="0"/>
    <x v="0"/>
    <x v="1"/>
    <x v="1"/>
    <x v="2"/>
    <n v="4"/>
    <x v="0"/>
    <x v="1"/>
    <x v="631"/>
    <x v="5"/>
    <x v="1"/>
    <x v="11"/>
    <x v="11"/>
    <n v="3"/>
    <x v="0"/>
    <n v="2"/>
    <x v="2"/>
    <x v="0"/>
    <x v="0"/>
    <x v="0"/>
    <n v="5"/>
    <n v="3"/>
    <x v="1"/>
    <x v="6"/>
    <x v="1"/>
    <x v="2"/>
    <x v="2"/>
    <n v="0"/>
    <x v="0"/>
    <n v="0"/>
    <x v="2"/>
  </r>
  <r>
    <n v="59"/>
    <x v="0"/>
    <x v="1"/>
    <x v="0"/>
    <x v="1"/>
    <n v="2"/>
    <x v="0"/>
    <n v="3"/>
    <x v="3"/>
    <s v="Life Sciences"/>
    <n v="1032"/>
    <n v="3"/>
    <x v="1"/>
    <x v="0"/>
    <x v="1"/>
    <x v="1"/>
    <x v="3"/>
    <x v="3"/>
    <x v="3"/>
    <n v="4"/>
    <x v="0"/>
    <x v="0"/>
    <x v="706"/>
    <x v="9"/>
    <x v="0"/>
    <x v="4"/>
    <x v="4"/>
    <n v="3"/>
    <x v="0"/>
    <n v="1"/>
    <x v="0"/>
    <x v="0"/>
    <x v="31"/>
    <x v="4"/>
    <n v="4"/>
    <n v="3"/>
    <x v="1"/>
    <x v="8"/>
    <x v="2"/>
    <x v="7"/>
    <x v="0"/>
    <n v="4"/>
    <x v="1"/>
    <n v="3"/>
    <x v="0"/>
  </r>
  <r>
    <n v="37"/>
    <x v="1"/>
    <x v="0"/>
    <x v="0"/>
    <x v="1"/>
    <n v="11"/>
    <x v="4"/>
    <n v="2"/>
    <x v="0"/>
    <s v="Medical"/>
    <n v="1033"/>
    <n v="1"/>
    <x v="3"/>
    <x v="0"/>
    <x v="3"/>
    <x v="3"/>
    <x v="0"/>
    <x v="0"/>
    <x v="4"/>
    <n v="2"/>
    <x v="1"/>
    <x v="1"/>
    <x v="707"/>
    <x v="6"/>
    <x v="1"/>
    <x v="2"/>
    <x v="2"/>
    <n v="3"/>
    <x v="0"/>
    <n v="1"/>
    <x v="0"/>
    <x v="0"/>
    <x v="20"/>
    <x v="1"/>
    <n v="2"/>
    <n v="1"/>
    <x v="0"/>
    <x v="6"/>
    <x v="1"/>
    <x v="2"/>
    <x v="2"/>
    <n v="0"/>
    <x v="0"/>
    <n v="0"/>
    <x v="2"/>
  </r>
  <r>
    <n v="55"/>
    <x v="0"/>
    <x v="1"/>
    <x v="1"/>
    <x v="1"/>
    <n v="18"/>
    <x v="3"/>
    <n v="4"/>
    <x v="2"/>
    <s v="Medical"/>
    <n v="1034"/>
    <n v="3"/>
    <x v="1"/>
    <x v="1"/>
    <x v="0"/>
    <x v="0"/>
    <x v="0"/>
    <x v="0"/>
    <x v="4"/>
    <n v="2"/>
    <x v="1"/>
    <x v="1"/>
    <x v="708"/>
    <x v="9"/>
    <x v="0"/>
    <x v="9"/>
    <x v="9"/>
    <n v="3"/>
    <x v="0"/>
    <n v="4"/>
    <x v="1"/>
    <x v="3"/>
    <x v="6"/>
    <x v="1"/>
    <n v="3"/>
    <n v="3"/>
    <x v="1"/>
    <x v="3"/>
    <x v="0"/>
    <x v="1"/>
    <x v="1"/>
    <n v="6"/>
    <x v="2"/>
    <n v="7"/>
    <x v="1"/>
  </r>
  <r>
    <n v="41"/>
    <x v="0"/>
    <x v="1"/>
    <x v="2"/>
    <x v="1"/>
    <n v="7"/>
    <x v="1"/>
    <n v="1"/>
    <x v="1"/>
    <s v="Life Sciences"/>
    <n v="1035"/>
    <n v="2"/>
    <x v="0"/>
    <x v="0"/>
    <x v="3"/>
    <x v="3"/>
    <x v="4"/>
    <x v="4"/>
    <x v="7"/>
    <n v="3"/>
    <x v="2"/>
    <x v="2"/>
    <x v="709"/>
    <x v="1"/>
    <x v="1"/>
    <x v="6"/>
    <x v="6"/>
    <n v="4"/>
    <x v="1"/>
    <n v="2"/>
    <x v="2"/>
    <x v="3"/>
    <x v="24"/>
    <x v="4"/>
    <n v="3"/>
    <n v="3"/>
    <x v="1"/>
    <x v="17"/>
    <x v="3"/>
    <x v="13"/>
    <x v="4"/>
    <n v="5"/>
    <x v="1"/>
    <n v="10"/>
    <x v="1"/>
  </r>
  <r>
    <n v="38"/>
    <x v="1"/>
    <x v="1"/>
    <x v="0"/>
    <x v="0"/>
    <n v="3"/>
    <x v="0"/>
    <n v="4"/>
    <x v="2"/>
    <s v="Life Sciences"/>
    <n v="1036"/>
    <n v="2"/>
    <x v="0"/>
    <x v="1"/>
    <x v="0"/>
    <x v="0"/>
    <x v="0"/>
    <x v="0"/>
    <x v="0"/>
    <n v="4"/>
    <x v="0"/>
    <x v="0"/>
    <x v="710"/>
    <x v="0"/>
    <x v="0"/>
    <x v="3"/>
    <x v="3"/>
    <n v="3"/>
    <x v="0"/>
    <n v="3"/>
    <x v="3"/>
    <x v="0"/>
    <x v="16"/>
    <x v="1"/>
    <n v="1"/>
    <n v="3"/>
    <x v="1"/>
    <x v="6"/>
    <x v="1"/>
    <x v="2"/>
    <x v="2"/>
    <n v="0"/>
    <x v="0"/>
    <n v="0"/>
    <x v="2"/>
  </r>
  <r>
    <n v="26"/>
    <x v="2"/>
    <x v="0"/>
    <x v="2"/>
    <x v="0"/>
    <n v="29"/>
    <x v="2"/>
    <n v="2"/>
    <x v="0"/>
    <s v="Medical"/>
    <n v="1037"/>
    <n v="2"/>
    <x v="0"/>
    <x v="1"/>
    <x v="3"/>
    <x v="3"/>
    <x v="0"/>
    <x v="0"/>
    <x v="0"/>
    <n v="1"/>
    <x v="3"/>
    <x v="0"/>
    <x v="711"/>
    <x v="0"/>
    <x v="1"/>
    <x v="11"/>
    <x v="11"/>
    <n v="3"/>
    <x v="0"/>
    <n v="4"/>
    <x v="1"/>
    <x v="0"/>
    <x v="2"/>
    <x v="0"/>
    <n v="6"/>
    <n v="3"/>
    <x v="1"/>
    <x v="4"/>
    <x v="1"/>
    <x v="3"/>
    <x v="2"/>
    <n v="2"/>
    <x v="0"/>
    <n v="2"/>
    <x v="2"/>
  </r>
  <r>
    <n v="52"/>
    <x v="0"/>
    <x v="0"/>
    <x v="0"/>
    <x v="0"/>
    <n v="2"/>
    <x v="0"/>
    <n v="1"/>
    <x v="1"/>
    <s v="Marketing"/>
    <n v="1038"/>
    <n v="1"/>
    <x v="3"/>
    <x v="0"/>
    <x v="3"/>
    <x v="3"/>
    <x v="4"/>
    <x v="4"/>
    <x v="5"/>
    <n v="4"/>
    <x v="0"/>
    <x v="1"/>
    <x v="712"/>
    <x v="1"/>
    <x v="1"/>
    <x v="2"/>
    <x v="2"/>
    <n v="3"/>
    <x v="0"/>
    <n v="4"/>
    <x v="1"/>
    <x v="1"/>
    <x v="37"/>
    <x v="4"/>
    <n v="3"/>
    <n v="3"/>
    <x v="1"/>
    <x v="32"/>
    <x v="3"/>
    <x v="12"/>
    <x v="3"/>
    <n v="6"/>
    <x v="2"/>
    <n v="9"/>
    <x v="1"/>
  </r>
  <r>
    <n v="44"/>
    <x v="0"/>
    <x v="1"/>
    <x v="0"/>
    <x v="0"/>
    <n v="28"/>
    <x v="2"/>
    <n v="3"/>
    <x v="3"/>
    <s v="Medical"/>
    <n v="1039"/>
    <n v="4"/>
    <x v="2"/>
    <x v="0"/>
    <x v="2"/>
    <x v="2"/>
    <x v="3"/>
    <x v="3"/>
    <x v="0"/>
    <n v="4"/>
    <x v="0"/>
    <x v="1"/>
    <x v="713"/>
    <x v="9"/>
    <x v="0"/>
    <x v="11"/>
    <x v="11"/>
    <n v="3"/>
    <x v="0"/>
    <n v="3"/>
    <x v="3"/>
    <x v="1"/>
    <x v="18"/>
    <x v="4"/>
    <n v="2"/>
    <n v="3"/>
    <x v="1"/>
    <x v="12"/>
    <x v="4"/>
    <x v="14"/>
    <x v="3"/>
    <n v="11"/>
    <x v="3"/>
    <n v="11"/>
    <x v="3"/>
  </r>
  <r>
    <n v="50"/>
    <x v="0"/>
    <x v="1"/>
    <x v="2"/>
    <x v="0"/>
    <n v="1"/>
    <x v="0"/>
    <n v="3"/>
    <x v="3"/>
    <s v="Life Sciences"/>
    <n v="1040"/>
    <n v="4"/>
    <x v="2"/>
    <x v="0"/>
    <x v="0"/>
    <x v="0"/>
    <x v="0"/>
    <x v="0"/>
    <x v="0"/>
    <n v="3"/>
    <x v="2"/>
    <x v="1"/>
    <x v="136"/>
    <x v="4"/>
    <x v="1"/>
    <x v="3"/>
    <x v="3"/>
    <n v="3"/>
    <x v="0"/>
    <n v="1"/>
    <x v="0"/>
    <x v="1"/>
    <x v="16"/>
    <x v="1"/>
    <n v="3"/>
    <n v="3"/>
    <x v="1"/>
    <x v="29"/>
    <x v="4"/>
    <x v="1"/>
    <x v="1"/>
    <n v="0"/>
    <x v="0"/>
    <n v="13"/>
    <x v="3"/>
  </r>
  <r>
    <n v="36"/>
    <x v="1"/>
    <x v="0"/>
    <x v="0"/>
    <x v="1"/>
    <n v="16"/>
    <x v="3"/>
    <n v="4"/>
    <x v="2"/>
    <s v="Life Sciences"/>
    <n v="1042"/>
    <n v="3"/>
    <x v="1"/>
    <x v="0"/>
    <x v="2"/>
    <x v="2"/>
    <x v="1"/>
    <x v="1"/>
    <x v="2"/>
    <n v="1"/>
    <x v="3"/>
    <x v="0"/>
    <x v="714"/>
    <x v="1"/>
    <x v="1"/>
    <x v="10"/>
    <x v="10"/>
    <n v="3"/>
    <x v="0"/>
    <n v="3"/>
    <x v="3"/>
    <x v="0"/>
    <x v="33"/>
    <x v="1"/>
    <n v="1"/>
    <n v="3"/>
    <x v="1"/>
    <x v="18"/>
    <x v="4"/>
    <x v="9"/>
    <x v="3"/>
    <n v="15"/>
    <x v="3"/>
    <n v="14"/>
    <x v="3"/>
  </r>
  <r>
    <n v="39"/>
    <x v="1"/>
    <x v="1"/>
    <x v="1"/>
    <x v="1"/>
    <n v="22"/>
    <x v="2"/>
    <n v="3"/>
    <x v="3"/>
    <s v="Medical"/>
    <n v="1043"/>
    <n v="4"/>
    <x v="2"/>
    <x v="0"/>
    <x v="0"/>
    <x v="0"/>
    <x v="2"/>
    <x v="2"/>
    <x v="3"/>
    <n v="1"/>
    <x v="3"/>
    <x v="0"/>
    <x v="715"/>
    <x v="1"/>
    <x v="0"/>
    <x v="4"/>
    <x v="4"/>
    <n v="3"/>
    <x v="0"/>
    <n v="3"/>
    <x v="3"/>
    <x v="0"/>
    <x v="24"/>
    <x v="4"/>
    <n v="2"/>
    <n v="3"/>
    <x v="1"/>
    <x v="17"/>
    <x v="3"/>
    <x v="8"/>
    <x v="1"/>
    <n v="2"/>
    <x v="0"/>
    <n v="8"/>
    <x v="1"/>
  </r>
  <r>
    <n v="33"/>
    <x v="1"/>
    <x v="1"/>
    <x v="2"/>
    <x v="0"/>
    <n v="8"/>
    <x v="1"/>
    <n v="1"/>
    <x v="1"/>
    <s v="Life Sciences"/>
    <n v="1044"/>
    <n v="2"/>
    <x v="0"/>
    <x v="0"/>
    <x v="1"/>
    <x v="1"/>
    <x v="1"/>
    <x v="1"/>
    <x v="6"/>
    <n v="4"/>
    <x v="0"/>
    <x v="0"/>
    <x v="531"/>
    <x v="4"/>
    <x v="1"/>
    <x v="12"/>
    <x v="12"/>
    <n v="3"/>
    <x v="0"/>
    <n v="4"/>
    <x v="1"/>
    <x v="0"/>
    <x v="8"/>
    <x v="3"/>
    <n v="2"/>
    <n v="2"/>
    <x v="2"/>
    <x v="4"/>
    <x v="1"/>
    <x v="3"/>
    <x v="2"/>
    <n v="2"/>
    <x v="0"/>
    <n v="2"/>
    <x v="2"/>
  </r>
  <r>
    <n v="45"/>
    <x v="0"/>
    <x v="1"/>
    <x v="0"/>
    <x v="0"/>
    <n v="11"/>
    <x v="4"/>
    <n v="2"/>
    <x v="0"/>
    <s v="Life Sciences"/>
    <n v="1045"/>
    <n v="4"/>
    <x v="2"/>
    <x v="0"/>
    <x v="0"/>
    <x v="0"/>
    <x v="3"/>
    <x v="3"/>
    <x v="5"/>
    <n v="4"/>
    <x v="0"/>
    <x v="1"/>
    <x v="716"/>
    <x v="9"/>
    <x v="1"/>
    <x v="4"/>
    <x v="4"/>
    <n v="3"/>
    <x v="0"/>
    <n v="2"/>
    <x v="2"/>
    <x v="1"/>
    <x v="12"/>
    <x v="4"/>
    <n v="4"/>
    <n v="4"/>
    <x v="3"/>
    <x v="7"/>
    <x v="0"/>
    <x v="7"/>
    <x v="0"/>
    <n v="1"/>
    <x v="0"/>
    <n v="1"/>
    <x v="2"/>
  </r>
  <r>
    <n v="32"/>
    <x v="1"/>
    <x v="1"/>
    <x v="2"/>
    <x v="1"/>
    <n v="29"/>
    <x v="2"/>
    <n v="4"/>
    <x v="2"/>
    <s v="Medical"/>
    <n v="1046"/>
    <n v="4"/>
    <x v="2"/>
    <x v="0"/>
    <x v="0"/>
    <x v="0"/>
    <x v="1"/>
    <x v="1"/>
    <x v="2"/>
    <n v="3"/>
    <x v="2"/>
    <x v="0"/>
    <x v="717"/>
    <x v="3"/>
    <x v="1"/>
    <x v="3"/>
    <x v="3"/>
    <n v="3"/>
    <x v="0"/>
    <n v="2"/>
    <x v="2"/>
    <x v="0"/>
    <x v="1"/>
    <x v="0"/>
    <n v="2"/>
    <n v="3"/>
    <x v="1"/>
    <x v="3"/>
    <x v="0"/>
    <x v="1"/>
    <x v="1"/>
    <n v="7"/>
    <x v="2"/>
    <n v="7"/>
    <x v="1"/>
  </r>
  <r>
    <n v="34"/>
    <x v="1"/>
    <x v="1"/>
    <x v="0"/>
    <x v="0"/>
    <n v="1"/>
    <x v="0"/>
    <n v="4"/>
    <x v="2"/>
    <s v="Marketing"/>
    <n v="1047"/>
    <n v="2"/>
    <x v="0"/>
    <x v="1"/>
    <x v="2"/>
    <x v="2"/>
    <x v="0"/>
    <x v="0"/>
    <x v="0"/>
    <n v="4"/>
    <x v="0"/>
    <x v="2"/>
    <x v="718"/>
    <x v="4"/>
    <x v="1"/>
    <x v="0"/>
    <x v="0"/>
    <n v="3"/>
    <x v="0"/>
    <n v="4"/>
    <x v="1"/>
    <x v="1"/>
    <x v="28"/>
    <x v="1"/>
    <n v="2"/>
    <n v="2"/>
    <x v="2"/>
    <x v="15"/>
    <x v="4"/>
    <x v="10"/>
    <x v="2"/>
    <n v="0"/>
    <x v="0"/>
    <n v="9"/>
    <x v="1"/>
  </r>
  <r>
    <n v="59"/>
    <x v="0"/>
    <x v="1"/>
    <x v="0"/>
    <x v="0"/>
    <n v="1"/>
    <x v="0"/>
    <n v="2"/>
    <x v="0"/>
    <s v="Technical Degree"/>
    <n v="1048"/>
    <n v="2"/>
    <x v="0"/>
    <x v="1"/>
    <x v="0"/>
    <x v="0"/>
    <x v="2"/>
    <x v="2"/>
    <x v="5"/>
    <n v="4"/>
    <x v="0"/>
    <x v="1"/>
    <x v="719"/>
    <x v="9"/>
    <x v="0"/>
    <x v="9"/>
    <x v="9"/>
    <n v="3"/>
    <x v="0"/>
    <n v="3"/>
    <x v="3"/>
    <x v="1"/>
    <x v="19"/>
    <x v="1"/>
    <n v="1"/>
    <n v="1"/>
    <x v="0"/>
    <x v="0"/>
    <x v="0"/>
    <x v="0"/>
    <x v="0"/>
    <n v="0"/>
    <x v="0"/>
    <n v="4"/>
    <x v="0"/>
  </r>
  <r>
    <n v="45"/>
    <x v="0"/>
    <x v="1"/>
    <x v="0"/>
    <x v="2"/>
    <n v="24"/>
    <x v="2"/>
    <n v="4"/>
    <x v="2"/>
    <s v="Medical"/>
    <n v="1049"/>
    <n v="2"/>
    <x v="0"/>
    <x v="1"/>
    <x v="0"/>
    <x v="0"/>
    <x v="1"/>
    <x v="1"/>
    <x v="8"/>
    <n v="2"/>
    <x v="1"/>
    <x v="0"/>
    <x v="221"/>
    <x v="1"/>
    <x v="1"/>
    <x v="10"/>
    <x v="10"/>
    <n v="3"/>
    <x v="0"/>
    <n v="1"/>
    <x v="0"/>
    <x v="0"/>
    <x v="3"/>
    <x v="0"/>
    <n v="3"/>
    <n v="3"/>
    <x v="1"/>
    <x v="0"/>
    <x v="0"/>
    <x v="7"/>
    <x v="0"/>
    <n v="0"/>
    <x v="0"/>
    <n v="4"/>
    <x v="0"/>
  </r>
  <r>
    <n v="53"/>
    <x v="0"/>
    <x v="1"/>
    <x v="1"/>
    <x v="0"/>
    <n v="2"/>
    <x v="0"/>
    <n v="3"/>
    <x v="3"/>
    <s v="Marketing"/>
    <n v="1050"/>
    <n v="3"/>
    <x v="1"/>
    <x v="0"/>
    <x v="1"/>
    <x v="1"/>
    <x v="2"/>
    <x v="2"/>
    <x v="0"/>
    <n v="2"/>
    <x v="1"/>
    <x v="1"/>
    <x v="720"/>
    <x v="7"/>
    <x v="1"/>
    <x v="3"/>
    <x v="3"/>
    <n v="3"/>
    <x v="0"/>
    <n v="1"/>
    <x v="0"/>
    <x v="1"/>
    <x v="31"/>
    <x v="4"/>
    <n v="2"/>
    <n v="3"/>
    <x v="1"/>
    <x v="15"/>
    <x v="4"/>
    <x v="1"/>
    <x v="1"/>
    <n v="6"/>
    <x v="2"/>
    <n v="12"/>
    <x v="3"/>
  </r>
  <r>
    <n v="36"/>
    <x v="1"/>
    <x v="0"/>
    <x v="0"/>
    <x v="1"/>
    <n v="15"/>
    <x v="4"/>
    <n v="3"/>
    <x v="3"/>
    <s v="Other"/>
    <n v="1052"/>
    <n v="1"/>
    <x v="3"/>
    <x v="1"/>
    <x v="0"/>
    <x v="0"/>
    <x v="0"/>
    <x v="0"/>
    <x v="2"/>
    <n v="3"/>
    <x v="2"/>
    <x v="2"/>
    <x v="721"/>
    <x v="8"/>
    <x v="1"/>
    <x v="9"/>
    <x v="9"/>
    <n v="3"/>
    <x v="0"/>
    <n v="2"/>
    <x v="2"/>
    <x v="1"/>
    <x v="15"/>
    <x v="0"/>
    <n v="3"/>
    <n v="2"/>
    <x v="2"/>
    <x v="6"/>
    <x v="1"/>
    <x v="2"/>
    <x v="2"/>
    <n v="0"/>
    <x v="0"/>
    <n v="0"/>
    <x v="2"/>
  </r>
  <r>
    <n v="26"/>
    <x v="2"/>
    <x v="0"/>
    <x v="1"/>
    <x v="1"/>
    <n v="2"/>
    <x v="0"/>
    <n v="3"/>
    <x v="3"/>
    <s v="Life Sciences"/>
    <n v="1053"/>
    <n v="1"/>
    <x v="3"/>
    <x v="1"/>
    <x v="0"/>
    <x v="0"/>
    <x v="1"/>
    <x v="1"/>
    <x v="1"/>
    <n v="1"/>
    <x v="3"/>
    <x v="1"/>
    <x v="96"/>
    <x v="2"/>
    <x v="0"/>
    <x v="9"/>
    <x v="9"/>
    <n v="3"/>
    <x v="0"/>
    <n v="2"/>
    <x v="2"/>
    <x v="1"/>
    <x v="3"/>
    <x v="0"/>
    <n v="2"/>
    <n v="3"/>
    <x v="1"/>
    <x v="11"/>
    <x v="2"/>
    <x v="3"/>
    <x v="2"/>
    <n v="1"/>
    <x v="0"/>
    <n v="2"/>
    <x v="2"/>
  </r>
  <r>
    <n v="34"/>
    <x v="1"/>
    <x v="1"/>
    <x v="0"/>
    <x v="0"/>
    <n v="10"/>
    <x v="1"/>
    <n v="4"/>
    <x v="2"/>
    <s v="Life Sciences"/>
    <n v="1055"/>
    <n v="3"/>
    <x v="1"/>
    <x v="0"/>
    <x v="0"/>
    <x v="0"/>
    <x v="1"/>
    <x v="1"/>
    <x v="6"/>
    <n v="3"/>
    <x v="2"/>
    <x v="1"/>
    <x v="722"/>
    <x v="1"/>
    <x v="0"/>
    <x v="12"/>
    <x v="12"/>
    <n v="3"/>
    <x v="0"/>
    <n v="4"/>
    <x v="1"/>
    <x v="1"/>
    <x v="5"/>
    <x v="2"/>
    <n v="2"/>
    <n v="3"/>
    <x v="1"/>
    <x v="6"/>
    <x v="1"/>
    <x v="10"/>
    <x v="2"/>
    <n v="0"/>
    <x v="0"/>
    <n v="0"/>
    <x v="2"/>
  </r>
  <r>
    <n v="28"/>
    <x v="2"/>
    <x v="1"/>
    <x v="0"/>
    <x v="0"/>
    <n v="10"/>
    <x v="1"/>
    <n v="1"/>
    <x v="1"/>
    <s v="Medical"/>
    <n v="1056"/>
    <n v="4"/>
    <x v="2"/>
    <x v="1"/>
    <x v="0"/>
    <x v="0"/>
    <x v="1"/>
    <x v="1"/>
    <x v="6"/>
    <n v="2"/>
    <x v="1"/>
    <x v="1"/>
    <x v="723"/>
    <x v="1"/>
    <x v="1"/>
    <x v="6"/>
    <x v="6"/>
    <n v="4"/>
    <x v="1"/>
    <n v="2"/>
    <x v="2"/>
    <x v="0"/>
    <x v="5"/>
    <x v="2"/>
    <n v="5"/>
    <n v="3"/>
    <x v="1"/>
    <x v="6"/>
    <x v="1"/>
    <x v="2"/>
    <x v="2"/>
    <n v="0"/>
    <x v="0"/>
    <n v="0"/>
    <x v="2"/>
  </r>
  <r>
    <n v="38"/>
    <x v="1"/>
    <x v="1"/>
    <x v="1"/>
    <x v="1"/>
    <n v="3"/>
    <x v="0"/>
    <n v="4"/>
    <x v="2"/>
    <s v="Other"/>
    <n v="1060"/>
    <n v="3"/>
    <x v="1"/>
    <x v="1"/>
    <x v="0"/>
    <x v="0"/>
    <x v="1"/>
    <x v="1"/>
    <x v="1"/>
    <n v="3"/>
    <x v="2"/>
    <x v="1"/>
    <x v="724"/>
    <x v="9"/>
    <x v="1"/>
    <x v="10"/>
    <x v="10"/>
    <n v="3"/>
    <x v="0"/>
    <n v="1"/>
    <x v="0"/>
    <x v="1"/>
    <x v="0"/>
    <x v="0"/>
    <n v="2"/>
    <n v="3"/>
    <x v="1"/>
    <x v="4"/>
    <x v="1"/>
    <x v="3"/>
    <x v="2"/>
    <n v="2"/>
    <x v="0"/>
    <n v="2"/>
    <x v="2"/>
  </r>
  <r>
    <n v="50"/>
    <x v="0"/>
    <x v="1"/>
    <x v="0"/>
    <x v="1"/>
    <n v="2"/>
    <x v="0"/>
    <n v="4"/>
    <x v="2"/>
    <s v="Medical"/>
    <n v="1061"/>
    <n v="2"/>
    <x v="0"/>
    <x v="1"/>
    <x v="0"/>
    <x v="0"/>
    <x v="4"/>
    <x v="4"/>
    <x v="7"/>
    <n v="3"/>
    <x v="2"/>
    <x v="1"/>
    <x v="725"/>
    <x v="7"/>
    <x v="0"/>
    <x v="0"/>
    <x v="0"/>
    <n v="3"/>
    <x v="0"/>
    <n v="4"/>
    <x v="1"/>
    <x v="1"/>
    <x v="22"/>
    <x v="4"/>
    <n v="2"/>
    <n v="2"/>
    <x v="2"/>
    <x v="3"/>
    <x v="0"/>
    <x v="10"/>
    <x v="2"/>
    <n v="7"/>
    <x v="2"/>
    <n v="7"/>
    <x v="1"/>
  </r>
  <r>
    <n v="37"/>
    <x v="1"/>
    <x v="1"/>
    <x v="0"/>
    <x v="1"/>
    <n v="3"/>
    <x v="0"/>
    <n v="3"/>
    <x v="3"/>
    <s v="Other"/>
    <n v="1062"/>
    <n v="4"/>
    <x v="2"/>
    <x v="0"/>
    <x v="0"/>
    <x v="0"/>
    <x v="0"/>
    <x v="0"/>
    <x v="4"/>
    <n v="2"/>
    <x v="1"/>
    <x v="0"/>
    <x v="726"/>
    <x v="9"/>
    <x v="1"/>
    <x v="2"/>
    <x v="2"/>
    <n v="3"/>
    <x v="0"/>
    <n v="1"/>
    <x v="0"/>
    <x v="0"/>
    <x v="0"/>
    <x v="0"/>
    <n v="3"/>
    <n v="2"/>
    <x v="2"/>
    <x v="9"/>
    <x v="2"/>
    <x v="7"/>
    <x v="0"/>
    <n v="0"/>
    <x v="0"/>
    <n v="1"/>
    <x v="2"/>
  </r>
  <r>
    <n v="40"/>
    <x v="1"/>
    <x v="1"/>
    <x v="0"/>
    <x v="0"/>
    <n v="26"/>
    <x v="2"/>
    <n v="3"/>
    <x v="3"/>
    <s v="Marketing"/>
    <n v="1066"/>
    <n v="3"/>
    <x v="1"/>
    <x v="1"/>
    <x v="0"/>
    <x v="0"/>
    <x v="0"/>
    <x v="0"/>
    <x v="0"/>
    <n v="1"/>
    <x v="3"/>
    <x v="1"/>
    <x v="727"/>
    <x v="1"/>
    <x v="1"/>
    <x v="9"/>
    <x v="9"/>
    <n v="3"/>
    <x v="0"/>
    <n v="2"/>
    <x v="2"/>
    <x v="1"/>
    <x v="0"/>
    <x v="0"/>
    <n v="3"/>
    <n v="2"/>
    <x v="2"/>
    <x v="5"/>
    <x v="0"/>
    <x v="1"/>
    <x v="1"/>
    <n v="7"/>
    <x v="2"/>
    <n v="5"/>
    <x v="0"/>
  </r>
  <r>
    <n v="26"/>
    <x v="2"/>
    <x v="1"/>
    <x v="1"/>
    <x v="1"/>
    <n v="1"/>
    <x v="0"/>
    <n v="1"/>
    <x v="1"/>
    <s v="Medical"/>
    <n v="1068"/>
    <n v="1"/>
    <x v="3"/>
    <x v="0"/>
    <x v="1"/>
    <x v="1"/>
    <x v="1"/>
    <x v="1"/>
    <x v="1"/>
    <n v="3"/>
    <x v="2"/>
    <x v="2"/>
    <x v="728"/>
    <x v="1"/>
    <x v="1"/>
    <x v="4"/>
    <x v="4"/>
    <n v="3"/>
    <x v="0"/>
    <n v="3"/>
    <x v="3"/>
    <x v="3"/>
    <x v="7"/>
    <x v="3"/>
    <n v="5"/>
    <n v="3"/>
    <x v="1"/>
    <x v="8"/>
    <x v="2"/>
    <x v="7"/>
    <x v="0"/>
    <n v="1"/>
    <x v="0"/>
    <n v="3"/>
    <x v="0"/>
  </r>
  <r>
    <n v="46"/>
    <x v="0"/>
    <x v="1"/>
    <x v="0"/>
    <x v="1"/>
    <n v="1"/>
    <x v="0"/>
    <n v="4"/>
    <x v="2"/>
    <s v="Medical"/>
    <n v="1069"/>
    <n v="4"/>
    <x v="2"/>
    <x v="1"/>
    <x v="0"/>
    <x v="0"/>
    <x v="4"/>
    <x v="4"/>
    <x v="7"/>
    <n v="4"/>
    <x v="0"/>
    <x v="2"/>
    <x v="729"/>
    <x v="3"/>
    <x v="1"/>
    <x v="8"/>
    <x v="8"/>
    <n v="3"/>
    <x v="0"/>
    <n v="4"/>
    <x v="1"/>
    <x v="3"/>
    <x v="18"/>
    <x v="4"/>
    <n v="0"/>
    <n v="3"/>
    <x v="1"/>
    <x v="4"/>
    <x v="1"/>
    <x v="3"/>
    <x v="2"/>
    <n v="2"/>
    <x v="0"/>
    <n v="2"/>
    <x v="2"/>
  </r>
  <r>
    <n v="54"/>
    <x v="0"/>
    <x v="1"/>
    <x v="0"/>
    <x v="0"/>
    <n v="2"/>
    <x v="0"/>
    <n v="4"/>
    <x v="2"/>
    <s v="Life Sciences"/>
    <n v="1070"/>
    <n v="3"/>
    <x v="1"/>
    <x v="0"/>
    <x v="1"/>
    <x v="1"/>
    <x v="2"/>
    <x v="2"/>
    <x v="0"/>
    <n v="3"/>
    <x v="2"/>
    <x v="1"/>
    <x v="730"/>
    <x v="2"/>
    <x v="1"/>
    <x v="0"/>
    <x v="0"/>
    <n v="3"/>
    <x v="0"/>
    <n v="2"/>
    <x v="2"/>
    <x v="1"/>
    <x v="10"/>
    <x v="1"/>
    <n v="4"/>
    <n v="3"/>
    <x v="1"/>
    <x v="7"/>
    <x v="0"/>
    <x v="0"/>
    <x v="0"/>
    <n v="7"/>
    <x v="2"/>
    <n v="0"/>
    <x v="2"/>
  </r>
  <r>
    <n v="56"/>
    <x v="0"/>
    <x v="1"/>
    <x v="1"/>
    <x v="1"/>
    <n v="9"/>
    <x v="1"/>
    <n v="3"/>
    <x v="3"/>
    <s v="Medical"/>
    <n v="1071"/>
    <n v="1"/>
    <x v="3"/>
    <x v="0"/>
    <x v="0"/>
    <x v="0"/>
    <x v="1"/>
    <x v="1"/>
    <x v="1"/>
    <n v="3"/>
    <x v="2"/>
    <x v="1"/>
    <x v="131"/>
    <x v="7"/>
    <x v="1"/>
    <x v="12"/>
    <x v="12"/>
    <n v="3"/>
    <x v="0"/>
    <n v="2"/>
    <x v="2"/>
    <x v="1"/>
    <x v="33"/>
    <x v="1"/>
    <n v="4"/>
    <n v="3"/>
    <x v="1"/>
    <x v="8"/>
    <x v="2"/>
    <x v="0"/>
    <x v="0"/>
    <n v="0"/>
    <x v="0"/>
    <n v="3"/>
    <x v="0"/>
  </r>
  <r>
    <n v="36"/>
    <x v="1"/>
    <x v="1"/>
    <x v="0"/>
    <x v="1"/>
    <n v="12"/>
    <x v="4"/>
    <n v="5"/>
    <x v="4"/>
    <s v="Medical"/>
    <n v="1073"/>
    <n v="4"/>
    <x v="2"/>
    <x v="0"/>
    <x v="1"/>
    <x v="1"/>
    <x v="2"/>
    <x v="2"/>
    <x v="3"/>
    <n v="4"/>
    <x v="0"/>
    <x v="0"/>
    <x v="731"/>
    <x v="4"/>
    <x v="1"/>
    <x v="0"/>
    <x v="0"/>
    <n v="3"/>
    <x v="0"/>
    <n v="2"/>
    <x v="2"/>
    <x v="0"/>
    <x v="20"/>
    <x v="1"/>
    <n v="2"/>
    <n v="2"/>
    <x v="2"/>
    <x v="13"/>
    <x v="4"/>
    <x v="6"/>
    <x v="1"/>
    <n v="7"/>
    <x v="2"/>
    <n v="8"/>
    <x v="1"/>
  </r>
  <r>
    <n v="55"/>
    <x v="0"/>
    <x v="1"/>
    <x v="2"/>
    <x v="1"/>
    <n v="2"/>
    <x v="0"/>
    <n v="1"/>
    <x v="1"/>
    <s v="Medical"/>
    <n v="1074"/>
    <n v="3"/>
    <x v="1"/>
    <x v="1"/>
    <x v="1"/>
    <x v="1"/>
    <x v="3"/>
    <x v="3"/>
    <x v="5"/>
    <n v="1"/>
    <x v="3"/>
    <x v="0"/>
    <x v="732"/>
    <x v="8"/>
    <x v="1"/>
    <x v="2"/>
    <x v="2"/>
    <n v="3"/>
    <x v="0"/>
    <n v="2"/>
    <x v="2"/>
    <x v="0"/>
    <x v="9"/>
    <x v="4"/>
    <n v="3"/>
    <n v="4"/>
    <x v="3"/>
    <x v="7"/>
    <x v="0"/>
    <x v="1"/>
    <x v="1"/>
    <n v="6"/>
    <x v="2"/>
    <n v="2"/>
    <x v="2"/>
  </r>
  <r>
    <n v="43"/>
    <x v="0"/>
    <x v="1"/>
    <x v="0"/>
    <x v="0"/>
    <n v="25"/>
    <x v="2"/>
    <n v="3"/>
    <x v="3"/>
    <s v="Medical"/>
    <n v="1076"/>
    <n v="3"/>
    <x v="1"/>
    <x v="1"/>
    <x v="1"/>
    <x v="1"/>
    <x v="2"/>
    <x v="2"/>
    <x v="0"/>
    <n v="4"/>
    <x v="0"/>
    <x v="2"/>
    <x v="733"/>
    <x v="6"/>
    <x v="1"/>
    <x v="4"/>
    <x v="4"/>
    <n v="3"/>
    <x v="0"/>
    <n v="3"/>
    <x v="3"/>
    <x v="1"/>
    <x v="33"/>
    <x v="1"/>
    <n v="5"/>
    <n v="3"/>
    <x v="1"/>
    <x v="6"/>
    <x v="1"/>
    <x v="2"/>
    <x v="2"/>
    <n v="0"/>
    <x v="0"/>
    <n v="0"/>
    <x v="2"/>
  </r>
  <r>
    <n v="20"/>
    <x v="2"/>
    <x v="0"/>
    <x v="1"/>
    <x v="0"/>
    <n v="9"/>
    <x v="1"/>
    <n v="3"/>
    <x v="3"/>
    <s v="Marketing"/>
    <n v="1077"/>
    <n v="4"/>
    <x v="2"/>
    <x v="0"/>
    <x v="0"/>
    <x v="0"/>
    <x v="1"/>
    <x v="1"/>
    <x v="6"/>
    <n v="4"/>
    <x v="0"/>
    <x v="0"/>
    <x v="157"/>
    <x v="1"/>
    <x v="0"/>
    <x v="9"/>
    <x v="9"/>
    <n v="3"/>
    <x v="0"/>
    <n v="2"/>
    <x v="2"/>
    <x v="0"/>
    <x v="17"/>
    <x v="2"/>
    <n v="3"/>
    <n v="3"/>
    <x v="1"/>
    <x v="4"/>
    <x v="1"/>
    <x v="3"/>
    <x v="2"/>
    <n v="0"/>
    <x v="0"/>
    <n v="2"/>
    <x v="2"/>
  </r>
  <r>
    <n v="21"/>
    <x v="2"/>
    <x v="0"/>
    <x v="0"/>
    <x v="1"/>
    <n v="10"/>
    <x v="1"/>
    <n v="3"/>
    <x v="3"/>
    <s v="Life Sciences"/>
    <n v="1079"/>
    <n v="3"/>
    <x v="1"/>
    <x v="0"/>
    <x v="1"/>
    <x v="1"/>
    <x v="1"/>
    <x v="1"/>
    <x v="2"/>
    <n v="1"/>
    <x v="3"/>
    <x v="0"/>
    <x v="734"/>
    <x v="1"/>
    <x v="1"/>
    <x v="4"/>
    <x v="4"/>
    <n v="3"/>
    <x v="0"/>
    <n v="1"/>
    <x v="0"/>
    <x v="0"/>
    <x v="5"/>
    <x v="2"/>
    <n v="6"/>
    <n v="2"/>
    <x v="2"/>
    <x v="6"/>
    <x v="1"/>
    <x v="2"/>
    <x v="2"/>
    <n v="1"/>
    <x v="0"/>
    <n v="0"/>
    <x v="2"/>
  </r>
  <r>
    <n v="46"/>
    <x v="0"/>
    <x v="1"/>
    <x v="0"/>
    <x v="1"/>
    <n v="8"/>
    <x v="1"/>
    <n v="4"/>
    <x v="2"/>
    <s v="Life Sciences"/>
    <n v="1080"/>
    <n v="4"/>
    <x v="2"/>
    <x v="0"/>
    <x v="1"/>
    <x v="1"/>
    <x v="0"/>
    <x v="0"/>
    <x v="1"/>
    <n v="1"/>
    <x v="3"/>
    <x v="2"/>
    <x v="735"/>
    <x v="0"/>
    <x v="0"/>
    <x v="1"/>
    <x v="1"/>
    <n v="4"/>
    <x v="1"/>
    <n v="1"/>
    <x v="0"/>
    <x v="2"/>
    <x v="16"/>
    <x v="1"/>
    <n v="2"/>
    <n v="3"/>
    <x v="1"/>
    <x v="22"/>
    <x v="4"/>
    <x v="9"/>
    <x v="3"/>
    <n v="1"/>
    <x v="0"/>
    <n v="7"/>
    <x v="1"/>
  </r>
  <r>
    <n v="51"/>
    <x v="0"/>
    <x v="0"/>
    <x v="0"/>
    <x v="1"/>
    <n v="4"/>
    <x v="0"/>
    <n v="4"/>
    <x v="2"/>
    <s v="Life Sciences"/>
    <n v="1081"/>
    <n v="1"/>
    <x v="3"/>
    <x v="1"/>
    <x v="0"/>
    <x v="0"/>
    <x v="1"/>
    <x v="1"/>
    <x v="1"/>
    <n v="3"/>
    <x v="2"/>
    <x v="1"/>
    <x v="736"/>
    <x v="3"/>
    <x v="0"/>
    <x v="3"/>
    <x v="3"/>
    <n v="3"/>
    <x v="0"/>
    <n v="3"/>
    <x v="3"/>
    <x v="2"/>
    <x v="33"/>
    <x v="1"/>
    <n v="2"/>
    <n v="4"/>
    <x v="3"/>
    <x v="1"/>
    <x v="0"/>
    <x v="2"/>
    <x v="2"/>
    <n v="2"/>
    <x v="0"/>
    <n v="7"/>
    <x v="1"/>
  </r>
  <r>
    <n v="28"/>
    <x v="2"/>
    <x v="0"/>
    <x v="2"/>
    <x v="1"/>
    <n v="24"/>
    <x v="2"/>
    <n v="2"/>
    <x v="0"/>
    <s v="Technical Degree"/>
    <n v="1082"/>
    <n v="2"/>
    <x v="0"/>
    <x v="1"/>
    <x v="1"/>
    <x v="1"/>
    <x v="2"/>
    <x v="2"/>
    <x v="4"/>
    <n v="1"/>
    <x v="3"/>
    <x v="0"/>
    <x v="737"/>
    <x v="1"/>
    <x v="1"/>
    <x v="3"/>
    <x v="3"/>
    <n v="3"/>
    <x v="0"/>
    <n v="1"/>
    <x v="0"/>
    <x v="0"/>
    <x v="1"/>
    <x v="0"/>
    <n v="2"/>
    <n v="2"/>
    <x v="2"/>
    <x v="1"/>
    <x v="0"/>
    <x v="1"/>
    <x v="1"/>
    <n v="1"/>
    <x v="0"/>
    <n v="9"/>
    <x v="1"/>
  </r>
  <r>
    <n v="26"/>
    <x v="2"/>
    <x v="1"/>
    <x v="0"/>
    <x v="1"/>
    <n v="1"/>
    <x v="0"/>
    <n v="2"/>
    <x v="0"/>
    <s v="Medical"/>
    <n v="1083"/>
    <n v="1"/>
    <x v="3"/>
    <x v="1"/>
    <x v="1"/>
    <x v="1"/>
    <x v="1"/>
    <x v="1"/>
    <x v="2"/>
    <n v="1"/>
    <x v="3"/>
    <x v="1"/>
    <x v="738"/>
    <x v="1"/>
    <x v="1"/>
    <x v="10"/>
    <x v="10"/>
    <n v="3"/>
    <x v="0"/>
    <n v="1"/>
    <x v="0"/>
    <x v="3"/>
    <x v="3"/>
    <x v="0"/>
    <n v="2"/>
    <n v="3"/>
    <x v="1"/>
    <x v="8"/>
    <x v="2"/>
    <x v="7"/>
    <x v="0"/>
    <n v="1"/>
    <x v="0"/>
    <n v="3"/>
    <x v="0"/>
  </r>
  <r>
    <n v="30"/>
    <x v="2"/>
    <x v="1"/>
    <x v="0"/>
    <x v="1"/>
    <n v="20"/>
    <x v="3"/>
    <n v="3"/>
    <x v="3"/>
    <s v="Other"/>
    <n v="1084"/>
    <n v="3"/>
    <x v="1"/>
    <x v="1"/>
    <x v="0"/>
    <x v="0"/>
    <x v="0"/>
    <x v="0"/>
    <x v="3"/>
    <n v="1"/>
    <x v="3"/>
    <x v="1"/>
    <x v="739"/>
    <x v="4"/>
    <x v="1"/>
    <x v="2"/>
    <x v="2"/>
    <n v="3"/>
    <x v="0"/>
    <n v="3"/>
    <x v="3"/>
    <x v="1"/>
    <x v="2"/>
    <x v="0"/>
    <n v="1"/>
    <n v="2"/>
    <x v="2"/>
    <x v="0"/>
    <x v="0"/>
    <x v="3"/>
    <x v="2"/>
    <n v="0"/>
    <x v="0"/>
    <n v="2"/>
    <x v="2"/>
  </r>
  <r>
    <n v="41"/>
    <x v="0"/>
    <x v="1"/>
    <x v="0"/>
    <x v="1"/>
    <n v="7"/>
    <x v="1"/>
    <n v="2"/>
    <x v="0"/>
    <s v="Technical Degree"/>
    <n v="1085"/>
    <n v="2"/>
    <x v="0"/>
    <x v="0"/>
    <x v="2"/>
    <x v="2"/>
    <x v="1"/>
    <x v="1"/>
    <x v="1"/>
    <n v="3"/>
    <x v="2"/>
    <x v="1"/>
    <x v="740"/>
    <x v="1"/>
    <x v="1"/>
    <x v="4"/>
    <x v="4"/>
    <n v="3"/>
    <x v="0"/>
    <n v="3"/>
    <x v="3"/>
    <x v="0"/>
    <x v="1"/>
    <x v="0"/>
    <n v="3"/>
    <n v="3"/>
    <x v="1"/>
    <x v="1"/>
    <x v="0"/>
    <x v="8"/>
    <x v="1"/>
    <n v="0"/>
    <x v="0"/>
    <n v="8"/>
    <x v="1"/>
  </r>
  <r>
    <n v="38"/>
    <x v="1"/>
    <x v="1"/>
    <x v="0"/>
    <x v="1"/>
    <n v="17"/>
    <x v="3"/>
    <n v="1"/>
    <x v="1"/>
    <s v="Life Sciences"/>
    <n v="1088"/>
    <n v="3"/>
    <x v="1"/>
    <x v="0"/>
    <x v="1"/>
    <x v="1"/>
    <x v="2"/>
    <x v="2"/>
    <x v="4"/>
    <n v="3"/>
    <x v="2"/>
    <x v="1"/>
    <x v="741"/>
    <x v="4"/>
    <x v="1"/>
    <x v="11"/>
    <x v="11"/>
    <n v="3"/>
    <x v="0"/>
    <n v="1"/>
    <x v="0"/>
    <x v="1"/>
    <x v="26"/>
    <x v="1"/>
    <n v="4"/>
    <n v="2"/>
    <x v="2"/>
    <x v="27"/>
    <x v="4"/>
    <x v="5"/>
    <x v="1"/>
    <n v="1"/>
    <x v="0"/>
    <n v="9"/>
    <x v="1"/>
  </r>
  <r>
    <n v="40"/>
    <x v="1"/>
    <x v="1"/>
    <x v="0"/>
    <x v="1"/>
    <n v="20"/>
    <x v="3"/>
    <n v="4"/>
    <x v="2"/>
    <s v="Technical Degree"/>
    <n v="1092"/>
    <n v="1"/>
    <x v="3"/>
    <x v="1"/>
    <x v="0"/>
    <x v="0"/>
    <x v="2"/>
    <x v="2"/>
    <x v="4"/>
    <n v="4"/>
    <x v="0"/>
    <x v="1"/>
    <x v="742"/>
    <x v="5"/>
    <x v="1"/>
    <x v="5"/>
    <x v="5"/>
    <n v="4"/>
    <x v="1"/>
    <n v="4"/>
    <x v="1"/>
    <x v="1"/>
    <x v="19"/>
    <x v="1"/>
    <n v="6"/>
    <n v="3"/>
    <x v="1"/>
    <x v="19"/>
    <x v="4"/>
    <x v="15"/>
    <x v="1"/>
    <n v="11"/>
    <x v="3"/>
    <n v="1"/>
    <x v="2"/>
  </r>
  <r>
    <n v="27"/>
    <x v="2"/>
    <x v="1"/>
    <x v="2"/>
    <x v="1"/>
    <n v="8"/>
    <x v="1"/>
    <n v="5"/>
    <x v="4"/>
    <s v="Life Sciences"/>
    <n v="1094"/>
    <n v="1"/>
    <x v="3"/>
    <x v="1"/>
    <x v="3"/>
    <x v="3"/>
    <x v="1"/>
    <x v="1"/>
    <x v="2"/>
    <n v="3"/>
    <x v="2"/>
    <x v="1"/>
    <x v="743"/>
    <x v="1"/>
    <x v="1"/>
    <x v="12"/>
    <x v="12"/>
    <n v="3"/>
    <x v="0"/>
    <n v="4"/>
    <x v="1"/>
    <x v="2"/>
    <x v="8"/>
    <x v="3"/>
    <n v="4"/>
    <n v="3"/>
    <x v="1"/>
    <x v="11"/>
    <x v="2"/>
    <x v="3"/>
    <x v="2"/>
    <n v="1"/>
    <x v="0"/>
    <n v="2"/>
    <x v="2"/>
  </r>
  <r>
    <n v="55"/>
    <x v="0"/>
    <x v="1"/>
    <x v="1"/>
    <x v="1"/>
    <n v="2"/>
    <x v="0"/>
    <n v="1"/>
    <x v="1"/>
    <s v="Life Sciences"/>
    <n v="1096"/>
    <n v="4"/>
    <x v="2"/>
    <x v="1"/>
    <x v="0"/>
    <x v="0"/>
    <x v="2"/>
    <x v="2"/>
    <x v="3"/>
    <n v="2"/>
    <x v="1"/>
    <x v="1"/>
    <x v="744"/>
    <x v="9"/>
    <x v="1"/>
    <x v="11"/>
    <x v="11"/>
    <n v="3"/>
    <x v="0"/>
    <n v="2"/>
    <x v="2"/>
    <x v="1"/>
    <x v="18"/>
    <x v="4"/>
    <n v="4"/>
    <n v="3"/>
    <x v="1"/>
    <x v="11"/>
    <x v="2"/>
    <x v="3"/>
    <x v="2"/>
    <n v="1"/>
    <x v="0"/>
    <n v="2"/>
    <x v="2"/>
  </r>
  <r>
    <n v="28"/>
    <x v="2"/>
    <x v="1"/>
    <x v="0"/>
    <x v="1"/>
    <n v="10"/>
    <x v="1"/>
    <n v="3"/>
    <x v="3"/>
    <s v="Other"/>
    <n v="1097"/>
    <n v="3"/>
    <x v="1"/>
    <x v="0"/>
    <x v="0"/>
    <x v="0"/>
    <x v="0"/>
    <x v="0"/>
    <x v="1"/>
    <n v="3"/>
    <x v="2"/>
    <x v="0"/>
    <x v="745"/>
    <x v="9"/>
    <x v="1"/>
    <x v="4"/>
    <x v="4"/>
    <n v="3"/>
    <x v="0"/>
    <n v="4"/>
    <x v="1"/>
    <x v="0"/>
    <x v="1"/>
    <x v="0"/>
    <n v="4"/>
    <n v="4"/>
    <x v="3"/>
    <x v="3"/>
    <x v="0"/>
    <x v="1"/>
    <x v="1"/>
    <n v="1"/>
    <x v="0"/>
    <n v="7"/>
    <x v="1"/>
  </r>
  <r>
    <n v="44"/>
    <x v="0"/>
    <x v="0"/>
    <x v="0"/>
    <x v="2"/>
    <n v="1"/>
    <x v="0"/>
    <n v="2"/>
    <x v="0"/>
    <s v="Medical"/>
    <n v="1098"/>
    <n v="2"/>
    <x v="0"/>
    <x v="1"/>
    <x v="1"/>
    <x v="1"/>
    <x v="2"/>
    <x v="2"/>
    <x v="8"/>
    <n v="1"/>
    <x v="3"/>
    <x v="1"/>
    <x v="746"/>
    <x v="3"/>
    <x v="1"/>
    <x v="9"/>
    <x v="9"/>
    <n v="3"/>
    <x v="0"/>
    <n v="4"/>
    <x v="1"/>
    <x v="1"/>
    <x v="13"/>
    <x v="4"/>
    <n v="1"/>
    <n v="3"/>
    <x v="1"/>
    <x v="23"/>
    <x v="4"/>
    <x v="8"/>
    <x v="1"/>
    <n v="3"/>
    <x v="1"/>
    <n v="6"/>
    <x v="1"/>
  </r>
  <r>
    <n v="33"/>
    <x v="1"/>
    <x v="1"/>
    <x v="0"/>
    <x v="1"/>
    <n v="5"/>
    <x v="0"/>
    <n v="3"/>
    <x v="3"/>
    <s v="Life Sciences"/>
    <n v="1099"/>
    <n v="4"/>
    <x v="2"/>
    <x v="1"/>
    <x v="1"/>
    <x v="1"/>
    <x v="2"/>
    <x v="2"/>
    <x v="4"/>
    <n v="4"/>
    <x v="0"/>
    <x v="2"/>
    <x v="747"/>
    <x v="5"/>
    <x v="1"/>
    <x v="2"/>
    <x v="2"/>
    <n v="3"/>
    <x v="0"/>
    <n v="3"/>
    <x v="3"/>
    <x v="1"/>
    <x v="15"/>
    <x v="0"/>
    <n v="2"/>
    <n v="3"/>
    <x v="1"/>
    <x v="11"/>
    <x v="2"/>
    <x v="3"/>
    <x v="2"/>
    <n v="1"/>
    <x v="0"/>
    <n v="2"/>
    <x v="2"/>
  </r>
  <r>
    <n v="35"/>
    <x v="1"/>
    <x v="0"/>
    <x v="0"/>
    <x v="0"/>
    <n v="4"/>
    <x v="0"/>
    <n v="3"/>
    <x v="3"/>
    <s v="Technical Degree"/>
    <n v="1100"/>
    <n v="4"/>
    <x v="2"/>
    <x v="1"/>
    <x v="0"/>
    <x v="0"/>
    <x v="2"/>
    <x v="2"/>
    <x v="0"/>
    <n v="1"/>
    <x v="3"/>
    <x v="0"/>
    <x v="748"/>
    <x v="4"/>
    <x v="0"/>
    <x v="6"/>
    <x v="6"/>
    <n v="4"/>
    <x v="1"/>
    <n v="1"/>
    <x v="0"/>
    <x v="0"/>
    <x v="15"/>
    <x v="0"/>
    <n v="2"/>
    <n v="3"/>
    <x v="1"/>
    <x v="3"/>
    <x v="0"/>
    <x v="1"/>
    <x v="1"/>
    <n v="4"/>
    <x v="1"/>
    <n v="7"/>
    <x v="1"/>
  </r>
  <r>
    <n v="33"/>
    <x v="1"/>
    <x v="0"/>
    <x v="1"/>
    <x v="1"/>
    <n v="29"/>
    <x v="2"/>
    <n v="4"/>
    <x v="2"/>
    <s v="Medical"/>
    <n v="1101"/>
    <n v="1"/>
    <x v="3"/>
    <x v="0"/>
    <x v="1"/>
    <x v="1"/>
    <x v="0"/>
    <x v="0"/>
    <x v="1"/>
    <n v="3"/>
    <x v="2"/>
    <x v="0"/>
    <x v="749"/>
    <x v="1"/>
    <x v="1"/>
    <x v="6"/>
    <x v="6"/>
    <n v="4"/>
    <x v="1"/>
    <n v="2"/>
    <x v="2"/>
    <x v="0"/>
    <x v="19"/>
    <x v="1"/>
    <n v="4"/>
    <n v="3"/>
    <x v="1"/>
    <x v="20"/>
    <x v="4"/>
    <x v="1"/>
    <x v="1"/>
    <n v="3"/>
    <x v="1"/>
    <n v="8"/>
    <x v="1"/>
  </r>
  <r>
    <n v="28"/>
    <x v="2"/>
    <x v="1"/>
    <x v="0"/>
    <x v="1"/>
    <n v="15"/>
    <x v="4"/>
    <n v="2"/>
    <x v="0"/>
    <s v="Life Sciences"/>
    <n v="1102"/>
    <n v="1"/>
    <x v="3"/>
    <x v="1"/>
    <x v="0"/>
    <x v="0"/>
    <x v="1"/>
    <x v="1"/>
    <x v="2"/>
    <n v="3"/>
    <x v="2"/>
    <x v="2"/>
    <x v="750"/>
    <x v="1"/>
    <x v="1"/>
    <x v="10"/>
    <x v="10"/>
    <n v="3"/>
    <x v="0"/>
    <n v="4"/>
    <x v="1"/>
    <x v="1"/>
    <x v="21"/>
    <x v="3"/>
    <n v="5"/>
    <n v="2"/>
    <x v="2"/>
    <x v="9"/>
    <x v="2"/>
    <x v="3"/>
    <x v="2"/>
    <n v="2"/>
    <x v="0"/>
    <n v="2"/>
    <x v="2"/>
  </r>
  <r>
    <n v="34"/>
    <x v="1"/>
    <x v="1"/>
    <x v="1"/>
    <x v="1"/>
    <n v="3"/>
    <x v="0"/>
    <n v="1"/>
    <x v="1"/>
    <s v="Life Sciences"/>
    <n v="1103"/>
    <n v="1"/>
    <x v="3"/>
    <x v="1"/>
    <x v="0"/>
    <x v="0"/>
    <x v="0"/>
    <x v="0"/>
    <x v="4"/>
    <n v="4"/>
    <x v="0"/>
    <x v="0"/>
    <x v="751"/>
    <x v="4"/>
    <x v="1"/>
    <x v="8"/>
    <x v="8"/>
    <n v="3"/>
    <x v="0"/>
    <n v="3"/>
    <x v="3"/>
    <x v="0"/>
    <x v="2"/>
    <x v="0"/>
    <n v="1"/>
    <n v="2"/>
    <x v="2"/>
    <x v="0"/>
    <x v="0"/>
    <x v="3"/>
    <x v="2"/>
    <n v="0"/>
    <x v="0"/>
    <n v="4"/>
    <x v="0"/>
  </r>
  <r>
    <n v="37"/>
    <x v="1"/>
    <x v="1"/>
    <x v="0"/>
    <x v="0"/>
    <n v="10"/>
    <x v="1"/>
    <n v="4"/>
    <x v="2"/>
    <s v="Life Sciences"/>
    <n v="1105"/>
    <n v="4"/>
    <x v="2"/>
    <x v="0"/>
    <x v="1"/>
    <x v="1"/>
    <x v="0"/>
    <x v="0"/>
    <x v="0"/>
    <n v="4"/>
    <x v="0"/>
    <x v="2"/>
    <x v="752"/>
    <x v="7"/>
    <x v="0"/>
    <x v="9"/>
    <x v="9"/>
    <n v="3"/>
    <x v="0"/>
    <n v="3"/>
    <x v="3"/>
    <x v="2"/>
    <x v="0"/>
    <x v="0"/>
    <n v="5"/>
    <n v="3"/>
    <x v="1"/>
    <x v="6"/>
    <x v="1"/>
    <x v="2"/>
    <x v="2"/>
    <n v="0"/>
    <x v="0"/>
    <n v="0"/>
    <x v="2"/>
  </r>
  <r>
    <n v="25"/>
    <x v="2"/>
    <x v="0"/>
    <x v="0"/>
    <x v="1"/>
    <n v="4"/>
    <x v="0"/>
    <n v="1"/>
    <x v="1"/>
    <s v="Technical Degree"/>
    <n v="1106"/>
    <n v="4"/>
    <x v="2"/>
    <x v="1"/>
    <x v="0"/>
    <x v="0"/>
    <x v="1"/>
    <x v="1"/>
    <x v="2"/>
    <n v="4"/>
    <x v="0"/>
    <x v="1"/>
    <x v="753"/>
    <x v="1"/>
    <x v="0"/>
    <x v="2"/>
    <x v="2"/>
    <n v="3"/>
    <x v="0"/>
    <n v="2"/>
    <x v="2"/>
    <x v="1"/>
    <x v="2"/>
    <x v="0"/>
    <n v="3"/>
    <n v="4"/>
    <x v="3"/>
    <x v="5"/>
    <x v="0"/>
    <x v="1"/>
    <x v="1"/>
    <n v="5"/>
    <x v="1"/>
    <n v="6"/>
    <x v="1"/>
  </r>
  <r>
    <n v="26"/>
    <x v="2"/>
    <x v="0"/>
    <x v="0"/>
    <x v="1"/>
    <n v="21"/>
    <x v="2"/>
    <n v="3"/>
    <x v="3"/>
    <s v="Medical"/>
    <n v="1107"/>
    <n v="1"/>
    <x v="3"/>
    <x v="1"/>
    <x v="0"/>
    <x v="0"/>
    <x v="1"/>
    <x v="1"/>
    <x v="2"/>
    <n v="3"/>
    <x v="2"/>
    <x v="2"/>
    <x v="638"/>
    <x v="1"/>
    <x v="1"/>
    <x v="5"/>
    <x v="5"/>
    <n v="4"/>
    <x v="1"/>
    <n v="3"/>
    <x v="3"/>
    <x v="1"/>
    <x v="5"/>
    <x v="2"/>
    <n v="0"/>
    <n v="2"/>
    <x v="2"/>
    <x v="6"/>
    <x v="1"/>
    <x v="10"/>
    <x v="2"/>
    <n v="0"/>
    <x v="0"/>
    <n v="0"/>
    <x v="2"/>
  </r>
  <r>
    <n v="33"/>
    <x v="1"/>
    <x v="0"/>
    <x v="0"/>
    <x v="1"/>
    <n v="25"/>
    <x v="2"/>
    <n v="3"/>
    <x v="3"/>
    <s v="Medical"/>
    <n v="1108"/>
    <n v="1"/>
    <x v="3"/>
    <x v="1"/>
    <x v="1"/>
    <x v="1"/>
    <x v="1"/>
    <x v="1"/>
    <x v="1"/>
    <n v="2"/>
    <x v="1"/>
    <x v="0"/>
    <x v="754"/>
    <x v="5"/>
    <x v="0"/>
    <x v="5"/>
    <x v="5"/>
    <n v="4"/>
    <x v="1"/>
    <n v="2"/>
    <x v="2"/>
    <x v="0"/>
    <x v="7"/>
    <x v="3"/>
    <n v="0"/>
    <n v="3"/>
    <x v="1"/>
    <x v="4"/>
    <x v="1"/>
    <x v="3"/>
    <x v="2"/>
    <n v="2"/>
    <x v="0"/>
    <n v="2"/>
    <x v="2"/>
  </r>
  <r>
    <n v="42"/>
    <x v="0"/>
    <x v="1"/>
    <x v="0"/>
    <x v="1"/>
    <n v="2"/>
    <x v="0"/>
    <n v="2"/>
    <x v="0"/>
    <s v="Medical"/>
    <n v="1109"/>
    <n v="4"/>
    <x v="2"/>
    <x v="1"/>
    <x v="0"/>
    <x v="0"/>
    <x v="3"/>
    <x v="3"/>
    <x v="5"/>
    <n v="1"/>
    <x v="3"/>
    <x v="1"/>
    <x v="755"/>
    <x v="4"/>
    <x v="1"/>
    <x v="8"/>
    <x v="8"/>
    <n v="3"/>
    <x v="0"/>
    <n v="4"/>
    <x v="1"/>
    <x v="1"/>
    <x v="18"/>
    <x v="4"/>
    <n v="3"/>
    <n v="3"/>
    <x v="1"/>
    <x v="14"/>
    <x v="3"/>
    <x v="8"/>
    <x v="1"/>
    <n v="13"/>
    <x v="3"/>
    <n v="7"/>
    <x v="1"/>
  </r>
  <r>
    <n v="28"/>
    <x v="2"/>
    <x v="0"/>
    <x v="1"/>
    <x v="1"/>
    <n v="1"/>
    <x v="0"/>
    <n v="3"/>
    <x v="3"/>
    <s v="Medical"/>
    <n v="1111"/>
    <n v="1"/>
    <x v="3"/>
    <x v="1"/>
    <x v="1"/>
    <x v="1"/>
    <x v="1"/>
    <x v="1"/>
    <x v="2"/>
    <n v="2"/>
    <x v="1"/>
    <x v="2"/>
    <x v="756"/>
    <x v="1"/>
    <x v="1"/>
    <x v="2"/>
    <x v="2"/>
    <n v="3"/>
    <x v="0"/>
    <n v="1"/>
    <x v="0"/>
    <x v="3"/>
    <x v="5"/>
    <x v="2"/>
    <n v="2"/>
    <n v="3"/>
    <x v="1"/>
    <x v="6"/>
    <x v="1"/>
    <x v="2"/>
    <x v="2"/>
    <n v="0"/>
    <x v="0"/>
    <n v="0"/>
    <x v="2"/>
  </r>
  <r>
    <n v="50"/>
    <x v="0"/>
    <x v="0"/>
    <x v="1"/>
    <x v="0"/>
    <n v="1"/>
    <x v="0"/>
    <n v="4"/>
    <x v="2"/>
    <s v="Other"/>
    <n v="1113"/>
    <n v="4"/>
    <x v="2"/>
    <x v="1"/>
    <x v="0"/>
    <x v="0"/>
    <x v="0"/>
    <x v="0"/>
    <x v="0"/>
    <n v="3"/>
    <x v="2"/>
    <x v="0"/>
    <x v="757"/>
    <x v="9"/>
    <x v="0"/>
    <x v="9"/>
    <x v="9"/>
    <n v="3"/>
    <x v="0"/>
    <n v="4"/>
    <x v="1"/>
    <x v="0"/>
    <x v="7"/>
    <x v="3"/>
    <n v="4"/>
    <n v="3"/>
    <x v="1"/>
    <x v="2"/>
    <x v="1"/>
    <x v="2"/>
    <x v="2"/>
    <n v="0"/>
    <x v="0"/>
    <n v="0"/>
    <x v="2"/>
  </r>
  <r>
    <n v="33"/>
    <x v="1"/>
    <x v="1"/>
    <x v="1"/>
    <x v="0"/>
    <n v="7"/>
    <x v="1"/>
    <n v="3"/>
    <x v="3"/>
    <s v="Life Sciences"/>
    <n v="1114"/>
    <n v="4"/>
    <x v="2"/>
    <x v="0"/>
    <x v="0"/>
    <x v="0"/>
    <x v="0"/>
    <x v="0"/>
    <x v="0"/>
    <n v="2"/>
    <x v="1"/>
    <x v="1"/>
    <x v="758"/>
    <x v="4"/>
    <x v="1"/>
    <x v="8"/>
    <x v="8"/>
    <n v="3"/>
    <x v="0"/>
    <n v="3"/>
    <x v="3"/>
    <x v="1"/>
    <x v="21"/>
    <x v="3"/>
    <n v="3"/>
    <n v="3"/>
    <x v="1"/>
    <x v="11"/>
    <x v="2"/>
    <x v="3"/>
    <x v="2"/>
    <n v="0"/>
    <x v="0"/>
    <n v="2"/>
    <x v="2"/>
  </r>
  <r>
    <n v="34"/>
    <x v="1"/>
    <x v="1"/>
    <x v="2"/>
    <x v="1"/>
    <n v="3"/>
    <x v="0"/>
    <n v="4"/>
    <x v="2"/>
    <s v="Life Sciences"/>
    <n v="1115"/>
    <n v="3"/>
    <x v="1"/>
    <x v="1"/>
    <x v="1"/>
    <x v="1"/>
    <x v="1"/>
    <x v="1"/>
    <x v="1"/>
    <n v="4"/>
    <x v="0"/>
    <x v="1"/>
    <x v="759"/>
    <x v="9"/>
    <x v="1"/>
    <x v="8"/>
    <x v="8"/>
    <n v="3"/>
    <x v="0"/>
    <n v="4"/>
    <x v="1"/>
    <x v="2"/>
    <x v="3"/>
    <x v="0"/>
    <n v="2"/>
    <n v="3"/>
    <x v="1"/>
    <x v="2"/>
    <x v="1"/>
    <x v="2"/>
    <x v="2"/>
    <n v="0"/>
    <x v="0"/>
    <n v="0"/>
    <x v="2"/>
  </r>
  <r>
    <n v="48"/>
    <x v="0"/>
    <x v="1"/>
    <x v="2"/>
    <x v="1"/>
    <n v="1"/>
    <x v="0"/>
    <n v="4"/>
    <x v="2"/>
    <s v="Medical"/>
    <n v="1116"/>
    <n v="1"/>
    <x v="3"/>
    <x v="1"/>
    <x v="2"/>
    <x v="2"/>
    <x v="3"/>
    <x v="3"/>
    <x v="5"/>
    <n v="4"/>
    <x v="0"/>
    <x v="0"/>
    <x v="760"/>
    <x v="7"/>
    <x v="1"/>
    <x v="6"/>
    <x v="6"/>
    <n v="4"/>
    <x v="1"/>
    <n v="3"/>
    <x v="3"/>
    <x v="0"/>
    <x v="39"/>
    <x v="4"/>
    <n v="3"/>
    <n v="2"/>
    <x v="2"/>
    <x v="8"/>
    <x v="2"/>
    <x v="0"/>
    <x v="0"/>
    <n v="2"/>
    <x v="0"/>
    <n v="1"/>
    <x v="2"/>
  </r>
  <r>
    <n v="45"/>
    <x v="0"/>
    <x v="1"/>
    <x v="2"/>
    <x v="0"/>
    <n v="9"/>
    <x v="1"/>
    <n v="4"/>
    <x v="2"/>
    <s v="Life Sciences"/>
    <n v="1117"/>
    <n v="2"/>
    <x v="0"/>
    <x v="0"/>
    <x v="1"/>
    <x v="1"/>
    <x v="0"/>
    <x v="0"/>
    <x v="0"/>
    <n v="3"/>
    <x v="2"/>
    <x v="1"/>
    <x v="761"/>
    <x v="1"/>
    <x v="1"/>
    <x v="4"/>
    <x v="4"/>
    <n v="3"/>
    <x v="0"/>
    <n v="4"/>
    <x v="1"/>
    <x v="1"/>
    <x v="20"/>
    <x v="1"/>
    <n v="2"/>
    <n v="3"/>
    <x v="1"/>
    <x v="15"/>
    <x v="4"/>
    <x v="15"/>
    <x v="1"/>
    <n v="4"/>
    <x v="1"/>
    <n v="12"/>
    <x v="3"/>
  </r>
  <r>
    <n v="52"/>
    <x v="0"/>
    <x v="1"/>
    <x v="0"/>
    <x v="1"/>
    <n v="7"/>
    <x v="1"/>
    <n v="4"/>
    <x v="2"/>
    <s v="Life Sciences"/>
    <n v="1118"/>
    <n v="2"/>
    <x v="0"/>
    <x v="1"/>
    <x v="0"/>
    <x v="0"/>
    <x v="2"/>
    <x v="2"/>
    <x v="4"/>
    <n v="2"/>
    <x v="1"/>
    <x v="0"/>
    <x v="762"/>
    <x v="8"/>
    <x v="1"/>
    <x v="12"/>
    <x v="12"/>
    <n v="3"/>
    <x v="0"/>
    <n v="4"/>
    <x v="1"/>
    <x v="0"/>
    <x v="33"/>
    <x v="1"/>
    <n v="4"/>
    <n v="3"/>
    <x v="1"/>
    <x v="3"/>
    <x v="0"/>
    <x v="8"/>
    <x v="1"/>
    <n v="4"/>
    <x v="1"/>
    <n v="0"/>
    <x v="2"/>
  </r>
  <r>
    <n v="38"/>
    <x v="1"/>
    <x v="1"/>
    <x v="0"/>
    <x v="0"/>
    <n v="10"/>
    <x v="1"/>
    <n v="4"/>
    <x v="2"/>
    <s v="Marketing"/>
    <n v="1119"/>
    <n v="3"/>
    <x v="1"/>
    <x v="1"/>
    <x v="1"/>
    <x v="1"/>
    <x v="2"/>
    <x v="2"/>
    <x v="0"/>
    <n v="3"/>
    <x v="2"/>
    <x v="2"/>
    <x v="763"/>
    <x v="4"/>
    <x v="0"/>
    <x v="9"/>
    <x v="9"/>
    <n v="3"/>
    <x v="0"/>
    <n v="2"/>
    <x v="2"/>
    <x v="3"/>
    <x v="15"/>
    <x v="0"/>
    <n v="2"/>
    <n v="3"/>
    <x v="1"/>
    <x v="3"/>
    <x v="0"/>
    <x v="1"/>
    <x v="1"/>
    <n v="2"/>
    <x v="0"/>
    <n v="7"/>
    <x v="1"/>
  </r>
  <r>
    <n v="29"/>
    <x v="2"/>
    <x v="1"/>
    <x v="0"/>
    <x v="1"/>
    <n v="28"/>
    <x v="2"/>
    <n v="4"/>
    <x v="2"/>
    <s v="Life Sciences"/>
    <n v="1120"/>
    <n v="3"/>
    <x v="1"/>
    <x v="0"/>
    <x v="0"/>
    <x v="0"/>
    <x v="1"/>
    <x v="1"/>
    <x v="1"/>
    <n v="4"/>
    <x v="0"/>
    <x v="2"/>
    <x v="764"/>
    <x v="5"/>
    <x v="1"/>
    <x v="6"/>
    <x v="6"/>
    <n v="4"/>
    <x v="1"/>
    <n v="1"/>
    <x v="0"/>
    <x v="1"/>
    <x v="27"/>
    <x v="1"/>
    <n v="1"/>
    <n v="3"/>
    <x v="1"/>
    <x v="5"/>
    <x v="0"/>
    <x v="4"/>
    <x v="0"/>
    <n v="1"/>
    <x v="0"/>
    <n v="7"/>
    <x v="1"/>
  </r>
  <r>
    <n v="28"/>
    <x v="2"/>
    <x v="1"/>
    <x v="0"/>
    <x v="1"/>
    <n v="3"/>
    <x v="0"/>
    <n v="3"/>
    <x v="3"/>
    <s v="Medical"/>
    <n v="1121"/>
    <n v="4"/>
    <x v="2"/>
    <x v="0"/>
    <x v="0"/>
    <x v="0"/>
    <x v="2"/>
    <x v="2"/>
    <x v="3"/>
    <n v="2"/>
    <x v="1"/>
    <x v="2"/>
    <x v="765"/>
    <x v="4"/>
    <x v="1"/>
    <x v="8"/>
    <x v="8"/>
    <n v="3"/>
    <x v="0"/>
    <n v="2"/>
    <x v="2"/>
    <x v="2"/>
    <x v="1"/>
    <x v="0"/>
    <n v="3"/>
    <n v="2"/>
    <x v="2"/>
    <x v="7"/>
    <x v="0"/>
    <x v="1"/>
    <x v="1"/>
    <n v="1"/>
    <x v="0"/>
    <n v="7"/>
    <x v="1"/>
  </r>
  <r>
    <n v="46"/>
    <x v="0"/>
    <x v="1"/>
    <x v="0"/>
    <x v="0"/>
    <n v="3"/>
    <x v="0"/>
    <n v="1"/>
    <x v="1"/>
    <s v="Marketing"/>
    <n v="1124"/>
    <n v="1"/>
    <x v="3"/>
    <x v="1"/>
    <x v="0"/>
    <x v="0"/>
    <x v="3"/>
    <x v="3"/>
    <x v="5"/>
    <n v="3"/>
    <x v="2"/>
    <x v="1"/>
    <x v="766"/>
    <x v="9"/>
    <x v="1"/>
    <x v="3"/>
    <x v="3"/>
    <n v="3"/>
    <x v="0"/>
    <n v="4"/>
    <x v="1"/>
    <x v="1"/>
    <x v="18"/>
    <x v="4"/>
    <n v="3"/>
    <n v="3"/>
    <x v="1"/>
    <x v="12"/>
    <x v="4"/>
    <x v="5"/>
    <x v="1"/>
    <n v="4"/>
    <x v="1"/>
    <n v="9"/>
    <x v="1"/>
  </r>
  <r>
    <n v="38"/>
    <x v="1"/>
    <x v="1"/>
    <x v="0"/>
    <x v="0"/>
    <n v="2"/>
    <x v="0"/>
    <n v="2"/>
    <x v="0"/>
    <s v="Marketing"/>
    <n v="1125"/>
    <n v="4"/>
    <x v="2"/>
    <x v="1"/>
    <x v="0"/>
    <x v="0"/>
    <x v="2"/>
    <x v="2"/>
    <x v="0"/>
    <n v="2"/>
    <x v="1"/>
    <x v="0"/>
    <x v="767"/>
    <x v="8"/>
    <x v="1"/>
    <x v="10"/>
    <x v="10"/>
    <n v="3"/>
    <x v="0"/>
    <n v="3"/>
    <x v="3"/>
    <x v="0"/>
    <x v="1"/>
    <x v="0"/>
    <n v="2"/>
    <n v="3"/>
    <x v="1"/>
    <x v="6"/>
    <x v="1"/>
    <x v="2"/>
    <x v="2"/>
    <n v="0"/>
    <x v="0"/>
    <n v="0"/>
    <x v="2"/>
  </r>
  <r>
    <n v="43"/>
    <x v="0"/>
    <x v="1"/>
    <x v="1"/>
    <x v="1"/>
    <n v="27"/>
    <x v="2"/>
    <n v="3"/>
    <x v="3"/>
    <s v="Life Sciences"/>
    <n v="1126"/>
    <n v="3"/>
    <x v="1"/>
    <x v="0"/>
    <x v="0"/>
    <x v="0"/>
    <x v="2"/>
    <x v="2"/>
    <x v="3"/>
    <n v="1"/>
    <x v="3"/>
    <x v="1"/>
    <x v="768"/>
    <x v="0"/>
    <x v="1"/>
    <x v="0"/>
    <x v="0"/>
    <n v="3"/>
    <x v="0"/>
    <n v="3"/>
    <x v="3"/>
    <x v="1"/>
    <x v="33"/>
    <x v="1"/>
    <n v="1"/>
    <n v="3"/>
    <x v="1"/>
    <x v="3"/>
    <x v="0"/>
    <x v="1"/>
    <x v="1"/>
    <n v="0"/>
    <x v="0"/>
    <n v="1"/>
    <x v="2"/>
  </r>
  <r>
    <n v="39"/>
    <x v="1"/>
    <x v="0"/>
    <x v="1"/>
    <x v="1"/>
    <n v="2"/>
    <x v="0"/>
    <n v="3"/>
    <x v="3"/>
    <s v="Life Sciences"/>
    <n v="1127"/>
    <n v="1"/>
    <x v="3"/>
    <x v="1"/>
    <x v="0"/>
    <x v="0"/>
    <x v="3"/>
    <x v="3"/>
    <x v="4"/>
    <n v="4"/>
    <x v="0"/>
    <x v="2"/>
    <x v="769"/>
    <x v="8"/>
    <x v="1"/>
    <x v="0"/>
    <x v="0"/>
    <n v="3"/>
    <x v="0"/>
    <n v="4"/>
    <x v="1"/>
    <x v="2"/>
    <x v="24"/>
    <x v="4"/>
    <n v="4"/>
    <n v="3"/>
    <x v="1"/>
    <x v="29"/>
    <x v="4"/>
    <x v="1"/>
    <x v="1"/>
    <n v="11"/>
    <x v="3"/>
    <n v="5"/>
    <x v="0"/>
  </r>
  <r>
    <n v="40"/>
    <x v="1"/>
    <x v="1"/>
    <x v="0"/>
    <x v="1"/>
    <n v="14"/>
    <x v="4"/>
    <n v="3"/>
    <x v="3"/>
    <s v="Medical"/>
    <n v="1128"/>
    <n v="3"/>
    <x v="1"/>
    <x v="1"/>
    <x v="1"/>
    <x v="1"/>
    <x v="4"/>
    <x v="4"/>
    <x v="7"/>
    <n v="3"/>
    <x v="2"/>
    <x v="0"/>
    <x v="770"/>
    <x v="1"/>
    <x v="1"/>
    <x v="9"/>
    <x v="9"/>
    <n v="3"/>
    <x v="0"/>
    <n v="1"/>
    <x v="0"/>
    <x v="0"/>
    <x v="24"/>
    <x v="4"/>
    <n v="2"/>
    <n v="4"/>
    <x v="3"/>
    <x v="23"/>
    <x v="4"/>
    <x v="1"/>
    <x v="1"/>
    <n v="4"/>
    <x v="1"/>
    <n v="9"/>
    <x v="1"/>
  </r>
  <r>
    <n v="21"/>
    <x v="2"/>
    <x v="1"/>
    <x v="0"/>
    <x v="1"/>
    <n v="1"/>
    <x v="0"/>
    <n v="1"/>
    <x v="1"/>
    <s v="Technical Degree"/>
    <n v="1131"/>
    <n v="4"/>
    <x v="2"/>
    <x v="0"/>
    <x v="1"/>
    <x v="1"/>
    <x v="1"/>
    <x v="1"/>
    <x v="1"/>
    <n v="2"/>
    <x v="1"/>
    <x v="0"/>
    <x v="266"/>
    <x v="1"/>
    <x v="0"/>
    <x v="0"/>
    <x v="0"/>
    <n v="3"/>
    <x v="0"/>
    <n v="3"/>
    <x v="3"/>
    <x v="0"/>
    <x v="17"/>
    <x v="2"/>
    <n v="6"/>
    <n v="4"/>
    <x v="3"/>
    <x v="4"/>
    <x v="1"/>
    <x v="3"/>
    <x v="2"/>
    <n v="2"/>
    <x v="0"/>
    <n v="2"/>
    <x v="2"/>
  </r>
  <r>
    <n v="39"/>
    <x v="1"/>
    <x v="1"/>
    <x v="2"/>
    <x v="1"/>
    <n v="9"/>
    <x v="1"/>
    <n v="3"/>
    <x v="3"/>
    <s v="Life Sciences"/>
    <n v="1132"/>
    <n v="3"/>
    <x v="1"/>
    <x v="1"/>
    <x v="0"/>
    <x v="0"/>
    <x v="0"/>
    <x v="0"/>
    <x v="2"/>
    <n v="2"/>
    <x v="1"/>
    <x v="0"/>
    <x v="771"/>
    <x v="3"/>
    <x v="1"/>
    <x v="2"/>
    <x v="2"/>
    <n v="3"/>
    <x v="0"/>
    <n v="3"/>
    <x v="3"/>
    <x v="0"/>
    <x v="15"/>
    <x v="0"/>
    <n v="2"/>
    <n v="2"/>
    <x v="2"/>
    <x v="8"/>
    <x v="2"/>
    <x v="0"/>
    <x v="0"/>
    <n v="0"/>
    <x v="0"/>
    <n v="3"/>
    <x v="0"/>
  </r>
  <r>
    <n v="36"/>
    <x v="1"/>
    <x v="1"/>
    <x v="2"/>
    <x v="1"/>
    <n v="18"/>
    <x v="3"/>
    <n v="4"/>
    <x v="2"/>
    <s v="Life Sciences"/>
    <n v="1133"/>
    <n v="1"/>
    <x v="3"/>
    <x v="1"/>
    <x v="0"/>
    <x v="0"/>
    <x v="0"/>
    <x v="0"/>
    <x v="3"/>
    <n v="4"/>
    <x v="0"/>
    <x v="0"/>
    <x v="772"/>
    <x v="7"/>
    <x v="1"/>
    <x v="5"/>
    <x v="5"/>
    <n v="4"/>
    <x v="1"/>
    <n v="1"/>
    <x v="0"/>
    <x v="0"/>
    <x v="33"/>
    <x v="1"/>
    <n v="0"/>
    <n v="3"/>
    <x v="1"/>
    <x v="19"/>
    <x v="4"/>
    <x v="5"/>
    <x v="1"/>
    <n v="0"/>
    <x v="0"/>
    <n v="9"/>
    <x v="1"/>
  </r>
  <r>
    <n v="31"/>
    <x v="1"/>
    <x v="1"/>
    <x v="1"/>
    <x v="0"/>
    <n v="20"/>
    <x v="3"/>
    <n v="3"/>
    <x v="3"/>
    <s v="Life Sciences"/>
    <n v="1135"/>
    <n v="3"/>
    <x v="1"/>
    <x v="1"/>
    <x v="2"/>
    <x v="2"/>
    <x v="1"/>
    <x v="1"/>
    <x v="6"/>
    <n v="4"/>
    <x v="0"/>
    <x v="1"/>
    <x v="773"/>
    <x v="4"/>
    <x v="1"/>
    <x v="3"/>
    <x v="3"/>
    <n v="3"/>
    <x v="0"/>
    <n v="1"/>
    <x v="0"/>
    <x v="1"/>
    <x v="8"/>
    <x v="3"/>
    <n v="4"/>
    <n v="3"/>
    <x v="1"/>
    <x v="4"/>
    <x v="1"/>
    <x v="3"/>
    <x v="2"/>
    <n v="2"/>
    <x v="0"/>
    <n v="2"/>
    <x v="2"/>
  </r>
  <r>
    <n v="28"/>
    <x v="2"/>
    <x v="1"/>
    <x v="0"/>
    <x v="1"/>
    <n v="2"/>
    <x v="0"/>
    <n v="1"/>
    <x v="1"/>
    <s v="Life Sciences"/>
    <n v="1136"/>
    <n v="1"/>
    <x v="3"/>
    <x v="1"/>
    <x v="1"/>
    <x v="1"/>
    <x v="1"/>
    <x v="1"/>
    <x v="1"/>
    <n v="2"/>
    <x v="1"/>
    <x v="1"/>
    <x v="774"/>
    <x v="4"/>
    <x v="1"/>
    <x v="8"/>
    <x v="8"/>
    <n v="3"/>
    <x v="0"/>
    <n v="1"/>
    <x v="0"/>
    <x v="0"/>
    <x v="3"/>
    <x v="0"/>
    <n v="2"/>
    <n v="1"/>
    <x v="0"/>
    <x v="8"/>
    <x v="2"/>
    <x v="7"/>
    <x v="0"/>
    <n v="0"/>
    <x v="0"/>
    <n v="4"/>
    <x v="0"/>
  </r>
  <r>
    <n v="35"/>
    <x v="1"/>
    <x v="1"/>
    <x v="1"/>
    <x v="0"/>
    <n v="11"/>
    <x v="4"/>
    <n v="2"/>
    <x v="0"/>
    <s v="Marketing"/>
    <n v="1137"/>
    <n v="4"/>
    <x v="2"/>
    <x v="1"/>
    <x v="0"/>
    <x v="0"/>
    <x v="0"/>
    <x v="0"/>
    <x v="0"/>
    <n v="4"/>
    <x v="0"/>
    <x v="2"/>
    <x v="775"/>
    <x v="1"/>
    <x v="1"/>
    <x v="0"/>
    <x v="0"/>
    <n v="3"/>
    <x v="0"/>
    <n v="4"/>
    <x v="1"/>
    <x v="1"/>
    <x v="7"/>
    <x v="3"/>
    <n v="3"/>
    <n v="3"/>
    <x v="1"/>
    <x v="8"/>
    <x v="2"/>
    <x v="3"/>
    <x v="2"/>
    <n v="0"/>
    <x v="0"/>
    <n v="2"/>
    <x v="2"/>
  </r>
  <r>
    <n v="49"/>
    <x v="0"/>
    <x v="1"/>
    <x v="0"/>
    <x v="0"/>
    <n v="8"/>
    <x v="1"/>
    <n v="4"/>
    <x v="2"/>
    <s v="Technical Degree"/>
    <n v="1138"/>
    <n v="4"/>
    <x v="2"/>
    <x v="1"/>
    <x v="1"/>
    <x v="1"/>
    <x v="3"/>
    <x v="3"/>
    <x v="0"/>
    <n v="2"/>
    <x v="1"/>
    <x v="1"/>
    <x v="776"/>
    <x v="2"/>
    <x v="1"/>
    <x v="8"/>
    <x v="8"/>
    <n v="3"/>
    <x v="0"/>
    <n v="2"/>
    <x v="2"/>
    <x v="1"/>
    <x v="14"/>
    <x v="4"/>
    <n v="3"/>
    <n v="3"/>
    <x v="1"/>
    <x v="7"/>
    <x v="0"/>
    <x v="6"/>
    <x v="1"/>
    <n v="2"/>
    <x v="0"/>
    <n v="3"/>
    <x v="0"/>
  </r>
  <r>
    <n v="34"/>
    <x v="1"/>
    <x v="1"/>
    <x v="1"/>
    <x v="1"/>
    <n v="2"/>
    <x v="0"/>
    <n v="2"/>
    <x v="0"/>
    <s v="Life Sciences"/>
    <n v="1140"/>
    <n v="4"/>
    <x v="2"/>
    <x v="1"/>
    <x v="0"/>
    <x v="0"/>
    <x v="0"/>
    <x v="0"/>
    <x v="3"/>
    <n v="3"/>
    <x v="2"/>
    <x v="0"/>
    <x v="777"/>
    <x v="7"/>
    <x v="1"/>
    <x v="0"/>
    <x v="0"/>
    <n v="3"/>
    <x v="0"/>
    <n v="4"/>
    <x v="1"/>
    <x v="0"/>
    <x v="7"/>
    <x v="3"/>
    <n v="3"/>
    <n v="2"/>
    <x v="2"/>
    <x v="11"/>
    <x v="2"/>
    <x v="3"/>
    <x v="2"/>
    <n v="0"/>
    <x v="0"/>
    <n v="2"/>
    <x v="2"/>
  </r>
  <r>
    <n v="29"/>
    <x v="2"/>
    <x v="1"/>
    <x v="1"/>
    <x v="1"/>
    <n v="10"/>
    <x v="1"/>
    <n v="3"/>
    <x v="3"/>
    <s v="Life Sciences"/>
    <n v="1143"/>
    <n v="4"/>
    <x v="2"/>
    <x v="0"/>
    <x v="0"/>
    <x v="0"/>
    <x v="1"/>
    <x v="1"/>
    <x v="1"/>
    <n v="2"/>
    <x v="1"/>
    <x v="2"/>
    <x v="778"/>
    <x v="4"/>
    <x v="1"/>
    <x v="9"/>
    <x v="9"/>
    <n v="3"/>
    <x v="0"/>
    <n v="4"/>
    <x v="1"/>
    <x v="3"/>
    <x v="0"/>
    <x v="0"/>
    <n v="2"/>
    <n v="2"/>
    <x v="2"/>
    <x v="5"/>
    <x v="0"/>
    <x v="4"/>
    <x v="0"/>
    <n v="1"/>
    <x v="0"/>
    <n v="1"/>
    <x v="2"/>
  </r>
  <r>
    <n v="42"/>
    <x v="0"/>
    <x v="1"/>
    <x v="0"/>
    <x v="1"/>
    <n v="29"/>
    <x v="2"/>
    <n v="3"/>
    <x v="3"/>
    <s v="Medical"/>
    <n v="1148"/>
    <n v="2"/>
    <x v="0"/>
    <x v="1"/>
    <x v="3"/>
    <x v="3"/>
    <x v="0"/>
    <x v="0"/>
    <x v="2"/>
    <n v="4"/>
    <x v="0"/>
    <x v="0"/>
    <x v="779"/>
    <x v="5"/>
    <x v="1"/>
    <x v="12"/>
    <x v="12"/>
    <n v="3"/>
    <x v="0"/>
    <n v="1"/>
    <x v="0"/>
    <x v="0"/>
    <x v="28"/>
    <x v="1"/>
    <n v="3"/>
    <n v="3"/>
    <x v="1"/>
    <x v="6"/>
    <x v="1"/>
    <x v="2"/>
    <x v="2"/>
    <n v="0"/>
    <x v="0"/>
    <n v="0"/>
    <x v="2"/>
  </r>
  <r>
    <n v="29"/>
    <x v="2"/>
    <x v="1"/>
    <x v="0"/>
    <x v="1"/>
    <n v="8"/>
    <x v="1"/>
    <n v="1"/>
    <x v="1"/>
    <s v="Medical"/>
    <n v="1150"/>
    <n v="2"/>
    <x v="0"/>
    <x v="1"/>
    <x v="1"/>
    <x v="1"/>
    <x v="0"/>
    <x v="0"/>
    <x v="3"/>
    <n v="4"/>
    <x v="0"/>
    <x v="1"/>
    <x v="780"/>
    <x v="1"/>
    <x v="0"/>
    <x v="2"/>
    <x v="2"/>
    <n v="3"/>
    <x v="0"/>
    <n v="3"/>
    <x v="3"/>
    <x v="1"/>
    <x v="1"/>
    <x v="0"/>
    <n v="2"/>
    <n v="2"/>
    <x v="2"/>
    <x v="1"/>
    <x v="0"/>
    <x v="1"/>
    <x v="1"/>
    <n v="1"/>
    <x v="0"/>
    <n v="2"/>
    <x v="2"/>
  </r>
  <r>
    <n v="38"/>
    <x v="1"/>
    <x v="1"/>
    <x v="0"/>
    <x v="2"/>
    <n v="1"/>
    <x v="0"/>
    <n v="3"/>
    <x v="3"/>
    <s v="Human Resources"/>
    <n v="1152"/>
    <n v="3"/>
    <x v="1"/>
    <x v="1"/>
    <x v="2"/>
    <x v="2"/>
    <x v="1"/>
    <x v="1"/>
    <x v="8"/>
    <n v="3"/>
    <x v="2"/>
    <x v="1"/>
    <x v="781"/>
    <x v="1"/>
    <x v="1"/>
    <x v="4"/>
    <x v="4"/>
    <n v="3"/>
    <x v="0"/>
    <n v="4"/>
    <x v="1"/>
    <x v="1"/>
    <x v="2"/>
    <x v="0"/>
    <n v="2"/>
    <n v="4"/>
    <x v="3"/>
    <x v="5"/>
    <x v="0"/>
    <x v="8"/>
    <x v="1"/>
    <n v="5"/>
    <x v="1"/>
    <n v="0"/>
    <x v="2"/>
  </r>
  <r>
    <n v="28"/>
    <x v="2"/>
    <x v="1"/>
    <x v="1"/>
    <x v="1"/>
    <n v="6"/>
    <x v="1"/>
    <n v="3"/>
    <x v="3"/>
    <s v="Life Sciences"/>
    <n v="1154"/>
    <n v="3"/>
    <x v="1"/>
    <x v="1"/>
    <x v="1"/>
    <x v="1"/>
    <x v="1"/>
    <x v="1"/>
    <x v="1"/>
    <n v="3"/>
    <x v="2"/>
    <x v="2"/>
    <x v="68"/>
    <x v="1"/>
    <x v="0"/>
    <x v="9"/>
    <x v="9"/>
    <n v="3"/>
    <x v="0"/>
    <n v="4"/>
    <x v="1"/>
    <x v="1"/>
    <x v="8"/>
    <x v="3"/>
    <n v="2"/>
    <n v="3"/>
    <x v="1"/>
    <x v="11"/>
    <x v="2"/>
    <x v="10"/>
    <x v="2"/>
    <n v="0"/>
    <x v="0"/>
    <n v="2"/>
    <x v="2"/>
  </r>
  <r>
    <n v="18"/>
    <x v="2"/>
    <x v="0"/>
    <x v="2"/>
    <x v="1"/>
    <n v="8"/>
    <x v="1"/>
    <n v="1"/>
    <x v="1"/>
    <s v="Medical"/>
    <n v="1156"/>
    <n v="3"/>
    <x v="1"/>
    <x v="1"/>
    <x v="0"/>
    <x v="0"/>
    <x v="1"/>
    <x v="1"/>
    <x v="2"/>
    <n v="3"/>
    <x v="2"/>
    <x v="0"/>
    <x v="782"/>
    <x v="1"/>
    <x v="1"/>
    <x v="3"/>
    <x v="3"/>
    <n v="3"/>
    <x v="0"/>
    <n v="4"/>
    <x v="1"/>
    <x v="0"/>
    <x v="11"/>
    <x v="2"/>
    <n v="0"/>
    <n v="3"/>
    <x v="1"/>
    <x v="2"/>
    <x v="1"/>
    <x v="2"/>
    <x v="2"/>
    <n v="0"/>
    <x v="0"/>
    <n v="0"/>
    <x v="2"/>
  </r>
  <r>
    <n v="33"/>
    <x v="1"/>
    <x v="0"/>
    <x v="0"/>
    <x v="0"/>
    <n v="9"/>
    <x v="1"/>
    <n v="4"/>
    <x v="2"/>
    <s v="Marketing"/>
    <n v="1157"/>
    <n v="1"/>
    <x v="3"/>
    <x v="0"/>
    <x v="0"/>
    <x v="0"/>
    <x v="0"/>
    <x v="0"/>
    <x v="0"/>
    <n v="1"/>
    <x v="3"/>
    <x v="0"/>
    <x v="783"/>
    <x v="4"/>
    <x v="0"/>
    <x v="8"/>
    <x v="8"/>
    <n v="3"/>
    <x v="0"/>
    <n v="1"/>
    <x v="0"/>
    <x v="0"/>
    <x v="3"/>
    <x v="0"/>
    <n v="3"/>
    <n v="3"/>
    <x v="1"/>
    <x v="8"/>
    <x v="2"/>
    <x v="3"/>
    <x v="2"/>
    <n v="0"/>
    <x v="0"/>
    <n v="3"/>
    <x v="0"/>
  </r>
  <r>
    <n v="41"/>
    <x v="0"/>
    <x v="1"/>
    <x v="0"/>
    <x v="1"/>
    <n v="12"/>
    <x v="4"/>
    <n v="4"/>
    <x v="2"/>
    <s v="Life Sciences"/>
    <n v="1158"/>
    <n v="2"/>
    <x v="0"/>
    <x v="1"/>
    <x v="0"/>
    <x v="0"/>
    <x v="1"/>
    <x v="1"/>
    <x v="2"/>
    <n v="4"/>
    <x v="0"/>
    <x v="1"/>
    <x v="784"/>
    <x v="9"/>
    <x v="0"/>
    <x v="0"/>
    <x v="0"/>
    <n v="3"/>
    <x v="0"/>
    <n v="1"/>
    <x v="0"/>
    <x v="1"/>
    <x v="3"/>
    <x v="0"/>
    <n v="4"/>
    <n v="3"/>
    <x v="1"/>
    <x v="6"/>
    <x v="1"/>
    <x v="2"/>
    <x v="2"/>
    <n v="0"/>
    <x v="0"/>
    <n v="0"/>
    <x v="2"/>
  </r>
  <r>
    <n v="31"/>
    <x v="1"/>
    <x v="0"/>
    <x v="1"/>
    <x v="1"/>
    <n v="15"/>
    <x v="4"/>
    <n v="3"/>
    <x v="3"/>
    <s v="Medical"/>
    <n v="1160"/>
    <n v="3"/>
    <x v="1"/>
    <x v="1"/>
    <x v="0"/>
    <x v="0"/>
    <x v="1"/>
    <x v="1"/>
    <x v="2"/>
    <n v="3"/>
    <x v="2"/>
    <x v="1"/>
    <x v="353"/>
    <x v="1"/>
    <x v="1"/>
    <x v="3"/>
    <x v="3"/>
    <n v="3"/>
    <x v="0"/>
    <n v="3"/>
    <x v="3"/>
    <x v="1"/>
    <x v="17"/>
    <x v="2"/>
    <n v="5"/>
    <n v="2"/>
    <x v="2"/>
    <x v="4"/>
    <x v="1"/>
    <x v="3"/>
    <x v="2"/>
    <n v="2"/>
    <x v="0"/>
    <n v="2"/>
    <x v="2"/>
  </r>
  <r>
    <n v="37"/>
    <x v="1"/>
    <x v="1"/>
    <x v="0"/>
    <x v="1"/>
    <n v="25"/>
    <x v="2"/>
    <n v="2"/>
    <x v="0"/>
    <s v="Medical"/>
    <n v="1161"/>
    <n v="3"/>
    <x v="1"/>
    <x v="0"/>
    <x v="1"/>
    <x v="1"/>
    <x v="0"/>
    <x v="0"/>
    <x v="4"/>
    <n v="4"/>
    <x v="0"/>
    <x v="2"/>
    <x v="785"/>
    <x v="8"/>
    <x v="1"/>
    <x v="4"/>
    <x v="4"/>
    <n v="3"/>
    <x v="0"/>
    <n v="3"/>
    <x v="3"/>
    <x v="3"/>
    <x v="15"/>
    <x v="0"/>
    <n v="2"/>
    <n v="3"/>
    <x v="1"/>
    <x v="0"/>
    <x v="0"/>
    <x v="3"/>
    <x v="2"/>
    <n v="1"/>
    <x v="0"/>
    <n v="3"/>
    <x v="0"/>
  </r>
  <r>
    <n v="27"/>
    <x v="2"/>
    <x v="1"/>
    <x v="0"/>
    <x v="1"/>
    <n v="6"/>
    <x v="1"/>
    <n v="3"/>
    <x v="3"/>
    <s v="Life Sciences"/>
    <n v="1162"/>
    <n v="4"/>
    <x v="2"/>
    <x v="1"/>
    <x v="1"/>
    <x v="1"/>
    <x v="1"/>
    <x v="1"/>
    <x v="1"/>
    <n v="3"/>
    <x v="2"/>
    <x v="1"/>
    <x v="786"/>
    <x v="1"/>
    <x v="1"/>
    <x v="4"/>
    <x v="4"/>
    <n v="3"/>
    <x v="0"/>
    <n v="3"/>
    <x v="3"/>
    <x v="1"/>
    <x v="21"/>
    <x v="3"/>
    <n v="0"/>
    <n v="3"/>
    <x v="1"/>
    <x v="9"/>
    <x v="2"/>
    <x v="3"/>
    <x v="2"/>
    <n v="2"/>
    <x v="0"/>
    <n v="2"/>
    <x v="2"/>
  </r>
  <r>
    <n v="34"/>
    <x v="1"/>
    <x v="1"/>
    <x v="0"/>
    <x v="0"/>
    <n v="9"/>
    <x v="1"/>
    <n v="1"/>
    <x v="1"/>
    <s v="Life Sciences"/>
    <n v="1163"/>
    <n v="2"/>
    <x v="0"/>
    <x v="0"/>
    <x v="0"/>
    <x v="0"/>
    <x v="0"/>
    <x v="0"/>
    <x v="0"/>
    <n v="3"/>
    <x v="2"/>
    <x v="1"/>
    <x v="787"/>
    <x v="1"/>
    <x v="1"/>
    <x v="5"/>
    <x v="5"/>
    <n v="4"/>
    <x v="1"/>
    <n v="1"/>
    <x v="0"/>
    <x v="0"/>
    <x v="3"/>
    <x v="0"/>
    <n v="3"/>
    <n v="2"/>
    <x v="2"/>
    <x v="0"/>
    <x v="0"/>
    <x v="4"/>
    <x v="0"/>
    <n v="1"/>
    <x v="0"/>
    <n v="3"/>
    <x v="0"/>
  </r>
  <r>
    <n v="35"/>
    <x v="1"/>
    <x v="1"/>
    <x v="0"/>
    <x v="2"/>
    <n v="8"/>
    <x v="1"/>
    <n v="4"/>
    <x v="2"/>
    <s v="Technical Degree"/>
    <n v="1164"/>
    <n v="3"/>
    <x v="1"/>
    <x v="1"/>
    <x v="0"/>
    <x v="0"/>
    <x v="1"/>
    <x v="1"/>
    <x v="8"/>
    <n v="3"/>
    <x v="2"/>
    <x v="0"/>
    <x v="788"/>
    <x v="1"/>
    <x v="1"/>
    <x v="8"/>
    <x v="8"/>
    <n v="3"/>
    <x v="0"/>
    <n v="2"/>
    <x v="2"/>
    <x v="0"/>
    <x v="3"/>
    <x v="0"/>
    <n v="2"/>
    <n v="1"/>
    <x v="0"/>
    <x v="8"/>
    <x v="2"/>
    <x v="0"/>
    <x v="0"/>
    <n v="1"/>
    <x v="0"/>
    <n v="4"/>
    <x v="0"/>
  </r>
  <r>
    <n v="29"/>
    <x v="2"/>
    <x v="0"/>
    <x v="0"/>
    <x v="0"/>
    <n v="23"/>
    <x v="2"/>
    <n v="1"/>
    <x v="1"/>
    <s v="Life Sciences"/>
    <n v="1165"/>
    <n v="4"/>
    <x v="2"/>
    <x v="0"/>
    <x v="1"/>
    <x v="1"/>
    <x v="2"/>
    <x v="2"/>
    <x v="0"/>
    <n v="1"/>
    <x v="3"/>
    <x v="1"/>
    <x v="789"/>
    <x v="1"/>
    <x v="1"/>
    <x v="4"/>
    <x v="4"/>
    <n v="3"/>
    <x v="0"/>
    <n v="1"/>
    <x v="0"/>
    <x v="1"/>
    <x v="27"/>
    <x v="1"/>
    <n v="3"/>
    <n v="1"/>
    <x v="0"/>
    <x v="19"/>
    <x v="4"/>
    <x v="6"/>
    <x v="1"/>
    <n v="3"/>
    <x v="1"/>
    <n v="10"/>
    <x v="1"/>
  </r>
  <r>
    <n v="40"/>
    <x v="1"/>
    <x v="1"/>
    <x v="1"/>
    <x v="1"/>
    <n v="9"/>
    <x v="1"/>
    <n v="4"/>
    <x v="2"/>
    <s v="Medical"/>
    <n v="1166"/>
    <n v="2"/>
    <x v="0"/>
    <x v="0"/>
    <x v="0"/>
    <x v="0"/>
    <x v="2"/>
    <x v="2"/>
    <x v="7"/>
    <n v="3"/>
    <x v="2"/>
    <x v="0"/>
    <x v="790"/>
    <x v="3"/>
    <x v="1"/>
    <x v="8"/>
    <x v="8"/>
    <n v="3"/>
    <x v="0"/>
    <n v="3"/>
    <x v="3"/>
    <x v="0"/>
    <x v="26"/>
    <x v="1"/>
    <n v="3"/>
    <n v="2"/>
    <x v="2"/>
    <x v="29"/>
    <x v="4"/>
    <x v="1"/>
    <x v="1"/>
    <n v="2"/>
    <x v="0"/>
    <n v="13"/>
    <x v="3"/>
  </r>
  <r>
    <n v="42"/>
    <x v="0"/>
    <x v="0"/>
    <x v="1"/>
    <x v="0"/>
    <n v="12"/>
    <x v="4"/>
    <n v="3"/>
    <x v="3"/>
    <s v="Life Sciences"/>
    <n v="1167"/>
    <n v="3"/>
    <x v="1"/>
    <x v="1"/>
    <x v="0"/>
    <x v="0"/>
    <x v="3"/>
    <x v="3"/>
    <x v="0"/>
    <n v="1"/>
    <x v="3"/>
    <x v="0"/>
    <x v="791"/>
    <x v="4"/>
    <x v="0"/>
    <x v="3"/>
    <x v="3"/>
    <n v="3"/>
    <x v="0"/>
    <n v="2"/>
    <x v="2"/>
    <x v="0"/>
    <x v="14"/>
    <x v="4"/>
    <n v="2"/>
    <n v="2"/>
    <x v="2"/>
    <x v="17"/>
    <x v="3"/>
    <x v="5"/>
    <x v="1"/>
    <n v="13"/>
    <x v="3"/>
    <n v="14"/>
    <x v="3"/>
  </r>
  <r>
    <n v="42"/>
    <x v="0"/>
    <x v="1"/>
    <x v="0"/>
    <x v="0"/>
    <n v="4"/>
    <x v="0"/>
    <n v="4"/>
    <x v="2"/>
    <s v="Marketing"/>
    <n v="1171"/>
    <n v="2"/>
    <x v="0"/>
    <x v="1"/>
    <x v="0"/>
    <x v="0"/>
    <x v="0"/>
    <x v="0"/>
    <x v="0"/>
    <n v="1"/>
    <x v="3"/>
    <x v="0"/>
    <x v="792"/>
    <x v="8"/>
    <x v="1"/>
    <x v="4"/>
    <x v="4"/>
    <n v="3"/>
    <x v="0"/>
    <n v="4"/>
    <x v="1"/>
    <x v="0"/>
    <x v="15"/>
    <x v="0"/>
    <n v="3"/>
    <n v="4"/>
    <x v="3"/>
    <x v="0"/>
    <x v="0"/>
    <x v="0"/>
    <x v="0"/>
    <n v="1"/>
    <x v="0"/>
    <n v="5"/>
    <x v="0"/>
  </r>
  <r>
    <n v="35"/>
    <x v="1"/>
    <x v="1"/>
    <x v="0"/>
    <x v="1"/>
    <n v="1"/>
    <x v="0"/>
    <n v="4"/>
    <x v="2"/>
    <s v="Medical"/>
    <n v="1172"/>
    <n v="4"/>
    <x v="2"/>
    <x v="1"/>
    <x v="1"/>
    <x v="1"/>
    <x v="1"/>
    <x v="1"/>
    <x v="2"/>
    <n v="3"/>
    <x v="2"/>
    <x v="1"/>
    <x v="384"/>
    <x v="2"/>
    <x v="1"/>
    <x v="3"/>
    <x v="3"/>
    <n v="3"/>
    <x v="0"/>
    <n v="2"/>
    <x v="2"/>
    <x v="1"/>
    <x v="1"/>
    <x v="0"/>
    <n v="2"/>
    <n v="3"/>
    <x v="1"/>
    <x v="3"/>
    <x v="0"/>
    <x v="2"/>
    <x v="2"/>
    <n v="1"/>
    <x v="0"/>
    <n v="7"/>
    <x v="1"/>
  </r>
  <r>
    <n v="24"/>
    <x v="2"/>
    <x v="1"/>
    <x v="0"/>
    <x v="1"/>
    <n v="24"/>
    <x v="2"/>
    <n v="3"/>
    <x v="3"/>
    <s v="Medical"/>
    <n v="1173"/>
    <n v="4"/>
    <x v="2"/>
    <x v="1"/>
    <x v="0"/>
    <x v="0"/>
    <x v="1"/>
    <x v="1"/>
    <x v="2"/>
    <n v="2"/>
    <x v="1"/>
    <x v="0"/>
    <x v="793"/>
    <x v="0"/>
    <x v="1"/>
    <x v="6"/>
    <x v="6"/>
    <n v="4"/>
    <x v="1"/>
    <n v="4"/>
    <x v="1"/>
    <x v="0"/>
    <x v="3"/>
    <x v="0"/>
    <n v="2"/>
    <n v="3"/>
    <x v="1"/>
    <x v="9"/>
    <x v="2"/>
    <x v="7"/>
    <x v="0"/>
    <n v="1"/>
    <x v="0"/>
    <n v="2"/>
    <x v="2"/>
  </r>
  <r>
    <n v="28"/>
    <x v="2"/>
    <x v="0"/>
    <x v="0"/>
    <x v="1"/>
    <n v="12"/>
    <x v="4"/>
    <n v="1"/>
    <x v="1"/>
    <s v="Life Sciences"/>
    <n v="1175"/>
    <n v="3"/>
    <x v="1"/>
    <x v="0"/>
    <x v="0"/>
    <x v="0"/>
    <x v="1"/>
    <x v="1"/>
    <x v="2"/>
    <n v="4"/>
    <x v="0"/>
    <x v="1"/>
    <x v="605"/>
    <x v="1"/>
    <x v="0"/>
    <x v="0"/>
    <x v="0"/>
    <n v="3"/>
    <x v="0"/>
    <n v="4"/>
    <x v="1"/>
    <x v="0"/>
    <x v="5"/>
    <x v="2"/>
    <n v="4"/>
    <n v="2"/>
    <x v="2"/>
    <x v="6"/>
    <x v="1"/>
    <x v="10"/>
    <x v="2"/>
    <n v="0"/>
    <x v="0"/>
    <n v="0"/>
    <x v="2"/>
  </r>
  <r>
    <n v="26"/>
    <x v="2"/>
    <x v="1"/>
    <x v="0"/>
    <x v="1"/>
    <n v="3"/>
    <x v="0"/>
    <n v="4"/>
    <x v="2"/>
    <s v="Medical"/>
    <n v="1177"/>
    <n v="1"/>
    <x v="3"/>
    <x v="1"/>
    <x v="2"/>
    <x v="2"/>
    <x v="1"/>
    <x v="1"/>
    <x v="2"/>
    <n v="4"/>
    <x v="0"/>
    <x v="1"/>
    <x v="794"/>
    <x v="1"/>
    <x v="1"/>
    <x v="6"/>
    <x v="6"/>
    <n v="4"/>
    <x v="1"/>
    <n v="2"/>
    <x v="2"/>
    <x v="1"/>
    <x v="0"/>
    <x v="0"/>
    <n v="2"/>
    <n v="3"/>
    <x v="1"/>
    <x v="3"/>
    <x v="0"/>
    <x v="1"/>
    <x v="1"/>
    <n v="0"/>
    <x v="0"/>
    <n v="7"/>
    <x v="1"/>
  </r>
  <r>
    <n v="30"/>
    <x v="2"/>
    <x v="1"/>
    <x v="0"/>
    <x v="0"/>
    <n v="10"/>
    <x v="1"/>
    <n v="3"/>
    <x v="3"/>
    <s v="Marketing"/>
    <n v="1179"/>
    <n v="3"/>
    <x v="1"/>
    <x v="1"/>
    <x v="1"/>
    <x v="1"/>
    <x v="0"/>
    <x v="0"/>
    <x v="0"/>
    <n v="3"/>
    <x v="2"/>
    <x v="1"/>
    <x v="795"/>
    <x v="1"/>
    <x v="1"/>
    <x v="11"/>
    <x v="11"/>
    <n v="3"/>
    <x v="0"/>
    <n v="1"/>
    <x v="0"/>
    <x v="1"/>
    <x v="1"/>
    <x v="0"/>
    <n v="3"/>
    <n v="3"/>
    <x v="1"/>
    <x v="1"/>
    <x v="0"/>
    <x v="7"/>
    <x v="0"/>
    <n v="1"/>
    <x v="0"/>
    <n v="4"/>
    <x v="0"/>
  </r>
  <r>
    <n v="40"/>
    <x v="1"/>
    <x v="1"/>
    <x v="1"/>
    <x v="1"/>
    <n v="26"/>
    <x v="2"/>
    <n v="2"/>
    <x v="0"/>
    <s v="Medical"/>
    <n v="1180"/>
    <n v="3"/>
    <x v="1"/>
    <x v="0"/>
    <x v="1"/>
    <x v="1"/>
    <x v="0"/>
    <x v="0"/>
    <x v="1"/>
    <n v="4"/>
    <x v="0"/>
    <x v="1"/>
    <x v="796"/>
    <x v="9"/>
    <x v="0"/>
    <x v="4"/>
    <x v="4"/>
    <n v="3"/>
    <x v="0"/>
    <n v="4"/>
    <x v="1"/>
    <x v="1"/>
    <x v="28"/>
    <x v="1"/>
    <n v="3"/>
    <n v="1"/>
    <x v="0"/>
    <x v="6"/>
    <x v="1"/>
    <x v="10"/>
    <x v="2"/>
    <n v="0"/>
    <x v="0"/>
    <n v="0"/>
    <x v="2"/>
  </r>
  <r>
    <n v="35"/>
    <x v="1"/>
    <x v="1"/>
    <x v="0"/>
    <x v="1"/>
    <n v="2"/>
    <x v="0"/>
    <n v="3"/>
    <x v="3"/>
    <s v="Life Sciences"/>
    <n v="1182"/>
    <n v="3"/>
    <x v="1"/>
    <x v="1"/>
    <x v="1"/>
    <x v="1"/>
    <x v="2"/>
    <x v="2"/>
    <x v="3"/>
    <n v="2"/>
    <x v="1"/>
    <x v="2"/>
    <x v="797"/>
    <x v="7"/>
    <x v="1"/>
    <x v="11"/>
    <x v="11"/>
    <n v="3"/>
    <x v="0"/>
    <n v="2"/>
    <x v="2"/>
    <x v="1"/>
    <x v="20"/>
    <x v="1"/>
    <n v="2"/>
    <n v="4"/>
    <x v="3"/>
    <x v="5"/>
    <x v="0"/>
    <x v="1"/>
    <x v="1"/>
    <n v="6"/>
    <x v="2"/>
    <n v="4"/>
    <x v="0"/>
  </r>
  <r>
    <n v="34"/>
    <x v="1"/>
    <x v="1"/>
    <x v="1"/>
    <x v="1"/>
    <n v="1"/>
    <x v="0"/>
    <n v="3"/>
    <x v="3"/>
    <s v="Medical"/>
    <n v="1184"/>
    <n v="4"/>
    <x v="2"/>
    <x v="1"/>
    <x v="1"/>
    <x v="1"/>
    <x v="0"/>
    <x v="0"/>
    <x v="4"/>
    <n v="1"/>
    <x v="3"/>
    <x v="0"/>
    <x v="798"/>
    <x v="4"/>
    <x v="1"/>
    <x v="5"/>
    <x v="5"/>
    <n v="4"/>
    <x v="1"/>
    <n v="3"/>
    <x v="3"/>
    <x v="0"/>
    <x v="19"/>
    <x v="1"/>
    <n v="3"/>
    <n v="3"/>
    <x v="1"/>
    <x v="20"/>
    <x v="4"/>
    <x v="5"/>
    <x v="1"/>
    <n v="4"/>
    <x v="1"/>
    <n v="9"/>
    <x v="1"/>
  </r>
  <r>
    <n v="35"/>
    <x v="1"/>
    <x v="1"/>
    <x v="1"/>
    <x v="1"/>
    <n v="4"/>
    <x v="0"/>
    <n v="4"/>
    <x v="2"/>
    <s v="Other"/>
    <n v="1185"/>
    <n v="4"/>
    <x v="2"/>
    <x v="1"/>
    <x v="1"/>
    <x v="1"/>
    <x v="1"/>
    <x v="1"/>
    <x v="2"/>
    <n v="4"/>
    <x v="0"/>
    <x v="1"/>
    <x v="799"/>
    <x v="1"/>
    <x v="1"/>
    <x v="4"/>
    <x v="4"/>
    <n v="3"/>
    <x v="0"/>
    <n v="2"/>
    <x v="2"/>
    <x v="1"/>
    <x v="17"/>
    <x v="2"/>
    <n v="2"/>
    <n v="4"/>
    <x v="3"/>
    <x v="4"/>
    <x v="1"/>
    <x v="3"/>
    <x v="2"/>
    <n v="2"/>
    <x v="0"/>
    <n v="2"/>
    <x v="2"/>
  </r>
  <r>
    <n v="43"/>
    <x v="0"/>
    <x v="0"/>
    <x v="0"/>
    <x v="0"/>
    <n v="9"/>
    <x v="1"/>
    <n v="3"/>
    <x v="3"/>
    <s v="Marketing"/>
    <n v="1188"/>
    <n v="1"/>
    <x v="3"/>
    <x v="0"/>
    <x v="3"/>
    <x v="3"/>
    <x v="0"/>
    <x v="0"/>
    <x v="0"/>
    <n v="3"/>
    <x v="2"/>
    <x v="0"/>
    <x v="800"/>
    <x v="0"/>
    <x v="1"/>
    <x v="4"/>
    <x v="4"/>
    <n v="3"/>
    <x v="0"/>
    <n v="2"/>
    <x v="2"/>
    <x v="0"/>
    <x v="2"/>
    <x v="0"/>
    <n v="2"/>
    <n v="2"/>
    <x v="2"/>
    <x v="9"/>
    <x v="2"/>
    <x v="7"/>
    <x v="0"/>
    <n v="1"/>
    <x v="0"/>
    <n v="3"/>
    <x v="0"/>
  </r>
  <r>
    <n v="32"/>
    <x v="1"/>
    <x v="1"/>
    <x v="2"/>
    <x v="0"/>
    <n v="2"/>
    <x v="0"/>
    <n v="1"/>
    <x v="1"/>
    <s v="Life Sciences"/>
    <n v="1190"/>
    <n v="3"/>
    <x v="1"/>
    <x v="0"/>
    <x v="0"/>
    <x v="0"/>
    <x v="1"/>
    <x v="1"/>
    <x v="6"/>
    <n v="1"/>
    <x v="3"/>
    <x v="2"/>
    <x v="801"/>
    <x v="1"/>
    <x v="1"/>
    <x v="3"/>
    <x v="3"/>
    <n v="3"/>
    <x v="0"/>
    <n v="3"/>
    <x v="3"/>
    <x v="2"/>
    <x v="5"/>
    <x v="2"/>
    <n v="3"/>
    <n v="3"/>
    <x v="1"/>
    <x v="6"/>
    <x v="1"/>
    <x v="2"/>
    <x v="2"/>
    <n v="0"/>
    <x v="0"/>
    <n v="0"/>
    <x v="2"/>
  </r>
  <r>
    <n v="56"/>
    <x v="0"/>
    <x v="1"/>
    <x v="0"/>
    <x v="1"/>
    <n v="4"/>
    <x v="0"/>
    <n v="4"/>
    <x v="2"/>
    <s v="Technical Degree"/>
    <n v="1191"/>
    <n v="4"/>
    <x v="2"/>
    <x v="0"/>
    <x v="0"/>
    <x v="0"/>
    <x v="4"/>
    <x v="4"/>
    <x v="5"/>
    <n v="1"/>
    <x v="3"/>
    <x v="2"/>
    <x v="802"/>
    <x v="5"/>
    <x v="1"/>
    <x v="4"/>
    <x v="4"/>
    <n v="3"/>
    <x v="0"/>
    <n v="4"/>
    <x v="1"/>
    <x v="1"/>
    <x v="23"/>
    <x v="4"/>
    <n v="2"/>
    <n v="3"/>
    <x v="1"/>
    <x v="8"/>
    <x v="2"/>
    <x v="3"/>
    <x v="2"/>
    <n v="4"/>
    <x v="1"/>
    <n v="2"/>
    <x v="2"/>
  </r>
  <r>
    <n v="29"/>
    <x v="2"/>
    <x v="1"/>
    <x v="0"/>
    <x v="1"/>
    <n v="6"/>
    <x v="1"/>
    <n v="1"/>
    <x v="1"/>
    <s v="Medical"/>
    <n v="1192"/>
    <n v="2"/>
    <x v="0"/>
    <x v="0"/>
    <x v="0"/>
    <x v="0"/>
    <x v="1"/>
    <x v="1"/>
    <x v="2"/>
    <n v="4"/>
    <x v="0"/>
    <x v="1"/>
    <x v="803"/>
    <x v="1"/>
    <x v="1"/>
    <x v="4"/>
    <x v="4"/>
    <n v="3"/>
    <x v="0"/>
    <n v="1"/>
    <x v="0"/>
    <x v="1"/>
    <x v="1"/>
    <x v="0"/>
    <n v="5"/>
    <n v="3"/>
    <x v="1"/>
    <x v="1"/>
    <x v="0"/>
    <x v="6"/>
    <x v="1"/>
    <n v="0"/>
    <x v="0"/>
    <n v="8"/>
    <x v="1"/>
  </r>
  <r>
    <n v="19"/>
    <x v="2"/>
    <x v="1"/>
    <x v="0"/>
    <x v="1"/>
    <n v="9"/>
    <x v="1"/>
    <n v="2"/>
    <x v="0"/>
    <s v="Life Sciences"/>
    <n v="1193"/>
    <n v="3"/>
    <x v="1"/>
    <x v="1"/>
    <x v="0"/>
    <x v="0"/>
    <x v="1"/>
    <x v="1"/>
    <x v="1"/>
    <n v="1"/>
    <x v="3"/>
    <x v="0"/>
    <x v="804"/>
    <x v="1"/>
    <x v="1"/>
    <x v="14"/>
    <x v="14"/>
    <n v="4"/>
    <x v="1"/>
    <n v="3"/>
    <x v="3"/>
    <x v="0"/>
    <x v="5"/>
    <x v="2"/>
    <n v="4"/>
    <n v="3"/>
    <x v="1"/>
    <x v="6"/>
    <x v="1"/>
    <x v="10"/>
    <x v="2"/>
    <n v="0"/>
    <x v="0"/>
    <n v="0"/>
    <x v="2"/>
  </r>
  <r>
    <n v="45"/>
    <x v="0"/>
    <x v="1"/>
    <x v="0"/>
    <x v="1"/>
    <n v="7"/>
    <x v="1"/>
    <n v="3"/>
    <x v="3"/>
    <s v="Medical"/>
    <n v="1195"/>
    <n v="1"/>
    <x v="3"/>
    <x v="0"/>
    <x v="0"/>
    <x v="0"/>
    <x v="1"/>
    <x v="1"/>
    <x v="1"/>
    <n v="3"/>
    <x v="2"/>
    <x v="1"/>
    <x v="805"/>
    <x v="5"/>
    <x v="0"/>
    <x v="12"/>
    <x v="12"/>
    <n v="3"/>
    <x v="0"/>
    <n v="3"/>
    <x v="3"/>
    <x v="1"/>
    <x v="2"/>
    <x v="0"/>
    <n v="2"/>
    <n v="2"/>
    <x v="2"/>
    <x v="11"/>
    <x v="2"/>
    <x v="3"/>
    <x v="2"/>
    <n v="0"/>
    <x v="0"/>
    <n v="2"/>
    <x v="2"/>
  </r>
  <r>
    <n v="37"/>
    <x v="1"/>
    <x v="1"/>
    <x v="0"/>
    <x v="1"/>
    <n v="1"/>
    <x v="0"/>
    <n v="3"/>
    <x v="3"/>
    <s v="Life Sciences"/>
    <n v="1196"/>
    <n v="4"/>
    <x v="2"/>
    <x v="0"/>
    <x v="1"/>
    <x v="1"/>
    <x v="0"/>
    <x v="0"/>
    <x v="3"/>
    <n v="4"/>
    <x v="0"/>
    <x v="1"/>
    <x v="806"/>
    <x v="1"/>
    <x v="1"/>
    <x v="4"/>
    <x v="4"/>
    <n v="3"/>
    <x v="0"/>
    <n v="2"/>
    <x v="2"/>
    <x v="1"/>
    <x v="19"/>
    <x v="1"/>
    <n v="2"/>
    <n v="2"/>
    <x v="2"/>
    <x v="13"/>
    <x v="4"/>
    <x v="6"/>
    <x v="1"/>
    <n v="3"/>
    <x v="1"/>
    <n v="11"/>
    <x v="3"/>
  </r>
  <r>
    <n v="20"/>
    <x v="2"/>
    <x v="1"/>
    <x v="0"/>
    <x v="1"/>
    <n v="3"/>
    <x v="0"/>
    <n v="3"/>
    <x v="3"/>
    <s v="Life Sciences"/>
    <n v="1198"/>
    <n v="1"/>
    <x v="3"/>
    <x v="1"/>
    <x v="1"/>
    <x v="1"/>
    <x v="1"/>
    <x v="1"/>
    <x v="2"/>
    <n v="3"/>
    <x v="2"/>
    <x v="0"/>
    <x v="807"/>
    <x v="1"/>
    <x v="1"/>
    <x v="3"/>
    <x v="3"/>
    <n v="3"/>
    <x v="0"/>
    <n v="1"/>
    <x v="0"/>
    <x v="0"/>
    <x v="17"/>
    <x v="2"/>
    <n v="2"/>
    <n v="2"/>
    <x v="2"/>
    <x v="4"/>
    <x v="1"/>
    <x v="3"/>
    <x v="2"/>
    <n v="1"/>
    <x v="0"/>
    <n v="2"/>
    <x v="2"/>
  </r>
  <r>
    <n v="44"/>
    <x v="0"/>
    <x v="0"/>
    <x v="0"/>
    <x v="1"/>
    <n v="10"/>
    <x v="1"/>
    <n v="4"/>
    <x v="2"/>
    <s v="Life Sciences"/>
    <n v="1200"/>
    <n v="3"/>
    <x v="1"/>
    <x v="1"/>
    <x v="0"/>
    <x v="0"/>
    <x v="1"/>
    <x v="1"/>
    <x v="1"/>
    <n v="3"/>
    <x v="2"/>
    <x v="0"/>
    <x v="808"/>
    <x v="1"/>
    <x v="0"/>
    <x v="0"/>
    <x v="0"/>
    <n v="3"/>
    <x v="0"/>
    <n v="3"/>
    <x v="3"/>
    <x v="0"/>
    <x v="3"/>
    <x v="0"/>
    <n v="4"/>
    <n v="3"/>
    <x v="1"/>
    <x v="0"/>
    <x v="0"/>
    <x v="0"/>
    <x v="0"/>
    <n v="0"/>
    <x v="0"/>
    <n v="2"/>
    <x v="2"/>
  </r>
  <r>
    <n v="53"/>
    <x v="0"/>
    <x v="1"/>
    <x v="0"/>
    <x v="1"/>
    <n v="7"/>
    <x v="1"/>
    <n v="2"/>
    <x v="0"/>
    <s v="Medical"/>
    <n v="1201"/>
    <n v="4"/>
    <x v="2"/>
    <x v="0"/>
    <x v="0"/>
    <x v="0"/>
    <x v="4"/>
    <x v="4"/>
    <x v="5"/>
    <n v="3"/>
    <x v="2"/>
    <x v="2"/>
    <x v="809"/>
    <x v="9"/>
    <x v="1"/>
    <x v="11"/>
    <x v="11"/>
    <n v="3"/>
    <x v="0"/>
    <n v="2"/>
    <x v="2"/>
    <x v="1"/>
    <x v="12"/>
    <x v="4"/>
    <n v="6"/>
    <n v="3"/>
    <x v="1"/>
    <x v="5"/>
    <x v="0"/>
    <x v="1"/>
    <x v="1"/>
    <n v="4"/>
    <x v="1"/>
    <n v="7"/>
    <x v="1"/>
  </r>
  <r>
    <n v="29"/>
    <x v="2"/>
    <x v="1"/>
    <x v="0"/>
    <x v="1"/>
    <n v="15"/>
    <x v="4"/>
    <n v="1"/>
    <x v="1"/>
    <s v="Life Sciences"/>
    <n v="1202"/>
    <n v="2"/>
    <x v="0"/>
    <x v="0"/>
    <x v="3"/>
    <x v="3"/>
    <x v="1"/>
    <x v="1"/>
    <x v="1"/>
    <n v="4"/>
    <x v="0"/>
    <x v="1"/>
    <x v="810"/>
    <x v="4"/>
    <x v="0"/>
    <x v="11"/>
    <x v="11"/>
    <n v="3"/>
    <x v="0"/>
    <n v="1"/>
    <x v="0"/>
    <x v="1"/>
    <x v="3"/>
    <x v="0"/>
    <n v="2"/>
    <n v="2"/>
    <x v="2"/>
    <x v="8"/>
    <x v="2"/>
    <x v="0"/>
    <x v="0"/>
    <n v="1"/>
    <x v="0"/>
    <n v="3"/>
    <x v="0"/>
  </r>
  <r>
    <n v="22"/>
    <x v="2"/>
    <x v="0"/>
    <x v="1"/>
    <x v="1"/>
    <n v="3"/>
    <x v="0"/>
    <n v="4"/>
    <x v="2"/>
    <s v="Life Sciences"/>
    <n v="1203"/>
    <n v="3"/>
    <x v="1"/>
    <x v="1"/>
    <x v="1"/>
    <x v="1"/>
    <x v="1"/>
    <x v="1"/>
    <x v="1"/>
    <n v="4"/>
    <x v="0"/>
    <x v="1"/>
    <x v="811"/>
    <x v="4"/>
    <x v="0"/>
    <x v="0"/>
    <x v="0"/>
    <n v="3"/>
    <x v="0"/>
    <n v="2"/>
    <x v="2"/>
    <x v="1"/>
    <x v="5"/>
    <x v="2"/>
    <n v="5"/>
    <n v="3"/>
    <x v="1"/>
    <x v="2"/>
    <x v="1"/>
    <x v="2"/>
    <x v="2"/>
    <n v="0"/>
    <x v="0"/>
    <n v="0"/>
    <x v="2"/>
  </r>
  <r>
    <n v="46"/>
    <x v="0"/>
    <x v="1"/>
    <x v="0"/>
    <x v="0"/>
    <n v="2"/>
    <x v="0"/>
    <n v="3"/>
    <x v="3"/>
    <s v="Marketing"/>
    <n v="1204"/>
    <n v="3"/>
    <x v="1"/>
    <x v="0"/>
    <x v="0"/>
    <x v="0"/>
    <x v="3"/>
    <x v="3"/>
    <x v="5"/>
    <n v="1"/>
    <x v="3"/>
    <x v="1"/>
    <x v="812"/>
    <x v="0"/>
    <x v="1"/>
    <x v="1"/>
    <x v="1"/>
    <n v="4"/>
    <x v="1"/>
    <n v="1"/>
    <x v="0"/>
    <x v="0"/>
    <x v="23"/>
    <x v="4"/>
    <n v="2"/>
    <n v="3"/>
    <x v="1"/>
    <x v="34"/>
    <x v="3"/>
    <x v="11"/>
    <x v="3"/>
    <n v="15"/>
    <x v="3"/>
    <n v="9"/>
    <x v="1"/>
  </r>
  <r>
    <n v="44"/>
    <x v="0"/>
    <x v="1"/>
    <x v="2"/>
    <x v="1"/>
    <n v="17"/>
    <x v="3"/>
    <n v="3"/>
    <x v="3"/>
    <s v="Life Sciences"/>
    <n v="1206"/>
    <n v="4"/>
    <x v="2"/>
    <x v="1"/>
    <x v="3"/>
    <x v="3"/>
    <x v="1"/>
    <x v="1"/>
    <x v="1"/>
    <n v="3"/>
    <x v="2"/>
    <x v="0"/>
    <x v="813"/>
    <x v="7"/>
    <x v="1"/>
    <x v="4"/>
    <x v="4"/>
    <n v="3"/>
    <x v="0"/>
    <n v="4"/>
    <x v="1"/>
    <x v="0"/>
    <x v="3"/>
    <x v="0"/>
    <n v="3"/>
    <n v="3"/>
    <x v="1"/>
    <x v="2"/>
    <x v="1"/>
    <x v="2"/>
    <x v="2"/>
    <n v="0"/>
    <x v="0"/>
    <n v="0"/>
    <x v="2"/>
  </r>
  <r>
    <n v="33"/>
    <x v="1"/>
    <x v="1"/>
    <x v="0"/>
    <x v="2"/>
    <n v="2"/>
    <x v="0"/>
    <n v="3"/>
    <x v="3"/>
    <s v="Human Resources"/>
    <n v="1207"/>
    <n v="2"/>
    <x v="0"/>
    <x v="1"/>
    <x v="0"/>
    <x v="0"/>
    <x v="1"/>
    <x v="1"/>
    <x v="8"/>
    <n v="3"/>
    <x v="2"/>
    <x v="1"/>
    <x v="814"/>
    <x v="1"/>
    <x v="1"/>
    <x v="4"/>
    <x v="4"/>
    <n v="3"/>
    <x v="0"/>
    <n v="4"/>
    <x v="1"/>
    <x v="1"/>
    <x v="7"/>
    <x v="3"/>
    <n v="2"/>
    <n v="3"/>
    <x v="1"/>
    <x v="8"/>
    <x v="2"/>
    <x v="0"/>
    <x v="0"/>
    <n v="1"/>
    <x v="0"/>
    <n v="4"/>
    <x v="0"/>
  </r>
  <r>
    <n v="41"/>
    <x v="0"/>
    <x v="0"/>
    <x v="2"/>
    <x v="1"/>
    <n v="5"/>
    <x v="0"/>
    <n v="2"/>
    <x v="0"/>
    <s v="Life Sciences"/>
    <n v="1210"/>
    <n v="1"/>
    <x v="3"/>
    <x v="1"/>
    <x v="1"/>
    <x v="1"/>
    <x v="1"/>
    <x v="1"/>
    <x v="1"/>
    <n v="1"/>
    <x v="3"/>
    <x v="2"/>
    <x v="815"/>
    <x v="2"/>
    <x v="1"/>
    <x v="8"/>
    <x v="8"/>
    <n v="3"/>
    <x v="0"/>
    <n v="1"/>
    <x v="0"/>
    <x v="1"/>
    <x v="7"/>
    <x v="3"/>
    <n v="2"/>
    <n v="1"/>
    <x v="0"/>
    <x v="6"/>
    <x v="1"/>
    <x v="2"/>
    <x v="2"/>
    <n v="0"/>
    <x v="0"/>
    <n v="0"/>
    <x v="2"/>
  </r>
  <r>
    <n v="30"/>
    <x v="2"/>
    <x v="1"/>
    <x v="0"/>
    <x v="0"/>
    <n v="29"/>
    <x v="2"/>
    <n v="4"/>
    <x v="2"/>
    <s v="Life Sciences"/>
    <n v="1211"/>
    <n v="3"/>
    <x v="1"/>
    <x v="1"/>
    <x v="0"/>
    <x v="0"/>
    <x v="0"/>
    <x v="0"/>
    <x v="0"/>
    <n v="1"/>
    <x v="3"/>
    <x v="2"/>
    <x v="816"/>
    <x v="0"/>
    <x v="1"/>
    <x v="12"/>
    <x v="12"/>
    <n v="3"/>
    <x v="0"/>
    <n v="3"/>
    <x v="3"/>
    <x v="2"/>
    <x v="0"/>
    <x v="0"/>
    <n v="3"/>
    <n v="3"/>
    <x v="1"/>
    <x v="9"/>
    <x v="2"/>
    <x v="7"/>
    <x v="0"/>
    <n v="0"/>
    <x v="0"/>
    <n v="3"/>
    <x v="0"/>
  </r>
  <r>
    <n v="40"/>
    <x v="1"/>
    <x v="1"/>
    <x v="1"/>
    <x v="0"/>
    <n v="2"/>
    <x v="0"/>
    <n v="4"/>
    <x v="2"/>
    <s v="Medical"/>
    <n v="1212"/>
    <n v="2"/>
    <x v="0"/>
    <x v="1"/>
    <x v="0"/>
    <x v="0"/>
    <x v="0"/>
    <x v="0"/>
    <x v="0"/>
    <n v="2"/>
    <x v="1"/>
    <x v="1"/>
    <x v="817"/>
    <x v="6"/>
    <x v="1"/>
    <x v="3"/>
    <x v="3"/>
    <n v="3"/>
    <x v="0"/>
    <n v="4"/>
    <x v="1"/>
    <x v="2"/>
    <x v="7"/>
    <x v="3"/>
    <n v="2"/>
    <n v="3"/>
    <x v="1"/>
    <x v="2"/>
    <x v="1"/>
    <x v="2"/>
    <x v="2"/>
    <n v="0"/>
    <x v="0"/>
    <n v="0"/>
    <x v="2"/>
  </r>
  <r>
    <n v="50"/>
    <x v="0"/>
    <x v="1"/>
    <x v="1"/>
    <x v="1"/>
    <n v="2"/>
    <x v="0"/>
    <n v="3"/>
    <x v="3"/>
    <s v="Medical"/>
    <n v="1215"/>
    <n v="4"/>
    <x v="2"/>
    <x v="0"/>
    <x v="0"/>
    <x v="0"/>
    <x v="3"/>
    <x v="3"/>
    <x v="5"/>
    <n v="1"/>
    <x v="3"/>
    <x v="1"/>
    <x v="818"/>
    <x v="7"/>
    <x v="1"/>
    <x v="6"/>
    <x v="6"/>
    <n v="4"/>
    <x v="1"/>
    <n v="3"/>
    <x v="3"/>
    <x v="1"/>
    <x v="36"/>
    <x v="4"/>
    <n v="3"/>
    <n v="3"/>
    <x v="1"/>
    <x v="4"/>
    <x v="1"/>
    <x v="3"/>
    <x v="2"/>
    <n v="2"/>
    <x v="0"/>
    <n v="2"/>
    <x v="2"/>
  </r>
  <r>
    <n v="28"/>
    <x v="2"/>
    <x v="1"/>
    <x v="0"/>
    <x v="1"/>
    <n v="19"/>
    <x v="3"/>
    <n v="4"/>
    <x v="2"/>
    <s v="Medical"/>
    <n v="1216"/>
    <n v="4"/>
    <x v="2"/>
    <x v="1"/>
    <x v="1"/>
    <x v="1"/>
    <x v="1"/>
    <x v="1"/>
    <x v="2"/>
    <n v="1"/>
    <x v="3"/>
    <x v="1"/>
    <x v="819"/>
    <x v="1"/>
    <x v="1"/>
    <x v="3"/>
    <x v="3"/>
    <n v="3"/>
    <x v="0"/>
    <n v="3"/>
    <x v="3"/>
    <x v="2"/>
    <x v="3"/>
    <x v="0"/>
    <n v="2"/>
    <n v="3"/>
    <x v="1"/>
    <x v="0"/>
    <x v="0"/>
    <x v="4"/>
    <x v="0"/>
    <n v="3"/>
    <x v="1"/>
    <n v="3"/>
    <x v="0"/>
  </r>
  <r>
    <n v="46"/>
    <x v="0"/>
    <x v="1"/>
    <x v="0"/>
    <x v="1"/>
    <n v="15"/>
    <x v="4"/>
    <n v="2"/>
    <x v="0"/>
    <s v="Life Sciences"/>
    <n v="1217"/>
    <n v="4"/>
    <x v="2"/>
    <x v="1"/>
    <x v="0"/>
    <x v="0"/>
    <x v="4"/>
    <x v="4"/>
    <x v="7"/>
    <n v="2"/>
    <x v="1"/>
    <x v="1"/>
    <x v="820"/>
    <x v="6"/>
    <x v="1"/>
    <x v="0"/>
    <x v="0"/>
    <n v="3"/>
    <x v="0"/>
    <n v="1"/>
    <x v="0"/>
    <x v="1"/>
    <x v="25"/>
    <x v="4"/>
    <n v="2"/>
    <n v="3"/>
    <x v="1"/>
    <x v="9"/>
    <x v="2"/>
    <x v="3"/>
    <x v="2"/>
    <n v="0"/>
    <x v="0"/>
    <n v="3"/>
    <x v="0"/>
  </r>
  <r>
    <n v="35"/>
    <x v="1"/>
    <x v="1"/>
    <x v="0"/>
    <x v="0"/>
    <n v="17"/>
    <x v="3"/>
    <n v="4"/>
    <x v="2"/>
    <s v="Life Sciences"/>
    <n v="1218"/>
    <n v="3"/>
    <x v="1"/>
    <x v="1"/>
    <x v="0"/>
    <x v="0"/>
    <x v="0"/>
    <x v="0"/>
    <x v="0"/>
    <n v="1"/>
    <x v="3"/>
    <x v="1"/>
    <x v="821"/>
    <x v="9"/>
    <x v="0"/>
    <x v="2"/>
    <x v="2"/>
    <n v="3"/>
    <x v="0"/>
    <n v="4"/>
    <x v="1"/>
    <x v="2"/>
    <x v="20"/>
    <x v="1"/>
    <n v="2"/>
    <n v="3"/>
    <x v="1"/>
    <x v="5"/>
    <x v="0"/>
    <x v="1"/>
    <x v="1"/>
    <n v="1"/>
    <x v="0"/>
    <n v="7"/>
    <x v="1"/>
  </r>
  <r>
    <n v="24"/>
    <x v="2"/>
    <x v="0"/>
    <x v="0"/>
    <x v="1"/>
    <n v="17"/>
    <x v="3"/>
    <n v="2"/>
    <x v="0"/>
    <s v="Life Sciences"/>
    <n v="1219"/>
    <n v="4"/>
    <x v="2"/>
    <x v="0"/>
    <x v="0"/>
    <x v="0"/>
    <x v="1"/>
    <x v="1"/>
    <x v="2"/>
    <n v="2"/>
    <x v="1"/>
    <x v="1"/>
    <x v="822"/>
    <x v="1"/>
    <x v="1"/>
    <x v="4"/>
    <x v="4"/>
    <n v="3"/>
    <x v="0"/>
    <n v="1"/>
    <x v="0"/>
    <x v="1"/>
    <x v="5"/>
    <x v="2"/>
    <n v="3"/>
    <n v="1"/>
    <x v="0"/>
    <x v="6"/>
    <x v="1"/>
    <x v="2"/>
    <x v="2"/>
    <n v="0"/>
    <x v="0"/>
    <n v="0"/>
    <x v="2"/>
  </r>
  <r>
    <n v="33"/>
    <x v="1"/>
    <x v="1"/>
    <x v="1"/>
    <x v="0"/>
    <n v="25"/>
    <x v="2"/>
    <n v="3"/>
    <x v="3"/>
    <s v="Medical"/>
    <n v="1220"/>
    <n v="2"/>
    <x v="0"/>
    <x v="0"/>
    <x v="0"/>
    <x v="0"/>
    <x v="0"/>
    <x v="0"/>
    <x v="0"/>
    <n v="3"/>
    <x v="2"/>
    <x v="1"/>
    <x v="823"/>
    <x v="1"/>
    <x v="1"/>
    <x v="3"/>
    <x v="3"/>
    <n v="3"/>
    <x v="0"/>
    <n v="1"/>
    <x v="0"/>
    <x v="1"/>
    <x v="1"/>
    <x v="0"/>
    <n v="3"/>
    <n v="2"/>
    <x v="2"/>
    <x v="1"/>
    <x v="0"/>
    <x v="1"/>
    <x v="1"/>
    <n v="0"/>
    <x v="0"/>
    <n v="1"/>
    <x v="2"/>
  </r>
  <r>
    <n v="36"/>
    <x v="1"/>
    <x v="1"/>
    <x v="0"/>
    <x v="1"/>
    <n v="6"/>
    <x v="1"/>
    <n v="4"/>
    <x v="2"/>
    <s v="Life Sciences"/>
    <n v="1221"/>
    <n v="3"/>
    <x v="1"/>
    <x v="1"/>
    <x v="3"/>
    <x v="3"/>
    <x v="1"/>
    <x v="1"/>
    <x v="2"/>
    <n v="3"/>
    <x v="2"/>
    <x v="2"/>
    <x v="199"/>
    <x v="1"/>
    <x v="1"/>
    <x v="9"/>
    <x v="9"/>
    <n v="3"/>
    <x v="0"/>
    <n v="3"/>
    <x v="3"/>
    <x v="1"/>
    <x v="2"/>
    <x v="0"/>
    <n v="4"/>
    <n v="3"/>
    <x v="1"/>
    <x v="5"/>
    <x v="0"/>
    <x v="1"/>
    <x v="1"/>
    <n v="1"/>
    <x v="0"/>
    <n v="7"/>
    <x v="1"/>
  </r>
  <r>
    <n v="30"/>
    <x v="2"/>
    <x v="1"/>
    <x v="0"/>
    <x v="1"/>
    <n v="7"/>
    <x v="1"/>
    <n v="4"/>
    <x v="2"/>
    <s v="Life Sciences"/>
    <n v="1224"/>
    <n v="3"/>
    <x v="1"/>
    <x v="1"/>
    <x v="0"/>
    <x v="0"/>
    <x v="0"/>
    <x v="0"/>
    <x v="2"/>
    <n v="3"/>
    <x v="2"/>
    <x v="2"/>
    <x v="824"/>
    <x v="1"/>
    <x v="1"/>
    <x v="4"/>
    <x v="4"/>
    <n v="3"/>
    <x v="0"/>
    <n v="1"/>
    <x v="0"/>
    <x v="2"/>
    <x v="1"/>
    <x v="0"/>
    <n v="4"/>
    <n v="2"/>
    <x v="2"/>
    <x v="1"/>
    <x v="0"/>
    <x v="1"/>
    <x v="1"/>
    <n v="8"/>
    <x v="2"/>
    <n v="9"/>
    <x v="1"/>
  </r>
  <r>
    <n v="44"/>
    <x v="0"/>
    <x v="1"/>
    <x v="0"/>
    <x v="1"/>
    <n v="29"/>
    <x v="2"/>
    <n v="4"/>
    <x v="2"/>
    <s v="Other"/>
    <n v="1225"/>
    <n v="4"/>
    <x v="2"/>
    <x v="1"/>
    <x v="0"/>
    <x v="0"/>
    <x v="0"/>
    <x v="0"/>
    <x v="1"/>
    <n v="4"/>
    <x v="0"/>
    <x v="0"/>
    <x v="825"/>
    <x v="1"/>
    <x v="1"/>
    <x v="14"/>
    <x v="14"/>
    <n v="4"/>
    <x v="1"/>
    <n v="2"/>
    <x v="2"/>
    <x v="0"/>
    <x v="26"/>
    <x v="1"/>
    <n v="3"/>
    <n v="3"/>
    <x v="1"/>
    <x v="23"/>
    <x v="4"/>
    <x v="14"/>
    <x v="3"/>
    <n v="13"/>
    <x v="3"/>
    <n v="17"/>
    <x v="4"/>
  </r>
  <r>
    <n v="20"/>
    <x v="2"/>
    <x v="1"/>
    <x v="0"/>
    <x v="0"/>
    <n v="21"/>
    <x v="2"/>
    <n v="3"/>
    <x v="3"/>
    <s v="Marketing"/>
    <n v="1226"/>
    <n v="3"/>
    <x v="1"/>
    <x v="1"/>
    <x v="2"/>
    <x v="2"/>
    <x v="1"/>
    <x v="1"/>
    <x v="6"/>
    <n v="4"/>
    <x v="0"/>
    <x v="0"/>
    <x v="826"/>
    <x v="1"/>
    <x v="1"/>
    <x v="8"/>
    <x v="8"/>
    <n v="3"/>
    <x v="0"/>
    <n v="4"/>
    <x v="1"/>
    <x v="0"/>
    <x v="17"/>
    <x v="2"/>
    <n v="2"/>
    <n v="3"/>
    <x v="1"/>
    <x v="4"/>
    <x v="1"/>
    <x v="10"/>
    <x v="2"/>
    <n v="2"/>
    <x v="0"/>
    <n v="2"/>
    <x v="2"/>
  </r>
  <r>
    <n v="46"/>
    <x v="0"/>
    <x v="1"/>
    <x v="0"/>
    <x v="1"/>
    <n v="2"/>
    <x v="0"/>
    <n v="4"/>
    <x v="2"/>
    <s v="Technical Degree"/>
    <n v="1228"/>
    <n v="4"/>
    <x v="2"/>
    <x v="1"/>
    <x v="0"/>
    <x v="0"/>
    <x v="0"/>
    <x v="0"/>
    <x v="3"/>
    <n v="4"/>
    <x v="0"/>
    <x v="2"/>
    <x v="827"/>
    <x v="7"/>
    <x v="1"/>
    <x v="0"/>
    <x v="0"/>
    <n v="3"/>
    <x v="0"/>
    <n v="3"/>
    <x v="3"/>
    <x v="1"/>
    <x v="4"/>
    <x v="1"/>
    <n v="3"/>
    <n v="2"/>
    <x v="2"/>
    <x v="0"/>
    <x v="0"/>
    <x v="7"/>
    <x v="0"/>
    <n v="1"/>
    <x v="0"/>
    <n v="4"/>
    <x v="0"/>
  </r>
  <r>
    <n v="42"/>
    <x v="0"/>
    <x v="1"/>
    <x v="2"/>
    <x v="2"/>
    <n v="2"/>
    <x v="0"/>
    <n v="5"/>
    <x v="4"/>
    <s v="Medical"/>
    <n v="1231"/>
    <n v="4"/>
    <x v="2"/>
    <x v="1"/>
    <x v="2"/>
    <x v="2"/>
    <x v="0"/>
    <x v="0"/>
    <x v="8"/>
    <n v="1"/>
    <x v="3"/>
    <x v="1"/>
    <x v="458"/>
    <x v="8"/>
    <x v="1"/>
    <x v="10"/>
    <x v="10"/>
    <n v="3"/>
    <x v="0"/>
    <n v="1"/>
    <x v="0"/>
    <x v="1"/>
    <x v="1"/>
    <x v="0"/>
    <n v="3"/>
    <n v="4"/>
    <x v="3"/>
    <x v="9"/>
    <x v="2"/>
    <x v="7"/>
    <x v="0"/>
    <n v="0"/>
    <x v="0"/>
    <n v="3"/>
    <x v="0"/>
  </r>
  <r>
    <n v="60"/>
    <x v="0"/>
    <x v="1"/>
    <x v="0"/>
    <x v="0"/>
    <n v="7"/>
    <x v="1"/>
    <n v="4"/>
    <x v="2"/>
    <s v="Marketing"/>
    <n v="1233"/>
    <n v="2"/>
    <x v="0"/>
    <x v="1"/>
    <x v="2"/>
    <x v="2"/>
    <x v="0"/>
    <x v="0"/>
    <x v="0"/>
    <n v="4"/>
    <x v="0"/>
    <x v="2"/>
    <x v="828"/>
    <x v="4"/>
    <x v="0"/>
    <x v="11"/>
    <x v="11"/>
    <n v="3"/>
    <x v="0"/>
    <n v="2"/>
    <x v="2"/>
    <x v="1"/>
    <x v="4"/>
    <x v="1"/>
    <n v="3"/>
    <n v="3"/>
    <x v="1"/>
    <x v="19"/>
    <x v="4"/>
    <x v="1"/>
    <x v="1"/>
    <n v="1"/>
    <x v="0"/>
    <n v="9"/>
    <x v="1"/>
  </r>
  <r>
    <n v="32"/>
    <x v="1"/>
    <x v="1"/>
    <x v="1"/>
    <x v="1"/>
    <n v="13"/>
    <x v="4"/>
    <n v="3"/>
    <x v="3"/>
    <s v="Other"/>
    <n v="1234"/>
    <n v="3"/>
    <x v="1"/>
    <x v="0"/>
    <x v="1"/>
    <x v="1"/>
    <x v="1"/>
    <x v="1"/>
    <x v="2"/>
    <n v="2"/>
    <x v="1"/>
    <x v="1"/>
    <x v="714"/>
    <x v="1"/>
    <x v="1"/>
    <x v="5"/>
    <x v="5"/>
    <n v="4"/>
    <x v="1"/>
    <n v="3"/>
    <x v="3"/>
    <x v="1"/>
    <x v="17"/>
    <x v="2"/>
    <n v="2"/>
    <n v="3"/>
    <x v="1"/>
    <x v="4"/>
    <x v="1"/>
    <x v="3"/>
    <x v="2"/>
    <n v="2"/>
    <x v="0"/>
    <n v="2"/>
    <x v="2"/>
  </r>
  <r>
    <n v="32"/>
    <x v="1"/>
    <x v="1"/>
    <x v="1"/>
    <x v="1"/>
    <n v="2"/>
    <x v="0"/>
    <n v="2"/>
    <x v="0"/>
    <s v="Life Sciences"/>
    <n v="1235"/>
    <n v="4"/>
    <x v="2"/>
    <x v="0"/>
    <x v="0"/>
    <x v="0"/>
    <x v="0"/>
    <x v="0"/>
    <x v="1"/>
    <n v="3"/>
    <x v="2"/>
    <x v="0"/>
    <x v="829"/>
    <x v="5"/>
    <x v="0"/>
    <x v="9"/>
    <x v="9"/>
    <n v="3"/>
    <x v="0"/>
    <n v="4"/>
    <x v="1"/>
    <x v="0"/>
    <x v="1"/>
    <x v="0"/>
    <n v="2"/>
    <n v="3"/>
    <x v="1"/>
    <x v="3"/>
    <x v="0"/>
    <x v="1"/>
    <x v="1"/>
    <n v="0"/>
    <x v="0"/>
    <n v="7"/>
    <x v="1"/>
  </r>
  <r>
    <n v="36"/>
    <x v="1"/>
    <x v="1"/>
    <x v="0"/>
    <x v="1"/>
    <n v="1"/>
    <x v="0"/>
    <n v="3"/>
    <x v="3"/>
    <s v="Technical Degree"/>
    <n v="1237"/>
    <n v="3"/>
    <x v="1"/>
    <x v="0"/>
    <x v="3"/>
    <x v="3"/>
    <x v="2"/>
    <x v="2"/>
    <x v="3"/>
    <n v="1"/>
    <x v="3"/>
    <x v="2"/>
    <x v="830"/>
    <x v="7"/>
    <x v="0"/>
    <x v="7"/>
    <x v="7"/>
    <n v="4"/>
    <x v="1"/>
    <n v="3"/>
    <x v="3"/>
    <x v="1"/>
    <x v="6"/>
    <x v="1"/>
    <n v="2"/>
    <n v="3"/>
    <x v="1"/>
    <x v="5"/>
    <x v="0"/>
    <x v="1"/>
    <x v="1"/>
    <n v="7"/>
    <x v="2"/>
    <n v="7"/>
    <x v="1"/>
  </r>
  <r>
    <n v="33"/>
    <x v="1"/>
    <x v="1"/>
    <x v="0"/>
    <x v="1"/>
    <n v="9"/>
    <x v="1"/>
    <n v="3"/>
    <x v="3"/>
    <s v="Medical"/>
    <n v="1238"/>
    <n v="1"/>
    <x v="3"/>
    <x v="1"/>
    <x v="0"/>
    <x v="0"/>
    <x v="1"/>
    <x v="1"/>
    <x v="1"/>
    <n v="4"/>
    <x v="0"/>
    <x v="1"/>
    <x v="831"/>
    <x v="4"/>
    <x v="1"/>
    <x v="4"/>
    <x v="4"/>
    <n v="3"/>
    <x v="0"/>
    <n v="2"/>
    <x v="2"/>
    <x v="1"/>
    <x v="20"/>
    <x v="1"/>
    <n v="5"/>
    <n v="3"/>
    <x v="1"/>
    <x v="13"/>
    <x v="4"/>
    <x v="15"/>
    <x v="1"/>
    <n v="4"/>
    <x v="1"/>
    <n v="10"/>
    <x v="1"/>
  </r>
  <r>
    <n v="40"/>
    <x v="1"/>
    <x v="1"/>
    <x v="0"/>
    <x v="0"/>
    <n v="10"/>
    <x v="1"/>
    <n v="3"/>
    <x v="3"/>
    <s v="Technical Degree"/>
    <n v="1239"/>
    <n v="2"/>
    <x v="0"/>
    <x v="0"/>
    <x v="1"/>
    <x v="1"/>
    <x v="0"/>
    <x v="0"/>
    <x v="0"/>
    <n v="2"/>
    <x v="1"/>
    <x v="2"/>
    <x v="832"/>
    <x v="8"/>
    <x v="1"/>
    <x v="3"/>
    <x v="3"/>
    <n v="3"/>
    <x v="0"/>
    <n v="2"/>
    <x v="2"/>
    <x v="1"/>
    <x v="2"/>
    <x v="0"/>
    <n v="2"/>
    <n v="4"/>
    <x v="3"/>
    <x v="8"/>
    <x v="2"/>
    <x v="10"/>
    <x v="2"/>
    <n v="1"/>
    <x v="0"/>
    <n v="3"/>
    <x v="0"/>
  </r>
  <r>
    <n v="25"/>
    <x v="2"/>
    <x v="1"/>
    <x v="0"/>
    <x v="0"/>
    <n v="10"/>
    <x v="1"/>
    <n v="4"/>
    <x v="2"/>
    <s v="Life Sciences"/>
    <n v="1240"/>
    <n v="3"/>
    <x v="1"/>
    <x v="1"/>
    <x v="0"/>
    <x v="0"/>
    <x v="0"/>
    <x v="0"/>
    <x v="0"/>
    <n v="4"/>
    <x v="0"/>
    <x v="0"/>
    <x v="833"/>
    <x v="4"/>
    <x v="1"/>
    <x v="9"/>
    <x v="9"/>
    <n v="3"/>
    <x v="0"/>
    <n v="2"/>
    <x v="2"/>
    <x v="0"/>
    <x v="7"/>
    <x v="3"/>
    <n v="4"/>
    <n v="3"/>
    <x v="1"/>
    <x v="9"/>
    <x v="2"/>
    <x v="7"/>
    <x v="0"/>
    <n v="1"/>
    <x v="0"/>
    <n v="1"/>
    <x v="2"/>
  </r>
  <r>
    <n v="30"/>
    <x v="2"/>
    <x v="1"/>
    <x v="0"/>
    <x v="1"/>
    <n v="1"/>
    <x v="0"/>
    <n v="3"/>
    <x v="3"/>
    <s v="Medical"/>
    <n v="1241"/>
    <n v="4"/>
    <x v="2"/>
    <x v="1"/>
    <x v="0"/>
    <x v="0"/>
    <x v="1"/>
    <x v="1"/>
    <x v="1"/>
    <n v="2"/>
    <x v="1"/>
    <x v="1"/>
    <x v="834"/>
    <x v="4"/>
    <x v="0"/>
    <x v="7"/>
    <x v="7"/>
    <n v="4"/>
    <x v="1"/>
    <n v="1"/>
    <x v="0"/>
    <x v="1"/>
    <x v="4"/>
    <x v="1"/>
    <n v="2"/>
    <n v="3"/>
    <x v="1"/>
    <x v="19"/>
    <x v="4"/>
    <x v="5"/>
    <x v="1"/>
    <n v="5"/>
    <x v="1"/>
    <n v="7"/>
    <x v="1"/>
  </r>
  <r>
    <n v="42"/>
    <x v="0"/>
    <x v="1"/>
    <x v="1"/>
    <x v="1"/>
    <n v="26"/>
    <x v="2"/>
    <n v="5"/>
    <x v="4"/>
    <s v="Medical"/>
    <n v="1242"/>
    <n v="1"/>
    <x v="3"/>
    <x v="0"/>
    <x v="0"/>
    <x v="0"/>
    <x v="2"/>
    <x v="2"/>
    <x v="7"/>
    <n v="1"/>
    <x v="3"/>
    <x v="1"/>
    <x v="835"/>
    <x v="9"/>
    <x v="0"/>
    <x v="8"/>
    <x v="8"/>
    <n v="3"/>
    <x v="0"/>
    <n v="3"/>
    <x v="3"/>
    <x v="0"/>
    <x v="26"/>
    <x v="1"/>
    <n v="6"/>
    <n v="3"/>
    <x v="1"/>
    <x v="6"/>
    <x v="1"/>
    <x v="2"/>
    <x v="2"/>
    <n v="0"/>
    <x v="0"/>
    <n v="0"/>
    <x v="2"/>
  </r>
  <r>
    <n v="35"/>
    <x v="1"/>
    <x v="1"/>
    <x v="2"/>
    <x v="0"/>
    <n v="8"/>
    <x v="1"/>
    <n v="2"/>
    <x v="0"/>
    <s v="Marketing"/>
    <n v="1243"/>
    <n v="3"/>
    <x v="1"/>
    <x v="0"/>
    <x v="1"/>
    <x v="1"/>
    <x v="2"/>
    <x v="2"/>
    <x v="0"/>
    <n v="4"/>
    <x v="0"/>
    <x v="1"/>
    <x v="836"/>
    <x v="5"/>
    <x v="0"/>
    <x v="0"/>
    <x v="0"/>
    <n v="3"/>
    <x v="0"/>
    <n v="2"/>
    <x v="2"/>
    <x v="1"/>
    <x v="28"/>
    <x v="1"/>
    <n v="6"/>
    <n v="2"/>
    <x v="2"/>
    <x v="20"/>
    <x v="4"/>
    <x v="3"/>
    <x v="2"/>
    <n v="4"/>
    <x v="1"/>
    <n v="12"/>
    <x v="3"/>
  </r>
  <r>
    <n v="27"/>
    <x v="2"/>
    <x v="1"/>
    <x v="0"/>
    <x v="1"/>
    <n v="14"/>
    <x v="4"/>
    <n v="3"/>
    <x v="3"/>
    <s v="Life Sciences"/>
    <n v="1244"/>
    <n v="1"/>
    <x v="3"/>
    <x v="1"/>
    <x v="0"/>
    <x v="0"/>
    <x v="1"/>
    <x v="1"/>
    <x v="1"/>
    <n v="1"/>
    <x v="3"/>
    <x v="1"/>
    <x v="837"/>
    <x v="1"/>
    <x v="0"/>
    <x v="9"/>
    <x v="9"/>
    <n v="3"/>
    <x v="0"/>
    <n v="4"/>
    <x v="1"/>
    <x v="3"/>
    <x v="15"/>
    <x v="0"/>
    <n v="3"/>
    <n v="2"/>
    <x v="2"/>
    <x v="7"/>
    <x v="0"/>
    <x v="1"/>
    <x v="1"/>
    <n v="6"/>
    <x v="2"/>
    <n v="8"/>
    <x v="1"/>
  </r>
  <r>
    <n v="54"/>
    <x v="0"/>
    <x v="1"/>
    <x v="1"/>
    <x v="1"/>
    <n v="1"/>
    <x v="0"/>
    <n v="4"/>
    <x v="2"/>
    <s v="Life Sciences"/>
    <n v="1245"/>
    <n v="4"/>
    <x v="2"/>
    <x v="0"/>
    <x v="0"/>
    <x v="0"/>
    <x v="2"/>
    <x v="2"/>
    <x v="3"/>
    <n v="3"/>
    <x v="2"/>
    <x v="2"/>
    <x v="838"/>
    <x v="8"/>
    <x v="1"/>
    <x v="8"/>
    <x v="8"/>
    <n v="3"/>
    <x v="0"/>
    <n v="1"/>
    <x v="0"/>
    <x v="1"/>
    <x v="37"/>
    <x v="4"/>
    <n v="2"/>
    <n v="1"/>
    <x v="0"/>
    <x v="8"/>
    <x v="2"/>
    <x v="0"/>
    <x v="0"/>
    <n v="1"/>
    <x v="0"/>
    <n v="4"/>
    <x v="0"/>
  </r>
  <r>
    <n v="44"/>
    <x v="0"/>
    <x v="1"/>
    <x v="0"/>
    <x v="1"/>
    <n v="2"/>
    <x v="0"/>
    <n v="1"/>
    <x v="1"/>
    <s v="Life Sciences"/>
    <n v="1246"/>
    <n v="1"/>
    <x v="3"/>
    <x v="0"/>
    <x v="2"/>
    <x v="2"/>
    <x v="1"/>
    <x v="1"/>
    <x v="1"/>
    <n v="4"/>
    <x v="0"/>
    <x v="1"/>
    <x v="839"/>
    <x v="1"/>
    <x v="1"/>
    <x v="4"/>
    <x v="4"/>
    <n v="3"/>
    <x v="0"/>
    <n v="4"/>
    <x v="1"/>
    <x v="1"/>
    <x v="1"/>
    <x v="0"/>
    <n v="5"/>
    <n v="3"/>
    <x v="1"/>
    <x v="1"/>
    <x v="0"/>
    <x v="4"/>
    <x v="0"/>
    <n v="7"/>
    <x v="2"/>
    <n v="7"/>
    <x v="1"/>
  </r>
  <r>
    <n v="19"/>
    <x v="2"/>
    <x v="0"/>
    <x v="2"/>
    <x v="1"/>
    <n v="10"/>
    <x v="1"/>
    <n v="3"/>
    <x v="3"/>
    <s v="Medical"/>
    <n v="1248"/>
    <n v="1"/>
    <x v="3"/>
    <x v="0"/>
    <x v="1"/>
    <x v="1"/>
    <x v="1"/>
    <x v="1"/>
    <x v="1"/>
    <n v="2"/>
    <x v="1"/>
    <x v="0"/>
    <x v="840"/>
    <x v="1"/>
    <x v="0"/>
    <x v="14"/>
    <x v="14"/>
    <n v="4"/>
    <x v="1"/>
    <n v="2"/>
    <x v="2"/>
    <x v="0"/>
    <x v="5"/>
    <x v="2"/>
    <n v="2"/>
    <n v="4"/>
    <x v="3"/>
    <x v="6"/>
    <x v="1"/>
    <x v="10"/>
    <x v="2"/>
    <n v="0"/>
    <x v="0"/>
    <n v="0"/>
    <x v="2"/>
  </r>
  <r>
    <n v="29"/>
    <x v="2"/>
    <x v="1"/>
    <x v="0"/>
    <x v="1"/>
    <n v="1"/>
    <x v="0"/>
    <n v="3"/>
    <x v="3"/>
    <s v="Life Sciences"/>
    <n v="1249"/>
    <n v="1"/>
    <x v="3"/>
    <x v="0"/>
    <x v="0"/>
    <x v="0"/>
    <x v="1"/>
    <x v="1"/>
    <x v="1"/>
    <n v="4"/>
    <x v="0"/>
    <x v="2"/>
    <x v="841"/>
    <x v="1"/>
    <x v="1"/>
    <x v="2"/>
    <x v="2"/>
    <n v="3"/>
    <x v="0"/>
    <n v="1"/>
    <x v="0"/>
    <x v="2"/>
    <x v="8"/>
    <x v="3"/>
    <n v="5"/>
    <n v="3"/>
    <x v="1"/>
    <x v="11"/>
    <x v="2"/>
    <x v="3"/>
    <x v="2"/>
    <n v="1"/>
    <x v="0"/>
    <n v="2"/>
    <x v="2"/>
  </r>
  <r>
    <n v="54"/>
    <x v="0"/>
    <x v="1"/>
    <x v="0"/>
    <x v="1"/>
    <n v="3"/>
    <x v="0"/>
    <n v="3"/>
    <x v="3"/>
    <s v="Life Sciences"/>
    <n v="1250"/>
    <n v="4"/>
    <x v="2"/>
    <x v="1"/>
    <x v="0"/>
    <x v="0"/>
    <x v="3"/>
    <x v="3"/>
    <x v="7"/>
    <n v="4"/>
    <x v="0"/>
    <x v="1"/>
    <x v="842"/>
    <x v="9"/>
    <x v="1"/>
    <x v="9"/>
    <x v="9"/>
    <n v="3"/>
    <x v="0"/>
    <n v="1"/>
    <x v="0"/>
    <x v="0"/>
    <x v="34"/>
    <x v="4"/>
    <n v="2"/>
    <n v="3"/>
    <x v="1"/>
    <x v="1"/>
    <x v="0"/>
    <x v="5"/>
    <x v="1"/>
    <n v="0"/>
    <x v="0"/>
    <n v="9"/>
    <x v="1"/>
  </r>
  <r>
    <n v="31"/>
    <x v="1"/>
    <x v="1"/>
    <x v="0"/>
    <x v="1"/>
    <n v="11"/>
    <x v="4"/>
    <n v="2"/>
    <x v="0"/>
    <s v="Medical"/>
    <n v="1251"/>
    <n v="3"/>
    <x v="1"/>
    <x v="1"/>
    <x v="0"/>
    <x v="0"/>
    <x v="0"/>
    <x v="0"/>
    <x v="4"/>
    <n v="1"/>
    <x v="3"/>
    <x v="1"/>
    <x v="843"/>
    <x v="1"/>
    <x v="0"/>
    <x v="3"/>
    <x v="3"/>
    <n v="3"/>
    <x v="0"/>
    <n v="4"/>
    <x v="1"/>
    <x v="0"/>
    <x v="3"/>
    <x v="0"/>
    <n v="2"/>
    <n v="2"/>
    <x v="2"/>
    <x v="0"/>
    <x v="0"/>
    <x v="4"/>
    <x v="0"/>
    <n v="0"/>
    <x v="0"/>
    <n v="1"/>
    <x v="2"/>
  </r>
  <r>
    <n v="31"/>
    <x v="1"/>
    <x v="1"/>
    <x v="0"/>
    <x v="1"/>
    <n v="24"/>
    <x v="2"/>
    <n v="3"/>
    <x v="3"/>
    <s v="Medical"/>
    <n v="1252"/>
    <n v="3"/>
    <x v="1"/>
    <x v="0"/>
    <x v="1"/>
    <x v="1"/>
    <x v="0"/>
    <x v="0"/>
    <x v="4"/>
    <n v="1"/>
    <x v="3"/>
    <x v="0"/>
    <x v="844"/>
    <x v="1"/>
    <x v="1"/>
    <x v="12"/>
    <x v="12"/>
    <n v="3"/>
    <x v="0"/>
    <n v="2"/>
    <x v="2"/>
    <x v="0"/>
    <x v="1"/>
    <x v="0"/>
    <n v="2"/>
    <n v="3"/>
    <x v="1"/>
    <x v="1"/>
    <x v="0"/>
    <x v="5"/>
    <x v="1"/>
    <n v="1"/>
    <x v="0"/>
    <n v="8"/>
    <x v="1"/>
  </r>
  <r>
    <n v="59"/>
    <x v="0"/>
    <x v="1"/>
    <x v="0"/>
    <x v="0"/>
    <n v="3"/>
    <x v="0"/>
    <n v="3"/>
    <x v="3"/>
    <s v="Life Sciences"/>
    <n v="1254"/>
    <n v="3"/>
    <x v="1"/>
    <x v="0"/>
    <x v="1"/>
    <x v="1"/>
    <x v="0"/>
    <x v="0"/>
    <x v="0"/>
    <n v="4"/>
    <x v="0"/>
    <x v="0"/>
    <x v="845"/>
    <x v="6"/>
    <x v="1"/>
    <x v="8"/>
    <x v="8"/>
    <n v="3"/>
    <x v="0"/>
    <n v="4"/>
    <x v="1"/>
    <x v="0"/>
    <x v="10"/>
    <x v="1"/>
    <n v="2"/>
    <n v="3"/>
    <x v="1"/>
    <x v="0"/>
    <x v="0"/>
    <x v="10"/>
    <x v="2"/>
    <n v="0"/>
    <x v="0"/>
    <n v="5"/>
    <x v="0"/>
  </r>
  <r>
    <n v="43"/>
    <x v="0"/>
    <x v="1"/>
    <x v="0"/>
    <x v="1"/>
    <n v="3"/>
    <x v="0"/>
    <n v="3"/>
    <x v="3"/>
    <s v="Life Sciences"/>
    <n v="1255"/>
    <n v="3"/>
    <x v="1"/>
    <x v="1"/>
    <x v="3"/>
    <x v="3"/>
    <x v="4"/>
    <x v="4"/>
    <x v="7"/>
    <n v="4"/>
    <x v="0"/>
    <x v="1"/>
    <x v="846"/>
    <x v="9"/>
    <x v="1"/>
    <x v="9"/>
    <x v="9"/>
    <n v="3"/>
    <x v="0"/>
    <n v="2"/>
    <x v="2"/>
    <x v="1"/>
    <x v="25"/>
    <x v="4"/>
    <n v="2"/>
    <n v="3"/>
    <x v="1"/>
    <x v="3"/>
    <x v="0"/>
    <x v="1"/>
    <x v="1"/>
    <n v="0"/>
    <x v="0"/>
    <n v="7"/>
    <x v="1"/>
  </r>
  <r>
    <n v="49"/>
    <x v="0"/>
    <x v="1"/>
    <x v="0"/>
    <x v="1"/>
    <n v="4"/>
    <x v="0"/>
    <n v="2"/>
    <x v="0"/>
    <s v="Medical"/>
    <n v="1256"/>
    <n v="1"/>
    <x v="3"/>
    <x v="1"/>
    <x v="1"/>
    <x v="1"/>
    <x v="4"/>
    <x v="4"/>
    <x v="5"/>
    <n v="3"/>
    <x v="2"/>
    <x v="1"/>
    <x v="847"/>
    <x v="7"/>
    <x v="1"/>
    <x v="4"/>
    <x v="4"/>
    <n v="3"/>
    <x v="0"/>
    <n v="3"/>
    <x v="3"/>
    <x v="1"/>
    <x v="18"/>
    <x v="4"/>
    <n v="2"/>
    <n v="4"/>
    <x v="3"/>
    <x v="6"/>
    <x v="1"/>
    <x v="2"/>
    <x v="2"/>
    <n v="0"/>
    <x v="0"/>
    <n v="0"/>
    <x v="2"/>
  </r>
  <r>
    <n v="36"/>
    <x v="1"/>
    <x v="1"/>
    <x v="1"/>
    <x v="1"/>
    <n v="3"/>
    <x v="0"/>
    <n v="3"/>
    <x v="3"/>
    <s v="Technical Degree"/>
    <n v="1257"/>
    <n v="3"/>
    <x v="1"/>
    <x v="1"/>
    <x v="0"/>
    <x v="0"/>
    <x v="1"/>
    <x v="1"/>
    <x v="1"/>
    <n v="2"/>
    <x v="1"/>
    <x v="1"/>
    <x v="848"/>
    <x v="1"/>
    <x v="1"/>
    <x v="3"/>
    <x v="3"/>
    <n v="3"/>
    <x v="0"/>
    <n v="3"/>
    <x v="3"/>
    <x v="0"/>
    <x v="4"/>
    <x v="1"/>
    <n v="2"/>
    <n v="2"/>
    <x v="2"/>
    <x v="19"/>
    <x v="4"/>
    <x v="15"/>
    <x v="1"/>
    <n v="0"/>
    <x v="0"/>
    <n v="7"/>
    <x v="1"/>
  </r>
  <r>
    <n v="48"/>
    <x v="0"/>
    <x v="1"/>
    <x v="0"/>
    <x v="1"/>
    <n v="2"/>
    <x v="0"/>
    <n v="2"/>
    <x v="0"/>
    <s v="Technical Degree"/>
    <n v="1258"/>
    <n v="4"/>
    <x v="2"/>
    <x v="1"/>
    <x v="2"/>
    <x v="2"/>
    <x v="1"/>
    <x v="1"/>
    <x v="2"/>
    <n v="2"/>
    <x v="1"/>
    <x v="0"/>
    <x v="594"/>
    <x v="6"/>
    <x v="1"/>
    <x v="0"/>
    <x v="0"/>
    <n v="3"/>
    <x v="0"/>
    <n v="3"/>
    <x v="3"/>
    <x v="0"/>
    <x v="2"/>
    <x v="0"/>
    <n v="4"/>
    <n v="2"/>
    <x v="2"/>
    <x v="6"/>
    <x v="1"/>
    <x v="2"/>
    <x v="2"/>
    <n v="0"/>
    <x v="0"/>
    <n v="0"/>
    <x v="2"/>
  </r>
  <r>
    <n v="27"/>
    <x v="2"/>
    <x v="1"/>
    <x v="0"/>
    <x v="1"/>
    <n v="4"/>
    <x v="0"/>
    <n v="2"/>
    <x v="0"/>
    <s v="Life Sciences"/>
    <n v="1259"/>
    <n v="1"/>
    <x v="3"/>
    <x v="1"/>
    <x v="0"/>
    <x v="0"/>
    <x v="1"/>
    <x v="1"/>
    <x v="1"/>
    <n v="3"/>
    <x v="2"/>
    <x v="2"/>
    <x v="849"/>
    <x v="1"/>
    <x v="1"/>
    <x v="0"/>
    <x v="0"/>
    <n v="3"/>
    <x v="0"/>
    <n v="2"/>
    <x v="2"/>
    <x v="2"/>
    <x v="7"/>
    <x v="3"/>
    <n v="2"/>
    <n v="3"/>
    <x v="1"/>
    <x v="8"/>
    <x v="2"/>
    <x v="7"/>
    <x v="0"/>
    <n v="0"/>
    <x v="0"/>
    <n v="3"/>
    <x v="0"/>
  </r>
  <r>
    <n v="29"/>
    <x v="2"/>
    <x v="1"/>
    <x v="0"/>
    <x v="1"/>
    <n v="7"/>
    <x v="1"/>
    <n v="3"/>
    <x v="3"/>
    <s v="Life Sciences"/>
    <n v="1260"/>
    <n v="3"/>
    <x v="1"/>
    <x v="1"/>
    <x v="0"/>
    <x v="0"/>
    <x v="0"/>
    <x v="0"/>
    <x v="4"/>
    <n v="4"/>
    <x v="0"/>
    <x v="2"/>
    <x v="850"/>
    <x v="1"/>
    <x v="0"/>
    <x v="0"/>
    <x v="0"/>
    <n v="3"/>
    <x v="0"/>
    <n v="2"/>
    <x v="2"/>
    <x v="3"/>
    <x v="3"/>
    <x v="0"/>
    <n v="2"/>
    <n v="3"/>
    <x v="1"/>
    <x v="0"/>
    <x v="0"/>
    <x v="2"/>
    <x v="2"/>
    <n v="1"/>
    <x v="0"/>
    <n v="0"/>
    <x v="2"/>
  </r>
  <r>
    <n v="48"/>
    <x v="0"/>
    <x v="1"/>
    <x v="0"/>
    <x v="1"/>
    <n v="1"/>
    <x v="0"/>
    <n v="3"/>
    <x v="3"/>
    <s v="Life Sciences"/>
    <n v="1263"/>
    <n v="4"/>
    <x v="2"/>
    <x v="1"/>
    <x v="1"/>
    <x v="1"/>
    <x v="4"/>
    <x v="4"/>
    <x v="7"/>
    <n v="4"/>
    <x v="0"/>
    <x v="0"/>
    <x v="851"/>
    <x v="2"/>
    <x v="1"/>
    <x v="3"/>
    <x v="3"/>
    <n v="3"/>
    <x v="0"/>
    <n v="3"/>
    <x v="3"/>
    <x v="0"/>
    <x v="25"/>
    <x v="4"/>
    <n v="3"/>
    <n v="4"/>
    <x v="3"/>
    <x v="6"/>
    <x v="1"/>
    <x v="2"/>
    <x v="2"/>
    <n v="0"/>
    <x v="0"/>
    <n v="0"/>
    <x v="2"/>
  </r>
  <r>
    <n v="29"/>
    <x v="2"/>
    <x v="1"/>
    <x v="0"/>
    <x v="1"/>
    <n v="1"/>
    <x v="0"/>
    <n v="3"/>
    <x v="3"/>
    <s v="Life Sciences"/>
    <n v="1264"/>
    <n v="4"/>
    <x v="2"/>
    <x v="0"/>
    <x v="1"/>
    <x v="1"/>
    <x v="3"/>
    <x v="3"/>
    <x v="7"/>
    <n v="4"/>
    <x v="0"/>
    <x v="2"/>
    <x v="852"/>
    <x v="9"/>
    <x v="1"/>
    <x v="9"/>
    <x v="9"/>
    <n v="3"/>
    <x v="0"/>
    <n v="2"/>
    <x v="2"/>
    <x v="3"/>
    <x v="15"/>
    <x v="0"/>
    <n v="2"/>
    <n v="2"/>
    <x v="2"/>
    <x v="5"/>
    <x v="0"/>
    <x v="1"/>
    <x v="1"/>
    <n v="1"/>
    <x v="0"/>
    <n v="7"/>
    <x v="1"/>
  </r>
  <r>
    <n v="34"/>
    <x v="1"/>
    <x v="1"/>
    <x v="0"/>
    <x v="1"/>
    <n v="20"/>
    <x v="3"/>
    <n v="3"/>
    <x v="3"/>
    <s v="Technical Degree"/>
    <n v="1265"/>
    <n v="3"/>
    <x v="1"/>
    <x v="0"/>
    <x v="2"/>
    <x v="2"/>
    <x v="1"/>
    <x v="1"/>
    <x v="1"/>
    <n v="3"/>
    <x v="2"/>
    <x v="1"/>
    <x v="853"/>
    <x v="4"/>
    <x v="1"/>
    <x v="8"/>
    <x v="8"/>
    <n v="3"/>
    <x v="0"/>
    <n v="4"/>
    <x v="1"/>
    <x v="0"/>
    <x v="17"/>
    <x v="2"/>
    <n v="5"/>
    <n v="2"/>
    <x v="2"/>
    <x v="6"/>
    <x v="1"/>
    <x v="2"/>
    <x v="2"/>
    <n v="0"/>
    <x v="0"/>
    <n v="0"/>
    <x v="2"/>
  </r>
  <r>
    <n v="44"/>
    <x v="0"/>
    <x v="1"/>
    <x v="0"/>
    <x v="0"/>
    <n v="5"/>
    <x v="0"/>
    <n v="3"/>
    <x v="3"/>
    <s v="Marketing"/>
    <n v="1267"/>
    <n v="2"/>
    <x v="0"/>
    <x v="1"/>
    <x v="0"/>
    <x v="0"/>
    <x v="4"/>
    <x v="4"/>
    <x v="5"/>
    <n v="2"/>
    <x v="1"/>
    <x v="1"/>
    <x v="854"/>
    <x v="8"/>
    <x v="1"/>
    <x v="0"/>
    <x v="0"/>
    <n v="3"/>
    <x v="0"/>
    <n v="3"/>
    <x v="3"/>
    <x v="1"/>
    <x v="12"/>
    <x v="4"/>
    <n v="5"/>
    <n v="3"/>
    <x v="1"/>
    <x v="14"/>
    <x v="3"/>
    <x v="5"/>
    <x v="1"/>
    <n v="3"/>
    <x v="1"/>
    <n v="10"/>
    <x v="1"/>
  </r>
  <r>
    <n v="33"/>
    <x v="1"/>
    <x v="1"/>
    <x v="0"/>
    <x v="0"/>
    <n v="10"/>
    <x v="1"/>
    <n v="5"/>
    <x v="4"/>
    <s v="Marketing"/>
    <n v="1268"/>
    <n v="4"/>
    <x v="2"/>
    <x v="1"/>
    <x v="2"/>
    <x v="2"/>
    <x v="2"/>
    <x v="2"/>
    <x v="0"/>
    <n v="3"/>
    <x v="2"/>
    <x v="2"/>
    <x v="855"/>
    <x v="4"/>
    <x v="0"/>
    <x v="9"/>
    <x v="9"/>
    <n v="3"/>
    <x v="0"/>
    <n v="4"/>
    <x v="1"/>
    <x v="3"/>
    <x v="1"/>
    <x v="0"/>
    <n v="3"/>
    <n v="3"/>
    <x v="1"/>
    <x v="7"/>
    <x v="0"/>
    <x v="6"/>
    <x v="1"/>
    <n v="0"/>
    <x v="0"/>
    <n v="8"/>
    <x v="1"/>
  </r>
  <r>
    <n v="19"/>
    <x v="2"/>
    <x v="1"/>
    <x v="0"/>
    <x v="1"/>
    <n v="25"/>
    <x v="2"/>
    <n v="3"/>
    <x v="3"/>
    <s v="Life Sciences"/>
    <n v="1269"/>
    <n v="2"/>
    <x v="0"/>
    <x v="0"/>
    <x v="2"/>
    <x v="2"/>
    <x v="1"/>
    <x v="1"/>
    <x v="1"/>
    <n v="4"/>
    <x v="0"/>
    <x v="0"/>
    <x v="856"/>
    <x v="1"/>
    <x v="0"/>
    <x v="3"/>
    <x v="3"/>
    <n v="3"/>
    <x v="0"/>
    <n v="4"/>
    <x v="1"/>
    <x v="0"/>
    <x v="5"/>
    <x v="2"/>
    <n v="2"/>
    <n v="3"/>
    <x v="1"/>
    <x v="6"/>
    <x v="1"/>
    <x v="2"/>
    <x v="2"/>
    <n v="0"/>
    <x v="0"/>
    <n v="1"/>
    <x v="2"/>
  </r>
  <r>
    <n v="23"/>
    <x v="2"/>
    <x v="1"/>
    <x v="0"/>
    <x v="1"/>
    <n v="1"/>
    <x v="0"/>
    <n v="2"/>
    <x v="0"/>
    <s v="Life Sciences"/>
    <n v="1270"/>
    <n v="4"/>
    <x v="2"/>
    <x v="1"/>
    <x v="0"/>
    <x v="0"/>
    <x v="1"/>
    <x v="1"/>
    <x v="1"/>
    <n v="3"/>
    <x v="2"/>
    <x v="1"/>
    <x v="857"/>
    <x v="1"/>
    <x v="1"/>
    <x v="6"/>
    <x v="6"/>
    <n v="4"/>
    <x v="1"/>
    <n v="4"/>
    <x v="1"/>
    <x v="1"/>
    <x v="5"/>
    <x v="2"/>
    <n v="2"/>
    <n v="3"/>
    <x v="1"/>
    <x v="6"/>
    <x v="1"/>
    <x v="2"/>
    <x v="2"/>
    <n v="0"/>
    <x v="0"/>
    <n v="1"/>
    <x v="2"/>
  </r>
  <r>
    <n v="25"/>
    <x v="2"/>
    <x v="0"/>
    <x v="1"/>
    <x v="0"/>
    <n v="24"/>
    <x v="2"/>
    <n v="1"/>
    <x v="1"/>
    <s v="Life Sciences"/>
    <n v="1273"/>
    <n v="3"/>
    <x v="1"/>
    <x v="1"/>
    <x v="3"/>
    <x v="3"/>
    <x v="1"/>
    <x v="1"/>
    <x v="6"/>
    <n v="4"/>
    <x v="0"/>
    <x v="0"/>
    <x v="858"/>
    <x v="1"/>
    <x v="0"/>
    <x v="9"/>
    <x v="9"/>
    <n v="3"/>
    <x v="0"/>
    <n v="4"/>
    <x v="1"/>
    <x v="0"/>
    <x v="5"/>
    <x v="2"/>
    <n v="4"/>
    <n v="3"/>
    <x v="1"/>
    <x v="6"/>
    <x v="1"/>
    <x v="2"/>
    <x v="2"/>
    <n v="1"/>
    <x v="0"/>
    <n v="0"/>
    <x v="2"/>
  </r>
  <r>
    <n v="26"/>
    <x v="2"/>
    <x v="1"/>
    <x v="0"/>
    <x v="1"/>
    <n v="4"/>
    <x v="0"/>
    <n v="2"/>
    <x v="0"/>
    <s v="Life Sciences"/>
    <n v="1275"/>
    <n v="3"/>
    <x v="1"/>
    <x v="1"/>
    <x v="0"/>
    <x v="0"/>
    <x v="1"/>
    <x v="1"/>
    <x v="1"/>
    <n v="4"/>
    <x v="0"/>
    <x v="0"/>
    <x v="859"/>
    <x v="1"/>
    <x v="0"/>
    <x v="5"/>
    <x v="5"/>
    <n v="4"/>
    <x v="1"/>
    <n v="2"/>
    <x v="2"/>
    <x v="0"/>
    <x v="0"/>
    <x v="0"/>
    <n v="2"/>
    <n v="2"/>
    <x v="2"/>
    <x v="3"/>
    <x v="0"/>
    <x v="4"/>
    <x v="0"/>
    <n v="2"/>
    <x v="0"/>
    <n v="2"/>
    <x v="2"/>
  </r>
  <r>
    <n v="45"/>
    <x v="0"/>
    <x v="0"/>
    <x v="0"/>
    <x v="0"/>
    <n v="2"/>
    <x v="0"/>
    <n v="3"/>
    <x v="3"/>
    <s v="Marketing"/>
    <n v="1277"/>
    <n v="1"/>
    <x v="3"/>
    <x v="0"/>
    <x v="3"/>
    <x v="3"/>
    <x v="4"/>
    <x v="4"/>
    <x v="5"/>
    <n v="2"/>
    <x v="1"/>
    <x v="0"/>
    <x v="860"/>
    <x v="7"/>
    <x v="0"/>
    <x v="10"/>
    <x v="10"/>
    <n v="3"/>
    <x v="0"/>
    <n v="1"/>
    <x v="0"/>
    <x v="0"/>
    <x v="12"/>
    <x v="4"/>
    <n v="2"/>
    <n v="3"/>
    <x v="1"/>
    <x v="25"/>
    <x v="3"/>
    <x v="15"/>
    <x v="1"/>
    <n v="1"/>
    <x v="0"/>
    <n v="11"/>
    <x v="3"/>
  </r>
  <r>
    <n v="55"/>
    <x v="0"/>
    <x v="1"/>
    <x v="2"/>
    <x v="1"/>
    <n v="8"/>
    <x v="1"/>
    <n v="1"/>
    <x v="1"/>
    <s v="Medical"/>
    <n v="1278"/>
    <n v="4"/>
    <x v="2"/>
    <x v="1"/>
    <x v="1"/>
    <x v="1"/>
    <x v="3"/>
    <x v="3"/>
    <x v="4"/>
    <n v="2"/>
    <x v="1"/>
    <x v="2"/>
    <x v="861"/>
    <x v="1"/>
    <x v="0"/>
    <x v="2"/>
    <x v="2"/>
    <n v="3"/>
    <x v="0"/>
    <n v="4"/>
    <x v="1"/>
    <x v="1"/>
    <x v="35"/>
    <x v="4"/>
    <n v="3"/>
    <n v="3"/>
    <x v="1"/>
    <x v="26"/>
    <x v="3"/>
    <x v="5"/>
    <x v="1"/>
    <n v="15"/>
    <x v="3"/>
    <n v="0"/>
    <x v="2"/>
  </r>
  <r>
    <n v="21"/>
    <x v="2"/>
    <x v="0"/>
    <x v="1"/>
    <x v="1"/>
    <n v="10"/>
    <x v="1"/>
    <n v="2"/>
    <x v="0"/>
    <s v="Life Sciences"/>
    <n v="1279"/>
    <n v="1"/>
    <x v="3"/>
    <x v="0"/>
    <x v="1"/>
    <x v="1"/>
    <x v="1"/>
    <x v="1"/>
    <x v="2"/>
    <n v="3"/>
    <x v="2"/>
    <x v="0"/>
    <x v="862"/>
    <x v="1"/>
    <x v="1"/>
    <x v="5"/>
    <x v="5"/>
    <n v="4"/>
    <x v="1"/>
    <n v="3"/>
    <x v="3"/>
    <x v="0"/>
    <x v="17"/>
    <x v="2"/>
    <n v="2"/>
    <n v="1"/>
    <x v="0"/>
    <x v="4"/>
    <x v="1"/>
    <x v="3"/>
    <x v="2"/>
    <n v="2"/>
    <x v="0"/>
    <n v="2"/>
    <x v="2"/>
  </r>
  <r>
    <n v="46"/>
    <x v="0"/>
    <x v="1"/>
    <x v="0"/>
    <x v="0"/>
    <n v="4"/>
    <x v="0"/>
    <n v="2"/>
    <x v="0"/>
    <s v="Marketing"/>
    <n v="1280"/>
    <n v="4"/>
    <x v="2"/>
    <x v="0"/>
    <x v="1"/>
    <x v="1"/>
    <x v="4"/>
    <x v="4"/>
    <x v="5"/>
    <n v="2"/>
    <x v="1"/>
    <x v="1"/>
    <x v="863"/>
    <x v="7"/>
    <x v="1"/>
    <x v="9"/>
    <x v="9"/>
    <n v="3"/>
    <x v="0"/>
    <n v="3"/>
    <x v="3"/>
    <x v="1"/>
    <x v="12"/>
    <x v="4"/>
    <n v="2"/>
    <n v="3"/>
    <x v="1"/>
    <x v="19"/>
    <x v="4"/>
    <x v="0"/>
    <x v="0"/>
    <n v="0"/>
    <x v="0"/>
    <n v="8"/>
    <x v="1"/>
  </r>
  <r>
    <n v="34"/>
    <x v="1"/>
    <x v="1"/>
    <x v="0"/>
    <x v="0"/>
    <n v="2"/>
    <x v="0"/>
    <n v="3"/>
    <x v="3"/>
    <s v="Marketing"/>
    <n v="1281"/>
    <n v="3"/>
    <x v="1"/>
    <x v="0"/>
    <x v="0"/>
    <x v="0"/>
    <x v="0"/>
    <x v="0"/>
    <x v="0"/>
    <n v="1"/>
    <x v="3"/>
    <x v="0"/>
    <x v="864"/>
    <x v="4"/>
    <x v="0"/>
    <x v="3"/>
    <x v="3"/>
    <n v="3"/>
    <x v="0"/>
    <n v="4"/>
    <x v="1"/>
    <x v="0"/>
    <x v="21"/>
    <x v="3"/>
    <n v="3"/>
    <n v="3"/>
    <x v="1"/>
    <x v="11"/>
    <x v="2"/>
    <x v="3"/>
    <x v="2"/>
    <n v="0"/>
    <x v="0"/>
    <n v="2"/>
    <x v="2"/>
  </r>
  <r>
    <n v="51"/>
    <x v="0"/>
    <x v="1"/>
    <x v="1"/>
    <x v="0"/>
    <n v="9"/>
    <x v="1"/>
    <n v="3"/>
    <x v="3"/>
    <s v="Life Sciences"/>
    <n v="1282"/>
    <n v="4"/>
    <x v="2"/>
    <x v="1"/>
    <x v="0"/>
    <x v="0"/>
    <x v="4"/>
    <x v="4"/>
    <x v="5"/>
    <n v="2"/>
    <x v="1"/>
    <x v="2"/>
    <x v="865"/>
    <x v="5"/>
    <x v="0"/>
    <x v="13"/>
    <x v="13"/>
    <n v="4"/>
    <x v="1"/>
    <n v="1"/>
    <x v="0"/>
    <x v="1"/>
    <x v="9"/>
    <x v="4"/>
    <n v="5"/>
    <n v="2"/>
    <x v="2"/>
    <x v="30"/>
    <x v="3"/>
    <x v="15"/>
    <x v="1"/>
    <n v="11"/>
    <x v="3"/>
    <n v="10"/>
    <x v="1"/>
  </r>
  <r>
    <n v="59"/>
    <x v="0"/>
    <x v="1"/>
    <x v="0"/>
    <x v="1"/>
    <n v="18"/>
    <x v="3"/>
    <n v="4"/>
    <x v="2"/>
    <s v="Medical"/>
    <n v="1283"/>
    <n v="4"/>
    <x v="2"/>
    <x v="1"/>
    <x v="0"/>
    <x v="0"/>
    <x v="2"/>
    <x v="2"/>
    <x v="3"/>
    <n v="4"/>
    <x v="0"/>
    <x v="0"/>
    <x v="866"/>
    <x v="2"/>
    <x v="1"/>
    <x v="3"/>
    <x v="3"/>
    <n v="3"/>
    <x v="0"/>
    <n v="4"/>
    <x v="1"/>
    <x v="0"/>
    <x v="25"/>
    <x v="4"/>
    <n v="6"/>
    <n v="2"/>
    <x v="2"/>
    <x v="7"/>
    <x v="0"/>
    <x v="1"/>
    <x v="1"/>
    <n v="5"/>
    <x v="1"/>
    <n v="4"/>
    <x v="0"/>
  </r>
  <r>
    <n v="34"/>
    <x v="1"/>
    <x v="1"/>
    <x v="1"/>
    <x v="1"/>
    <n v="19"/>
    <x v="3"/>
    <n v="3"/>
    <x v="3"/>
    <s v="Medical"/>
    <n v="1285"/>
    <n v="3"/>
    <x v="1"/>
    <x v="0"/>
    <x v="0"/>
    <x v="0"/>
    <x v="0"/>
    <x v="0"/>
    <x v="2"/>
    <n v="2"/>
    <x v="1"/>
    <x v="2"/>
    <x v="867"/>
    <x v="5"/>
    <x v="1"/>
    <x v="4"/>
    <x v="4"/>
    <n v="3"/>
    <x v="0"/>
    <n v="3"/>
    <x v="3"/>
    <x v="3"/>
    <x v="20"/>
    <x v="1"/>
    <n v="2"/>
    <n v="4"/>
    <x v="3"/>
    <x v="19"/>
    <x v="4"/>
    <x v="6"/>
    <x v="1"/>
    <n v="5"/>
    <x v="1"/>
    <n v="10"/>
    <x v="1"/>
  </r>
  <r>
    <n v="28"/>
    <x v="2"/>
    <x v="1"/>
    <x v="1"/>
    <x v="1"/>
    <n v="1"/>
    <x v="0"/>
    <n v="4"/>
    <x v="2"/>
    <s v="Medical"/>
    <n v="1286"/>
    <n v="4"/>
    <x v="2"/>
    <x v="1"/>
    <x v="0"/>
    <x v="0"/>
    <x v="1"/>
    <x v="1"/>
    <x v="2"/>
    <n v="3"/>
    <x v="2"/>
    <x v="0"/>
    <x v="868"/>
    <x v="4"/>
    <x v="0"/>
    <x v="0"/>
    <x v="0"/>
    <n v="3"/>
    <x v="0"/>
    <n v="3"/>
    <x v="3"/>
    <x v="0"/>
    <x v="7"/>
    <x v="3"/>
    <n v="2"/>
    <n v="2"/>
    <x v="2"/>
    <x v="9"/>
    <x v="2"/>
    <x v="3"/>
    <x v="2"/>
    <n v="0"/>
    <x v="0"/>
    <n v="2"/>
    <x v="2"/>
  </r>
  <r>
    <n v="44"/>
    <x v="0"/>
    <x v="1"/>
    <x v="0"/>
    <x v="1"/>
    <n v="4"/>
    <x v="0"/>
    <n v="2"/>
    <x v="0"/>
    <s v="Life Sciences"/>
    <n v="1288"/>
    <n v="3"/>
    <x v="1"/>
    <x v="1"/>
    <x v="2"/>
    <x v="2"/>
    <x v="4"/>
    <x v="4"/>
    <x v="5"/>
    <n v="1"/>
    <x v="3"/>
    <x v="2"/>
    <x v="869"/>
    <x v="1"/>
    <x v="1"/>
    <x v="9"/>
    <x v="9"/>
    <n v="3"/>
    <x v="0"/>
    <n v="4"/>
    <x v="1"/>
    <x v="3"/>
    <x v="12"/>
    <x v="4"/>
    <n v="4"/>
    <n v="2"/>
    <x v="2"/>
    <x v="10"/>
    <x v="3"/>
    <x v="5"/>
    <x v="1"/>
    <n v="14"/>
    <x v="3"/>
    <n v="13"/>
    <x v="3"/>
  </r>
  <r>
    <n v="34"/>
    <x v="1"/>
    <x v="1"/>
    <x v="1"/>
    <x v="2"/>
    <n v="11"/>
    <x v="4"/>
    <n v="3"/>
    <x v="3"/>
    <s v="Life Sciences"/>
    <n v="1289"/>
    <n v="3"/>
    <x v="1"/>
    <x v="1"/>
    <x v="1"/>
    <x v="1"/>
    <x v="0"/>
    <x v="0"/>
    <x v="8"/>
    <n v="2"/>
    <x v="1"/>
    <x v="1"/>
    <x v="870"/>
    <x v="5"/>
    <x v="1"/>
    <x v="0"/>
    <x v="0"/>
    <n v="3"/>
    <x v="0"/>
    <n v="4"/>
    <x v="1"/>
    <x v="3"/>
    <x v="19"/>
    <x v="1"/>
    <n v="5"/>
    <n v="4"/>
    <x v="3"/>
    <x v="1"/>
    <x v="0"/>
    <x v="5"/>
    <x v="1"/>
    <n v="1"/>
    <x v="0"/>
    <n v="8"/>
    <x v="1"/>
  </r>
  <r>
    <n v="35"/>
    <x v="1"/>
    <x v="1"/>
    <x v="0"/>
    <x v="1"/>
    <n v="6"/>
    <x v="1"/>
    <n v="1"/>
    <x v="1"/>
    <s v="Life Sciences"/>
    <n v="1291"/>
    <n v="3"/>
    <x v="1"/>
    <x v="1"/>
    <x v="0"/>
    <x v="0"/>
    <x v="1"/>
    <x v="1"/>
    <x v="1"/>
    <n v="3"/>
    <x v="2"/>
    <x v="1"/>
    <x v="871"/>
    <x v="4"/>
    <x v="0"/>
    <x v="9"/>
    <x v="9"/>
    <n v="3"/>
    <x v="0"/>
    <n v="4"/>
    <x v="1"/>
    <x v="0"/>
    <x v="21"/>
    <x v="3"/>
    <n v="3"/>
    <n v="3"/>
    <x v="1"/>
    <x v="11"/>
    <x v="2"/>
    <x v="3"/>
    <x v="2"/>
    <n v="2"/>
    <x v="0"/>
    <n v="2"/>
    <x v="2"/>
  </r>
  <r>
    <n v="42"/>
    <x v="0"/>
    <x v="1"/>
    <x v="0"/>
    <x v="1"/>
    <n v="7"/>
    <x v="1"/>
    <n v="4"/>
    <x v="2"/>
    <s v="Medical"/>
    <n v="1292"/>
    <n v="2"/>
    <x v="0"/>
    <x v="0"/>
    <x v="2"/>
    <x v="2"/>
    <x v="0"/>
    <x v="0"/>
    <x v="1"/>
    <n v="2"/>
    <x v="1"/>
    <x v="1"/>
    <x v="872"/>
    <x v="2"/>
    <x v="0"/>
    <x v="10"/>
    <x v="10"/>
    <n v="3"/>
    <x v="0"/>
    <n v="4"/>
    <x v="1"/>
    <x v="0"/>
    <x v="33"/>
    <x v="1"/>
    <n v="2"/>
    <n v="3"/>
    <x v="1"/>
    <x v="6"/>
    <x v="1"/>
    <x v="2"/>
    <x v="2"/>
    <n v="0"/>
    <x v="0"/>
    <n v="0"/>
    <x v="2"/>
  </r>
  <r>
    <n v="43"/>
    <x v="0"/>
    <x v="1"/>
    <x v="0"/>
    <x v="0"/>
    <n v="4"/>
    <x v="0"/>
    <n v="4"/>
    <x v="2"/>
    <s v="Marketing"/>
    <n v="1293"/>
    <n v="4"/>
    <x v="2"/>
    <x v="0"/>
    <x v="1"/>
    <x v="1"/>
    <x v="2"/>
    <x v="2"/>
    <x v="0"/>
    <n v="4"/>
    <x v="0"/>
    <x v="0"/>
    <x v="873"/>
    <x v="9"/>
    <x v="1"/>
    <x v="9"/>
    <x v="9"/>
    <n v="3"/>
    <x v="0"/>
    <n v="4"/>
    <x v="1"/>
    <x v="0"/>
    <x v="18"/>
    <x v="4"/>
    <n v="3"/>
    <n v="4"/>
    <x v="3"/>
    <x v="17"/>
    <x v="3"/>
    <x v="1"/>
    <x v="1"/>
    <n v="15"/>
    <x v="3"/>
    <n v="17"/>
    <x v="4"/>
  </r>
  <r>
    <n v="36"/>
    <x v="1"/>
    <x v="1"/>
    <x v="0"/>
    <x v="1"/>
    <n v="2"/>
    <x v="0"/>
    <n v="4"/>
    <x v="2"/>
    <s v="Life Sciences"/>
    <n v="1294"/>
    <n v="3"/>
    <x v="1"/>
    <x v="0"/>
    <x v="0"/>
    <x v="0"/>
    <x v="0"/>
    <x v="0"/>
    <x v="3"/>
    <n v="2"/>
    <x v="1"/>
    <x v="0"/>
    <x v="874"/>
    <x v="3"/>
    <x v="0"/>
    <x v="0"/>
    <x v="0"/>
    <n v="3"/>
    <x v="0"/>
    <n v="4"/>
    <x v="1"/>
    <x v="0"/>
    <x v="33"/>
    <x v="1"/>
    <n v="2"/>
    <n v="3"/>
    <x v="1"/>
    <x v="22"/>
    <x v="4"/>
    <x v="12"/>
    <x v="3"/>
    <n v="5"/>
    <x v="1"/>
    <n v="12"/>
    <x v="3"/>
  </r>
  <r>
    <n v="44"/>
    <x v="0"/>
    <x v="0"/>
    <x v="0"/>
    <x v="1"/>
    <n v="15"/>
    <x v="4"/>
    <n v="3"/>
    <x v="3"/>
    <s v="Medical"/>
    <n v="1295"/>
    <n v="1"/>
    <x v="3"/>
    <x v="0"/>
    <x v="0"/>
    <x v="0"/>
    <x v="2"/>
    <x v="2"/>
    <x v="4"/>
    <n v="4"/>
    <x v="0"/>
    <x v="1"/>
    <x v="875"/>
    <x v="1"/>
    <x v="1"/>
    <x v="0"/>
    <x v="0"/>
    <n v="3"/>
    <x v="0"/>
    <n v="4"/>
    <x v="1"/>
    <x v="1"/>
    <x v="1"/>
    <x v="0"/>
    <n v="2"/>
    <n v="3"/>
    <x v="1"/>
    <x v="1"/>
    <x v="0"/>
    <x v="1"/>
    <x v="1"/>
    <n v="0"/>
    <x v="0"/>
    <n v="5"/>
    <x v="0"/>
  </r>
  <r>
    <n v="28"/>
    <x v="2"/>
    <x v="1"/>
    <x v="1"/>
    <x v="1"/>
    <n v="2"/>
    <x v="0"/>
    <n v="3"/>
    <x v="3"/>
    <s v="Life Sciences"/>
    <n v="1296"/>
    <n v="4"/>
    <x v="2"/>
    <x v="1"/>
    <x v="1"/>
    <x v="1"/>
    <x v="1"/>
    <x v="1"/>
    <x v="2"/>
    <n v="4"/>
    <x v="0"/>
    <x v="1"/>
    <x v="876"/>
    <x v="1"/>
    <x v="0"/>
    <x v="3"/>
    <x v="3"/>
    <n v="3"/>
    <x v="0"/>
    <n v="2"/>
    <x v="2"/>
    <x v="1"/>
    <x v="17"/>
    <x v="2"/>
    <n v="2"/>
    <n v="3"/>
    <x v="1"/>
    <x v="4"/>
    <x v="1"/>
    <x v="3"/>
    <x v="2"/>
    <n v="2"/>
    <x v="0"/>
    <n v="2"/>
    <x v="2"/>
  </r>
  <r>
    <n v="51"/>
    <x v="0"/>
    <x v="1"/>
    <x v="1"/>
    <x v="1"/>
    <n v="6"/>
    <x v="1"/>
    <n v="2"/>
    <x v="0"/>
    <s v="Medical"/>
    <n v="1297"/>
    <n v="2"/>
    <x v="0"/>
    <x v="0"/>
    <x v="1"/>
    <x v="1"/>
    <x v="1"/>
    <x v="1"/>
    <x v="2"/>
    <n v="3"/>
    <x v="2"/>
    <x v="0"/>
    <x v="877"/>
    <x v="4"/>
    <x v="1"/>
    <x v="9"/>
    <x v="9"/>
    <n v="3"/>
    <x v="0"/>
    <n v="2"/>
    <x v="2"/>
    <x v="0"/>
    <x v="0"/>
    <x v="0"/>
    <n v="6"/>
    <n v="2"/>
    <x v="2"/>
    <x v="5"/>
    <x v="0"/>
    <x v="2"/>
    <x v="2"/>
    <n v="7"/>
    <x v="2"/>
    <n v="7"/>
    <x v="1"/>
  </r>
  <r>
    <n v="30"/>
    <x v="2"/>
    <x v="1"/>
    <x v="2"/>
    <x v="1"/>
    <n v="9"/>
    <x v="1"/>
    <n v="2"/>
    <x v="0"/>
    <s v="Medical"/>
    <n v="1298"/>
    <n v="3"/>
    <x v="1"/>
    <x v="0"/>
    <x v="0"/>
    <x v="0"/>
    <x v="0"/>
    <x v="0"/>
    <x v="3"/>
    <n v="3"/>
    <x v="2"/>
    <x v="0"/>
    <x v="878"/>
    <x v="8"/>
    <x v="0"/>
    <x v="11"/>
    <x v="11"/>
    <n v="3"/>
    <x v="0"/>
    <n v="3"/>
    <x v="3"/>
    <x v="0"/>
    <x v="1"/>
    <x v="0"/>
    <n v="3"/>
    <n v="3"/>
    <x v="1"/>
    <x v="3"/>
    <x v="0"/>
    <x v="0"/>
    <x v="0"/>
    <n v="1"/>
    <x v="0"/>
    <n v="7"/>
    <x v="1"/>
  </r>
  <r>
    <n v="29"/>
    <x v="2"/>
    <x v="0"/>
    <x v="0"/>
    <x v="1"/>
    <n v="7"/>
    <x v="1"/>
    <n v="3"/>
    <x v="3"/>
    <s v="Technical Degree"/>
    <n v="1299"/>
    <n v="2"/>
    <x v="0"/>
    <x v="0"/>
    <x v="0"/>
    <x v="0"/>
    <x v="1"/>
    <x v="1"/>
    <x v="2"/>
    <n v="3"/>
    <x v="2"/>
    <x v="2"/>
    <x v="879"/>
    <x v="9"/>
    <x v="0"/>
    <x v="4"/>
    <x v="4"/>
    <n v="3"/>
    <x v="0"/>
    <n v="1"/>
    <x v="0"/>
    <x v="3"/>
    <x v="1"/>
    <x v="0"/>
    <n v="2"/>
    <n v="3"/>
    <x v="1"/>
    <x v="5"/>
    <x v="0"/>
    <x v="1"/>
    <x v="1"/>
    <n v="7"/>
    <x v="2"/>
    <n v="7"/>
    <x v="1"/>
  </r>
  <r>
    <n v="28"/>
    <x v="2"/>
    <x v="1"/>
    <x v="0"/>
    <x v="1"/>
    <n v="1"/>
    <x v="0"/>
    <n v="3"/>
    <x v="3"/>
    <s v="Technical Degree"/>
    <n v="1301"/>
    <n v="4"/>
    <x v="2"/>
    <x v="1"/>
    <x v="0"/>
    <x v="0"/>
    <x v="1"/>
    <x v="1"/>
    <x v="1"/>
    <n v="1"/>
    <x v="3"/>
    <x v="0"/>
    <x v="880"/>
    <x v="7"/>
    <x v="1"/>
    <x v="0"/>
    <x v="0"/>
    <n v="3"/>
    <x v="0"/>
    <n v="2"/>
    <x v="2"/>
    <x v="0"/>
    <x v="7"/>
    <x v="3"/>
    <n v="2"/>
    <n v="2"/>
    <x v="2"/>
    <x v="11"/>
    <x v="2"/>
    <x v="3"/>
    <x v="2"/>
    <n v="1"/>
    <x v="0"/>
    <n v="2"/>
    <x v="2"/>
  </r>
  <r>
    <n v="25"/>
    <x v="2"/>
    <x v="1"/>
    <x v="0"/>
    <x v="1"/>
    <n v="1"/>
    <x v="0"/>
    <n v="3"/>
    <x v="3"/>
    <s v="Medical"/>
    <n v="1303"/>
    <n v="4"/>
    <x v="2"/>
    <x v="0"/>
    <x v="0"/>
    <x v="0"/>
    <x v="1"/>
    <x v="1"/>
    <x v="1"/>
    <n v="2"/>
    <x v="1"/>
    <x v="0"/>
    <x v="461"/>
    <x v="1"/>
    <x v="1"/>
    <x v="11"/>
    <x v="11"/>
    <n v="3"/>
    <x v="0"/>
    <n v="4"/>
    <x v="1"/>
    <x v="0"/>
    <x v="17"/>
    <x v="2"/>
    <n v="3"/>
    <n v="2"/>
    <x v="2"/>
    <x v="4"/>
    <x v="1"/>
    <x v="3"/>
    <x v="2"/>
    <n v="2"/>
    <x v="0"/>
    <n v="1"/>
    <x v="2"/>
  </r>
  <r>
    <n v="32"/>
    <x v="1"/>
    <x v="1"/>
    <x v="0"/>
    <x v="0"/>
    <n v="8"/>
    <x v="1"/>
    <n v="3"/>
    <x v="3"/>
    <s v="Medical"/>
    <n v="1304"/>
    <n v="3"/>
    <x v="1"/>
    <x v="1"/>
    <x v="2"/>
    <x v="2"/>
    <x v="0"/>
    <x v="0"/>
    <x v="0"/>
    <n v="4"/>
    <x v="0"/>
    <x v="1"/>
    <x v="881"/>
    <x v="1"/>
    <x v="1"/>
    <x v="2"/>
    <x v="2"/>
    <n v="3"/>
    <x v="0"/>
    <n v="3"/>
    <x v="3"/>
    <x v="3"/>
    <x v="1"/>
    <x v="0"/>
    <n v="4"/>
    <n v="4"/>
    <x v="3"/>
    <x v="1"/>
    <x v="0"/>
    <x v="1"/>
    <x v="1"/>
    <n v="0"/>
    <x v="0"/>
    <n v="8"/>
    <x v="1"/>
  </r>
  <r>
    <n v="45"/>
    <x v="0"/>
    <x v="1"/>
    <x v="1"/>
    <x v="1"/>
    <n v="25"/>
    <x v="2"/>
    <n v="3"/>
    <x v="3"/>
    <s v="Medical"/>
    <n v="1306"/>
    <n v="2"/>
    <x v="0"/>
    <x v="0"/>
    <x v="0"/>
    <x v="0"/>
    <x v="4"/>
    <x v="4"/>
    <x v="5"/>
    <n v="2"/>
    <x v="1"/>
    <x v="0"/>
    <x v="882"/>
    <x v="9"/>
    <x v="1"/>
    <x v="6"/>
    <x v="6"/>
    <n v="4"/>
    <x v="1"/>
    <n v="3"/>
    <x v="3"/>
    <x v="0"/>
    <x v="14"/>
    <x v="4"/>
    <n v="4"/>
    <n v="3"/>
    <x v="1"/>
    <x v="2"/>
    <x v="1"/>
    <x v="2"/>
    <x v="2"/>
    <n v="0"/>
    <x v="0"/>
    <n v="0"/>
    <x v="2"/>
  </r>
  <r>
    <n v="39"/>
    <x v="1"/>
    <x v="1"/>
    <x v="0"/>
    <x v="1"/>
    <n v="13"/>
    <x v="4"/>
    <n v="4"/>
    <x v="2"/>
    <s v="Medical"/>
    <n v="1307"/>
    <n v="3"/>
    <x v="1"/>
    <x v="0"/>
    <x v="1"/>
    <x v="1"/>
    <x v="3"/>
    <x v="3"/>
    <x v="5"/>
    <n v="2"/>
    <x v="1"/>
    <x v="2"/>
    <x v="883"/>
    <x v="2"/>
    <x v="0"/>
    <x v="4"/>
    <x v="4"/>
    <n v="3"/>
    <x v="0"/>
    <n v="4"/>
    <x v="1"/>
    <x v="3"/>
    <x v="24"/>
    <x v="4"/>
    <n v="4"/>
    <n v="3"/>
    <x v="1"/>
    <x v="27"/>
    <x v="4"/>
    <x v="5"/>
    <x v="1"/>
    <n v="15"/>
    <x v="3"/>
    <n v="2"/>
    <x v="2"/>
  </r>
  <r>
    <n v="58"/>
    <x v="0"/>
    <x v="1"/>
    <x v="0"/>
    <x v="1"/>
    <n v="23"/>
    <x v="2"/>
    <n v="4"/>
    <x v="2"/>
    <s v="Life Sciences"/>
    <n v="1308"/>
    <n v="1"/>
    <x v="3"/>
    <x v="1"/>
    <x v="0"/>
    <x v="0"/>
    <x v="1"/>
    <x v="1"/>
    <x v="1"/>
    <n v="3"/>
    <x v="2"/>
    <x v="2"/>
    <x v="872"/>
    <x v="1"/>
    <x v="1"/>
    <x v="3"/>
    <x v="3"/>
    <n v="3"/>
    <x v="0"/>
    <n v="4"/>
    <x v="1"/>
    <x v="3"/>
    <x v="17"/>
    <x v="2"/>
    <n v="3"/>
    <n v="3"/>
    <x v="1"/>
    <x v="4"/>
    <x v="1"/>
    <x v="3"/>
    <x v="2"/>
    <n v="2"/>
    <x v="0"/>
    <n v="2"/>
    <x v="2"/>
  </r>
  <r>
    <n v="32"/>
    <x v="1"/>
    <x v="0"/>
    <x v="0"/>
    <x v="1"/>
    <n v="7"/>
    <x v="1"/>
    <n v="2"/>
    <x v="0"/>
    <s v="Life Sciences"/>
    <n v="1309"/>
    <n v="4"/>
    <x v="2"/>
    <x v="1"/>
    <x v="0"/>
    <x v="0"/>
    <x v="0"/>
    <x v="0"/>
    <x v="2"/>
    <n v="3"/>
    <x v="2"/>
    <x v="1"/>
    <x v="884"/>
    <x v="1"/>
    <x v="1"/>
    <x v="11"/>
    <x v="11"/>
    <n v="3"/>
    <x v="0"/>
    <n v="1"/>
    <x v="0"/>
    <x v="1"/>
    <x v="1"/>
    <x v="0"/>
    <n v="3"/>
    <n v="3"/>
    <x v="1"/>
    <x v="1"/>
    <x v="0"/>
    <x v="0"/>
    <x v="0"/>
    <n v="1"/>
    <x v="0"/>
    <n v="1"/>
    <x v="2"/>
  </r>
  <r>
    <n v="39"/>
    <x v="1"/>
    <x v="0"/>
    <x v="0"/>
    <x v="1"/>
    <n v="23"/>
    <x v="2"/>
    <n v="3"/>
    <x v="3"/>
    <s v="Medical"/>
    <n v="1310"/>
    <n v="3"/>
    <x v="1"/>
    <x v="1"/>
    <x v="0"/>
    <x v="0"/>
    <x v="1"/>
    <x v="1"/>
    <x v="1"/>
    <n v="1"/>
    <x v="3"/>
    <x v="0"/>
    <x v="885"/>
    <x v="4"/>
    <x v="1"/>
    <x v="4"/>
    <x v="4"/>
    <n v="3"/>
    <x v="0"/>
    <n v="1"/>
    <x v="0"/>
    <x v="0"/>
    <x v="3"/>
    <x v="0"/>
    <n v="2"/>
    <n v="3"/>
    <x v="1"/>
    <x v="8"/>
    <x v="2"/>
    <x v="3"/>
    <x v="2"/>
    <n v="0"/>
    <x v="0"/>
    <n v="3"/>
    <x v="0"/>
  </r>
  <r>
    <n v="30"/>
    <x v="2"/>
    <x v="1"/>
    <x v="0"/>
    <x v="1"/>
    <n v="6"/>
    <x v="1"/>
    <n v="3"/>
    <x v="3"/>
    <s v="Technical Degree"/>
    <n v="1311"/>
    <n v="1"/>
    <x v="3"/>
    <x v="0"/>
    <x v="1"/>
    <x v="1"/>
    <x v="0"/>
    <x v="0"/>
    <x v="2"/>
    <n v="4"/>
    <x v="0"/>
    <x v="1"/>
    <x v="886"/>
    <x v="4"/>
    <x v="1"/>
    <x v="3"/>
    <x v="3"/>
    <n v="3"/>
    <x v="0"/>
    <n v="1"/>
    <x v="0"/>
    <x v="1"/>
    <x v="1"/>
    <x v="0"/>
    <n v="6"/>
    <n v="3"/>
    <x v="1"/>
    <x v="7"/>
    <x v="0"/>
    <x v="3"/>
    <x v="2"/>
    <n v="6"/>
    <x v="2"/>
    <n v="7"/>
    <x v="1"/>
  </r>
  <r>
    <n v="36"/>
    <x v="1"/>
    <x v="1"/>
    <x v="0"/>
    <x v="1"/>
    <n v="10"/>
    <x v="1"/>
    <n v="4"/>
    <x v="2"/>
    <s v="Technical Degree"/>
    <n v="1312"/>
    <n v="4"/>
    <x v="2"/>
    <x v="0"/>
    <x v="0"/>
    <x v="0"/>
    <x v="2"/>
    <x v="2"/>
    <x v="4"/>
    <n v="3"/>
    <x v="2"/>
    <x v="1"/>
    <x v="887"/>
    <x v="9"/>
    <x v="1"/>
    <x v="3"/>
    <x v="3"/>
    <n v="3"/>
    <x v="0"/>
    <n v="1"/>
    <x v="0"/>
    <x v="0"/>
    <x v="1"/>
    <x v="0"/>
    <n v="0"/>
    <n v="3"/>
    <x v="1"/>
    <x v="5"/>
    <x v="0"/>
    <x v="1"/>
    <x v="1"/>
    <n v="1"/>
    <x v="0"/>
    <n v="7"/>
    <x v="1"/>
  </r>
  <r>
    <n v="46"/>
    <x v="0"/>
    <x v="1"/>
    <x v="0"/>
    <x v="2"/>
    <n v="1"/>
    <x v="0"/>
    <n v="2"/>
    <x v="0"/>
    <s v="Life Sciences"/>
    <n v="1314"/>
    <n v="4"/>
    <x v="2"/>
    <x v="0"/>
    <x v="0"/>
    <x v="0"/>
    <x v="1"/>
    <x v="1"/>
    <x v="8"/>
    <n v="1"/>
    <x v="3"/>
    <x v="0"/>
    <x v="888"/>
    <x v="2"/>
    <x v="1"/>
    <x v="3"/>
    <x v="3"/>
    <n v="3"/>
    <x v="0"/>
    <n v="3"/>
    <x v="3"/>
    <x v="0"/>
    <x v="1"/>
    <x v="0"/>
    <n v="3"/>
    <n v="4"/>
    <x v="3"/>
    <x v="5"/>
    <x v="0"/>
    <x v="8"/>
    <x v="1"/>
    <n v="5"/>
    <x v="1"/>
    <n v="7"/>
    <x v="1"/>
  </r>
  <r>
    <n v="28"/>
    <x v="2"/>
    <x v="1"/>
    <x v="2"/>
    <x v="1"/>
    <n v="1"/>
    <x v="0"/>
    <n v="3"/>
    <x v="3"/>
    <s v="Life Sciences"/>
    <n v="1315"/>
    <n v="3"/>
    <x v="1"/>
    <x v="0"/>
    <x v="3"/>
    <x v="3"/>
    <x v="0"/>
    <x v="0"/>
    <x v="2"/>
    <n v="4"/>
    <x v="0"/>
    <x v="1"/>
    <x v="889"/>
    <x v="4"/>
    <x v="1"/>
    <x v="0"/>
    <x v="0"/>
    <n v="3"/>
    <x v="0"/>
    <n v="1"/>
    <x v="0"/>
    <x v="2"/>
    <x v="1"/>
    <x v="0"/>
    <n v="6"/>
    <n v="3"/>
    <x v="1"/>
    <x v="7"/>
    <x v="0"/>
    <x v="6"/>
    <x v="1"/>
    <n v="7"/>
    <x v="2"/>
    <n v="5"/>
    <x v="0"/>
  </r>
  <r>
    <n v="50"/>
    <x v="0"/>
    <x v="1"/>
    <x v="0"/>
    <x v="1"/>
    <n v="28"/>
    <x v="2"/>
    <n v="3"/>
    <x v="3"/>
    <s v="Life Sciences"/>
    <n v="1317"/>
    <n v="4"/>
    <x v="2"/>
    <x v="0"/>
    <x v="0"/>
    <x v="0"/>
    <x v="3"/>
    <x v="3"/>
    <x v="7"/>
    <n v="1"/>
    <x v="3"/>
    <x v="1"/>
    <x v="890"/>
    <x v="5"/>
    <x v="0"/>
    <x v="0"/>
    <x v="0"/>
    <n v="3"/>
    <x v="0"/>
    <n v="2"/>
    <x v="2"/>
    <x v="0"/>
    <x v="25"/>
    <x v="4"/>
    <n v="2"/>
    <n v="3"/>
    <x v="1"/>
    <x v="11"/>
    <x v="2"/>
    <x v="3"/>
    <x v="2"/>
    <n v="1"/>
    <x v="0"/>
    <n v="2"/>
    <x v="2"/>
  </r>
  <r>
    <n v="40"/>
    <x v="1"/>
    <x v="0"/>
    <x v="0"/>
    <x v="0"/>
    <n v="25"/>
    <x v="2"/>
    <n v="4"/>
    <x v="2"/>
    <s v="Marketing"/>
    <n v="1318"/>
    <n v="4"/>
    <x v="2"/>
    <x v="1"/>
    <x v="1"/>
    <x v="1"/>
    <x v="2"/>
    <x v="2"/>
    <x v="0"/>
    <n v="2"/>
    <x v="1"/>
    <x v="0"/>
    <x v="891"/>
    <x v="7"/>
    <x v="0"/>
    <x v="3"/>
    <x v="3"/>
    <n v="3"/>
    <x v="0"/>
    <n v="3"/>
    <x v="3"/>
    <x v="0"/>
    <x v="15"/>
    <x v="0"/>
    <n v="2"/>
    <n v="3"/>
    <x v="1"/>
    <x v="8"/>
    <x v="2"/>
    <x v="0"/>
    <x v="0"/>
    <n v="1"/>
    <x v="0"/>
    <n v="0"/>
    <x v="2"/>
  </r>
  <r>
    <n v="52"/>
    <x v="0"/>
    <x v="0"/>
    <x v="0"/>
    <x v="0"/>
    <n v="5"/>
    <x v="0"/>
    <n v="3"/>
    <x v="3"/>
    <s v="Life Sciences"/>
    <n v="1319"/>
    <n v="2"/>
    <x v="0"/>
    <x v="1"/>
    <x v="0"/>
    <x v="0"/>
    <x v="2"/>
    <x v="2"/>
    <x v="0"/>
    <n v="2"/>
    <x v="1"/>
    <x v="0"/>
    <x v="892"/>
    <x v="3"/>
    <x v="0"/>
    <x v="12"/>
    <x v="12"/>
    <n v="3"/>
    <x v="0"/>
    <n v="3"/>
    <x v="3"/>
    <x v="0"/>
    <x v="1"/>
    <x v="0"/>
    <n v="2"/>
    <n v="2"/>
    <x v="2"/>
    <x v="3"/>
    <x v="0"/>
    <x v="1"/>
    <x v="1"/>
    <n v="7"/>
    <x v="2"/>
    <n v="7"/>
    <x v="1"/>
  </r>
  <r>
    <n v="30"/>
    <x v="2"/>
    <x v="1"/>
    <x v="0"/>
    <x v="1"/>
    <n v="17"/>
    <x v="3"/>
    <n v="4"/>
    <x v="2"/>
    <s v="Medical"/>
    <n v="1321"/>
    <n v="2"/>
    <x v="0"/>
    <x v="0"/>
    <x v="0"/>
    <x v="0"/>
    <x v="2"/>
    <x v="2"/>
    <x v="5"/>
    <n v="1"/>
    <x v="3"/>
    <x v="1"/>
    <x v="893"/>
    <x v="1"/>
    <x v="0"/>
    <x v="1"/>
    <x v="1"/>
    <n v="4"/>
    <x v="1"/>
    <n v="4"/>
    <x v="1"/>
    <x v="3"/>
    <x v="15"/>
    <x v="0"/>
    <n v="2"/>
    <n v="3"/>
    <x v="1"/>
    <x v="7"/>
    <x v="0"/>
    <x v="10"/>
    <x v="2"/>
    <n v="0"/>
    <x v="0"/>
    <n v="8"/>
    <x v="1"/>
  </r>
  <r>
    <n v="39"/>
    <x v="1"/>
    <x v="1"/>
    <x v="0"/>
    <x v="1"/>
    <n v="18"/>
    <x v="3"/>
    <n v="2"/>
    <x v="0"/>
    <s v="Life Sciences"/>
    <n v="1322"/>
    <n v="1"/>
    <x v="3"/>
    <x v="1"/>
    <x v="0"/>
    <x v="0"/>
    <x v="0"/>
    <x v="0"/>
    <x v="3"/>
    <n v="3"/>
    <x v="2"/>
    <x v="0"/>
    <x v="894"/>
    <x v="4"/>
    <x v="1"/>
    <x v="0"/>
    <x v="0"/>
    <n v="3"/>
    <x v="0"/>
    <n v="1"/>
    <x v="0"/>
    <x v="0"/>
    <x v="15"/>
    <x v="0"/>
    <n v="6"/>
    <n v="3"/>
    <x v="1"/>
    <x v="3"/>
    <x v="0"/>
    <x v="1"/>
    <x v="1"/>
    <n v="1"/>
    <x v="0"/>
    <n v="7"/>
    <x v="1"/>
  </r>
  <r>
    <n v="31"/>
    <x v="1"/>
    <x v="1"/>
    <x v="2"/>
    <x v="0"/>
    <n v="2"/>
    <x v="0"/>
    <n v="4"/>
    <x v="2"/>
    <s v="Life Sciences"/>
    <n v="1324"/>
    <n v="4"/>
    <x v="2"/>
    <x v="0"/>
    <x v="0"/>
    <x v="0"/>
    <x v="2"/>
    <x v="2"/>
    <x v="0"/>
    <n v="3"/>
    <x v="2"/>
    <x v="2"/>
    <x v="895"/>
    <x v="1"/>
    <x v="0"/>
    <x v="12"/>
    <x v="12"/>
    <n v="3"/>
    <x v="0"/>
    <n v="1"/>
    <x v="0"/>
    <x v="1"/>
    <x v="1"/>
    <x v="0"/>
    <n v="5"/>
    <n v="2"/>
    <x v="2"/>
    <x v="1"/>
    <x v="0"/>
    <x v="6"/>
    <x v="1"/>
    <n v="9"/>
    <x v="2"/>
    <n v="6"/>
    <x v="1"/>
  </r>
  <r>
    <n v="41"/>
    <x v="0"/>
    <x v="1"/>
    <x v="2"/>
    <x v="0"/>
    <n v="10"/>
    <x v="1"/>
    <n v="2"/>
    <x v="0"/>
    <s v="Medical"/>
    <n v="1329"/>
    <n v="3"/>
    <x v="1"/>
    <x v="1"/>
    <x v="3"/>
    <x v="3"/>
    <x v="0"/>
    <x v="0"/>
    <x v="0"/>
    <n v="2"/>
    <x v="1"/>
    <x v="0"/>
    <x v="896"/>
    <x v="1"/>
    <x v="1"/>
    <x v="4"/>
    <x v="4"/>
    <n v="3"/>
    <x v="0"/>
    <n v="1"/>
    <x v="0"/>
    <x v="0"/>
    <x v="16"/>
    <x v="1"/>
    <n v="4"/>
    <n v="3"/>
    <x v="1"/>
    <x v="27"/>
    <x v="4"/>
    <x v="3"/>
    <x v="2"/>
    <n v="11"/>
    <x v="3"/>
    <n v="9"/>
    <x v="1"/>
  </r>
  <r>
    <n v="31"/>
    <x v="1"/>
    <x v="0"/>
    <x v="1"/>
    <x v="0"/>
    <n v="1"/>
    <x v="0"/>
    <n v="3"/>
    <x v="3"/>
    <s v="Life Sciences"/>
    <n v="1331"/>
    <n v="4"/>
    <x v="2"/>
    <x v="0"/>
    <x v="0"/>
    <x v="0"/>
    <x v="1"/>
    <x v="1"/>
    <x v="6"/>
    <n v="2"/>
    <x v="1"/>
    <x v="0"/>
    <x v="897"/>
    <x v="1"/>
    <x v="0"/>
    <x v="0"/>
    <x v="0"/>
    <n v="3"/>
    <x v="0"/>
    <n v="1"/>
    <x v="0"/>
    <x v="0"/>
    <x v="8"/>
    <x v="3"/>
    <n v="2"/>
    <n v="4"/>
    <x v="3"/>
    <x v="11"/>
    <x v="2"/>
    <x v="3"/>
    <x v="2"/>
    <n v="2"/>
    <x v="0"/>
    <n v="2"/>
    <x v="2"/>
  </r>
  <r>
    <n v="44"/>
    <x v="0"/>
    <x v="0"/>
    <x v="0"/>
    <x v="1"/>
    <n v="3"/>
    <x v="0"/>
    <n v="3"/>
    <x v="3"/>
    <s v="Life Sciences"/>
    <n v="1333"/>
    <n v="1"/>
    <x v="3"/>
    <x v="1"/>
    <x v="0"/>
    <x v="0"/>
    <x v="1"/>
    <x v="1"/>
    <x v="2"/>
    <n v="1"/>
    <x v="3"/>
    <x v="1"/>
    <x v="898"/>
    <x v="5"/>
    <x v="1"/>
    <x v="3"/>
    <x v="3"/>
    <n v="3"/>
    <x v="0"/>
    <n v="3"/>
    <x v="3"/>
    <x v="0"/>
    <x v="1"/>
    <x v="0"/>
    <n v="4"/>
    <n v="4"/>
    <x v="3"/>
    <x v="11"/>
    <x v="2"/>
    <x v="3"/>
    <x v="2"/>
    <n v="1"/>
    <x v="0"/>
    <n v="2"/>
    <x v="2"/>
  </r>
  <r>
    <n v="42"/>
    <x v="0"/>
    <x v="1"/>
    <x v="2"/>
    <x v="1"/>
    <n v="2"/>
    <x v="0"/>
    <n v="1"/>
    <x v="1"/>
    <s v="Life Sciences"/>
    <n v="1334"/>
    <n v="3"/>
    <x v="1"/>
    <x v="1"/>
    <x v="0"/>
    <x v="0"/>
    <x v="3"/>
    <x v="3"/>
    <x v="5"/>
    <n v="3"/>
    <x v="2"/>
    <x v="1"/>
    <x v="417"/>
    <x v="4"/>
    <x v="0"/>
    <x v="4"/>
    <x v="4"/>
    <n v="3"/>
    <x v="0"/>
    <n v="4"/>
    <x v="1"/>
    <x v="0"/>
    <x v="24"/>
    <x v="4"/>
    <n v="3"/>
    <n v="2"/>
    <x v="2"/>
    <x v="23"/>
    <x v="4"/>
    <x v="6"/>
    <x v="1"/>
    <n v="2"/>
    <x v="0"/>
    <n v="10"/>
    <x v="1"/>
  </r>
  <r>
    <n v="55"/>
    <x v="0"/>
    <x v="1"/>
    <x v="0"/>
    <x v="1"/>
    <n v="2"/>
    <x v="0"/>
    <n v="2"/>
    <x v="0"/>
    <s v="Medical"/>
    <n v="1336"/>
    <n v="4"/>
    <x v="2"/>
    <x v="0"/>
    <x v="3"/>
    <x v="3"/>
    <x v="4"/>
    <x v="4"/>
    <x v="5"/>
    <n v="3"/>
    <x v="2"/>
    <x v="1"/>
    <x v="899"/>
    <x v="5"/>
    <x v="1"/>
    <x v="9"/>
    <x v="9"/>
    <n v="3"/>
    <x v="0"/>
    <n v="4"/>
    <x v="1"/>
    <x v="1"/>
    <x v="18"/>
    <x v="4"/>
    <n v="5"/>
    <n v="3"/>
    <x v="1"/>
    <x v="27"/>
    <x v="4"/>
    <x v="5"/>
    <x v="1"/>
    <n v="9"/>
    <x v="2"/>
    <n v="11"/>
    <x v="3"/>
  </r>
  <r>
    <n v="56"/>
    <x v="0"/>
    <x v="1"/>
    <x v="0"/>
    <x v="2"/>
    <n v="8"/>
    <x v="1"/>
    <n v="4"/>
    <x v="2"/>
    <s v="Life Sciences"/>
    <n v="1338"/>
    <n v="4"/>
    <x v="2"/>
    <x v="1"/>
    <x v="0"/>
    <x v="0"/>
    <x v="4"/>
    <x v="4"/>
    <x v="5"/>
    <n v="2"/>
    <x v="1"/>
    <x v="0"/>
    <x v="900"/>
    <x v="2"/>
    <x v="1"/>
    <x v="9"/>
    <x v="9"/>
    <n v="3"/>
    <x v="0"/>
    <n v="1"/>
    <x v="0"/>
    <x v="0"/>
    <x v="34"/>
    <x v="4"/>
    <n v="4"/>
    <n v="3"/>
    <x v="1"/>
    <x v="5"/>
    <x v="0"/>
    <x v="7"/>
    <x v="0"/>
    <n v="7"/>
    <x v="2"/>
    <n v="7"/>
    <x v="1"/>
  </r>
  <r>
    <n v="40"/>
    <x v="1"/>
    <x v="1"/>
    <x v="2"/>
    <x v="1"/>
    <n v="16"/>
    <x v="3"/>
    <n v="2"/>
    <x v="0"/>
    <s v="Life Sciences"/>
    <n v="1340"/>
    <n v="3"/>
    <x v="1"/>
    <x v="1"/>
    <x v="0"/>
    <x v="0"/>
    <x v="1"/>
    <x v="1"/>
    <x v="1"/>
    <n v="3"/>
    <x v="2"/>
    <x v="2"/>
    <x v="901"/>
    <x v="3"/>
    <x v="1"/>
    <x v="10"/>
    <x v="10"/>
    <n v="3"/>
    <x v="0"/>
    <n v="2"/>
    <x v="2"/>
    <x v="1"/>
    <x v="3"/>
    <x v="0"/>
    <n v="0"/>
    <n v="3"/>
    <x v="1"/>
    <x v="9"/>
    <x v="2"/>
    <x v="3"/>
    <x v="2"/>
    <n v="0"/>
    <x v="0"/>
    <n v="0"/>
    <x v="2"/>
  </r>
  <r>
    <n v="34"/>
    <x v="1"/>
    <x v="1"/>
    <x v="0"/>
    <x v="1"/>
    <n v="9"/>
    <x v="1"/>
    <n v="3"/>
    <x v="3"/>
    <s v="Life Sciences"/>
    <n v="1344"/>
    <n v="4"/>
    <x v="2"/>
    <x v="1"/>
    <x v="0"/>
    <x v="0"/>
    <x v="2"/>
    <x v="2"/>
    <x v="4"/>
    <n v="4"/>
    <x v="0"/>
    <x v="2"/>
    <x v="902"/>
    <x v="4"/>
    <x v="1"/>
    <x v="0"/>
    <x v="0"/>
    <n v="3"/>
    <x v="0"/>
    <n v="4"/>
    <x v="1"/>
    <x v="1"/>
    <x v="1"/>
    <x v="0"/>
    <n v="0"/>
    <n v="2"/>
    <x v="2"/>
    <x v="7"/>
    <x v="0"/>
    <x v="1"/>
    <x v="1"/>
    <n v="1"/>
    <x v="0"/>
    <n v="6"/>
    <x v="1"/>
  </r>
  <r>
    <n v="40"/>
    <x v="1"/>
    <x v="1"/>
    <x v="0"/>
    <x v="1"/>
    <n v="2"/>
    <x v="0"/>
    <n v="3"/>
    <x v="3"/>
    <s v="Life Sciences"/>
    <n v="1346"/>
    <n v="3"/>
    <x v="1"/>
    <x v="1"/>
    <x v="0"/>
    <x v="0"/>
    <x v="0"/>
    <x v="0"/>
    <x v="1"/>
    <n v="4"/>
    <x v="0"/>
    <x v="0"/>
    <x v="903"/>
    <x v="1"/>
    <x v="1"/>
    <x v="4"/>
    <x v="4"/>
    <n v="3"/>
    <x v="0"/>
    <n v="3"/>
    <x v="3"/>
    <x v="0"/>
    <x v="15"/>
    <x v="0"/>
    <n v="4"/>
    <n v="3"/>
    <x v="1"/>
    <x v="7"/>
    <x v="0"/>
    <x v="6"/>
    <x v="1"/>
    <n v="8"/>
    <x v="2"/>
    <n v="8"/>
    <x v="1"/>
  </r>
  <r>
    <n v="41"/>
    <x v="0"/>
    <x v="1"/>
    <x v="1"/>
    <x v="0"/>
    <n v="1"/>
    <x v="0"/>
    <n v="3"/>
    <x v="3"/>
    <s v="Marketing"/>
    <n v="1349"/>
    <n v="3"/>
    <x v="1"/>
    <x v="0"/>
    <x v="0"/>
    <x v="0"/>
    <x v="0"/>
    <x v="0"/>
    <x v="0"/>
    <n v="1"/>
    <x v="3"/>
    <x v="2"/>
    <x v="904"/>
    <x v="4"/>
    <x v="1"/>
    <x v="8"/>
    <x v="8"/>
    <n v="3"/>
    <x v="0"/>
    <n v="4"/>
    <x v="1"/>
    <x v="1"/>
    <x v="1"/>
    <x v="0"/>
    <n v="2"/>
    <n v="3"/>
    <x v="1"/>
    <x v="7"/>
    <x v="0"/>
    <x v="7"/>
    <x v="0"/>
    <n v="1"/>
    <x v="0"/>
    <n v="7"/>
    <x v="1"/>
  </r>
  <r>
    <n v="35"/>
    <x v="1"/>
    <x v="1"/>
    <x v="1"/>
    <x v="1"/>
    <n v="4"/>
    <x v="0"/>
    <n v="4"/>
    <x v="2"/>
    <s v="Life Sciences"/>
    <n v="1350"/>
    <n v="3"/>
    <x v="1"/>
    <x v="1"/>
    <x v="0"/>
    <x v="0"/>
    <x v="0"/>
    <x v="0"/>
    <x v="1"/>
    <n v="3"/>
    <x v="2"/>
    <x v="0"/>
    <x v="905"/>
    <x v="1"/>
    <x v="0"/>
    <x v="0"/>
    <x v="0"/>
    <n v="3"/>
    <x v="0"/>
    <n v="2"/>
    <x v="2"/>
    <x v="0"/>
    <x v="15"/>
    <x v="0"/>
    <n v="3"/>
    <n v="3"/>
    <x v="1"/>
    <x v="7"/>
    <x v="0"/>
    <x v="8"/>
    <x v="1"/>
    <n v="1"/>
    <x v="0"/>
    <n v="1"/>
    <x v="2"/>
  </r>
  <r>
    <n v="51"/>
    <x v="0"/>
    <x v="1"/>
    <x v="0"/>
    <x v="2"/>
    <n v="5"/>
    <x v="0"/>
    <n v="3"/>
    <x v="3"/>
    <s v="Life Sciences"/>
    <n v="1352"/>
    <n v="3"/>
    <x v="1"/>
    <x v="1"/>
    <x v="0"/>
    <x v="0"/>
    <x v="3"/>
    <x v="3"/>
    <x v="5"/>
    <n v="2"/>
    <x v="1"/>
    <x v="2"/>
    <x v="906"/>
    <x v="1"/>
    <x v="0"/>
    <x v="0"/>
    <x v="0"/>
    <n v="3"/>
    <x v="0"/>
    <n v="2"/>
    <x v="2"/>
    <x v="1"/>
    <x v="37"/>
    <x v="4"/>
    <n v="2"/>
    <n v="3"/>
    <x v="1"/>
    <x v="26"/>
    <x v="3"/>
    <x v="5"/>
    <x v="1"/>
    <n v="0"/>
    <x v="0"/>
    <n v="10"/>
    <x v="1"/>
  </r>
  <r>
    <n v="38"/>
    <x v="1"/>
    <x v="1"/>
    <x v="0"/>
    <x v="0"/>
    <n v="2"/>
    <x v="0"/>
    <n v="2"/>
    <x v="0"/>
    <s v="Life Sciences"/>
    <n v="1355"/>
    <n v="2"/>
    <x v="0"/>
    <x v="0"/>
    <x v="0"/>
    <x v="0"/>
    <x v="0"/>
    <x v="0"/>
    <x v="0"/>
    <n v="1"/>
    <x v="3"/>
    <x v="2"/>
    <x v="907"/>
    <x v="9"/>
    <x v="1"/>
    <x v="2"/>
    <x v="2"/>
    <n v="3"/>
    <x v="0"/>
    <n v="4"/>
    <x v="1"/>
    <x v="1"/>
    <x v="27"/>
    <x v="1"/>
    <n v="3"/>
    <n v="3"/>
    <x v="1"/>
    <x v="5"/>
    <x v="0"/>
    <x v="1"/>
    <x v="1"/>
    <n v="1"/>
    <x v="0"/>
    <n v="7"/>
    <x v="1"/>
  </r>
  <r>
    <n v="34"/>
    <x v="1"/>
    <x v="1"/>
    <x v="0"/>
    <x v="0"/>
    <n v="15"/>
    <x v="4"/>
    <n v="2"/>
    <x v="0"/>
    <s v="Medical"/>
    <n v="1356"/>
    <n v="3"/>
    <x v="1"/>
    <x v="0"/>
    <x v="0"/>
    <x v="0"/>
    <x v="0"/>
    <x v="0"/>
    <x v="0"/>
    <n v="1"/>
    <x v="3"/>
    <x v="0"/>
    <x v="908"/>
    <x v="1"/>
    <x v="1"/>
    <x v="3"/>
    <x v="3"/>
    <n v="3"/>
    <x v="0"/>
    <n v="4"/>
    <x v="1"/>
    <x v="0"/>
    <x v="1"/>
    <x v="0"/>
    <n v="6"/>
    <n v="4"/>
    <x v="3"/>
    <x v="1"/>
    <x v="0"/>
    <x v="6"/>
    <x v="1"/>
    <n v="9"/>
    <x v="2"/>
    <n v="6"/>
    <x v="1"/>
  </r>
  <r>
    <n v="25"/>
    <x v="2"/>
    <x v="1"/>
    <x v="0"/>
    <x v="1"/>
    <n v="19"/>
    <x v="3"/>
    <n v="1"/>
    <x v="1"/>
    <s v="Medical"/>
    <n v="1358"/>
    <n v="4"/>
    <x v="2"/>
    <x v="1"/>
    <x v="0"/>
    <x v="0"/>
    <x v="1"/>
    <x v="1"/>
    <x v="2"/>
    <n v="4"/>
    <x v="0"/>
    <x v="1"/>
    <x v="909"/>
    <x v="9"/>
    <x v="1"/>
    <x v="0"/>
    <x v="0"/>
    <n v="3"/>
    <x v="0"/>
    <n v="3"/>
    <x v="3"/>
    <x v="2"/>
    <x v="2"/>
    <x v="0"/>
    <n v="6"/>
    <n v="2"/>
    <x v="2"/>
    <x v="11"/>
    <x v="2"/>
    <x v="3"/>
    <x v="2"/>
    <n v="1"/>
    <x v="0"/>
    <n v="2"/>
    <x v="2"/>
  </r>
  <r>
    <n v="58"/>
    <x v="0"/>
    <x v="0"/>
    <x v="0"/>
    <x v="1"/>
    <n v="7"/>
    <x v="1"/>
    <n v="4"/>
    <x v="2"/>
    <s v="Medical"/>
    <n v="1360"/>
    <n v="3"/>
    <x v="1"/>
    <x v="0"/>
    <x v="1"/>
    <x v="1"/>
    <x v="2"/>
    <x v="2"/>
    <x v="3"/>
    <n v="1"/>
    <x v="3"/>
    <x v="1"/>
    <x v="910"/>
    <x v="8"/>
    <x v="0"/>
    <x v="9"/>
    <x v="9"/>
    <n v="3"/>
    <x v="0"/>
    <n v="4"/>
    <x v="1"/>
    <x v="0"/>
    <x v="9"/>
    <x v="4"/>
    <n v="0"/>
    <n v="2"/>
    <x v="2"/>
    <x v="1"/>
    <x v="0"/>
    <x v="5"/>
    <x v="1"/>
    <n v="5"/>
    <x v="1"/>
    <n v="9"/>
    <x v="1"/>
  </r>
  <r>
    <n v="40"/>
    <x v="1"/>
    <x v="1"/>
    <x v="0"/>
    <x v="1"/>
    <n v="1"/>
    <x v="0"/>
    <n v="4"/>
    <x v="2"/>
    <s v="Life Sciences"/>
    <n v="1361"/>
    <n v="2"/>
    <x v="0"/>
    <x v="1"/>
    <x v="0"/>
    <x v="0"/>
    <x v="1"/>
    <x v="1"/>
    <x v="2"/>
    <n v="2"/>
    <x v="1"/>
    <x v="1"/>
    <x v="911"/>
    <x v="9"/>
    <x v="1"/>
    <x v="6"/>
    <x v="6"/>
    <n v="4"/>
    <x v="1"/>
    <n v="3"/>
    <x v="3"/>
    <x v="1"/>
    <x v="2"/>
    <x v="0"/>
    <n v="3"/>
    <n v="3"/>
    <x v="1"/>
    <x v="9"/>
    <x v="2"/>
    <x v="3"/>
    <x v="2"/>
    <n v="0"/>
    <x v="0"/>
    <n v="3"/>
    <x v="0"/>
  </r>
  <r>
    <n v="36"/>
    <x v="1"/>
    <x v="1"/>
    <x v="1"/>
    <x v="0"/>
    <n v="7"/>
    <x v="1"/>
    <n v="3"/>
    <x v="3"/>
    <s v="Marketing"/>
    <n v="1362"/>
    <n v="1"/>
    <x v="3"/>
    <x v="0"/>
    <x v="2"/>
    <x v="2"/>
    <x v="0"/>
    <x v="0"/>
    <x v="0"/>
    <n v="1"/>
    <x v="3"/>
    <x v="1"/>
    <x v="912"/>
    <x v="7"/>
    <x v="1"/>
    <x v="10"/>
    <x v="10"/>
    <n v="3"/>
    <x v="0"/>
    <n v="4"/>
    <x v="1"/>
    <x v="1"/>
    <x v="6"/>
    <x v="1"/>
    <n v="2"/>
    <n v="2"/>
    <x v="2"/>
    <x v="15"/>
    <x v="4"/>
    <x v="1"/>
    <x v="1"/>
    <n v="6"/>
    <x v="2"/>
    <n v="13"/>
    <x v="3"/>
  </r>
  <r>
    <n v="48"/>
    <x v="0"/>
    <x v="1"/>
    <x v="0"/>
    <x v="1"/>
    <n v="4"/>
    <x v="0"/>
    <n v="3"/>
    <x v="3"/>
    <s v="Life Sciences"/>
    <n v="1363"/>
    <n v="4"/>
    <x v="2"/>
    <x v="1"/>
    <x v="0"/>
    <x v="0"/>
    <x v="2"/>
    <x v="2"/>
    <x v="3"/>
    <n v="4"/>
    <x v="0"/>
    <x v="0"/>
    <x v="913"/>
    <x v="1"/>
    <x v="1"/>
    <x v="0"/>
    <x v="0"/>
    <n v="3"/>
    <x v="0"/>
    <n v="3"/>
    <x v="3"/>
    <x v="0"/>
    <x v="27"/>
    <x v="1"/>
    <n v="2"/>
    <n v="3"/>
    <x v="1"/>
    <x v="1"/>
    <x v="0"/>
    <x v="5"/>
    <x v="1"/>
    <n v="0"/>
    <x v="0"/>
    <n v="8"/>
    <x v="1"/>
  </r>
  <r>
    <n v="27"/>
    <x v="2"/>
    <x v="1"/>
    <x v="0"/>
    <x v="0"/>
    <n v="11"/>
    <x v="4"/>
    <n v="3"/>
    <x v="3"/>
    <s v="Medical"/>
    <n v="1364"/>
    <n v="3"/>
    <x v="1"/>
    <x v="0"/>
    <x v="2"/>
    <x v="2"/>
    <x v="1"/>
    <x v="1"/>
    <x v="6"/>
    <n v="4"/>
    <x v="0"/>
    <x v="1"/>
    <x v="914"/>
    <x v="0"/>
    <x v="1"/>
    <x v="9"/>
    <x v="9"/>
    <n v="3"/>
    <x v="0"/>
    <n v="2"/>
    <x v="2"/>
    <x v="1"/>
    <x v="7"/>
    <x v="3"/>
    <n v="4"/>
    <n v="3"/>
    <x v="1"/>
    <x v="6"/>
    <x v="1"/>
    <x v="2"/>
    <x v="2"/>
    <n v="0"/>
    <x v="0"/>
    <n v="0"/>
    <x v="2"/>
  </r>
  <r>
    <n v="51"/>
    <x v="0"/>
    <x v="1"/>
    <x v="0"/>
    <x v="1"/>
    <n v="11"/>
    <x v="4"/>
    <n v="2"/>
    <x v="0"/>
    <s v="Technical Degree"/>
    <n v="1367"/>
    <n v="4"/>
    <x v="2"/>
    <x v="0"/>
    <x v="1"/>
    <x v="1"/>
    <x v="3"/>
    <x v="3"/>
    <x v="3"/>
    <n v="2"/>
    <x v="1"/>
    <x v="0"/>
    <x v="915"/>
    <x v="9"/>
    <x v="1"/>
    <x v="10"/>
    <x v="10"/>
    <n v="3"/>
    <x v="0"/>
    <n v="2"/>
    <x v="2"/>
    <x v="0"/>
    <x v="22"/>
    <x v="4"/>
    <n v="1"/>
    <n v="2"/>
    <x v="2"/>
    <x v="8"/>
    <x v="2"/>
    <x v="3"/>
    <x v="2"/>
    <n v="0"/>
    <x v="0"/>
    <n v="3"/>
    <x v="0"/>
  </r>
  <r>
    <n v="18"/>
    <x v="2"/>
    <x v="1"/>
    <x v="2"/>
    <x v="1"/>
    <n v="1"/>
    <x v="0"/>
    <n v="3"/>
    <x v="3"/>
    <s v="Life Sciences"/>
    <n v="1368"/>
    <n v="4"/>
    <x v="2"/>
    <x v="0"/>
    <x v="0"/>
    <x v="0"/>
    <x v="1"/>
    <x v="1"/>
    <x v="2"/>
    <n v="4"/>
    <x v="0"/>
    <x v="0"/>
    <x v="916"/>
    <x v="1"/>
    <x v="1"/>
    <x v="2"/>
    <x v="2"/>
    <n v="3"/>
    <x v="0"/>
    <n v="3"/>
    <x v="3"/>
    <x v="0"/>
    <x v="11"/>
    <x v="2"/>
    <n v="5"/>
    <n v="4"/>
    <x v="3"/>
    <x v="2"/>
    <x v="1"/>
    <x v="2"/>
    <x v="2"/>
    <n v="0"/>
    <x v="0"/>
    <n v="0"/>
    <x v="2"/>
  </r>
  <r>
    <n v="35"/>
    <x v="1"/>
    <x v="1"/>
    <x v="0"/>
    <x v="1"/>
    <n v="1"/>
    <x v="0"/>
    <n v="3"/>
    <x v="3"/>
    <s v="Medical"/>
    <n v="1369"/>
    <n v="4"/>
    <x v="2"/>
    <x v="0"/>
    <x v="1"/>
    <x v="1"/>
    <x v="0"/>
    <x v="0"/>
    <x v="2"/>
    <n v="4"/>
    <x v="0"/>
    <x v="1"/>
    <x v="917"/>
    <x v="4"/>
    <x v="1"/>
    <x v="3"/>
    <x v="3"/>
    <n v="3"/>
    <x v="0"/>
    <n v="2"/>
    <x v="2"/>
    <x v="1"/>
    <x v="1"/>
    <x v="0"/>
    <n v="0"/>
    <n v="3"/>
    <x v="1"/>
    <x v="7"/>
    <x v="0"/>
    <x v="1"/>
    <x v="1"/>
    <n v="0"/>
    <x v="0"/>
    <n v="0"/>
    <x v="2"/>
  </r>
  <r>
    <n v="27"/>
    <x v="2"/>
    <x v="1"/>
    <x v="1"/>
    <x v="0"/>
    <n v="2"/>
    <x v="0"/>
    <n v="1"/>
    <x v="1"/>
    <s v="Life Sciences"/>
    <n v="1371"/>
    <n v="4"/>
    <x v="2"/>
    <x v="1"/>
    <x v="3"/>
    <x v="3"/>
    <x v="0"/>
    <x v="0"/>
    <x v="0"/>
    <n v="4"/>
    <x v="0"/>
    <x v="0"/>
    <x v="918"/>
    <x v="9"/>
    <x v="1"/>
    <x v="5"/>
    <x v="5"/>
    <n v="4"/>
    <x v="1"/>
    <n v="2"/>
    <x v="2"/>
    <x v="0"/>
    <x v="0"/>
    <x v="0"/>
    <n v="3"/>
    <n v="3"/>
    <x v="1"/>
    <x v="0"/>
    <x v="0"/>
    <x v="3"/>
    <x v="2"/>
    <n v="0"/>
    <x v="0"/>
    <n v="0"/>
    <x v="2"/>
  </r>
  <r>
    <n v="55"/>
    <x v="0"/>
    <x v="0"/>
    <x v="0"/>
    <x v="0"/>
    <n v="13"/>
    <x v="4"/>
    <n v="4"/>
    <x v="2"/>
    <s v="Marketing"/>
    <n v="1372"/>
    <n v="1"/>
    <x v="3"/>
    <x v="1"/>
    <x v="2"/>
    <x v="2"/>
    <x v="3"/>
    <x v="3"/>
    <x v="0"/>
    <n v="3"/>
    <x v="2"/>
    <x v="0"/>
    <x v="919"/>
    <x v="2"/>
    <x v="0"/>
    <x v="8"/>
    <x v="8"/>
    <n v="3"/>
    <x v="0"/>
    <n v="3"/>
    <x v="3"/>
    <x v="0"/>
    <x v="13"/>
    <x v="4"/>
    <n v="2"/>
    <n v="2"/>
    <x v="2"/>
    <x v="27"/>
    <x v="4"/>
    <x v="1"/>
    <x v="1"/>
    <n v="3"/>
    <x v="1"/>
    <n v="8"/>
    <x v="1"/>
  </r>
  <r>
    <n v="56"/>
    <x v="0"/>
    <x v="1"/>
    <x v="0"/>
    <x v="1"/>
    <n v="23"/>
    <x v="2"/>
    <n v="3"/>
    <x v="3"/>
    <s v="Life Sciences"/>
    <n v="1373"/>
    <n v="4"/>
    <x v="2"/>
    <x v="1"/>
    <x v="0"/>
    <x v="0"/>
    <x v="3"/>
    <x v="3"/>
    <x v="3"/>
    <n v="2"/>
    <x v="1"/>
    <x v="1"/>
    <x v="920"/>
    <x v="5"/>
    <x v="0"/>
    <x v="3"/>
    <x v="3"/>
    <n v="3"/>
    <x v="0"/>
    <n v="1"/>
    <x v="0"/>
    <x v="1"/>
    <x v="37"/>
    <x v="4"/>
    <n v="0"/>
    <n v="3"/>
    <x v="1"/>
    <x v="27"/>
    <x v="4"/>
    <x v="13"/>
    <x v="4"/>
    <n v="15"/>
    <x v="3"/>
    <n v="9"/>
    <x v="1"/>
  </r>
  <r>
    <n v="34"/>
    <x v="1"/>
    <x v="1"/>
    <x v="2"/>
    <x v="1"/>
    <n v="26"/>
    <x v="2"/>
    <n v="1"/>
    <x v="1"/>
    <s v="Technical Degree"/>
    <n v="1374"/>
    <n v="1"/>
    <x v="3"/>
    <x v="0"/>
    <x v="1"/>
    <x v="1"/>
    <x v="1"/>
    <x v="1"/>
    <x v="1"/>
    <n v="3"/>
    <x v="2"/>
    <x v="2"/>
    <x v="921"/>
    <x v="1"/>
    <x v="1"/>
    <x v="5"/>
    <x v="5"/>
    <n v="4"/>
    <x v="1"/>
    <n v="3"/>
    <x v="3"/>
    <x v="2"/>
    <x v="7"/>
    <x v="3"/>
    <n v="2"/>
    <n v="3"/>
    <x v="1"/>
    <x v="8"/>
    <x v="2"/>
    <x v="0"/>
    <x v="0"/>
    <n v="0"/>
    <x v="0"/>
    <n v="0"/>
    <x v="2"/>
  </r>
  <r>
    <n v="40"/>
    <x v="1"/>
    <x v="1"/>
    <x v="0"/>
    <x v="1"/>
    <n v="2"/>
    <x v="0"/>
    <n v="1"/>
    <x v="1"/>
    <s v="Medical"/>
    <n v="1375"/>
    <n v="2"/>
    <x v="0"/>
    <x v="0"/>
    <x v="2"/>
    <x v="2"/>
    <x v="0"/>
    <x v="0"/>
    <x v="4"/>
    <n v="3"/>
    <x v="2"/>
    <x v="2"/>
    <x v="922"/>
    <x v="6"/>
    <x v="1"/>
    <x v="5"/>
    <x v="5"/>
    <n v="4"/>
    <x v="1"/>
    <n v="2"/>
    <x v="2"/>
    <x v="2"/>
    <x v="20"/>
    <x v="1"/>
    <n v="0"/>
    <n v="3"/>
    <x v="1"/>
    <x v="12"/>
    <x v="4"/>
    <x v="14"/>
    <x v="3"/>
    <n v="11"/>
    <x v="3"/>
    <n v="8"/>
    <x v="1"/>
  </r>
  <r>
    <n v="34"/>
    <x v="1"/>
    <x v="1"/>
    <x v="0"/>
    <x v="1"/>
    <n v="29"/>
    <x v="2"/>
    <n v="3"/>
    <x v="3"/>
    <s v="Medical"/>
    <n v="1377"/>
    <n v="2"/>
    <x v="0"/>
    <x v="1"/>
    <x v="0"/>
    <x v="0"/>
    <x v="0"/>
    <x v="0"/>
    <x v="2"/>
    <n v="3"/>
    <x v="2"/>
    <x v="1"/>
    <x v="923"/>
    <x v="5"/>
    <x v="1"/>
    <x v="4"/>
    <x v="4"/>
    <n v="3"/>
    <x v="0"/>
    <n v="1"/>
    <x v="0"/>
    <x v="3"/>
    <x v="1"/>
    <x v="0"/>
    <n v="1"/>
    <n v="3"/>
    <x v="1"/>
    <x v="3"/>
    <x v="0"/>
    <x v="1"/>
    <x v="1"/>
    <n v="7"/>
    <x v="2"/>
    <n v="7"/>
    <x v="1"/>
  </r>
  <r>
    <n v="31"/>
    <x v="1"/>
    <x v="0"/>
    <x v="1"/>
    <x v="0"/>
    <n v="2"/>
    <x v="0"/>
    <n v="3"/>
    <x v="3"/>
    <s v="Life Sciences"/>
    <n v="1379"/>
    <n v="3"/>
    <x v="1"/>
    <x v="0"/>
    <x v="1"/>
    <x v="1"/>
    <x v="1"/>
    <x v="1"/>
    <x v="6"/>
    <n v="4"/>
    <x v="0"/>
    <x v="0"/>
    <x v="924"/>
    <x v="8"/>
    <x v="1"/>
    <x v="9"/>
    <x v="9"/>
    <n v="3"/>
    <x v="0"/>
    <n v="3"/>
    <x v="3"/>
    <x v="0"/>
    <x v="8"/>
    <x v="3"/>
    <n v="3"/>
    <n v="4"/>
    <x v="3"/>
    <x v="6"/>
    <x v="1"/>
    <x v="2"/>
    <x v="2"/>
    <n v="0"/>
    <x v="0"/>
    <n v="0"/>
    <x v="2"/>
  </r>
  <r>
    <n v="35"/>
    <x v="1"/>
    <x v="0"/>
    <x v="1"/>
    <x v="0"/>
    <n v="18"/>
    <x v="3"/>
    <n v="4"/>
    <x v="2"/>
    <s v="Marketing"/>
    <n v="1380"/>
    <n v="4"/>
    <x v="2"/>
    <x v="0"/>
    <x v="0"/>
    <x v="0"/>
    <x v="0"/>
    <x v="0"/>
    <x v="0"/>
    <n v="3"/>
    <x v="2"/>
    <x v="1"/>
    <x v="925"/>
    <x v="4"/>
    <x v="0"/>
    <x v="11"/>
    <x v="11"/>
    <n v="3"/>
    <x v="0"/>
    <n v="3"/>
    <x v="3"/>
    <x v="1"/>
    <x v="7"/>
    <x v="3"/>
    <n v="0"/>
    <n v="2"/>
    <x v="2"/>
    <x v="9"/>
    <x v="2"/>
    <x v="3"/>
    <x v="2"/>
    <n v="3"/>
    <x v="1"/>
    <n v="2"/>
    <x v="2"/>
  </r>
  <r>
    <n v="38"/>
    <x v="1"/>
    <x v="1"/>
    <x v="1"/>
    <x v="1"/>
    <n v="7"/>
    <x v="1"/>
    <n v="3"/>
    <x v="3"/>
    <s v="Life Sciences"/>
    <n v="1382"/>
    <n v="4"/>
    <x v="2"/>
    <x v="1"/>
    <x v="2"/>
    <x v="2"/>
    <x v="1"/>
    <x v="1"/>
    <x v="1"/>
    <n v="3"/>
    <x v="2"/>
    <x v="2"/>
    <x v="353"/>
    <x v="1"/>
    <x v="1"/>
    <x v="0"/>
    <x v="0"/>
    <n v="3"/>
    <x v="0"/>
    <n v="4"/>
    <x v="1"/>
    <x v="2"/>
    <x v="21"/>
    <x v="3"/>
    <n v="2"/>
    <n v="3"/>
    <x v="1"/>
    <x v="9"/>
    <x v="2"/>
    <x v="3"/>
    <x v="2"/>
    <n v="0"/>
    <x v="0"/>
    <n v="3"/>
    <x v="0"/>
  </r>
  <r>
    <n v="34"/>
    <x v="1"/>
    <x v="1"/>
    <x v="0"/>
    <x v="1"/>
    <n v="2"/>
    <x v="0"/>
    <n v="4"/>
    <x v="2"/>
    <s v="Technical Degree"/>
    <n v="1383"/>
    <n v="3"/>
    <x v="1"/>
    <x v="0"/>
    <x v="0"/>
    <x v="0"/>
    <x v="0"/>
    <x v="0"/>
    <x v="4"/>
    <n v="4"/>
    <x v="0"/>
    <x v="0"/>
    <x v="926"/>
    <x v="1"/>
    <x v="1"/>
    <x v="0"/>
    <x v="0"/>
    <n v="3"/>
    <x v="0"/>
    <n v="4"/>
    <x v="1"/>
    <x v="0"/>
    <x v="19"/>
    <x v="1"/>
    <n v="2"/>
    <n v="4"/>
    <x v="3"/>
    <x v="13"/>
    <x v="4"/>
    <x v="14"/>
    <x v="3"/>
    <n v="4"/>
    <x v="1"/>
    <n v="11"/>
    <x v="3"/>
  </r>
  <r>
    <n v="28"/>
    <x v="2"/>
    <x v="1"/>
    <x v="0"/>
    <x v="0"/>
    <n v="26"/>
    <x v="2"/>
    <n v="3"/>
    <x v="3"/>
    <s v="Life Sciences"/>
    <n v="1387"/>
    <n v="3"/>
    <x v="1"/>
    <x v="1"/>
    <x v="1"/>
    <x v="1"/>
    <x v="0"/>
    <x v="0"/>
    <x v="0"/>
    <n v="1"/>
    <x v="3"/>
    <x v="1"/>
    <x v="927"/>
    <x v="1"/>
    <x v="1"/>
    <x v="0"/>
    <x v="0"/>
    <n v="3"/>
    <x v="0"/>
    <n v="3"/>
    <x v="3"/>
    <x v="1"/>
    <x v="7"/>
    <x v="3"/>
    <n v="0"/>
    <n v="3"/>
    <x v="1"/>
    <x v="8"/>
    <x v="2"/>
    <x v="7"/>
    <x v="0"/>
    <n v="0"/>
    <x v="0"/>
    <n v="4"/>
    <x v="0"/>
  </r>
  <r>
    <n v="31"/>
    <x v="1"/>
    <x v="0"/>
    <x v="0"/>
    <x v="1"/>
    <n v="22"/>
    <x v="2"/>
    <n v="4"/>
    <x v="2"/>
    <s v="Medical"/>
    <n v="1389"/>
    <n v="4"/>
    <x v="2"/>
    <x v="1"/>
    <x v="0"/>
    <x v="0"/>
    <x v="0"/>
    <x v="0"/>
    <x v="3"/>
    <n v="3"/>
    <x v="2"/>
    <x v="1"/>
    <x v="928"/>
    <x v="1"/>
    <x v="0"/>
    <x v="2"/>
    <x v="2"/>
    <n v="3"/>
    <x v="0"/>
    <n v="4"/>
    <x v="1"/>
    <x v="3"/>
    <x v="1"/>
    <x v="0"/>
    <n v="3"/>
    <n v="2"/>
    <x v="2"/>
    <x v="1"/>
    <x v="0"/>
    <x v="3"/>
    <x v="2"/>
    <n v="6"/>
    <x v="2"/>
    <n v="7"/>
    <x v="1"/>
  </r>
  <r>
    <n v="39"/>
    <x v="1"/>
    <x v="1"/>
    <x v="0"/>
    <x v="0"/>
    <n v="21"/>
    <x v="2"/>
    <n v="4"/>
    <x v="2"/>
    <s v="Life Sciences"/>
    <n v="1390"/>
    <n v="1"/>
    <x v="3"/>
    <x v="1"/>
    <x v="1"/>
    <x v="1"/>
    <x v="0"/>
    <x v="0"/>
    <x v="0"/>
    <n v="4"/>
    <x v="0"/>
    <x v="1"/>
    <x v="929"/>
    <x v="9"/>
    <x v="0"/>
    <x v="3"/>
    <x v="3"/>
    <n v="3"/>
    <x v="0"/>
    <n v="4"/>
    <x v="1"/>
    <x v="3"/>
    <x v="0"/>
    <x v="0"/>
    <n v="2"/>
    <n v="4"/>
    <x v="3"/>
    <x v="8"/>
    <x v="2"/>
    <x v="0"/>
    <x v="0"/>
    <n v="1"/>
    <x v="0"/>
    <n v="4"/>
    <x v="0"/>
  </r>
  <r>
    <n v="51"/>
    <x v="0"/>
    <x v="1"/>
    <x v="1"/>
    <x v="0"/>
    <n v="2"/>
    <x v="0"/>
    <n v="3"/>
    <x v="3"/>
    <s v="Marketing"/>
    <n v="1391"/>
    <n v="2"/>
    <x v="0"/>
    <x v="1"/>
    <x v="0"/>
    <x v="0"/>
    <x v="2"/>
    <x v="2"/>
    <x v="0"/>
    <n v="2"/>
    <x v="1"/>
    <x v="1"/>
    <x v="930"/>
    <x v="7"/>
    <x v="1"/>
    <x v="0"/>
    <x v="0"/>
    <n v="3"/>
    <x v="0"/>
    <n v="2"/>
    <x v="2"/>
    <x v="0"/>
    <x v="19"/>
    <x v="1"/>
    <n v="5"/>
    <n v="3"/>
    <x v="1"/>
    <x v="9"/>
    <x v="2"/>
    <x v="3"/>
    <x v="2"/>
    <n v="3"/>
    <x v="1"/>
    <n v="2"/>
    <x v="2"/>
  </r>
  <r>
    <n v="41"/>
    <x v="0"/>
    <x v="1"/>
    <x v="1"/>
    <x v="1"/>
    <n v="22"/>
    <x v="2"/>
    <n v="3"/>
    <x v="3"/>
    <s v="Life Sciences"/>
    <n v="1392"/>
    <n v="4"/>
    <x v="2"/>
    <x v="0"/>
    <x v="0"/>
    <x v="0"/>
    <x v="0"/>
    <x v="0"/>
    <x v="1"/>
    <n v="4"/>
    <x v="0"/>
    <x v="2"/>
    <x v="931"/>
    <x v="9"/>
    <x v="0"/>
    <x v="9"/>
    <x v="9"/>
    <n v="3"/>
    <x v="0"/>
    <n v="1"/>
    <x v="0"/>
    <x v="3"/>
    <x v="4"/>
    <x v="1"/>
    <n v="4"/>
    <n v="2"/>
    <x v="2"/>
    <x v="0"/>
    <x v="0"/>
    <x v="3"/>
    <x v="2"/>
    <n v="3"/>
    <x v="1"/>
    <n v="3"/>
    <x v="0"/>
  </r>
  <r>
    <n v="37"/>
    <x v="1"/>
    <x v="1"/>
    <x v="0"/>
    <x v="1"/>
    <n v="4"/>
    <x v="0"/>
    <n v="1"/>
    <x v="1"/>
    <s v="Life Sciences"/>
    <n v="1394"/>
    <n v="3"/>
    <x v="1"/>
    <x v="1"/>
    <x v="0"/>
    <x v="0"/>
    <x v="1"/>
    <x v="1"/>
    <x v="1"/>
    <n v="3"/>
    <x v="2"/>
    <x v="1"/>
    <x v="932"/>
    <x v="8"/>
    <x v="0"/>
    <x v="2"/>
    <x v="2"/>
    <n v="3"/>
    <x v="0"/>
    <n v="4"/>
    <x v="1"/>
    <x v="0"/>
    <x v="0"/>
    <x v="0"/>
    <n v="2"/>
    <n v="3"/>
    <x v="1"/>
    <x v="0"/>
    <x v="0"/>
    <x v="0"/>
    <x v="0"/>
    <n v="1"/>
    <x v="0"/>
    <n v="3"/>
    <x v="0"/>
  </r>
  <r>
    <n v="33"/>
    <x v="1"/>
    <x v="1"/>
    <x v="1"/>
    <x v="0"/>
    <n v="5"/>
    <x v="0"/>
    <n v="1"/>
    <x v="1"/>
    <s v="Life Sciences"/>
    <n v="1395"/>
    <n v="2"/>
    <x v="0"/>
    <x v="1"/>
    <x v="0"/>
    <x v="0"/>
    <x v="0"/>
    <x v="0"/>
    <x v="0"/>
    <n v="4"/>
    <x v="0"/>
    <x v="1"/>
    <x v="933"/>
    <x v="2"/>
    <x v="1"/>
    <x v="4"/>
    <x v="4"/>
    <n v="3"/>
    <x v="0"/>
    <n v="1"/>
    <x v="0"/>
    <x v="0"/>
    <x v="0"/>
    <x v="0"/>
    <n v="2"/>
    <n v="4"/>
    <x v="3"/>
    <x v="8"/>
    <x v="2"/>
    <x v="0"/>
    <x v="0"/>
    <n v="1"/>
    <x v="0"/>
    <n v="2"/>
    <x v="2"/>
  </r>
  <r>
    <n v="32"/>
    <x v="1"/>
    <x v="1"/>
    <x v="0"/>
    <x v="0"/>
    <n v="2"/>
    <x v="0"/>
    <n v="1"/>
    <x v="1"/>
    <s v="Marketing"/>
    <n v="1396"/>
    <n v="3"/>
    <x v="1"/>
    <x v="1"/>
    <x v="0"/>
    <x v="0"/>
    <x v="0"/>
    <x v="0"/>
    <x v="0"/>
    <n v="2"/>
    <x v="1"/>
    <x v="1"/>
    <x v="934"/>
    <x v="4"/>
    <x v="0"/>
    <x v="4"/>
    <x v="4"/>
    <n v="3"/>
    <x v="0"/>
    <n v="1"/>
    <x v="0"/>
    <x v="2"/>
    <x v="21"/>
    <x v="3"/>
    <n v="3"/>
    <n v="2"/>
    <x v="2"/>
    <x v="11"/>
    <x v="2"/>
    <x v="3"/>
    <x v="2"/>
    <n v="1"/>
    <x v="0"/>
    <n v="2"/>
    <x v="2"/>
  </r>
  <r>
    <n v="39"/>
    <x v="1"/>
    <x v="1"/>
    <x v="2"/>
    <x v="1"/>
    <n v="25"/>
    <x v="2"/>
    <n v="2"/>
    <x v="0"/>
    <s v="Life Sciences"/>
    <n v="1397"/>
    <n v="3"/>
    <x v="1"/>
    <x v="1"/>
    <x v="0"/>
    <x v="0"/>
    <x v="2"/>
    <x v="2"/>
    <x v="4"/>
    <n v="3"/>
    <x v="2"/>
    <x v="1"/>
    <x v="935"/>
    <x v="9"/>
    <x v="1"/>
    <x v="7"/>
    <x v="7"/>
    <n v="4"/>
    <x v="1"/>
    <n v="2"/>
    <x v="2"/>
    <x v="1"/>
    <x v="10"/>
    <x v="1"/>
    <n v="2"/>
    <n v="3"/>
    <x v="1"/>
    <x v="0"/>
    <x v="0"/>
    <x v="0"/>
    <x v="0"/>
    <n v="0"/>
    <x v="0"/>
    <n v="5"/>
    <x v="0"/>
  </r>
  <r>
    <n v="25"/>
    <x v="2"/>
    <x v="1"/>
    <x v="0"/>
    <x v="0"/>
    <n v="18"/>
    <x v="3"/>
    <n v="1"/>
    <x v="1"/>
    <s v="Life Sciences"/>
    <n v="1399"/>
    <n v="1"/>
    <x v="3"/>
    <x v="1"/>
    <x v="2"/>
    <x v="2"/>
    <x v="0"/>
    <x v="0"/>
    <x v="0"/>
    <n v="3"/>
    <x v="2"/>
    <x v="1"/>
    <x v="936"/>
    <x v="7"/>
    <x v="1"/>
    <x v="0"/>
    <x v="0"/>
    <n v="3"/>
    <x v="0"/>
    <n v="2"/>
    <x v="2"/>
    <x v="0"/>
    <x v="3"/>
    <x v="0"/>
    <n v="3"/>
    <n v="2"/>
    <x v="2"/>
    <x v="11"/>
    <x v="2"/>
    <x v="3"/>
    <x v="2"/>
    <n v="1"/>
    <x v="0"/>
    <n v="2"/>
    <x v="2"/>
  </r>
  <r>
    <n v="52"/>
    <x v="0"/>
    <x v="1"/>
    <x v="1"/>
    <x v="1"/>
    <n v="28"/>
    <x v="2"/>
    <n v="2"/>
    <x v="0"/>
    <s v="Medical"/>
    <n v="1401"/>
    <n v="4"/>
    <x v="2"/>
    <x v="0"/>
    <x v="2"/>
    <x v="2"/>
    <x v="3"/>
    <x v="3"/>
    <x v="3"/>
    <n v="3"/>
    <x v="2"/>
    <x v="1"/>
    <x v="937"/>
    <x v="7"/>
    <x v="0"/>
    <x v="0"/>
    <x v="0"/>
    <n v="3"/>
    <x v="0"/>
    <n v="2"/>
    <x v="2"/>
    <x v="1"/>
    <x v="13"/>
    <x v="4"/>
    <n v="3"/>
    <n v="2"/>
    <x v="2"/>
    <x v="8"/>
    <x v="2"/>
    <x v="7"/>
    <x v="0"/>
    <n v="0"/>
    <x v="0"/>
    <n v="2"/>
    <x v="2"/>
  </r>
  <r>
    <n v="43"/>
    <x v="0"/>
    <x v="1"/>
    <x v="0"/>
    <x v="1"/>
    <n v="6"/>
    <x v="1"/>
    <n v="3"/>
    <x v="3"/>
    <s v="Medical"/>
    <n v="1402"/>
    <n v="1"/>
    <x v="3"/>
    <x v="0"/>
    <x v="1"/>
    <x v="1"/>
    <x v="0"/>
    <x v="0"/>
    <x v="1"/>
    <n v="3"/>
    <x v="2"/>
    <x v="0"/>
    <x v="938"/>
    <x v="1"/>
    <x v="0"/>
    <x v="9"/>
    <x v="9"/>
    <n v="3"/>
    <x v="0"/>
    <n v="1"/>
    <x v="0"/>
    <x v="0"/>
    <x v="26"/>
    <x v="1"/>
    <n v="3"/>
    <n v="1"/>
    <x v="0"/>
    <x v="23"/>
    <x v="4"/>
    <x v="1"/>
    <x v="1"/>
    <n v="1"/>
    <x v="0"/>
    <n v="8"/>
    <x v="1"/>
  </r>
  <r>
    <n v="27"/>
    <x v="2"/>
    <x v="1"/>
    <x v="0"/>
    <x v="0"/>
    <n v="10"/>
    <x v="1"/>
    <n v="3"/>
    <x v="3"/>
    <s v="Marketing"/>
    <n v="1403"/>
    <n v="4"/>
    <x v="2"/>
    <x v="0"/>
    <x v="1"/>
    <x v="1"/>
    <x v="0"/>
    <x v="0"/>
    <x v="0"/>
    <n v="4"/>
    <x v="0"/>
    <x v="1"/>
    <x v="939"/>
    <x v="1"/>
    <x v="0"/>
    <x v="0"/>
    <x v="0"/>
    <n v="3"/>
    <x v="0"/>
    <n v="4"/>
    <x v="1"/>
    <x v="0"/>
    <x v="3"/>
    <x v="0"/>
    <n v="3"/>
    <n v="3"/>
    <x v="1"/>
    <x v="0"/>
    <x v="0"/>
    <x v="3"/>
    <x v="2"/>
    <n v="4"/>
    <x v="1"/>
    <n v="4"/>
    <x v="0"/>
  </r>
  <r>
    <n v="27"/>
    <x v="2"/>
    <x v="0"/>
    <x v="0"/>
    <x v="1"/>
    <n v="17"/>
    <x v="3"/>
    <n v="4"/>
    <x v="2"/>
    <s v="Life Sciences"/>
    <n v="1405"/>
    <n v="4"/>
    <x v="2"/>
    <x v="0"/>
    <x v="0"/>
    <x v="0"/>
    <x v="1"/>
    <x v="1"/>
    <x v="1"/>
    <n v="3"/>
    <x v="2"/>
    <x v="0"/>
    <x v="940"/>
    <x v="1"/>
    <x v="0"/>
    <x v="4"/>
    <x v="4"/>
    <n v="3"/>
    <x v="0"/>
    <n v="4"/>
    <x v="1"/>
    <x v="0"/>
    <x v="0"/>
    <x v="0"/>
    <n v="2"/>
    <n v="3"/>
    <x v="1"/>
    <x v="3"/>
    <x v="0"/>
    <x v="3"/>
    <x v="2"/>
    <n v="7"/>
    <x v="2"/>
    <n v="7"/>
    <x v="1"/>
  </r>
  <r>
    <n v="26"/>
    <x v="2"/>
    <x v="1"/>
    <x v="0"/>
    <x v="1"/>
    <n v="2"/>
    <x v="0"/>
    <n v="1"/>
    <x v="1"/>
    <s v="Medical"/>
    <n v="1407"/>
    <n v="1"/>
    <x v="3"/>
    <x v="1"/>
    <x v="1"/>
    <x v="1"/>
    <x v="1"/>
    <x v="1"/>
    <x v="1"/>
    <n v="4"/>
    <x v="0"/>
    <x v="0"/>
    <x v="885"/>
    <x v="4"/>
    <x v="1"/>
    <x v="3"/>
    <x v="3"/>
    <n v="3"/>
    <x v="0"/>
    <n v="4"/>
    <x v="1"/>
    <x v="0"/>
    <x v="7"/>
    <x v="3"/>
    <n v="2"/>
    <n v="3"/>
    <x v="1"/>
    <x v="9"/>
    <x v="2"/>
    <x v="7"/>
    <x v="0"/>
    <n v="1"/>
    <x v="0"/>
    <n v="1"/>
    <x v="2"/>
  </r>
  <r>
    <n v="42"/>
    <x v="0"/>
    <x v="1"/>
    <x v="0"/>
    <x v="2"/>
    <n v="10"/>
    <x v="1"/>
    <n v="3"/>
    <x v="3"/>
    <s v="Human Resources"/>
    <n v="1408"/>
    <n v="3"/>
    <x v="1"/>
    <x v="0"/>
    <x v="0"/>
    <x v="0"/>
    <x v="3"/>
    <x v="3"/>
    <x v="5"/>
    <n v="1"/>
    <x v="3"/>
    <x v="1"/>
    <x v="941"/>
    <x v="4"/>
    <x v="1"/>
    <x v="9"/>
    <x v="9"/>
    <n v="3"/>
    <x v="0"/>
    <n v="3"/>
    <x v="3"/>
    <x v="1"/>
    <x v="24"/>
    <x v="4"/>
    <n v="5"/>
    <n v="3"/>
    <x v="1"/>
    <x v="23"/>
    <x v="4"/>
    <x v="1"/>
    <x v="1"/>
    <n v="0"/>
    <x v="0"/>
    <n v="9"/>
    <x v="1"/>
  </r>
  <r>
    <n v="52"/>
    <x v="0"/>
    <x v="1"/>
    <x v="0"/>
    <x v="1"/>
    <n v="8"/>
    <x v="1"/>
    <n v="4"/>
    <x v="2"/>
    <s v="Other"/>
    <n v="1409"/>
    <n v="3"/>
    <x v="1"/>
    <x v="0"/>
    <x v="0"/>
    <x v="0"/>
    <x v="1"/>
    <x v="1"/>
    <x v="2"/>
    <n v="1"/>
    <x v="3"/>
    <x v="1"/>
    <x v="942"/>
    <x v="3"/>
    <x v="1"/>
    <x v="4"/>
    <x v="4"/>
    <n v="3"/>
    <x v="0"/>
    <n v="3"/>
    <x v="3"/>
    <x v="0"/>
    <x v="4"/>
    <x v="1"/>
    <n v="2"/>
    <n v="1"/>
    <x v="0"/>
    <x v="8"/>
    <x v="2"/>
    <x v="0"/>
    <x v="0"/>
    <n v="0"/>
    <x v="0"/>
    <n v="4"/>
    <x v="0"/>
  </r>
  <r>
    <n v="37"/>
    <x v="1"/>
    <x v="1"/>
    <x v="0"/>
    <x v="1"/>
    <n v="11"/>
    <x v="4"/>
    <n v="3"/>
    <x v="3"/>
    <s v="Medical"/>
    <n v="1411"/>
    <n v="1"/>
    <x v="3"/>
    <x v="0"/>
    <x v="0"/>
    <x v="0"/>
    <x v="1"/>
    <x v="1"/>
    <x v="2"/>
    <n v="3"/>
    <x v="2"/>
    <x v="0"/>
    <x v="943"/>
    <x v="5"/>
    <x v="1"/>
    <x v="11"/>
    <x v="11"/>
    <n v="3"/>
    <x v="0"/>
    <n v="1"/>
    <x v="0"/>
    <x v="0"/>
    <x v="0"/>
    <x v="0"/>
    <n v="6"/>
    <n v="3"/>
    <x v="1"/>
    <x v="11"/>
    <x v="2"/>
    <x v="3"/>
    <x v="2"/>
    <n v="0"/>
    <x v="0"/>
    <n v="2"/>
    <x v="2"/>
  </r>
  <r>
    <n v="35"/>
    <x v="1"/>
    <x v="1"/>
    <x v="1"/>
    <x v="1"/>
    <n v="18"/>
    <x v="3"/>
    <n v="2"/>
    <x v="0"/>
    <s v="Life Sciences"/>
    <n v="1412"/>
    <n v="3"/>
    <x v="1"/>
    <x v="1"/>
    <x v="0"/>
    <x v="0"/>
    <x v="2"/>
    <x v="2"/>
    <x v="3"/>
    <n v="4"/>
    <x v="0"/>
    <x v="0"/>
    <x v="944"/>
    <x v="7"/>
    <x v="1"/>
    <x v="0"/>
    <x v="0"/>
    <n v="3"/>
    <x v="0"/>
    <n v="3"/>
    <x v="3"/>
    <x v="0"/>
    <x v="1"/>
    <x v="0"/>
    <n v="2"/>
    <n v="3"/>
    <x v="1"/>
    <x v="4"/>
    <x v="1"/>
    <x v="3"/>
    <x v="2"/>
    <n v="2"/>
    <x v="0"/>
    <n v="2"/>
    <x v="2"/>
  </r>
  <r>
    <n v="25"/>
    <x v="2"/>
    <x v="1"/>
    <x v="0"/>
    <x v="1"/>
    <n v="1"/>
    <x v="0"/>
    <n v="3"/>
    <x v="3"/>
    <s v="Technical Degree"/>
    <n v="1415"/>
    <n v="1"/>
    <x v="3"/>
    <x v="1"/>
    <x v="0"/>
    <x v="0"/>
    <x v="1"/>
    <x v="1"/>
    <x v="2"/>
    <n v="4"/>
    <x v="0"/>
    <x v="1"/>
    <x v="945"/>
    <x v="5"/>
    <x v="1"/>
    <x v="0"/>
    <x v="0"/>
    <n v="3"/>
    <x v="0"/>
    <n v="2"/>
    <x v="2"/>
    <x v="1"/>
    <x v="2"/>
    <x v="0"/>
    <n v="2"/>
    <n v="2"/>
    <x v="2"/>
    <x v="11"/>
    <x v="2"/>
    <x v="3"/>
    <x v="2"/>
    <n v="0"/>
    <x v="0"/>
    <n v="2"/>
    <x v="2"/>
  </r>
  <r>
    <n v="26"/>
    <x v="2"/>
    <x v="1"/>
    <x v="0"/>
    <x v="1"/>
    <n v="7"/>
    <x v="1"/>
    <n v="3"/>
    <x v="3"/>
    <s v="Other"/>
    <n v="1417"/>
    <n v="3"/>
    <x v="1"/>
    <x v="1"/>
    <x v="2"/>
    <x v="2"/>
    <x v="1"/>
    <x v="1"/>
    <x v="2"/>
    <n v="1"/>
    <x v="3"/>
    <x v="0"/>
    <x v="946"/>
    <x v="4"/>
    <x v="1"/>
    <x v="3"/>
    <x v="3"/>
    <n v="3"/>
    <x v="0"/>
    <n v="4"/>
    <x v="1"/>
    <x v="0"/>
    <x v="0"/>
    <x v="0"/>
    <n v="2"/>
    <n v="3"/>
    <x v="1"/>
    <x v="5"/>
    <x v="0"/>
    <x v="1"/>
    <x v="1"/>
    <n v="0"/>
    <x v="0"/>
    <n v="7"/>
    <x v="1"/>
  </r>
  <r>
    <n v="29"/>
    <x v="2"/>
    <x v="1"/>
    <x v="0"/>
    <x v="2"/>
    <n v="17"/>
    <x v="3"/>
    <n v="3"/>
    <x v="3"/>
    <s v="Other"/>
    <n v="1419"/>
    <n v="2"/>
    <x v="0"/>
    <x v="1"/>
    <x v="1"/>
    <x v="1"/>
    <x v="2"/>
    <x v="2"/>
    <x v="8"/>
    <n v="1"/>
    <x v="3"/>
    <x v="0"/>
    <x v="947"/>
    <x v="1"/>
    <x v="1"/>
    <x v="4"/>
    <x v="4"/>
    <n v="3"/>
    <x v="0"/>
    <n v="1"/>
    <x v="0"/>
    <x v="0"/>
    <x v="1"/>
    <x v="0"/>
    <n v="3"/>
    <n v="2"/>
    <x v="2"/>
    <x v="1"/>
    <x v="0"/>
    <x v="5"/>
    <x v="1"/>
    <n v="0"/>
    <x v="0"/>
    <n v="9"/>
    <x v="1"/>
  </r>
  <r>
    <n v="49"/>
    <x v="0"/>
    <x v="0"/>
    <x v="1"/>
    <x v="1"/>
    <n v="28"/>
    <x v="2"/>
    <n v="2"/>
    <x v="0"/>
    <s v="Life Sciences"/>
    <n v="1420"/>
    <n v="1"/>
    <x v="3"/>
    <x v="1"/>
    <x v="1"/>
    <x v="1"/>
    <x v="0"/>
    <x v="0"/>
    <x v="2"/>
    <n v="1"/>
    <x v="3"/>
    <x v="0"/>
    <x v="948"/>
    <x v="9"/>
    <x v="1"/>
    <x v="5"/>
    <x v="5"/>
    <n v="4"/>
    <x v="1"/>
    <n v="1"/>
    <x v="0"/>
    <x v="0"/>
    <x v="26"/>
    <x v="1"/>
    <n v="2"/>
    <n v="3"/>
    <x v="1"/>
    <x v="9"/>
    <x v="2"/>
    <x v="7"/>
    <x v="0"/>
    <n v="1"/>
    <x v="0"/>
    <n v="3"/>
    <x v="0"/>
  </r>
  <r>
    <n v="29"/>
    <x v="2"/>
    <x v="0"/>
    <x v="1"/>
    <x v="1"/>
    <n v="14"/>
    <x v="4"/>
    <n v="1"/>
    <x v="1"/>
    <s v="Other"/>
    <n v="1421"/>
    <n v="3"/>
    <x v="1"/>
    <x v="0"/>
    <x v="0"/>
    <x v="0"/>
    <x v="2"/>
    <x v="2"/>
    <x v="4"/>
    <n v="4"/>
    <x v="0"/>
    <x v="0"/>
    <x v="949"/>
    <x v="4"/>
    <x v="0"/>
    <x v="3"/>
    <x v="3"/>
    <n v="3"/>
    <x v="0"/>
    <n v="1"/>
    <x v="0"/>
    <x v="0"/>
    <x v="15"/>
    <x v="0"/>
    <n v="1"/>
    <n v="3"/>
    <x v="1"/>
    <x v="3"/>
    <x v="0"/>
    <x v="1"/>
    <x v="1"/>
    <n v="7"/>
    <x v="2"/>
    <n v="7"/>
    <x v="1"/>
  </r>
  <r>
    <n v="54"/>
    <x v="0"/>
    <x v="1"/>
    <x v="0"/>
    <x v="1"/>
    <n v="1"/>
    <x v="0"/>
    <n v="3"/>
    <x v="3"/>
    <s v="Medical"/>
    <n v="1422"/>
    <n v="4"/>
    <x v="2"/>
    <x v="0"/>
    <x v="0"/>
    <x v="0"/>
    <x v="3"/>
    <x v="3"/>
    <x v="7"/>
    <n v="4"/>
    <x v="0"/>
    <x v="0"/>
    <x v="109"/>
    <x v="2"/>
    <x v="1"/>
    <x v="12"/>
    <x v="12"/>
    <n v="3"/>
    <x v="0"/>
    <n v="4"/>
    <x v="1"/>
    <x v="0"/>
    <x v="22"/>
    <x v="4"/>
    <n v="3"/>
    <n v="2"/>
    <x v="2"/>
    <x v="23"/>
    <x v="4"/>
    <x v="1"/>
    <x v="1"/>
    <n v="12"/>
    <x v="3"/>
    <n v="7"/>
    <x v="1"/>
  </r>
  <r>
    <n v="58"/>
    <x v="0"/>
    <x v="1"/>
    <x v="0"/>
    <x v="1"/>
    <n v="1"/>
    <x v="0"/>
    <n v="3"/>
    <x v="3"/>
    <s v="Medical"/>
    <n v="1423"/>
    <n v="4"/>
    <x v="2"/>
    <x v="0"/>
    <x v="0"/>
    <x v="0"/>
    <x v="4"/>
    <x v="4"/>
    <x v="7"/>
    <n v="1"/>
    <x v="3"/>
    <x v="1"/>
    <x v="950"/>
    <x v="9"/>
    <x v="0"/>
    <x v="7"/>
    <x v="7"/>
    <n v="4"/>
    <x v="1"/>
    <n v="3"/>
    <x v="3"/>
    <x v="1"/>
    <x v="36"/>
    <x v="4"/>
    <n v="3"/>
    <n v="3"/>
    <x v="1"/>
    <x v="7"/>
    <x v="0"/>
    <x v="6"/>
    <x v="1"/>
    <n v="1"/>
    <x v="0"/>
    <n v="5"/>
    <x v="0"/>
  </r>
  <r>
    <n v="55"/>
    <x v="0"/>
    <x v="1"/>
    <x v="0"/>
    <x v="1"/>
    <n v="1"/>
    <x v="0"/>
    <n v="4"/>
    <x v="2"/>
    <s v="Medical"/>
    <n v="1424"/>
    <n v="2"/>
    <x v="0"/>
    <x v="1"/>
    <x v="2"/>
    <x v="2"/>
    <x v="3"/>
    <x v="3"/>
    <x v="7"/>
    <n v="4"/>
    <x v="0"/>
    <x v="2"/>
    <x v="951"/>
    <x v="7"/>
    <x v="1"/>
    <x v="4"/>
    <x v="4"/>
    <n v="3"/>
    <x v="0"/>
    <n v="4"/>
    <x v="1"/>
    <x v="3"/>
    <x v="9"/>
    <x v="4"/>
    <n v="4"/>
    <n v="4"/>
    <x v="3"/>
    <x v="5"/>
    <x v="0"/>
    <x v="1"/>
    <x v="1"/>
    <n v="0"/>
    <x v="0"/>
    <n v="0"/>
    <x v="2"/>
  </r>
  <r>
    <n v="36"/>
    <x v="1"/>
    <x v="1"/>
    <x v="0"/>
    <x v="0"/>
    <n v="3"/>
    <x v="0"/>
    <n v="4"/>
    <x v="2"/>
    <s v="Marketing"/>
    <n v="1425"/>
    <n v="1"/>
    <x v="3"/>
    <x v="0"/>
    <x v="0"/>
    <x v="0"/>
    <x v="0"/>
    <x v="0"/>
    <x v="0"/>
    <n v="2"/>
    <x v="1"/>
    <x v="0"/>
    <x v="952"/>
    <x v="9"/>
    <x v="0"/>
    <x v="10"/>
    <x v="10"/>
    <n v="3"/>
    <x v="0"/>
    <n v="4"/>
    <x v="1"/>
    <x v="0"/>
    <x v="20"/>
    <x v="1"/>
    <n v="3"/>
    <n v="3"/>
    <x v="1"/>
    <x v="8"/>
    <x v="2"/>
    <x v="0"/>
    <x v="0"/>
    <n v="0"/>
    <x v="0"/>
    <n v="1"/>
    <x v="2"/>
  </r>
  <r>
    <n v="31"/>
    <x v="1"/>
    <x v="0"/>
    <x v="1"/>
    <x v="0"/>
    <n v="1"/>
    <x v="0"/>
    <n v="4"/>
    <x v="2"/>
    <s v="Life Sciences"/>
    <n v="1427"/>
    <n v="2"/>
    <x v="0"/>
    <x v="0"/>
    <x v="3"/>
    <x v="3"/>
    <x v="1"/>
    <x v="1"/>
    <x v="6"/>
    <n v="3"/>
    <x v="2"/>
    <x v="0"/>
    <x v="953"/>
    <x v="1"/>
    <x v="1"/>
    <x v="3"/>
    <x v="3"/>
    <n v="3"/>
    <x v="0"/>
    <n v="2"/>
    <x v="2"/>
    <x v="0"/>
    <x v="5"/>
    <x v="2"/>
    <n v="3"/>
    <n v="3"/>
    <x v="1"/>
    <x v="6"/>
    <x v="1"/>
    <x v="2"/>
    <x v="2"/>
    <n v="0"/>
    <x v="0"/>
    <n v="0"/>
    <x v="2"/>
  </r>
  <r>
    <n v="30"/>
    <x v="2"/>
    <x v="1"/>
    <x v="0"/>
    <x v="0"/>
    <n v="7"/>
    <x v="1"/>
    <n v="4"/>
    <x v="2"/>
    <s v="Marketing"/>
    <n v="1428"/>
    <n v="4"/>
    <x v="2"/>
    <x v="0"/>
    <x v="0"/>
    <x v="0"/>
    <x v="0"/>
    <x v="0"/>
    <x v="0"/>
    <n v="1"/>
    <x v="3"/>
    <x v="2"/>
    <x v="586"/>
    <x v="8"/>
    <x v="1"/>
    <x v="9"/>
    <x v="9"/>
    <n v="3"/>
    <x v="0"/>
    <n v="2"/>
    <x v="2"/>
    <x v="3"/>
    <x v="0"/>
    <x v="0"/>
    <n v="3"/>
    <n v="3"/>
    <x v="1"/>
    <x v="11"/>
    <x v="2"/>
    <x v="3"/>
    <x v="2"/>
    <n v="0"/>
    <x v="0"/>
    <n v="2"/>
    <x v="2"/>
  </r>
  <r>
    <n v="31"/>
    <x v="1"/>
    <x v="1"/>
    <x v="0"/>
    <x v="1"/>
    <n v="8"/>
    <x v="1"/>
    <n v="5"/>
    <x v="4"/>
    <s v="Life Sciences"/>
    <n v="1430"/>
    <n v="1"/>
    <x v="3"/>
    <x v="0"/>
    <x v="0"/>
    <x v="0"/>
    <x v="3"/>
    <x v="3"/>
    <x v="7"/>
    <n v="2"/>
    <x v="1"/>
    <x v="0"/>
    <x v="954"/>
    <x v="9"/>
    <x v="1"/>
    <x v="0"/>
    <x v="0"/>
    <n v="3"/>
    <x v="0"/>
    <n v="3"/>
    <x v="3"/>
    <x v="0"/>
    <x v="15"/>
    <x v="0"/>
    <n v="3"/>
    <n v="4"/>
    <x v="3"/>
    <x v="11"/>
    <x v="2"/>
    <x v="3"/>
    <x v="2"/>
    <n v="1"/>
    <x v="0"/>
    <n v="0"/>
    <x v="2"/>
  </r>
  <r>
    <n v="34"/>
    <x v="1"/>
    <x v="1"/>
    <x v="1"/>
    <x v="1"/>
    <n v="1"/>
    <x v="0"/>
    <n v="4"/>
    <x v="2"/>
    <s v="Other"/>
    <n v="1431"/>
    <n v="4"/>
    <x v="2"/>
    <x v="1"/>
    <x v="0"/>
    <x v="0"/>
    <x v="1"/>
    <x v="1"/>
    <x v="1"/>
    <n v="1"/>
    <x v="3"/>
    <x v="2"/>
    <x v="932"/>
    <x v="6"/>
    <x v="1"/>
    <x v="9"/>
    <x v="9"/>
    <n v="3"/>
    <x v="0"/>
    <n v="3"/>
    <x v="3"/>
    <x v="3"/>
    <x v="1"/>
    <x v="0"/>
    <n v="2"/>
    <n v="3"/>
    <x v="1"/>
    <x v="9"/>
    <x v="2"/>
    <x v="7"/>
    <x v="0"/>
    <n v="1"/>
    <x v="0"/>
    <n v="3"/>
    <x v="0"/>
  </r>
  <r>
    <n v="31"/>
    <x v="1"/>
    <x v="0"/>
    <x v="0"/>
    <x v="1"/>
    <n v="8"/>
    <x v="1"/>
    <n v="3"/>
    <x v="3"/>
    <s v="Life Sciences"/>
    <n v="1433"/>
    <n v="1"/>
    <x v="3"/>
    <x v="0"/>
    <x v="1"/>
    <x v="1"/>
    <x v="1"/>
    <x v="1"/>
    <x v="1"/>
    <n v="2"/>
    <x v="1"/>
    <x v="0"/>
    <x v="955"/>
    <x v="1"/>
    <x v="1"/>
    <x v="3"/>
    <x v="3"/>
    <n v="3"/>
    <x v="0"/>
    <n v="3"/>
    <x v="3"/>
    <x v="0"/>
    <x v="5"/>
    <x v="2"/>
    <n v="3"/>
    <n v="4"/>
    <x v="3"/>
    <x v="6"/>
    <x v="1"/>
    <x v="2"/>
    <x v="2"/>
    <n v="0"/>
    <x v="0"/>
    <n v="0"/>
    <x v="2"/>
  </r>
  <r>
    <n v="27"/>
    <x v="2"/>
    <x v="1"/>
    <x v="0"/>
    <x v="1"/>
    <n v="11"/>
    <x v="4"/>
    <n v="1"/>
    <x v="1"/>
    <s v="Life Sciences"/>
    <n v="1434"/>
    <n v="2"/>
    <x v="0"/>
    <x v="1"/>
    <x v="0"/>
    <x v="0"/>
    <x v="1"/>
    <x v="1"/>
    <x v="2"/>
    <n v="1"/>
    <x v="3"/>
    <x v="1"/>
    <x v="956"/>
    <x v="4"/>
    <x v="1"/>
    <x v="9"/>
    <x v="9"/>
    <n v="3"/>
    <x v="0"/>
    <n v="2"/>
    <x v="2"/>
    <x v="0"/>
    <x v="3"/>
    <x v="0"/>
    <n v="3"/>
    <n v="4"/>
    <x v="3"/>
    <x v="8"/>
    <x v="2"/>
    <x v="2"/>
    <x v="2"/>
    <n v="1"/>
    <x v="0"/>
    <n v="4"/>
    <x v="0"/>
  </r>
  <r>
    <n v="36"/>
    <x v="1"/>
    <x v="1"/>
    <x v="0"/>
    <x v="1"/>
    <n v="4"/>
    <x v="0"/>
    <n v="4"/>
    <x v="2"/>
    <s v="Life Sciences"/>
    <n v="1435"/>
    <n v="1"/>
    <x v="3"/>
    <x v="1"/>
    <x v="1"/>
    <x v="1"/>
    <x v="0"/>
    <x v="0"/>
    <x v="2"/>
    <n v="4"/>
    <x v="0"/>
    <x v="0"/>
    <x v="957"/>
    <x v="1"/>
    <x v="1"/>
    <x v="10"/>
    <x v="10"/>
    <n v="3"/>
    <x v="0"/>
    <n v="3"/>
    <x v="3"/>
    <x v="0"/>
    <x v="1"/>
    <x v="0"/>
    <n v="2"/>
    <n v="2"/>
    <x v="2"/>
    <x v="1"/>
    <x v="0"/>
    <x v="0"/>
    <x v="0"/>
    <n v="1"/>
    <x v="0"/>
    <n v="8"/>
    <x v="1"/>
  </r>
  <r>
    <n v="36"/>
    <x v="1"/>
    <x v="1"/>
    <x v="0"/>
    <x v="0"/>
    <n v="16"/>
    <x v="3"/>
    <n v="4"/>
    <x v="2"/>
    <s v="Marketing"/>
    <n v="1436"/>
    <n v="3"/>
    <x v="1"/>
    <x v="0"/>
    <x v="1"/>
    <x v="1"/>
    <x v="0"/>
    <x v="0"/>
    <x v="0"/>
    <n v="1"/>
    <x v="3"/>
    <x v="1"/>
    <x v="958"/>
    <x v="5"/>
    <x v="1"/>
    <x v="4"/>
    <x v="4"/>
    <n v="3"/>
    <x v="0"/>
    <n v="1"/>
    <x v="0"/>
    <x v="3"/>
    <x v="27"/>
    <x v="1"/>
    <n v="3"/>
    <n v="2"/>
    <x v="2"/>
    <x v="11"/>
    <x v="2"/>
    <x v="3"/>
    <x v="2"/>
    <n v="0"/>
    <x v="0"/>
    <n v="2"/>
    <x v="2"/>
  </r>
  <r>
    <n v="47"/>
    <x v="0"/>
    <x v="1"/>
    <x v="0"/>
    <x v="1"/>
    <n v="1"/>
    <x v="0"/>
    <n v="3"/>
    <x v="3"/>
    <s v="Technical Degree"/>
    <n v="1438"/>
    <n v="1"/>
    <x v="3"/>
    <x v="1"/>
    <x v="0"/>
    <x v="0"/>
    <x v="1"/>
    <x v="1"/>
    <x v="1"/>
    <n v="4"/>
    <x v="0"/>
    <x v="1"/>
    <x v="959"/>
    <x v="8"/>
    <x v="1"/>
    <x v="3"/>
    <x v="3"/>
    <n v="3"/>
    <x v="0"/>
    <n v="3"/>
    <x v="3"/>
    <x v="1"/>
    <x v="6"/>
    <x v="1"/>
    <n v="2"/>
    <n v="2"/>
    <x v="2"/>
    <x v="0"/>
    <x v="0"/>
    <x v="4"/>
    <x v="0"/>
    <n v="1"/>
    <x v="0"/>
    <n v="2"/>
    <x v="2"/>
  </r>
  <r>
    <n v="25"/>
    <x v="2"/>
    <x v="0"/>
    <x v="0"/>
    <x v="0"/>
    <n v="9"/>
    <x v="1"/>
    <n v="2"/>
    <x v="0"/>
    <s v="Life Sciences"/>
    <n v="1439"/>
    <n v="1"/>
    <x v="3"/>
    <x v="1"/>
    <x v="1"/>
    <x v="1"/>
    <x v="1"/>
    <x v="1"/>
    <x v="6"/>
    <n v="1"/>
    <x v="3"/>
    <x v="1"/>
    <x v="960"/>
    <x v="9"/>
    <x v="1"/>
    <x v="3"/>
    <x v="3"/>
    <n v="3"/>
    <x v="0"/>
    <n v="1"/>
    <x v="0"/>
    <x v="0"/>
    <x v="3"/>
    <x v="0"/>
    <n v="2"/>
    <n v="3"/>
    <x v="1"/>
    <x v="11"/>
    <x v="2"/>
    <x v="3"/>
    <x v="2"/>
    <n v="2"/>
    <x v="0"/>
    <n v="2"/>
    <x v="2"/>
  </r>
  <r>
    <n v="37"/>
    <x v="1"/>
    <x v="1"/>
    <x v="2"/>
    <x v="1"/>
    <n v="5"/>
    <x v="0"/>
    <n v="2"/>
    <x v="0"/>
    <s v="Technical Degree"/>
    <n v="1440"/>
    <n v="3"/>
    <x v="1"/>
    <x v="1"/>
    <x v="2"/>
    <x v="2"/>
    <x v="1"/>
    <x v="1"/>
    <x v="2"/>
    <n v="3"/>
    <x v="2"/>
    <x v="0"/>
    <x v="961"/>
    <x v="4"/>
    <x v="1"/>
    <x v="9"/>
    <x v="9"/>
    <n v="3"/>
    <x v="0"/>
    <n v="1"/>
    <x v="0"/>
    <x v="0"/>
    <x v="2"/>
    <x v="0"/>
    <n v="2"/>
    <n v="1"/>
    <x v="0"/>
    <x v="0"/>
    <x v="0"/>
    <x v="4"/>
    <x v="0"/>
    <n v="1"/>
    <x v="0"/>
    <n v="3"/>
    <x v="0"/>
  </r>
  <r>
    <n v="56"/>
    <x v="0"/>
    <x v="1"/>
    <x v="0"/>
    <x v="1"/>
    <n v="1"/>
    <x v="0"/>
    <n v="2"/>
    <x v="0"/>
    <s v="Life Sciences"/>
    <n v="1441"/>
    <n v="1"/>
    <x v="3"/>
    <x v="0"/>
    <x v="0"/>
    <x v="0"/>
    <x v="1"/>
    <x v="1"/>
    <x v="1"/>
    <n v="1"/>
    <x v="3"/>
    <x v="1"/>
    <x v="962"/>
    <x v="7"/>
    <x v="1"/>
    <x v="6"/>
    <x v="6"/>
    <n v="4"/>
    <x v="1"/>
    <n v="4"/>
    <x v="1"/>
    <x v="1"/>
    <x v="7"/>
    <x v="3"/>
    <n v="3"/>
    <n v="4"/>
    <x v="3"/>
    <x v="11"/>
    <x v="2"/>
    <x v="3"/>
    <x v="2"/>
    <n v="1"/>
    <x v="0"/>
    <n v="0"/>
    <x v="2"/>
  </r>
  <r>
    <n v="47"/>
    <x v="0"/>
    <x v="1"/>
    <x v="0"/>
    <x v="1"/>
    <n v="2"/>
    <x v="0"/>
    <n v="4"/>
    <x v="2"/>
    <s v="Medical"/>
    <n v="1443"/>
    <n v="1"/>
    <x v="3"/>
    <x v="0"/>
    <x v="0"/>
    <x v="0"/>
    <x v="3"/>
    <x v="3"/>
    <x v="7"/>
    <n v="3"/>
    <x v="2"/>
    <x v="1"/>
    <x v="963"/>
    <x v="9"/>
    <x v="1"/>
    <x v="12"/>
    <x v="12"/>
    <n v="3"/>
    <x v="0"/>
    <n v="2"/>
    <x v="2"/>
    <x v="3"/>
    <x v="12"/>
    <x v="4"/>
    <n v="2"/>
    <n v="4"/>
    <x v="3"/>
    <x v="23"/>
    <x v="4"/>
    <x v="18"/>
    <x v="4"/>
    <n v="5"/>
    <x v="1"/>
    <n v="6"/>
    <x v="1"/>
  </r>
  <r>
    <n v="24"/>
    <x v="2"/>
    <x v="1"/>
    <x v="0"/>
    <x v="0"/>
    <n v="4"/>
    <x v="0"/>
    <n v="1"/>
    <x v="1"/>
    <s v="Medical"/>
    <n v="1445"/>
    <n v="4"/>
    <x v="2"/>
    <x v="0"/>
    <x v="0"/>
    <x v="0"/>
    <x v="0"/>
    <x v="0"/>
    <x v="0"/>
    <n v="3"/>
    <x v="2"/>
    <x v="1"/>
    <x v="964"/>
    <x v="1"/>
    <x v="0"/>
    <x v="3"/>
    <x v="3"/>
    <n v="3"/>
    <x v="0"/>
    <n v="3"/>
    <x v="3"/>
    <x v="3"/>
    <x v="7"/>
    <x v="3"/>
    <n v="3"/>
    <n v="3"/>
    <x v="1"/>
    <x v="8"/>
    <x v="2"/>
    <x v="0"/>
    <x v="0"/>
    <n v="0"/>
    <x v="0"/>
    <n v="3"/>
    <x v="0"/>
  </r>
  <r>
    <n v="32"/>
    <x v="1"/>
    <x v="1"/>
    <x v="0"/>
    <x v="0"/>
    <n v="7"/>
    <x v="1"/>
    <n v="5"/>
    <x v="4"/>
    <s v="Marketing"/>
    <n v="1446"/>
    <n v="4"/>
    <x v="2"/>
    <x v="1"/>
    <x v="0"/>
    <x v="0"/>
    <x v="0"/>
    <x v="0"/>
    <x v="0"/>
    <n v="4"/>
    <x v="0"/>
    <x v="1"/>
    <x v="965"/>
    <x v="5"/>
    <x v="1"/>
    <x v="3"/>
    <x v="3"/>
    <n v="3"/>
    <x v="0"/>
    <n v="3"/>
    <x v="3"/>
    <x v="1"/>
    <x v="2"/>
    <x v="0"/>
    <n v="3"/>
    <n v="2"/>
    <x v="2"/>
    <x v="9"/>
    <x v="2"/>
    <x v="7"/>
    <x v="0"/>
    <n v="0"/>
    <x v="0"/>
    <n v="3"/>
    <x v="0"/>
  </r>
  <r>
    <n v="34"/>
    <x v="1"/>
    <x v="1"/>
    <x v="0"/>
    <x v="1"/>
    <n v="1"/>
    <x v="0"/>
    <n v="3"/>
    <x v="3"/>
    <s v="Life Sciences"/>
    <n v="1447"/>
    <n v="4"/>
    <x v="2"/>
    <x v="0"/>
    <x v="1"/>
    <x v="1"/>
    <x v="1"/>
    <x v="1"/>
    <x v="2"/>
    <n v="2"/>
    <x v="1"/>
    <x v="1"/>
    <x v="635"/>
    <x v="6"/>
    <x v="1"/>
    <x v="8"/>
    <x v="8"/>
    <n v="3"/>
    <x v="0"/>
    <n v="1"/>
    <x v="0"/>
    <x v="1"/>
    <x v="2"/>
    <x v="0"/>
    <n v="2"/>
    <n v="2"/>
    <x v="2"/>
    <x v="8"/>
    <x v="2"/>
    <x v="0"/>
    <x v="0"/>
    <n v="0"/>
    <x v="0"/>
    <n v="2"/>
    <x v="2"/>
  </r>
  <r>
    <n v="41"/>
    <x v="0"/>
    <x v="1"/>
    <x v="0"/>
    <x v="1"/>
    <n v="5"/>
    <x v="0"/>
    <n v="5"/>
    <x v="4"/>
    <s v="Medical"/>
    <n v="1448"/>
    <n v="2"/>
    <x v="0"/>
    <x v="1"/>
    <x v="2"/>
    <x v="2"/>
    <x v="1"/>
    <x v="1"/>
    <x v="1"/>
    <n v="3"/>
    <x v="2"/>
    <x v="1"/>
    <x v="459"/>
    <x v="7"/>
    <x v="0"/>
    <x v="3"/>
    <x v="3"/>
    <n v="3"/>
    <x v="0"/>
    <n v="1"/>
    <x v="0"/>
    <x v="0"/>
    <x v="2"/>
    <x v="0"/>
    <n v="5"/>
    <n v="2"/>
    <x v="2"/>
    <x v="9"/>
    <x v="2"/>
    <x v="3"/>
    <x v="2"/>
    <n v="0"/>
    <x v="0"/>
    <n v="3"/>
    <x v="0"/>
  </r>
  <r>
    <n v="40"/>
    <x v="1"/>
    <x v="1"/>
    <x v="2"/>
    <x v="1"/>
    <n v="9"/>
    <x v="1"/>
    <n v="4"/>
    <x v="2"/>
    <s v="Other"/>
    <n v="1449"/>
    <n v="3"/>
    <x v="1"/>
    <x v="1"/>
    <x v="0"/>
    <x v="0"/>
    <x v="0"/>
    <x v="0"/>
    <x v="2"/>
    <n v="3"/>
    <x v="2"/>
    <x v="2"/>
    <x v="966"/>
    <x v="9"/>
    <x v="1"/>
    <x v="0"/>
    <x v="0"/>
    <n v="3"/>
    <x v="0"/>
    <n v="3"/>
    <x v="3"/>
    <x v="3"/>
    <x v="27"/>
    <x v="1"/>
    <n v="2"/>
    <n v="4"/>
    <x v="3"/>
    <x v="3"/>
    <x v="0"/>
    <x v="1"/>
    <x v="1"/>
    <n v="0"/>
    <x v="0"/>
    <n v="7"/>
    <x v="1"/>
  </r>
  <r>
    <n v="31"/>
    <x v="1"/>
    <x v="1"/>
    <x v="0"/>
    <x v="0"/>
    <n v="8"/>
    <x v="1"/>
    <n v="2"/>
    <x v="0"/>
    <s v="Life Sciences"/>
    <n v="1453"/>
    <n v="1"/>
    <x v="3"/>
    <x v="1"/>
    <x v="0"/>
    <x v="0"/>
    <x v="2"/>
    <x v="2"/>
    <x v="0"/>
    <n v="4"/>
    <x v="0"/>
    <x v="2"/>
    <x v="967"/>
    <x v="1"/>
    <x v="1"/>
    <x v="11"/>
    <x v="11"/>
    <n v="3"/>
    <x v="0"/>
    <n v="1"/>
    <x v="0"/>
    <x v="1"/>
    <x v="10"/>
    <x v="1"/>
    <n v="5"/>
    <n v="3"/>
    <x v="1"/>
    <x v="20"/>
    <x v="4"/>
    <x v="1"/>
    <x v="1"/>
    <n v="9"/>
    <x v="2"/>
    <n v="9"/>
    <x v="1"/>
  </r>
  <r>
    <n v="46"/>
    <x v="0"/>
    <x v="0"/>
    <x v="0"/>
    <x v="0"/>
    <n v="9"/>
    <x v="1"/>
    <n v="3"/>
    <x v="3"/>
    <s v="Marketing"/>
    <n v="1457"/>
    <n v="1"/>
    <x v="3"/>
    <x v="1"/>
    <x v="0"/>
    <x v="0"/>
    <x v="2"/>
    <x v="2"/>
    <x v="0"/>
    <n v="4"/>
    <x v="0"/>
    <x v="2"/>
    <x v="61"/>
    <x v="5"/>
    <x v="1"/>
    <x v="0"/>
    <x v="0"/>
    <n v="3"/>
    <x v="0"/>
    <n v="1"/>
    <x v="0"/>
    <x v="1"/>
    <x v="23"/>
    <x v="4"/>
    <n v="1"/>
    <n v="4"/>
    <x v="3"/>
    <x v="5"/>
    <x v="0"/>
    <x v="1"/>
    <x v="1"/>
    <n v="4"/>
    <x v="1"/>
    <n v="3"/>
    <x v="0"/>
  </r>
  <r>
    <n v="39"/>
    <x v="1"/>
    <x v="0"/>
    <x v="2"/>
    <x v="1"/>
    <n v="2"/>
    <x v="0"/>
    <n v="3"/>
    <x v="3"/>
    <s v="Life Sciences"/>
    <n v="1458"/>
    <n v="1"/>
    <x v="3"/>
    <x v="0"/>
    <x v="1"/>
    <x v="1"/>
    <x v="1"/>
    <x v="1"/>
    <x v="2"/>
    <n v="1"/>
    <x v="3"/>
    <x v="0"/>
    <x v="968"/>
    <x v="7"/>
    <x v="0"/>
    <x v="1"/>
    <x v="1"/>
    <n v="4"/>
    <x v="1"/>
    <n v="2"/>
    <x v="2"/>
    <x v="0"/>
    <x v="27"/>
    <x v="1"/>
    <n v="2"/>
    <n v="4"/>
    <x v="3"/>
    <x v="6"/>
    <x v="1"/>
    <x v="2"/>
    <x v="2"/>
    <n v="0"/>
    <x v="0"/>
    <n v="0"/>
    <x v="2"/>
  </r>
  <r>
    <n v="31"/>
    <x v="1"/>
    <x v="0"/>
    <x v="1"/>
    <x v="1"/>
    <n v="1"/>
    <x v="0"/>
    <n v="5"/>
    <x v="4"/>
    <s v="Life Sciences"/>
    <n v="1459"/>
    <n v="3"/>
    <x v="1"/>
    <x v="0"/>
    <x v="2"/>
    <x v="2"/>
    <x v="2"/>
    <x v="2"/>
    <x v="3"/>
    <n v="2"/>
    <x v="1"/>
    <x v="0"/>
    <x v="969"/>
    <x v="1"/>
    <x v="1"/>
    <x v="0"/>
    <x v="0"/>
    <n v="3"/>
    <x v="0"/>
    <n v="1"/>
    <x v="0"/>
    <x v="0"/>
    <x v="1"/>
    <x v="0"/>
    <n v="2"/>
    <n v="3"/>
    <x v="1"/>
    <x v="1"/>
    <x v="0"/>
    <x v="6"/>
    <x v="1"/>
    <n v="4"/>
    <x v="1"/>
    <n v="7"/>
    <x v="1"/>
  </r>
  <r>
    <n v="45"/>
    <x v="0"/>
    <x v="1"/>
    <x v="0"/>
    <x v="1"/>
    <n v="20"/>
    <x v="3"/>
    <n v="3"/>
    <x v="3"/>
    <s v="Medical"/>
    <n v="1460"/>
    <n v="2"/>
    <x v="0"/>
    <x v="1"/>
    <x v="3"/>
    <x v="3"/>
    <x v="2"/>
    <x v="2"/>
    <x v="4"/>
    <n v="1"/>
    <x v="3"/>
    <x v="2"/>
    <x v="970"/>
    <x v="7"/>
    <x v="0"/>
    <x v="11"/>
    <x v="11"/>
    <n v="3"/>
    <x v="0"/>
    <n v="2"/>
    <x v="2"/>
    <x v="1"/>
    <x v="13"/>
    <x v="4"/>
    <n v="2"/>
    <n v="3"/>
    <x v="1"/>
    <x v="5"/>
    <x v="0"/>
    <x v="1"/>
    <x v="1"/>
    <n v="0"/>
    <x v="0"/>
    <n v="7"/>
    <x v="1"/>
  </r>
  <r>
    <n v="31"/>
    <x v="1"/>
    <x v="1"/>
    <x v="0"/>
    <x v="2"/>
    <n v="8"/>
    <x v="1"/>
    <n v="2"/>
    <x v="0"/>
    <s v="Medical"/>
    <n v="1461"/>
    <n v="4"/>
    <x v="2"/>
    <x v="0"/>
    <x v="2"/>
    <x v="2"/>
    <x v="1"/>
    <x v="1"/>
    <x v="8"/>
    <n v="2"/>
    <x v="1"/>
    <x v="0"/>
    <x v="971"/>
    <x v="3"/>
    <x v="1"/>
    <x v="11"/>
    <x v="11"/>
    <n v="3"/>
    <x v="0"/>
    <n v="4"/>
    <x v="1"/>
    <x v="0"/>
    <x v="0"/>
    <x v="0"/>
    <n v="3"/>
    <n v="3"/>
    <x v="1"/>
    <x v="11"/>
    <x v="2"/>
    <x v="3"/>
    <x v="2"/>
    <n v="0"/>
    <x v="0"/>
    <n v="2"/>
    <x v="2"/>
  </r>
  <r>
    <n v="31"/>
    <x v="1"/>
    <x v="0"/>
    <x v="1"/>
    <x v="1"/>
    <n v="2"/>
    <x v="0"/>
    <n v="3"/>
    <x v="3"/>
    <s v="Life Sciences"/>
    <n v="1464"/>
    <n v="2"/>
    <x v="0"/>
    <x v="1"/>
    <x v="0"/>
    <x v="0"/>
    <x v="1"/>
    <x v="1"/>
    <x v="2"/>
    <n v="4"/>
    <x v="0"/>
    <x v="1"/>
    <x v="972"/>
    <x v="2"/>
    <x v="0"/>
    <x v="4"/>
    <x v="4"/>
    <n v="3"/>
    <x v="0"/>
    <n v="3"/>
    <x v="3"/>
    <x v="1"/>
    <x v="2"/>
    <x v="0"/>
    <n v="2"/>
    <n v="1"/>
    <x v="0"/>
    <x v="4"/>
    <x v="1"/>
    <x v="3"/>
    <x v="2"/>
    <n v="2"/>
    <x v="0"/>
    <n v="2"/>
    <x v="2"/>
  </r>
  <r>
    <n v="45"/>
    <x v="0"/>
    <x v="1"/>
    <x v="0"/>
    <x v="1"/>
    <n v="29"/>
    <x v="2"/>
    <n v="3"/>
    <x v="3"/>
    <s v="Technical Degree"/>
    <n v="1465"/>
    <n v="2"/>
    <x v="0"/>
    <x v="1"/>
    <x v="0"/>
    <x v="0"/>
    <x v="2"/>
    <x v="2"/>
    <x v="3"/>
    <n v="4"/>
    <x v="0"/>
    <x v="1"/>
    <x v="973"/>
    <x v="5"/>
    <x v="0"/>
    <x v="11"/>
    <x v="11"/>
    <n v="3"/>
    <x v="0"/>
    <n v="4"/>
    <x v="1"/>
    <x v="3"/>
    <x v="1"/>
    <x v="0"/>
    <n v="4"/>
    <n v="4"/>
    <x v="3"/>
    <x v="11"/>
    <x v="2"/>
    <x v="10"/>
    <x v="2"/>
    <n v="1"/>
    <x v="0"/>
    <n v="2"/>
    <x v="2"/>
  </r>
  <r>
    <n v="48"/>
    <x v="0"/>
    <x v="1"/>
    <x v="0"/>
    <x v="0"/>
    <n v="7"/>
    <x v="1"/>
    <n v="3"/>
    <x v="3"/>
    <s v="Marketing"/>
    <n v="1466"/>
    <n v="3"/>
    <x v="1"/>
    <x v="1"/>
    <x v="0"/>
    <x v="0"/>
    <x v="0"/>
    <x v="0"/>
    <x v="0"/>
    <n v="1"/>
    <x v="3"/>
    <x v="2"/>
    <x v="974"/>
    <x v="5"/>
    <x v="1"/>
    <x v="0"/>
    <x v="0"/>
    <n v="3"/>
    <x v="0"/>
    <n v="1"/>
    <x v="0"/>
    <x v="2"/>
    <x v="20"/>
    <x v="1"/>
    <n v="3"/>
    <n v="3"/>
    <x v="1"/>
    <x v="4"/>
    <x v="1"/>
    <x v="3"/>
    <x v="2"/>
    <n v="2"/>
    <x v="0"/>
    <n v="2"/>
    <x v="2"/>
  </r>
  <r>
    <n v="34"/>
    <x v="1"/>
    <x v="0"/>
    <x v="0"/>
    <x v="2"/>
    <n v="9"/>
    <x v="1"/>
    <n v="4"/>
    <x v="2"/>
    <s v="Technical Degree"/>
    <n v="1467"/>
    <n v="1"/>
    <x v="3"/>
    <x v="0"/>
    <x v="0"/>
    <x v="0"/>
    <x v="1"/>
    <x v="1"/>
    <x v="8"/>
    <n v="3"/>
    <x v="2"/>
    <x v="1"/>
    <x v="975"/>
    <x v="1"/>
    <x v="1"/>
    <x v="2"/>
    <x v="2"/>
    <n v="3"/>
    <x v="0"/>
    <n v="4"/>
    <x v="1"/>
    <x v="0"/>
    <x v="17"/>
    <x v="2"/>
    <n v="0"/>
    <n v="3"/>
    <x v="1"/>
    <x v="4"/>
    <x v="1"/>
    <x v="3"/>
    <x v="2"/>
    <n v="2"/>
    <x v="0"/>
    <n v="2"/>
    <x v="2"/>
  </r>
  <r>
    <n v="40"/>
    <x v="1"/>
    <x v="1"/>
    <x v="2"/>
    <x v="1"/>
    <n v="8"/>
    <x v="1"/>
    <n v="1"/>
    <x v="1"/>
    <s v="Medical"/>
    <n v="1468"/>
    <n v="4"/>
    <x v="2"/>
    <x v="1"/>
    <x v="1"/>
    <x v="1"/>
    <x v="2"/>
    <x v="2"/>
    <x v="7"/>
    <n v="2"/>
    <x v="1"/>
    <x v="2"/>
    <x v="976"/>
    <x v="7"/>
    <x v="1"/>
    <x v="0"/>
    <x v="0"/>
    <n v="3"/>
    <x v="0"/>
    <n v="3"/>
    <x v="3"/>
    <x v="1"/>
    <x v="28"/>
    <x v="1"/>
    <n v="5"/>
    <n v="3"/>
    <x v="1"/>
    <x v="7"/>
    <x v="0"/>
    <x v="6"/>
    <x v="1"/>
    <n v="4"/>
    <x v="1"/>
    <n v="8"/>
    <x v="1"/>
  </r>
  <r>
    <n v="28"/>
    <x v="2"/>
    <x v="1"/>
    <x v="0"/>
    <x v="0"/>
    <n v="5"/>
    <x v="0"/>
    <n v="3"/>
    <x v="3"/>
    <s v="Medical"/>
    <n v="1469"/>
    <n v="4"/>
    <x v="2"/>
    <x v="1"/>
    <x v="0"/>
    <x v="0"/>
    <x v="0"/>
    <x v="0"/>
    <x v="0"/>
    <n v="1"/>
    <x v="3"/>
    <x v="0"/>
    <x v="977"/>
    <x v="4"/>
    <x v="1"/>
    <x v="11"/>
    <x v="11"/>
    <n v="3"/>
    <x v="0"/>
    <n v="4"/>
    <x v="1"/>
    <x v="0"/>
    <x v="3"/>
    <x v="0"/>
    <n v="4"/>
    <n v="3"/>
    <x v="1"/>
    <x v="8"/>
    <x v="2"/>
    <x v="0"/>
    <x v="0"/>
    <n v="1"/>
    <x v="0"/>
    <n v="3"/>
    <x v="0"/>
  </r>
  <r>
    <n v="44"/>
    <x v="0"/>
    <x v="1"/>
    <x v="2"/>
    <x v="1"/>
    <n v="5"/>
    <x v="0"/>
    <n v="3"/>
    <x v="3"/>
    <s v="Life Sciences"/>
    <n v="1471"/>
    <n v="3"/>
    <x v="1"/>
    <x v="1"/>
    <x v="1"/>
    <x v="1"/>
    <x v="1"/>
    <x v="1"/>
    <x v="2"/>
    <n v="3"/>
    <x v="2"/>
    <x v="0"/>
    <x v="612"/>
    <x v="9"/>
    <x v="1"/>
    <x v="9"/>
    <x v="9"/>
    <n v="3"/>
    <x v="0"/>
    <n v="4"/>
    <x v="1"/>
    <x v="0"/>
    <x v="2"/>
    <x v="0"/>
    <n v="5"/>
    <n v="3"/>
    <x v="1"/>
    <x v="8"/>
    <x v="2"/>
    <x v="3"/>
    <x v="2"/>
    <n v="0"/>
    <x v="0"/>
    <n v="3"/>
    <x v="0"/>
  </r>
  <r>
    <n v="53"/>
    <x v="0"/>
    <x v="1"/>
    <x v="0"/>
    <x v="1"/>
    <n v="2"/>
    <x v="0"/>
    <n v="3"/>
    <x v="3"/>
    <s v="Medical"/>
    <n v="1472"/>
    <n v="4"/>
    <x v="2"/>
    <x v="1"/>
    <x v="2"/>
    <x v="2"/>
    <x v="3"/>
    <x v="3"/>
    <x v="7"/>
    <n v="2"/>
    <x v="1"/>
    <x v="0"/>
    <x v="978"/>
    <x v="5"/>
    <x v="1"/>
    <x v="3"/>
    <x v="3"/>
    <n v="3"/>
    <x v="0"/>
    <n v="2"/>
    <x v="2"/>
    <x v="0"/>
    <x v="38"/>
    <x v="4"/>
    <n v="2"/>
    <n v="2"/>
    <x v="2"/>
    <x v="7"/>
    <x v="0"/>
    <x v="6"/>
    <x v="1"/>
    <n v="8"/>
    <x v="2"/>
    <n v="8"/>
    <x v="1"/>
  </r>
  <r>
    <n v="49"/>
    <x v="0"/>
    <x v="1"/>
    <x v="0"/>
    <x v="1"/>
    <n v="5"/>
    <x v="0"/>
    <n v="4"/>
    <x v="2"/>
    <s v="Technical Degree"/>
    <n v="1473"/>
    <n v="1"/>
    <x v="3"/>
    <x v="1"/>
    <x v="0"/>
    <x v="0"/>
    <x v="0"/>
    <x v="0"/>
    <x v="4"/>
    <n v="3"/>
    <x v="2"/>
    <x v="1"/>
    <x v="979"/>
    <x v="7"/>
    <x v="1"/>
    <x v="9"/>
    <x v="9"/>
    <n v="3"/>
    <x v="0"/>
    <n v="2"/>
    <x v="2"/>
    <x v="1"/>
    <x v="26"/>
    <x v="1"/>
    <n v="0"/>
    <n v="2"/>
    <x v="2"/>
    <x v="11"/>
    <x v="2"/>
    <x v="3"/>
    <x v="2"/>
    <n v="1"/>
    <x v="0"/>
    <n v="2"/>
    <x v="2"/>
  </r>
  <r>
    <n v="40"/>
    <x v="1"/>
    <x v="1"/>
    <x v="0"/>
    <x v="1"/>
    <n v="2"/>
    <x v="0"/>
    <n v="3"/>
    <x v="3"/>
    <s v="Medical"/>
    <n v="1474"/>
    <n v="3"/>
    <x v="1"/>
    <x v="1"/>
    <x v="0"/>
    <x v="0"/>
    <x v="1"/>
    <x v="1"/>
    <x v="1"/>
    <n v="3"/>
    <x v="2"/>
    <x v="2"/>
    <x v="980"/>
    <x v="7"/>
    <x v="1"/>
    <x v="9"/>
    <x v="9"/>
    <n v="3"/>
    <x v="0"/>
    <n v="3"/>
    <x v="3"/>
    <x v="1"/>
    <x v="0"/>
    <x v="0"/>
    <n v="3"/>
    <n v="4"/>
    <x v="3"/>
    <x v="11"/>
    <x v="2"/>
    <x v="10"/>
    <x v="2"/>
    <n v="1"/>
    <x v="0"/>
    <n v="2"/>
    <x v="2"/>
  </r>
  <r>
    <n v="44"/>
    <x v="0"/>
    <x v="1"/>
    <x v="0"/>
    <x v="1"/>
    <n v="20"/>
    <x v="3"/>
    <n v="3"/>
    <x v="3"/>
    <s v="Life Sciences"/>
    <n v="1475"/>
    <n v="4"/>
    <x v="2"/>
    <x v="1"/>
    <x v="0"/>
    <x v="0"/>
    <x v="1"/>
    <x v="1"/>
    <x v="1"/>
    <n v="2"/>
    <x v="1"/>
    <x v="0"/>
    <x v="959"/>
    <x v="1"/>
    <x v="1"/>
    <x v="4"/>
    <x v="4"/>
    <n v="3"/>
    <x v="0"/>
    <n v="3"/>
    <x v="3"/>
    <x v="0"/>
    <x v="3"/>
    <x v="0"/>
    <n v="3"/>
    <n v="2"/>
    <x v="2"/>
    <x v="8"/>
    <x v="2"/>
    <x v="3"/>
    <x v="2"/>
    <n v="1"/>
    <x v="0"/>
    <n v="3"/>
    <x v="0"/>
  </r>
  <r>
    <n v="33"/>
    <x v="1"/>
    <x v="1"/>
    <x v="1"/>
    <x v="0"/>
    <n v="7"/>
    <x v="1"/>
    <n v="3"/>
    <x v="3"/>
    <s v="Medical"/>
    <n v="1477"/>
    <n v="4"/>
    <x v="2"/>
    <x v="1"/>
    <x v="0"/>
    <x v="0"/>
    <x v="0"/>
    <x v="0"/>
    <x v="0"/>
    <n v="1"/>
    <x v="3"/>
    <x v="1"/>
    <x v="981"/>
    <x v="4"/>
    <x v="1"/>
    <x v="9"/>
    <x v="9"/>
    <n v="3"/>
    <x v="0"/>
    <n v="1"/>
    <x v="0"/>
    <x v="3"/>
    <x v="7"/>
    <x v="3"/>
    <n v="2"/>
    <n v="3"/>
    <x v="1"/>
    <x v="9"/>
    <x v="2"/>
    <x v="7"/>
    <x v="0"/>
    <n v="0"/>
    <x v="0"/>
    <n v="3"/>
    <x v="0"/>
  </r>
  <r>
    <n v="34"/>
    <x v="1"/>
    <x v="1"/>
    <x v="0"/>
    <x v="0"/>
    <n v="3"/>
    <x v="0"/>
    <n v="3"/>
    <x v="3"/>
    <s v="Other"/>
    <n v="1478"/>
    <n v="4"/>
    <x v="2"/>
    <x v="1"/>
    <x v="3"/>
    <x v="3"/>
    <x v="0"/>
    <x v="0"/>
    <x v="0"/>
    <n v="1"/>
    <x v="3"/>
    <x v="0"/>
    <x v="982"/>
    <x v="9"/>
    <x v="1"/>
    <x v="11"/>
    <x v="11"/>
    <n v="3"/>
    <x v="0"/>
    <n v="4"/>
    <x v="1"/>
    <x v="0"/>
    <x v="20"/>
    <x v="1"/>
    <n v="2"/>
    <n v="3"/>
    <x v="1"/>
    <x v="20"/>
    <x v="4"/>
    <x v="5"/>
    <x v="1"/>
    <n v="3"/>
    <x v="1"/>
    <n v="12"/>
    <x v="3"/>
  </r>
  <r>
    <n v="30"/>
    <x v="2"/>
    <x v="1"/>
    <x v="0"/>
    <x v="0"/>
    <n v="16"/>
    <x v="3"/>
    <n v="1"/>
    <x v="1"/>
    <s v="Life Sciences"/>
    <n v="1479"/>
    <n v="4"/>
    <x v="2"/>
    <x v="1"/>
    <x v="0"/>
    <x v="0"/>
    <x v="0"/>
    <x v="0"/>
    <x v="0"/>
    <n v="3"/>
    <x v="2"/>
    <x v="1"/>
    <x v="983"/>
    <x v="0"/>
    <x v="1"/>
    <x v="2"/>
    <x v="2"/>
    <n v="3"/>
    <x v="0"/>
    <n v="3"/>
    <x v="3"/>
    <x v="3"/>
    <x v="21"/>
    <x v="3"/>
    <n v="2"/>
    <n v="2"/>
    <x v="2"/>
    <x v="4"/>
    <x v="1"/>
    <x v="10"/>
    <x v="2"/>
    <n v="2"/>
    <x v="0"/>
    <n v="2"/>
    <x v="2"/>
  </r>
  <r>
    <n v="42"/>
    <x v="0"/>
    <x v="1"/>
    <x v="1"/>
    <x v="1"/>
    <n v="9"/>
    <x v="1"/>
    <n v="2"/>
    <x v="0"/>
    <s v="Medical"/>
    <n v="1480"/>
    <n v="1"/>
    <x v="3"/>
    <x v="0"/>
    <x v="0"/>
    <x v="0"/>
    <x v="1"/>
    <x v="1"/>
    <x v="2"/>
    <n v="4"/>
    <x v="0"/>
    <x v="0"/>
    <x v="984"/>
    <x v="1"/>
    <x v="1"/>
    <x v="4"/>
    <x v="4"/>
    <n v="3"/>
    <x v="0"/>
    <n v="3"/>
    <x v="3"/>
    <x v="0"/>
    <x v="4"/>
    <x v="1"/>
    <n v="3"/>
    <n v="3"/>
    <x v="1"/>
    <x v="12"/>
    <x v="4"/>
    <x v="5"/>
    <x v="1"/>
    <n v="5"/>
    <x v="1"/>
    <n v="8"/>
    <x v="1"/>
  </r>
  <r>
    <n v="44"/>
    <x v="0"/>
    <x v="1"/>
    <x v="1"/>
    <x v="0"/>
    <n v="1"/>
    <x v="0"/>
    <n v="5"/>
    <x v="4"/>
    <s v="Marketing"/>
    <n v="1481"/>
    <n v="1"/>
    <x v="3"/>
    <x v="0"/>
    <x v="0"/>
    <x v="0"/>
    <x v="0"/>
    <x v="0"/>
    <x v="0"/>
    <n v="3"/>
    <x v="2"/>
    <x v="1"/>
    <x v="985"/>
    <x v="8"/>
    <x v="1"/>
    <x v="3"/>
    <x v="3"/>
    <n v="3"/>
    <x v="0"/>
    <n v="3"/>
    <x v="3"/>
    <x v="1"/>
    <x v="27"/>
    <x v="1"/>
    <n v="4"/>
    <n v="2"/>
    <x v="2"/>
    <x v="6"/>
    <x v="1"/>
    <x v="2"/>
    <x v="2"/>
    <n v="0"/>
    <x v="0"/>
    <n v="0"/>
    <x v="2"/>
  </r>
  <r>
    <n v="30"/>
    <x v="2"/>
    <x v="1"/>
    <x v="2"/>
    <x v="1"/>
    <n v="7"/>
    <x v="1"/>
    <n v="3"/>
    <x v="3"/>
    <s v="Technical Degree"/>
    <n v="1482"/>
    <n v="3"/>
    <x v="1"/>
    <x v="1"/>
    <x v="0"/>
    <x v="0"/>
    <x v="1"/>
    <x v="1"/>
    <x v="1"/>
    <n v="3"/>
    <x v="2"/>
    <x v="2"/>
    <x v="986"/>
    <x v="1"/>
    <x v="1"/>
    <x v="4"/>
    <x v="4"/>
    <n v="3"/>
    <x v="0"/>
    <n v="2"/>
    <x v="2"/>
    <x v="3"/>
    <x v="5"/>
    <x v="2"/>
    <n v="2"/>
    <n v="2"/>
    <x v="2"/>
    <x v="6"/>
    <x v="1"/>
    <x v="2"/>
    <x v="2"/>
    <n v="0"/>
    <x v="0"/>
    <n v="0"/>
    <x v="2"/>
  </r>
  <r>
    <n v="57"/>
    <x v="0"/>
    <x v="1"/>
    <x v="0"/>
    <x v="1"/>
    <n v="1"/>
    <x v="0"/>
    <n v="2"/>
    <x v="0"/>
    <s v="Life Sciences"/>
    <n v="1483"/>
    <n v="2"/>
    <x v="0"/>
    <x v="1"/>
    <x v="2"/>
    <x v="2"/>
    <x v="0"/>
    <x v="0"/>
    <x v="1"/>
    <n v="3"/>
    <x v="2"/>
    <x v="1"/>
    <x v="987"/>
    <x v="4"/>
    <x v="1"/>
    <x v="13"/>
    <x v="13"/>
    <n v="4"/>
    <x v="1"/>
    <n v="1"/>
    <x v="0"/>
    <x v="1"/>
    <x v="10"/>
    <x v="1"/>
    <n v="2"/>
    <n v="2"/>
    <x v="2"/>
    <x v="12"/>
    <x v="4"/>
    <x v="5"/>
    <x v="1"/>
    <n v="2"/>
    <x v="0"/>
    <n v="8"/>
    <x v="1"/>
  </r>
  <r>
    <n v="49"/>
    <x v="0"/>
    <x v="1"/>
    <x v="0"/>
    <x v="1"/>
    <n v="7"/>
    <x v="1"/>
    <n v="4"/>
    <x v="2"/>
    <s v="Life Sciences"/>
    <n v="1484"/>
    <n v="3"/>
    <x v="1"/>
    <x v="1"/>
    <x v="0"/>
    <x v="0"/>
    <x v="2"/>
    <x v="2"/>
    <x v="4"/>
    <n v="2"/>
    <x v="1"/>
    <x v="2"/>
    <x v="988"/>
    <x v="9"/>
    <x v="1"/>
    <x v="9"/>
    <x v="9"/>
    <n v="3"/>
    <x v="0"/>
    <n v="2"/>
    <x v="2"/>
    <x v="3"/>
    <x v="22"/>
    <x v="4"/>
    <n v="3"/>
    <n v="3"/>
    <x v="1"/>
    <x v="3"/>
    <x v="0"/>
    <x v="1"/>
    <x v="1"/>
    <n v="0"/>
    <x v="0"/>
    <n v="7"/>
    <x v="1"/>
  </r>
  <r>
    <n v="34"/>
    <x v="1"/>
    <x v="1"/>
    <x v="1"/>
    <x v="1"/>
    <n v="15"/>
    <x v="4"/>
    <n v="3"/>
    <x v="3"/>
    <s v="Medical"/>
    <n v="1485"/>
    <n v="2"/>
    <x v="0"/>
    <x v="1"/>
    <x v="0"/>
    <x v="0"/>
    <x v="3"/>
    <x v="3"/>
    <x v="7"/>
    <n v="1"/>
    <x v="3"/>
    <x v="2"/>
    <x v="989"/>
    <x v="8"/>
    <x v="1"/>
    <x v="9"/>
    <x v="9"/>
    <n v="3"/>
    <x v="0"/>
    <n v="4"/>
    <x v="1"/>
    <x v="3"/>
    <x v="28"/>
    <x v="1"/>
    <n v="3"/>
    <n v="2"/>
    <x v="2"/>
    <x v="13"/>
    <x v="4"/>
    <x v="6"/>
    <x v="1"/>
    <n v="6"/>
    <x v="2"/>
    <n v="9"/>
    <x v="1"/>
  </r>
  <r>
    <n v="28"/>
    <x v="2"/>
    <x v="0"/>
    <x v="1"/>
    <x v="0"/>
    <n v="1"/>
    <x v="0"/>
    <n v="3"/>
    <x v="3"/>
    <s v="Technical Degree"/>
    <n v="1486"/>
    <n v="1"/>
    <x v="3"/>
    <x v="1"/>
    <x v="0"/>
    <x v="0"/>
    <x v="1"/>
    <x v="1"/>
    <x v="6"/>
    <n v="3"/>
    <x v="2"/>
    <x v="1"/>
    <x v="3"/>
    <x v="9"/>
    <x v="1"/>
    <x v="2"/>
    <x v="2"/>
    <n v="3"/>
    <x v="0"/>
    <n v="4"/>
    <x v="1"/>
    <x v="1"/>
    <x v="7"/>
    <x v="3"/>
    <n v="3"/>
    <n v="4"/>
    <x v="3"/>
    <x v="11"/>
    <x v="2"/>
    <x v="3"/>
    <x v="2"/>
    <n v="1"/>
    <x v="0"/>
    <n v="2"/>
    <x v="2"/>
  </r>
  <r>
    <n v="29"/>
    <x v="2"/>
    <x v="0"/>
    <x v="1"/>
    <x v="0"/>
    <n v="13"/>
    <x v="4"/>
    <n v="3"/>
    <x v="3"/>
    <s v="Technical Degree"/>
    <n v="1487"/>
    <n v="1"/>
    <x v="3"/>
    <x v="0"/>
    <x v="0"/>
    <x v="0"/>
    <x v="0"/>
    <x v="0"/>
    <x v="0"/>
    <n v="2"/>
    <x v="1"/>
    <x v="0"/>
    <x v="990"/>
    <x v="6"/>
    <x v="1"/>
    <x v="0"/>
    <x v="0"/>
    <n v="3"/>
    <x v="0"/>
    <n v="1"/>
    <x v="0"/>
    <x v="0"/>
    <x v="2"/>
    <x v="0"/>
    <n v="4"/>
    <n v="1"/>
    <x v="0"/>
    <x v="8"/>
    <x v="2"/>
    <x v="7"/>
    <x v="0"/>
    <n v="0"/>
    <x v="0"/>
    <n v="0"/>
    <x v="2"/>
  </r>
  <r>
    <n v="34"/>
    <x v="1"/>
    <x v="0"/>
    <x v="0"/>
    <x v="0"/>
    <n v="24"/>
    <x v="2"/>
    <n v="4"/>
    <x v="2"/>
    <s v="Medical"/>
    <n v="1489"/>
    <n v="1"/>
    <x v="3"/>
    <x v="0"/>
    <x v="1"/>
    <x v="1"/>
    <x v="0"/>
    <x v="0"/>
    <x v="0"/>
    <n v="2"/>
    <x v="1"/>
    <x v="0"/>
    <x v="991"/>
    <x v="4"/>
    <x v="0"/>
    <x v="1"/>
    <x v="1"/>
    <n v="4"/>
    <x v="1"/>
    <n v="3"/>
    <x v="3"/>
    <x v="0"/>
    <x v="28"/>
    <x v="1"/>
    <n v="2"/>
    <n v="4"/>
    <x v="3"/>
    <x v="15"/>
    <x v="4"/>
    <x v="5"/>
    <x v="1"/>
    <n v="10"/>
    <x v="2"/>
    <n v="10"/>
    <x v="1"/>
  </r>
  <r>
    <n v="35"/>
    <x v="1"/>
    <x v="1"/>
    <x v="0"/>
    <x v="0"/>
    <n v="7"/>
    <x v="1"/>
    <n v="1"/>
    <x v="1"/>
    <s v="Life Sciences"/>
    <n v="1492"/>
    <n v="4"/>
    <x v="2"/>
    <x v="1"/>
    <x v="0"/>
    <x v="0"/>
    <x v="1"/>
    <x v="1"/>
    <x v="6"/>
    <n v="3"/>
    <x v="2"/>
    <x v="1"/>
    <x v="639"/>
    <x v="1"/>
    <x v="1"/>
    <x v="4"/>
    <x v="4"/>
    <n v="3"/>
    <x v="0"/>
    <n v="1"/>
    <x v="0"/>
    <x v="1"/>
    <x v="5"/>
    <x v="2"/>
    <n v="3"/>
    <n v="3"/>
    <x v="1"/>
    <x v="6"/>
    <x v="1"/>
    <x v="2"/>
    <x v="2"/>
    <n v="0"/>
    <x v="0"/>
    <n v="0"/>
    <x v="2"/>
  </r>
  <r>
    <n v="24"/>
    <x v="2"/>
    <x v="0"/>
    <x v="1"/>
    <x v="1"/>
    <n v="9"/>
    <x v="1"/>
    <n v="3"/>
    <x v="3"/>
    <s v="Medical"/>
    <n v="1494"/>
    <n v="2"/>
    <x v="0"/>
    <x v="1"/>
    <x v="0"/>
    <x v="0"/>
    <x v="1"/>
    <x v="1"/>
    <x v="2"/>
    <n v="1"/>
    <x v="3"/>
    <x v="0"/>
    <x v="992"/>
    <x v="7"/>
    <x v="0"/>
    <x v="0"/>
    <x v="0"/>
    <n v="3"/>
    <x v="0"/>
    <n v="3"/>
    <x v="3"/>
    <x v="0"/>
    <x v="21"/>
    <x v="3"/>
    <n v="2"/>
    <n v="2"/>
    <x v="2"/>
    <x v="2"/>
    <x v="1"/>
    <x v="2"/>
    <x v="2"/>
    <n v="0"/>
    <x v="0"/>
    <n v="0"/>
    <x v="2"/>
  </r>
  <r>
    <n v="24"/>
    <x v="2"/>
    <x v="1"/>
    <x v="2"/>
    <x v="0"/>
    <n v="13"/>
    <x v="4"/>
    <n v="2"/>
    <x v="0"/>
    <s v="Life Sciences"/>
    <n v="1495"/>
    <n v="4"/>
    <x v="2"/>
    <x v="0"/>
    <x v="0"/>
    <x v="0"/>
    <x v="1"/>
    <x v="1"/>
    <x v="6"/>
    <n v="2"/>
    <x v="1"/>
    <x v="1"/>
    <x v="462"/>
    <x v="1"/>
    <x v="1"/>
    <x v="4"/>
    <x v="4"/>
    <n v="3"/>
    <x v="0"/>
    <n v="3"/>
    <x v="3"/>
    <x v="1"/>
    <x v="5"/>
    <x v="2"/>
    <n v="2"/>
    <n v="3"/>
    <x v="1"/>
    <x v="6"/>
    <x v="1"/>
    <x v="2"/>
    <x v="2"/>
    <n v="0"/>
    <x v="0"/>
    <n v="0"/>
    <x v="2"/>
  </r>
  <r>
    <n v="44"/>
    <x v="0"/>
    <x v="1"/>
    <x v="1"/>
    <x v="1"/>
    <n v="2"/>
    <x v="0"/>
    <n v="1"/>
    <x v="1"/>
    <s v="Medical"/>
    <n v="1496"/>
    <n v="2"/>
    <x v="0"/>
    <x v="1"/>
    <x v="0"/>
    <x v="0"/>
    <x v="2"/>
    <x v="2"/>
    <x v="3"/>
    <n v="3"/>
    <x v="2"/>
    <x v="0"/>
    <x v="993"/>
    <x v="6"/>
    <x v="0"/>
    <x v="11"/>
    <x v="11"/>
    <n v="3"/>
    <x v="0"/>
    <n v="2"/>
    <x v="2"/>
    <x v="0"/>
    <x v="28"/>
    <x v="1"/>
    <n v="2"/>
    <n v="2"/>
    <x v="2"/>
    <x v="4"/>
    <x v="1"/>
    <x v="3"/>
    <x v="2"/>
    <n v="2"/>
    <x v="0"/>
    <n v="2"/>
    <x v="2"/>
  </r>
  <r>
    <n v="29"/>
    <x v="2"/>
    <x v="1"/>
    <x v="0"/>
    <x v="0"/>
    <n v="19"/>
    <x v="3"/>
    <n v="3"/>
    <x v="3"/>
    <s v="Life Sciences"/>
    <n v="1497"/>
    <n v="3"/>
    <x v="1"/>
    <x v="1"/>
    <x v="1"/>
    <x v="1"/>
    <x v="0"/>
    <x v="0"/>
    <x v="0"/>
    <n v="3"/>
    <x v="2"/>
    <x v="2"/>
    <x v="994"/>
    <x v="1"/>
    <x v="1"/>
    <x v="9"/>
    <x v="9"/>
    <n v="3"/>
    <x v="0"/>
    <n v="3"/>
    <x v="3"/>
    <x v="3"/>
    <x v="1"/>
    <x v="0"/>
    <n v="3"/>
    <n v="3"/>
    <x v="1"/>
    <x v="1"/>
    <x v="0"/>
    <x v="1"/>
    <x v="1"/>
    <n v="0"/>
    <x v="0"/>
    <n v="4"/>
    <x v="0"/>
  </r>
  <r>
    <n v="30"/>
    <x v="2"/>
    <x v="1"/>
    <x v="0"/>
    <x v="2"/>
    <n v="1"/>
    <x v="0"/>
    <n v="3"/>
    <x v="3"/>
    <s v="Life Sciences"/>
    <n v="1499"/>
    <n v="3"/>
    <x v="1"/>
    <x v="1"/>
    <x v="0"/>
    <x v="0"/>
    <x v="1"/>
    <x v="1"/>
    <x v="8"/>
    <n v="3"/>
    <x v="2"/>
    <x v="2"/>
    <x v="995"/>
    <x v="4"/>
    <x v="1"/>
    <x v="7"/>
    <x v="7"/>
    <n v="4"/>
    <x v="1"/>
    <n v="1"/>
    <x v="0"/>
    <x v="1"/>
    <x v="3"/>
    <x v="0"/>
    <n v="3"/>
    <n v="4"/>
    <x v="3"/>
    <x v="8"/>
    <x v="2"/>
    <x v="7"/>
    <x v="0"/>
    <n v="1"/>
    <x v="0"/>
    <n v="3"/>
    <x v="0"/>
  </r>
  <r>
    <n v="55"/>
    <x v="0"/>
    <x v="1"/>
    <x v="0"/>
    <x v="1"/>
    <n v="4"/>
    <x v="0"/>
    <n v="4"/>
    <x v="2"/>
    <s v="Life Sciences"/>
    <n v="1501"/>
    <n v="4"/>
    <x v="2"/>
    <x v="1"/>
    <x v="0"/>
    <x v="0"/>
    <x v="0"/>
    <x v="0"/>
    <x v="4"/>
    <n v="3"/>
    <x v="2"/>
    <x v="1"/>
    <x v="996"/>
    <x v="4"/>
    <x v="0"/>
    <x v="10"/>
    <x v="10"/>
    <n v="3"/>
    <x v="0"/>
    <n v="2"/>
    <x v="2"/>
    <x v="0"/>
    <x v="21"/>
    <x v="3"/>
    <n v="2"/>
    <n v="3"/>
    <x v="1"/>
    <x v="11"/>
    <x v="2"/>
    <x v="3"/>
    <x v="2"/>
    <n v="1"/>
    <x v="0"/>
    <n v="2"/>
    <x v="2"/>
  </r>
  <r>
    <n v="33"/>
    <x v="1"/>
    <x v="1"/>
    <x v="0"/>
    <x v="1"/>
    <n v="4"/>
    <x v="0"/>
    <n v="4"/>
    <x v="2"/>
    <s v="Medical"/>
    <n v="1502"/>
    <n v="1"/>
    <x v="3"/>
    <x v="0"/>
    <x v="1"/>
    <x v="1"/>
    <x v="1"/>
    <x v="1"/>
    <x v="2"/>
    <n v="2"/>
    <x v="1"/>
    <x v="1"/>
    <x v="997"/>
    <x v="0"/>
    <x v="1"/>
    <x v="0"/>
    <x v="0"/>
    <n v="3"/>
    <x v="0"/>
    <n v="4"/>
    <x v="1"/>
    <x v="0"/>
    <x v="0"/>
    <x v="0"/>
    <n v="5"/>
    <n v="3"/>
    <x v="1"/>
    <x v="8"/>
    <x v="2"/>
    <x v="0"/>
    <x v="0"/>
    <n v="0"/>
    <x v="0"/>
    <n v="2"/>
    <x v="2"/>
  </r>
  <r>
    <n v="47"/>
    <x v="0"/>
    <x v="1"/>
    <x v="0"/>
    <x v="0"/>
    <n v="14"/>
    <x v="4"/>
    <n v="3"/>
    <x v="3"/>
    <s v="Medical"/>
    <n v="1503"/>
    <n v="3"/>
    <x v="1"/>
    <x v="0"/>
    <x v="0"/>
    <x v="0"/>
    <x v="0"/>
    <x v="0"/>
    <x v="0"/>
    <n v="3"/>
    <x v="2"/>
    <x v="1"/>
    <x v="998"/>
    <x v="9"/>
    <x v="0"/>
    <x v="8"/>
    <x v="8"/>
    <n v="3"/>
    <x v="0"/>
    <n v="3"/>
    <x v="3"/>
    <x v="1"/>
    <x v="27"/>
    <x v="1"/>
    <n v="4"/>
    <n v="2"/>
    <x v="2"/>
    <x v="8"/>
    <x v="2"/>
    <x v="0"/>
    <x v="0"/>
    <n v="1"/>
    <x v="0"/>
    <n v="2"/>
    <x v="2"/>
  </r>
  <r>
    <n v="28"/>
    <x v="2"/>
    <x v="0"/>
    <x v="1"/>
    <x v="1"/>
    <n v="2"/>
    <x v="0"/>
    <n v="2"/>
    <x v="0"/>
    <s v="Medical"/>
    <n v="1504"/>
    <n v="3"/>
    <x v="1"/>
    <x v="1"/>
    <x v="1"/>
    <x v="1"/>
    <x v="1"/>
    <x v="1"/>
    <x v="2"/>
    <n v="1"/>
    <x v="3"/>
    <x v="0"/>
    <x v="999"/>
    <x v="8"/>
    <x v="1"/>
    <x v="0"/>
    <x v="0"/>
    <n v="3"/>
    <x v="0"/>
    <n v="3"/>
    <x v="3"/>
    <x v="0"/>
    <x v="0"/>
    <x v="0"/>
    <n v="2"/>
    <n v="2"/>
    <x v="2"/>
    <x v="2"/>
    <x v="1"/>
    <x v="2"/>
    <x v="2"/>
    <n v="0"/>
    <x v="0"/>
    <n v="0"/>
    <x v="2"/>
  </r>
  <r>
    <n v="28"/>
    <x v="2"/>
    <x v="1"/>
    <x v="0"/>
    <x v="1"/>
    <n v="1"/>
    <x v="0"/>
    <n v="3"/>
    <x v="3"/>
    <s v="Life Sciences"/>
    <n v="1506"/>
    <n v="1"/>
    <x v="3"/>
    <x v="1"/>
    <x v="1"/>
    <x v="1"/>
    <x v="1"/>
    <x v="1"/>
    <x v="1"/>
    <n v="3"/>
    <x v="2"/>
    <x v="2"/>
    <x v="1000"/>
    <x v="1"/>
    <x v="1"/>
    <x v="9"/>
    <x v="9"/>
    <n v="3"/>
    <x v="0"/>
    <n v="4"/>
    <x v="1"/>
    <x v="1"/>
    <x v="5"/>
    <x v="2"/>
    <n v="2"/>
    <n v="1"/>
    <x v="0"/>
    <x v="6"/>
    <x v="1"/>
    <x v="2"/>
    <x v="2"/>
    <n v="0"/>
    <x v="0"/>
    <n v="0"/>
    <x v="2"/>
  </r>
  <r>
    <n v="28"/>
    <x v="2"/>
    <x v="1"/>
    <x v="1"/>
    <x v="0"/>
    <n v="7"/>
    <x v="1"/>
    <n v="3"/>
    <x v="3"/>
    <s v="Life Sciences"/>
    <n v="1507"/>
    <n v="3"/>
    <x v="1"/>
    <x v="1"/>
    <x v="0"/>
    <x v="0"/>
    <x v="0"/>
    <x v="0"/>
    <x v="0"/>
    <n v="1"/>
    <x v="3"/>
    <x v="0"/>
    <x v="249"/>
    <x v="4"/>
    <x v="1"/>
    <x v="9"/>
    <x v="9"/>
    <n v="3"/>
    <x v="0"/>
    <n v="4"/>
    <x v="1"/>
    <x v="0"/>
    <x v="7"/>
    <x v="3"/>
    <n v="5"/>
    <n v="3"/>
    <x v="1"/>
    <x v="9"/>
    <x v="2"/>
    <x v="3"/>
    <x v="2"/>
    <n v="1"/>
    <x v="0"/>
    <n v="3"/>
    <x v="0"/>
  </r>
  <r>
    <n v="49"/>
    <x v="0"/>
    <x v="1"/>
    <x v="0"/>
    <x v="1"/>
    <n v="3"/>
    <x v="0"/>
    <n v="2"/>
    <x v="0"/>
    <s v="Medical"/>
    <n v="1509"/>
    <n v="3"/>
    <x v="1"/>
    <x v="0"/>
    <x v="1"/>
    <x v="1"/>
    <x v="0"/>
    <x v="0"/>
    <x v="2"/>
    <n v="1"/>
    <x v="3"/>
    <x v="1"/>
    <x v="1001"/>
    <x v="5"/>
    <x v="1"/>
    <x v="14"/>
    <x v="14"/>
    <n v="4"/>
    <x v="1"/>
    <n v="1"/>
    <x v="0"/>
    <x v="1"/>
    <x v="1"/>
    <x v="0"/>
    <n v="3"/>
    <n v="3"/>
    <x v="1"/>
    <x v="11"/>
    <x v="2"/>
    <x v="3"/>
    <x v="2"/>
    <n v="1"/>
    <x v="0"/>
    <n v="2"/>
    <x v="2"/>
  </r>
  <r>
    <n v="29"/>
    <x v="2"/>
    <x v="1"/>
    <x v="1"/>
    <x v="1"/>
    <n v="2"/>
    <x v="0"/>
    <n v="1"/>
    <x v="1"/>
    <s v="Life Sciences"/>
    <n v="1513"/>
    <n v="4"/>
    <x v="2"/>
    <x v="0"/>
    <x v="0"/>
    <x v="0"/>
    <x v="1"/>
    <x v="1"/>
    <x v="2"/>
    <n v="2"/>
    <x v="1"/>
    <x v="1"/>
    <x v="1002"/>
    <x v="4"/>
    <x v="1"/>
    <x v="4"/>
    <x v="4"/>
    <n v="3"/>
    <x v="0"/>
    <n v="3"/>
    <x v="3"/>
    <x v="2"/>
    <x v="21"/>
    <x v="3"/>
    <n v="3"/>
    <n v="3"/>
    <x v="1"/>
    <x v="11"/>
    <x v="2"/>
    <x v="3"/>
    <x v="2"/>
    <n v="0"/>
    <x v="0"/>
    <n v="2"/>
    <x v="2"/>
  </r>
  <r>
    <n v="28"/>
    <x v="2"/>
    <x v="1"/>
    <x v="0"/>
    <x v="1"/>
    <n v="29"/>
    <x v="2"/>
    <n v="1"/>
    <x v="1"/>
    <s v="Life Sciences"/>
    <n v="1514"/>
    <n v="3"/>
    <x v="1"/>
    <x v="1"/>
    <x v="3"/>
    <x v="3"/>
    <x v="0"/>
    <x v="0"/>
    <x v="3"/>
    <n v="2"/>
    <x v="1"/>
    <x v="1"/>
    <x v="1003"/>
    <x v="1"/>
    <x v="1"/>
    <x v="9"/>
    <x v="9"/>
    <n v="3"/>
    <x v="0"/>
    <n v="2"/>
    <x v="2"/>
    <x v="3"/>
    <x v="0"/>
    <x v="0"/>
    <n v="2"/>
    <n v="2"/>
    <x v="2"/>
    <x v="3"/>
    <x v="0"/>
    <x v="8"/>
    <x v="1"/>
    <n v="1"/>
    <x v="0"/>
    <n v="7"/>
    <x v="1"/>
  </r>
  <r>
    <n v="33"/>
    <x v="1"/>
    <x v="1"/>
    <x v="0"/>
    <x v="1"/>
    <n v="8"/>
    <x v="1"/>
    <n v="5"/>
    <x v="4"/>
    <s v="Life Sciences"/>
    <n v="1515"/>
    <n v="4"/>
    <x v="2"/>
    <x v="1"/>
    <x v="0"/>
    <x v="0"/>
    <x v="0"/>
    <x v="0"/>
    <x v="4"/>
    <n v="3"/>
    <x v="2"/>
    <x v="0"/>
    <x v="1004"/>
    <x v="7"/>
    <x v="0"/>
    <x v="8"/>
    <x v="8"/>
    <n v="3"/>
    <x v="0"/>
    <n v="1"/>
    <x v="0"/>
    <x v="0"/>
    <x v="19"/>
    <x v="1"/>
    <n v="6"/>
    <n v="3"/>
    <x v="1"/>
    <x v="2"/>
    <x v="1"/>
    <x v="2"/>
    <x v="2"/>
    <n v="0"/>
    <x v="0"/>
    <n v="0"/>
    <x v="2"/>
  </r>
  <r>
    <n v="32"/>
    <x v="1"/>
    <x v="1"/>
    <x v="0"/>
    <x v="1"/>
    <n v="10"/>
    <x v="1"/>
    <n v="3"/>
    <x v="3"/>
    <s v="Medical"/>
    <n v="1516"/>
    <n v="3"/>
    <x v="1"/>
    <x v="1"/>
    <x v="0"/>
    <x v="0"/>
    <x v="2"/>
    <x v="2"/>
    <x v="5"/>
    <n v="4"/>
    <x v="0"/>
    <x v="0"/>
    <x v="1005"/>
    <x v="7"/>
    <x v="1"/>
    <x v="14"/>
    <x v="14"/>
    <n v="4"/>
    <x v="1"/>
    <n v="2"/>
    <x v="2"/>
    <x v="0"/>
    <x v="1"/>
    <x v="0"/>
    <n v="5"/>
    <n v="4"/>
    <x v="3"/>
    <x v="8"/>
    <x v="2"/>
    <x v="3"/>
    <x v="2"/>
    <n v="0"/>
    <x v="0"/>
    <n v="0"/>
    <x v="2"/>
  </r>
  <r>
    <n v="54"/>
    <x v="0"/>
    <x v="1"/>
    <x v="1"/>
    <x v="1"/>
    <n v="11"/>
    <x v="4"/>
    <n v="4"/>
    <x v="2"/>
    <s v="Medical"/>
    <n v="1520"/>
    <n v="2"/>
    <x v="0"/>
    <x v="0"/>
    <x v="0"/>
    <x v="0"/>
    <x v="3"/>
    <x v="3"/>
    <x v="5"/>
    <n v="4"/>
    <x v="0"/>
    <x v="2"/>
    <x v="1006"/>
    <x v="9"/>
    <x v="1"/>
    <x v="5"/>
    <x v="5"/>
    <n v="4"/>
    <x v="1"/>
    <n v="1"/>
    <x v="0"/>
    <x v="1"/>
    <x v="12"/>
    <x v="4"/>
    <n v="2"/>
    <n v="3"/>
    <x v="1"/>
    <x v="13"/>
    <x v="4"/>
    <x v="5"/>
    <x v="1"/>
    <n v="1"/>
    <x v="0"/>
    <n v="12"/>
    <x v="3"/>
  </r>
  <r>
    <n v="29"/>
    <x v="2"/>
    <x v="0"/>
    <x v="0"/>
    <x v="1"/>
    <n v="1"/>
    <x v="0"/>
    <n v="4"/>
    <x v="2"/>
    <s v="Technical Degree"/>
    <n v="1522"/>
    <n v="1"/>
    <x v="3"/>
    <x v="1"/>
    <x v="1"/>
    <x v="1"/>
    <x v="1"/>
    <x v="1"/>
    <x v="1"/>
    <n v="1"/>
    <x v="3"/>
    <x v="0"/>
    <x v="898"/>
    <x v="2"/>
    <x v="1"/>
    <x v="4"/>
    <x v="4"/>
    <n v="3"/>
    <x v="0"/>
    <n v="3"/>
    <x v="3"/>
    <x v="0"/>
    <x v="27"/>
    <x v="1"/>
    <n v="2"/>
    <n v="1"/>
    <x v="0"/>
    <x v="7"/>
    <x v="0"/>
    <x v="1"/>
    <x v="1"/>
    <n v="0"/>
    <x v="0"/>
    <n v="7"/>
    <x v="1"/>
  </r>
  <r>
    <n v="44"/>
    <x v="0"/>
    <x v="1"/>
    <x v="0"/>
    <x v="1"/>
    <n v="28"/>
    <x v="2"/>
    <n v="3"/>
    <x v="3"/>
    <s v="Life Sciences"/>
    <n v="1523"/>
    <n v="4"/>
    <x v="2"/>
    <x v="1"/>
    <x v="0"/>
    <x v="0"/>
    <x v="3"/>
    <x v="3"/>
    <x v="7"/>
    <n v="1"/>
    <x v="3"/>
    <x v="1"/>
    <x v="1007"/>
    <x v="9"/>
    <x v="1"/>
    <x v="4"/>
    <x v="4"/>
    <n v="3"/>
    <x v="0"/>
    <n v="3"/>
    <x v="3"/>
    <x v="1"/>
    <x v="13"/>
    <x v="4"/>
    <n v="1"/>
    <n v="4"/>
    <x v="3"/>
    <x v="23"/>
    <x v="4"/>
    <x v="8"/>
    <x v="1"/>
    <n v="14"/>
    <x v="3"/>
    <n v="17"/>
    <x v="4"/>
  </r>
  <r>
    <n v="39"/>
    <x v="1"/>
    <x v="1"/>
    <x v="0"/>
    <x v="1"/>
    <n v="6"/>
    <x v="1"/>
    <n v="3"/>
    <x v="3"/>
    <s v="Life Sciences"/>
    <n v="1525"/>
    <n v="2"/>
    <x v="0"/>
    <x v="0"/>
    <x v="0"/>
    <x v="0"/>
    <x v="2"/>
    <x v="2"/>
    <x v="3"/>
    <n v="2"/>
    <x v="1"/>
    <x v="0"/>
    <x v="1008"/>
    <x v="5"/>
    <x v="1"/>
    <x v="11"/>
    <x v="11"/>
    <n v="3"/>
    <x v="0"/>
    <n v="4"/>
    <x v="1"/>
    <x v="0"/>
    <x v="15"/>
    <x v="0"/>
    <n v="3"/>
    <n v="3"/>
    <x v="1"/>
    <x v="4"/>
    <x v="1"/>
    <x v="2"/>
    <x v="2"/>
    <n v="2"/>
    <x v="0"/>
    <n v="2"/>
    <x v="2"/>
  </r>
  <r>
    <n v="46"/>
    <x v="0"/>
    <x v="1"/>
    <x v="0"/>
    <x v="0"/>
    <n v="3"/>
    <x v="0"/>
    <n v="3"/>
    <x v="3"/>
    <s v="Life Sciences"/>
    <n v="1527"/>
    <n v="3"/>
    <x v="1"/>
    <x v="0"/>
    <x v="0"/>
    <x v="0"/>
    <x v="3"/>
    <x v="3"/>
    <x v="5"/>
    <n v="2"/>
    <x v="1"/>
    <x v="1"/>
    <x v="1009"/>
    <x v="0"/>
    <x v="1"/>
    <x v="3"/>
    <x v="3"/>
    <n v="3"/>
    <x v="0"/>
    <n v="4"/>
    <x v="1"/>
    <x v="1"/>
    <x v="18"/>
    <x v="4"/>
    <n v="2"/>
    <n v="4"/>
    <x v="3"/>
    <x v="20"/>
    <x v="4"/>
    <x v="16"/>
    <x v="3"/>
    <n v="5"/>
    <x v="1"/>
    <n v="1"/>
    <x v="2"/>
  </r>
  <r>
    <n v="35"/>
    <x v="1"/>
    <x v="1"/>
    <x v="0"/>
    <x v="1"/>
    <n v="16"/>
    <x v="3"/>
    <n v="3"/>
    <x v="3"/>
    <s v="Life Sciences"/>
    <n v="1529"/>
    <n v="4"/>
    <x v="2"/>
    <x v="0"/>
    <x v="1"/>
    <x v="1"/>
    <x v="2"/>
    <x v="2"/>
    <x v="4"/>
    <n v="2"/>
    <x v="1"/>
    <x v="0"/>
    <x v="1010"/>
    <x v="1"/>
    <x v="1"/>
    <x v="12"/>
    <x v="12"/>
    <n v="3"/>
    <x v="0"/>
    <n v="4"/>
    <x v="1"/>
    <x v="0"/>
    <x v="27"/>
    <x v="1"/>
    <n v="3"/>
    <n v="1"/>
    <x v="0"/>
    <x v="19"/>
    <x v="4"/>
    <x v="6"/>
    <x v="1"/>
    <n v="3"/>
    <x v="1"/>
    <n v="3"/>
    <x v="0"/>
  </r>
  <r>
    <n v="23"/>
    <x v="2"/>
    <x v="1"/>
    <x v="0"/>
    <x v="1"/>
    <n v="20"/>
    <x v="3"/>
    <n v="1"/>
    <x v="1"/>
    <s v="Life Sciences"/>
    <n v="1533"/>
    <n v="1"/>
    <x v="3"/>
    <x v="1"/>
    <x v="0"/>
    <x v="0"/>
    <x v="0"/>
    <x v="0"/>
    <x v="2"/>
    <n v="3"/>
    <x v="2"/>
    <x v="0"/>
    <x v="1011"/>
    <x v="4"/>
    <x v="1"/>
    <x v="9"/>
    <x v="9"/>
    <n v="3"/>
    <x v="0"/>
    <n v="2"/>
    <x v="2"/>
    <x v="0"/>
    <x v="7"/>
    <x v="3"/>
    <n v="2"/>
    <n v="3"/>
    <x v="1"/>
    <x v="9"/>
    <x v="2"/>
    <x v="7"/>
    <x v="0"/>
    <n v="1"/>
    <x v="0"/>
    <n v="2"/>
    <x v="2"/>
  </r>
  <r>
    <n v="40"/>
    <x v="1"/>
    <x v="0"/>
    <x v="0"/>
    <x v="1"/>
    <n v="9"/>
    <x v="1"/>
    <n v="4"/>
    <x v="2"/>
    <s v="Life Sciences"/>
    <n v="1534"/>
    <n v="4"/>
    <x v="2"/>
    <x v="1"/>
    <x v="0"/>
    <x v="0"/>
    <x v="1"/>
    <x v="1"/>
    <x v="2"/>
    <n v="1"/>
    <x v="3"/>
    <x v="0"/>
    <x v="1012"/>
    <x v="9"/>
    <x v="1"/>
    <x v="9"/>
    <x v="9"/>
    <n v="3"/>
    <x v="0"/>
    <n v="2"/>
    <x v="2"/>
    <x v="0"/>
    <x v="20"/>
    <x v="1"/>
    <n v="3"/>
    <n v="1"/>
    <x v="0"/>
    <x v="8"/>
    <x v="2"/>
    <x v="0"/>
    <x v="0"/>
    <n v="1"/>
    <x v="0"/>
    <n v="0"/>
    <x v="2"/>
  </r>
  <r>
    <n v="34"/>
    <x v="1"/>
    <x v="1"/>
    <x v="0"/>
    <x v="0"/>
    <n v="1"/>
    <x v="0"/>
    <n v="3"/>
    <x v="3"/>
    <s v="Technical Degree"/>
    <n v="1535"/>
    <n v="4"/>
    <x v="2"/>
    <x v="1"/>
    <x v="1"/>
    <x v="1"/>
    <x v="2"/>
    <x v="2"/>
    <x v="0"/>
    <n v="3"/>
    <x v="2"/>
    <x v="1"/>
    <x v="1013"/>
    <x v="1"/>
    <x v="0"/>
    <x v="9"/>
    <x v="9"/>
    <n v="3"/>
    <x v="0"/>
    <n v="4"/>
    <x v="1"/>
    <x v="0"/>
    <x v="1"/>
    <x v="0"/>
    <n v="3"/>
    <n v="3"/>
    <x v="1"/>
    <x v="1"/>
    <x v="0"/>
    <x v="5"/>
    <x v="1"/>
    <n v="8"/>
    <x v="2"/>
    <n v="6"/>
    <x v="1"/>
  </r>
  <r>
    <n v="31"/>
    <x v="1"/>
    <x v="0"/>
    <x v="1"/>
    <x v="1"/>
    <n v="3"/>
    <x v="0"/>
    <n v="3"/>
    <x v="3"/>
    <s v="Life Sciences"/>
    <n v="1537"/>
    <n v="4"/>
    <x v="2"/>
    <x v="0"/>
    <x v="0"/>
    <x v="0"/>
    <x v="1"/>
    <x v="1"/>
    <x v="1"/>
    <n v="3"/>
    <x v="2"/>
    <x v="0"/>
    <x v="1014"/>
    <x v="1"/>
    <x v="1"/>
    <x v="3"/>
    <x v="3"/>
    <n v="3"/>
    <x v="0"/>
    <n v="1"/>
    <x v="0"/>
    <x v="0"/>
    <x v="2"/>
    <x v="0"/>
    <n v="2"/>
    <n v="1"/>
    <x v="0"/>
    <x v="5"/>
    <x v="0"/>
    <x v="3"/>
    <x v="2"/>
    <n v="7"/>
    <x v="2"/>
    <n v="7"/>
    <x v="1"/>
  </r>
  <r>
    <n v="50"/>
    <x v="0"/>
    <x v="1"/>
    <x v="1"/>
    <x v="1"/>
    <n v="22"/>
    <x v="2"/>
    <n v="5"/>
    <x v="4"/>
    <s v="Medical"/>
    <n v="1539"/>
    <n v="3"/>
    <x v="1"/>
    <x v="1"/>
    <x v="3"/>
    <x v="3"/>
    <x v="3"/>
    <x v="3"/>
    <x v="7"/>
    <n v="4"/>
    <x v="0"/>
    <x v="0"/>
    <x v="1015"/>
    <x v="1"/>
    <x v="0"/>
    <x v="4"/>
    <x v="4"/>
    <n v="3"/>
    <x v="0"/>
    <n v="4"/>
    <x v="1"/>
    <x v="0"/>
    <x v="36"/>
    <x v="4"/>
    <n v="2"/>
    <n v="3"/>
    <x v="1"/>
    <x v="32"/>
    <x v="3"/>
    <x v="8"/>
    <x v="1"/>
    <n v="13"/>
    <x v="3"/>
    <n v="9"/>
    <x v="1"/>
  </r>
  <r>
    <n v="34"/>
    <x v="1"/>
    <x v="1"/>
    <x v="0"/>
    <x v="0"/>
    <n v="7"/>
    <x v="1"/>
    <n v="2"/>
    <x v="0"/>
    <s v="Technical Degree"/>
    <n v="1541"/>
    <n v="2"/>
    <x v="0"/>
    <x v="1"/>
    <x v="0"/>
    <x v="0"/>
    <x v="1"/>
    <x v="1"/>
    <x v="6"/>
    <n v="3"/>
    <x v="2"/>
    <x v="1"/>
    <x v="1016"/>
    <x v="4"/>
    <x v="0"/>
    <x v="14"/>
    <x v="14"/>
    <n v="4"/>
    <x v="1"/>
    <n v="2"/>
    <x v="2"/>
    <x v="1"/>
    <x v="4"/>
    <x v="1"/>
    <n v="4"/>
    <n v="3"/>
    <x v="1"/>
    <x v="19"/>
    <x v="4"/>
    <x v="15"/>
    <x v="1"/>
    <n v="5"/>
    <x v="1"/>
    <n v="7"/>
    <x v="1"/>
  </r>
  <r>
    <n v="42"/>
    <x v="0"/>
    <x v="1"/>
    <x v="0"/>
    <x v="1"/>
    <n v="2"/>
    <x v="0"/>
    <n v="3"/>
    <x v="3"/>
    <s v="Medical"/>
    <n v="1542"/>
    <n v="3"/>
    <x v="1"/>
    <x v="1"/>
    <x v="1"/>
    <x v="1"/>
    <x v="1"/>
    <x v="1"/>
    <x v="2"/>
    <n v="2"/>
    <x v="1"/>
    <x v="1"/>
    <x v="1017"/>
    <x v="5"/>
    <x v="1"/>
    <x v="9"/>
    <x v="9"/>
    <n v="3"/>
    <x v="0"/>
    <n v="2"/>
    <x v="2"/>
    <x v="1"/>
    <x v="21"/>
    <x v="3"/>
    <n v="3"/>
    <n v="3"/>
    <x v="1"/>
    <x v="6"/>
    <x v="1"/>
    <x v="2"/>
    <x v="2"/>
    <n v="0"/>
    <x v="0"/>
    <n v="0"/>
    <x v="2"/>
  </r>
  <r>
    <n v="37"/>
    <x v="1"/>
    <x v="1"/>
    <x v="0"/>
    <x v="1"/>
    <n v="13"/>
    <x v="4"/>
    <n v="3"/>
    <x v="3"/>
    <s v="Medical"/>
    <n v="1543"/>
    <n v="1"/>
    <x v="3"/>
    <x v="1"/>
    <x v="0"/>
    <x v="0"/>
    <x v="0"/>
    <x v="0"/>
    <x v="1"/>
    <n v="4"/>
    <x v="0"/>
    <x v="1"/>
    <x v="1018"/>
    <x v="1"/>
    <x v="1"/>
    <x v="8"/>
    <x v="8"/>
    <n v="3"/>
    <x v="0"/>
    <n v="1"/>
    <x v="0"/>
    <x v="0"/>
    <x v="1"/>
    <x v="0"/>
    <n v="2"/>
    <n v="3"/>
    <x v="1"/>
    <x v="1"/>
    <x v="0"/>
    <x v="6"/>
    <x v="1"/>
    <n v="3"/>
    <x v="1"/>
    <n v="7"/>
    <x v="1"/>
  </r>
  <r>
    <n v="29"/>
    <x v="2"/>
    <x v="1"/>
    <x v="0"/>
    <x v="1"/>
    <n v="8"/>
    <x v="1"/>
    <n v="1"/>
    <x v="1"/>
    <s v="Other"/>
    <n v="1544"/>
    <n v="3"/>
    <x v="1"/>
    <x v="0"/>
    <x v="3"/>
    <x v="3"/>
    <x v="0"/>
    <x v="0"/>
    <x v="4"/>
    <n v="1"/>
    <x v="3"/>
    <x v="1"/>
    <x v="1019"/>
    <x v="9"/>
    <x v="1"/>
    <x v="4"/>
    <x v="4"/>
    <n v="3"/>
    <x v="0"/>
    <n v="3"/>
    <x v="3"/>
    <x v="1"/>
    <x v="15"/>
    <x v="0"/>
    <n v="3"/>
    <n v="3"/>
    <x v="1"/>
    <x v="5"/>
    <x v="0"/>
    <x v="1"/>
    <x v="1"/>
    <n v="0"/>
    <x v="0"/>
    <n v="7"/>
    <x v="1"/>
  </r>
  <r>
    <n v="33"/>
    <x v="1"/>
    <x v="1"/>
    <x v="0"/>
    <x v="1"/>
    <n v="25"/>
    <x v="2"/>
    <n v="3"/>
    <x v="3"/>
    <s v="Life Sciences"/>
    <n v="1545"/>
    <n v="4"/>
    <x v="2"/>
    <x v="1"/>
    <x v="1"/>
    <x v="1"/>
    <x v="0"/>
    <x v="0"/>
    <x v="3"/>
    <n v="2"/>
    <x v="1"/>
    <x v="0"/>
    <x v="1020"/>
    <x v="1"/>
    <x v="1"/>
    <x v="4"/>
    <x v="4"/>
    <n v="3"/>
    <x v="0"/>
    <n v="4"/>
    <x v="1"/>
    <x v="0"/>
    <x v="7"/>
    <x v="3"/>
    <n v="2"/>
    <n v="3"/>
    <x v="1"/>
    <x v="8"/>
    <x v="2"/>
    <x v="7"/>
    <x v="0"/>
    <n v="0"/>
    <x v="0"/>
    <n v="2"/>
    <x v="2"/>
  </r>
  <r>
    <n v="45"/>
    <x v="0"/>
    <x v="1"/>
    <x v="0"/>
    <x v="1"/>
    <n v="28"/>
    <x v="2"/>
    <n v="3"/>
    <x v="3"/>
    <s v="Technical Degree"/>
    <n v="1546"/>
    <n v="4"/>
    <x v="2"/>
    <x v="1"/>
    <x v="0"/>
    <x v="0"/>
    <x v="1"/>
    <x v="1"/>
    <x v="1"/>
    <n v="4"/>
    <x v="0"/>
    <x v="1"/>
    <x v="685"/>
    <x v="5"/>
    <x v="1"/>
    <x v="5"/>
    <x v="5"/>
    <n v="4"/>
    <x v="1"/>
    <n v="4"/>
    <x v="1"/>
    <x v="1"/>
    <x v="0"/>
    <x v="0"/>
    <n v="3"/>
    <n v="3"/>
    <x v="1"/>
    <x v="8"/>
    <x v="2"/>
    <x v="0"/>
    <x v="0"/>
    <n v="0"/>
    <x v="0"/>
    <n v="3"/>
    <x v="0"/>
  </r>
  <r>
    <n v="42"/>
    <x v="0"/>
    <x v="1"/>
    <x v="1"/>
    <x v="1"/>
    <n v="2"/>
    <x v="0"/>
    <n v="3"/>
    <x v="3"/>
    <s v="Life Sciences"/>
    <n v="1547"/>
    <n v="4"/>
    <x v="2"/>
    <x v="1"/>
    <x v="0"/>
    <x v="0"/>
    <x v="2"/>
    <x v="2"/>
    <x v="4"/>
    <n v="4"/>
    <x v="0"/>
    <x v="1"/>
    <x v="1021"/>
    <x v="7"/>
    <x v="0"/>
    <x v="9"/>
    <x v="9"/>
    <n v="3"/>
    <x v="0"/>
    <n v="3"/>
    <x v="3"/>
    <x v="1"/>
    <x v="13"/>
    <x v="4"/>
    <n v="3"/>
    <n v="1"/>
    <x v="0"/>
    <x v="23"/>
    <x v="4"/>
    <x v="6"/>
    <x v="1"/>
    <n v="13"/>
    <x v="3"/>
    <n v="9"/>
    <x v="1"/>
  </r>
  <r>
    <n v="40"/>
    <x v="1"/>
    <x v="1"/>
    <x v="0"/>
    <x v="0"/>
    <n v="9"/>
    <x v="1"/>
    <n v="2"/>
    <x v="0"/>
    <s v="Medical"/>
    <n v="1548"/>
    <n v="1"/>
    <x v="3"/>
    <x v="1"/>
    <x v="0"/>
    <x v="0"/>
    <x v="0"/>
    <x v="0"/>
    <x v="0"/>
    <n v="1"/>
    <x v="3"/>
    <x v="1"/>
    <x v="67"/>
    <x v="4"/>
    <x v="1"/>
    <x v="3"/>
    <x v="3"/>
    <n v="3"/>
    <x v="0"/>
    <n v="4"/>
    <x v="1"/>
    <x v="0"/>
    <x v="15"/>
    <x v="0"/>
    <n v="5"/>
    <n v="4"/>
    <x v="3"/>
    <x v="3"/>
    <x v="0"/>
    <x v="0"/>
    <x v="0"/>
    <n v="7"/>
    <x v="2"/>
    <n v="1"/>
    <x v="2"/>
  </r>
  <r>
    <n v="33"/>
    <x v="1"/>
    <x v="1"/>
    <x v="0"/>
    <x v="1"/>
    <n v="28"/>
    <x v="2"/>
    <n v="4"/>
    <x v="2"/>
    <s v="Life Sciences"/>
    <n v="1549"/>
    <n v="2"/>
    <x v="0"/>
    <x v="1"/>
    <x v="0"/>
    <x v="0"/>
    <x v="0"/>
    <x v="0"/>
    <x v="2"/>
    <n v="3"/>
    <x v="2"/>
    <x v="1"/>
    <x v="1022"/>
    <x v="1"/>
    <x v="0"/>
    <x v="3"/>
    <x v="3"/>
    <n v="3"/>
    <x v="0"/>
    <n v="2"/>
    <x v="2"/>
    <x v="1"/>
    <x v="20"/>
    <x v="1"/>
    <n v="3"/>
    <n v="3"/>
    <x v="1"/>
    <x v="15"/>
    <x v="4"/>
    <x v="12"/>
    <x v="3"/>
    <n v="5"/>
    <x v="1"/>
    <n v="7"/>
    <x v="1"/>
  </r>
  <r>
    <n v="40"/>
    <x v="1"/>
    <x v="1"/>
    <x v="0"/>
    <x v="2"/>
    <n v="6"/>
    <x v="1"/>
    <n v="2"/>
    <x v="0"/>
    <s v="Medical"/>
    <n v="1550"/>
    <n v="3"/>
    <x v="1"/>
    <x v="1"/>
    <x v="0"/>
    <x v="0"/>
    <x v="3"/>
    <x v="3"/>
    <x v="5"/>
    <n v="4"/>
    <x v="0"/>
    <x v="0"/>
    <x v="1023"/>
    <x v="1"/>
    <x v="0"/>
    <x v="7"/>
    <x v="7"/>
    <n v="4"/>
    <x v="1"/>
    <n v="4"/>
    <x v="1"/>
    <x v="0"/>
    <x v="24"/>
    <x v="4"/>
    <n v="2"/>
    <n v="3"/>
    <x v="1"/>
    <x v="17"/>
    <x v="3"/>
    <x v="1"/>
    <x v="1"/>
    <n v="7"/>
    <x v="2"/>
    <n v="7"/>
    <x v="1"/>
  </r>
  <r>
    <n v="24"/>
    <x v="2"/>
    <x v="1"/>
    <x v="0"/>
    <x v="1"/>
    <n v="21"/>
    <x v="2"/>
    <n v="2"/>
    <x v="0"/>
    <s v="Technical Degree"/>
    <n v="1551"/>
    <n v="3"/>
    <x v="1"/>
    <x v="1"/>
    <x v="1"/>
    <x v="1"/>
    <x v="1"/>
    <x v="1"/>
    <x v="2"/>
    <n v="1"/>
    <x v="3"/>
    <x v="2"/>
    <x v="1024"/>
    <x v="4"/>
    <x v="1"/>
    <x v="9"/>
    <x v="9"/>
    <n v="3"/>
    <x v="0"/>
    <n v="2"/>
    <x v="2"/>
    <x v="2"/>
    <x v="17"/>
    <x v="2"/>
    <n v="3"/>
    <n v="3"/>
    <x v="1"/>
    <x v="6"/>
    <x v="1"/>
    <x v="10"/>
    <x v="2"/>
    <n v="0"/>
    <x v="0"/>
    <n v="0"/>
    <x v="2"/>
  </r>
  <r>
    <n v="40"/>
    <x v="1"/>
    <x v="1"/>
    <x v="2"/>
    <x v="1"/>
    <n v="8"/>
    <x v="1"/>
    <n v="2"/>
    <x v="0"/>
    <s v="Life Sciences"/>
    <n v="1552"/>
    <n v="4"/>
    <x v="2"/>
    <x v="1"/>
    <x v="0"/>
    <x v="0"/>
    <x v="0"/>
    <x v="0"/>
    <x v="4"/>
    <n v="4"/>
    <x v="0"/>
    <x v="2"/>
    <x v="1025"/>
    <x v="9"/>
    <x v="0"/>
    <x v="11"/>
    <x v="11"/>
    <n v="3"/>
    <x v="0"/>
    <n v="3"/>
    <x v="3"/>
    <x v="0"/>
    <x v="0"/>
    <x v="0"/>
    <n v="2"/>
    <n v="3"/>
    <x v="1"/>
    <x v="4"/>
    <x v="1"/>
    <x v="3"/>
    <x v="2"/>
    <n v="2"/>
    <x v="0"/>
    <n v="2"/>
    <x v="2"/>
  </r>
  <r>
    <n v="45"/>
    <x v="0"/>
    <x v="1"/>
    <x v="0"/>
    <x v="1"/>
    <n v="1"/>
    <x v="0"/>
    <n v="4"/>
    <x v="2"/>
    <s v="Technical Degree"/>
    <n v="1553"/>
    <n v="1"/>
    <x v="3"/>
    <x v="1"/>
    <x v="0"/>
    <x v="0"/>
    <x v="2"/>
    <x v="2"/>
    <x v="4"/>
    <n v="2"/>
    <x v="1"/>
    <x v="2"/>
    <x v="1026"/>
    <x v="1"/>
    <x v="1"/>
    <x v="3"/>
    <x v="3"/>
    <n v="3"/>
    <x v="0"/>
    <n v="1"/>
    <x v="0"/>
    <x v="2"/>
    <x v="1"/>
    <x v="0"/>
    <n v="4"/>
    <n v="3"/>
    <x v="1"/>
    <x v="1"/>
    <x v="0"/>
    <x v="6"/>
    <x v="1"/>
    <n v="7"/>
    <x v="2"/>
    <n v="7"/>
    <x v="1"/>
  </r>
  <r>
    <n v="35"/>
    <x v="1"/>
    <x v="1"/>
    <x v="0"/>
    <x v="0"/>
    <n v="28"/>
    <x v="2"/>
    <n v="4"/>
    <x v="2"/>
    <s v="Life Sciences"/>
    <n v="1554"/>
    <n v="2"/>
    <x v="0"/>
    <x v="0"/>
    <x v="1"/>
    <x v="1"/>
    <x v="1"/>
    <x v="1"/>
    <x v="6"/>
    <n v="3"/>
    <x v="2"/>
    <x v="1"/>
    <x v="1027"/>
    <x v="4"/>
    <x v="1"/>
    <x v="1"/>
    <x v="1"/>
    <n v="4"/>
    <x v="1"/>
    <n v="1"/>
    <x v="0"/>
    <x v="3"/>
    <x v="3"/>
    <x v="0"/>
    <n v="5"/>
    <n v="3"/>
    <x v="1"/>
    <x v="8"/>
    <x v="2"/>
    <x v="7"/>
    <x v="0"/>
    <n v="4"/>
    <x v="1"/>
    <n v="2"/>
    <x v="2"/>
  </r>
  <r>
    <n v="32"/>
    <x v="1"/>
    <x v="1"/>
    <x v="0"/>
    <x v="1"/>
    <n v="5"/>
    <x v="0"/>
    <n v="2"/>
    <x v="0"/>
    <s v="Life Sciences"/>
    <n v="1555"/>
    <n v="4"/>
    <x v="2"/>
    <x v="0"/>
    <x v="1"/>
    <x v="1"/>
    <x v="0"/>
    <x v="0"/>
    <x v="1"/>
    <n v="2"/>
    <x v="1"/>
    <x v="1"/>
    <x v="1028"/>
    <x v="9"/>
    <x v="1"/>
    <x v="3"/>
    <x v="3"/>
    <n v="3"/>
    <x v="0"/>
    <n v="1"/>
    <x v="0"/>
    <x v="1"/>
    <x v="4"/>
    <x v="1"/>
    <n v="2"/>
    <n v="3"/>
    <x v="1"/>
    <x v="5"/>
    <x v="0"/>
    <x v="10"/>
    <x v="2"/>
    <n v="2"/>
    <x v="0"/>
    <n v="5"/>
    <x v="0"/>
  </r>
  <r>
    <n v="36"/>
    <x v="1"/>
    <x v="1"/>
    <x v="0"/>
    <x v="0"/>
    <n v="2"/>
    <x v="0"/>
    <n v="4"/>
    <x v="2"/>
    <s v="Life Sciences"/>
    <n v="1556"/>
    <n v="3"/>
    <x v="1"/>
    <x v="1"/>
    <x v="0"/>
    <x v="0"/>
    <x v="1"/>
    <x v="1"/>
    <x v="6"/>
    <n v="4"/>
    <x v="0"/>
    <x v="0"/>
    <x v="1029"/>
    <x v="9"/>
    <x v="0"/>
    <x v="7"/>
    <x v="7"/>
    <n v="4"/>
    <x v="1"/>
    <n v="4"/>
    <x v="1"/>
    <x v="0"/>
    <x v="2"/>
    <x v="0"/>
    <n v="3"/>
    <n v="2"/>
    <x v="2"/>
    <x v="11"/>
    <x v="2"/>
    <x v="3"/>
    <x v="2"/>
    <n v="1"/>
    <x v="0"/>
    <n v="2"/>
    <x v="2"/>
  </r>
  <r>
    <n v="48"/>
    <x v="0"/>
    <x v="1"/>
    <x v="0"/>
    <x v="0"/>
    <n v="16"/>
    <x v="3"/>
    <n v="4"/>
    <x v="2"/>
    <s v="Life Sciences"/>
    <n v="1557"/>
    <n v="3"/>
    <x v="1"/>
    <x v="0"/>
    <x v="0"/>
    <x v="0"/>
    <x v="0"/>
    <x v="0"/>
    <x v="0"/>
    <n v="3"/>
    <x v="2"/>
    <x v="2"/>
    <x v="1030"/>
    <x v="0"/>
    <x v="1"/>
    <x v="9"/>
    <x v="9"/>
    <n v="3"/>
    <x v="0"/>
    <n v="3"/>
    <x v="3"/>
    <x v="1"/>
    <x v="33"/>
    <x v="1"/>
    <n v="2"/>
    <n v="3"/>
    <x v="1"/>
    <x v="3"/>
    <x v="0"/>
    <x v="1"/>
    <x v="1"/>
    <n v="7"/>
    <x v="2"/>
    <n v="7"/>
    <x v="1"/>
  </r>
  <r>
    <n v="29"/>
    <x v="2"/>
    <x v="1"/>
    <x v="0"/>
    <x v="1"/>
    <n v="9"/>
    <x v="1"/>
    <n v="3"/>
    <x v="3"/>
    <s v="Life Sciences"/>
    <n v="1558"/>
    <n v="3"/>
    <x v="1"/>
    <x v="1"/>
    <x v="2"/>
    <x v="2"/>
    <x v="1"/>
    <x v="1"/>
    <x v="1"/>
    <n v="3"/>
    <x v="2"/>
    <x v="1"/>
    <x v="163"/>
    <x v="2"/>
    <x v="1"/>
    <x v="11"/>
    <x v="11"/>
    <n v="3"/>
    <x v="0"/>
    <n v="1"/>
    <x v="0"/>
    <x v="3"/>
    <x v="7"/>
    <x v="3"/>
    <n v="2"/>
    <n v="2"/>
    <x v="2"/>
    <x v="6"/>
    <x v="1"/>
    <x v="2"/>
    <x v="2"/>
    <n v="0"/>
    <x v="0"/>
    <n v="0"/>
    <x v="2"/>
  </r>
  <r>
    <n v="33"/>
    <x v="1"/>
    <x v="1"/>
    <x v="0"/>
    <x v="0"/>
    <n v="8"/>
    <x v="1"/>
    <n v="4"/>
    <x v="2"/>
    <s v="Life Sciences"/>
    <n v="1560"/>
    <n v="1"/>
    <x v="3"/>
    <x v="1"/>
    <x v="0"/>
    <x v="0"/>
    <x v="0"/>
    <x v="0"/>
    <x v="0"/>
    <n v="1"/>
    <x v="3"/>
    <x v="1"/>
    <x v="1031"/>
    <x v="7"/>
    <x v="1"/>
    <x v="4"/>
    <x v="4"/>
    <n v="3"/>
    <x v="0"/>
    <n v="4"/>
    <x v="1"/>
    <x v="1"/>
    <x v="0"/>
    <x v="0"/>
    <n v="6"/>
    <n v="1"/>
    <x v="0"/>
    <x v="4"/>
    <x v="1"/>
    <x v="3"/>
    <x v="2"/>
    <n v="2"/>
    <x v="0"/>
    <n v="2"/>
    <x v="2"/>
  </r>
  <r>
    <n v="30"/>
    <x v="2"/>
    <x v="0"/>
    <x v="0"/>
    <x v="0"/>
    <n v="1"/>
    <x v="0"/>
    <n v="3"/>
    <x v="3"/>
    <s v="Life Sciences"/>
    <n v="1562"/>
    <n v="2"/>
    <x v="0"/>
    <x v="1"/>
    <x v="1"/>
    <x v="1"/>
    <x v="0"/>
    <x v="0"/>
    <x v="0"/>
    <n v="1"/>
    <x v="3"/>
    <x v="1"/>
    <x v="1032"/>
    <x v="1"/>
    <x v="1"/>
    <x v="0"/>
    <x v="0"/>
    <n v="3"/>
    <x v="0"/>
    <n v="4"/>
    <x v="1"/>
    <x v="1"/>
    <x v="1"/>
    <x v="0"/>
    <n v="4"/>
    <n v="3"/>
    <x v="1"/>
    <x v="1"/>
    <x v="0"/>
    <x v="6"/>
    <x v="1"/>
    <n v="6"/>
    <x v="2"/>
    <n v="7"/>
    <x v="1"/>
  </r>
  <r>
    <n v="38"/>
    <x v="1"/>
    <x v="1"/>
    <x v="1"/>
    <x v="2"/>
    <n v="10"/>
    <x v="1"/>
    <n v="4"/>
    <x v="2"/>
    <s v="Human Resources"/>
    <n v="1563"/>
    <n v="3"/>
    <x v="1"/>
    <x v="1"/>
    <x v="0"/>
    <x v="0"/>
    <x v="0"/>
    <x v="0"/>
    <x v="8"/>
    <n v="3"/>
    <x v="2"/>
    <x v="1"/>
    <x v="1033"/>
    <x v="9"/>
    <x v="1"/>
    <x v="0"/>
    <x v="0"/>
    <n v="3"/>
    <x v="0"/>
    <n v="3"/>
    <x v="3"/>
    <x v="0"/>
    <x v="1"/>
    <x v="0"/>
    <n v="2"/>
    <n v="3"/>
    <x v="1"/>
    <x v="0"/>
    <x v="0"/>
    <x v="7"/>
    <x v="0"/>
    <n v="1"/>
    <x v="0"/>
    <n v="2"/>
    <x v="2"/>
  </r>
  <r>
    <n v="35"/>
    <x v="1"/>
    <x v="1"/>
    <x v="0"/>
    <x v="1"/>
    <n v="1"/>
    <x v="0"/>
    <n v="3"/>
    <x v="3"/>
    <s v="Medical"/>
    <n v="1564"/>
    <n v="4"/>
    <x v="2"/>
    <x v="1"/>
    <x v="1"/>
    <x v="1"/>
    <x v="1"/>
    <x v="1"/>
    <x v="2"/>
    <n v="1"/>
    <x v="3"/>
    <x v="0"/>
    <x v="533"/>
    <x v="1"/>
    <x v="1"/>
    <x v="12"/>
    <x v="12"/>
    <n v="3"/>
    <x v="0"/>
    <n v="2"/>
    <x v="2"/>
    <x v="0"/>
    <x v="8"/>
    <x v="3"/>
    <n v="3"/>
    <n v="3"/>
    <x v="1"/>
    <x v="11"/>
    <x v="2"/>
    <x v="2"/>
    <x v="2"/>
    <n v="1"/>
    <x v="0"/>
    <n v="2"/>
    <x v="2"/>
  </r>
  <r>
    <n v="30"/>
    <x v="2"/>
    <x v="1"/>
    <x v="0"/>
    <x v="0"/>
    <n v="29"/>
    <x v="2"/>
    <n v="4"/>
    <x v="2"/>
    <s v="Technical Degree"/>
    <n v="1568"/>
    <n v="3"/>
    <x v="1"/>
    <x v="1"/>
    <x v="0"/>
    <x v="0"/>
    <x v="2"/>
    <x v="2"/>
    <x v="0"/>
    <n v="2"/>
    <x v="1"/>
    <x v="1"/>
    <x v="1034"/>
    <x v="9"/>
    <x v="1"/>
    <x v="3"/>
    <x v="3"/>
    <n v="3"/>
    <x v="0"/>
    <n v="2"/>
    <x v="2"/>
    <x v="1"/>
    <x v="15"/>
    <x v="0"/>
    <n v="3"/>
    <n v="3"/>
    <x v="1"/>
    <x v="9"/>
    <x v="2"/>
    <x v="3"/>
    <x v="2"/>
    <n v="1"/>
    <x v="0"/>
    <n v="3"/>
    <x v="0"/>
  </r>
  <r>
    <n v="35"/>
    <x v="1"/>
    <x v="0"/>
    <x v="0"/>
    <x v="1"/>
    <n v="2"/>
    <x v="0"/>
    <n v="3"/>
    <x v="3"/>
    <s v="Life Sciences"/>
    <n v="1569"/>
    <n v="1"/>
    <x v="3"/>
    <x v="0"/>
    <x v="0"/>
    <x v="0"/>
    <x v="1"/>
    <x v="1"/>
    <x v="2"/>
    <n v="1"/>
    <x v="3"/>
    <x v="2"/>
    <x v="1035"/>
    <x v="1"/>
    <x v="0"/>
    <x v="3"/>
    <x v="3"/>
    <n v="3"/>
    <x v="0"/>
    <n v="4"/>
    <x v="1"/>
    <x v="1"/>
    <x v="5"/>
    <x v="2"/>
    <n v="2"/>
    <n v="3"/>
    <x v="1"/>
    <x v="6"/>
    <x v="1"/>
    <x v="2"/>
    <x v="2"/>
    <n v="0"/>
    <x v="0"/>
    <n v="0"/>
    <x v="2"/>
  </r>
  <r>
    <n v="53"/>
    <x v="0"/>
    <x v="0"/>
    <x v="0"/>
    <x v="1"/>
    <n v="2"/>
    <x v="0"/>
    <n v="5"/>
    <x v="4"/>
    <s v="Technical Degree"/>
    <n v="1572"/>
    <n v="3"/>
    <x v="1"/>
    <x v="0"/>
    <x v="1"/>
    <x v="1"/>
    <x v="2"/>
    <x v="2"/>
    <x v="3"/>
    <n v="4"/>
    <x v="0"/>
    <x v="1"/>
    <x v="1036"/>
    <x v="4"/>
    <x v="1"/>
    <x v="10"/>
    <x v="10"/>
    <n v="3"/>
    <x v="0"/>
    <n v="2"/>
    <x v="2"/>
    <x v="1"/>
    <x v="35"/>
    <x v="4"/>
    <n v="4"/>
    <n v="3"/>
    <x v="1"/>
    <x v="26"/>
    <x v="3"/>
    <x v="1"/>
    <x v="1"/>
    <n v="1"/>
    <x v="0"/>
    <n v="9"/>
    <x v="1"/>
  </r>
  <r>
    <n v="38"/>
    <x v="1"/>
    <x v="0"/>
    <x v="0"/>
    <x v="1"/>
    <n v="2"/>
    <x v="0"/>
    <n v="3"/>
    <x v="3"/>
    <s v="Medical"/>
    <n v="1573"/>
    <n v="3"/>
    <x v="1"/>
    <x v="1"/>
    <x v="0"/>
    <x v="0"/>
    <x v="0"/>
    <x v="0"/>
    <x v="3"/>
    <n v="2"/>
    <x v="1"/>
    <x v="1"/>
    <x v="1037"/>
    <x v="5"/>
    <x v="1"/>
    <x v="0"/>
    <x v="0"/>
    <n v="3"/>
    <x v="0"/>
    <n v="1"/>
    <x v="0"/>
    <x v="3"/>
    <x v="2"/>
    <x v="0"/>
    <n v="2"/>
    <n v="3"/>
    <x v="1"/>
    <x v="8"/>
    <x v="2"/>
    <x v="3"/>
    <x v="2"/>
    <n v="1"/>
    <x v="0"/>
    <n v="4"/>
    <x v="0"/>
  </r>
  <r>
    <n v="32"/>
    <x v="1"/>
    <x v="1"/>
    <x v="2"/>
    <x v="1"/>
    <n v="1"/>
    <x v="0"/>
    <n v="4"/>
    <x v="2"/>
    <s v="Technical Degree"/>
    <n v="1574"/>
    <n v="4"/>
    <x v="2"/>
    <x v="1"/>
    <x v="0"/>
    <x v="0"/>
    <x v="0"/>
    <x v="0"/>
    <x v="1"/>
    <n v="1"/>
    <x v="3"/>
    <x v="1"/>
    <x v="1038"/>
    <x v="5"/>
    <x v="1"/>
    <x v="9"/>
    <x v="9"/>
    <n v="3"/>
    <x v="0"/>
    <n v="2"/>
    <x v="2"/>
    <x v="1"/>
    <x v="15"/>
    <x v="0"/>
    <n v="3"/>
    <n v="2"/>
    <x v="2"/>
    <x v="0"/>
    <x v="0"/>
    <x v="4"/>
    <x v="0"/>
    <n v="1"/>
    <x v="0"/>
    <n v="2"/>
    <x v="2"/>
  </r>
  <r>
    <n v="48"/>
    <x v="0"/>
    <x v="1"/>
    <x v="0"/>
    <x v="1"/>
    <n v="15"/>
    <x v="4"/>
    <n v="4"/>
    <x v="2"/>
    <s v="Other"/>
    <n v="1576"/>
    <n v="3"/>
    <x v="1"/>
    <x v="0"/>
    <x v="0"/>
    <x v="0"/>
    <x v="1"/>
    <x v="1"/>
    <x v="1"/>
    <n v="1"/>
    <x v="3"/>
    <x v="1"/>
    <x v="1039"/>
    <x v="0"/>
    <x v="1"/>
    <x v="3"/>
    <x v="3"/>
    <n v="3"/>
    <x v="0"/>
    <n v="4"/>
    <x v="1"/>
    <x v="1"/>
    <x v="1"/>
    <x v="0"/>
    <n v="3"/>
    <n v="2"/>
    <x v="2"/>
    <x v="3"/>
    <x v="0"/>
    <x v="3"/>
    <x v="2"/>
    <n v="7"/>
    <x v="2"/>
    <n v="6"/>
    <x v="1"/>
  </r>
  <r>
    <n v="34"/>
    <x v="1"/>
    <x v="1"/>
    <x v="0"/>
    <x v="1"/>
    <n v="7"/>
    <x v="1"/>
    <n v="4"/>
    <x v="2"/>
    <s v="Medical"/>
    <n v="1577"/>
    <n v="1"/>
    <x v="3"/>
    <x v="1"/>
    <x v="0"/>
    <x v="0"/>
    <x v="1"/>
    <x v="1"/>
    <x v="1"/>
    <n v="4"/>
    <x v="0"/>
    <x v="0"/>
    <x v="1040"/>
    <x v="1"/>
    <x v="1"/>
    <x v="4"/>
    <x v="4"/>
    <n v="3"/>
    <x v="0"/>
    <n v="3"/>
    <x v="3"/>
    <x v="0"/>
    <x v="5"/>
    <x v="2"/>
    <n v="4"/>
    <n v="1"/>
    <x v="0"/>
    <x v="6"/>
    <x v="1"/>
    <x v="2"/>
    <x v="2"/>
    <n v="0"/>
    <x v="0"/>
    <n v="0"/>
    <x v="2"/>
  </r>
  <r>
    <n v="55"/>
    <x v="0"/>
    <x v="1"/>
    <x v="0"/>
    <x v="0"/>
    <n v="26"/>
    <x v="2"/>
    <n v="5"/>
    <x v="4"/>
    <s v="Marketing"/>
    <n v="1578"/>
    <n v="3"/>
    <x v="1"/>
    <x v="1"/>
    <x v="1"/>
    <x v="1"/>
    <x v="4"/>
    <x v="4"/>
    <x v="5"/>
    <n v="4"/>
    <x v="0"/>
    <x v="1"/>
    <x v="1041"/>
    <x v="1"/>
    <x v="1"/>
    <x v="7"/>
    <x v="7"/>
    <n v="4"/>
    <x v="1"/>
    <n v="3"/>
    <x v="3"/>
    <x v="1"/>
    <x v="34"/>
    <x v="4"/>
    <n v="3"/>
    <n v="3"/>
    <x v="1"/>
    <x v="28"/>
    <x v="3"/>
    <x v="8"/>
    <x v="1"/>
    <n v="2"/>
    <x v="0"/>
    <n v="13"/>
    <x v="3"/>
  </r>
  <r>
    <n v="34"/>
    <x v="1"/>
    <x v="1"/>
    <x v="0"/>
    <x v="1"/>
    <n v="1"/>
    <x v="0"/>
    <n v="4"/>
    <x v="2"/>
    <s v="Life Sciences"/>
    <n v="1580"/>
    <n v="2"/>
    <x v="0"/>
    <x v="1"/>
    <x v="0"/>
    <x v="0"/>
    <x v="0"/>
    <x v="0"/>
    <x v="1"/>
    <n v="4"/>
    <x v="0"/>
    <x v="1"/>
    <x v="299"/>
    <x v="3"/>
    <x v="1"/>
    <x v="8"/>
    <x v="8"/>
    <n v="3"/>
    <x v="0"/>
    <n v="2"/>
    <x v="2"/>
    <x v="1"/>
    <x v="15"/>
    <x v="0"/>
    <n v="3"/>
    <n v="2"/>
    <x v="2"/>
    <x v="4"/>
    <x v="1"/>
    <x v="3"/>
    <x v="2"/>
    <n v="2"/>
    <x v="0"/>
    <n v="1"/>
    <x v="2"/>
  </r>
  <r>
    <n v="26"/>
    <x v="2"/>
    <x v="1"/>
    <x v="0"/>
    <x v="1"/>
    <n v="3"/>
    <x v="0"/>
    <n v="3"/>
    <x v="3"/>
    <s v="Life Sciences"/>
    <n v="1581"/>
    <n v="1"/>
    <x v="3"/>
    <x v="0"/>
    <x v="0"/>
    <x v="0"/>
    <x v="1"/>
    <x v="1"/>
    <x v="1"/>
    <n v="4"/>
    <x v="0"/>
    <x v="1"/>
    <x v="1042"/>
    <x v="1"/>
    <x v="1"/>
    <x v="7"/>
    <x v="7"/>
    <n v="4"/>
    <x v="1"/>
    <n v="1"/>
    <x v="0"/>
    <x v="0"/>
    <x v="5"/>
    <x v="2"/>
    <n v="5"/>
    <n v="3"/>
    <x v="1"/>
    <x v="6"/>
    <x v="1"/>
    <x v="2"/>
    <x v="2"/>
    <n v="0"/>
    <x v="0"/>
    <n v="0"/>
    <x v="2"/>
  </r>
  <r>
    <n v="38"/>
    <x v="1"/>
    <x v="1"/>
    <x v="0"/>
    <x v="0"/>
    <n v="14"/>
    <x v="4"/>
    <n v="3"/>
    <x v="3"/>
    <s v="Life Sciences"/>
    <n v="1582"/>
    <n v="3"/>
    <x v="1"/>
    <x v="1"/>
    <x v="0"/>
    <x v="0"/>
    <x v="0"/>
    <x v="0"/>
    <x v="0"/>
    <n v="2"/>
    <x v="1"/>
    <x v="1"/>
    <x v="1043"/>
    <x v="4"/>
    <x v="1"/>
    <x v="0"/>
    <x v="0"/>
    <n v="3"/>
    <x v="0"/>
    <n v="4"/>
    <x v="1"/>
    <x v="1"/>
    <x v="1"/>
    <x v="0"/>
    <n v="3"/>
    <n v="3"/>
    <x v="1"/>
    <x v="7"/>
    <x v="0"/>
    <x v="6"/>
    <x v="1"/>
    <n v="7"/>
    <x v="2"/>
    <n v="7"/>
    <x v="1"/>
  </r>
  <r>
    <n v="38"/>
    <x v="1"/>
    <x v="1"/>
    <x v="0"/>
    <x v="0"/>
    <n v="16"/>
    <x v="3"/>
    <n v="3"/>
    <x v="3"/>
    <s v="Life Sciences"/>
    <n v="1583"/>
    <n v="2"/>
    <x v="0"/>
    <x v="0"/>
    <x v="0"/>
    <x v="0"/>
    <x v="0"/>
    <x v="0"/>
    <x v="0"/>
    <n v="2"/>
    <x v="1"/>
    <x v="0"/>
    <x v="1044"/>
    <x v="7"/>
    <x v="1"/>
    <x v="3"/>
    <x v="3"/>
    <n v="3"/>
    <x v="0"/>
    <n v="2"/>
    <x v="2"/>
    <x v="0"/>
    <x v="0"/>
    <x v="0"/>
    <n v="5"/>
    <n v="4"/>
    <x v="3"/>
    <x v="11"/>
    <x v="2"/>
    <x v="3"/>
    <x v="2"/>
    <n v="1"/>
    <x v="0"/>
    <n v="2"/>
    <x v="2"/>
  </r>
  <r>
    <n v="36"/>
    <x v="1"/>
    <x v="1"/>
    <x v="0"/>
    <x v="0"/>
    <n v="1"/>
    <x v="0"/>
    <n v="4"/>
    <x v="2"/>
    <s v="Life Sciences"/>
    <n v="1585"/>
    <n v="2"/>
    <x v="0"/>
    <x v="0"/>
    <x v="0"/>
    <x v="0"/>
    <x v="0"/>
    <x v="0"/>
    <x v="0"/>
    <n v="3"/>
    <x v="2"/>
    <x v="0"/>
    <x v="1045"/>
    <x v="2"/>
    <x v="1"/>
    <x v="4"/>
    <x v="4"/>
    <n v="3"/>
    <x v="0"/>
    <n v="1"/>
    <x v="0"/>
    <x v="0"/>
    <x v="20"/>
    <x v="1"/>
    <n v="5"/>
    <n v="3"/>
    <x v="1"/>
    <x v="6"/>
    <x v="1"/>
    <x v="2"/>
    <x v="2"/>
    <n v="0"/>
    <x v="0"/>
    <n v="0"/>
    <x v="2"/>
  </r>
  <r>
    <n v="29"/>
    <x v="2"/>
    <x v="1"/>
    <x v="0"/>
    <x v="1"/>
    <n v="3"/>
    <x v="0"/>
    <n v="1"/>
    <x v="1"/>
    <s v="Medical"/>
    <n v="1586"/>
    <n v="2"/>
    <x v="0"/>
    <x v="1"/>
    <x v="0"/>
    <x v="0"/>
    <x v="1"/>
    <x v="1"/>
    <x v="2"/>
    <n v="1"/>
    <x v="3"/>
    <x v="0"/>
    <x v="1046"/>
    <x v="1"/>
    <x v="0"/>
    <x v="11"/>
    <x v="11"/>
    <n v="3"/>
    <x v="0"/>
    <n v="4"/>
    <x v="1"/>
    <x v="0"/>
    <x v="1"/>
    <x v="0"/>
    <n v="3"/>
    <n v="3"/>
    <x v="1"/>
    <x v="1"/>
    <x v="0"/>
    <x v="5"/>
    <x v="1"/>
    <n v="1"/>
    <x v="0"/>
    <n v="5"/>
    <x v="0"/>
  </r>
  <r>
    <n v="35"/>
    <x v="1"/>
    <x v="1"/>
    <x v="0"/>
    <x v="1"/>
    <n v="10"/>
    <x v="1"/>
    <n v="4"/>
    <x v="2"/>
    <s v="Medical"/>
    <n v="1587"/>
    <n v="1"/>
    <x v="3"/>
    <x v="0"/>
    <x v="0"/>
    <x v="0"/>
    <x v="0"/>
    <x v="0"/>
    <x v="4"/>
    <n v="3"/>
    <x v="2"/>
    <x v="0"/>
    <x v="528"/>
    <x v="9"/>
    <x v="0"/>
    <x v="10"/>
    <x v="10"/>
    <n v="3"/>
    <x v="0"/>
    <n v="3"/>
    <x v="3"/>
    <x v="0"/>
    <x v="1"/>
    <x v="0"/>
    <n v="4"/>
    <n v="3"/>
    <x v="1"/>
    <x v="8"/>
    <x v="2"/>
    <x v="3"/>
    <x v="2"/>
    <n v="0"/>
    <x v="0"/>
    <n v="4"/>
    <x v="0"/>
  </r>
  <r>
    <n v="39"/>
    <x v="1"/>
    <x v="1"/>
    <x v="0"/>
    <x v="0"/>
    <n v="6"/>
    <x v="1"/>
    <n v="3"/>
    <x v="3"/>
    <s v="Medical"/>
    <n v="1588"/>
    <n v="4"/>
    <x v="2"/>
    <x v="1"/>
    <x v="2"/>
    <x v="2"/>
    <x v="2"/>
    <x v="2"/>
    <x v="0"/>
    <n v="3"/>
    <x v="2"/>
    <x v="1"/>
    <x v="1047"/>
    <x v="7"/>
    <x v="1"/>
    <x v="0"/>
    <x v="0"/>
    <n v="3"/>
    <x v="0"/>
    <n v="1"/>
    <x v="0"/>
    <x v="1"/>
    <x v="27"/>
    <x v="1"/>
    <n v="3"/>
    <n v="3"/>
    <x v="1"/>
    <x v="5"/>
    <x v="0"/>
    <x v="8"/>
    <x v="1"/>
    <n v="7"/>
    <x v="2"/>
    <n v="6"/>
    <x v="1"/>
  </r>
  <r>
    <n v="29"/>
    <x v="2"/>
    <x v="1"/>
    <x v="1"/>
    <x v="1"/>
    <n v="2"/>
    <x v="0"/>
    <n v="1"/>
    <x v="1"/>
    <s v="Life Sciences"/>
    <n v="1590"/>
    <n v="1"/>
    <x v="3"/>
    <x v="1"/>
    <x v="0"/>
    <x v="0"/>
    <x v="0"/>
    <x v="0"/>
    <x v="4"/>
    <n v="4"/>
    <x v="0"/>
    <x v="2"/>
    <x v="1048"/>
    <x v="1"/>
    <x v="1"/>
    <x v="12"/>
    <x v="12"/>
    <n v="3"/>
    <x v="0"/>
    <n v="4"/>
    <x v="1"/>
    <x v="1"/>
    <x v="3"/>
    <x v="0"/>
    <n v="0"/>
    <n v="4"/>
    <x v="3"/>
    <x v="0"/>
    <x v="0"/>
    <x v="0"/>
    <x v="0"/>
    <n v="1"/>
    <x v="0"/>
    <n v="3"/>
    <x v="0"/>
  </r>
  <r>
    <n v="50"/>
    <x v="0"/>
    <x v="1"/>
    <x v="0"/>
    <x v="0"/>
    <n v="9"/>
    <x v="1"/>
    <n v="3"/>
    <x v="3"/>
    <s v="Marketing"/>
    <n v="1591"/>
    <n v="3"/>
    <x v="1"/>
    <x v="1"/>
    <x v="0"/>
    <x v="0"/>
    <x v="4"/>
    <x v="4"/>
    <x v="5"/>
    <n v="3"/>
    <x v="2"/>
    <x v="1"/>
    <x v="1049"/>
    <x v="5"/>
    <x v="0"/>
    <x v="10"/>
    <x v="10"/>
    <n v="3"/>
    <x v="0"/>
    <n v="3"/>
    <x v="3"/>
    <x v="1"/>
    <x v="39"/>
    <x v="4"/>
    <n v="2"/>
    <n v="3"/>
    <x v="1"/>
    <x v="6"/>
    <x v="1"/>
    <x v="2"/>
    <x v="2"/>
    <n v="0"/>
    <x v="0"/>
    <n v="0"/>
    <x v="2"/>
  </r>
  <r>
    <n v="23"/>
    <x v="2"/>
    <x v="1"/>
    <x v="0"/>
    <x v="1"/>
    <n v="10"/>
    <x v="1"/>
    <n v="3"/>
    <x v="3"/>
    <s v="Technical Degree"/>
    <n v="1592"/>
    <n v="4"/>
    <x v="2"/>
    <x v="1"/>
    <x v="2"/>
    <x v="2"/>
    <x v="1"/>
    <x v="1"/>
    <x v="1"/>
    <n v="3"/>
    <x v="2"/>
    <x v="1"/>
    <x v="97"/>
    <x v="7"/>
    <x v="1"/>
    <x v="10"/>
    <x v="10"/>
    <n v="3"/>
    <x v="0"/>
    <n v="4"/>
    <x v="1"/>
    <x v="1"/>
    <x v="21"/>
    <x v="3"/>
    <n v="2"/>
    <n v="3"/>
    <x v="1"/>
    <x v="4"/>
    <x v="1"/>
    <x v="3"/>
    <x v="2"/>
    <n v="2"/>
    <x v="0"/>
    <n v="2"/>
    <x v="2"/>
  </r>
  <r>
    <n v="36"/>
    <x v="1"/>
    <x v="1"/>
    <x v="1"/>
    <x v="1"/>
    <n v="6"/>
    <x v="1"/>
    <n v="4"/>
    <x v="2"/>
    <s v="Life Sciences"/>
    <n v="1594"/>
    <n v="1"/>
    <x v="3"/>
    <x v="1"/>
    <x v="2"/>
    <x v="2"/>
    <x v="0"/>
    <x v="0"/>
    <x v="2"/>
    <n v="1"/>
    <x v="3"/>
    <x v="1"/>
    <x v="622"/>
    <x v="9"/>
    <x v="0"/>
    <x v="4"/>
    <x v="4"/>
    <n v="3"/>
    <x v="0"/>
    <n v="4"/>
    <x v="1"/>
    <x v="1"/>
    <x v="15"/>
    <x v="0"/>
    <n v="3"/>
    <n v="3"/>
    <x v="1"/>
    <x v="11"/>
    <x v="2"/>
    <x v="3"/>
    <x v="2"/>
    <n v="0"/>
    <x v="0"/>
    <n v="2"/>
    <x v="2"/>
  </r>
  <r>
    <n v="42"/>
    <x v="0"/>
    <x v="1"/>
    <x v="0"/>
    <x v="1"/>
    <n v="9"/>
    <x v="1"/>
    <n v="2"/>
    <x v="0"/>
    <s v="Other"/>
    <n v="1595"/>
    <n v="4"/>
    <x v="2"/>
    <x v="1"/>
    <x v="1"/>
    <x v="1"/>
    <x v="4"/>
    <x v="4"/>
    <x v="5"/>
    <n v="4"/>
    <x v="0"/>
    <x v="0"/>
    <x v="1050"/>
    <x v="0"/>
    <x v="1"/>
    <x v="6"/>
    <x v="6"/>
    <n v="4"/>
    <x v="1"/>
    <n v="4"/>
    <x v="1"/>
    <x v="0"/>
    <x v="13"/>
    <x v="4"/>
    <n v="2"/>
    <n v="3"/>
    <x v="1"/>
    <x v="6"/>
    <x v="1"/>
    <x v="2"/>
    <x v="2"/>
    <n v="0"/>
    <x v="0"/>
    <n v="1"/>
    <x v="2"/>
  </r>
  <r>
    <n v="35"/>
    <x v="1"/>
    <x v="1"/>
    <x v="0"/>
    <x v="1"/>
    <n v="28"/>
    <x v="2"/>
    <n v="3"/>
    <x v="3"/>
    <s v="Life Sciences"/>
    <n v="1596"/>
    <n v="2"/>
    <x v="0"/>
    <x v="1"/>
    <x v="2"/>
    <x v="2"/>
    <x v="0"/>
    <x v="0"/>
    <x v="2"/>
    <n v="3"/>
    <x v="2"/>
    <x v="1"/>
    <x v="21"/>
    <x v="1"/>
    <x v="1"/>
    <x v="8"/>
    <x v="8"/>
    <n v="3"/>
    <x v="0"/>
    <n v="4"/>
    <x v="1"/>
    <x v="3"/>
    <x v="1"/>
    <x v="0"/>
    <n v="3"/>
    <n v="2"/>
    <x v="2"/>
    <x v="1"/>
    <x v="0"/>
    <x v="5"/>
    <x v="1"/>
    <n v="6"/>
    <x v="2"/>
    <n v="8"/>
    <x v="1"/>
  </r>
  <r>
    <n v="34"/>
    <x v="1"/>
    <x v="1"/>
    <x v="1"/>
    <x v="1"/>
    <n v="10"/>
    <x v="1"/>
    <n v="4"/>
    <x v="2"/>
    <s v="Technical Degree"/>
    <n v="1597"/>
    <n v="4"/>
    <x v="2"/>
    <x v="1"/>
    <x v="1"/>
    <x v="1"/>
    <x v="0"/>
    <x v="0"/>
    <x v="4"/>
    <n v="3"/>
    <x v="2"/>
    <x v="1"/>
    <x v="1051"/>
    <x v="1"/>
    <x v="1"/>
    <x v="9"/>
    <x v="9"/>
    <n v="3"/>
    <x v="0"/>
    <n v="2"/>
    <x v="2"/>
    <x v="1"/>
    <x v="0"/>
    <x v="0"/>
    <n v="3"/>
    <n v="2"/>
    <x v="2"/>
    <x v="3"/>
    <x v="0"/>
    <x v="3"/>
    <x v="2"/>
    <n v="7"/>
    <x v="2"/>
    <n v="7"/>
    <x v="1"/>
  </r>
  <r>
    <n v="40"/>
    <x v="1"/>
    <x v="1"/>
    <x v="0"/>
    <x v="0"/>
    <n v="14"/>
    <x v="4"/>
    <n v="2"/>
    <x v="0"/>
    <s v="Life Sciences"/>
    <n v="1598"/>
    <n v="4"/>
    <x v="2"/>
    <x v="0"/>
    <x v="0"/>
    <x v="0"/>
    <x v="0"/>
    <x v="0"/>
    <x v="0"/>
    <n v="1"/>
    <x v="3"/>
    <x v="1"/>
    <x v="912"/>
    <x v="1"/>
    <x v="1"/>
    <x v="2"/>
    <x v="2"/>
    <n v="3"/>
    <x v="0"/>
    <n v="3"/>
    <x v="3"/>
    <x v="1"/>
    <x v="7"/>
    <x v="3"/>
    <n v="2"/>
    <n v="3"/>
    <x v="1"/>
    <x v="8"/>
    <x v="2"/>
    <x v="0"/>
    <x v="0"/>
    <n v="1"/>
    <x v="0"/>
    <n v="2"/>
    <x v="2"/>
  </r>
  <r>
    <n v="43"/>
    <x v="0"/>
    <x v="1"/>
    <x v="0"/>
    <x v="1"/>
    <n v="27"/>
    <x v="2"/>
    <n v="3"/>
    <x v="3"/>
    <s v="Technical Degree"/>
    <n v="1599"/>
    <n v="4"/>
    <x v="2"/>
    <x v="1"/>
    <x v="2"/>
    <x v="2"/>
    <x v="1"/>
    <x v="1"/>
    <x v="2"/>
    <n v="2"/>
    <x v="1"/>
    <x v="2"/>
    <x v="204"/>
    <x v="6"/>
    <x v="1"/>
    <x v="3"/>
    <x v="3"/>
    <n v="3"/>
    <x v="0"/>
    <n v="3"/>
    <x v="3"/>
    <x v="1"/>
    <x v="0"/>
    <x v="0"/>
    <n v="0"/>
    <n v="3"/>
    <x v="1"/>
    <x v="0"/>
    <x v="0"/>
    <x v="0"/>
    <x v="0"/>
    <n v="0"/>
    <x v="0"/>
    <n v="2"/>
    <x v="2"/>
  </r>
  <r>
    <n v="35"/>
    <x v="1"/>
    <x v="1"/>
    <x v="0"/>
    <x v="1"/>
    <n v="7"/>
    <x v="1"/>
    <n v="2"/>
    <x v="0"/>
    <s v="Life Sciences"/>
    <n v="1601"/>
    <n v="3"/>
    <x v="1"/>
    <x v="1"/>
    <x v="1"/>
    <x v="1"/>
    <x v="1"/>
    <x v="1"/>
    <x v="2"/>
    <n v="4"/>
    <x v="0"/>
    <x v="1"/>
    <x v="1052"/>
    <x v="1"/>
    <x v="1"/>
    <x v="11"/>
    <x v="11"/>
    <n v="3"/>
    <x v="0"/>
    <n v="4"/>
    <x v="1"/>
    <x v="1"/>
    <x v="5"/>
    <x v="2"/>
    <n v="5"/>
    <n v="2"/>
    <x v="2"/>
    <x v="6"/>
    <x v="1"/>
    <x v="2"/>
    <x v="2"/>
    <n v="0"/>
    <x v="0"/>
    <n v="1"/>
    <x v="2"/>
  </r>
  <r>
    <n v="46"/>
    <x v="0"/>
    <x v="1"/>
    <x v="0"/>
    <x v="0"/>
    <n v="1"/>
    <x v="0"/>
    <n v="4"/>
    <x v="2"/>
    <s v="Life Sciences"/>
    <n v="1602"/>
    <n v="4"/>
    <x v="2"/>
    <x v="1"/>
    <x v="2"/>
    <x v="2"/>
    <x v="3"/>
    <x v="3"/>
    <x v="5"/>
    <n v="1"/>
    <x v="3"/>
    <x v="0"/>
    <x v="1053"/>
    <x v="1"/>
    <x v="1"/>
    <x v="2"/>
    <x v="2"/>
    <n v="3"/>
    <x v="0"/>
    <n v="2"/>
    <x v="2"/>
    <x v="0"/>
    <x v="39"/>
    <x v="4"/>
    <n v="5"/>
    <n v="1"/>
    <x v="0"/>
    <x v="34"/>
    <x v="3"/>
    <x v="2"/>
    <x v="2"/>
    <n v="0"/>
    <x v="0"/>
    <n v="12"/>
    <x v="3"/>
  </r>
  <r>
    <n v="28"/>
    <x v="2"/>
    <x v="0"/>
    <x v="0"/>
    <x v="1"/>
    <n v="24"/>
    <x v="2"/>
    <n v="3"/>
    <x v="3"/>
    <s v="Medical"/>
    <n v="1604"/>
    <n v="3"/>
    <x v="1"/>
    <x v="1"/>
    <x v="0"/>
    <x v="0"/>
    <x v="1"/>
    <x v="1"/>
    <x v="2"/>
    <n v="2"/>
    <x v="1"/>
    <x v="1"/>
    <x v="1054"/>
    <x v="1"/>
    <x v="0"/>
    <x v="8"/>
    <x v="8"/>
    <n v="3"/>
    <x v="0"/>
    <n v="3"/>
    <x v="3"/>
    <x v="2"/>
    <x v="5"/>
    <x v="2"/>
    <n v="3"/>
    <n v="3"/>
    <x v="1"/>
    <x v="6"/>
    <x v="1"/>
    <x v="10"/>
    <x v="2"/>
    <n v="0"/>
    <x v="0"/>
    <n v="0"/>
    <x v="2"/>
  </r>
  <r>
    <n v="22"/>
    <x v="2"/>
    <x v="1"/>
    <x v="2"/>
    <x v="1"/>
    <n v="26"/>
    <x v="2"/>
    <n v="2"/>
    <x v="0"/>
    <s v="Other"/>
    <n v="1605"/>
    <n v="2"/>
    <x v="0"/>
    <x v="0"/>
    <x v="1"/>
    <x v="1"/>
    <x v="1"/>
    <x v="1"/>
    <x v="1"/>
    <n v="3"/>
    <x v="2"/>
    <x v="1"/>
    <x v="1055"/>
    <x v="1"/>
    <x v="0"/>
    <x v="9"/>
    <x v="9"/>
    <n v="3"/>
    <x v="0"/>
    <n v="2"/>
    <x v="2"/>
    <x v="0"/>
    <x v="21"/>
    <x v="3"/>
    <n v="2"/>
    <n v="2"/>
    <x v="2"/>
    <x v="9"/>
    <x v="2"/>
    <x v="3"/>
    <x v="2"/>
    <n v="1"/>
    <x v="0"/>
    <n v="3"/>
    <x v="0"/>
  </r>
  <r>
    <n v="50"/>
    <x v="0"/>
    <x v="1"/>
    <x v="1"/>
    <x v="1"/>
    <n v="20"/>
    <x v="3"/>
    <n v="5"/>
    <x v="4"/>
    <s v="Medical"/>
    <n v="1606"/>
    <n v="2"/>
    <x v="0"/>
    <x v="1"/>
    <x v="0"/>
    <x v="0"/>
    <x v="3"/>
    <x v="3"/>
    <x v="4"/>
    <n v="3"/>
    <x v="2"/>
    <x v="1"/>
    <x v="1056"/>
    <x v="7"/>
    <x v="0"/>
    <x v="2"/>
    <x v="2"/>
    <n v="3"/>
    <x v="0"/>
    <n v="3"/>
    <x v="3"/>
    <x v="1"/>
    <x v="36"/>
    <x v="4"/>
    <n v="3"/>
    <n v="3"/>
    <x v="1"/>
    <x v="35"/>
    <x v="3"/>
    <x v="6"/>
    <x v="1"/>
    <n v="12"/>
    <x v="3"/>
    <n v="13"/>
    <x v="3"/>
  </r>
  <r>
    <n v="32"/>
    <x v="1"/>
    <x v="1"/>
    <x v="0"/>
    <x v="1"/>
    <n v="5"/>
    <x v="0"/>
    <n v="4"/>
    <x v="2"/>
    <s v="Other"/>
    <n v="1607"/>
    <n v="2"/>
    <x v="0"/>
    <x v="0"/>
    <x v="2"/>
    <x v="2"/>
    <x v="1"/>
    <x v="1"/>
    <x v="1"/>
    <n v="4"/>
    <x v="0"/>
    <x v="1"/>
    <x v="1057"/>
    <x v="9"/>
    <x v="1"/>
    <x v="8"/>
    <x v="8"/>
    <n v="3"/>
    <x v="0"/>
    <n v="4"/>
    <x v="1"/>
    <x v="3"/>
    <x v="3"/>
    <x v="0"/>
    <n v="3"/>
    <n v="3"/>
    <x v="1"/>
    <x v="11"/>
    <x v="2"/>
    <x v="3"/>
    <x v="2"/>
    <n v="0"/>
    <x v="0"/>
    <n v="2"/>
    <x v="2"/>
  </r>
  <r>
    <n v="44"/>
    <x v="0"/>
    <x v="1"/>
    <x v="0"/>
    <x v="1"/>
    <n v="7"/>
    <x v="1"/>
    <n v="3"/>
    <x v="3"/>
    <s v="Medical"/>
    <n v="1608"/>
    <n v="2"/>
    <x v="0"/>
    <x v="0"/>
    <x v="0"/>
    <x v="0"/>
    <x v="4"/>
    <x v="4"/>
    <x v="7"/>
    <n v="4"/>
    <x v="0"/>
    <x v="2"/>
    <x v="1058"/>
    <x v="4"/>
    <x v="0"/>
    <x v="9"/>
    <x v="9"/>
    <n v="3"/>
    <x v="0"/>
    <n v="4"/>
    <x v="1"/>
    <x v="1"/>
    <x v="18"/>
    <x v="4"/>
    <n v="4"/>
    <n v="2"/>
    <x v="2"/>
    <x v="14"/>
    <x v="3"/>
    <x v="1"/>
    <x v="1"/>
    <n v="1"/>
    <x v="0"/>
    <n v="10"/>
    <x v="1"/>
  </r>
  <r>
    <n v="30"/>
    <x v="2"/>
    <x v="1"/>
    <x v="0"/>
    <x v="1"/>
    <n v="7"/>
    <x v="1"/>
    <n v="3"/>
    <x v="3"/>
    <s v="Medical"/>
    <n v="1609"/>
    <n v="2"/>
    <x v="0"/>
    <x v="1"/>
    <x v="1"/>
    <x v="1"/>
    <x v="1"/>
    <x v="1"/>
    <x v="1"/>
    <n v="2"/>
    <x v="1"/>
    <x v="1"/>
    <x v="1059"/>
    <x v="1"/>
    <x v="1"/>
    <x v="3"/>
    <x v="3"/>
    <n v="3"/>
    <x v="0"/>
    <n v="2"/>
    <x v="2"/>
    <x v="1"/>
    <x v="3"/>
    <x v="0"/>
    <n v="3"/>
    <n v="2"/>
    <x v="2"/>
    <x v="0"/>
    <x v="0"/>
    <x v="0"/>
    <x v="0"/>
    <n v="1"/>
    <x v="0"/>
    <n v="1"/>
    <x v="2"/>
  </r>
  <r>
    <n v="45"/>
    <x v="0"/>
    <x v="1"/>
    <x v="0"/>
    <x v="1"/>
    <n v="5"/>
    <x v="0"/>
    <n v="5"/>
    <x v="4"/>
    <s v="Medical"/>
    <n v="1611"/>
    <n v="3"/>
    <x v="1"/>
    <x v="0"/>
    <x v="3"/>
    <x v="3"/>
    <x v="0"/>
    <x v="0"/>
    <x v="2"/>
    <n v="1"/>
    <x v="3"/>
    <x v="0"/>
    <x v="939"/>
    <x v="1"/>
    <x v="0"/>
    <x v="9"/>
    <x v="9"/>
    <n v="3"/>
    <x v="0"/>
    <n v="1"/>
    <x v="0"/>
    <x v="0"/>
    <x v="1"/>
    <x v="0"/>
    <n v="3"/>
    <n v="3"/>
    <x v="1"/>
    <x v="1"/>
    <x v="0"/>
    <x v="1"/>
    <x v="1"/>
    <n v="1"/>
    <x v="0"/>
    <n v="4"/>
    <x v="0"/>
  </r>
  <r>
    <n v="45"/>
    <x v="0"/>
    <x v="1"/>
    <x v="2"/>
    <x v="0"/>
    <n v="26"/>
    <x v="2"/>
    <n v="3"/>
    <x v="3"/>
    <s v="Marketing"/>
    <n v="1612"/>
    <n v="1"/>
    <x v="3"/>
    <x v="1"/>
    <x v="1"/>
    <x v="1"/>
    <x v="0"/>
    <x v="0"/>
    <x v="0"/>
    <n v="1"/>
    <x v="3"/>
    <x v="1"/>
    <x v="1060"/>
    <x v="1"/>
    <x v="1"/>
    <x v="2"/>
    <x v="2"/>
    <n v="3"/>
    <x v="0"/>
    <n v="1"/>
    <x v="0"/>
    <x v="1"/>
    <x v="1"/>
    <x v="0"/>
    <n v="2"/>
    <n v="3"/>
    <x v="1"/>
    <x v="1"/>
    <x v="0"/>
    <x v="1"/>
    <x v="1"/>
    <n v="4"/>
    <x v="1"/>
    <n v="5"/>
    <x v="0"/>
  </r>
  <r>
    <n v="31"/>
    <x v="1"/>
    <x v="1"/>
    <x v="1"/>
    <x v="0"/>
    <n v="2"/>
    <x v="0"/>
    <n v="4"/>
    <x v="2"/>
    <s v="Other"/>
    <n v="1613"/>
    <n v="4"/>
    <x v="2"/>
    <x v="1"/>
    <x v="0"/>
    <x v="0"/>
    <x v="0"/>
    <x v="0"/>
    <x v="0"/>
    <n v="1"/>
    <x v="3"/>
    <x v="0"/>
    <x v="1061"/>
    <x v="8"/>
    <x v="1"/>
    <x v="4"/>
    <x v="4"/>
    <n v="3"/>
    <x v="0"/>
    <n v="4"/>
    <x v="1"/>
    <x v="0"/>
    <x v="1"/>
    <x v="0"/>
    <n v="3"/>
    <n v="3"/>
    <x v="1"/>
    <x v="8"/>
    <x v="2"/>
    <x v="3"/>
    <x v="2"/>
    <n v="0"/>
    <x v="0"/>
    <n v="3"/>
    <x v="0"/>
  </r>
  <r>
    <n v="36"/>
    <x v="1"/>
    <x v="1"/>
    <x v="0"/>
    <x v="1"/>
    <n v="12"/>
    <x v="4"/>
    <n v="4"/>
    <x v="2"/>
    <s v="Life Sciences"/>
    <n v="1614"/>
    <n v="3"/>
    <x v="1"/>
    <x v="0"/>
    <x v="0"/>
    <x v="0"/>
    <x v="0"/>
    <x v="0"/>
    <x v="3"/>
    <n v="3"/>
    <x v="2"/>
    <x v="1"/>
    <x v="1062"/>
    <x v="3"/>
    <x v="0"/>
    <x v="3"/>
    <x v="3"/>
    <n v="3"/>
    <x v="0"/>
    <n v="2"/>
    <x v="2"/>
    <x v="3"/>
    <x v="2"/>
    <x v="0"/>
    <n v="2"/>
    <n v="3"/>
    <x v="1"/>
    <x v="11"/>
    <x v="2"/>
    <x v="3"/>
    <x v="2"/>
    <n v="1"/>
    <x v="0"/>
    <n v="1"/>
    <x v="2"/>
  </r>
  <r>
    <n v="34"/>
    <x v="1"/>
    <x v="1"/>
    <x v="1"/>
    <x v="1"/>
    <n v="10"/>
    <x v="1"/>
    <n v="4"/>
    <x v="2"/>
    <s v="Life Sciences"/>
    <n v="1615"/>
    <n v="3"/>
    <x v="1"/>
    <x v="1"/>
    <x v="2"/>
    <x v="2"/>
    <x v="0"/>
    <x v="0"/>
    <x v="3"/>
    <n v="4"/>
    <x v="0"/>
    <x v="2"/>
    <x v="927"/>
    <x v="1"/>
    <x v="1"/>
    <x v="4"/>
    <x v="4"/>
    <n v="3"/>
    <x v="0"/>
    <n v="1"/>
    <x v="0"/>
    <x v="1"/>
    <x v="15"/>
    <x v="0"/>
    <n v="3"/>
    <n v="3"/>
    <x v="1"/>
    <x v="7"/>
    <x v="0"/>
    <x v="1"/>
    <x v="1"/>
    <n v="7"/>
    <x v="2"/>
    <n v="2"/>
    <x v="2"/>
  </r>
  <r>
    <n v="49"/>
    <x v="0"/>
    <x v="1"/>
    <x v="0"/>
    <x v="1"/>
    <n v="25"/>
    <x v="2"/>
    <n v="4"/>
    <x v="2"/>
    <s v="Life Sciences"/>
    <n v="1617"/>
    <n v="3"/>
    <x v="1"/>
    <x v="0"/>
    <x v="0"/>
    <x v="0"/>
    <x v="1"/>
    <x v="1"/>
    <x v="2"/>
    <n v="1"/>
    <x v="3"/>
    <x v="1"/>
    <x v="1063"/>
    <x v="1"/>
    <x v="1"/>
    <x v="9"/>
    <x v="9"/>
    <n v="3"/>
    <x v="0"/>
    <n v="4"/>
    <x v="1"/>
    <x v="1"/>
    <x v="1"/>
    <x v="0"/>
    <n v="3"/>
    <n v="2"/>
    <x v="2"/>
    <x v="7"/>
    <x v="0"/>
    <x v="8"/>
    <x v="1"/>
    <n v="1"/>
    <x v="0"/>
    <n v="4"/>
    <x v="0"/>
  </r>
  <r>
    <n v="39"/>
    <x v="1"/>
    <x v="1"/>
    <x v="0"/>
    <x v="1"/>
    <n v="10"/>
    <x v="1"/>
    <n v="5"/>
    <x v="4"/>
    <s v="Medical"/>
    <n v="1618"/>
    <n v="2"/>
    <x v="0"/>
    <x v="1"/>
    <x v="0"/>
    <x v="0"/>
    <x v="0"/>
    <x v="0"/>
    <x v="3"/>
    <n v="1"/>
    <x v="3"/>
    <x v="1"/>
    <x v="1064"/>
    <x v="7"/>
    <x v="1"/>
    <x v="4"/>
    <x v="4"/>
    <n v="3"/>
    <x v="0"/>
    <n v="4"/>
    <x v="1"/>
    <x v="2"/>
    <x v="1"/>
    <x v="0"/>
    <n v="3"/>
    <n v="3"/>
    <x v="1"/>
    <x v="5"/>
    <x v="0"/>
    <x v="1"/>
    <x v="1"/>
    <n v="7"/>
    <x v="2"/>
    <n v="7"/>
    <x v="1"/>
  </r>
  <r>
    <n v="27"/>
    <x v="2"/>
    <x v="1"/>
    <x v="0"/>
    <x v="1"/>
    <n v="19"/>
    <x v="3"/>
    <n v="3"/>
    <x v="3"/>
    <s v="Other"/>
    <n v="1619"/>
    <n v="4"/>
    <x v="2"/>
    <x v="1"/>
    <x v="1"/>
    <x v="1"/>
    <x v="1"/>
    <x v="1"/>
    <x v="2"/>
    <n v="1"/>
    <x v="3"/>
    <x v="2"/>
    <x v="1065"/>
    <x v="1"/>
    <x v="1"/>
    <x v="0"/>
    <x v="0"/>
    <n v="3"/>
    <x v="0"/>
    <n v="1"/>
    <x v="0"/>
    <x v="3"/>
    <x v="2"/>
    <x v="0"/>
    <n v="3"/>
    <n v="3"/>
    <x v="1"/>
    <x v="5"/>
    <x v="0"/>
    <x v="1"/>
    <x v="1"/>
    <n v="0"/>
    <x v="0"/>
    <n v="7"/>
    <x v="1"/>
  </r>
  <r>
    <n v="35"/>
    <x v="1"/>
    <x v="1"/>
    <x v="0"/>
    <x v="1"/>
    <n v="18"/>
    <x v="3"/>
    <n v="5"/>
    <x v="4"/>
    <s v="Life Sciences"/>
    <n v="1621"/>
    <n v="2"/>
    <x v="0"/>
    <x v="1"/>
    <x v="2"/>
    <x v="2"/>
    <x v="0"/>
    <x v="0"/>
    <x v="1"/>
    <n v="1"/>
    <x v="3"/>
    <x v="1"/>
    <x v="1066"/>
    <x v="1"/>
    <x v="1"/>
    <x v="0"/>
    <x v="0"/>
    <n v="3"/>
    <x v="0"/>
    <n v="4"/>
    <x v="1"/>
    <x v="0"/>
    <x v="28"/>
    <x v="1"/>
    <n v="2"/>
    <n v="3"/>
    <x v="1"/>
    <x v="22"/>
    <x v="4"/>
    <x v="11"/>
    <x v="3"/>
    <n v="1"/>
    <x v="0"/>
    <n v="10"/>
    <x v="1"/>
  </r>
  <r>
    <n v="28"/>
    <x v="2"/>
    <x v="1"/>
    <x v="0"/>
    <x v="1"/>
    <n v="27"/>
    <x v="2"/>
    <n v="3"/>
    <x v="3"/>
    <s v="Medical"/>
    <n v="1622"/>
    <n v="2"/>
    <x v="0"/>
    <x v="0"/>
    <x v="3"/>
    <x v="3"/>
    <x v="0"/>
    <x v="0"/>
    <x v="3"/>
    <n v="1"/>
    <x v="3"/>
    <x v="2"/>
    <x v="1067"/>
    <x v="4"/>
    <x v="1"/>
    <x v="7"/>
    <x v="7"/>
    <n v="4"/>
    <x v="1"/>
    <n v="2"/>
    <x v="2"/>
    <x v="1"/>
    <x v="3"/>
    <x v="0"/>
    <n v="5"/>
    <n v="2"/>
    <x v="2"/>
    <x v="8"/>
    <x v="2"/>
    <x v="7"/>
    <x v="0"/>
    <n v="0"/>
    <x v="0"/>
    <n v="0"/>
    <x v="2"/>
  </r>
  <r>
    <n v="21"/>
    <x v="2"/>
    <x v="1"/>
    <x v="0"/>
    <x v="1"/>
    <n v="5"/>
    <x v="0"/>
    <n v="1"/>
    <x v="1"/>
    <s v="Medical"/>
    <n v="1623"/>
    <n v="3"/>
    <x v="1"/>
    <x v="1"/>
    <x v="0"/>
    <x v="0"/>
    <x v="1"/>
    <x v="1"/>
    <x v="1"/>
    <n v="4"/>
    <x v="0"/>
    <x v="0"/>
    <x v="1068"/>
    <x v="1"/>
    <x v="1"/>
    <x v="11"/>
    <x v="11"/>
    <n v="3"/>
    <x v="0"/>
    <n v="3"/>
    <x v="3"/>
    <x v="0"/>
    <x v="8"/>
    <x v="3"/>
    <n v="2"/>
    <n v="3"/>
    <x v="1"/>
    <x v="4"/>
    <x v="1"/>
    <x v="3"/>
    <x v="2"/>
    <n v="2"/>
    <x v="0"/>
    <n v="2"/>
    <x v="2"/>
  </r>
  <r>
    <n v="18"/>
    <x v="2"/>
    <x v="0"/>
    <x v="1"/>
    <x v="0"/>
    <n v="3"/>
    <x v="0"/>
    <n v="2"/>
    <x v="0"/>
    <s v="Medical"/>
    <n v="1624"/>
    <n v="2"/>
    <x v="0"/>
    <x v="0"/>
    <x v="0"/>
    <x v="0"/>
    <x v="1"/>
    <x v="1"/>
    <x v="6"/>
    <n v="4"/>
    <x v="0"/>
    <x v="0"/>
    <x v="1069"/>
    <x v="1"/>
    <x v="0"/>
    <x v="3"/>
    <x v="3"/>
    <n v="3"/>
    <x v="0"/>
    <n v="3"/>
    <x v="3"/>
    <x v="0"/>
    <x v="11"/>
    <x v="2"/>
    <n v="2"/>
    <n v="4"/>
    <x v="3"/>
    <x v="2"/>
    <x v="1"/>
    <x v="2"/>
    <x v="2"/>
    <n v="0"/>
    <x v="0"/>
    <n v="0"/>
    <x v="2"/>
  </r>
  <r>
    <n v="47"/>
    <x v="0"/>
    <x v="1"/>
    <x v="0"/>
    <x v="2"/>
    <n v="26"/>
    <x v="2"/>
    <n v="4"/>
    <x v="2"/>
    <s v="Life Sciences"/>
    <n v="1625"/>
    <n v="4"/>
    <x v="2"/>
    <x v="0"/>
    <x v="0"/>
    <x v="0"/>
    <x v="4"/>
    <x v="4"/>
    <x v="5"/>
    <n v="3"/>
    <x v="2"/>
    <x v="1"/>
    <x v="1070"/>
    <x v="9"/>
    <x v="1"/>
    <x v="0"/>
    <x v="0"/>
    <n v="3"/>
    <x v="0"/>
    <n v="3"/>
    <x v="3"/>
    <x v="1"/>
    <x v="39"/>
    <x v="4"/>
    <n v="2"/>
    <n v="3"/>
    <x v="1"/>
    <x v="8"/>
    <x v="2"/>
    <x v="3"/>
    <x v="2"/>
    <n v="1"/>
    <x v="0"/>
    <n v="0"/>
    <x v="2"/>
  </r>
  <r>
    <n v="39"/>
    <x v="1"/>
    <x v="1"/>
    <x v="0"/>
    <x v="1"/>
    <n v="3"/>
    <x v="0"/>
    <n v="2"/>
    <x v="0"/>
    <s v="Medical"/>
    <n v="1627"/>
    <n v="3"/>
    <x v="1"/>
    <x v="1"/>
    <x v="1"/>
    <x v="1"/>
    <x v="0"/>
    <x v="0"/>
    <x v="2"/>
    <n v="3"/>
    <x v="2"/>
    <x v="2"/>
    <x v="1071"/>
    <x v="4"/>
    <x v="1"/>
    <x v="2"/>
    <x v="2"/>
    <n v="3"/>
    <x v="0"/>
    <n v="4"/>
    <x v="1"/>
    <x v="1"/>
    <x v="27"/>
    <x v="1"/>
    <n v="3"/>
    <n v="3"/>
    <x v="1"/>
    <x v="1"/>
    <x v="0"/>
    <x v="6"/>
    <x v="1"/>
    <n v="0"/>
    <x v="0"/>
    <n v="7"/>
    <x v="1"/>
  </r>
  <r>
    <n v="40"/>
    <x v="1"/>
    <x v="1"/>
    <x v="0"/>
    <x v="1"/>
    <n v="15"/>
    <x v="4"/>
    <n v="3"/>
    <x v="3"/>
    <s v="Life Sciences"/>
    <n v="1628"/>
    <n v="1"/>
    <x v="3"/>
    <x v="0"/>
    <x v="1"/>
    <x v="1"/>
    <x v="2"/>
    <x v="2"/>
    <x v="3"/>
    <n v="3"/>
    <x v="2"/>
    <x v="1"/>
    <x v="1072"/>
    <x v="1"/>
    <x v="1"/>
    <x v="4"/>
    <x v="4"/>
    <n v="3"/>
    <x v="0"/>
    <n v="4"/>
    <x v="1"/>
    <x v="3"/>
    <x v="33"/>
    <x v="1"/>
    <n v="2"/>
    <n v="3"/>
    <x v="1"/>
    <x v="29"/>
    <x v="4"/>
    <x v="11"/>
    <x v="3"/>
    <n v="14"/>
    <x v="3"/>
    <n v="12"/>
    <x v="3"/>
  </r>
  <r>
    <n v="35"/>
    <x v="1"/>
    <x v="1"/>
    <x v="2"/>
    <x v="1"/>
    <n v="8"/>
    <x v="1"/>
    <n v="4"/>
    <x v="2"/>
    <s v="Life Sciences"/>
    <n v="1630"/>
    <n v="3"/>
    <x v="1"/>
    <x v="0"/>
    <x v="0"/>
    <x v="0"/>
    <x v="0"/>
    <x v="0"/>
    <x v="4"/>
    <n v="3"/>
    <x v="2"/>
    <x v="1"/>
    <x v="691"/>
    <x v="1"/>
    <x v="1"/>
    <x v="3"/>
    <x v="3"/>
    <n v="3"/>
    <x v="0"/>
    <n v="4"/>
    <x v="1"/>
    <x v="1"/>
    <x v="20"/>
    <x v="1"/>
    <n v="5"/>
    <n v="3"/>
    <x v="1"/>
    <x v="13"/>
    <x v="4"/>
    <x v="14"/>
    <x v="3"/>
    <n v="2"/>
    <x v="0"/>
    <n v="9"/>
    <x v="1"/>
  </r>
  <r>
    <n v="37"/>
    <x v="1"/>
    <x v="1"/>
    <x v="0"/>
    <x v="1"/>
    <n v="19"/>
    <x v="3"/>
    <n v="3"/>
    <x v="3"/>
    <s v="Life Sciences"/>
    <n v="1631"/>
    <n v="3"/>
    <x v="1"/>
    <x v="1"/>
    <x v="0"/>
    <x v="0"/>
    <x v="0"/>
    <x v="0"/>
    <x v="3"/>
    <n v="3"/>
    <x v="2"/>
    <x v="1"/>
    <x v="1073"/>
    <x v="9"/>
    <x v="1"/>
    <x v="8"/>
    <x v="8"/>
    <n v="3"/>
    <x v="0"/>
    <n v="1"/>
    <x v="0"/>
    <x v="2"/>
    <x v="15"/>
    <x v="0"/>
    <n v="2"/>
    <n v="2"/>
    <x v="2"/>
    <x v="9"/>
    <x v="2"/>
    <x v="7"/>
    <x v="0"/>
    <n v="0"/>
    <x v="0"/>
    <n v="2"/>
    <x v="2"/>
  </r>
  <r>
    <n v="39"/>
    <x v="1"/>
    <x v="1"/>
    <x v="1"/>
    <x v="1"/>
    <n v="4"/>
    <x v="0"/>
    <n v="3"/>
    <x v="3"/>
    <s v="Medical"/>
    <n v="1633"/>
    <n v="1"/>
    <x v="3"/>
    <x v="0"/>
    <x v="0"/>
    <x v="0"/>
    <x v="0"/>
    <x v="0"/>
    <x v="3"/>
    <n v="3"/>
    <x v="2"/>
    <x v="0"/>
    <x v="1074"/>
    <x v="4"/>
    <x v="1"/>
    <x v="4"/>
    <x v="4"/>
    <n v="3"/>
    <x v="0"/>
    <n v="4"/>
    <x v="1"/>
    <x v="0"/>
    <x v="1"/>
    <x v="0"/>
    <n v="2"/>
    <n v="1"/>
    <x v="0"/>
    <x v="7"/>
    <x v="0"/>
    <x v="3"/>
    <x v="2"/>
    <n v="3"/>
    <x v="1"/>
    <n v="8"/>
    <x v="1"/>
  </r>
  <r>
    <n v="45"/>
    <x v="0"/>
    <x v="1"/>
    <x v="0"/>
    <x v="1"/>
    <n v="2"/>
    <x v="0"/>
    <n v="2"/>
    <x v="0"/>
    <s v="Other"/>
    <n v="1635"/>
    <n v="4"/>
    <x v="2"/>
    <x v="0"/>
    <x v="1"/>
    <x v="1"/>
    <x v="0"/>
    <x v="0"/>
    <x v="3"/>
    <n v="4"/>
    <x v="0"/>
    <x v="2"/>
    <x v="1075"/>
    <x v="1"/>
    <x v="1"/>
    <x v="12"/>
    <x v="12"/>
    <n v="3"/>
    <x v="0"/>
    <n v="1"/>
    <x v="0"/>
    <x v="3"/>
    <x v="1"/>
    <x v="0"/>
    <n v="3"/>
    <n v="3"/>
    <x v="1"/>
    <x v="1"/>
    <x v="0"/>
    <x v="1"/>
    <x v="1"/>
    <n v="3"/>
    <x v="1"/>
    <n v="9"/>
    <x v="1"/>
  </r>
  <r>
    <n v="38"/>
    <x v="1"/>
    <x v="1"/>
    <x v="0"/>
    <x v="1"/>
    <n v="2"/>
    <x v="0"/>
    <n v="2"/>
    <x v="0"/>
    <s v="Medical"/>
    <n v="1638"/>
    <n v="4"/>
    <x v="2"/>
    <x v="0"/>
    <x v="1"/>
    <x v="1"/>
    <x v="2"/>
    <x v="2"/>
    <x v="3"/>
    <n v="3"/>
    <x v="2"/>
    <x v="1"/>
    <x v="751"/>
    <x v="9"/>
    <x v="0"/>
    <x v="12"/>
    <x v="12"/>
    <n v="3"/>
    <x v="0"/>
    <n v="4"/>
    <x v="1"/>
    <x v="1"/>
    <x v="1"/>
    <x v="0"/>
    <n v="6"/>
    <n v="4"/>
    <x v="3"/>
    <x v="8"/>
    <x v="2"/>
    <x v="0"/>
    <x v="0"/>
    <n v="0"/>
    <x v="0"/>
    <n v="2"/>
    <x v="2"/>
  </r>
  <r>
    <n v="35"/>
    <x v="1"/>
    <x v="0"/>
    <x v="0"/>
    <x v="0"/>
    <n v="10"/>
    <x v="1"/>
    <n v="3"/>
    <x v="3"/>
    <s v="Medical"/>
    <n v="1639"/>
    <n v="4"/>
    <x v="2"/>
    <x v="1"/>
    <x v="1"/>
    <x v="1"/>
    <x v="2"/>
    <x v="2"/>
    <x v="0"/>
    <n v="1"/>
    <x v="3"/>
    <x v="1"/>
    <x v="1076"/>
    <x v="3"/>
    <x v="1"/>
    <x v="8"/>
    <x v="8"/>
    <n v="3"/>
    <x v="0"/>
    <n v="3"/>
    <x v="3"/>
    <x v="0"/>
    <x v="20"/>
    <x v="1"/>
    <n v="3"/>
    <n v="3"/>
    <x v="1"/>
    <x v="20"/>
    <x v="4"/>
    <x v="16"/>
    <x v="3"/>
    <n v="6"/>
    <x v="2"/>
    <n v="0"/>
    <x v="2"/>
  </r>
  <r>
    <n v="37"/>
    <x v="1"/>
    <x v="1"/>
    <x v="0"/>
    <x v="1"/>
    <n v="10"/>
    <x v="1"/>
    <n v="3"/>
    <x v="3"/>
    <s v="Medical"/>
    <n v="1640"/>
    <n v="2"/>
    <x v="0"/>
    <x v="0"/>
    <x v="0"/>
    <x v="0"/>
    <x v="1"/>
    <x v="1"/>
    <x v="1"/>
    <n v="2"/>
    <x v="1"/>
    <x v="1"/>
    <x v="1077"/>
    <x v="1"/>
    <x v="1"/>
    <x v="0"/>
    <x v="0"/>
    <n v="3"/>
    <x v="0"/>
    <n v="1"/>
    <x v="0"/>
    <x v="1"/>
    <x v="0"/>
    <x v="0"/>
    <n v="2"/>
    <n v="1"/>
    <x v="0"/>
    <x v="3"/>
    <x v="0"/>
    <x v="0"/>
    <x v="0"/>
    <n v="7"/>
    <x v="2"/>
    <n v="7"/>
    <x v="1"/>
  </r>
  <r>
    <n v="40"/>
    <x v="1"/>
    <x v="1"/>
    <x v="0"/>
    <x v="1"/>
    <n v="16"/>
    <x v="3"/>
    <n v="3"/>
    <x v="3"/>
    <s v="Life Sciences"/>
    <n v="1641"/>
    <n v="3"/>
    <x v="1"/>
    <x v="0"/>
    <x v="0"/>
    <x v="0"/>
    <x v="2"/>
    <x v="2"/>
    <x v="3"/>
    <n v="4"/>
    <x v="0"/>
    <x v="0"/>
    <x v="1078"/>
    <x v="2"/>
    <x v="0"/>
    <x v="2"/>
    <x v="2"/>
    <n v="3"/>
    <x v="0"/>
    <n v="4"/>
    <x v="1"/>
    <x v="0"/>
    <x v="33"/>
    <x v="1"/>
    <n v="2"/>
    <n v="2"/>
    <x v="2"/>
    <x v="9"/>
    <x v="2"/>
    <x v="3"/>
    <x v="2"/>
    <n v="3"/>
    <x v="1"/>
    <n v="3"/>
    <x v="0"/>
  </r>
  <r>
    <n v="44"/>
    <x v="0"/>
    <x v="1"/>
    <x v="1"/>
    <x v="2"/>
    <n v="1"/>
    <x v="0"/>
    <n v="5"/>
    <x v="4"/>
    <s v="Human Resources"/>
    <n v="1642"/>
    <n v="1"/>
    <x v="3"/>
    <x v="1"/>
    <x v="0"/>
    <x v="0"/>
    <x v="0"/>
    <x v="0"/>
    <x v="8"/>
    <n v="4"/>
    <x v="0"/>
    <x v="1"/>
    <x v="1079"/>
    <x v="5"/>
    <x v="0"/>
    <x v="0"/>
    <x v="0"/>
    <n v="3"/>
    <x v="0"/>
    <n v="3"/>
    <x v="3"/>
    <x v="0"/>
    <x v="19"/>
    <x v="1"/>
    <n v="3"/>
    <n v="3"/>
    <x v="1"/>
    <x v="1"/>
    <x v="0"/>
    <x v="1"/>
    <x v="1"/>
    <n v="0"/>
    <x v="0"/>
    <n v="2"/>
    <x v="2"/>
  </r>
  <r>
    <n v="48"/>
    <x v="0"/>
    <x v="1"/>
    <x v="1"/>
    <x v="1"/>
    <n v="4"/>
    <x v="0"/>
    <n v="5"/>
    <x v="4"/>
    <s v="Medical"/>
    <n v="1644"/>
    <n v="3"/>
    <x v="1"/>
    <x v="1"/>
    <x v="1"/>
    <x v="1"/>
    <x v="3"/>
    <x v="3"/>
    <x v="5"/>
    <n v="4"/>
    <x v="0"/>
    <x v="1"/>
    <x v="1080"/>
    <x v="7"/>
    <x v="1"/>
    <x v="14"/>
    <x v="14"/>
    <n v="4"/>
    <x v="1"/>
    <n v="2"/>
    <x v="2"/>
    <x v="1"/>
    <x v="18"/>
    <x v="4"/>
    <n v="3"/>
    <n v="3"/>
    <x v="1"/>
    <x v="4"/>
    <x v="1"/>
    <x v="3"/>
    <x v="2"/>
    <n v="2"/>
    <x v="0"/>
    <n v="2"/>
    <x v="2"/>
  </r>
  <r>
    <n v="35"/>
    <x v="1"/>
    <x v="0"/>
    <x v="0"/>
    <x v="0"/>
    <n v="15"/>
    <x v="4"/>
    <n v="2"/>
    <x v="0"/>
    <s v="Medical"/>
    <n v="1645"/>
    <n v="1"/>
    <x v="3"/>
    <x v="1"/>
    <x v="3"/>
    <x v="3"/>
    <x v="0"/>
    <x v="0"/>
    <x v="0"/>
    <n v="4"/>
    <x v="0"/>
    <x v="2"/>
    <x v="1081"/>
    <x v="2"/>
    <x v="0"/>
    <x v="9"/>
    <x v="9"/>
    <n v="3"/>
    <x v="0"/>
    <n v="4"/>
    <x v="1"/>
    <x v="3"/>
    <x v="2"/>
    <x v="0"/>
    <n v="2"/>
    <n v="2"/>
    <x v="2"/>
    <x v="4"/>
    <x v="1"/>
    <x v="3"/>
    <x v="2"/>
    <n v="2"/>
    <x v="0"/>
    <n v="2"/>
    <x v="2"/>
  </r>
  <r>
    <n v="24"/>
    <x v="2"/>
    <x v="1"/>
    <x v="1"/>
    <x v="1"/>
    <n v="2"/>
    <x v="0"/>
    <n v="1"/>
    <x v="1"/>
    <s v="Technical Degree"/>
    <n v="1646"/>
    <n v="1"/>
    <x v="3"/>
    <x v="0"/>
    <x v="0"/>
    <x v="0"/>
    <x v="1"/>
    <x v="1"/>
    <x v="1"/>
    <n v="4"/>
    <x v="0"/>
    <x v="0"/>
    <x v="841"/>
    <x v="1"/>
    <x v="0"/>
    <x v="4"/>
    <x v="4"/>
    <n v="3"/>
    <x v="0"/>
    <n v="3"/>
    <x v="3"/>
    <x v="0"/>
    <x v="3"/>
    <x v="0"/>
    <n v="2"/>
    <n v="3"/>
    <x v="1"/>
    <x v="0"/>
    <x v="0"/>
    <x v="7"/>
    <x v="0"/>
    <n v="1"/>
    <x v="0"/>
    <n v="3"/>
    <x v="0"/>
  </r>
  <r>
    <n v="27"/>
    <x v="2"/>
    <x v="1"/>
    <x v="0"/>
    <x v="1"/>
    <n v="8"/>
    <x v="1"/>
    <n v="3"/>
    <x v="3"/>
    <s v="Medical"/>
    <n v="1647"/>
    <n v="2"/>
    <x v="0"/>
    <x v="0"/>
    <x v="2"/>
    <x v="2"/>
    <x v="1"/>
    <x v="1"/>
    <x v="1"/>
    <n v="3"/>
    <x v="2"/>
    <x v="1"/>
    <x v="1082"/>
    <x v="8"/>
    <x v="1"/>
    <x v="8"/>
    <x v="8"/>
    <n v="3"/>
    <x v="0"/>
    <n v="1"/>
    <x v="0"/>
    <x v="0"/>
    <x v="7"/>
    <x v="3"/>
    <n v="0"/>
    <n v="3"/>
    <x v="1"/>
    <x v="11"/>
    <x v="2"/>
    <x v="3"/>
    <x v="2"/>
    <n v="0"/>
    <x v="0"/>
    <n v="2"/>
    <x v="2"/>
  </r>
  <r>
    <n v="27"/>
    <x v="2"/>
    <x v="1"/>
    <x v="1"/>
    <x v="1"/>
    <n v="2"/>
    <x v="0"/>
    <n v="3"/>
    <x v="3"/>
    <s v="Medical"/>
    <n v="1648"/>
    <n v="4"/>
    <x v="2"/>
    <x v="1"/>
    <x v="0"/>
    <x v="0"/>
    <x v="1"/>
    <x v="1"/>
    <x v="1"/>
    <n v="4"/>
    <x v="0"/>
    <x v="0"/>
    <x v="1083"/>
    <x v="7"/>
    <x v="1"/>
    <x v="4"/>
    <x v="4"/>
    <n v="3"/>
    <x v="0"/>
    <n v="3"/>
    <x v="3"/>
    <x v="0"/>
    <x v="3"/>
    <x v="0"/>
    <n v="0"/>
    <n v="2"/>
    <x v="2"/>
    <x v="9"/>
    <x v="2"/>
    <x v="3"/>
    <x v="2"/>
    <n v="1"/>
    <x v="0"/>
    <n v="2"/>
    <x v="2"/>
  </r>
  <r>
    <n v="40"/>
    <x v="1"/>
    <x v="0"/>
    <x v="0"/>
    <x v="1"/>
    <n v="7"/>
    <x v="1"/>
    <n v="3"/>
    <x v="3"/>
    <s v="Life Sciences"/>
    <n v="1649"/>
    <n v="1"/>
    <x v="3"/>
    <x v="1"/>
    <x v="0"/>
    <x v="0"/>
    <x v="1"/>
    <x v="1"/>
    <x v="2"/>
    <n v="1"/>
    <x v="3"/>
    <x v="0"/>
    <x v="1084"/>
    <x v="9"/>
    <x v="0"/>
    <x v="9"/>
    <x v="9"/>
    <n v="3"/>
    <x v="0"/>
    <n v="2"/>
    <x v="2"/>
    <x v="0"/>
    <x v="1"/>
    <x v="0"/>
    <n v="3"/>
    <n v="1"/>
    <x v="0"/>
    <x v="9"/>
    <x v="2"/>
    <x v="3"/>
    <x v="2"/>
    <n v="0"/>
    <x v="0"/>
    <n v="3"/>
    <x v="0"/>
  </r>
  <r>
    <n v="29"/>
    <x v="2"/>
    <x v="1"/>
    <x v="0"/>
    <x v="0"/>
    <n v="10"/>
    <x v="1"/>
    <n v="3"/>
    <x v="3"/>
    <s v="Medical"/>
    <n v="1650"/>
    <n v="3"/>
    <x v="1"/>
    <x v="1"/>
    <x v="1"/>
    <x v="1"/>
    <x v="0"/>
    <x v="0"/>
    <x v="0"/>
    <n v="3"/>
    <x v="2"/>
    <x v="0"/>
    <x v="1085"/>
    <x v="3"/>
    <x v="1"/>
    <x v="0"/>
    <x v="0"/>
    <n v="3"/>
    <x v="0"/>
    <n v="3"/>
    <x v="3"/>
    <x v="0"/>
    <x v="0"/>
    <x v="0"/>
    <n v="2"/>
    <n v="3"/>
    <x v="1"/>
    <x v="8"/>
    <x v="2"/>
    <x v="3"/>
    <x v="2"/>
    <n v="1"/>
    <x v="0"/>
    <n v="4"/>
    <x v="0"/>
  </r>
  <r>
    <n v="36"/>
    <x v="1"/>
    <x v="1"/>
    <x v="0"/>
    <x v="1"/>
    <n v="5"/>
    <x v="0"/>
    <n v="4"/>
    <x v="2"/>
    <s v="Life Sciences"/>
    <n v="1651"/>
    <n v="2"/>
    <x v="0"/>
    <x v="0"/>
    <x v="0"/>
    <x v="0"/>
    <x v="2"/>
    <x v="2"/>
    <x v="4"/>
    <n v="1"/>
    <x v="3"/>
    <x v="1"/>
    <x v="1086"/>
    <x v="5"/>
    <x v="1"/>
    <x v="3"/>
    <x v="3"/>
    <n v="3"/>
    <x v="0"/>
    <n v="3"/>
    <x v="3"/>
    <x v="3"/>
    <x v="15"/>
    <x v="0"/>
    <n v="6"/>
    <n v="3"/>
    <x v="1"/>
    <x v="11"/>
    <x v="2"/>
    <x v="3"/>
    <x v="2"/>
    <n v="0"/>
    <x v="0"/>
    <n v="2"/>
    <x v="2"/>
  </r>
  <r>
    <n v="25"/>
    <x v="2"/>
    <x v="1"/>
    <x v="1"/>
    <x v="1"/>
    <n v="2"/>
    <x v="0"/>
    <n v="1"/>
    <x v="1"/>
    <s v="Life Sciences"/>
    <n v="1653"/>
    <n v="4"/>
    <x v="2"/>
    <x v="1"/>
    <x v="2"/>
    <x v="2"/>
    <x v="0"/>
    <x v="0"/>
    <x v="3"/>
    <n v="3"/>
    <x v="2"/>
    <x v="2"/>
    <x v="1087"/>
    <x v="1"/>
    <x v="1"/>
    <x v="8"/>
    <x v="8"/>
    <n v="3"/>
    <x v="0"/>
    <n v="3"/>
    <x v="3"/>
    <x v="3"/>
    <x v="2"/>
    <x v="0"/>
    <n v="6"/>
    <n v="3"/>
    <x v="1"/>
    <x v="5"/>
    <x v="0"/>
    <x v="1"/>
    <x v="1"/>
    <n v="0"/>
    <x v="0"/>
    <n v="7"/>
    <x v="1"/>
  </r>
  <r>
    <n v="39"/>
    <x v="1"/>
    <x v="1"/>
    <x v="0"/>
    <x v="1"/>
    <n v="12"/>
    <x v="4"/>
    <n v="3"/>
    <x v="3"/>
    <s v="Medical"/>
    <n v="1654"/>
    <n v="4"/>
    <x v="2"/>
    <x v="1"/>
    <x v="0"/>
    <x v="0"/>
    <x v="0"/>
    <x v="0"/>
    <x v="3"/>
    <n v="2"/>
    <x v="1"/>
    <x v="1"/>
    <x v="1088"/>
    <x v="5"/>
    <x v="1"/>
    <x v="7"/>
    <x v="7"/>
    <n v="4"/>
    <x v="1"/>
    <n v="3"/>
    <x v="3"/>
    <x v="0"/>
    <x v="2"/>
    <x v="0"/>
    <n v="3"/>
    <n v="3"/>
    <x v="1"/>
    <x v="8"/>
    <x v="2"/>
    <x v="0"/>
    <x v="0"/>
    <n v="1"/>
    <x v="0"/>
    <n v="0"/>
    <x v="2"/>
  </r>
  <r>
    <n v="49"/>
    <x v="0"/>
    <x v="1"/>
    <x v="0"/>
    <x v="1"/>
    <n v="22"/>
    <x v="2"/>
    <n v="4"/>
    <x v="2"/>
    <s v="Other"/>
    <n v="1655"/>
    <n v="1"/>
    <x v="3"/>
    <x v="0"/>
    <x v="0"/>
    <x v="0"/>
    <x v="3"/>
    <x v="3"/>
    <x v="7"/>
    <n v="2"/>
    <x v="1"/>
    <x v="1"/>
    <x v="1089"/>
    <x v="9"/>
    <x v="1"/>
    <x v="10"/>
    <x v="10"/>
    <n v="3"/>
    <x v="0"/>
    <n v="2"/>
    <x v="2"/>
    <x v="3"/>
    <x v="39"/>
    <x v="4"/>
    <n v="2"/>
    <n v="3"/>
    <x v="1"/>
    <x v="9"/>
    <x v="2"/>
    <x v="3"/>
    <x v="2"/>
    <n v="1"/>
    <x v="0"/>
    <n v="2"/>
    <x v="2"/>
  </r>
  <r>
    <n v="50"/>
    <x v="0"/>
    <x v="1"/>
    <x v="0"/>
    <x v="1"/>
    <n v="17"/>
    <x v="3"/>
    <n v="5"/>
    <x v="4"/>
    <s v="Life Sciences"/>
    <n v="1656"/>
    <n v="4"/>
    <x v="2"/>
    <x v="0"/>
    <x v="1"/>
    <x v="1"/>
    <x v="2"/>
    <x v="2"/>
    <x v="7"/>
    <n v="1"/>
    <x v="3"/>
    <x v="2"/>
    <x v="1090"/>
    <x v="6"/>
    <x v="1"/>
    <x v="2"/>
    <x v="2"/>
    <n v="3"/>
    <x v="0"/>
    <n v="3"/>
    <x v="3"/>
    <x v="2"/>
    <x v="16"/>
    <x v="1"/>
    <n v="3"/>
    <n v="3"/>
    <x v="1"/>
    <x v="13"/>
    <x v="4"/>
    <x v="14"/>
    <x v="3"/>
    <n v="1"/>
    <x v="0"/>
    <n v="11"/>
    <x v="3"/>
  </r>
  <r>
    <n v="20"/>
    <x v="2"/>
    <x v="1"/>
    <x v="0"/>
    <x v="0"/>
    <n v="2"/>
    <x v="0"/>
    <n v="3"/>
    <x v="3"/>
    <s v="Medical"/>
    <n v="1657"/>
    <n v="3"/>
    <x v="1"/>
    <x v="0"/>
    <x v="0"/>
    <x v="0"/>
    <x v="1"/>
    <x v="1"/>
    <x v="6"/>
    <n v="3"/>
    <x v="2"/>
    <x v="0"/>
    <x v="1091"/>
    <x v="1"/>
    <x v="1"/>
    <x v="12"/>
    <x v="12"/>
    <n v="3"/>
    <x v="0"/>
    <n v="1"/>
    <x v="0"/>
    <x v="0"/>
    <x v="17"/>
    <x v="2"/>
    <n v="3"/>
    <n v="3"/>
    <x v="1"/>
    <x v="4"/>
    <x v="1"/>
    <x v="3"/>
    <x v="2"/>
    <n v="2"/>
    <x v="0"/>
    <n v="2"/>
    <x v="2"/>
  </r>
  <r>
    <n v="34"/>
    <x v="1"/>
    <x v="1"/>
    <x v="0"/>
    <x v="1"/>
    <n v="3"/>
    <x v="0"/>
    <n v="3"/>
    <x v="3"/>
    <s v="Life Sciences"/>
    <n v="1658"/>
    <n v="4"/>
    <x v="2"/>
    <x v="0"/>
    <x v="0"/>
    <x v="0"/>
    <x v="0"/>
    <x v="0"/>
    <x v="1"/>
    <n v="2"/>
    <x v="1"/>
    <x v="2"/>
    <x v="1092"/>
    <x v="1"/>
    <x v="1"/>
    <x v="3"/>
    <x v="3"/>
    <n v="3"/>
    <x v="0"/>
    <n v="3"/>
    <x v="3"/>
    <x v="1"/>
    <x v="27"/>
    <x v="1"/>
    <n v="2"/>
    <n v="3"/>
    <x v="1"/>
    <x v="19"/>
    <x v="4"/>
    <x v="6"/>
    <x v="1"/>
    <n v="7"/>
    <x v="2"/>
    <n v="9"/>
    <x v="1"/>
  </r>
  <r>
    <n v="36"/>
    <x v="1"/>
    <x v="1"/>
    <x v="0"/>
    <x v="1"/>
    <n v="7"/>
    <x v="1"/>
    <n v="3"/>
    <x v="3"/>
    <s v="Life Sciences"/>
    <n v="1659"/>
    <n v="1"/>
    <x v="3"/>
    <x v="1"/>
    <x v="0"/>
    <x v="0"/>
    <x v="1"/>
    <x v="1"/>
    <x v="2"/>
    <n v="2"/>
    <x v="1"/>
    <x v="0"/>
    <x v="1093"/>
    <x v="7"/>
    <x v="1"/>
    <x v="0"/>
    <x v="0"/>
    <n v="3"/>
    <x v="0"/>
    <n v="3"/>
    <x v="3"/>
    <x v="0"/>
    <x v="20"/>
    <x v="1"/>
    <n v="4"/>
    <n v="3"/>
    <x v="1"/>
    <x v="9"/>
    <x v="2"/>
    <x v="7"/>
    <x v="0"/>
    <n v="1"/>
    <x v="0"/>
    <n v="3"/>
    <x v="0"/>
  </r>
  <r>
    <n v="49"/>
    <x v="0"/>
    <x v="1"/>
    <x v="0"/>
    <x v="1"/>
    <n v="6"/>
    <x v="1"/>
    <n v="1"/>
    <x v="1"/>
    <s v="Life Sciences"/>
    <n v="1661"/>
    <n v="3"/>
    <x v="1"/>
    <x v="0"/>
    <x v="1"/>
    <x v="1"/>
    <x v="3"/>
    <x v="3"/>
    <x v="4"/>
    <n v="3"/>
    <x v="2"/>
    <x v="1"/>
    <x v="1094"/>
    <x v="7"/>
    <x v="0"/>
    <x v="12"/>
    <x v="12"/>
    <n v="3"/>
    <x v="0"/>
    <n v="2"/>
    <x v="2"/>
    <x v="1"/>
    <x v="31"/>
    <x v="4"/>
    <n v="3"/>
    <n v="3"/>
    <x v="1"/>
    <x v="15"/>
    <x v="4"/>
    <x v="14"/>
    <x v="3"/>
    <n v="2"/>
    <x v="0"/>
    <n v="12"/>
    <x v="3"/>
  </r>
  <r>
    <n v="36"/>
    <x v="1"/>
    <x v="1"/>
    <x v="2"/>
    <x v="1"/>
    <n v="1"/>
    <x v="0"/>
    <n v="4"/>
    <x v="2"/>
    <s v="Medical"/>
    <n v="1662"/>
    <n v="4"/>
    <x v="2"/>
    <x v="0"/>
    <x v="1"/>
    <x v="1"/>
    <x v="0"/>
    <x v="0"/>
    <x v="3"/>
    <n v="3"/>
    <x v="2"/>
    <x v="1"/>
    <x v="1095"/>
    <x v="4"/>
    <x v="1"/>
    <x v="2"/>
    <x v="2"/>
    <n v="3"/>
    <x v="0"/>
    <n v="3"/>
    <x v="3"/>
    <x v="0"/>
    <x v="21"/>
    <x v="3"/>
    <n v="6"/>
    <n v="3"/>
    <x v="1"/>
    <x v="11"/>
    <x v="2"/>
    <x v="3"/>
    <x v="2"/>
    <n v="1"/>
    <x v="0"/>
    <n v="2"/>
    <x v="2"/>
  </r>
  <r>
    <n v="36"/>
    <x v="1"/>
    <x v="1"/>
    <x v="0"/>
    <x v="1"/>
    <n v="3"/>
    <x v="0"/>
    <n v="2"/>
    <x v="0"/>
    <s v="Life Sciences"/>
    <n v="1664"/>
    <n v="4"/>
    <x v="2"/>
    <x v="1"/>
    <x v="2"/>
    <x v="2"/>
    <x v="0"/>
    <x v="0"/>
    <x v="4"/>
    <n v="1"/>
    <x v="3"/>
    <x v="2"/>
    <x v="1096"/>
    <x v="2"/>
    <x v="1"/>
    <x v="5"/>
    <x v="5"/>
    <n v="4"/>
    <x v="1"/>
    <n v="1"/>
    <x v="0"/>
    <x v="1"/>
    <x v="10"/>
    <x v="1"/>
    <n v="3"/>
    <n v="3"/>
    <x v="1"/>
    <x v="8"/>
    <x v="2"/>
    <x v="0"/>
    <x v="0"/>
    <n v="0"/>
    <x v="0"/>
    <n v="4"/>
    <x v="0"/>
  </r>
  <r>
    <n v="54"/>
    <x v="0"/>
    <x v="1"/>
    <x v="0"/>
    <x v="1"/>
    <n v="22"/>
    <x v="2"/>
    <n v="5"/>
    <x v="4"/>
    <s v="Medical"/>
    <n v="1665"/>
    <n v="2"/>
    <x v="0"/>
    <x v="0"/>
    <x v="0"/>
    <x v="0"/>
    <x v="3"/>
    <x v="3"/>
    <x v="5"/>
    <n v="3"/>
    <x v="2"/>
    <x v="1"/>
    <x v="1097"/>
    <x v="9"/>
    <x v="1"/>
    <x v="14"/>
    <x v="14"/>
    <n v="4"/>
    <x v="1"/>
    <n v="3"/>
    <x v="3"/>
    <x v="1"/>
    <x v="34"/>
    <x v="4"/>
    <n v="6"/>
    <n v="3"/>
    <x v="1"/>
    <x v="1"/>
    <x v="0"/>
    <x v="6"/>
    <x v="1"/>
    <n v="4"/>
    <x v="1"/>
    <n v="7"/>
    <x v="1"/>
  </r>
  <r>
    <n v="43"/>
    <x v="0"/>
    <x v="1"/>
    <x v="0"/>
    <x v="1"/>
    <n v="15"/>
    <x v="4"/>
    <n v="2"/>
    <x v="0"/>
    <s v="Life Sciences"/>
    <n v="1666"/>
    <n v="3"/>
    <x v="1"/>
    <x v="1"/>
    <x v="1"/>
    <x v="1"/>
    <x v="3"/>
    <x v="3"/>
    <x v="7"/>
    <n v="3"/>
    <x v="2"/>
    <x v="1"/>
    <x v="1098"/>
    <x v="1"/>
    <x v="1"/>
    <x v="13"/>
    <x v="13"/>
    <n v="4"/>
    <x v="1"/>
    <n v="1"/>
    <x v="0"/>
    <x v="1"/>
    <x v="19"/>
    <x v="1"/>
    <n v="3"/>
    <n v="3"/>
    <x v="1"/>
    <x v="13"/>
    <x v="4"/>
    <x v="15"/>
    <x v="1"/>
    <n v="6"/>
    <x v="2"/>
    <n v="11"/>
    <x v="3"/>
  </r>
  <r>
    <n v="35"/>
    <x v="1"/>
    <x v="0"/>
    <x v="1"/>
    <x v="0"/>
    <n v="12"/>
    <x v="4"/>
    <n v="4"/>
    <x v="2"/>
    <s v="Other"/>
    <n v="1667"/>
    <n v="4"/>
    <x v="2"/>
    <x v="1"/>
    <x v="0"/>
    <x v="0"/>
    <x v="0"/>
    <x v="0"/>
    <x v="0"/>
    <n v="4"/>
    <x v="0"/>
    <x v="0"/>
    <x v="1099"/>
    <x v="9"/>
    <x v="0"/>
    <x v="13"/>
    <x v="13"/>
    <n v="4"/>
    <x v="1"/>
    <n v="1"/>
    <x v="0"/>
    <x v="0"/>
    <x v="10"/>
    <x v="1"/>
    <n v="2"/>
    <n v="4"/>
    <x v="3"/>
    <x v="19"/>
    <x v="4"/>
    <x v="5"/>
    <x v="1"/>
    <n v="6"/>
    <x v="2"/>
    <n v="7"/>
    <x v="1"/>
  </r>
  <r>
    <n v="38"/>
    <x v="1"/>
    <x v="1"/>
    <x v="1"/>
    <x v="1"/>
    <n v="1"/>
    <x v="0"/>
    <n v="3"/>
    <x v="3"/>
    <s v="Life Sciences"/>
    <n v="1668"/>
    <n v="4"/>
    <x v="2"/>
    <x v="1"/>
    <x v="0"/>
    <x v="0"/>
    <x v="0"/>
    <x v="0"/>
    <x v="1"/>
    <n v="4"/>
    <x v="0"/>
    <x v="1"/>
    <x v="1100"/>
    <x v="8"/>
    <x v="1"/>
    <x v="2"/>
    <x v="2"/>
    <n v="3"/>
    <x v="0"/>
    <n v="4"/>
    <x v="1"/>
    <x v="3"/>
    <x v="16"/>
    <x v="1"/>
    <n v="4"/>
    <n v="4"/>
    <x v="3"/>
    <x v="20"/>
    <x v="4"/>
    <x v="14"/>
    <x v="3"/>
    <n v="2"/>
    <x v="0"/>
    <n v="9"/>
    <x v="1"/>
  </r>
  <r>
    <n v="29"/>
    <x v="2"/>
    <x v="1"/>
    <x v="0"/>
    <x v="0"/>
    <n v="5"/>
    <x v="0"/>
    <n v="3"/>
    <x v="3"/>
    <s v="Medical"/>
    <n v="1669"/>
    <n v="1"/>
    <x v="3"/>
    <x v="1"/>
    <x v="1"/>
    <x v="1"/>
    <x v="0"/>
    <x v="0"/>
    <x v="0"/>
    <n v="2"/>
    <x v="1"/>
    <x v="2"/>
    <x v="1101"/>
    <x v="1"/>
    <x v="0"/>
    <x v="4"/>
    <x v="4"/>
    <n v="3"/>
    <x v="0"/>
    <n v="2"/>
    <x v="2"/>
    <x v="1"/>
    <x v="1"/>
    <x v="0"/>
    <n v="3"/>
    <n v="2"/>
    <x v="2"/>
    <x v="1"/>
    <x v="0"/>
    <x v="2"/>
    <x v="2"/>
    <n v="0"/>
    <x v="0"/>
    <n v="9"/>
    <x v="1"/>
  </r>
  <r>
    <n v="33"/>
    <x v="1"/>
    <x v="1"/>
    <x v="0"/>
    <x v="0"/>
    <n v="2"/>
    <x v="0"/>
    <n v="4"/>
    <x v="2"/>
    <s v="Medical"/>
    <n v="1670"/>
    <n v="4"/>
    <x v="2"/>
    <x v="1"/>
    <x v="0"/>
    <x v="0"/>
    <x v="0"/>
    <x v="0"/>
    <x v="0"/>
    <n v="4"/>
    <x v="0"/>
    <x v="2"/>
    <x v="1102"/>
    <x v="1"/>
    <x v="1"/>
    <x v="9"/>
    <x v="9"/>
    <n v="3"/>
    <x v="0"/>
    <n v="3"/>
    <x v="3"/>
    <x v="3"/>
    <x v="3"/>
    <x v="0"/>
    <n v="5"/>
    <n v="3"/>
    <x v="1"/>
    <x v="0"/>
    <x v="0"/>
    <x v="3"/>
    <x v="2"/>
    <n v="0"/>
    <x v="0"/>
    <n v="4"/>
    <x v="0"/>
  </r>
  <r>
    <n v="32"/>
    <x v="1"/>
    <x v="1"/>
    <x v="0"/>
    <x v="1"/>
    <n v="2"/>
    <x v="0"/>
    <n v="3"/>
    <x v="3"/>
    <s v="Medical"/>
    <n v="1671"/>
    <n v="4"/>
    <x v="2"/>
    <x v="1"/>
    <x v="0"/>
    <x v="0"/>
    <x v="0"/>
    <x v="0"/>
    <x v="1"/>
    <n v="2"/>
    <x v="1"/>
    <x v="2"/>
    <x v="1103"/>
    <x v="4"/>
    <x v="1"/>
    <x v="4"/>
    <x v="4"/>
    <n v="3"/>
    <x v="0"/>
    <n v="3"/>
    <x v="3"/>
    <x v="3"/>
    <x v="1"/>
    <x v="0"/>
    <n v="4"/>
    <n v="2"/>
    <x v="2"/>
    <x v="7"/>
    <x v="0"/>
    <x v="4"/>
    <x v="0"/>
    <n v="1"/>
    <x v="0"/>
    <n v="6"/>
    <x v="1"/>
  </r>
  <r>
    <n v="31"/>
    <x v="1"/>
    <x v="1"/>
    <x v="0"/>
    <x v="0"/>
    <n v="5"/>
    <x v="0"/>
    <n v="4"/>
    <x v="2"/>
    <s v="Life Sciences"/>
    <n v="1673"/>
    <n v="1"/>
    <x v="3"/>
    <x v="0"/>
    <x v="0"/>
    <x v="0"/>
    <x v="0"/>
    <x v="0"/>
    <x v="0"/>
    <n v="4"/>
    <x v="0"/>
    <x v="1"/>
    <x v="1104"/>
    <x v="1"/>
    <x v="1"/>
    <x v="0"/>
    <x v="0"/>
    <n v="3"/>
    <x v="0"/>
    <n v="1"/>
    <x v="0"/>
    <x v="3"/>
    <x v="1"/>
    <x v="0"/>
    <n v="2"/>
    <n v="3"/>
    <x v="1"/>
    <x v="1"/>
    <x v="0"/>
    <x v="2"/>
    <x v="2"/>
    <n v="0"/>
    <x v="0"/>
    <n v="2"/>
    <x v="2"/>
  </r>
  <r>
    <n v="49"/>
    <x v="0"/>
    <x v="1"/>
    <x v="0"/>
    <x v="1"/>
    <n v="16"/>
    <x v="3"/>
    <n v="3"/>
    <x v="3"/>
    <s v="Medical"/>
    <n v="1674"/>
    <n v="4"/>
    <x v="2"/>
    <x v="0"/>
    <x v="0"/>
    <x v="0"/>
    <x v="1"/>
    <x v="1"/>
    <x v="2"/>
    <n v="1"/>
    <x v="3"/>
    <x v="2"/>
    <x v="1105"/>
    <x v="5"/>
    <x v="0"/>
    <x v="10"/>
    <x v="10"/>
    <n v="3"/>
    <x v="0"/>
    <n v="2"/>
    <x v="2"/>
    <x v="1"/>
    <x v="6"/>
    <x v="1"/>
    <n v="2"/>
    <n v="2"/>
    <x v="2"/>
    <x v="4"/>
    <x v="1"/>
    <x v="3"/>
    <x v="2"/>
    <n v="2"/>
    <x v="0"/>
    <n v="2"/>
    <x v="2"/>
  </r>
  <r>
    <n v="38"/>
    <x v="1"/>
    <x v="1"/>
    <x v="1"/>
    <x v="1"/>
    <n v="2"/>
    <x v="0"/>
    <n v="3"/>
    <x v="3"/>
    <s v="Medical"/>
    <n v="1675"/>
    <n v="4"/>
    <x v="2"/>
    <x v="0"/>
    <x v="1"/>
    <x v="1"/>
    <x v="1"/>
    <x v="1"/>
    <x v="2"/>
    <n v="2"/>
    <x v="1"/>
    <x v="0"/>
    <x v="1106"/>
    <x v="1"/>
    <x v="1"/>
    <x v="6"/>
    <x v="6"/>
    <n v="4"/>
    <x v="1"/>
    <n v="2"/>
    <x v="2"/>
    <x v="0"/>
    <x v="21"/>
    <x v="3"/>
    <n v="3"/>
    <n v="3"/>
    <x v="1"/>
    <x v="9"/>
    <x v="2"/>
    <x v="7"/>
    <x v="0"/>
    <n v="3"/>
    <x v="1"/>
    <n v="3"/>
    <x v="0"/>
  </r>
  <r>
    <n v="47"/>
    <x v="0"/>
    <x v="1"/>
    <x v="0"/>
    <x v="0"/>
    <n v="2"/>
    <x v="0"/>
    <n v="4"/>
    <x v="2"/>
    <s v="Life Sciences"/>
    <n v="1676"/>
    <n v="2"/>
    <x v="0"/>
    <x v="0"/>
    <x v="2"/>
    <x v="2"/>
    <x v="3"/>
    <x v="3"/>
    <x v="5"/>
    <n v="2"/>
    <x v="1"/>
    <x v="2"/>
    <x v="1107"/>
    <x v="2"/>
    <x v="1"/>
    <x v="9"/>
    <x v="9"/>
    <n v="3"/>
    <x v="0"/>
    <n v="3"/>
    <x v="3"/>
    <x v="2"/>
    <x v="22"/>
    <x v="4"/>
    <n v="2"/>
    <n v="3"/>
    <x v="1"/>
    <x v="11"/>
    <x v="2"/>
    <x v="3"/>
    <x v="2"/>
    <n v="1"/>
    <x v="0"/>
    <n v="2"/>
    <x v="2"/>
  </r>
  <r>
    <n v="49"/>
    <x v="0"/>
    <x v="1"/>
    <x v="0"/>
    <x v="1"/>
    <n v="1"/>
    <x v="0"/>
    <n v="3"/>
    <x v="3"/>
    <s v="Life Sciences"/>
    <n v="1677"/>
    <n v="3"/>
    <x v="1"/>
    <x v="1"/>
    <x v="0"/>
    <x v="0"/>
    <x v="3"/>
    <x v="3"/>
    <x v="5"/>
    <n v="3"/>
    <x v="2"/>
    <x v="0"/>
    <x v="1108"/>
    <x v="5"/>
    <x v="1"/>
    <x v="9"/>
    <x v="9"/>
    <n v="3"/>
    <x v="0"/>
    <n v="1"/>
    <x v="0"/>
    <x v="0"/>
    <x v="18"/>
    <x v="4"/>
    <n v="2"/>
    <n v="3"/>
    <x v="1"/>
    <x v="3"/>
    <x v="0"/>
    <x v="1"/>
    <x v="1"/>
    <n v="0"/>
    <x v="0"/>
    <n v="0"/>
    <x v="2"/>
  </r>
  <r>
    <n v="41"/>
    <x v="0"/>
    <x v="1"/>
    <x v="0"/>
    <x v="0"/>
    <n v="23"/>
    <x v="2"/>
    <n v="2"/>
    <x v="0"/>
    <s v="Life Sciences"/>
    <n v="1678"/>
    <n v="4"/>
    <x v="2"/>
    <x v="1"/>
    <x v="0"/>
    <x v="0"/>
    <x v="2"/>
    <x v="2"/>
    <x v="0"/>
    <n v="3"/>
    <x v="2"/>
    <x v="0"/>
    <x v="1109"/>
    <x v="9"/>
    <x v="0"/>
    <x v="10"/>
    <x v="10"/>
    <n v="3"/>
    <x v="0"/>
    <n v="4"/>
    <x v="1"/>
    <x v="0"/>
    <x v="24"/>
    <x v="4"/>
    <n v="2"/>
    <n v="3"/>
    <x v="1"/>
    <x v="4"/>
    <x v="1"/>
    <x v="2"/>
    <x v="2"/>
    <n v="0"/>
    <x v="0"/>
    <n v="2"/>
    <x v="2"/>
  </r>
  <r>
    <n v="20"/>
    <x v="2"/>
    <x v="1"/>
    <x v="0"/>
    <x v="0"/>
    <n v="9"/>
    <x v="1"/>
    <n v="1"/>
    <x v="1"/>
    <s v="Life Sciences"/>
    <n v="1680"/>
    <n v="4"/>
    <x v="2"/>
    <x v="1"/>
    <x v="0"/>
    <x v="0"/>
    <x v="1"/>
    <x v="1"/>
    <x v="6"/>
    <n v="1"/>
    <x v="3"/>
    <x v="0"/>
    <x v="1110"/>
    <x v="1"/>
    <x v="1"/>
    <x v="0"/>
    <x v="0"/>
    <n v="3"/>
    <x v="0"/>
    <n v="1"/>
    <x v="0"/>
    <x v="0"/>
    <x v="17"/>
    <x v="2"/>
    <n v="3"/>
    <n v="3"/>
    <x v="1"/>
    <x v="4"/>
    <x v="1"/>
    <x v="3"/>
    <x v="2"/>
    <n v="0"/>
    <x v="0"/>
    <n v="2"/>
    <x v="2"/>
  </r>
  <r>
    <n v="33"/>
    <x v="1"/>
    <x v="1"/>
    <x v="2"/>
    <x v="0"/>
    <n v="16"/>
    <x v="3"/>
    <n v="3"/>
    <x v="3"/>
    <s v="Life Sciences"/>
    <n v="1681"/>
    <n v="3"/>
    <x v="1"/>
    <x v="0"/>
    <x v="0"/>
    <x v="0"/>
    <x v="0"/>
    <x v="0"/>
    <x v="0"/>
    <n v="4"/>
    <x v="0"/>
    <x v="2"/>
    <x v="1111"/>
    <x v="1"/>
    <x v="0"/>
    <x v="14"/>
    <x v="14"/>
    <n v="4"/>
    <x v="1"/>
    <n v="3"/>
    <x v="3"/>
    <x v="1"/>
    <x v="2"/>
    <x v="0"/>
    <n v="2"/>
    <n v="3"/>
    <x v="1"/>
    <x v="0"/>
    <x v="0"/>
    <x v="4"/>
    <x v="0"/>
    <n v="1"/>
    <x v="0"/>
    <n v="2"/>
    <x v="2"/>
  </r>
  <r>
    <n v="36"/>
    <x v="1"/>
    <x v="1"/>
    <x v="0"/>
    <x v="1"/>
    <n v="26"/>
    <x v="2"/>
    <n v="4"/>
    <x v="2"/>
    <s v="Life Sciences"/>
    <n v="1682"/>
    <n v="1"/>
    <x v="3"/>
    <x v="1"/>
    <x v="0"/>
    <x v="0"/>
    <x v="0"/>
    <x v="0"/>
    <x v="4"/>
    <n v="3"/>
    <x v="2"/>
    <x v="1"/>
    <x v="1112"/>
    <x v="2"/>
    <x v="1"/>
    <x v="9"/>
    <x v="9"/>
    <n v="3"/>
    <x v="0"/>
    <n v="2"/>
    <x v="2"/>
    <x v="3"/>
    <x v="1"/>
    <x v="0"/>
    <n v="2"/>
    <n v="2"/>
    <x v="2"/>
    <x v="11"/>
    <x v="2"/>
    <x v="3"/>
    <x v="2"/>
    <n v="0"/>
    <x v="0"/>
    <n v="2"/>
    <x v="2"/>
  </r>
  <r>
    <n v="44"/>
    <x v="0"/>
    <x v="1"/>
    <x v="0"/>
    <x v="2"/>
    <n v="1"/>
    <x v="0"/>
    <n v="3"/>
    <x v="3"/>
    <s v="Life Sciences"/>
    <n v="1683"/>
    <n v="3"/>
    <x v="1"/>
    <x v="0"/>
    <x v="0"/>
    <x v="0"/>
    <x v="1"/>
    <x v="1"/>
    <x v="8"/>
    <n v="4"/>
    <x v="0"/>
    <x v="2"/>
    <x v="1113"/>
    <x v="5"/>
    <x v="0"/>
    <x v="11"/>
    <x v="11"/>
    <n v="3"/>
    <x v="0"/>
    <n v="1"/>
    <x v="0"/>
    <x v="2"/>
    <x v="0"/>
    <x v="0"/>
    <n v="2"/>
    <n v="3"/>
    <x v="1"/>
    <x v="4"/>
    <x v="1"/>
    <x v="3"/>
    <x v="2"/>
    <n v="2"/>
    <x v="0"/>
    <n v="2"/>
    <x v="2"/>
  </r>
  <r>
    <n v="23"/>
    <x v="2"/>
    <x v="0"/>
    <x v="0"/>
    <x v="1"/>
    <n v="8"/>
    <x v="1"/>
    <n v="1"/>
    <x v="1"/>
    <s v="Medical"/>
    <n v="1684"/>
    <n v="4"/>
    <x v="2"/>
    <x v="1"/>
    <x v="1"/>
    <x v="1"/>
    <x v="1"/>
    <x v="1"/>
    <x v="2"/>
    <n v="3"/>
    <x v="2"/>
    <x v="0"/>
    <x v="1114"/>
    <x v="1"/>
    <x v="0"/>
    <x v="0"/>
    <x v="0"/>
    <n v="3"/>
    <x v="0"/>
    <n v="1"/>
    <x v="0"/>
    <x v="0"/>
    <x v="7"/>
    <x v="3"/>
    <n v="2"/>
    <n v="3"/>
    <x v="1"/>
    <x v="8"/>
    <x v="2"/>
    <x v="0"/>
    <x v="0"/>
    <n v="1"/>
    <x v="0"/>
    <n v="2"/>
    <x v="2"/>
  </r>
  <r>
    <n v="38"/>
    <x v="1"/>
    <x v="1"/>
    <x v="0"/>
    <x v="1"/>
    <n v="4"/>
    <x v="0"/>
    <n v="2"/>
    <x v="0"/>
    <s v="Medical"/>
    <n v="1687"/>
    <n v="4"/>
    <x v="2"/>
    <x v="0"/>
    <x v="0"/>
    <x v="0"/>
    <x v="1"/>
    <x v="1"/>
    <x v="2"/>
    <n v="3"/>
    <x v="2"/>
    <x v="1"/>
    <x v="1115"/>
    <x v="8"/>
    <x v="1"/>
    <x v="12"/>
    <x v="12"/>
    <n v="3"/>
    <x v="0"/>
    <n v="4"/>
    <x v="1"/>
    <x v="1"/>
    <x v="2"/>
    <x v="0"/>
    <n v="5"/>
    <n v="2"/>
    <x v="2"/>
    <x v="2"/>
    <x v="1"/>
    <x v="2"/>
    <x v="2"/>
    <n v="0"/>
    <x v="0"/>
    <n v="0"/>
    <x v="2"/>
  </r>
  <r>
    <n v="53"/>
    <x v="0"/>
    <x v="1"/>
    <x v="0"/>
    <x v="1"/>
    <n v="24"/>
    <x v="2"/>
    <n v="4"/>
    <x v="2"/>
    <s v="Medical"/>
    <n v="1689"/>
    <n v="2"/>
    <x v="0"/>
    <x v="1"/>
    <x v="2"/>
    <x v="2"/>
    <x v="2"/>
    <x v="2"/>
    <x v="4"/>
    <n v="4"/>
    <x v="0"/>
    <x v="1"/>
    <x v="1116"/>
    <x v="9"/>
    <x v="1"/>
    <x v="2"/>
    <x v="2"/>
    <n v="3"/>
    <x v="0"/>
    <n v="3"/>
    <x v="3"/>
    <x v="0"/>
    <x v="27"/>
    <x v="1"/>
    <n v="2"/>
    <n v="3"/>
    <x v="1"/>
    <x v="9"/>
    <x v="2"/>
    <x v="7"/>
    <x v="0"/>
    <n v="1"/>
    <x v="0"/>
    <n v="2"/>
    <x v="2"/>
  </r>
  <r>
    <n v="48"/>
    <x v="0"/>
    <x v="0"/>
    <x v="1"/>
    <x v="0"/>
    <n v="7"/>
    <x v="1"/>
    <n v="2"/>
    <x v="0"/>
    <s v="Medical"/>
    <n v="1691"/>
    <n v="4"/>
    <x v="2"/>
    <x v="0"/>
    <x v="0"/>
    <x v="0"/>
    <x v="1"/>
    <x v="1"/>
    <x v="6"/>
    <n v="3"/>
    <x v="2"/>
    <x v="1"/>
    <x v="1117"/>
    <x v="7"/>
    <x v="0"/>
    <x v="0"/>
    <x v="0"/>
    <n v="3"/>
    <x v="0"/>
    <n v="3"/>
    <x v="3"/>
    <x v="3"/>
    <x v="16"/>
    <x v="1"/>
    <n v="3"/>
    <n v="3"/>
    <x v="1"/>
    <x v="7"/>
    <x v="0"/>
    <x v="1"/>
    <x v="1"/>
    <n v="7"/>
    <x v="2"/>
    <n v="7"/>
    <x v="1"/>
  </r>
  <r>
    <n v="32"/>
    <x v="1"/>
    <x v="0"/>
    <x v="0"/>
    <x v="1"/>
    <n v="2"/>
    <x v="0"/>
    <n v="4"/>
    <x v="2"/>
    <s v="Life Sciences"/>
    <n v="1692"/>
    <n v="4"/>
    <x v="2"/>
    <x v="1"/>
    <x v="0"/>
    <x v="0"/>
    <x v="1"/>
    <x v="1"/>
    <x v="2"/>
    <n v="2"/>
    <x v="1"/>
    <x v="0"/>
    <x v="1118"/>
    <x v="1"/>
    <x v="1"/>
    <x v="3"/>
    <x v="3"/>
    <n v="3"/>
    <x v="0"/>
    <n v="1"/>
    <x v="0"/>
    <x v="0"/>
    <x v="5"/>
    <x v="2"/>
    <n v="2"/>
    <n v="3"/>
    <x v="1"/>
    <x v="6"/>
    <x v="1"/>
    <x v="2"/>
    <x v="2"/>
    <n v="0"/>
    <x v="0"/>
    <n v="0"/>
    <x v="2"/>
  </r>
  <r>
    <n v="26"/>
    <x v="2"/>
    <x v="1"/>
    <x v="2"/>
    <x v="1"/>
    <n v="7"/>
    <x v="1"/>
    <n v="3"/>
    <x v="3"/>
    <s v="Medical"/>
    <n v="1693"/>
    <n v="4"/>
    <x v="2"/>
    <x v="1"/>
    <x v="0"/>
    <x v="0"/>
    <x v="1"/>
    <x v="1"/>
    <x v="2"/>
    <n v="4"/>
    <x v="0"/>
    <x v="0"/>
    <x v="1119"/>
    <x v="1"/>
    <x v="1"/>
    <x v="5"/>
    <x v="5"/>
    <n v="4"/>
    <x v="1"/>
    <n v="3"/>
    <x v="3"/>
    <x v="0"/>
    <x v="2"/>
    <x v="0"/>
    <n v="5"/>
    <n v="3"/>
    <x v="1"/>
    <x v="5"/>
    <x v="0"/>
    <x v="1"/>
    <x v="1"/>
    <n v="5"/>
    <x v="1"/>
    <n v="7"/>
    <x v="1"/>
  </r>
  <r>
    <n v="55"/>
    <x v="0"/>
    <x v="1"/>
    <x v="0"/>
    <x v="1"/>
    <n v="22"/>
    <x v="2"/>
    <n v="3"/>
    <x v="3"/>
    <s v="Technical Degree"/>
    <n v="1694"/>
    <n v="1"/>
    <x v="3"/>
    <x v="1"/>
    <x v="1"/>
    <x v="1"/>
    <x v="1"/>
    <x v="1"/>
    <x v="1"/>
    <n v="2"/>
    <x v="1"/>
    <x v="2"/>
    <x v="1120"/>
    <x v="6"/>
    <x v="1"/>
    <x v="3"/>
    <x v="3"/>
    <n v="3"/>
    <x v="0"/>
    <n v="4"/>
    <x v="1"/>
    <x v="1"/>
    <x v="0"/>
    <x v="0"/>
    <n v="1"/>
    <n v="3"/>
    <x v="1"/>
    <x v="9"/>
    <x v="2"/>
    <x v="3"/>
    <x v="2"/>
    <n v="1"/>
    <x v="0"/>
    <n v="2"/>
    <x v="2"/>
  </r>
  <r>
    <n v="34"/>
    <x v="1"/>
    <x v="1"/>
    <x v="0"/>
    <x v="1"/>
    <n v="5"/>
    <x v="0"/>
    <n v="2"/>
    <x v="0"/>
    <s v="Medical"/>
    <n v="1696"/>
    <n v="2"/>
    <x v="0"/>
    <x v="1"/>
    <x v="1"/>
    <x v="1"/>
    <x v="0"/>
    <x v="0"/>
    <x v="2"/>
    <n v="4"/>
    <x v="0"/>
    <x v="1"/>
    <x v="1121"/>
    <x v="1"/>
    <x v="1"/>
    <x v="9"/>
    <x v="9"/>
    <n v="3"/>
    <x v="0"/>
    <n v="3"/>
    <x v="3"/>
    <x v="1"/>
    <x v="20"/>
    <x v="1"/>
    <n v="3"/>
    <n v="4"/>
    <x v="3"/>
    <x v="15"/>
    <x v="4"/>
    <x v="15"/>
    <x v="1"/>
    <n v="4"/>
    <x v="1"/>
    <n v="13"/>
    <x v="3"/>
  </r>
  <r>
    <n v="60"/>
    <x v="0"/>
    <x v="1"/>
    <x v="0"/>
    <x v="1"/>
    <n v="1"/>
    <x v="0"/>
    <n v="4"/>
    <x v="2"/>
    <s v="Medical"/>
    <n v="1697"/>
    <n v="3"/>
    <x v="1"/>
    <x v="1"/>
    <x v="3"/>
    <x v="3"/>
    <x v="2"/>
    <x v="2"/>
    <x v="4"/>
    <n v="4"/>
    <x v="0"/>
    <x v="2"/>
    <x v="1122"/>
    <x v="9"/>
    <x v="1"/>
    <x v="5"/>
    <x v="5"/>
    <n v="4"/>
    <x v="1"/>
    <n v="3"/>
    <x v="3"/>
    <x v="1"/>
    <x v="16"/>
    <x v="1"/>
    <n v="2"/>
    <n v="4"/>
    <x v="3"/>
    <x v="6"/>
    <x v="1"/>
    <x v="2"/>
    <x v="2"/>
    <n v="0"/>
    <x v="0"/>
    <n v="0"/>
    <x v="2"/>
  </r>
  <r>
    <n v="33"/>
    <x v="1"/>
    <x v="1"/>
    <x v="0"/>
    <x v="1"/>
    <n v="21"/>
    <x v="2"/>
    <n v="3"/>
    <x v="3"/>
    <s v="Medical"/>
    <n v="1698"/>
    <n v="2"/>
    <x v="0"/>
    <x v="1"/>
    <x v="2"/>
    <x v="2"/>
    <x v="1"/>
    <x v="1"/>
    <x v="2"/>
    <n v="2"/>
    <x v="1"/>
    <x v="1"/>
    <x v="14"/>
    <x v="1"/>
    <x v="1"/>
    <x v="11"/>
    <x v="11"/>
    <n v="3"/>
    <x v="0"/>
    <n v="4"/>
    <x v="1"/>
    <x v="2"/>
    <x v="19"/>
    <x v="1"/>
    <n v="6"/>
    <n v="3"/>
    <x v="1"/>
    <x v="13"/>
    <x v="4"/>
    <x v="14"/>
    <x v="3"/>
    <n v="2"/>
    <x v="0"/>
    <n v="13"/>
    <x v="3"/>
  </r>
  <r>
    <n v="37"/>
    <x v="1"/>
    <x v="1"/>
    <x v="1"/>
    <x v="0"/>
    <n v="1"/>
    <x v="0"/>
    <n v="4"/>
    <x v="2"/>
    <s v="Medical"/>
    <n v="1700"/>
    <n v="3"/>
    <x v="1"/>
    <x v="1"/>
    <x v="3"/>
    <x v="3"/>
    <x v="0"/>
    <x v="0"/>
    <x v="0"/>
    <n v="4"/>
    <x v="0"/>
    <x v="2"/>
    <x v="1123"/>
    <x v="1"/>
    <x v="1"/>
    <x v="9"/>
    <x v="9"/>
    <n v="3"/>
    <x v="0"/>
    <n v="3"/>
    <x v="3"/>
    <x v="3"/>
    <x v="3"/>
    <x v="0"/>
    <n v="2"/>
    <n v="2"/>
    <x v="2"/>
    <x v="0"/>
    <x v="0"/>
    <x v="7"/>
    <x v="0"/>
    <n v="1"/>
    <x v="0"/>
    <n v="3"/>
    <x v="0"/>
  </r>
  <r>
    <n v="34"/>
    <x v="1"/>
    <x v="1"/>
    <x v="0"/>
    <x v="1"/>
    <n v="19"/>
    <x v="3"/>
    <n v="3"/>
    <x v="3"/>
    <s v="Life Sciences"/>
    <n v="1701"/>
    <n v="2"/>
    <x v="0"/>
    <x v="0"/>
    <x v="1"/>
    <x v="1"/>
    <x v="1"/>
    <x v="1"/>
    <x v="1"/>
    <n v="4"/>
    <x v="0"/>
    <x v="1"/>
    <x v="1124"/>
    <x v="1"/>
    <x v="1"/>
    <x v="3"/>
    <x v="3"/>
    <n v="3"/>
    <x v="0"/>
    <n v="2"/>
    <x v="2"/>
    <x v="0"/>
    <x v="1"/>
    <x v="0"/>
    <n v="3"/>
    <n v="3"/>
    <x v="1"/>
    <x v="1"/>
    <x v="0"/>
    <x v="5"/>
    <x v="1"/>
    <n v="8"/>
    <x v="2"/>
    <n v="7"/>
    <x v="1"/>
  </r>
  <r>
    <n v="23"/>
    <x v="2"/>
    <x v="0"/>
    <x v="0"/>
    <x v="0"/>
    <n v="7"/>
    <x v="1"/>
    <n v="3"/>
    <x v="3"/>
    <s v="Life Sciences"/>
    <n v="1702"/>
    <n v="3"/>
    <x v="1"/>
    <x v="1"/>
    <x v="0"/>
    <x v="0"/>
    <x v="1"/>
    <x v="1"/>
    <x v="6"/>
    <n v="4"/>
    <x v="0"/>
    <x v="2"/>
    <x v="1125"/>
    <x v="1"/>
    <x v="0"/>
    <x v="7"/>
    <x v="7"/>
    <n v="4"/>
    <x v="1"/>
    <n v="2"/>
    <x v="2"/>
    <x v="1"/>
    <x v="8"/>
    <x v="3"/>
    <n v="2"/>
    <n v="3"/>
    <x v="1"/>
    <x v="11"/>
    <x v="2"/>
    <x v="3"/>
    <x v="2"/>
    <n v="0"/>
    <x v="0"/>
    <n v="2"/>
    <x v="2"/>
  </r>
  <r>
    <n v="44"/>
    <x v="0"/>
    <x v="1"/>
    <x v="0"/>
    <x v="1"/>
    <n v="2"/>
    <x v="0"/>
    <n v="3"/>
    <x v="3"/>
    <s v="Life Sciences"/>
    <n v="1703"/>
    <n v="3"/>
    <x v="1"/>
    <x v="0"/>
    <x v="2"/>
    <x v="2"/>
    <x v="2"/>
    <x v="2"/>
    <x v="4"/>
    <n v="4"/>
    <x v="0"/>
    <x v="1"/>
    <x v="1126"/>
    <x v="1"/>
    <x v="0"/>
    <x v="12"/>
    <x v="12"/>
    <n v="3"/>
    <x v="0"/>
    <n v="2"/>
    <x v="2"/>
    <x v="1"/>
    <x v="15"/>
    <x v="0"/>
    <n v="2"/>
    <n v="3"/>
    <x v="1"/>
    <x v="3"/>
    <x v="0"/>
    <x v="1"/>
    <x v="1"/>
    <n v="6"/>
    <x v="2"/>
    <n v="7"/>
    <x v="1"/>
  </r>
  <r>
    <n v="35"/>
    <x v="1"/>
    <x v="1"/>
    <x v="1"/>
    <x v="1"/>
    <n v="2"/>
    <x v="0"/>
    <n v="4"/>
    <x v="2"/>
    <s v="Medical"/>
    <n v="1704"/>
    <n v="1"/>
    <x v="3"/>
    <x v="1"/>
    <x v="1"/>
    <x v="1"/>
    <x v="1"/>
    <x v="1"/>
    <x v="1"/>
    <n v="4"/>
    <x v="0"/>
    <x v="0"/>
    <x v="1127"/>
    <x v="4"/>
    <x v="0"/>
    <x v="9"/>
    <x v="9"/>
    <n v="3"/>
    <x v="0"/>
    <n v="3"/>
    <x v="3"/>
    <x v="0"/>
    <x v="3"/>
    <x v="0"/>
    <n v="2"/>
    <n v="4"/>
    <x v="3"/>
    <x v="8"/>
    <x v="2"/>
    <x v="0"/>
    <x v="0"/>
    <n v="1"/>
    <x v="0"/>
    <n v="4"/>
    <x v="0"/>
  </r>
  <r>
    <n v="43"/>
    <x v="0"/>
    <x v="1"/>
    <x v="0"/>
    <x v="0"/>
    <n v="2"/>
    <x v="0"/>
    <n v="3"/>
    <x v="3"/>
    <s v="Medical"/>
    <n v="1706"/>
    <n v="4"/>
    <x v="2"/>
    <x v="1"/>
    <x v="0"/>
    <x v="0"/>
    <x v="0"/>
    <x v="0"/>
    <x v="0"/>
    <n v="4"/>
    <x v="0"/>
    <x v="1"/>
    <x v="1128"/>
    <x v="1"/>
    <x v="0"/>
    <x v="8"/>
    <x v="8"/>
    <n v="3"/>
    <x v="0"/>
    <n v="1"/>
    <x v="0"/>
    <x v="1"/>
    <x v="1"/>
    <x v="0"/>
    <n v="3"/>
    <n v="3"/>
    <x v="1"/>
    <x v="1"/>
    <x v="0"/>
    <x v="5"/>
    <x v="1"/>
    <n v="8"/>
    <x v="2"/>
    <n v="8"/>
    <x v="1"/>
  </r>
  <r>
    <n v="24"/>
    <x v="2"/>
    <x v="1"/>
    <x v="0"/>
    <x v="1"/>
    <n v="9"/>
    <x v="1"/>
    <n v="3"/>
    <x v="3"/>
    <s v="Medical"/>
    <n v="1707"/>
    <n v="3"/>
    <x v="1"/>
    <x v="1"/>
    <x v="2"/>
    <x v="2"/>
    <x v="1"/>
    <x v="1"/>
    <x v="1"/>
    <n v="3"/>
    <x v="2"/>
    <x v="1"/>
    <x v="1129"/>
    <x v="1"/>
    <x v="1"/>
    <x v="10"/>
    <x v="10"/>
    <n v="3"/>
    <x v="0"/>
    <n v="4"/>
    <x v="1"/>
    <x v="1"/>
    <x v="7"/>
    <x v="3"/>
    <n v="1"/>
    <n v="3"/>
    <x v="1"/>
    <x v="8"/>
    <x v="2"/>
    <x v="7"/>
    <x v="0"/>
    <n v="0"/>
    <x v="0"/>
    <n v="4"/>
    <x v="0"/>
  </r>
  <r>
    <n v="41"/>
    <x v="0"/>
    <x v="1"/>
    <x v="0"/>
    <x v="0"/>
    <n v="6"/>
    <x v="1"/>
    <n v="3"/>
    <x v="3"/>
    <s v="Marketing"/>
    <n v="1708"/>
    <n v="4"/>
    <x v="2"/>
    <x v="1"/>
    <x v="0"/>
    <x v="0"/>
    <x v="2"/>
    <x v="2"/>
    <x v="0"/>
    <n v="3"/>
    <x v="2"/>
    <x v="0"/>
    <x v="1130"/>
    <x v="1"/>
    <x v="1"/>
    <x v="3"/>
    <x v="3"/>
    <n v="3"/>
    <x v="0"/>
    <n v="2"/>
    <x v="2"/>
    <x v="0"/>
    <x v="1"/>
    <x v="0"/>
    <n v="3"/>
    <n v="3"/>
    <x v="1"/>
    <x v="1"/>
    <x v="0"/>
    <x v="6"/>
    <x v="1"/>
    <n v="8"/>
    <x v="2"/>
    <n v="7"/>
    <x v="1"/>
  </r>
  <r>
    <n v="29"/>
    <x v="2"/>
    <x v="1"/>
    <x v="0"/>
    <x v="1"/>
    <n v="9"/>
    <x v="1"/>
    <n v="4"/>
    <x v="2"/>
    <s v="Medical"/>
    <n v="1709"/>
    <n v="4"/>
    <x v="2"/>
    <x v="0"/>
    <x v="0"/>
    <x v="0"/>
    <x v="1"/>
    <x v="1"/>
    <x v="2"/>
    <n v="3"/>
    <x v="2"/>
    <x v="1"/>
    <x v="1131"/>
    <x v="3"/>
    <x v="1"/>
    <x v="8"/>
    <x v="8"/>
    <n v="3"/>
    <x v="0"/>
    <n v="3"/>
    <x v="3"/>
    <x v="1"/>
    <x v="15"/>
    <x v="0"/>
    <n v="2"/>
    <n v="3"/>
    <x v="1"/>
    <x v="8"/>
    <x v="2"/>
    <x v="7"/>
    <x v="0"/>
    <n v="1"/>
    <x v="0"/>
    <n v="2"/>
    <x v="2"/>
  </r>
  <r>
    <n v="36"/>
    <x v="1"/>
    <x v="1"/>
    <x v="0"/>
    <x v="0"/>
    <n v="2"/>
    <x v="0"/>
    <n v="4"/>
    <x v="2"/>
    <s v="Life Sciences"/>
    <n v="1710"/>
    <n v="3"/>
    <x v="1"/>
    <x v="0"/>
    <x v="0"/>
    <x v="0"/>
    <x v="0"/>
    <x v="0"/>
    <x v="6"/>
    <n v="4"/>
    <x v="0"/>
    <x v="0"/>
    <x v="1132"/>
    <x v="9"/>
    <x v="1"/>
    <x v="2"/>
    <x v="2"/>
    <n v="3"/>
    <x v="0"/>
    <n v="3"/>
    <x v="3"/>
    <x v="0"/>
    <x v="6"/>
    <x v="1"/>
    <n v="2"/>
    <n v="2"/>
    <x v="2"/>
    <x v="20"/>
    <x v="4"/>
    <x v="1"/>
    <x v="1"/>
    <n v="6"/>
    <x v="2"/>
    <n v="7"/>
    <x v="1"/>
  </r>
  <r>
    <n v="45"/>
    <x v="0"/>
    <x v="1"/>
    <x v="2"/>
    <x v="1"/>
    <n v="1"/>
    <x v="0"/>
    <n v="1"/>
    <x v="1"/>
    <s v="Life Sciences"/>
    <n v="1712"/>
    <n v="3"/>
    <x v="1"/>
    <x v="1"/>
    <x v="1"/>
    <x v="1"/>
    <x v="2"/>
    <x v="2"/>
    <x v="4"/>
    <n v="3"/>
    <x v="2"/>
    <x v="1"/>
    <x v="1133"/>
    <x v="9"/>
    <x v="1"/>
    <x v="1"/>
    <x v="1"/>
    <n v="4"/>
    <x v="1"/>
    <n v="4"/>
    <x v="1"/>
    <x v="1"/>
    <x v="25"/>
    <x v="4"/>
    <n v="3"/>
    <n v="2"/>
    <x v="2"/>
    <x v="36"/>
    <x v="3"/>
    <x v="11"/>
    <x v="3"/>
    <n v="14"/>
    <x v="3"/>
    <n v="4"/>
    <x v="0"/>
  </r>
  <r>
    <n v="24"/>
    <x v="2"/>
    <x v="0"/>
    <x v="0"/>
    <x v="2"/>
    <n v="22"/>
    <x v="2"/>
    <n v="1"/>
    <x v="1"/>
    <s v="Human Resources"/>
    <n v="1714"/>
    <n v="4"/>
    <x v="2"/>
    <x v="1"/>
    <x v="3"/>
    <x v="3"/>
    <x v="1"/>
    <x v="1"/>
    <x v="8"/>
    <n v="3"/>
    <x v="2"/>
    <x v="1"/>
    <x v="1134"/>
    <x v="1"/>
    <x v="1"/>
    <x v="0"/>
    <x v="0"/>
    <n v="3"/>
    <x v="0"/>
    <n v="3"/>
    <x v="3"/>
    <x v="1"/>
    <x v="5"/>
    <x v="2"/>
    <n v="2"/>
    <n v="3"/>
    <x v="1"/>
    <x v="6"/>
    <x v="1"/>
    <x v="2"/>
    <x v="2"/>
    <n v="0"/>
    <x v="0"/>
    <n v="0"/>
    <x v="2"/>
  </r>
  <r>
    <n v="47"/>
    <x v="0"/>
    <x v="0"/>
    <x v="1"/>
    <x v="0"/>
    <n v="9"/>
    <x v="1"/>
    <n v="3"/>
    <x v="3"/>
    <s v="Life Sciences"/>
    <n v="1716"/>
    <n v="3"/>
    <x v="1"/>
    <x v="1"/>
    <x v="3"/>
    <x v="3"/>
    <x v="3"/>
    <x v="3"/>
    <x v="0"/>
    <n v="3"/>
    <x v="2"/>
    <x v="1"/>
    <x v="1135"/>
    <x v="8"/>
    <x v="1"/>
    <x v="0"/>
    <x v="0"/>
    <n v="3"/>
    <x v="0"/>
    <n v="3"/>
    <x v="3"/>
    <x v="0"/>
    <x v="25"/>
    <x v="4"/>
    <n v="3"/>
    <n v="1"/>
    <x v="0"/>
    <x v="36"/>
    <x v="3"/>
    <x v="4"/>
    <x v="0"/>
    <n v="14"/>
    <x v="3"/>
    <n v="10"/>
    <x v="1"/>
  </r>
  <r>
    <n v="26"/>
    <x v="2"/>
    <x v="1"/>
    <x v="0"/>
    <x v="1"/>
    <n v="17"/>
    <x v="3"/>
    <n v="4"/>
    <x v="2"/>
    <s v="Medical"/>
    <n v="1718"/>
    <n v="4"/>
    <x v="2"/>
    <x v="1"/>
    <x v="3"/>
    <x v="3"/>
    <x v="1"/>
    <x v="1"/>
    <x v="2"/>
    <n v="3"/>
    <x v="2"/>
    <x v="1"/>
    <x v="1136"/>
    <x v="1"/>
    <x v="1"/>
    <x v="2"/>
    <x v="2"/>
    <n v="3"/>
    <x v="0"/>
    <n v="3"/>
    <x v="3"/>
    <x v="2"/>
    <x v="8"/>
    <x v="3"/>
    <n v="3"/>
    <n v="4"/>
    <x v="3"/>
    <x v="11"/>
    <x v="2"/>
    <x v="3"/>
    <x v="2"/>
    <n v="0"/>
    <x v="0"/>
    <n v="2"/>
    <x v="2"/>
  </r>
  <r>
    <n v="45"/>
    <x v="0"/>
    <x v="1"/>
    <x v="0"/>
    <x v="1"/>
    <n v="28"/>
    <x v="2"/>
    <n v="2"/>
    <x v="0"/>
    <s v="Technical Degree"/>
    <n v="1719"/>
    <n v="4"/>
    <x v="2"/>
    <x v="0"/>
    <x v="1"/>
    <x v="1"/>
    <x v="3"/>
    <x v="3"/>
    <x v="7"/>
    <n v="2"/>
    <x v="1"/>
    <x v="0"/>
    <x v="1137"/>
    <x v="1"/>
    <x v="1"/>
    <x v="0"/>
    <x v="0"/>
    <n v="3"/>
    <x v="0"/>
    <n v="3"/>
    <x v="3"/>
    <x v="0"/>
    <x v="24"/>
    <x v="4"/>
    <n v="2"/>
    <n v="3"/>
    <x v="1"/>
    <x v="17"/>
    <x v="3"/>
    <x v="8"/>
    <x v="1"/>
    <n v="8"/>
    <x v="2"/>
    <n v="6"/>
    <x v="1"/>
  </r>
  <r>
    <n v="32"/>
    <x v="1"/>
    <x v="1"/>
    <x v="1"/>
    <x v="1"/>
    <n v="10"/>
    <x v="1"/>
    <n v="3"/>
    <x v="3"/>
    <s v="Life Sciences"/>
    <n v="1720"/>
    <n v="1"/>
    <x v="3"/>
    <x v="1"/>
    <x v="0"/>
    <x v="0"/>
    <x v="1"/>
    <x v="1"/>
    <x v="1"/>
    <n v="3"/>
    <x v="2"/>
    <x v="1"/>
    <x v="1138"/>
    <x v="2"/>
    <x v="1"/>
    <x v="4"/>
    <x v="4"/>
    <n v="3"/>
    <x v="0"/>
    <n v="1"/>
    <x v="0"/>
    <x v="1"/>
    <x v="1"/>
    <x v="0"/>
    <n v="3"/>
    <n v="2"/>
    <x v="2"/>
    <x v="8"/>
    <x v="2"/>
    <x v="3"/>
    <x v="2"/>
    <n v="1"/>
    <x v="0"/>
    <n v="3"/>
    <x v="0"/>
  </r>
  <r>
    <n v="31"/>
    <x v="1"/>
    <x v="1"/>
    <x v="0"/>
    <x v="1"/>
    <n v="2"/>
    <x v="0"/>
    <n v="4"/>
    <x v="2"/>
    <s v="Life Sciences"/>
    <n v="1721"/>
    <n v="2"/>
    <x v="0"/>
    <x v="1"/>
    <x v="0"/>
    <x v="0"/>
    <x v="1"/>
    <x v="1"/>
    <x v="2"/>
    <n v="3"/>
    <x v="2"/>
    <x v="1"/>
    <x v="1139"/>
    <x v="1"/>
    <x v="1"/>
    <x v="9"/>
    <x v="9"/>
    <n v="3"/>
    <x v="0"/>
    <n v="4"/>
    <x v="1"/>
    <x v="1"/>
    <x v="3"/>
    <x v="0"/>
    <n v="2"/>
    <n v="4"/>
    <x v="3"/>
    <x v="8"/>
    <x v="2"/>
    <x v="3"/>
    <x v="2"/>
    <n v="0"/>
    <x v="0"/>
    <n v="3"/>
    <x v="0"/>
  </r>
  <r>
    <n v="41"/>
    <x v="0"/>
    <x v="1"/>
    <x v="2"/>
    <x v="2"/>
    <n v="4"/>
    <x v="0"/>
    <n v="3"/>
    <x v="3"/>
    <s v="Human Resources"/>
    <n v="1722"/>
    <n v="3"/>
    <x v="1"/>
    <x v="1"/>
    <x v="3"/>
    <x v="3"/>
    <x v="0"/>
    <x v="0"/>
    <x v="8"/>
    <n v="2"/>
    <x v="1"/>
    <x v="1"/>
    <x v="1140"/>
    <x v="2"/>
    <x v="1"/>
    <x v="12"/>
    <x v="12"/>
    <n v="3"/>
    <x v="0"/>
    <n v="2"/>
    <x v="2"/>
    <x v="1"/>
    <x v="1"/>
    <x v="0"/>
    <n v="4"/>
    <n v="3"/>
    <x v="1"/>
    <x v="11"/>
    <x v="2"/>
    <x v="3"/>
    <x v="2"/>
    <n v="1"/>
    <x v="0"/>
    <n v="2"/>
    <x v="2"/>
  </r>
  <r>
    <n v="40"/>
    <x v="1"/>
    <x v="1"/>
    <x v="0"/>
    <x v="1"/>
    <n v="8"/>
    <x v="1"/>
    <n v="2"/>
    <x v="0"/>
    <s v="Life Sciences"/>
    <n v="1724"/>
    <n v="2"/>
    <x v="0"/>
    <x v="0"/>
    <x v="0"/>
    <x v="0"/>
    <x v="0"/>
    <x v="0"/>
    <x v="3"/>
    <n v="1"/>
    <x v="3"/>
    <x v="1"/>
    <x v="1141"/>
    <x v="7"/>
    <x v="0"/>
    <x v="10"/>
    <x v="10"/>
    <n v="3"/>
    <x v="0"/>
    <n v="2"/>
    <x v="2"/>
    <x v="1"/>
    <x v="33"/>
    <x v="1"/>
    <n v="3"/>
    <n v="3"/>
    <x v="1"/>
    <x v="6"/>
    <x v="1"/>
    <x v="2"/>
    <x v="2"/>
    <n v="0"/>
    <x v="0"/>
    <n v="0"/>
    <x v="2"/>
  </r>
  <r>
    <n v="24"/>
    <x v="2"/>
    <x v="1"/>
    <x v="0"/>
    <x v="1"/>
    <n v="29"/>
    <x v="2"/>
    <n v="1"/>
    <x v="1"/>
    <s v="Medical"/>
    <n v="1725"/>
    <n v="2"/>
    <x v="0"/>
    <x v="1"/>
    <x v="0"/>
    <x v="0"/>
    <x v="1"/>
    <x v="1"/>
    <x v="2"/>
    <n v="1"/>
    <x v="3"/>
    <x v="2"/>
    <x v="1142"/>
    <x v="1"/>
    <x v="1"/>
    <x v="4"/>
    <x v="4"/>
    <n v="3"/>
    <x v="0"/>
    <n v="2"/>
    <x v="2"/>
    <x v="2"/>
    <x v="3"/>
    <x v="0"/>
    <n v="2"/>
    <n v="4"/>
    <x v="3"/>
    <x v="0"/>
    <x v="0"/>
    <x v="3"/>
    <x v="2"/>
    <n v="1"/>
    <x v="0"/>
    <n v="2"/>
    <x v="2"/>
  </r>
  <r>
    <n v="46"/>
    <x v="0"/>
    <x v="1"/>
    <x v="0"/>
    <x v="1"/>
    <n v="13"/>
    <x v="4"/>
    <n v="4"/>
    <x v="2"/>
    <s v="Life Sciences"/>
    <n v="1727"/>
    <n v="3"/>
    <x v="1"/>
    <x v="1"/>
    <x v="0"/>
    <x v="0"/>
    <x v="0"/>
    <x v="0"/>
    <x v="4"/>
    <n v="2"/>
    <x v="1"/>
    <x v="0"/>
    <x v="622"/>
    <x v="2"/>
    <x v="1"/>
    <x v="9"/>
    <x v="9"/>
    <n v="3"/>
    <x v="0"/>
    <n v="4"/>
    <x v="1"/>
    <x v="0"/>
    <x v="16"/>
    <x v="1"/>
    <n v="3"/>
    <n v="3"/>
    <x v="1"/>
    <x v="1"/>
    <x v="0"/>
    <x v="1"/>
    <x v="1"/>
    <n v="0"/>
    <x v="0"/>
    <n v="9"/>
    <x v="1"/>
  </r>
  <r>
    <n v="35"/>
    <x v="1"/>
    <x v="1"/>
    <x v="0"/>
    <x v="1"/>
    <n v="27"/>
    <x v="2"/>
    <n v="4"/>
    <x v="2"/>
    <s v="Life Sciences"/>
    <n v="1728"/>
    <n v="4"/>
    <x v="2"/>
    <x v="1"/>
    <x v="0"/>
    <x v="0"/>
    <x v="0"/>
    <x v="0"/>
    <x v="3"/>
    <n v="3"/>
    <x v="2"/>
    <x v="1"/>
    <x v="1143"/>
    <x v="7"/>
    <x v="1"/>
    <x v="10"/>
    <x v="10"/>
    <n v="3"/>
    <x v="0"/>
    <n v="2"/>
    <x v="2"/>
    <x v="1"/>
    <x v="6"/>
    <x v="1"/>
    <n v="3"/>
    <n v="3"/>
    <x v="1"/>
    <x v="5"/>
    <x v="0"/>
    <x v="1"/>
    <x v="1"/>
    <n v="0"/>
    <x v="0"/>
    <n v="7"/>
    <x v="1"/>
  </r>
  <r>
    <n v="30"/>
    <x v="2"/>
    <x v="1"/>
    <x v="0"/>
    <x v="1"/>
    <n v="16"/>
    <x v="3"/>
    <n v="1"/>
    <x v="1"/>
    <s v="Life Sciences"/>
    <n v="1729"/>
    <n v="2"/>
    <x v="0"/>
    <x v="1"/>
    <x v="0"/>
    <x v="0"/>
    <x v="1"/>
    <x v="1"/>
    <x v="1"/>
    <n v="4"/>
    <x v="0"/>
    <x v="1"/>
    <x v="1144"/>
    <x v="1"/>
    <x v="1"/>
    <x v="3"/>
    <x v="3"/>
    <n v="3"/>
    <x v="0"/>
    <n v="2"/>
    <x v="2"/>
    <x v="1"/>
    <x v="1"/>
    <x v="0"/>
    <n v="2"/>
    <n v="2"/>
    <x v="2"/>
    <x v="1"/>
    <x v="0"/>
    <x v="2"/>
    <x v="2"/>
    <n v="0"/>
    <x v="0"/>
    <n v="8"/>
    <x v="1"/>
  </r>
  <r>
    <n v="47"/>
    <x v="0"/>
    <x v="1"/>
    <x v="2"/>
    <x v="0"/>
    <n v="2"/>
    <x v="0"/>
    <n v="4"/>
    <x v="2"/>
    <s v="Marketing"/>
    <n v="1731"/>
    <n v="3"/>
    <x v="1"/>
    <x v="1"/>
    <x v="0"/>
    <x v="0"/>
    <x v="0"/>
    <x v="0"/>
    <x v="0"/>
    <n v="2"/>
    <x v="1"/>
    <x v="1"/>
    <x v="1145"/>
    <x v="8"/>
    <x v="1"/>
    <x v="0"/>
    <x v="0"/>
    <n v="3"/>
    <x v="0"/>
    <n v="4"/>
    <x v="1"/>
    <x v="1"/>
    <x v="21"/>
    <x v="3"/>
    <n v="3"/>
    <n v="1"/>
    <x v="0"/>
    <x v="6"/>
    <x v="1"/>
    <x v="2"/>
    <x v="2"/>
    <n v="0"/>
    <x v="0"/>
    <n v="0"/>
    <x v="2"/>
  </r>
  <r>
    <n v="46"/>
    <x v="0"/>
    <x v="1"/>
    <x v="0"/>
    <x v="0"/>
    <n v="2"/>
    <x v="0"/>
    <n v="3"/>
    <x v="3"/>
    <s v="Life Sciences"/>
    <n v="1732"/>
    <n v="3"/>
    <x v="1"/>
    <x v="1"/>
    <x v="0"/>
    <x v="0"/>
    <x v="2"/>
    <x v="2"/>
    <x v="0"/>
    <n v="4"/>
    <x v="0"/>
    <x v="2"/>
    <x v="1146"/>
    <x v="5"/>
    <x v="0"/>
    <x v="3"/>
    <x v="3"/>
    <n v="3"/>
    <x v="0"/>
    <n v="2"/>
    <x v="2"/>
    <x v="1"/>
    <x v="10"/>
    <x v="1"/>
    <n v="5"/>
    <n v="2"/>
    <x v="2"/>
    <x v="1"/>
    <x v="0"/>
    <x v="8"/>
    <x v="1"/>
    <n v="0"/>
    <x v="0"/>
    <n v="3"/>
    <x v="0"/>
  </r>
  <r>
    <n v="36"/>
    <x v="1"/>
    <x v="0"/>
    <x v="0"/>
    <x v="0"/>
    <n v="13"/>
    <x v="4"/>
    <n v="5"/>
    <x v="4"/>
    <s v="Marketing"/>
    <n v="1733"/>
    <n v="2"/>
    <x v="0"/>
    <x v="1"/>
    <x v="1"/>
    <x v="1"/>
    <x v="0"/>
    <x v="0"/>
    <x v="0"/>
    <n v="1"/>
    <x v="3"/>
    <x v="2"/>
    <x v="1147"/>
    <x v="6"/>
    <x v="0"/>
    <x v="4"/>
    <x v="4"/>
    <n v="3"/>
    <x v="0"/>
    <n v="2"/>
    <x v="2"/>
    <x v="2"/>
    <x v="28"/>
    <x v="1"/>
    <n v="3"/>
    <n v="3"/>
    <x v="1"/>
    <x v="4"/>
    <x v="1"/>
    <x v="3"/>
    <x v="2"/>
    <n v="2"/>
    <x v="0"/>
    <n v="2"/>
    <x v="2"/>
  </r>
  <r>
    <n v="32"/>
    <x v="1"/>
    <x v="0"/>
    <x v="0"/>
    <x v="0"/>
    <n v="1"/>
    <x v="0"/>
    <n v="2"/>
    <x v="0"/>
    <s v="Life Sciences"/>
    <n v="1734"/>
    <n v="1"/>
    <x v="3"/>
    <x v="1"/>
    <x v="3"/>
    <x v="3"/>
    <x v="0"/>
    <x v="0"/>
    <x v="0"/>
    <n v="2"/>
    <x v="1"/>
    <x v="0"/>
    <x v="1148"/>
    <x v="2"/>
    <x v="1"/>
    <x v="2"/>
    <x v="2"/>
    <n v="3"/>
    <x v="0"/>
    <n v="2"/>
    <x v="2"/>
    <x v="0"/>
    <x v="1"/>
    <x v="0"/>
    <n v="2"/>
    <n v="3"/>
    <x v="1"/>
    <x v="2"/>
    <x v="1"/>
    <x v="2"/>
    <x v="2"/>
    <n v="0"/>
    <x v="0"/>
    <n v="0"/>
    <x v="2"/>
  </r>
  <r>
    <n v="23"/>
    <x v="2"/>
    <x v="1"/>
    <x v="0"/>
    <x v="1"/>
    <n v="4"/>
    <x v="0"/>
    <n v="1"/>
    <x v="1"/>
    <s v="Medical"/>
    <n v="1735"/>
    <n v="3"/>
    <x v="1"/>
    <x v="0"/>
    <x v="0"/>
    <x v="0"/>
    <x v="1"/>
    <x v="1"/>
    <x v="2"/>
    <n v="2"/>
    <x v="1"/>
    <x v="0"/>
    <x v="1149"/>
    <x v="1"/>
    <x v="1"/>
    <x v="4"/>
    <x v="4"/>
    <n v="3"/>
    <x v="0"/>
    <n v="3"/>
    <x v="3"/>
    <x v="0"/>
    <x v="8"/>
    <x v="3"/>
    <n v="3"/>
    <n v="1"/>
    <x v="0"/>
    <x v="11"/>
    <x v="2"/>
    <x v="3"/>
    <x v="2"/>
    <n v="1"/>
    <x v="0"/>
    <n v="2"/>
    <x v="2"/>
  </r>
  <r>
    <n v="31"/>
    <x v="1"/>
    <x v="1"/>
    <x v="1"/>
    <x v="1"/>
    <n v="24"/>
    <x v="2"/>
    <n v="1"/>
    <x v="1"/>
    <s v="Technical Degree"/>
    <n v="1736"/>
    <n v="4"/>
    <x v="2"/>
    <x v="0"/>
    <x v="0"/>
    <x v="0"/>
    <x v="0"/>
    <x v="0"/>
    <x v="3"/>
    <n v="4"/>
    <x v="0"/>
    <x v="0"/>
    <x v="319"/>
    <x v="7"/>
    <x v="1"/>
    <x v="5"/>
    <x v="5"/>
    <n v="4"/>
    <x v="1"/>
    <n v="4"/>
    <x v="1"/>
    <x v="0"/>
    <x v="15"/>
    <x v="0"/>
    <n v="3"/>
    <n v="2"/>
    <x v="2"/>
    <x v="8"/>
    <x v="2"/>
    <x v="0"/>
    <x v="0"/>
    <n v="1"/>
    <x v="0"/>
    <n v="4"/>
    <x v="0"/>
  </r>
  <r>
    <n v="39"/>
    <x v="1"/>
    <x v="1"/>
    <x v="2"/>
    <x v="1"/>
    <n v="1"/>
    <x v="0"/>
    <n v="3"/>
    <x v="3"/>
    <s v="Life Sciences"/>
    <n v="1737"/>
    <n v="4"/>
    <x v="2"/>
    <x v="1"/>
    <x v="0"/>
    <x v="0"/>
    <x v="0"/>
    <x v="0"/>
    <x v="2"/>
    <n v="4"/>
    <x v="0"/>
    <x v="1"/>
    <x v="1150"/>
    <x v="1"/>
    <x v="0"/>
    <x v="2"/>
    <x v="2"/>
    <n v="3"/>
    <x v="0"/>
    <n v="4"/>
    <x v="1"/>
    <x v="1"/>
    <x v="15"/>
    <x v="0"/>
    <n v="2"/>
    <n v="3"/>
    <x v="1"/>
    <x v="7"/>
    <x v="0"/>
    <x v="6"/>
    <x v="1"/>
    <n v="5"/>
    <x v="1"/>
    <n v="8"/>
    <x v="1"/>
  </r>
  <r>
    <n v="32"/>
    <x v="1"/>
    <x v="1"/>
    <x v="0"/>
    <x v="0"/>
    <n v="19"/>
    <x v="3"/>
    <n v="3"/>
    <x v="3"/>
    <s v="Life Sciences"/>
    <n v="1739"/>
    <n v="4"/>
    <x v="2"/>
    <x v="1"/>
    <x v="3"/>
    <x v="3"/>
    <x v="2"/>
    <x v="2"/>
    <x v="0"/>
    <n v="3"/>
    <x v="2"/>
    <x v="1"/>
    <x v="1151"/>
    <x v="9"/>
    <x v="1"/>
    <x v="4"/>
    <x v="4"/>
    <n v="3"/>
    <x v="0"/>
    <n v="3"/>
    <x v="3"/>
    <x v="1"/>
    <x v="1"/>
    <x v="0"/>
    <n v="2"/>
    <n v="1"/>
    <x v="0"/>
    <x v="9"/>
    <x v="2"/>
    <x v="7"/>
    <x v="0"/>
    <n v="0"/>
    <x v="0"/>
    <n v="2"/>
    <x v="2"/>
  </r>
  <r>
    <n v="40"/>
    <x v="1"/>
    <x v="1"/>
    <x v="0"/>
    <x v="0"/>
    <n v="7"/>
    <x v="1"/>
    <n v="4"/>
    <x v="2"/>
    <s v="Medical"/>
    <n v="1740"/>
    <n v="2"/>
    <x v="0"/>
    <x v="1"/>
    <x v="0"/>
    <x v="0"/>
    <x v="4"/>
    <x v="4"/>
    <x v="5"/>
    <n v="2"/>
    <x v="1"/>
    <x v="0"/>
    <x v="1152"/>
    <x v="1"/>
    <x v="1"/>
    <x v="9"/>
    <x v="9"/>
    <n v="3"/>
    <x v="0"/>
    <n v="2"/>
    <x v="2"/>
    <x v="0"/>
    <x v="24"/>
    <x v="4"/>
    <n v="3"/>
    <n v="2"/>
    <x v="2"/>
    <x v="17"/>
    <x v="3"/>
    <x v="6"/>
    <x v="1"/>
    <n v="12"/>
    <x v="3"/>
    <n v="8"/>
    <x v="1"/>
  </r>
  <r>
    <n v="45"/>
    <x v="0"/>
    <x v="1"/>
    <x v="0"/>
    <x v="2"/>
    <n v="4"/>
    <x v="0"/>
    <n v="3"/>
    <x v="3"/>
    <s v="Life Sciences"/>
    <n v="1744"/>
    <n v="3"/>
    <x v="1"/>
    <x v="0"/>
    <x v="3"/>
    <x v="3"/>
    <x v="2"/>
    <x v="2"/>
    <x v="8"/>
    <n v="3"/>
    <x v="2"/>
    <x v="1"/>
    <x v="1153"/>
    <x v="5"/>
    <x v="1"/>
    <x v="7"/>
    <x v="7"/>
    <n v="4"/>
    <x v="1"/>
    <n v="3"/>
    <x v="3"/>
    <x v="3"/>
    <x v="15"/>
    <x v="0"/>
    <n v="2"/>
    <n v="4"/>
    <x v="3"/>
    <x v="8"/>
    <x v="2"/>
    <x v="2"/>
    <x v="2"/>
    <n v="0"/>
    <x v="0"/>
    <n v="3"/>
    <x v="0"/>
  </r>
  <r>
    <n v="30"/>
    <x v="2"/>
    <x v="1"/>
    <x v="1"/>
    <x v="1"/>
    <n v="2"/>
    <x v="0"/>
    <n v="4"/>
    <x v="2"/>
    <s v="Technical Degree"/>
    <n v="1745"/>
    <n v="4"/>
    <x v="2"/>
    <x v="0"/>
    <x v="1"/>
    <x v="1"/>
    <x v="1"/>
    <x v="1"/>
    <x v="1"/>
    <n v="1"/>
    <x v="3"/>
    <x v="0"/>
    <x v="775"/>
    <x v="4"/>
    <x v="1"/>
    <x v="10"/>
    <x v="10"/>
    <n v="3"/>
    <x v="0"/>
    <n v="4"/>
    <x v="1"/>
    <x v="0"/>
    <x v="1"/>
    <x v="0"/>
    <n v="2"/>
    <n v="3"/>
    <x v="1"/>
    <x v="7"/>
    <x v="0"/>
    <x v="1"/>
    <x v="1"/>
    <n v="0"/>
    <x v="0"/>
    <n v="7"/>
    <x v="1"/>
  </r>
  <r>
    <n v="24"/>
    <x v="2"/>
    <x v="1"/>
    <x v="1"/>
    <x v="2"/>
    <n v="10"/>
    <x v="1"/>
    <n v="3"/>
    <x v="3"/>
    <s v="Medical"/>
    <n v="1746"/>
    <n v="1"/>
    <x v="3"/>
    <x v="1"/>
    <x v="0"/>
    <x v="0"/>
    <x v="1"/>
    <x v="1"/>
    <x v="8"/>
    <n v="4"/>
    <x v="0"/>
    <x v="1"/>
    <x v="1154"/>
    <x v="4"/>
    <x v="1"/>
    <x v="9"/>
    <x v="9"/>
    <n v="3"/>
    <x v="0"/>
    <n v="4"/>
    <x v="1"/>
    <x v="1"/>
    <x v="8"/>
    <x v="3"/>
    <n v="2"/>
    <n v="3"/>
    <x v="1"/>
    <x v="4"/>
    <x v="1"/>
    <x v="3"/>
    <x v="2"/>
    <n v="2"/>
    <x v="0"/>
    <n v="1"/>
    <x v="2"/>
  </r>
  <r>
    <n v="30"/>
    <x v="2"/>
    <x v="0"/>
    <x v="1"/>
    <x v="2"/>
    <n v="8"/>
    <x v="1"/>
    <n v="3"/>
    <x v="3"/>
    <s v="Human Resources"/>
    <n v="1747"/>
    <n v="3"/>
    <x v="1"/>
    <x v="0"/>
    <x v="1"/>
    <x v="1"/>
    <x v="1"/>
    <x v="1"/>
    <x v="8"/>
    <n v="4"/>
    <x v="0"/>
    <x v="2"/>
    <x v="1155"/>
    <x v="2"/>
    <x v="1"/>
    <x v="0"/>
    <x v="0"/>
    <n v="3"/>
    <x v="0"/>
    <n v="3"/>
    <x v="3"/>
    <x v="1"/>
    <x v="3"/>
    <x v="0"/>
    <n v="0"/>
    <n v="2"/>
    <x v="2"/>
    <x v="9"/>
    <x v="2"/>
    <x v="3"/>
    <x v="2"/>
    <n v="1"/>
    <x v="0"/>
    <n v="2"/>
    <x v="2"/>
  </r>
  <r>
    <n v="31"/>
    <x v="1"/>
    <x v="1"/>
    <x v="0"/>
    <x v="0"/>
    <n v="5"/>
    <x v="0"/>
    <n v="3"/>
    <x v="3"/>
    <s v="Technical Degree"/>
    <n v="1749"/>
    <n v="1"/>
    <x v="3"/>
    <x v="1"/>
    <x v="0"/>
    <x v="0"/>
    <x v="0"/>
    <x v="0"/>
    <x v="0"/>
    <n v="3"/>
    <x v="2"/>
    <x v="1"/>
    <x v="1156"/>
    <x v="1"/>
    <x v="1"/>
    <x v="12"/>
    <x v="12"/>
    <n v="3"/>
    <x v="0"/>
    <n v="3"/>
    <x v="3"/>
    <x v="1"/>
    <x v="3"/>
    <x v="0"/>
    <n v="3"/>
    <n v="3"/>
    <x v="1"/>
    <x v="8"/>
    <x v="2"/>
    <x v="3"/>
    <x v="2"/>
    <n v="0"/>
    <x v="0"/>
    <n v="2"/>
    <x v="2"/>
  </r>
  <r>
    <n v="27"/>
    <x v="2"/>
    <x v="1"/>
    <x v="0"/>
    <x v="1"/>
    <n v="8"/>
    <x v="1"/>
    <n v="3"/>
    <x v="3"/>
    <s v="Medical"/>
    <n v="1751"/>
    <n v="3"/>
    <x v="1"/>
    <x v="0"/>
    <x v="0"/>
    <x v="0"/>
    <x v="1"/>
    <x v="1"/>
    <x v="1"/>
    <n v="4"/>
    <x v="0"/>
    <x v="0"/>
    <x v="1157"/>
    <x v="1"/>
    <x v="1"/>
    <x v="0"/>
    <x v="0"/>
    <n v="3"/>
    <x v="0"/>
    <n v="3"/>
    <x v="3"/>
    <x v="0"/>
    <x v="3"/>
    <x v="0"/>
    <n v="5"/>
    <n v="2"/>
    <x v="2"/>
    <x v="0"/>
    <x v="0"/>
    <x v="3"/>
    <x v="2"/>
    <n v="1"/>
    <x v="0"/>
    <n v="4"/>
    <x v="0"/>
  </r>
  <r>
    <n v="29"/>
    <x v="2"/>
    <x v="0"/>
    <x v="0"/>
    <x v="0"/>
    <n v="9"/>
    <x v="1"/>
    <n v="3"/>
    <x v="3"/>
    <s v="Marketing"/>
    <n v="1752"/>
    <n v="2"/>
    <x v="0"/>
    <x v="0"/>
    <x v="3"/>
    <x v="3"/>
    <x v="1"/>
    <x v="1"/>
    <x v="6"/>
    <n v="2"/>
    <x v="1"/>
    <x v="0"/>
    <x v="1158"/>
    <x v="1"/>
    <x v="1"/>
    <x v="4"/>
    <x v="4"/>
    <n v="3"/>
    <x v="0"/>
    <n v="3"/>
    <x v="3"/>
    <x v="0"/>
    <x v="17"/>
    <x v="2"/>
    <n v="3"/>
    <n v="3"/>
    <x v="1"/>
    <x v="4"/>
    <x v="1"/>
    <x v="3"/>
    <x v="2"/>
    <n v="2"/>
    <x v="0"/>
    <n v="2"/>
    <x v="2"/>
  </r>
  <r>
    <n v="29"/>
    <x v="2"/>
    <x v="1"/>
    <x v="1"/>
    <x v="1"/>
    <n v="1"/>
    <x v="0"/>
    <n v="3"/>
    <x v="3"/>
    <s v="Life Sciences"/>
    <n v="1753"/>
    <n v="4"/>
    <x v="2"/>
    <x v="1"/>
    <x v="2"/>
    <x v="2"/>
    <x v="0"/>
    <x v="0"/>
    <x v="4"/>
    <n v="3"/>
    <x v="2"/>
    <x v="0"/>
    <x v="1159"/>
    <x v="0"/>
    <x v="0"/>
    <x v="3"/>
    <x v="3"/>
    <n v="3"/>
    <x v="0"/>
    <n v="4"/>
    <x v="1"/>
    <x v="0"/>
    <x v="1"/>
    <x v="0"/>
    <n v="5"/>
    <n v="4"/>
    <x v="3"/>
    <x v="11"/>
    <x v="2"/>
    <x v="3"/>
    <x v="2"/>
    <n v="0"/>
    <x v="0"/>
    <n v="2"/>
    <x v="2"/>
  </r>
  <r>
    <n v="30"/>
    <x v="2"/>
    <x v="1"/>
    <x v="0"/>
    <x v="0"/>
    <n v="15"/>
    <x v="4"/>
    <n v="2"/>
    <x v="0"/>
    <s v="Marketing"/>
    <n v="1754"/>
    <n v="3"/>
    <x v="1"/>
    <x v="1"/>
    <x v="1"/>
    <x v="1"/>
    <x v="2"/>
    <x v="2"/>
    <x v="0"/>
    <n v="1"/>
    <x v="3"/>
    <x v="2"/>
    <x v="1160"/>
    <x v="7"/>
    <x v="1"/>
    <x v="0"/>
    <x v="0"/>
    <n v="3"/>
    <x v="0"/>
    <n v="1"/>
    <x v="0"/>
    <x v="1"/>
    <x v="4"/>
    <x v="1"/>
    <n v="2"/>
    <n v="3"/>
    <x v="1"/>
    <x v="5"/>
    <x v="0"/>
    <x v="1"/>
    <x v="1"/>
    <n v="1"/>
    <x v="0"/>
    <n v="7"/>
    <x v="1"/>
  </r>
  <r>
    <n v="34"/>
    <x v="1"/>
    <x v="1"/>
    <x v="0"/>
    <x v="1"/>
    <n v="2"/>
    <x v="0"/>
    <n v="4"/>
    <x v="2"/>
    <s v="Medical"/>
    <n v="1755"/>
    <n v="4"/>
    <x v="2"/>
    <x v="1"/>
    <x v="2"/>
    <x v="2"/>
    <x v="1"/>
    <x v="1"/>
    <x v="1"/>
    <n v="4"/>
    <x v="0"/>
    <x v="1"/>
    <x v="1161"/>
    <x v="4"/>
    <x v="0"/>
    <x v="9"/>
    <x v="9"/>
    <n v="3"/>
    <x v="0"/>
    <n v="1"/>
    <x v="0"/>
    <x v="2"/>
    <x v="3"/>
    <x v="0"/>
    <n v="3"/>
    <n v="3"/>
    <x v="1"/>
    <x v="8"/>
    <x v="2"/>
    <x v="2"/>
    <x v="2"/>
    <n v="1"/>
    <x v="0"/>
    <n v="2"/>
    <x v="2"/>
  </r>
  <r>
    <n v="33"/>
    <x v="1"/>
    <x v="1"/>
    <x v="2"/>
    <x v="0"/>
    <n v="2"/>
    <x v="0"/>
    <n v="3"/>
    <x v="3"/>
    <s v="Marketing"/>
    <n v="1756"/>
    <n v="4"/>
    <x v="2"/>
    <x v="0"/>
    <x v="0"/>
    <x v="0"/>
    <x v="0"/>
    <x v="0"/>
    <x v="0"/>
    <n v="2"/>
    <x v="1"/>
    <x v="0"/>
    <x v="1162"/>
    <x v="0"/>
    <x v="1"/>
    <x v="2"/>
    <x v="2"/>
    <n v="3"/>
    <x v="0"/>
    <n v="4"/>
    <x v="1"/>
    <x v="0"/>
    <x v="10"/>
    <x v="1"/>
    <n v="2"/>
    <n v="2"/>
    <x v="2"/>
    <x v="19"/>
    <x v="4"/>
    <x v="1"/>
    <x v="1"/>
    <n v="1"/>
    <x v="0"/>
    <n v="7"/>
    <x v="1"/>
  </r>
  <r>
    <n v="49"/>
    <x v="0"/>
    <x v="1"/>
    <x v="0"/>
    <x v="0"/>
    <n v="11"/>
    <x v="4"/>
    <n v="4"/>
    <x v="2"/>
    <s v="Marketing"/>
    <n v="1757"/>
    <n v="4"/>
    <x v="2"/>
    <x v="0"/>
    <x v="0"/>
    <x v="0"/>
    <x v="0"/>
    <x v="0"/>
    <x v="0"/>
    <n v="4"/>
    <x v="0"/>
    <x v="0"/>
    <x v="1163"/>
    <x v="9"/>
    <x v="1"/>
    <x v="3"/>
    <x v="3"/>
    <n v="3"/>
    <x v="0"/>
    <n v="3"/>
    <x v="3"/>
    <x v="0"/>
    <x v="0"/>
    <x v="0"/>
    <n v="1"/>
    <n v="4"/>
    <x v="3"/>
    <x v="8"/>
    <x v="2"/>
    <x v="10"/>
    <x v="2"/>
    <n v="0"/>
    <x v="0"/>
    <n v="4"/>
    <x v="0"/>
  </r>
  <r>
    <n v="33"/>
    <x v="1"/>
    <x v="0"/>
    <x v="0"/>
    <x v="0"/>
    <n v="16"/>
    <x v="3"/>
    <n v="3"/>
    <x v="3"/>
    <s v="Life Sciences"/>
    <n v="1758"/>
    <n v="1"/>
    <x v="3"/>
    <x v="0"/>
    <x v="0"/>
    <x v="0"/>
    <x v="2"/>
    <x v="2"/>
    <x v="0"/>
    <n v="1"/>
    <x v="3"/>
    <x v="0"/>
    <x v="1164"/>
    <x v="7"/>
    <x v="0"/>
    <x v="5"/>
    <x v="5"/>
    <n v="4"/>
    <x v="1"/>
    <n v="3"/>
    <x v="3"/>
    <x v="0"/>
    <x v="27"/>
    <x v="1"/>
    <n v="2"/>
    <n v="2"/>
    <x v="2"/>
    <x v="2"/>
    <x v="1"/>
    <x v="2"/>
    <x v="2"/>
    <n v="0"/>
    <x v="0"/>
    <n v="0"/>
    <x v="2"/>
  </r>
  <r>
    <n v="38"/>
    <x v="1"/>
    <x v="1"/>
    <x v="1"/>
    <x v="1"/>
    <n v="2"/>
    <x v="0"/>
    <n v="2"/>
    <x v="0"/>
    <s v="Medical"/>
    <n v="1760"/>
    <n v="3"/>
    <x v="1"/>
    <x v="0"/>
    <x v="1"/>
    <x v="1"/>
    <x v="1"/>
    <x v="1"/>
    <x v="2"/>
    <n v="2"/>
    <x v="1"/>
    <x v="1"/>
    <x v="1165"/>
    <x v="5"/>
    <x v="1"/>
    <x v="9"/>
    <x v="9"/>
    <n v="3"/>
    <x v="0"/>
    <n v="2"/>
    <x v="2"/>
    <x v="1"/>
    <x v="15"/>
    <x v="0"/>
    <n v="4"/>
    <n v="2"/>
    <x v="2"/>
    <x v="0"/>
    <x v="0"/>
    <x v="10"/>
    <x v="2"/>
    <n v="0"/>
    <x v="0"/>
    <n v="5"/>
    <x v="0"/>
  </r>
  <r>
    <n v="31"/>
    <x v="1"/>
    <x v="0"/>
    <x v="0"/>
    <x v="0"/>
    <n v="16"/>
    <x v="3"/>
    <n v="4"/>
    <x v="2"/>
    <s v="Marketing"/>
    <n v="1761"/>
    <n v="1"/>
    <x v="3"/>
    <x v="1"/>
    <x v="0"/>
    <x v="0"/>
    <x v="2"/>
    <x v="2"/>
    <x v="0"/>
    <n v="3"/>
    <x v="2"/>
    <x v="1"/>
    <x v="1166"/>
    <x v="7"/>
    <x v="1"/>
    <x v="4"/>
    <x v="4"/>
    <n v="3"/>
    <x v="0"/>
    <n v="1"/>
    <x v="0"/>
    <x v="2"/>
    <x v="1"/>
    <x v="0"/>
    <n v="2"/>
    <n v="3"/>
    <x v="1"/>
    <x v="6"/>
    <x v="1"/>
    <x v="2"/>
    <x v="2"/>
    <n v="0"/>
    <x v="0"/>
    <n v="0"/>
    <x v="2"/>
  </r>
  <r>
    <n v="29"/>
    <x v="2"/>
    <x v="1"/>
    <x v="0"/>
    <x v="1"/>
    <n v="4"/>
    <x v="0"/>
    <n v="3"/>
    <x v="3"/>
    <s v="Technical Degree"/>
    <n v="1762"/>
    <n v="4"/>
    <x v="2"/>
    <x v="0"/>
    <x v="1"/>
    <x v="1"/>
    <x v="1"/>
    <x v="1"/>
    <x v="1"/>
    <n v="1"/>
    <x v="3"/>
    <x v="2"/>
    <x v="971"/>
    <x v="1"/>
    <x v="1"/>
    <x v="4"/>
    <x v="4"/>
    <n v="3"/>
    <x v="0"/>
    <n v="3"/>
    <x v="3"/>
    <x v="1"/>
    <x v="5"/>
    <x v="2"/>
    <n v="2"/>
    <n v="3"/>
    <x v="1"/>
    <x v="6"/>
    <x v="1"/>
    <x v="2"/>
    <x v="2"/>
    <n v="0"/>
    <x v="0"/>
    <n v="0"/>
    <x v="2"/>
  </r>
  <r>
    <n v="30"/>
    <x v="2"/>
    <x v="1"/>
    <x v="0"/>
    <x v="1"/>
    <n v="16"/>
    <x v="3"/>
    <n v="3"/>
    <x v="3"/>
    <s v="Life Sciences"/>
    <n v="1763"/>
    <n v="3"/>
    <x v="1"/>
    <x v="1"/>
    <x v="2"/>
    <x v="2"/>
    <x v="0"/>
    <x v="0"/>
    <x v="4"/>
    <n v="3"/>
    <x v="2"/>
    <x v="1"/>
    <x v="1167"/>
    <x v="9"/>
    <x v="1"/>
    <x v="10"/>
    <x v="10"/>
    <n v="3"/>
    <x v="0"/>
    <n v="3"/>
    <x v="3"/>
    <x v="1"/>
    <x v="1"/>
    <x v="0"/>
    <n v="3"/>
    <n v="3"/>
    <x v="1"/>
    <x v="5"/>
    <x v="0"/>
    <x v="2"/>
    <x v="2"/>
    <n v="1"/>
    <x v="0"/>
    <n v="7"/>
    <x v="1"/>
  </r>
  <r>
    <n v="32"/>
    <x v="1"/>
    <x v="1"/>
    <x v="2"/>
    <x v="1"/>
    <n v="5"/>
    <x v="0"/>
    <n v="4"/>
    <x v="2"/>
    <s v="Technical Degree"/>
    <n v="1764"/>
    <n v="2"/>
    <x v="0"/>
    <x v="1"/>
    <x v="0"/>
    <x v="0"/>
    <x v="1"/>
    <x v="1"/>
    <x v="1"/>
    <n v="2"/>
    <x v="1"/>
    <x v="0"/>
    <x v="1168"/>
    <x v="7"/>
    <x v="1"/>
    <x v="9"/>
    <x v="9"/>
    <n v="3"/>
    <x v="0"/>
    <n v="2"/>
    <x v="2"/>
    <x v="0"/>
    <x v="4"/>
    <x v="1"/>
    <n v="3"/>
    <n v="3"/>
    <x v="1"/>
    <x v="5"/>
    <x v="0"/>
    <x v="1"/>
    <x v="1"/>
    <n v="0"/>
    <x v="0"/>
    <n v="7"/>
    <x v="1"/>
  </r>
  <r>
    <n v="38"/>
    <x v="1"/>
    <x v="1"/>
    <x v="0"/>
    <x v="1"/>
    <n v="18"/>
    <x v="3"/>
    <n v="3"/>
    <x v="3"/>
    <s v="Medical"/>
    <n v="1766"/>
    <n v="2"/>
    <x v="0"/>
    <x v="1"/>
    <x v="3"/>
    <x v="3"/>
    <x v="0"/>
    <x v="0"/>
    <x v="4"/>
    <n v="4"/>
    <x v="0"/>
    <x v="1"/>
    <x v="1169"/>
    <x v="9"/>
    <x v="0"/>
    <x v="10"/>
    <x v="10"/>
    <n v="3"/>
    <x v="0"/>
    <n v="3"/>
    <x v="3"/>
    <x v="1"/>
    <x v="20"/>
    <x v="1"/>
    <n v="2"/>
    <n v="3"/>
    <x v="1"/>
    <x v="6"/>
    <x v="1"/>
    <x v="2"/>
    <x v="2"/>
    <n v="1"/>
    <x v="0"/>
    <n v="0"/>
    <x v="2"/>
  </r>
  <r>
    <n v="43"/>
    <x v="0"/>
    <x v="0"/>
    <x v="1"/>
    <x v="1"/>
    <n v="17"/>
    <x v="3"/>
    <n v="3"/>
    <x v="3"/>
    <s v="Technical Degree"/>
    <n v="1767"/>
    <n v="3"/>
    <x v="1"/>
    <x v="1"/>
    <x v="1"/>
    <x v="1"/>
    <x v="1"/>
    <x v="1"/>
    <x v="1"/>
    <n v="3"/>
    <x v="2"/>
    <x v="1"/>
    <x v="1170"/>
    <x v="3"/>
    <x v="0"/>
    <x v="10"/>
    <x v="10"/>
    <n v="3"/>
    <x v="0"/>
    <n v="4"/>
    <x v="1"/>
    <x v="1"/>
    <x v="3"/>
    <x v="0"/>
    <n v="4"/>
    <n v="3"/>
    <x v="1"/>
    <x v="6"/>
    <x v="1"/>
    <x v="2"/>
    <x v="2"/>
    <n v="0"/>
    <x v="0"/>
    <n v="0"/>
    <x v="2"/>
  </r>
  <r>
    <n v="42"/>
    <x v="0"/>
    <x v="1"/>
    <x v="0"/>
    <x v="1"/>
    <n v="12"/>
    <x v="4"/>
    <n v="3"/>
    <x v="3"/>
    <s v="Medical"/>
    <n v="1768"/>
    <n v="2"/>
    <x v="0"/>
    <x v="1"/>
    <x v="0"/>
    <x v="0"/>
    <x v="1"/>
    <x v="1"/>
    <x v="2"/>
    <n v="2"/>
    <x v="1"/>
    <x v="2"/>
    <x v="1171"/>
    <x v="0"/>
    <x v="1"/>
    <x v="6"/>
    <x v="6"/>
    <n v="4"/>
    <x v="1"/>
    <n v="2"/>
    <x v="2"/>
    <x v="2"/>
    <x v="2"/>
    <x v="0"/>
    <n v="6"/>
    <n v="2"/>
    <x v="2"/>
    <x v="8"/>
    <x v="2"/>
    <x v="7"/>
    <x v="0"/>
    <n v="0"/>
    <x v="0"/>
    <n v="4"/>
    <x v="0"/>
  </r>
  <r>
    <n v="55"/>
    <x v="0"/>
    <x v="1"/>
    <x v="0"/>
    <x v="1"/>
    <n v="2"/>
    <x v="0"/>
    <n v="3"/>
    <x v="3"/>
    <s v="Medical"/>
    <n v="1770"/>
    <n v="3"/>
    <x v="1"/>
    <x v="1"/>
    <x v="1"/>
    <x v="1"/>
    <x v="4"/>
    <x v="4"/>
    <x v="7"/>
    <n v="1"/>
    <x v="3"/>
    <x v="1"/>
    <x v="1172"/>
    <x v="0"/>
    <x v="1"/>
    <x v="3"/>
    <x v="3"/>
    <n v="3"/>
    <x v="0"/>
    <n v="2"/>
    <x v="2"/>
    <x v="2"/>
    <x v="35"/>
    <x v="4"/>
    <n v="2"/>
    <n v="3"/>
    <x v="1"/>
    <x v="6"/>
    <x v="1"/>
    <x v="2"/>
    <x v="2"/>
    <n v="0"/>
    <x v="0"/>
    <n v="0"/>
    <x v="2"/>
  </r>
  <r>
    <n v="33"/>
    <x v="1"/>
    <x v="1"/>
    <x v="2"/>
    <x v="1"/>
    <n v="4"/>
    <x v="0"/>
    <n v="3"/>
    <x v="3"/>
    <s v="Technical Degree"/>
    <n v="1771"/>
    <n v="4"/>
    <x v="2"/>
    <x v="1"/>
    <x v="0"/>
    <x v="0"/>
    <x v="0"/>
    <x v="0"/>
    <x v="1"/>
    <n v="2"/>
    <x v="1"/>
    <x v="2"/>
    <x v="1173"/>
    <x v="6"/>
    <x v="1"/>
    <x v="2"/>
    <x v="2"/>
    <n v="3"/>
    <x v="0"/>
    <n v="4"/>
    <x v="1"/>
    <x v="3"/>
    <x v="27"/>
    <x v="1"/>
    <n v="2"/>
    <n v="2"/>
    <x v="2"/>
    <x v="7"/>
    <x v="0"/>
    <x v="6"/>
    <x v="1"/>
    <n v="1"/>
    <x v="0"/>
    <n v="7"/>
    <x v="1"/>
  </r>
  <r>
    <n v="41"/>
    <x v="0"/>
    <x v="1"/>
    <x v="0"/>
    <x v="1"/>
    <n v="9"/>
    <x v="1"/>
    <n v="4"/>
    <x v="2"/>
    <s v="Life Sciences"/>
    <n v="1772"/>
    <n v="3"/>
    <x v="1"/>
    <x v="1"/>
    <x v="0"/>
    <x v="0"/>
    <x v="1"/>
    <x v="1"/>
    <x v="2"/>
    <n v="1"/>
    <x v="3"/>
    <x v="2"/>
    <x v="1174"/>
    <x v="1"/>
    <x v="1"/>
    <x v="5"/>
    <x v="5"/>
    <n v="4"/>
    <x v="1"/>
    <n v="2"/>
    <x v="2"/>
    <x v="3"/>
    <x v="7"/>
    <x v="3"/>
    <n v="2"/>
    <n v="3"/>
    <x v="1"/>
    <x v="8"/>
    <x v="2"/>
    <x v="7"/>
    <x v="0"/>
    <n v="0"/>
    <x v="0"/>
    <n v="4"/>
    <x v="0"/>
  </r>
  <r>
    <n v="34"/>
    <x v="1"/>
    <x v="1"/>
    <x v="2"/>
    <x v="0"/>
    <n v="10"/>
    <x v="1"/>
    <n v="3"/>
    <x v="3"/>
    <s v="Life Sciences"/>
    <n v="1774"/>
    <n v="4"/>
    <x v="2"/>
    <x v="1"/>
    <x v="0"/>
    <x v="0"/>
    <x v="0"/>
    <x v="0"/>
    <x v="0"/>
    <n v="3"/>
    <x v="2"/>
    <x v="2"/>
    <x v="1175"/>
    <x v="1"/>
    <x v="0"/>
    <x v="9"/>
    <x v="9"/>
    <n v="3"/>
    <x v="0"/>
    <n v="3"/>
    <x v="3"/>
    <x v="1"/>
    <x v="20"/>
    <x v="1"/>
    <n v="3"/>
    <n v="3"/>
    <x v="1"/>
    <x v="15"/>
    <x v="4"/>
    <x v="12"/>
    <x v="3"/>
    <n v="0"/>
    <x v="0"/>
    <n v="7"/>
    <x v="1"/>
  </r>
  <r>
    <n v="53"/>
    <x v="0"/>
    <x v="1"/>
    <x v="2"/>
    <x v="1"/>
    <n v="1"/>
    <x v="0"/>
    <n v="4"/>
    <x v="2"/>
    <s v="Medical"/>
    <n v="1775"/>
    <n v="1"/>
    <x v="3"/>
    <x v="0"/>
    <x v="1"/>
    <x v="1"/>
    <x v="3"/>
    <x v="3"/>
    <x v="3"/>
    <n v="3"/>
    <x v="2"/>
    <x v="1"/>
    <x v="1176"/>
    <x v="5"/>
    <x v="0"/>
    <x v="5"/>
    <x v="5"/>
    <n v="4"/>
    <x v="1"/>
    <n v="4"/>
    <x v="1"/>
    <x v="2"/>
    <x v="39"/>
    <x v="4"/>
    <n v="2"/>
    <n v="2"/>
    <x v="2"/>
    <x v="11"/>
    <x v="2"/>
    <x v="3"/>
    <x v="2"/>
    <n v="0"/>
    <x v="0"/>
    <n v="2"/>
    <x v="2"/>
  </r>
  <r>
    <n v="43"/>
    <x v="0"/>
    <x v="1"/>
    <x v="0"/>
    <x v="2"/>
    <n v="2"/>
    <x v="0"/>
    <n v="3"/>
    <x v="3"/>
    <s v="Life Sciences"/>
    <n v="1778"/>
    <n v="2"/>
    <x v="0"/>
    <x v="1"/>
    <x v="0"/>
    <x v="0"/>
    <x v="1"/>
    <x v="1"/>
    <x v="8"/>
    <n v="4"/>
    <x v="0"/>
    <x v="0"/>
    <x v="1177"/>
    <x v="4"/>
    <x v="1"/>
    <x v="4"/>
    <x v="4"/>
    <n v="3"/>
    <x v="0"/>
    <n v="2"/>
    <x v="2"/>
    <x v="0"/>
    <x v="1"/>
    <x v="0"/>
    <n v="5"/>
    <n v="3"/>
    <x v="1"/>
    <x v="7"/>
    <x v="0"/>
    <x v="1"/>
    <x v="1"/>
    <n v="1"/>
    <x v="0"/>
    <n v="8"/>
    <x v="1"/>
  </r>
  <r>
    <n v="34"/>
    <x v="1"/>
    <x v="1"/>
    <x v="0"/>
    <x v="0"/>
    <n v="3"/>
    <x v="0"/>
    <n v="2"/>
    <x v="0"/>
    <s v="Life Sciences"/>
    <n v="1779"/>
    <n v="4"/>
    <x v="2"/>
    <x v="0"/>
    <x v="3"/>
    <x v="3"/>
    <x v="0"/>
    <x v="0"/>
    <x v="0"/>
    <n v="4"/>
    <x v="0"/>
    <x v="0"/>
    <x v="1178"/>
    <x v="6"/>
    <x v="1"/>
    <x v="3"/>
    <x v="3"/>
    <n v="3"/>
    <x v="0"/>
    <n v="1"/>
    <x v="0"/>
    <x v="0"/>
    <x v="3"/>
    <x v="0"/>
    <n v="3"/>
    <n v="3"/>
    <x v="1"/>
    <x v="4"/>
    <x v="1"/>
    <x v="3"/>
    <x v="2"/>
    <n v="2"/>
    <x v="0"/>
    <n v="2"/>
    <x v="2"/>
  </r>
  <r>
    <n v="21"/>
    <x v="2"/>
    <x v="0"/>
    <x v="0"/>
    <x v="0"/>
    <n v="7"/>
    <x v="1"/>
    <n v="1"/>
    <x v="1"/>
    <s v="Marketing"/>
    <n v="1780"/>
    <n v="2"/>
    <x v="0"/>
    <x v="1"/>
    <x v="0"/>
    <x v="0"/>
    <x v="1"/>
    <x v="1"/>
    <x v="6"/>
    <n v="2"/>
    <x v="1"/>
    <x v="0"/>
    <x v="1179"/>
    <x v="1"/>
    <x v="1"/>
    <x v="4"/>
    <x v="4"/>
    <n v="3"/>
    <x v="0"/>
    <n v="2"/>
    <x v="2"/>
    <x v="0"/>
    <x v="5"/>
    <x v="2"/>
    <n v="3"/>
    <n v="3"/>
    <x v="1"/>
    <x v="6"/>
    <x v="1"/>
    <x v="2"/>
    <x v="2"/>
    <n v="1"/>
    <x v="0"/>
    <n v="0"/>
    <x v="2"/>
  </r>
  <r>
    <n v="38"/>
    <x v="1"/>
    <x v="1"/>
    <x v="0"/>
    <x v="1"/>
    <n v="6"/>
    <x v="1"/>
    <n v="2"/>
    <x v="0"/>
    <s v="Other"/>
    <n v="1782"/>
    <n v="4"/>
    <x v="2"/>
    <x v="0"/>
    <x v="1"/>
    <x v="1"/>
    <x v="1"/>
    <x v="1"/>
    <x v="2"/>
    <n v="3"/>
    <x v="2"/>
    <x v="1"/>
    <x v="1180"/>
    <x v="1"/>
    <x v="1"/>
    <x v="0"/>
    <x v="0"/>
    <n v="3"/>
    <x v="0"/>
    <n v="2"/>
    <x v="2"/>
    <x v="1"/>
    <x v="7"/>
    <x v="3"/>
    <n v="3"/>
    <n v="3"/>
    <x v="1"/>
    <x v="8"/>
    <x v="2"/>
    <x v="0"/>
    <x v="0"/>
    <n v="0"/>
    <x v="0"/>
    <n v="4"/>
    <x v="0"/>
  </r>
  <r>
    <n v="22"/>
    <x v="2"/>
    <x v="0"/>
    <x v="0"/>
    <x v="1"/>
    <n v="8"/>
    <x v="1"/>
    <n v="1"/>
    <x v="1"/>
    <s v="Medical"/>
    <n v="1783"/>
    <n v="3"/>
    <x v="1"/>
    <x v="0"/>
    <x v="0"/>
    <x v="0"/>
    <x v="1"/>
    <x v="1"/>
    <x v="2"/>
    <n v="1"/>
    <x v="3"/>
    <x v="1"/>
    <x v="1181"/>
    <x v="1"/>
    <x v="0"/>
    <x v="8"/>
    <x v="8"/>
    <n v="3"/>
    <x v="0"/>
    <n v="3"/>
    <x v="3"/>
    <x v="0"/>
    <x v="5"/>
    <x v="2"/>
    <n v="6"/>
    <n v="3"/>
    <x v="1"/>
    <x v="6"/>
    <x v="1"/>
    <x v="2"/>
    <x v="2"/>
    <n v="0"/>
    <x v="0"/>
    <n v="0"/>
    <x v="2"/>
  </r>
  <r>
    <n v="31"/>
    <x v="1"/>
    <x v="1"/>
    <x v="0"/>
    <x v="0"/>
    <n v="29"/>
    <x v="2"/>
    <n v="4"/>
    <x v="2"/>
    <s v="Marketing"/>
    <n v="1784"/>
    <n v="1"/>
    <x v="3"/>
    <x v="0"/>
    <x v="1"/>
    <x v="1"/>
    <x v="0"/>
    <x v="0"/>
    <x v="0"/>
    <n v="4"/>
    <x v="0"/>
    <x v="1"/>
    <x v="1182"/>
    <x v="1"/>
    <x v="1"/>
    <x v="9"/>
    <x v="9"/>
    <n v="3"/>
    <x v="0"/>
    <n v="1"/>
    <x v="0"/>
    <x v="3"/>
    <x v="10"/>
    <x v="1"/>
    <n v="3"/>
    <n v="3"/>
    <x v="1"/>
    <x v="12"/>
    <x v="4"/>
    <x v="1"/>
    <x v="1"/>
    <n v="5"/>
    <x v="1"/>
    <n v="7"/>
    <x v="1"/>
  </r>
  <r>
    <n v="51"/>
    <x v="0"/>
    <x v="1"/>
    <x v="0"/>
    <x v="1"/>
    <n v="3"/>
    <x v="0"/>
    <n v="3"/>
    <x v="3"/>
    <s v="Technical Degree"/>
    <n v="1786"/>
    <n v="1"/>
    <x v="3"/>
    <x v="0"/>
    <x v="0"/>
    <x v="0"/>
    <x v="2"/>
    <x v="2"/>
    <x v="5"/>
    <n v="3"/>
    <x v="2"/>
    <x v="1"/>
    <x v="1183"/>
    <x v="7"/>
    <x v="1"/>
    <x v="0"/>
    <x v="0"/>
    <n v="3"/>
    <x v="0"/>
    <n v="4"/>
    <x v="1"/>
    <x v="0"/>
    <x v="20"/>
    <x v="1"/>
    <n v="2"/>
    <n v="3"/>
    <x v="1"/>
    <x v="4"/>
    <x v="1"/>
    <x v="3"/>
    <x v="2"/>
    <n v="2"/>
    <x v="0"/>
    <n v="2"/>
    <x v="2"/>
  </r>
  <r>
    <n v="37"/>
    <x v="1"/>
    <x v="1"/>
    <x v="0"/>
    <x v="0"/>
    <n v="9"/>
    <x v="1"/>
    <n v="2"/>
    <x v="0"/>
    <s v="Marketing"/>
    <n v="1787"/>
    <n v="2"/>
    <x v="0"/>
    <x v="1"/>
    <x v="1"/>
    <x v="1"/>
    <x v="0"/>
    <x v="0"/>
    <x v="0"/>
    <n v="2"/>
    <x v="1"/>
    <x v="1"/>
    <x v="1184"/>
    <x v="1"/>
    <x v="1"/>
    <x v="9"/>
    <x v="9"/>
    <n v="3"/>
    <x v="0"/>
    <n v="1"/>
    <x v="0"/>
    <x v="3"/>
    <x v="7"/>
    <x v="3"/>
    <n v="2"/>
    <n v="3"/>
    <x v="1"/>
    <x v="8"/>
    <x v="2"/>
    <x v="3"/>
    <x v="2"/>
    <n v="0"/>
    <x v="0"/>
    <n v="3"/>
    <x v="0"/>
  </r>
  <r>
    <n v="46"/>
    <x v="0"/>
    <x v="1"/>
    <x v="0"/>
    <x v="1"/>
    <n v="2"/>
    <x v="0"/>
    <n v="4"/>
    <x v="2"/>
    <s v="Medical"/>
    <n v="1789"/>
    <n v="3"/>
    <x v="1"/>
    <x v="1"/>
    <x v="0"/>
    <x v="0"/>
    <x v="4"/>
    <x v="4"/>
    <x v="7"/>
    <n v="4"/>
    <x v="0"/>
    <x v="2"/>
    <x v="1185"/>
    <x v="8"/>
    <x v="0"/>
    <x v="8"/>
    <x v="8"/>
    <n v="3"/>
    <x v="0"/>
    <n v="3"/>
    <x v="3"/>
    <x v="1"/>
    <x v="13"/>
    <x v="4"/>
    <n v="3"/>
    <n v="3"/>
    <x v="1"/>
    <x v="4"/>
    <x v="1"/>
    <x v="10"/>
    <x v="2"/>
    <n v="2"/>
    <x v="0"/>
    <n v="2"/>
    <x v="2"/>
  </r>
  <r>
    <n v="36"/>
    <x v="1"/>
    <x v="1"/>
    <x v="0"/>
    <x v="1"/>
    <n v="10"/>
    <x v="1"/>
    <n v="3"/>
    <x v="3"/>
    <s v="Life Sciences"/>
    <n v="1790"/>
    <n v="4"/>
    <x v="2"/>
    <x v="1"/>
    <x v="0"/>
    <x v="0"/>
    <x v="2"/>
    <x v="2"/>
    <x v="4"/>
    <n v="1"/>
    <x v="3"/>
    <x v="1"/>
    <x v="1186"/>
    <x v="8"/>
    <x v="0"/>
    <x v="4"/>
    <x v="4"/>
    <n v="3"/>
    <x v="0"/>
    <n v="4"/>
    <x v="1"/>
    <x v="1"/>
    <x v="20"/>
    <x v="1"/>
    <n v="1"/>
    <n v="3"/>
    <x v="1"/>
    <x v="12"/>
    <x v="4"/>
    <x v="6"/>
    <x v="1"/>
    <n v="5"/>
    <x v="1"/>
    <n v="7"/>
    <x v="1"/>
  </r>
  <r>
    <n v="44"/>
    <x v="0"/>
    <x v="0"/>
    <x v="1"/>
    <x v="1"/>
    <n v="1"/>
    <x v="0"/>
    <n v="2"/>
    <x v="0"/>
    <s v="Medical"/>
    <n v="1792"/>
    <n v="3"/>
    <x v="1"/>
    <x v="1"/>
    <x v="0"/>
    <x v="0"/>
    <x v="1"/>
    <x v="1"/>
    <x v="1"/>
    <n v="2"/>
    <x v="1"/>
    <x v="2"/>
    <x v="531"/>
    <x v="1"/>
    <x v="0"/>
    <x v="3"/>
    <x v="3"/>
    <n v="3"/>
    <x v="0"/>
    <n v="3"/>
    <x v="3"/>
    <x v="2"/>
    <x v="3"/>
    <x v="0"/>
    <n v="2"/>
    <n v="2"/>
    <x v="2"/>
    <x v="8"/>
    <x v="2"/>
    <x v="7"/>
    <x v="0"/>
    <n v="2"/>
    <x v="0"/>
    <n v="3"/>
    <x v="0"/>
  </r>
  <r>
    <n v="37"/>
    <x v="1"/>
    <x v="1"/>
    <x v="0"/>
    <x v="2"/>
    <n v="8"/>
    <x v="1"/>
    <n v="2"/>
    <x v="0"/>
    <s v="Other"/>
    <n v="1794"/>
    <n v="3"/>
    <x v="1"/>
    <x v="1"/>
    <x v="0"/>
    <x v="0"/>
    <x v="0"/>
    <x v="0"/>
    <x v="8"/>
    <n v="2"/>
    <x v="1"/>
    <x v="2"/>
    <x v="1187"/>
    <x v="7"/>
    <x v="1"/>
    <x v="4"/>
    <x v="4"/>
    <n v="3"/>
    <x v="0"/>
    <n v="3"/>
    <x v="3"/>
    <x v="0"/>
    <x v="16"/>
    <x v="1"/>
    <n v="4"/>
    <n v="2"/>
    <x v="2"/>
    <x v="1"/>
    <x v="0"/>
    <x v="2"/>
    <x v="2"/>
    <n v="4"/>
    <x v="1"/>
    <n v="7"/>
    <x v="1"/>
  </r>
  <r>
    <n v="35"/>
    <x v="1"/>
    <x v="0"/>
    <x v="0"/>
    <x v="0"/>
    <n v="27"/>
    <x v="2"/>
    <n v="3"/>
    <x v="3"/>
    <s v="Life Sciences"/>
    <n v="1797"/>
    <n v="3"/>
    <x v="1"/>
    <x v="1"/>
    <x v="0"/>
    <x v="0"/>
    <x v="0"/>
    <x v="0"/>
    <x v="0"/>
    <n v="4"/>
    <x v="0"/>
    <x v="0"/>
    <x v="1188"/>
    <x v="1"/>
    <x v="0"/>
    <x v="11"/>
    <x v="11"/>
    <n v="3"/>
    <x v="0"/>
    <n v="4"/>
    <x v="1"/>
    <x v="0"/>
    <x v="1"/>
    <x v="0"/>
    <n v="2"/>
    <n v="3"/>
    <x v="1"/>
    <x v="1"/>
    <x v="0"/>
    <x v="1"/>
    <x v="1"/>
    <n v="7"/>
    <x v="2"/>
    <n v="7"/>
    <x v="1"/>
  </r>
  <r>
    <n v="33"/>
    <x v="1"/>
    <x v="1"/>
    <x v="0"/>
    <x v="1"/>
    <n v="8"/>
    <x v="1"/>
    <n v="4"/>
    <x v="2"/>
    <s v="Life Sciences"/>
    <n v="1798"/>
    <n v="4"/>
    <x v="2"/>
    <x v="1"/>
    <x v="2"/>
    <x v="2"/>
    <x v="1"/>
    <x v="1"/>
    <x v="1"/>
    <n v="1"/>
    <x v="3"/>
    <x v="1"/>
    <x v="1189"/>
    <x v="2"/>
    <x v="1"/>
    <x v="12"/>
    <x v="12"/>
    <n v="3"/>
    <x v="0"/>
    <n v="2"/>
    <x v="2"/>
    <x v="1"/>
    <x v="19"/>
    <x v="1"/>
    <n v="1"/>
    <n v="3"/>
    <x v="1"/>
    <x v="1"/>
    <x v="0"/>
    <x v="6"/>
    <x v="1"/>
    <n v="7"/>
    <x v="2"/>
    <n v="6"/>
    <x v="1"/>
  </r>
  <r>
    <n v="28"/>
    <x v="2"/>
    <x v="1"/>
    <x v="0"/>
    <x v="1"/>
    <n v="1"/>
    <x v="0"/>
    <n v="3"/>
    <x v="3"/>
    <s v="Life Sciences"/>
    <n v="1799"/>
    <n v="3"/>
    <x v="1"/>
    <x v="1"/>
    <x v="0"/>
    <x v="0"/>
    <x v="1"/>
    <x v="1"/>
    <x v="1"/>
    <n v="4"/>
    <x v="0"/>
    <x v="1"/>
    <x v="633"/>
    <x v="1"/>
    <x v="1"/>
    <x v="0"/>
    <x v="0"/>
    <n v="3"/>
    <x v="0"/>
    <n v="3"/>
    <x v="3"/>
    <x v="1"/>
    <x v="7"/>
    <x v="3"/>
    <n v="6"/>
    <n v="4"/>
    <x v="3"/>
    <x v="8"/>
    <x v="2"/>
    <x v="7"/>
    <x v="0"/>
    <n v="0"/>
    <x v="0"/>
    <n v="3"/>
    <x v="0"/>
  </r>
  <r>
    <n v="39"/>
    <x v="1"/>
    <x v="1"/>
    <x v="0"/>
    <x v="1"/>
    <n v="10"/>
    <x v="1"/>
    <n v="1"/>
    <x v="1"/>
    <s v="Medical"/>
    <n v="1800"/>
    <n v="3"/>
    <x v="1"/>
    <x v="1"/>
    <x v="0"/>
    <x v="0"/>
    <x v="2"/>
    <x v="2"/>
    <x v="7"/>
    <n v="3"/>
    <x v="2"/>
    <x v="0"/>
    <x v="1190"/>
    <x v="8"/>
    <x v="1"/>
    <x v="7"/>
    <x v="7"/>
    <n v="4"/>
    <x v="1"/>
    <n v="3"/>
    <x v="3"/>
    <x v="0"/>
    <x v="15"/>
    <x v="0"/>
    <n v="3"/>
    <n v="3"/>
    <x v="1"/>
    <x v="9"/>
    <x v="2"/>
    <x v="7"/>
    <x v="0"/>
    <n v="2"/>
    <x v="0"/>
    <n v="2"/>
    <x v="2"/>
  </r>
  <r>
    <n v="46"/>
    <x v="0"/>
    <x v="1"/>
    <x v="2"/>
    <x v="0"/>
    <n v="26"/>
    <x v="2"/>
    <n v="2"/>
    <x v="0"/>
    <s v="Life Sciences"/>
    <n v="1801"/>
    <n v="2"/>
    <x v="0"/>
    <x v="1"/>
    <x v="1"/>
    <x v="1"/>
    <x v="0"/>
    <x v="0"/>
    <x v="0"/>
    <n v="2"/>
    <x v="1"/>
    <x v="0"/>
    <x v="1191"/>
    <x v="0"/>
    <x v="1"/>
    <x v="2"/>
    <x v="2"/>
    <n v="3"/>
    <x v="0"/>
    <n v="3"/>
    <x v="3"/>
    <x v="0"/>
    <x v="3"/>
    <x v="0"/>
    <n v="3"/>
    <n v="3"/>
    <x v="1"/>
    <x v="4"/>
    <x v="1"/>
    <x v="3"/>
    <x v="2"/>
    <n v="2"/>
    <x v="0"/>
    <n v="2"/>
    <x v="2"/>
  </r>
  <r>
    <n v="40"/>
    <x v="1"/>
    <x v="1"/>
    <x v="0"/>
    <x v="1"/>
    <n v="2"/>
    <x v="0"/>
    <n v="2"/>
    <x v="0"/>
    <s v="Life Sciences"/>
    <n v="1802"/>
    <n v="3"/>
    <x v="1"/>
    <x v="0"/>
    <x v="0"/>
    <x v="0"/>
    <x v="1"/>
    <x v="1"/>
    <x v="2"/>
    <n v="1"/>
    <x v="3"/>
    <x v="1"/>
    <x v="1192"/>
    <x v="5"/>
    <x v="1"/>
    <x v="8"/>
    <x v="8"/>
    <n v="3"/>
    <x v="0"/>
    <n v="4"/>
    <x v="1"/>
    <x v="1"/>
    <x v="2"/>
    <x v="0"/>
    <n v="5"/>
    <n v="2"/>
    <x v="2"/>
    <x v="9"/>
    <x v="2"/>
    <x v="7"/>
    <x v="0"/>
    <n v="0"/>
    <x v="0"/>
    <n v="2"/>
    <x v="2"/>
  </r>
  <r>
    <n v="42"/>
    <x v="0"/>
    <x v="1"/>
    <x v="0"/>
    <x v="1"/>
    <n v="13"/>
    <x v="4"/>
    <n v="3"/>
    <x v="3"/>
    <s v="Medical"/>
    <n v="1803"/>
    <n v="2"/>
    <x v="0"/>
    <x v="1"/>
    <x v="2"/>
    <x v="2"/>
    <x v="0"/>
    <x v="0"/>
    <x v="4"/>
    <n v="1"/>
    <x v="3"/>
    <x v="1"/>
    <x v="1193"/>
    <x v="6"/>
    <x v="1"/>
    <x v="11"/>
    <x v="11"/>
    <n v="3"/>
    <x v="0"/>
    <n v="3"/>
    <x v="3"/>
    <x v="3"/>
    <x v="1"/>
    <x v="0"/>
    <n v="2"/>
    <n v="2"/>
    <x v="2"/>
    <x v="2"/>
    <x v="1"/>
    <x v="2"/>
    <x v="2"/>
    <n v="0"/>
    <x v="0"/>
    <n v="0"/>
    <x v="2"/>
  </r>
  <r>
    <n v="35"/>
    <x v="1"/>
    <x v="1"/>
    <x v="2"/>
    <x v="1"/>
    <n v="2"/>
    <x v="0"/>
    <n v="2"/>
    <x v="0"/>
    <s v="Medical"/>
    <n v="1804"/>
    <n v="2"/>
    <x v="0"/>
    <x v="1"/>
    <x v="0"/>
    <x v="0"/>
    <x v="0"/>
    <x v="0"/>
    <x v="3"/>
    <n v="4"/>
    <x v="0"/>
    <x v="2"/>
    <x v="1194"/>
    <x v="7"/>
    <x v="1"/>
    <x v="9"/>
    <x v="9"/>
    <n v="3"/>
    <x v="0"/>
    <n v="3"/>
    <x v="3"/>
    <x v="1"/>
    <x v="20"/>
    <x v="1"/>
    <n v="6"/>
    <n v="3"/>
    <x v="1"/>
    <x v="5"/>
    <x v="0"/>
    <x v="1"/>
    <x v="1"/>
    <n v="1"/>
    <x v="0"/>
    <n v="7"/>
    <x v="1"/>
  </r>
  <r>
    <n v="38"/>
    <x v="1"/>
    <x v="1"/>
    <x v="2"/>
    <x v="2"/>
    <n v="2"/>
    <x v="0"/>
    <n v="3"/>
    <x v="3"/>
    <s v="Human Resources"/>
    <n v="1805"/>
    <n v="1"/>
    <x v="3"/>
    <x v="1"/>
    <x v="0"/>
    <x v="0"/>
    <x v="1"/>
    <x v="1"/>
    <x v="8"/>
    <n v="2"/>
    <x v="1"/>
    <x v="2"/>
    <x v="1195"/>
    <x v="6"/>
    <x v="1"/>
    <x v="4"/>
    <x v="4"/>
    <n v="3"/>
    <x v="0"/>
    <n v="4"/>
    <x v="1"/>
    <x v="2"/>
    <x v="10"/>
    <x v="1"/>
    <n v="3"/>
    <n v="3"/>
    <x v="1"/>
    <x v="19"/>
    <x v="4"/>
    <x v="15"/>
    <x v="1"/>
    <n v="3"/>
    <x v="1"/>
    <n v="8"/>
    <x v="1"/>
  </r>
  <r>
    <n v="34"/>
    <x v="1"/>
    <x v="0"/>
    <x v="1"/>
    <x v="1"/>
    <n v="9"/>
    <x v="1"/>
    <n v="4"/>
    <x v="2"/>
    <s v="Life Sciences"/>
    <n v="1807"/>
    <n v="4"/>
    <x v="2"/>
    <x v="1"/>
    <x v="0"/>
    <x v="0"/>
    <x v="0"/>
    <x v="0"/>
    <x v="2"/>
    <n v="1"/>
    <x v="3"/>
    <x v="1"/>
    <x v="800"/>
    <x v="5"/>
    <x v="1"/>
    <x v="8"/>
    <x v="8"/>
    <n v="3"/>
    <x v="0"/>
    <n v="3"/>
    <x v="3"/>
    <x v="1"/>
    <x v="27"/>
    <x v="1"/>
    <n v="3"/>
    <n v="2"/>
    <x v="2"/>
    <x v="5"/>
    <x v="0"/>
    <x v="10"/>
    <x v="2"/>
    <n v="0"/>
    <x v="0"/>
    <n v="7"/>
    <x v="1"/>
  </r>
  <r>
    <n v="37"/>
    <x v="1"/>
    <x v="0"/>
    <x v="0"/>
    <x v="1"/>
    <n v="10"/>
    <x v="1"/>
    <n v="4"/>
    <x v="2"/>
    <s v="Medical"/>
    <n v="1809"/>
    <n v="4"/>
    <x v="2"/>
    <x v="1"/>
    <x v="0"/>
    <x v="0"/>
    <x v="0"/>
    <x v="0"/>
    <x v="3"/>
    <n v="1"/>
    <x v="3"/>
    <x v="0"/>
    <x v="1196"/>
    <x v="1"/>
    <x v="1"/>
    <x v="2"/>
    <x v="2"/>
    <n v="3"/>
    <x v="0"/>
    <n v="2"/>
    <x v="2"/>
    <x v="0"/>
    <x v="1"/>
    <x v="0"/>
    <n v="4"/>
    <n v="1"/>
    <x v="0"/>
    <x v="1"/>
    <x v="0"/>
    <x v="7"/>
    <x v="0"/>
    <n v="0"/>
    <x v="0"/>
    <n v="8"/>
    <x v="1"/>
  </r>
  <r>
    <n v="39"/>
    <x v="1"/>
    <x v="1"/>
    <x v="1"/>
    <x v="0"/>
    <n v="20"/>
    <x v="3"/>
    <n v="3"/>
    <x v="3"/>
    <s v="Life Sciences"/>
    <n v="1812"/>
    <n v="3"/>
    <x v="1"/>
    <x v="1"/>
    <x v="0"/>
    <x v="0"/>
    <x v="0"/>
    <x v="0"/>
    <x v="0"/>
    <n v="4"/>
    <x v="0"/>
    <x v="2"/>
    <x v="1197"/>
    <x v="7"/>
    <x v="1"/>
    <x v="11"/>
    <x v="11"/>
    <n v="3"/>
    <x v="0"/>
    <n v="4"/>
    <x v="1"/>
    <x v="1"/>
    <x v="2"/>
    <x v="0"/>
    <n v="6"/>
    <n v="3"/>
    <x v="1"/>
    <x v="4"/>
    <x v="1"/>
    <x v="10"/>
    <x v="2"/>
    <n v="2"/>
    <x v="0"/>
    <n v="2"/>
    <x v="2"/>
  </r>
  <r>
    <n v="43"/>
    <x v="0"/>
    <x v="1"/>
    <x v="2"/>
    <x v="1"/>
    <n v="9"/>
    <x v="1"/>
    <n v="3"/>
    <x v="3"/>
    <s v="Life Sciences"/>
    <n v="1813"/>
    <n v="1"/>
    <x v="3"/>
    <x v="1"/>
    <x v="0"/>
    <x v="0"/>
    <x v="1"/>
    <x v="1"/>
    <x v="1"/>
    <n v="3"/>
    <x v="2"/>
    <x v="0"/>
    <x v="1198"/>
    <x v="5"/>
    <x v="1"/>
    <x v="4"/>
    <x v="4"/>
    <n v="3"/>
    <x v="0"/>
    <n v="3"/>
    <x v="3"/>
    <x v="0"/>
    <x v="2"/>
    <x v="0"/>
    <n v="2"/>
    <n v="2"/>
    <x v="2"/>
    <x v="11"/>
    <x v="2"/>
    <x v="3"/>
    <x v="2"/>
    <n v="1"/>
    <x v="0"/>
    <n v="2"/>
    <x v="2"/>
  </r>
  <r>
    <n v="41"/>
    <x v="0"/>
    <x v="1"/>
    <x v="0"/>
    <x v="1"/>
    <n v="5"/>
    <x v="0"/>
    <n v="3"/>
    <x v="3"/>
    <s v="Life Sciences"/>
    <n v="1814"/>
    <n v="2"/>
    <x v="0"/>
    <x v="1"/>
    <x v="2"/>
    <x v="2"/>
    <x v="0"/>
    <x v="0"/>
    <x v="4"/>
    <n v="2"/>
    <x v="1"/>
    <x v="0"/>
    <x v="1199"/>
    <x v="9"/>
    <x v="1"/>
    <x v="3"/>
    <x v="3"/>
    <n v="3"/>
    <x v="0"/>
    <n v="1"/>
    <x v="0"/>
    <x v="0"/>
    <x v="27"/>
    <x v="1"/>
    <n v="3"/>
    <n v="1"/>
    <x v="0"/>
    <x v="11"/>
    <x v="2"/>
    <x v="3"/>
    <x v="2"/>
    <n v="1"/>
    <x v="0"/>
    <n v="2"/>
    <x v="2"/>
  </r>
  <r>
    <n v="41"/>
    <x v="0"/>
    <x v="1"/>
    <x v="0"/>
    <x v="0"/>
    <n v="4"/>
    <x v="0"/>
    <n v="1"/>
    <x v="1"/>
    <s v="Marketing"/>
    <n v="1815"/>
    <n v="3"/>
    <x v="1"/>
    <x v="0"/>
    <x v="0"/>
    <x v="0"/>
    <x v="2"/>
    <x v="2"/>
    <x v="0"/>
    <n v="3"/>
    <x v="2"/>
    <x v="2"/>
    <x v="1200"/>
    <x v="4"/>
    <x v="0"/>
    <x v="4"/>
    <x v="4"/>
    <n v="3"/>
    <x v="0"/>
    <n v="4"/>
    <x v="1"/>
    <x v="1"/>
    <x v="18"/>
    <x v="4"/>
    <n v="3"/>
    <n v="4"/>
    <x v="3"/>
    <x v="14"/>
    <x v="3"/>
    <x v="12"/>
    <x v="3"/>
    <n v="13"/>
    <x v="3"/>
    <n v="5"/>
    <x v="0"/>
  </r>
  <r>
    <n v="30"/>
    <x v="2"/>
    <x v="1"/>
    <x v="0"/>
    <x v="1"/>
    <n v="10"/>
    <x v="1"/>
    <n v="3"/>
    <x v="3"/>
    <s v="Medical"/>
    <n v="1816"/>
    <n v="1"/>
    <x v="3"/>
    <x v="0"/>
    <x v="0"/>
    <x v="0"/>
    <x v="2"/>
    <x v="2"/>
    <x v="3"/>
    <n v="3"/>
    <x v="2"/>
    <x v="0"/>
    <x v="1201"/>
    <x v="3"/>
    <x v="1"/>
    <x v="9"/>
    <x v="9"/>
    <n v="3"/>
    <x v="0"/>
    <n v="2"/>
    <x v="2"/>
    <x v="0"/>
    <x v="15"/>
    <x v="0"/>
    <n v="3"/>
    <n v="3"/>
    <x v="1"/>
    <x v="5"/>
    <x v="0"/>
    <x v="1"/>
    <x v="1"/>
    <n v="0"/>
    <x v="0"/>
    <n v="2"/>
    <x v="2"/>
  </r>
  <r>
    <n v="26"/>
    <x v="2"/>
    <x v="0"/>
    <x v="0"/>
    <x v="2"/>
    <n v="20"/>
    <x v="3"/>
    <n v="2"/>
    <x v="0"/>
    <s v="Medical"/>
    <n v="1818"/>
    <n v="4"/>
    <x v="2"/>
    <x v="0"/>
    <x v="0"/>
    <x v="0"/>
    <x v="1"/>
    <x v="1"/>
    <x v="8"/>
    <n v="2"/>
    <x v="1"/>
    <x v="1"/>
    <x v="1202"/>
    <x v="4"/>
    <x v="0"/>
    <x v="0"/>
    <x v="0"/>
    <n v="3"/>
    <x v="0"/>
    <n v="3"/>
    <x v="3"/>
    <x v="0"/>
    <x v="3"/>
    <x v="0"/>
    <n v="3"/>
    <n v="3"/>
    <x v="1"/>
    <x v="8"/>
    <x v="2"/>
    <x v="10"/>
    <x v="2"/>
    <n v="1"/>
    <x v="0"/>
    <n v="4"/>
    <x v="0"/>
  </r>
  <r>
    <n v="46"/>
    <x v="0"/>
    <x v="0"/>
    <x v="0"/>
    <x v="1"/>
    <n v="21"/>
    <x v="2"/>
    <n v="2"/>
    <x v="0"/>
    <s v="Medical"/>
    <n v="1821"/>
    <n v="4"/>
    <x v="2"/>
    <x v="0"/>
    <x v="0"/>
    <x v="0"/>
    <x v="0"/>
    <x v="0"/>
    <x v="4"/>
    <n v="2"/>
    <x v="1"/>
    <x v="1"/>
    <x v="1203"/>
    <x v="5"/>
    <x v="1"/>
    <x v="6"/>
    <x v="6"/>
    <n v="4"/>
    <x v="1"/>
    <n v="4"/>
    <x v="1"/>
    <x v="1"/>
    <x v="10"/>
    <x v="1"/>
    <n v="2"/>
    <n v="4"/>
    <x v="3"/>
    <x v="7"/>
    <x v="0"/>
    <x v="1"/>
    <x v="1"/>
    <n v="3"/>
    <x v="1"/>
    <n v="7"/>
    <x v="1"/>
  </r>
  <r>
    <n v="40"/>
    <x v="1"/>
    <x v="1"/>
    <x v="0"/>
    <x v="1"/>
    <n v="1"/>
    <x v="0"/>
    <n v="3"/>
    <x v="3"/>
    <s v="Life Sciences"/>
    <n v="1822"/>
    <n v="3"/>
    <x v="1"/>
    <x v="0"/>
    <x v="0"/>
    <x v="0"/>
    <x v="0"/>
    <x v="0"/>
    <x v="4"/>
    <n v="4"/>
    <x v="0"/>
    <x v="2"/>
    <x v="1204"/>
    <x v="5"/>
    <x v="1"/>
    <x v="8"/>
    <x v="8"/>
    <n v="3"/>
    <x v="0"/>
    <n v="4"/>
    <x v="1"/>
    <x v="1"/>
    <x v="4"/>
    <x v="1"/>
    <n v="3"/>
    <n v="3"/>
    <x v="1"/>
    <x v="8"/>
    <x v="2"/>
    <x v="7"/>
    <x v="0"/>
    <n v="0"/>
    <x v="0"/>
    <n v="3"/>
    <x v="0"/>
  </r>
  <r>
    <n v="34"/>
    <x v="1"/>
    <x v="1"/>
    <x v="0"/>
    <x v="0"/>
    <n v="8"/>
    <x v="1"/>
    <n v="2"/>
    <x v="0"/>
    <s v="Technical Degree"/>
    <n v="1823"/>
    <n v="2"/>
    <x v="0"/>
    <x v="1"/>
    <x v="2"/>
    <x v="2"/>
    <x v="0"/>
    <x v="0"/>
    <x v="0"/>
    <n v="3"/>
    <x v="2"/>
    <x v="1"/>
    <x v="1205"/>
    <x v="1"/>
    <x v="1"/>
    <x v="7"/>
    <x v="7"/>
    <n v="4"/>
    <x v="1"/>
    <n v="3"/>
    <x v="3"/>
    <x v="3"/>
    <x v="1"/>
    <x v="0"/>
    <n v="5"/>
    <n v="3"/>
    <x v="1"/>
    <x v="1"/>
    <x v="0"/>
    <x v="6"/>
    <x v="1"/>
    <n v="4"/>
    <x v="1"/>
    <n v="8"/>
    <x v="1"/>
  </r>
  <r>
    <n v="58"/>
    <x v="0"/>
    <x v="1"/>
    <x v="2"/>
    <x v="0"/>
    <n v="2"/>
    <x v="0"/>
    <n v="3"/>
    <x v="3"/>
    <s v="Medical"/>
    <n v="1824"/>
    <n v="2"/>
    <x v="0"/>
    <x v="1"/>
    <x v="0"/>
    <x v="0"/>
    <x v="3"/>
    <x v="3"/>
    <x v="5"/>
    <n v="2"/>
    <x v="1"/>
    <x v="2"/>
    <x v="1206"/>
    <x v="5"/>
    <x v="1"/>
    <x v="6"/>
    <x v="6"/>
    <n v="4"/>
    <x v="1"/>
    <n v="4"/>
    <x v="1"/>
    <x v="1"/>
    <x v="29"/>
    <x v="4"/>
    <n v="0"/>
    <n v="2"/>
    <x v="2"/>
    <x v="22"/>
    <x v="4"/>
    <x v="5"/>
    <x v="1"/>
    <n v="14"/>
    <x v="3"/>
    <n v="14"/>
    <x v="3"/>
  </r>
  <r>
    <n v="35"/>
    <x v="1"/>
    <x v="1"/>
    <x v="0"/>
    <x v="1"/>
    <n v="23"/>
    <x v="2"/>
    <n v="4"/>
    <x v="2"/>
    <s v="Medical"/>
    <n v="1826"/>
    <n v="2"/>
    <x v="0"/>
    <x v="1"/>
    <x v="3"/>
    <x v="3"/>
    <x v="1"/>
    <x v="1"/>
    <x v="2"/>
    <n v="3"/>
    <x v="2"/>
    <x v="1"/>
    <x v="1207"/>
    <x v="4"/>
    <x v="1"/>
    <x v="10"/>
    <x v="10"/>
    <n v="3"/>
    <x v="0"/>
    <n v="2"/>
    <x v="2"/>
    <x v="1"/>
    <x v="3"/>
    <x v="0"/>
    <n v="2"/>
    <n v="4"/>
    <x v="3"/>
    <x v="8"/>
    <x v="2"/>
    <x v="0"/>
    <x v="0"/>
    <n v="0"/>
    <x v="0"/>
    <n v="3"/>
    <x v="0"/>
  </r>
  <r>
    <n v="47"/>
    <x v="0"/>
    <x v="1"/>
    <x v="0"/>
    <x v="1"/>
    <n v="4"/>
    <x v="0"/>
    <n v="3"/>
    <x v="3"/>
    <s v="Life Sciences"/>
    <n v="1827"/>
    <n v="3"/>
    <x v="1"/>
    <x v="0"/>
    <x v="1"/>
    <x v="1"/>
    <x v="2"/>
    <x v="2"/>
    <x v="3"/>
    <n v="2"/>
    <x v="1"/>
    <x v="2"/>
    <x v="1208"/>
    <x v="0"/>
    <x v="0"/>
    <x v="3"/>
    <x v="3"/>
    <n v="3"/>
    <x v="0"/>
    <n v="3"/>
    <x v="3"/>
    <x v="1"/>
    <x v="23"/>
    <x v="4"/>
    <n v="4"/>
    <n v="3"/>
    <x v="1"/>
    <x v="14"/>
    <x v="3"/>
    <x v="14"/>
    <x v="3"/>
    <n v="14"/>
    <x v="3"/>
    <n v="10"/>
    <x v="1"/>
  </r>
  <r>
    <n v="40"/>
    <x v="1"/>
    <x v="1"/>
    <x v="0"/>
    <x v="1"/>
    <n v="12"/>
    <x v="4"/>
    <n v="3"/>
    <x v="3"/>
    <s v="Life Sciences"/>
    <n v="1829"/>
    <n v="2"/>
    <x v="0"/>
    <x v="0"/>
    <x v="0"/>
    <x v="0"/>
    <x v="0"/>
    <x v="0"/>
    <x v="4"/>
    <n v="1"/>
    <x v="3"/>
    <x v="2"/>
    <x v="1209"/>
    <x v="7"/>
    <x v="1"/>
    <x v="3"/>
    <x v="3"/>
    <n v="3"/>
    <x v="0"/>
    <n v="2"/>
    <x v="2"/>
    <x v="1"/>
    <x v="20"/>
    <x v="1"/>
    <n v="3"/>
    <n v="3"/>
    <x v="1"/>
    <x v="5"/>
    <x v="0"/>
    <x v="0"/>
    <x v="0"/>
    <n v="7"/>
    <x v="2"/>
    <n v="7"/>
    <x v="1"/>
  </r>
  <r>
    <n v="54"/>
    <x v="0"/>
    <x v="1"/>
    <x v="0"/>
    <x v="1"/>
    <n v="7"/>
    <x v="1"/>
    <n v="4"/>
    <x v="2"/>
    <s v="Medical"/>
    <n v="1830"/>
    <n v="4"/>
    <x v="2"/>
    <x v="0"/>
    <x v="0"/>
    <x v="0"/>
    <x v="0"/>
    <x v="0"/>
    <x v="1"/>
    <n v="4"/>
    <x v="0"/>
    <x v="1"/>
    <x v="1210"/>
    <x v="5"/>
    <x v="1"/>
    <x v="2"/>
    <x v="2"/>
    <n v="3"/>
    <x v="0"/>
    <n v="2"/>
    <x v="2"/>
    <x v="1"/>
    <x v="19"/>
    <x v="1"/>
    <n v="2"/>
    <n v="2"/>
    <x v="2"/>
    <x v="5"/>
    <x v="0"/>
    <x v="10"/>
    <x v="2"/>
    <n v="1"/>
    <x v="0"/>
    <n v="7"/>
    <x v="1"/>
  </r>
  <r>
    <n v="31"/>
    <x v="1"/>
    <x v="1"/>
    <x v="1"/>
    <x v="0"/>
    <n v="7"/>
    <x v="1"/>
    <n v="4"/>
    <x v="2"/>
    <s v="Marketing"/>
    <n v="1833"/>
    <n v="1"/>
    <x v="3"/>
    <x v="0"/>
    <x v="0"/>
    <x v="0"/>
    <x v="2"/>
    <x v="2"/>
    <x v="0"/>
    <n v="1"/>
    <x v="3"/>
    <x v="1"/>
    <x v="1211"/>
    <x v="7"/>
    <x v="1"/>
    <x v="9"/>
    <x v="9"/>
    <n v="3"/>
    <x v="0"/>
    <n v="4"/>
    <x v="1"/>
    <x v="3"/>
    <x v="15"/>
    <x v="0"/>
    <n v="3"/>
    <n v="3"/>
    <x v="1"/>
    <x v="11"/>
    <x v="2"/>
    <x v="3"/>
    <x v="2"/>
    <n v="2"/>
    <x v="0"/>
    <n v="2"/>
    <x v="2"/>
  </r>
  <r>
    <n v="28"/>
    <x v="2"/>
    <x v="1"/>
    <x v="0"/>
    <x v="1"/>
    <n v="1"/>
    <x v="0"/>
    <n v="3"/>
    <x v="3"/>
    <s v="Medical"/>
    <n v="1834"/>
    <n v="3"/>
    <x v="1"/>
    <x v="0"/>
    <x v="0"/>
    <x v="0"/>
    <x v="1"/>
    <x v="1"/>
    <x v="1"/>
    <n v="1"/>
    <x v="3"/>
    <x v="1"/>
    <x v="1212"/>
    <x v="1"/>
    <x v="1"/>
    <x v="14"/>
    <x v="14"/>
    <n v="4"/>
    <x v="1"/>
    <n v="3"/>
    <x v="3"/>
    <x v="1"/>
    <x v="8"/>
    <x v="3"/>
    <n v="3"/>
    <n v="3"/>
    <x v="1"/>
    <x v="11"/>
    <x v="2"/>
    <x v="3"/>
    <x v="2"/>
    <n v="1"/>
    <x v="0"/>
    <n v="2"/>
    <x v="2"/>
  </r>
  <r>
    <n v="38"/>
    <x v="1"/>
    <x v="1"/>
    <x v="0"/>
    <x v="0"/>
    <n v="2"/>
    <x v="0"/>
    <n v="4"/>
    <x v="2"/>
    <s v="Marketing"/>
    <n v="1835"/>
    <n v="2"/>
    <x v="0"/>
    <x v="0"/>
    <x v="3"/>
    <x v="3"/>
    <x v="0"/>
    <x v="0"/>
    <x v="6"/>
    <n v="4"/>
    <x v="0"/>
    <x v="1"/>
    <x v="517"/>
    <x v="7"/>
    <x v="0"/>
    <x v="5"/>
    <x v="5"/>
    <n v="4"/>
    <x v="1"/>
    <n v="1"/>
    <x v="0"/>
    <x v="3"/>
    <x v="26"/>
    <x v="1"/>
    <n v="4"/>
    <n v="2"/>
    <x v="2"/>
    <x v="9"/>
    <x v="2"/>
    <x v="3"/>
    <x v="2"/>
    <n v="0"/>
    <x v="0"/>
    <n v="3"/>
    <x v="0"/>
  </r>
  <r>
    <n v="26"/>
    <x v="2"/>
    <x v="1"/>
    <x v="0"/>
    <x v="0"/>
    <n v="10"/>
    <x v="1"/>
    <n v="3"/>
    <x v="3"/>
    <s v="Medical"/>
    <n v="1836"/>
    <n v="3"/>
    <x v="1"/>
    <x v="1"/>
    <x v="0"/>
    <x v="0"/>
    <x v="0"/>
    <x v="0"/>
    <x v="0"/>
    <n v="4"/>
    <x v="0"/>
    <x v="0"/>
    <x v="1213"/>
    <x v="1"/>
    <x v="1"/>
    <x v="4"/>
    <x v="4"/>
    <n v="3"/>
    <x v="0"/>
    <n v="1"/>
    <x v="0"/>
    <x v="0"/>
    <x v="7"/>
    <x v="3"/>
    <n v="4"/>
    <n v="3"/>
    <x v="1"/>
    <x v="8"/>
    <x v="2"/>
    <x v="7"/>
    <x v="0"/>
    <n v="1"/>
    <x v="0"/>
    <n v="2"/>
    <x v="2"/>
  </r>
  <r>
    <n v="58"/>
    <x v="0"/>
    <x v="1"/>
    <x v="1"/>
    <x v="1"/>
    <n v="15"/>
    <x v="4"/>
    <n v="4"/>
    <x v="2"/>
    <s v="Life Sciences"/>
    <n v="1837"/>
    <n v="1"/>
    <x v="3"/>
    <x v="1"/>
    <x v="0"/>
    <x v="0"/>
    <x v="3"/>
    <x v="3"/>
    <x v="7"/>
    <n v="3"/>
    <x v="2"/>
    <x v="1"/>
    <x v="1214"/>
    <x v="7"/>
    <x v="0"/>
    <x v="9"/>
    <x v="9"/>
    <n v="3"/>
    <x v="0"/>
    <n v="2"/>
    <x v="2"/>
    <x v="0"/>
    <x v="18"/>
    <x v="4"/>
    <n v="3"/>
    <n v="3"/>
    <x v="1"/>
    <x v="4"/>
    <x v="1"/>
    <x v="3"/>
    <x v="2"/>
    <n v="2"/>
    <x v="0"/>
    <n v="2"/>
    <x v="2"/>
  </r>
  <r>
    <n v="18"/>
    <x v="2"/>
    <x v="1"/>
    <x v="2"/>
    <x v="1"/>
    <n v="14"/>
    <x v="4"/>
    <n v="3"/>
    <x v="3"/>
    <s v="Medical"/>
    <n v="1839"/>
    <n v="2"/>
    <x v="0"/>
    <x v="0"/>
    <x v="0"/>
    <x v="0"/>
    <x v="1"/>
    <x v="1"/>
    <x v="1"/>
    <n v="3"/>
    <x v="2"/>
    <x v="0"/>
    <x v="1215"/>
    <x v="1"/>
    <x v="1"/>
    <x v="10"/>
    <x v="10"/>
    <n v="3"/>
    <x v="0"/>
    <n v="3"/>
    <x v="3"/>
    <x v="0"/>
    <x v="11"/>
    <x v="2"/>
    <n v="4"/>
    <n v="1"/>
    <x v="0"/>
    <x v="2"/>
    <x v="1"/>
    <x v="2"/>
    <x v="2"/>
    <n v="0"/>
    <x v="0"/>
    <n v="0"/>
    <x v="2"/>
  </r>
  <r>
    <n v="31"/>
    <x v="1"/>
    <x v="0"/>
    <x v="0"/>
    <x v="2"/>
    <n v="18"/>
    <x v="3"/>
    <n v="5"/>
    <x v="4"/>
    <s v="Human Resources"/>
    <n v="1842"/>
    <n v="4"/>
    <x v="2"/>
    <x v="1"/>
    <x v="2"/>
    <x v="2"/>
    <x v="1"/>
    <x v="1"/>
    <x v="8"/>
    <n v="1"/>
    <x v="3"/>
    <x v="1"/>
    <x v="98"/>
    <x v="4"/>
    <x v="1"/>
    <x v="8"/>
    <x v="8"/>
    <n v="3"/>
    <x v="0"/>
    <n v="3"/>
    <x v="3"/>
    <x v="0"/>
    <x v="17"/>
    <x v="2"/>
    <n v="4"/>
    <n v="3"/>
    <x v="1"/>
    <x v="6"/>
    <x v="1"/>
    <x v="2"/>
    <x v="2"/>
    <n v="0"/>
    <x v="0"/>
    <n v="0"/>
    <x v="2"/>
  </r>
  <r>
    <n v="29"/>
    <x v="2"/>
    <x v="0"/>
    <x v="0"/>
    <x v="2"/>
    <n v="13"/>
    <x v="4"/>
    <n v="3"/>
    <x v="3"/>
    <s v="Human Resources"/>
    <n v="1844"/>
    <n v="1"/>
    <x v="3"/>
    <x v="1"/>
    <x v="1"/>
    <x v="1"/>
    <x v="1"/>
    <x v="1"/>
    <x v="8"/>
    <n v="1"/>
    <x v="3"/>
    <x v="2"/>
    <x v="1216"/>
    <x v="5"/>
    <x v="0"/>
    <x v="2"/>
    <x v="2"/>
    <n v="3"/>
    <x v="0"/>
    <n v="4"/>
    <x v="1"/>
    <x v="2"/>
    <x v="21"/>
    <x v="3"/>
    <n v="3"/>
    <n v="3"/>
    <x v="1"/>
    <x v="4"/>
    <x v="1"/>
    <x v="3"/>
    <x v="2"/>
    <n v="2"/>
    <x v="0"/>
    <n v="0"/>
    <x v="2"/>
  </r>
  <r>
    <n v="45"/>
    <x v="0"/>
    <x v="1"/>
    <x v="2"/>
    <x v="0"/>
    <n v="2"/>
    <x v="0"/>
    <n v="4"/>
    <x v="2"/>
    <s v="Life Sciences"/>
    <n v="1845"/>
    <n v="3"/>
    <x v="1"/>
    <x v="0"/>
    <x v="0"/>
    <x v="0"/>
    <x v="0"/>
    <x v="0"/>
    <x v="0"/>
    <n v="3"/>
    <x v="2"/>
    <x v="1"/>
    <x v="1217"/>
    <x v="5"/>
    <x v="1"/>
    <x v="6"/>
    <x v="6"/>
    <n v="4"/>
    <x v="1"/>
    <n v="2"/>
    <x v="2"/>
    <x v="3"/>
    <x v="1"/>
    <x v="0"/>
    <n v="3"/>
    <n v="4"/>
    <x v="3"/>
    <x v="3"/>
    <x v="0"/>
    <x v="1"/>
    <x v="1"/>
    <n v="5"/>
    <x v="1"/>
    <n v="7"/>
    <x v="1"/>
  </r>
  <r>
    <n v="36"/>
    <x v="1"/>
    <x v="1"/>
    <x v="0"/>
    <x v="1"/>
    <n v="2"/>
    <x v="0"/>
    <n v="4"/>
    <x v="2"/>
    <s v="Other"/>
    <n v="1847"/>
    <n v="4"/>
    <x v="2"/>
    <x v="0"/>
    <x v="0"/>
    <x v="0"/>
    <x v="0"/>
    <x v="0"/>
    <x v="1"/>
    <n v="2"/>
    <x v="1"/>
    <x v="1"/>
    <x v="1218"/>
    <x v="5"/>
    <x v="0"/>
    <x v="6"/>
    <x v="6"/>
    <n v="4"/>
    <x v="1"/>
    <n v="4"/>
    <x v="1"/>
    <x v="1"/>
    <x v="20"/>
    <x v="1"/>
    <n v="2"/>
    <n v="3"/>
    <x v="1"/>
    <x v="6"/>
    <x v="1"/>
    <x v="2"/>
    <x v="2"/>
    <n v="0"/>
    <x v="0"/>
    <n v="0"/>
    <x v="2"/>
  </r>
  <r>
    <n v="43"/>
    <x v="0"/>
    <x v="1"/>
    <x v="1"/>
    <x v="0"/>
    <n v="2"/>
    <x v="0"/>
    <n v="4"/>
    <x v="2"/>
    <s v="Life Sciences"/>
    <n v="1849"/>
    <n v="1"/>
    <x v="3"/>
    <x v="1"/>
    <x v="0"/>
    <x v="0"/>
    <x v="0"/>
    <x v="0"/>
    <x v="0"/>
    <n v="4"/>
    <x v="0"/>
    <x v="1"/>
    <x v="1219"/>
    <x v="1"/>
    <x v="1"/>
    <x v="5"/>
    <x v="5"/>
    <n v="4"/>
    <x v="1"/>
    <n v="3"/>
    <x v="3"/>
    <x v="1"/>
    <x v="2"/>
    <x v="0"/>
    <n v="5"/>
    <n v="3"/>
    <x v="1"/>
    <x v="5"/>
    <x v="0"/>
    <x v="1"/>
    <x v="1"/>
    <n v="7"/>
    <x v="2"/>
    <n v="7"/>
    <x v="1"/>
  </r>
  <r>
    <n v="27"/>
    <x v="2"/>
    <x v="1"/>
    <x v="1"/>
    <x v="1"/>
    <n v="5"/>
    <x v="0"/>
    <n v="2"/>
    <x v="0"/>
    <s v="Life Sciences"/>
    <n v="1850"/>
    <n v="4"/>
    <x v="2"/>
    <x v="0"/>
    <x v="0"/>
    <x v="0"/>
    <x v="1"/>
    <x v="1"/>
    <x v="2"/>
    <n v="4"/>
    <x v="0"/>
    <x v="0"/>
    <x v="1220"/>
    <x v="4"/>
    <x v="0"/>
    <x v="9"/>
    <x v="9"/>
    <n v="3"/>
    <x v="0"/>
    <n v="3"/>
    <x v="3"/>
    <x v="0"/>
    <x v="3"/>
    <x v="0"/>
    <n v="3"/>
    <n v="2"/>
    <x v="2"/>
    <x v="8"/>
    <x v="2"/>
    <x v="0"/>
    <x v="0"/>
    <n v="0"/>
    <x v="0"/>
    <n v="2"/>
    <x v="2"/>
  </r>
  <r>
    <n v="29"/>
    <x v="2"/>
    <x v="1"/>
    <x v="1"/>
    <x v="1"/>
    <n v="20"/>
    <x v="3"/>
    <n v="1"/>
    <x v="1"/>
    <s v="Medical"/>
    <n v="1852"/>
    <n v="4"/>
    <x v="2"/>
    <x v="1"/>
    <x v="0"/>
    <x v="0"/>
    <x v="1"/>
    <x v="1"/>
    <x v="2"/>
    <n v="4"/>
    <x v="0"/>
    <x v="1"/>
    <x v="1221"/>
    <x v="1"/>
    <x v="1"/>
    <x v="4"/>
    <x v="4"/>
    <n v="3"/>
    <x v="0"/>
    <n v="2"/>
    <x v="2"/>
    <x v="0"/>
    <x v="27"/>
    <x v="1"/>
    <n v="3"/>
    <n v="4"/>
    <x v="3"/>
    <x v="19"/>
    <x v="4"/>
    <x v="6"/>
    <x v="1"/>
    <n v="3"/>
    <x v="1"/>
    <n v="10"/>
    <x v="1"/>
  </r>
  <r>
    <n v="32"/>
    <x v="1"/>
    <x v="1"/>
    <x v="1"/>
    <x v="0"/>
    <n v="10"/>
    <x v="1"/>
    <n v="4"/>
    <x v="2"/>
    <s v="Marketing"/>
    <n v="1853"/>
    <n v="4"/>
    <x v="2"/>
    <x v="1"/>
    <x v="0"/>
    <x v="0"/>
    <x v="0"/>
    <x v="0"/>
    <x v="0"/>
    <n v="4"/>
    <x v="0"/>
    <x v="0"/>
    <x v="1222"/>
    <x v="0"/>
    <x v="1"/>
    <x v="4"/>
    <x v="4"/>
    <n v="3"/>
    <x v="0"/>
    <n v="3"/>
    <x v="3"/>
    <x v="0"/>
    <x v="21"/>
    <x v="3"/>
    <n v="2"/>
    <n v="4"/>
    <x v="3"/>
    <x v="2"/>
    <x v="1"/>
    <x v="2"/>
    <x v="2"/>
    <n v="0"/>
    <x v="0"/>
    <n v="0"/>
    <x v="2"/>
  </r>
  <r>
    <n v="42"/>
    <x v="0"/>
    <x v="1"/>
    <x v="2"/>
    <x v="1"/>
    <n v="10"/>
    <x v="1"/>
    <n v="4"/>
    <x v="2"/>
    <s v="Technical Degree"/>
    <n v="1854"/>
    <n v="3"/>
    <x v="1"/>
    <x v="1"/>
    <x v="0"/>
    <x v="0"/>
    <x v="1"/>
    <x v="1"/>
    <x v="1"/>
    <n v="3"/>
    <x v="2"/>
    <x v="1"/>
    <x v="808"/>
    <x v="9"/>
    <x v="1"/>
    <x v="6"/>
    <x v="6"/>
    <n v="4"/>
    <x v="1"/>
    <n v="2"/>
    <x v="2"/>
    <x v="3"/>
    <x v="1"/>
    <x v="0"/>
    <n v="1"/>
    <n v="2"/>
    <x v="2"/>
    <x v="0"/>
    <x v="0"/>
    <x v="7"/>
    <x v="0"/>
    <n v="3"/>
    <x v="1"/>
    <n v="3"/>
    <x v="0"/>
  </r>
  <r>
    <n v="47"/>
    <x v="0"/>
    <x v="1"/>
    <x v="0"/>
    <x v="1"/>
    <n v="9"/>
    <x v="1"/>
    <n v="4"/>
    <x v="2"/>
    <s v="Life Sciences"/>
    <n v="1856"/>
    <n v="2"/>
    <x v="0"/>
    <x v="0"/>
    <x v="0"/>
    <x v="0"/>
    <x v="1"/>
    <x v="1"/>
    <x v="2"/>
    <n v="3"/>
    <x v="2"/>
    <x v="0"/>
    <x v="1223"/>
    <x v="5"/>
    <x v="1"/>
    <x v="3"/>
    <x v="3"/>
    <n v="3"/>
    <x v="0"/>
    <n v="3"/>
    <x v="3"/>
    <x v="0"/>
    <x v="2"/>
    <x v="0"/>
    <n v="2"/>
    <n v="3"/>
    <x v="1"/>
    <x v="4"/>
    <x v="1"/>
    <x v="3"/>
    <x v="2"/>
    <n v="2"/>
    <x v="0"/>
    <n v="0"/>
    <x v="2"/>
  </r>
  <r>
    <n v="46"/>
    <x v="0"/>
    <x v="1"/>
    <x v="0"/>
    <x v="1"/>
    <n v="2"/>
    <x v="0"/>
    <n v="2"/>
    <x v="0"/>
    <s v="Life Sciences"/>
    <n v="1857"/>
    <n v="4"/>
    <x v="2"/>
    <x v="1"/>
    <x v="0"/>
    <x v="0"/>
    <x v="2"/>
    <x v="2"/>
    <x v="3"/>
    <n v="4"/>
    <x v="0"/>
    <x v="2"/>
    <x v="1224"/>
    <x v="9"/>
    <x v="1"/>
    <x v="9"/>
    <x v="9"/>
    <n v="3"/>
    <x v="0"/>
    <n v="3"/>
    <x v="3"/>
    <x v="1"/>
    <x v="4"/>
    <x v="1"/>
    <n v="4"/>
    <n v="2"/>
    <x v="2"/>
    <x v="7"/>
    <x v="0"/>
    <x v="6"/>
    <x v="1"/>
    <n v="4"/>
    <x v="1"/>
    <n v="7"/>
    <x v="1"/>
  </r>
  <r>
    <n v="28"/>
    <x v="2"/>
    <x v="1"/>
    <x v="2"/>
    <x v="2"/>
    <n v="1"/>
    <x v="0"/>
    <n v="2"/>
    <x v="0"/>
    <s v="Life Sciences"/>
    <n v="1858"/>
    <n v="3"/>
    <x v="1"/>
    <x v="1"/>
    <x v="0"/>
    <x v="0"/>
    <x v="1"/>
    <x v="1"/>
    <x v="8"/>
    <n v="4"/>
    <x v="0"/>
    <x v="2"/>
    <x v="1225"/>
    <x v="1"/>
    <x v="1"/>
    <x v="2"/>
    <x v="2"/>
    <n v="3"/>
    <x v="0"/>
    <n v="2"/>
    <x v="2"/>
    <x v="1"/>
    <x v="8"/>
    <x v="3"/>
    <n v="2"/>
    <n v="3"/>
    <x v="1"/>
    <x v="11"/>
    <x v="2"/>
    <x v="3"/>
    <x v="2"/>
    <n v="2"/>
    <x v="0"/>
    <n v="2"/>
    <x v="2"/>
  </r>
  <r>
    <n v="29"/>
    <x v="2"/>
    <x v="1"/>
    <x v="0"/>
    <x v="1"/>
    <n v="29"/>
    <x v="2"/>
    <n v="1"/>
    <x v="1"/>
    <s v="Life Sciences"/>
    <n v="1859"/>
    <n v="4"/>
    <x v="2"/>
    <x v="1"/>
    <x v="3"/>
    <x v="3"/>
    <x v="0"/>
    <x v="0"/>
    <x v="4"/>
    <n v="3"/>
    <x v="2"/>
    <x v="2"/>
    <x v="1226"/>
    <x v="0"/>
    <x v="1"/>
    <x v="8"/>
    <x v="8"/>
    <n v="3"/>
    <x v="0"/>
    <n v="4"/>
    <x v="1"/>
    <x v="3"/>
    <x v="27"/>
    <x v="1"/>
    <n v="3"/>
    <n v="3"/>
    <x v="1"/>
    <x v="5"/>
    <x v="0"/>
    <x v="2"/>
    <x v="2"/>
    <n v="1"/>
    <x v="0"/>
    <n v="6"/>
    <x v="1"/>
  </r>
  <r>
    <n v="42"/>
    <x v="0"/>
    <x v="1"/>
    <x v="0"/>
    <x v="1"/>
    <n v="8"/>
    <x v="1"/>
    <n v="3"/>
    <x v="3"/>
    <s v="Life Sciences"/>
    <n v="1860"/>
    <n v="4"/>
    <x v="2"/>
    <x v="1"/>
    <x v="0"/>
    <x v="0"/>
    <x v="1"/>
    <x v="1"/>
    <x v="2"/>
    <n v="3"/>
    <x v="2"/>
    <x v="0"/>
    <x v="1227"/>
    <x v="5"/>
    <x v="1"/>
    <x v="4"/>
    <x v="4"/>
    <n v="3"/>
    <x v="0"/>
    <n v="4"/>
    <x v="1"/>
    <x v="0"/>
    <x v="0"/>
    <x v="0"/>
    <n v="3"/>
    <n v="3"/>
    <x v="1"/>
    <x v="2"/>
    <x v="1"/>
    <x v="2"/>
    <x v="2"/>
    <n v="0"/>
    <x v="0"/>
    <n v="0"/>
    <x v="2"/>
  </r>
  <r>
    <n v="32"/>
    <x v="1"/>
    <x v="0"/>
    <x v="0"/>
    <x v="0"/>
    <n v="2"/>
    <x v="0"/>
    <n v="4"/>
    <x v="2"/>
    <s v="Marketing"/>
    <n v="1862"/>
    <n v="3"/>
    <x v="1"/>
    <x v="1"/>
    <x v="1"/>
    <x v="1"/>
    <x v="0"/>
    <x v="0"/>
    <x v="0"/>
    <n v="2"/>
    <x v="1"/>
    <x v="0"/>
    <x v="1228"/>
    <x v="8"/>
    <x v="0"/>
    <x v="3"/>
    <x v="3"/>
    <n v="3"/>
    <x v="0"/>
    <n v="3"/>
    <x v="3"/>
    <x v="0"/>
    <x v="2"/>
    <x v="0"/>
    <n v="3"/>
    <n v="2"/>
    <x v="2"/>
    <x v="4"/>
    <x v="1"/>
    <x v="3"/>
    <x v="2"/>
    <n v="2"/>
    <x v="0"/>
    <n v="2"/>
    <x v="2"/>
  </r>
  <r>
    <n v="46"/>
    <x v="0"/>
    <x v="1"/>
    <x v="0"/>
    <x v="0"/>
    <n v="3"/>
    <x v="0"/>
    <n v="3"/>
    <x v="3"/>
    <s v="Technical Degree"/>
    <n v="1863"/>
    <n v="1"/>
    <x v="3"/>
    <x v="0"/>
    <x v="2"/>
    <x v="2"/>
    <x v="3"/>
    <x v="3"/>
    <x v="0"/>
    <n v="1"/>
    <x v="3"/>
    <x v="2"/>
    <x v="1229"/>
    <x v="7"/>
    <x v="1"/>
    <x v="3"/>
    <x v="3"/>
    <n v="3"/>
    <x v="0"/>
    <n v="4"/>
    <x v="1"/>
    <x v="1"/>
    <x v="25"/>
    <x v="4"/>
    <n v="5"/>
    <n v="3"/>
    <x v="1"/>
    <x v="27"/>
    <x v="4"/>
    <x v="18"/>
    <x v="4"/>
    <n v="2"/>
    <x v="0"/>
    <n v="8"/>
    <x v="1"/>
  </r>
  <r>
    <n v="27"/>
    <x v="2"/>
    <x v="1"/>
    <x v="0"/>
    <x v="0"/>
    <n v="23"/>
    <x v="2"/>
    <n v="1"/>
    <x v="1"/>
    <s v="Medical"/>
    <n v="1864"/>
    <n v="2"/>
    <x v="0"/>
    <x v="0"/>
    <x v="1"/>
    <x v="1"/>
    <x v="0"/>
    <x v="0"/>
    <x v="6"/>
    <n v="3"/>
    <x v="2"/>
    <x v="1"/>
    <x v="1230"/>
    <x v="1"/>
    <x v="1"/>
    <x v="7"/>
    <x v="7"/>
    <n v="4"/>
    <x v="1"/>
    <n v="4"/>
    <x v="1"/>
    <x v="1"/>
    <x v="15"/>
    <x v="0"/>
    <n v="5"/>
    <n v="3"/>
    <x v="1"/>
    <x v="7"/>
    <x v="0"/>
    <x v="6"/>
    <x v="1"/>
    <n v="5"/>
    <x v="1"/>
    <n v="8"/>
    <x v="1"/>
  </r>
  <r>
    <n v="29"/>
    <x v="2"/>
    <x v="1"/>
    <x v="0"/>
    <x v="2"/>
    <n v="6"/>
    <x v="1"/>
    <n v="1"/>
    <x v="1"/>
    <s v="Medical"/>
    <n v="1865"/>
    <n v="4"/>
    <x v="2"/>
    <x v="1"/>
    <x v="1"/>
    <x v="1"/>
    <x v="1"/>
    <x v="1"/>
    <x v="8"/>
    <n v="2"/>
    <x v="1"/>
    <x v="1"/>
    <x v="1231"/>
    <x v="1"/>
    <x v="1"/>
    <x v="0"/>
    <x v="0"/>
    <n v="3"/>
    <x v="0"/>
    <n v="4"/>
    <x v="1"/>
    <x v="0"/>
    <x v="5"/>
    <x v="2"/>
    <n v="3"/>
    <n v="3"/>
    <x v="1"/>
    <x v="6"/>
    <x v="1"/>
    <x v="2"/>
    <x v="2"/>
    <n v="0"/>
    <x v="0"/>
    <n v="0"/>
    <x v="2"/>
  </r>
  <r>
    <n v="43"/>
    <x v="0"/>
    <x v="1"/>
    <x v="0"/>
    <x v="1"/>
    <n v="6"/>
    <x v="1"/>
    <n v="3"/>
    <x v="3"/>
    <s v="Medical"/>
    <n v="1866"/>
    <n v="1"/>
    <x v="3"/>
    <x v="0"/>
    <x v="1"/>
    <x v="1"/>
    <x v="4"/>
    <x v="4"/>
    <x v="5"/>
    <n v="3"/>
    <x v="2"/>
    <x v="1"/>
    <x v="1232"/>
    <x v="8"/>
    <x v="1"/>
    <x v="4"/>
    <x v="4"/>
    <n v="3"/>
    <x v="0"/>
    <n v="4"/>
    <x v="1"/>
    <x v="0"/>
    <x v="24"/>
    <x v="4"/>
    <n v="2"/>
    <n v="3"/>
    <x v="1"/>
    <x v="22"/>
    <x v="4"/>
    <x v="16"/>
    <x v="3"/>
    <n v="6"/>
    <x v="2"/>
    <n v="14"/>
    <x v="3"/>
  </r>
  <r>
    <n v="48"/>
    <x v="0"/>
    <x v="1"/>
    <x v="0"/>
    <x v="1"/>
    <n v="10"/>
    <x v="1"/>
    <n v="3"/>
    <x v="3"/>
    <s v="Life Sciences"/>
    <n v="1867"/>
    <n v="4"/>
    <x v="2"/>
    <x v="1"/>
    <x v="1"/>
    <x v="1"/>
    <x v="4"/>
    <x v="4"/>
    <x v="7"/>
    <n v="2"/>
    <x v="1"/>
    <x v="1"/>
    <x v="1233"/>
    <x v="5"/>
    <x v="1"/>
    <x v="3"/>
    <x v="3"/>
    <n v="3"/>
    <x v="0"/>
    <n v="4"/>
    <x v="1"/>
    <x v="0"/>
    <x v="22"/>
    <x v="4"/>
    <n v="3"/>
    <n v="3"/>
    <x v="1"/>
    <x v="14"/>
    <x v="3"/>
    <x v="15"/>
    <x v="1"/>
    <n v="12"/>
    <x v="3"/>
    <n v="9"/>
    <x v="1"/>
  </r>
  <r>
    <n v="29"/>
    <x v="2"/>
    <x v="0"/>
    <x v="1"/>
    <x v="1"/>
    <n v="24"/>
    <x v="2"/>
    <n v="2"/>
    <x v="0"/>
    <s v="Life Sciences"/>
    <n v="1868"/>
    <n v="4"/>
    <x v="2"/>
    <x v="1"/>
    <x v="1"/>
    <x v="1"/>
    <x v="1"/>
    <x v="1"/>
    <x v="1"/>
    <n v="4"/>
    <x v="0"/>
    <x v="0"/>
    <x v="1234"/>
    <x v="1"/>
    <x v="0"/>
    <x v="13"/>
    <x v="13"/>
    <n v="4"/>
    <x v="1"/>
    <n v="2"/>
    <x v="2"/>
    <x v="0"/>
    <x v="5"/>
    <x v="2"/>
    <n v="3"/>
    <n v="2"/>
    <x v="2"/>
    <x v="6"/>
    <x v="1"/>
    <x v="2"/>
    <x v="2"/>
    <n v="1"/>
    <x v="0"/>
    <n v="0"/>
    <x v="2"/>
  </r>
  <r>
    <n v="46"/>
    <x v="0"/>
    <x v="0"/>
    <x v="0"/>
    <x v="0"/>
    <n v="10"/>
    <x v="1"/>
    <n v="3"/>
    <x v="3"/>
    <s v="Life Sciences"/>
    <n v="1869"/>
    <n v="3"/>
    <x v="1"/>
    <x v="0"/>
    <x v="0"/>
    <x v="0"/>
    <x v="2"/>
    <x v="2"/>
    <x v="0"/>
    <n v="2"/>
    <x v="1"/>
    <x v="1"/>
    <x v="1235"/>
    <x v="6"/>
    <x v="1"/>
    <x v="7"/>
    <x v="7"/>
    <n v="4"/>
    <x v="1"/>
    <n v="3"/>
    <x v="3"/>
    <x v="2"/>
    <x v="19"/>
    <x v="1"/>
    <n v="2"/>
    <n v="3"/>
    <x v="1"/>
    <x v="3"/>
    <x v="0"/>
    <x v="1"/>
    <x v="1"/>
    <n v="0"/>
    <x v="0"/>
    <n v="7"/>
    <x v="1"/>
  </r>
  <r>
    <n v="27"/>
    <x v="2"/>
    <x v="1"/>
    <x v="1"/>
    <x v="1"/>
    <n v="15"/>
    <x v="4"/>
    <n v="3"/>
    <x v="3"/>
    <s v="Life Sciences"/>
    <n v="1870"/>
    <n v="4"/>
    <x v="2"/>
    <x v="0"/>
    <x v="1"/>
    <x v="1"/>
    <x v="1"/>
    <x v="1"/>
    <x v="1"/>
    <n v="1"/>
    <x v="3"/>
    <x v="1"/>
    <x v="1236"/>
    <x v="4"/>
    <x v="1"/>
    <x v="12"/>
    <x v="12"/>
    <n v="3"/>
    <x v="0"/>
    <n v="4"/>
    <x v="1"/>
    <x v="1"/>
    <x v="0"/>
    <x v="0"/>
    <n v="2"/>
    <n v="2"/>
    <x v="2"/>
    <x v="5"/>
    <x v="0"/>
    <x v="8"/>
    <x v="1"/>
    <n v="7"/>
    <x v="2"/>
    <n v="3"/>
    <x v="0"/>
  </r>
  <r>
    <n v="39"/>
    <x v="1"/>
    <x v="1"/>
    <x v="0"/>
    <x v="1"/>
    <n v="19"/>
    <x v="3"/>
    <n v="4"/>
    <x v="2"/>
    <s v="Other"/>
    <n v="1871"/>
    <n v="4"/>
    <x v="2"/>
    <x v="1"/>
    <x v="0"/>
    <x v="0"/>
    <x v="0"/>
    <x v="0"/>
    <x v="1"/>
    <n v="4"/>
    <x v="0"/>
    <x v="2"/>
    <x v="1237"/>
    <x v="0"/>
    <x v="1"/>
    <x v="9"/>
    <x v="9"/>
    <n v="3"/>
    <x v="0"/>
    <n v="2"/>
    <x v="2"/>
    <x v="2"/>
    <x v="2"/>
    <x v="0"/>
    <n v="2"/>
    <n v="3"/>
    <x v="1"/>
    <x v="4"/>
    <x v="1"/>
    <x v="3"/>
    <x v="2"/>
    <n v="2"/>
    <x v="0"/>
    <n v="2"/>
    <x v="2"/>
  </r>
  <r>
    <n v="55"/>
    <x v="0"/>
    <x v="1"/>
    <x v="0"/>
    <x v="1"/>
    <n v="2"/>
    <x v="0"/>
    <n v="4"/>
    <x v="2"/>
    <s v="Technical Degree"/>
    <n v="1873"/>
    <n v="2"/>
    <x v="0"/>
    <x v="1"/>
    <x v="1"/>
    <x v="1"/>
    <x v="1"/>
    <x v="1"/>
    <x v="1"/>
    <n v="4"/>
    <x v="0"/>
    <x v="1"/>
    <x v="1238"/>
    <x v="0"/>
    <x v="1"/>
    <x v="5"/>
    <x v="5"/>
    <n v="4"/>
    <x v="1"/>
    <n v="2"/>
    <x v="2"/>
    <x v="1"/>
    <x v="16"/>
    <x v="1"/>
    <n v="2"/>
    <n v="4"/>
    <x v="3"/>
    <x v="8"/>
    <x v="2"/>
    <x v="3"/>
    <x v="2"/>
    <n v="0"/>
    <x v="0"/>
    <n v="4"/>
    <x v="0"/>
  </r>
  <r>
    <n v="28"/>
    <x v="2"/>
    <x v="1"/>
    <x v="0"/>
    <x v="0"/>
    <n v="3"/>
    <x v="0"/>
    <n v="3"/>
    <x v="3"/>
    <s v="Medical"/>
    <n v="1875"/>
    <n v="2"/>
    <x v="0"/>
    <x v="0"/>
    <x v="0"/>
    <x v="0"/>
    <x v="1"/>
    <x v="1"/>
    <x v="6"/>
    <n v="2"/>
    <x v="1"/>
    <x v="1"/>
    <x v="1239"/>
    <x v="1"/>
    <x v="1"/>
    <x v="12"/>
    <x v="12"/>
    <n v="3"/>
    <x v="0"/>
    <n v="4"/>
    <x v="1"/>
    <x v="1"/>
    <x v="5"/>
    <x v="2"/>
    <n v="3"/>
    <n v="3"/>
    <x v="1"/>
    <x v="6"/>
    <x v="1"/>
    <x v="2"/>
    <x v="2"/>
    <n v="0"/>
    <x v="0"/>
    <n v="0"/>
    <x v="2"/>
  </r>
  <r>
    <n v="30"/>
    <x v="2"/>
    <x v="0"/>
    <x v="0"/>
    <x v="0"/>
    <n v="9"/>
    <x v="1"/>
    <n v="3"/>
    <x v="3"/>
    <s v="Medical"/>
    <n v="1876"/>
    <n v="2"/>
    <x v="0"/>
    <x v="1"/>
    <x v="0"/>
    <x v="0"/>
    <x v="1"/>
    <x v="1"/>
    <x v="6"/>
    <n v="4"/>
    <x v="0"/>
    <x v="0"/>
    <x v="1240"/>
    <x v="1"/>
    <x v="1"/>
    <x v="4"/>
    <x v="4"/>
    <n v="3"/>
    <x v="0"/>
    <n v="3"/>
    <x v="3"/>
    <x v="0"/>
    <x v="5"/>
    <x v="2"/>
    <n v="3"/>
    <n v="2"/>
    <x v="2"/>
    <x v="6"/>
    <x v="1"/>
    <x v="2"/>
    <x v="2"/>
    <n v="0"/>
    <x v="0"/>
    <n v="0"/>
    <x v="2"/>
  </r>
  <r>
    <n v="22"/>
    <x v="2"/>
    <x v="0"/>
    <x v="0"/>
    <x v="1"/>
    <n v="7"/>
    <x v="1"/>
    <n v="1"/>
    <x v="1"/>
    <s v="Life Sciences"/>
    <n v="1878"/>
    <n v="4"/>
    <x v="2"/>
    <x v="1"/>
    <x v="0"/>
    <x v="0"/>
    <x v="1"/>
    <x v="1"/>
    <x v="1"/>
    <n v="2"/>
    <x v="1"/>
    <x v="0"/>
    <x v="1241"/>
    <x v="1"/>
    <x v="0"/>
    <x v="1"/>
    <x v="1"/>
    <n v="4"/>
    <x v="1"/>
    <n v="1"/>
    <x v="0"/>
    <x v="0"/>
    <x v="5"/>
    <x v="2"/>
    <n v="2"/>
    <n v="3"/>
    <x v="1"/>
    <x v="6"/>
    <x v="1"/>
    <x v="2"/>
    <x v="2"/>
    <n v="0"/>
    <x v="0"/>
    <n v="0"/>
    <x v="2"/>
  </r>
  <r>
    <n v="36"/>
    <x v="1"/>
    <x v="1"/>
    <x v="0"/>
    <x v="0"/>
    <n v="10"/>
    <x v="1"/>
    <n v="4"/>
    <x v="2"/>
    <s v="Technical Degree"/>
    <n v="1880"/>
    <n v="2"/>
    <x v="0"/>
    <x v="0"/>
    <x v="1"/>
    <x v="1"/>
    <x v="0"/>
    <x v="0"/>
    <x v="0"/>
    <n v="3"/>
    <x v="2"/>
    <x v="1"/>
    <x v="1242"/>
    <x v="1"/>
    <x v="0"/>
    <x v="4"/>
    <x v="4"/>
    <n v="3"/>
    <x v="0"/>
    <n v="1"/>
    <x v="0"/>
    <x v="1"/>
    <x v="1"/>
    <x v="0"/>
    <n v="4"/>
    <n v="3"/>
    <x v="1"/>
    <x v="1"/>
    <x v="0"/>
    <x v="5"/>
    <x v="1"/>
    <n v="1"/>
    <x v="0"/>
    <n v="7"/>
    <x v="1"/>
  </r>
  <r>
    <n v="31"/>
    <x v="1"/>
    <x v="1"/>
    <x v="0"/>
    <x v="1"/>
    <n v="20"/>
    <x v="3"/>
    <n v="3"/>
    <x v="3"/>
    <s v="Life Sciences"/>
    <n v="1881"/>
    <n v="2"/>
    <x v="0"/>
    <x v="1"/>
    <x v="0"/>
    <x v="0"/>
    <x v="0"/>
    <x v="0"/>
    <x v="2"/>
    <n v="3"/>
    <x v="2"/>
    <x v="2"/>
    <x v="378"/>
    <x v="1"/>
    <x v="1"/>
    <x v="0"/>
    <x v="0"/>
    <n v="3"/>
    <x v="0"/>
    <n v="1"/>
    <x v="0"/>
    <x v="1"/>
    <x v="1"/>
    <x v="0"/>
    <n v="2"/>
    <n v="3"/>
    <x v="1"/>
    <x v="1"/>
    <x v="0"/>
    <x v="6"/>
    <x v="1"/>
    <n v="0"/>
    <x v="0"/>
    <n v="2"/>
    <x v="2"/>
  </r>
  <r>
    <n v="34"/>
    <x v="1"/>
    <x v="1"/>
    <x v="0"/>
    <x v="0"/>
    <n v="4"/>
    <x v="0"/>
    <n v="3"/>
    <x v="3"/>
    <s v="Life Sciences"/>
    <n v="1882"/>
    <n v="3"/>
    <x v="1"/>
    <x v="1"/>
    <x v="0"/>
    <x v="0"/>
    <x v="2"/>
    <x v="2"/>
    <x v="0"/>
    <n v="4"/>
    <x v="0"/>
    <x v="1"/>
    <x v="1243"/>
    <x v="7"/>
    <x v="0"/>
    <x v="4"/>
    <x v="4"/>
    <n v="3"/>
    <x v="0"/>
    <n v="4"/>
    <x v="1"/>
    <x v="2"/>
    <x v="15"/>
    <x v="0"/>
    <n v="3"/>
    <n v="3"/>
    <x v="1"/>
    <x v="8"/>
    <x v="2"/>
    <x v="7"/>
    <x v="0"/>
    <n v="1"/>
    <x v="0"/>
    <n v="0"/>
    <x v="2"/>
  </r>
  <r>
    <n v="29"/>
    <x v="2"/>
    <x v="1"/>
    <x v="0"/>
    <x v="1"/>
    <n v="7"/>
    <x v="1"/>
    <n v="3"/>
    <x v="3"/>
    <s v="Life Sciences"/>
    <n v="1883"/>
    <n v="4"/>
    <x v="2"/>
    <x v="1"/>
    <x v="0"/>
    <x v="0"/>
    <x v="1"/>
    <x v="1"/>
    <x v="2"/>
    <n v="1"/>
    <x v="3"/>
    <x v="0"/>
    <x v="1244"/>
    <x v="9"/>
    <x v="1"/>
    <x v="9"/>
    <x v="9"/>
    <n v="3"/>
    <x v="0"/>
    <n v="2"/>
    <x v="2"/>
    <x v="0"/>
    <x v="27"/>
    <x v="1"/>
    <n v="2"/>
    <n v="3"/>
    <x v="1"/>
    <x v="11"/>
    <x v="2"/>
    <x v="3"/>
    <x v="2"/>
    <n v="1"/>
    <x v="0"/>
    <n v="2"/>
    <x v="2"/>
  </r>
  <r>
    <n v="37"/>
    <x v="1"/>
    <x v="1"/>
    <x v="0"/>
    <x v="1"/>
    <n v="7"/>
    <x v="1"/>
    <n v="4"/>
    <x v="2"/>
    <s v="Medical"/>
    <n v="1885"/>
    <n v="4"/>
    <x v="2"/>
    <x v="1"/>
    <x v="0"/>
    <x v="0"/>
    <x v="0"/>
    <x v="0"/>
    <x v="1"/>
    <n v="1"/>
    <x v="3"/>
    <x v="1"/>
    <x v="948"/>
    <x v="6"/>
    <x v="0"/>
    <x v="6"/>
    <x v="6"/>
    <n v="4"/>
    <x v="1"/>
    <n v="3"/>
    <x v="3"/>
    <x v="1"/>
    <x v="28"/>
    <x v="1"/>
    <n v="2"/>
    <n v="3"/>
    <x v="1"/>
    <x v="8"/>
    <x v="2"/>
    <x v="7"/>
    <x v="0"/>
    <n v="0"/>
    <x v="0"/>
    <n v="4"/>
    <x v="0"/>
  </r>
  <r>
    <n v="35"/>
    <x v="1"/>
    <x v="1"/>
    <x v="0"/>
    <x v="1"/>
    <n v="16"/>
    <x v="3"/>
    <n v="2"/>
    <x v="0"/>
    <s v="Other"/>
    <n v="1886"/>
    <n v="4"/>
    <x v="2"/>
    <x v="0"/>
    <x v="1"/>
    <x v="1"/>
    <x v="0"/>
    <x v="0"/>
    <x v="3"/>
    <n v="2"/>
    <x v="1"/>
    <x v="1"/>
    <x v="1245"/>
    <x v="4"/>
    <x v="0"/>
    <x v="0"/>
    <x v="0"/>
    <n v="3"/>
    <x v="0"/>
    <n v="4"/>
    <x v="1"/>
    <x v="0"/>
    <x v="21"/>
    <x v="3"/>
    <n v="2"/>
    <n v="3"/>
    <x v="1"/>
    <x v="11"/>
    <x v="2"/>
    <x v="3"/>
    <x v="2"/>
    <n v="0"/>
    <x v="0"/>
    <n v="2"/>
    <x v="2"/>
  </r>
  <r>
    <n v="45"/>
    <x v="0"/>
    <x v="1"/>
    <x v="0"/>
    <x v="1"/>
    <n v="25"/>
    <x v="2"/>
    <n v="2"/>
    <x v="0"/>
    <s v="Life Sciences"/>
    <n v="1888"/>
    <n v="2"/>
    <x v="0"/>
    <x v="0"/>
    <x v="1"/>
    <x v="1"/>
    <x v="0"/>
    <x v="0"/>
    <x v="3"/>
    <n v="4"/>
    <x v="0"/>
    <x v="1"/>
    <x v="1246"/>
    <x v="4"/>
    <x v="1"/>
    <x v="4"/>
    <x v="4"/>
    <n v="3"/>
    <x v="0"/>
    <n v="4"/>
    <x v="1"/>
    <x v="3"/>
    <x v="1"/>
    <x v="0"/>
    <n v="2"/>
    <n v="2"/>
    <x v="2"/>
    <x v="7"/>
    <x v="0"/>
    <x v="6"/>
    <x v="1"/>
    <n v="3"/>
    <x v="1"/>
    <n v="8"/>
    <x v="1"/>
  </r>
  <r>
    <n v="36"/>
    <x v="1"/>
    <x v="1"/>
    <x v="1"/>
    <x v="2"/>
    <n v="2"/>
    <x v="0"/>
    <n v="1"/>
    <x v="1"/>
    <s v="Human Resources"/>
    <n v="1890"/>
    <n v="2"/>
    <x v="0"/>
    <x v="1"/>
    <x v="1"/>
    <x v="1"/>
    <x v="0"/>
    <x v="0"/>
    <x v="8"/>
    <n v="4"/>
    <x v="0"/>
    <x v="0"/>
    <x v="1247"/>
    <x v="1"/>
    <x v="1"/>
    <x v="7"/>
    <x v="7"/>
    <n v="4"/>
    <x v="1"/>
    <n v="4"/>
    <x v="1"/>
    <x v="0"/>
    <x v="1"/>
    <x v="0"/>
    <n v="2"/>
    <n v="2"/>
    <x v="2"/>
    <x v="1"/>
    <x v="0"/>
    <x v="10"/>
    <x v="2"/>
    <n v="0"/>
    <x v="0"/>
    <n v="8"/>
    <x v="1"/>
  </r>
  <r>
    <n v="40"/>
    <x v="1"/>
    <x v="1"/>
    <x v="0"/>
    <x v="1"/>
    <n v="1"/>
    <x v="0"/>
    <n v="4"/>
    <x v="2"/>
    <s v="Life Sciences"/>
    <n v="1892"/>
    <n v="1"/>
    <x v="3"/>
    <x v="1"/>
    <x v="0"/>
    <x v="0"/>
    <x v="3"/>
    <x v="3"/>
    <x v="5"/>
    <n v="1"/>
    <x v="3"/>
    <x v="2"/>
    <x v="1248"/>
    <x v="7"/>
    <x v="1"/>
    <x v="0"/>
    <x v="0"/>
    <n v="3"/>
    <x v="0"/>
    <n v="1"/>
    <x v="0"/>
    <x v="1"/>
    <x v="14"/>
    <x v="4"/>
    <n v="3"/>
    <n v="3"/>
    <x v="1"/>
    <x v="27"/>
    <x v="4"/>
    <x v="1"/>
    <x v="1"/>
    <n v="11"/>
    <x v="3"/>
    <n v="16"/>
    <x v="4"/>
  </r>
  <r>
    <n v="26"/>
    <x v="2"/>
    <x v="1"/>
    <x v="0"/>
    <x v="1"/>
    <n v="1"/>
    <x v="0"/>
    <n v="2"/>
    <x v="0"/>
    <s v="Life Sciences"/>
    <n v="1893"/>
    <n v="2"/>
    <x v="0"/>
    <x v="0"/>
    <x v="1"/>
    <x v="1"/>
    <x v="1"/>
    <x v="1"/>
    <x v="1"/>
    <n v="3"/>
    <x v="2"/>
    <x v="1"/>
    <x v="1249"/>
    <x v="1"/>
    <x v="0"/>
    <x v="4"/>
    <x v="4"/>
    <n v="3"/>
    <x v="0"/>
    <n v="3"/>
    <x v="3"/>
    <x v="1"/>
    <x v="5"/>
    <x v="2"/>
    <n v="3"/>
    <n v="2"/>
    <x v="2"/>
    <x v="6"/>
    <x v="1"/>
    <x v="2"/>
    <x v="2"/>
    <n v="1"/>
    <x v="0"/>
    <n v="0"/>
    <x v="2"/>
  </r>
  <r>
    <n v="27"/>
    <x v="2"/>
    <x v="1"/>
    <x v="0"/>
    <x v="0"/>
    <n v="2"/>
    <x v="0"/>
    <n v="2"/>
    <x v="0"/>
    <s v="Medical"/>
    <n v="1898"/>
    <n v="1"/>
    <x v="3"/>
    <x v="0"/>
    <x v="2"/>
    <x v="2"/>
    <x v="0"/>
    <x v="0"/>
    <x v="0"/>
    <n v="3"/>
    <x v="2"/>
    <x v="0"/>
    <x v="559"/>
    <x v="4"/>
    <x v="1"/>
    <x v="9"/>
    <x v="9"/>
    <n v="3"/>
    <x v="0"/>
    <n v="2"/>
    <x v="2"/>
    <x v="0"/>
    <x v="15"/>
    <x v="0"/>
    <n v="5"/>
    <n v="2"/>
    <x v="2"/>
    <x v="3"/>
    <x v="0"/>
    <x v="1"/>
    <x v="1"/>
    <n v="0"/>
    <x v="0"/>
    <n v="7"/>
    <x v="1"/>
  </r>
  <r>
    <n v="48"/>
    <x v="0"/>
    <x v="1"/>
    <x v="1"/>
    <x v="1"/>
    <n v="22"/>
    <x v="2"/>
    <n v="3"/>
    <x v="3"/>
    <s v="Medical"/>
    <n v="1900"/>
    <n v="4"/>
    <x v="2"/>
    <x v="0"/>
    <x v="0"/>
    <x v="0"/>
    <x v="3"/>
    <x v="3"/>
    <x v="5"/>
    <n v="4"/>
    <x v="0"/>
    <x v="2"/>
    <x v="1250"/>
    <x v="9"/>
    <x v="1"/>
    <x v="0"/>
    <x v="0"/>
    <n v="3"/>
    <x v="0"/>
    <n v="2"/>
    <x v="2"/>
    <x v="1"/>
    <x v="13"/>
    <x v="4"/>
    <n v="3"/>
    <n v="3"/>
    <x v="1"/>
    <x v="14"/>
    <x v="3"/>
    <x v="18"/>
    <x v="4"/>
    <n v="4"/>
    <x v="1"/>
    <n v="7"/>
    <x v="1"/>
  </r>
  <r>
    <n v="44"/>
    <x v="0"/>
    <x v="1"/>
    <x v="0"/>
    <x v="1"/>
    <n v="1"/>
    <x v="0"/>
    <n v="4"/>
    <x v="2"/>
    <s v="Life Sciences"/>
    <n v="1903"/>
    <n v="2"/>
    <x v="0"/>
    <x v="1"/>
    <x v="2"/>
    <x v="2"/>
    <x v="0"/>
    <x v="0"/>
    <x v="4"/>
    <n v="1"/>
    <x v="3"/>
    <x v="1"/>
    <x v="1251"/>
    <x v="7"/>
    <x v="1"/>
    <x v="2"/>
    <x v="2"/>
    <n v="3"/>
    <x v="0"/>
    <n v="4"/>
    <x v="1"/>
    <x v="1"/>
    <x v="1"/>
    <x v="0"/>
    <n v="5"/>
    <n v="3"/>
    <x v="1"/>
    <x v="4"/>
    <x v="1"/>
    <x v="2"/>
    <x v="2"/>
    <n v="2"/>
    <x v="0"/>
    <n v="2"/>
    <x v="2"/>
  </r>
  <r>
    <n v="34"/>
    <x v="1"/>
    <x v="0"/>
    <x v="2"/>
    <x v="1"/>
    <n v="16"/>
    <x v="3"/>
    <n v="4"/>
    <x v="2"/>
    <s v="Technical Degree"/>
    <n v="1905"/>
    <n v="4"/>
    <x v="2"/>
    <x v="1"/>
    <x v="3"/>
    <x v="3"/>
    <x v="1"/>
    <x v="1"/>
    <x v="1"/>
    <n v="1"/>
    <x v="3"/>
    <x v="1"/>
    <x v="1252"/>
    <x v="1"/>
    <x v="0"/>
    <x v="1"/>
    <x v="1"/>
    <n v="4"/>
    <x v="1"/>
    <n v="2"/>
    <x v="2"/>
    <x v="1"/>
    <x v="7"/>
    <x v="3"/>
    <n v="2"/>
    <n v="3"/>
    <x v="1"/>
    <x v="8"/>
    <x v="2"/>
    <x v="3"/>
    <x v="2"/>
    <n v="3"/>
    <x v="1"/>
    <n v="0"/>
    <x v="2"/>
  </r>
  <r>
    <n v="56"/>
    <x v="0"/>
    <x v="0"/>
    <x v="0"/>
    <x v="1"/>
    <n v="24"/>
    <x v="2"/>
    <n v="2"/>
    <x v="0"/>
    <s v="Life Sciences"/>
    <n v="1907"/>
    <n v="1"/>
    <x v="3"/>
    <x v="1"/>
    <x v="0"/>
    <x v="0"/>
    <x v="1"/>
    <x v="1"/>
    <x v="2"/>
    <n v="4"/>
    <x v="0"/>
    <x v="0"/>
    <x v="1105"/>
    <x v="1"/>
    <x v="1"/>
    <x v="10"/>
    <x v="10"/>
    <n v="3"/>
    <x v="0"/>
    <n v="4"/>
    <x v="1"/>
    <x v="0"/>
    <x v="7"/>
    <x v="3"/>
    <n v="3"/>
    <n v="3"/>
    <x v="1"/>
    <x v="9"/>
    <x v="2"/>
    <x v="3"/>
    <x v="2"/>
    <n v="1"/>
    <x v="0"/>
    <n v="0"/>
    <x v="2"/>
  </r>
  <r>
    <n v="36"/>
    <x v="1"/>
    <x v="1"/>
    <x v="0"/>
    <x v="0"/>
    <n v="17"/>
    <x v="3"/>
    <n v="2"/>
    <x v="0"/>
    <s v="Marketing"/>
    <n v="1908"/>
    <n v="3"/>
    <x v="1"/>
    <x v="1"/>
    <x v="1"/>
    <x v="1"/>
    <x v="0"/>
    <x v="0"/>
    <x v="0"/>
    <n v="2"/>
    <x v="1"/>
    <x v="1"/>
    <x v="1253"/>
    <x v="7"/>
    <x v="1"/>
    <x v="10"/>
    <x v="10"/>
    <n v="3"/>
    <x v="0"/>
    <n v="3"/>
    <x v="3"/>
    <x v="3"/>
    <x v="4"/>
    <x v="1"/>
    <n v="1"/>
    <n v="1"/>
    <x v="0"/>
    <x v="9"/>
    <x v="2"/>
    <x v="3"/>
    <x v="2"/>
    <n v="1"/>
    <x v="0"/>
    <n v="3"/>
    <x v="0"/>
  </r>
  <r>
    <n v="41"/>
    <x v="0"/>
    <x v="1"/>
    <x v="0"/>
    <x v="0"/>
    <n v="8"/>
    <x v="1"/>
    <n v="3"/>
    <x v="3"/>
    <s v="Marketing"/>
    <n v="1909"/>
    <n v="3"/>
    <x v="1"/>
    <x v="0"/>
    <x v="0"/>
    <x v="0"/>
    <x v="0"/>
    <x v="0"/>
    <x v="0"/>
    <n v="2"/>
    <x v="1"/>
    <x v="1"/>
    <x v="1254"/>
    <x v="6"/>
    <x v="1"/>
    <x v="7"/>
    <x v="7"/>
    <n v="4"/>
    <x v="1"/>
    <n v="3"/>
    <x v="3"/>
    <x v="1"/>
    <x v="19"/>
    <x v="1"/>
    <n v="3"/>
    <n v="3"/>
    <x v="1"/>
    <x v="8"/>
    <x v="2"/>
    <x v="0"/>
    <x v="0"/>
    <n v="1"/>
    <x v="0"/>
    <n v="4"/>
    <x v="0"/>
  </r>
  <r>
    <n v="42"/>
    <x v="0"/>
    <x v="1"/>
    <x v="0"/>
    <x v="1"/>
    <n v="6"/>
    <x v="1"/>
    <n v="3"/>
    <x v="3"/>
    <s v="Medical"/>
    <n v="1911"/>
    <n v="3"/>
    <x v="1"/>
    <x v="1"/>
    <x v="0"/>
    <x v="0"/>
    <x v="2"/>
    <x v="2"/>
    <x v="7"/>
    <n v="1"/>
    <x v="3"/>
    <x v="1"/>
    <x v="1255"/>
    <x v="3"/>
    <x v="1"/>
    <x v="4"/>
    <x v="4"/>
    <n v="3"/>
    <x v="0"/>
    <n v="2"/>
    <x v="2"/>
    <x v="1"/>
    <x v="33"/>
    <x v="1"/>
    <n v="3"/>
    <n v="4"/>
    <x v="3"/>
    <x v="20"/>
    <x v="4"/>
    <x v="1"/>
    <x v="1"/>
    <n v="5"/>
    <x v="1"/>
    <n v="7"/>
    <x v="1"/>
  </r>
  <r>
    <n v="31"/>
    <x v="1"/>
    <x v="1"/>
    <x v="0"/>
    <x v="0"/>
    <n v="10"/>
    <x v="1"/>
    <n v="2"/>
    <x v="0"/>
    <s v="Medical"/>
    <n v="1912"/>
    <n v="3"/>
    <x v="1"/>
    <x v="0"/>
    <x v="0"/>
    <x v="0"/>
    <x v="0"/>
    <x v="0"/>
    <x v="0"/>
    <n v="4"/>
    <x v="0"/>
    <x v="2"/>
    <x v="1256"/>
    <x v="7"/>
    <x v="0"/>
    <x v="0"/>
    <x v="0"/>
    <n v="3"/>
    <x v="0"/>
    <n v="4"/>
    <x v="1"/>
    <x v="1"/>
    <x v="0"/>
    <x v="0"/>
    <n v="2"/>
    <n v="3"/>
    <x v="1"/>
    <x v="8"/>
    <x v="2"/>
    <x v="3"/>
    <x v="2"/>
    <n v="1"/>
    <x v="0"/>
    <n v="4"/>
    <x v="0"/>
  </r>
  <r>
    <n v="34"/>
    <x v="1"/>
    <x v="1"/>
    <x v="0"/>
    <x v="0"/>
    <n v="3"/>
    <x v="0"/>
    <n v="1"/>
    <x v="1"/>
    <s v="Medical"/>
    <n v="1915"/>
    <n v="4"/>
    <x v="2"/>
    <x v="0"/>
    <x v="1"/>
    <x v="1"/>
    <x v="0"/>
    <x v="0"/>
    <x v="0"/>
    <n v="4"/>
    <x v="0"/>
    <x v="1"/>
    <x v="1257"/>
    <x v="9"/>
    <x v="0"/>
    <x v="3"/>
    <x v="3"/>
    <n v="3"/>
    <x v="0"/>
    <n v="3"/>
    <x v="3"/>
    <x v="0"/>
    <x v="15"/>
    <x v="0"/>
    <n v="3"/>
    <n v="2"/>
    <x v="2"/>
    <x v="9"/>
    <x v="2"/>
    <x v="3"/>
    <x v="2"/>
    <n v="0"/>
    <x v="0"/>
    <n v="1"/>
    <x v="2"/>
  </r>
  <r>
    <n v="31"/>
    <x v="1"/>
    <x v="1"/>
    <x v="0"/>
    <x v="1"/>
    <n v="4"/>
    <x v="0"/>
    <n v="3"/>
    <x v="3"/>
    <s v="Medical"/>
    <n v="1916"/>
    <n v="1"/>
    <x v="3"/>
    <x v="0"/>
    <x v="2"/>
    <x v="2"/>
    <x v="1"/>
    <x v="1"/>
    <x v="2"/>
    <n v="3"/>
    <x v="2"/>
    <x v="2"/>
    <x v="1258"/>
    <x v="0"/>
    <x v="1"/>
    <x v="3"/>
    <x v="3"/>
    <n v="3"/>
    <x v="0"/>
    <n v="2"/>
    <x v="2"/>
    <x v="1"/>
    <x v="21"/>
    <x v="3"/>
    <n v="0"/>
    <n v="2"/>
    <x v="2"/>
    <x v="4"/>
    <x v="1"/>
    <x v="3"/>
    <x v="2"/>
    <n v="2"/>
    <x v="0"/>
    <n v="2"/>
    <x v="2"/>
  </r>
  <r>
    <n v="26"/>
    <x v="2"/>
    <x v="1"/>
    <x v="1"/>
    <x v="1"/>
    <n v="6"/>
    <x v="1"/>
    <n v="3"/>
    <x v="3"/>
    <s v="Other"/>
    <n v="1918"/>
    <n v="3"/>
    <x v="1"/>
    <x v="1"/>
    <x v="2"/>
    <x v="2"/>
    <x v="1"/>
    <x v="1"/>
    <x v="2"/>
    <n v="4"/>
    <x v="0"/>
    <x v="1"/>
    <x v="1259"/>
    <x v="4"/>
    <x v="1"/>
    <x v="11"/>
    <x v="11"/>
    <n v="3"/>
    <x v="0"/>
    <n v="1"/>
    <x v="0"/>
    <x v="1"/>
    <x v="0"/>
    <x v="0"/>
    <n v="3"/>
    <n v="3"/>
    <x v="1"/>
    <x v="5"/>
    <x v="0"/>
    <x v="1"/>
    <x v="1"/>
    <n v="7"/>
    <x v="2"/>
    <n v="7"/>
    <x v="1"/>
  </r>
  <r>
    <n v="45"/>
    <x v="0"/>
    <x v="1"/>
    <x v="1"/>
    <x v="1"/>
    <n v="1"/>
    <x v="0"/>
    <n v="4"/>
    <x v="2"/>
    <s v="Medical"/>
    <n v="1922"/>
    <n v="2"/>
    <x v="0"/>
    <x v="1"/>
    <x v="0"/>
    <x v="0"/>
    <x v="0"/>
    <x v="0"/>
    <x v="4"/>
    <n v="3"/>
    <x v="2"/>
    <x v="0"/>
    <x v="1260"/>
    <x v="5"/>
    <x v="1"/>
    <x v="3"/>
    <x v="3"/>
    <n v="3"/>
    <x v="0"/>
    <n v="3"/>
    <x v="3"/>
    <x v="0"/>
    <x v="4"/>
    <x v="1"/>
    <n v="3"/>
    <n v="3"/>
    <x v="1"/>
    <x v="9"/>
    <x v="2"/>
    <x v="3"/>
    <x v="2"/>
    <n v="0"/>
    <x v="0"/>
    <n v="3"/>
    <x v="0"/>
  </r>
  <r>
    <n v="33"/>
    <x v="1"/>
    <x v="1"/>
    <x v="0"/>
    <x v="0"/>
    <n v="10"/>
    <x v="1"/>
    <n v="4"/>
    <x v="2"/>
    <s v="Marketing"/>
    <n v="1924"/>
    <n v="2"/>
    <x v="0"/>
    <x v="1"/>
    <x v="0"/>
    <x v="0"/>
    <x v="0"/>
    <x v="0"/>
    <x v="0"/>
    <n v="3"/>
    <x v="2"/>
    <x v="0"/>
    <x v="1261"/>
    <x v="1"/>
    <x v="1"/>
    <x v="9"/>
    <x v="9"/>
    <n v="3"/>
    <x v="0"/>
    <n v="2"/>
    <x v="2"/>
    <x v="0"/>
    <x v="1"/>
    <x v="0"/>
    <n v="2"/>
    <n v="2"/>
    <x v="2"/>
    <x v="1"/>
    <x v="0"/>
    <x v="0"/>
    <x v="0"/>
    <n v="0"/>
    <x v="0"/>
    <n v="9"/>
    <x v="1"/>
  </r>
  <r>
    <n v="28"/>
    <x v="2"/>
    <x v="1"/>
    <x v="1"/>
    <x v="0"/>
    <n v="1"/>
    <x v="0"/>
    <n v="2"/>
    <x v="0"/>
    <s v="Life Sciences"/>
    <n v="1927"/>
    <n v="3"/>
    <x v="1"/>
    <x v="1"/>
    <x v="1"/>
    <x v="1"/>
    <x v="0"/>
    <x v="0"/>
    <x v="0"/>
    <n v="4"/>
    <x v="0"/>
    <x v="1"/>
    <x v="1262"/>
    <x v="1"/>
    <x v="0"/>
    <x v="3"/>
    <x v="3"/>
    <n v="3"/>
    <x v="0"/>
    <n v="3"/>
    <x v="3"/>
    <x v="1"/>
    <x v="2"/>
    <x v="0"/>
    <n v="2"/>
    <n v="3"/>
    <x v="1"/>
    <x v="5"/>
    <x v="0"/>
    <x v="1"/>
    <x v="1"/>
    <n v="0"/>
    <x v="0"/>
    <n v="7"/>
    <x v="1"/>
  </r>
  <r>
    <n v="29"/>
    <x v="2"/>
    <x v="0"/>
    <x v="1"/>
    <x v="0"/>
    <n v="24"/>
    <x v="2"/>
    <n v="3"/>
    <x v="3"/>
    <s v="Technical Degree"/>
    <n v="1928"/>
    <n v="3"/>
    <x v="1"/>
    <x v="1"/>
    <x v="2"/>
    <x v="2"/>
    <x v="1"/>
    <x v="1"/>
    <x v="6"/>
    <n v="1"/>
    <x v="3"/>
    <x v="0"/>
    <x v="1263"/>
    <x v="1"/>
    <x v="1"/>
    <x v="8"/>
    <x v="8"/>
    <n v="3"/>
    <x v="0"/>
    <n v="4"/>
    <x v="1"/>
    <x v="0"/>
    <x v="5"/>
    <x v="2"/>
    <n v="3"/>
    <n v="3"/>
    <x v="1"/>
    <x v="6"/>
    <x v="1"/>
    <x v="2"/>
    <x v="2"/>
    <n v="0"/>
    <x v="0"/>
    <n v="0"/>
    <x v="2"/>
  </r>
  <r>
    <n v="39"/>
    <x v="1"/>
    <x v="1"/>
    <x v="2"/>
    <x v="0"/>
    <n v="21"/>
    <x v="2"/>
    <n v="4"/>
    <x v="2"/>
    <s v="Life Sciences"/>
    <n v="1929"/>
    <n v="1"/>
    <x v="3"/>
    <x v="0"/>
    <x v="3"/>
    <x v="3"/>
    <x v="0"/>
    <x v="0"/>
    <x v="0"/>
    <n v="3"/>
    <x v="2"/>
    <x v="1"/>
    <x v="1264"/>
    <x v="2"/>
    <x v="1"/>
    <x v="12"/>
    <x v="12"/>
    <n v="3"/>
    <x v="0"/>
    <n v="3"/>
    <x v="3"/>
    <x v="1"/>
    <x v="1"/>
    <x v="0"/>
    <n v="1"/>
    <n v="3"/>
    <x v="1"/>
    <x v="11"/>
    <x v="2"/>
    <x v="3"/>
    <x v="2"/>
    <n v="1"/>
    <x v="0"/>
    <n v="2"/>
    <x v="2"/>
  </r>
  <r>
    <n v="27"/>
    <x v="2"/>
    <x v="1"/>
    <x v="0"/>
    <x v="1"/>
    <n v="2"/>
    <x v="0"/>
    <n v="4"/>
    <x v="2"/>
    <s v="Technical Degree"/>
    <n v="1931"/>
    <n v="2"/>
    <x v="0"/>
    <x v="1"/>
    <x v="0"/>
    <x v="0"/>
    <x v="1"/>
    <x v="1"/>
    <x v="1"/>
    <n v="2"/>
    <x v="1"/>
    <x v="1"/>
    <x v="1265"/>
    <x v="1"/>
    <x v="1"/>
    <x v="0"/>
    <x v="0"/>
    <n v="3"/>
    <x v="0"/>
    <n v="3"/>
    <x v="3"/>
    <x v="1"/>
    <x v="3"/>
    <x v="0"/>
    <n v="3"/>
    <n v="2"/>
    <x v="2"/>
    <x v="8"/>
    <x v="2"/>
    <x v="7"/>
    <x v="0"/>
    <n v="1"/>
    <x v="0"/>
    <n v="2"/>
    <x v="2"/>
  </r>
  <r>
    <n v="34"/>
    <x v="1"/>
    <x v="1"/>
    <x v="1"/>
    <x v="1"/>
    <n v="22"/>
    <x v="2"/>
    <n v="4"/>
    <x v="2"/>
    <s v="Other"/>
    <n v="1932"/>
    <n v="3"/>
    <x v="1"/>
    <x v="1"/>
    <x v="1"/>
    <x v="1"/>
    <x v="0"/>
    <x v="0"/>
    <x v="1"/>
    <n v="4"/>
    <x v="0"/>
    <x v="1"/>
    <x v="1266"/>
    <x v="1"/>
    <x v="0"/>
    <x v="2"/>
    <x v="2"/>
    <n v="3"/>
    <x v="0"/>
    <n v="2"/>
    <x v="2"/>
    <x v="0"/>
    <x v="28"/>
    <x v="1"/>
    <n v="3"/>
    <n v="3"/>
    <x v="1"/>
    <x v="15"/>
    <x v="4"/>
    <x v="15"/>
    <x v="1"/>
    <n v="6"/>
    <x v="2"/>
    <n v="11"/>
    <x v="3"/>
  </r>
  <r>
    <n v="28"/>
    <x v="2"/>
    <x v="0"/>
    <x v="0"/>
    <x v="0"/>
    <n v="13"/>
    <x v="4"/>
    <n v="2"/>
    <x v="0"/>
    <s v="Marketing"/>
    <n v="1933"/>
    <n v="4"/>
    <x v="2"/>
    <x v="0"/>
    <x v="0"/>
    <x v="0"/>
    <x v="0"/>
    <x v="0"/>
    <x v="0"/>
    <n v="3"/>
    <x v="2"/>
    <x v="0"/>
    <x v="1267"/>
    <x v="9"/>
    <x v="0"/>
    <x v="0"/>
    <x v="0"/>
    <n v="3"/>
    <x v="0"/>
    <n v="4"/>
    <x v="1"/>
    <x v="0"/>
    <x v="3"/>
    <x v="0"/>
    <n v="0"/>
    <n v="3"/>
    <x v="1"/>
    <x v="4"/>
    <x v="1"/>
    <x v="2"/>
    <x v="2"/>
    <n v="2"/>
    <x v="0"/>
    <n v="2"/>
    <x v="2"/>
  </r>
  <r>
    <n v="47"/>
    <x v="0"/>
    <x v="1"/>
    <x v="2"/>
    <x v="1"/>
    <n v="14"/>
    <x v="4"/>
    <n v="4"/>
    <x v="2"/>
    <s v="Technical Degree"/>
    <n v="1934"/>
    <n v="3"/>
    <x v="1"/>
    <x v="1"/>
    <x v="0"/>
    <x v="0"/>
    <x v="0"/>
    <x v="0"/>
    <x v="1"/>
    <n v="2"/>
    <x v="1"/>
    <x v="1"/>
    <x v="931"/>
    <x v="0"/>
    <x v="1"/>
    <x v="11"/>
    <x v="11"/>
    <n v="3"/>
    <x v="0"/>
    <n v="3"/>
    <x v="3"/>
    <x v="1"/>
    <x v="28"/>
    <x v="1"/>
    <n v="4"/>
    <n v="4"/>
    <x v="3"/>
    <x v="3"/>
    <x v="0"/>
    <x v="1"/>
    <x v="1"/>
    <n v="1"/>
    <x v="0"/>
    <n v="7"/>
    <x v="1"/>
  </r>
  <r>
    <n v="56"/>
    <x v="0"/>
    <x v="1"/>
    <x v="0"/>
    <x v="0"/>
    <n v="11"/>
    <x v="4"/>
    <n v="5"/>
    <x v="4"/>
    <s v="Marketing"/>
    <n v="1935"/>
    <n v="4"/>
    <x v="2"/>
    <x v="0"/>
    <x v="1"/>
    <x v="1"/>
    <x v="0"/>
    <x v="0"/>
    <x v="0"/>
    <n v="1"/>
    <x v="3"/>
    <x v="1"/>
    <x v="1268"/>
    <x v="5"/>
    <x v="1"/>
    <x v="10"/>
    <x v="10"/>
    <n v="3"/>
    <x v="0"/>
    <n v="3"/>
    <x v="3"/>
    <x v="1"/>
    <x v="3"/>
    <x v="0"/>
    <n v="3"/>
    <n v="3"/>
    <x v="1"/>
    <x v="2"/>
    <x v="1"/>
    <x v="2"/>
    <x v="2"/>
    <n v="0"/>
    <x v="0"/>
    <n v="0"/>
    <x v="2"/>
  </r>
  <r>
    <n v="39"/>
    <x v="1"/>
    <x v="1"/>
    <x v="0"/>
    <x v="1"/>
    <n v="9"/>
    <x v="1"/>
    <n v="2"/>
    <x v="0"/>
    <s v="Medical"/>
    <n v="1936"/>
    <n v="1"/>
    <x v="3"/>
    <x v="1"/>
    <x v="0"/>
    <x v="0"/>
    <x v="0"/>
    <x v="0"/>
    <x v="3"/>
    <n v="1"/>
    <x v="3"/>
    <x v="1"/>
    <x v="1269"/>
    <x v="1"/>
    <x v="1"/>
    <x v="14"/>
    <x v="14"/>
    <n v="4"/>
    <x v="1"/>
    <n v="4"/>
    <x v="1"/>
    <x v="1"/>
    <x v="1"/>
    <x v="0"/>
    <n v="3"/>
    <n v="3"/>
    <x v="1"/>
    <x v="1"/>
    <x v="0"/>
    <x v="2"/>
    <x v="2"/>
    <n v="7"/>
    <x v="2"/>
    <n v="9"/>
    <x v="1"/>
  </r>
  <r>
    <n v="38"/>
    <x v="1"/>
    <x v="1"/>
    <x v="1"/>
    <x v="1"/>
    <n v="8"/>
    <x v="1"/>
    <n v="3"/>
    <x v="3"/>
    <s v="Medical"/>
    <n v="1937"/>
    <n v="4"/>
    <x v="2"/>
    <x v="0"/>
    <x v="1"/>
    <x v="1"/>
    <x v="0"/>
    <x v="0"/>
    <x v="1"/>
    <n v="2"/>
    <x v="1"/>
    <x v="2"/>
    <x v="1270"/>
    <x v="1"/>
    <x v="0"/>
    <x v="10"/>
    <x v="10"/>
    <n v="3"/>
    <x v="0"/>
    <n v="3"/>
    <x v="3"/>
    <x v="1"/>
    <x v="26"/>
    <x v="1"/>
    <n v="3"/>
    <n v="3"/>
    <x v="1"/>
    <x v="23"/>
    <x v="4"/>
    <x v="14"/>
    <x v="3"/>
    <n v="0"/>
    <x v="0"/>
    <n v="7"/>
    <x v="1"/>
  </r>
  <r>
    <n v="58"/>
    <x v="0"/>
    <x v="1"/>
    <x v="0"/>
    <x v="0"/>
    <n v="21"/>
    <x v="2"/>
    <n v="3"/>
    <x v="3"/>
    <s v="Life Sciences"/>
    <n v="1938"/>
    <n v="4"/>
    <x v="2"/>
    <x v="0"/>
    <x v="0"/>
    <x v="0"/>
    <x v="3"/>
    <x v="3"/>
    <x v="5"/>
    <n v="4"/>
    <x v="0"/>
    <x v="1"/>
    <x v="1271"/>
    <x v="5"/>
    <x v="0"/>
    <x v="4"/>
    <x v="4"/>
    <n v="3"/>
    <x v="0"/>
    <n v="3"/>
    <x v="3"/>
    <x v="1"/>
    <x v="22"/>
    <x v="4"/>
    <n v="2"/>
    <n v="2"/>
    <x v="2"/>
    <x v="6"/>
    <x v="1"/>
    <x v="2"/>
    <x v="2"/>
    <n v="0"/>
    <x v="0"/>
    <n v="0"/>
    <x v="2"/>
  </r>
  <r>
    <n v="32"/>
    <x v="1"/>
    <x v="0"/>
    <x v="1"/>
    <x v="1"/>
    <n v="5"/>
    <x v="0"/>
    <n v="2"/>
    <x v="0"/>
    <s v="Life Sciences"/>
    <n v="1939"/>
    <n v="1"/>
    <x v="3"/>
    <x v="0"/>
    <x v="2"/>
    <x v="2"/>
    <x v="1"/>
    <x v="1"/>
    <x v="1"/>
    <n v="3"/>
    <x v="2"/>
    <x v="0"/>
    <x v="1272"/>
    <x v="9"/>
    <x v="0"/>
    <x v="9"/>
    <x v="9"/>
    <n v="3"/>
    <x v="0"/>
    <n v="1"/>
    <x v="0"/>
    <x v="0"/>
    <x v="0"/>
    <x v="0"/>
    <n v="2"/>
    <n v="3"/>
    <x v="1"/>
    <x v="9"/>
    <x v="2"/>
    <x v="10"/>
    <x v="2"/>
    <n v="0"/>
    <x v="0"/>
    <n v="3"/>
    <x v="0"/>
  </r>
  <r>
    <n v="38"/>
    <x v="1"/>
    <x v="1"/>
    <x v="0"/>
    <x v="1"/>
    <n v="9"/>
    <x v="1"/>
    <n v="2"/>
    <x v="0"/>
    <s v="Life Sciences"/>
    <n v="1940"/>
    <n v="2"/>
    <x v="0"/>
    <x v="1"/>
    <x v="0"/>
    <x v="0"/>
    <x v="1"/>
    <x v="1"/>
    <x v="1"/>
    <n v="4"/>
    <x v="0"/>
    <x v="2"/>
    <x v="1273"/>
    <x v="7"/>
    <x v="1"/>
    <x v="12"/>
    <x v="12"/>
    <n v="3"/>
    <x v="0"/>
    <n v="4"/>
    <x v="1"/>
    <x v="3"/>
    <x v="1"/>
    <x v="0"/>
    <n v="0"/>
    <n v="4"/>
    <x v="3"/>
    <x v="8"/>
    <x v="2"/>
    <x v="3"/>
    <x v="2"/>
    <n v="0"/>
    <x v="0"/>
    <n v="3"/>
    <x v="0"/>
  </r>
  <r>
    <n v="49"/>
    <x v="0"/>
    <x v="1"/>
    <x v="1"/>
    <x v="1"/>
    <n v="2"/>
    <x v="0"/>
    <n v="1"/>
    <x v="1"/>
    <s v="Life Sciences"/>
    <n v="1941"/>
    <n v="2"/>
    <x v="0"/>
    <x v="1"/>
    <x v="0"/>
    <x v="0"/>
    <x v="4"/>
    <x v="4"/>
    <x v="7"/>
    <n v="4"/>
    <x v="0"/>
    <x v="1"/>
    <x v="1274"/>
    <x v="9"/>
    <x v="1"/>
    <x v="2"/>
    <x v="2"/>
    <n v="3"/>
    <x v="0"/>
    <n v="4"/>
    <x v="1"/>
    <x v="0"/>
    <x v="23"/>
    <x v="4"/>
    <n v="3"/>
    <n v="3"/>
    <x v="1"/>
    <x v="8"/>
    <x v="2"/>
    <x v="0"/>
    <x v="0"/>
    <n v="4"/>
    <x v="1"/>
    <n v="3"/>
    <x v="0"/>
  </r>
  <r>
    <n v="42"/>
    <x v="0"/>
    <x v="1"/>
    <x v="0"/>
    <x v="0"/>
    <n v="12"/>
    <x v="4"/>
    <n v="4"/>
    <x v="2"/>
    <s v="Marketing"/>
    <n v="1943"/>
    <n v="2"/>
    <x v="0"/>
    <x v="1"/>
    <x v="0"/>
    <x v="0"/>
    <x v="0"/>
    <x v="0"/>
    <x v="0"/>
    <n v="4"/>
    <x v="0"/>
    <x v="2"/>
    <x v="1275"/>
    <x v="9"/>
    <x v="0"/>
    <x v="3"/>
    <x v="3"/>
    <n v="3"/>
    <x v="0"/>
    <n v="3"/>
    <x v="3"/>
    <x v="3"/>
    <x v="19"/>
    <x v="1"/>
    <n v="4"/>
    <n v="3"/>
    <x v="1"/>
    <x v="2"/>
    <x v="1"/>
    <x v="2"/>
    <x v="2"/>
    <n v="0"/>
    <x v="0"/>
    <n v="0"/>
    <x v="2"/>
  </r>
  <r>
    <n v="27"/>
    <x v="2"/>
    <x v="0"/>
    <x v="1"/>
    <x v="2"/>
    <n v="22"/>
    <x v="2"/>
    <n v="3"/>
    <x v="3"/>
    <s v="Human Resources"/>
    <n v="1944"/>
    <n v="1"/>
    <x v="3"/>
    <x v="0"/>
    <x v="1"/>
    <x v="1"/>
    <x v="1"/>
    <x v="1"/>
    <x v="8"/>
    <n v="2"/>
    <x v="1"/>
    <x v="1"/>
    <x v="1276"/>
    <x v="1"/>
    <x v="1"/>
    <x v="3"/>
    <x v="3"/>
    <n v="3"/>
    <x v="0"/>
    <n v="1"/>
    <x v="0"/>
    <x v="0"/>
    <x v="5"/>
    <x v="2"/>
    <n v="2"/>
    <n v="3"/>
    <x v="1"/>
    <x v="6"/>
    <x v="1"/>
    <x v="2"/>
    <x v="2"/>
    <n v="0"/>
    <x v="0"/>
    <n v="0"/>
    <x v="2"/>
  </r>
  <r>
    <n v="35"/>
    <x v="1"/>
    <x v="1"/>
    <x v="0"/>
    <x v="0"/>
    <n v="18"/>
    <x v="3"/>
    <n v="4"/>
    <x v="2"/>
    <s v="Medical"/>
    <n v="1945"/>
    <n v="2"/>
    <x v="0"/>
    <x v="1"/>
    <x v="0"/>
    <x v="0"/>
    <x v="0"/>
    <x v="0"/>
    <x v="0"/>
    <n v="1"/>
    <x v="3"/>
    <x v="1"/>
    <x v="489"/>
    <x v="4"/>
    <x v="1"/>
    <x v="10"/>
    <x v="10"/>
    <n v="3"/>
    <x v="0"/>
    <n v="4"/>
    <x v="1"/>
    <x v="1"/>
    <x v="3"/>
    <x v="0"/>
    <n v="2"/>
    <n v="1"/>
    <x v="0"/>
    <x v="8"/>
    <x v="2"/>
    <x v="7"/>
    <x v="0"/>
    <n v="0"/>
    <x v="0"/>
    <n v="4"/>
    <x v="0"/>
  </r>
  <r>
    <n v="28"/>
    <x v="2"/>
    <x v="1"/>
    <x v="2"/>
    <x v="1"/>
    <n v="16"/>
    <x v="3"/>
    <n v="3"/>
    <x v="3"/>
    <s v="Medical"/>
    <n v="1947"/>
    <n v="3"/>
    <x v="1"/>
    <x v="1"/>
    <x v="0"/>
    <x v="0"/>
    <x v="1"/>
    <x v="1"/>
    <x v="1"/>
    <n v="3"/>
    <x v="2"/>
    <x v="0"/>
    <x v="1277"/>
    <x v="1"/>
    <x v="1"/>
    <x v="9"/>
    <x v="9"/>
    <n v="3"/>
    <x v="0"/>
    <n v="3"/>
    <x v="3"/>
    <x v="0"/>
    <x v="7"/>
    <x v="3"/>
    <n v="3"/>
    <n v="2"/>
    <x v="2"/>
    <x v="8"/>
    <x v="2"/>
    <x v="7"/>
    <x v="0"/>
    <n v="1"/>
    <x v="0"/>
    <n v="4"/>
    <x v="0"/>
  </r>
  <r>
    <n v="31"/>
    <x v="1"/>
    <x v="1"/>
    <x v="2"/>
    <x v="1"/>
    <n v="3"/>
    <x v="0"/>
    <n v="2"/>
    <x v="0"/>
    <s v="Medical"/>
    <n v="1948"/>
    <n v="3"/>
    <x v="1"/>
    <x v="1"/>
    <x v="0"/>
    <x v="0"/>
    <x v="1"/>
    <x v="1"/>
    <x v="1"/>
    <n v="1"/>
    <x v="3"/>
    <x v="2"/>
    <x v="1278"/>
    <x v="1"/>
    <x v="0"/>
    <x v="4"/>
    <x v="4"/>
    <n v="3"/>
    <x v="0"/>
    <n v="4"/>
    <x v="1"/>
    <x v="1"/>
    <x v="21"/>
    <x v="3"/>
    <n v="3"/>
    <n v="4"/>
    <x v="3"/>
    <x v="9"/>
    <x v="2"/>
    <x v="3"/>
    <x v="2"/>
    <n v="2"/>
    <x v="0"/>
    <n v="3"/>
    <x v="0"/>
  </r>
  <r>
    <n v="36"/>
    <x v="1"/>
    <x v="1"/>
    <x v="2"/>
    <x v="1"/>
    <n v="9"/>
    <x v="1"/>
    <n v="4"/>
    <x v="2"/>
    <s v="Life Sciences"/>
    <n v="1949"/>
    <n v="1"/>
    <x v="3"/>
    <x v="1"/>
    <x v="2"/>
    <x v="2"/>
    <x v="1"/>
    <x v="1"/>
    <x v="2"/>
    <n v="2"/>
    <x v="1"/>
    <x v="1"/>
    <x v="1279"/>
    <x v="1"/>
    <x v="1"/>
    <x v="6"/>
    <x v="6"/>
    <n v="4"/>
    <x v="1"/>
    <n v="2"/>
    <x v="2"/>
    <x v="0"/>
    <x v="7"/>
    <x v="3"/>
    <n v="3"/>
    <n v="3"/>
    <x v="1"/>
    <x v="8"/>
    <x v="2"/>
    <x v="0"/>
    <x v="0"/>
    <n v="0"/>
    <x v="0"/>
    <n v="2"/>
    <x v="2"/>
  </r>
  <r>
    <n v="34"/>
    <x v="1"/>
    <x v="1"/>
    <x v="0"/>
    <x v="0"/>
    <n v="1"/>
    <x v="0"/>
    <n v="3"/>
    <x v="3"/>
    <s v="Marketing"/>
    <n v="1950"/>
    <n v="1"/>
    <x v="3"/>
    <x v="1"/>
    <x v="0"/>
    <x v="0"/>
    <x v="2"/>
    <x v="2"/>
    <x v="0"/>
    <n v="4"/>
    <x v="0"/>
    <x v="0"/>
    <x v="1280"/>
    <x v="1"/>
    <x v="1"/>
    <x v="7"/>
    <x v="7"/>
    <n v="4"/>
    <x v="1"/>
    <n v="1"/>
    <x v="0"/>
    <x v="0"/>
    <x v="19"/>
    <x v="1"/>
    <n v="3"/>
    <n v="2"/>
    <x v="2"/>
    <x v="13"/>
    <x v="4"/>
    <x v="6"/>
    <x v="1"/>
    <n v="2"/>
    <x v="0"/>
    <n v="1"/>
    <x v="2"/>
  </r>
  <r>
    <n v="34"/>
    <x v="1"/>
    <x v="1"/>
    <x v="0"/>
    <x v="0"/>
    <n v="13"/>
    <x v="4"/>
    <n v="4"/>
    <x v="2"/>
    <s v="Medical"/>
    <n v="1951"/>
    <n v="4"/>
    <x v="2"/>
    <x v="1"/>
    <x v="0"/>
    <x v="0"/>
    <x v="2"/>
    <x v="2"/>
    <x v="0"/>
    <n v="3"/>
    <x v="2"/>
    <x v="2"/>
    <x v="1281"/>
    <x v="1"/>
    <x v="1"/>
    <x v="11"/>
    <x v="11"/>
    <n v="3"/>
    <x v="0"/>
    <n v="3"/>
    <x v="3"/>
    <x v="1"/>
    <x v="15"/>
    <x v="0"/>
    <n v="2"/>
    <n v="2"/>
    <x v="2"/>
    <x v="3"/>
    <x v="0"/>
    <x v="1"/>
    <x v="1"/>
    <n v="1"/>
    <x v="0"/>
    <n v="1"/>
    <x v="2"/>
  </r>
  <r>
    <n v="26"/>
    <x v="2"/>
    <x v="1"/>
    <x v="0"/>
    <x v="1"/>
    <n v="1"/>
    <x v="0"/>
    <n v="3"/>
    <x v="3"/>
    <s v="Medical"/>
    <n v="1952"/>
    <n v="3"/>
    <x v="1"/>
    <x v="1"/>
    <x v="0"/>
    <x v="0"/>
    <x v="1"/>
    <x v="1"/>
    <x v="2"/>
    <n v="1"/>
    <x v="3"/>
    <x v="0"/>
    <x v="1282"/>
    <x v="4"/>
    <x v="1"/>
    <x v="4"/>
    <x v="4"/>
    <n v="3"/>
    <x v="0"/>
    <n v="4"/>
    <x v="1"/>
    <x v="0"/>
    <x v="0"/>
    <x v="0"/>
    <n v="6"/>
    <n v="2"/>
    <x v="2"/>
    <x v="5"/>
    <x v="0"/>
    <x v="1"/>
    <x v="1"/>
    <n v="7"/>
    <x v="2"/>
    <n v="6"/>
    <x v="1"/>
  </r>
  <r>
    <n v="29"/>
    <x v="2"/>
    <x v="1"/>
    <x v="0"/>
    <x v="1"/>
    <n v="1"/>
    <x v="0"/>
    <n v="3"/>
    <x v="3"/>
    <s v="Life Sciences"/>
    <n v="1954"/>
    <n v="1"/>
    <x v="3"/>
    <x v="1"/>
    <x v="0"/>
    <x v="0"/>
    <x v="0"/>
    <x v="0"/>
    <x v="4"/>
    <n v="1"/>
    <x v="3"/>
    <x v="1"/>
    <x v="1283"/>
    <x v="4"/>
    <x v="1"/>
    <x v="3"/>
    <x v="3"/>
    <n v="3"/>
    <x v="0"/>
    <n v="1"/>
    <x v="0"/>
    <x v="1"/>
    <x v="3"/>
    <x v="0"/>
    <n v="5"/>
    <n v="2"/>
    <x v="2"/>
    <x v="8"/>
    <x v="2"/>
    <x v="7"/>
    <x v="0"/>
    <n v="0"/>
    <x v="0"/>
    <n v="2"/>
    <x v="2"/>
  </r>
  <r>
    <n v="32"/>
    <x v="1"/>
    <x v="1"/>
    <x v="2"/>
    <x v="1"/>
    <n v="15"/>
    <x v="4"/>
    <n v="4"/>
    <x v="2"/>
    <s v="Medical"/>
    <n v="1955"/>
    <n v="3"/>
    <x v="1"/>
    <x v="0"/>
    <x v="0"/>
    <x v="0"/>
    <x v="0"/>
    <x v="0"/>
    <x v="4"/>
    <n v="4"/>
    <x v="0"/>
    <x v="2"/>
    <x v="1284"/>
    <x v="6"/>
    <x v="1"/>
    <x v="11"/>
    <x v="11"/>
    <n v="3"/>
    <x v="0"/>
    <n v="2"/>
    <x v="2"/>
    <x v="1"/>
    <x v="15"/>
    <x v="0"/>
    <n v="6"/>
    <n v="3"/>
    <x v="1"/>
    <x v="8"/>
    <x v="2"/>
    <x v="10"/>
    <x v="2"/>
    <n v="1"/>
    <x v="0"/>
    <n v="2"/>
    <x v="2"/>
  </r>
  <r>
    <n v="31"/>
    <x v="1"/>
    <x v="1"/>
    <x v="1"/>
    <x v="1"/>
    <n v="1"/>
    <x v="0"/>
    <n v="3"/>
    <x v="3"/>
    <s v="Life Sciences"/>
    <n v="1956"/>
    <n v="4"/>
    <x v="2"/>
    <x v="1"/>
    <x v="3"/>
    <x v="3"/>
    <x v="0"/>
    <x v="0"/>
    <x v="1"/>
    <n v="1"/>
    <x v="3"/>
    <x v="1"/>
    <x v="701"/>
    <x v="1"/>
    <x v="1"/>
    <x v="7"/>
    <x v="7"/>
    <n v="4"/>
    <x v="1"/>
    <n v="2"/>
    <x v="2"/>
    <x v="0"/>
    <x v="1"/>
    <x v="0"/>
    <n v="6"/>
    <n v="3"/>
    <x v="1"/>
    <x v="1"/>
    <x v="0"/>
    <x v="6"/>
    <x v="1"/>
    <n v="8"/>
    <x v="2"/>
    <n v="7"/>
    <x v="1"/>
  </r>
  <r>
    <n v="28"/>
    <x v="2"/>
    <x v="0"/>
    <x v="0"/>
    <x v="1"/>
    <n v="17"/>
    <x v="3"/>
    <n v="3"/>
    <x v="3"/>
    <s v="Technical Degree"/>
    <n v="1960"/>
    <n v="3"/>
    <x v="1"/>
    <x v="1"/>
    <x v="1"/>
    <x v="1"/>
    <x v="1"/>
    <x v="1"/>
    <x v="2"/>
    <n v="4"/>
    <x v="0"/>
    <x v="2"/>
    <x v="1039"/>
    <x v="6"/>
    <x v="1"/>
    <x v="3"/>
    <x v="3"/>
    <n v="3"/>
    <x v="0"/>
    <n v="1"/>
    <x v="0"/>
    <x v="1"/>
    <x v="3"/>
    <x v="0"/>
    <n v="2"/>
    <n v="2"/>
    <x v="2"/>
    <x v="9"/>
    <x v="2"/>
    <x v="10"/>
    <x v="2"/>
    <n v="0"/>
    <x v="0"/>
    <n v="3"/>
    <x v="0"/>
  </r>
  <r>
    <n v="38"/>
    <x v="1"/>
    <x v="1"/>
    <x v="0"/>
    <x v="0"/>
    <n v="1"/>
    <x v="0"/>
    <n v="3"/>
    <x v="3"/>
    <s v="Life Sciences"/>
    <n v="1961"/>
    <n v="1"/>
    <x v="3"/>
    <x v="1"/>
    <x v="1"/>
    <x v="1"/>
    <x v="1"/>
    <x v="1"/>
    <x v="6"/>
    <n v="1"/>
    <x v="3"/>
    <x v="0"/>
    <x v="1285"/>
    <x v="5"/>
    <x v="1"/>
    <x v="9"/>
    <x v="9"/>
    <n v="3"/>
    <x v="0"/>
    <n v="1"/>
    <x v="0"/>
    <x v="0"/>
    <x v="26"/>
    <x v="1"/>
    <n v="3"/>
    <n v="2"/>
    <x v="2"/>
    <x v="6"/>
    <x v="1"/>
    <x v="2"/>
    <x v="2"/>
    <n v="0"/>
    <x v="0"/>
    <n v="0"/>
    <x v="2"/>
  </r>
  <r>
    <n v="35"/>
    <x v="1"/>
    <x v="1"/>
    <x v="0"/>
    <x v="0"/>
    <n v="7"/>
    <x v="1"/>
    <n v="4"/>
    <x v="2"/>
    <s v="Life Sciences"/>
    <n v="1962"/>
    <n v="3"/>
    <x v="1"/>
    <x v="0"/>
    <x v="0"/>
    <x v="0"/>
    <x v="0"/>
    <x v="0"/>
    <x v="0"/>
    <n v="4"/>
    <x v="0"/>
    <x v="1"/>
    <x v="626"/>
    <x v="1"/>
    <x v="0"/>
    <x v="0"/>
    <x v="0"/>
    <n v="3"/>
    <x v="0"/>
    <n v="4"/>
    <x v="1"/>
    <x v="0"/>
    <x v="1"/>
    <x v="0"/>
    <n v="2"/>
    <n v="3"/>
    <x v="1"/>
    <x v="1"/>
    <x v="0"/>
    <x v="6"/>
    <x v="1"/>
    <n v="0"/>
    <x v="0"/>
    <n v="9"/>
    <x v="1"/>
  </r>
  <r>
    <n v="27"/>
    <x v="2"/>
    <x v="1"/>
    <x v="0"/>
    <x v="0"/>
    <n v="9"/>
    <x v="1"/>
    <n v="3"/>
    <x v="3"/>
    <s v="Marketing"/>
    <n v="1965"/>
    <n v="4"/>
    <x v="2"/>
    <x v="1"/>
    <x v="0"/>
    <x v="0"/>
    <x v="0"/>
    <x v="0"/>
    <x v="0"/>
    <n v="4"/>
    <x v="0"/>
    <x v="0"/>
    <x v="1286"/>
    <x v="1"/>
    <x v="1"/>
    <x v="9"/>
    <x v="9"/>
    <n v="3"/>
    <x v="0"/>
    <n v="1"/>
    <x v="0"/>
    <x v="0"/>
    <x v="2"/>
    <x v="0"/>
    <n v="5"/>
    <n v="3"/>
    <x v="1"/>
    <x v="5"/>
    <x v="0"/>
    <x v="1"/>
    <x v="1"/>
    <n v="0"/>
    <x v="0"/>
    <n v="7"/>
    <x v="1"/>
  </r>
  <r>
    <n v="32"/>
    <x v="1"/>
    <x v="1"/>
    <x v="0"/>
    <x v="1"/>
    <n v="5"/>
    <x v="0"/>
    <n v="4"/>
    <x v="2"/>
    <s v="Life Sciences"/>
    <n v="1966"/>
    <n v="4"/>
    <x v="2"/>
    <x v="1"/>
    <x v="1"/>
    <x v="1"/>
    <x v="0"/>
    <x v="0"/>
    <x v="3"/>
    <n v="4"/>
    <x v="0"/>
    <x v="0"/>
    <x v="1287"/>
    <x v="0"/>
    <x v="1"/>
    <x v="13"/>
    <x v="13"/>
    <n v="4"/>
    <x v="1"/>
    <n v="2"/>
    <x v="2"/>
    <x v="0"/>
    <x v="0"/>
    <x v="0"/>
    <n v="1"/>
    <n v="3"/>
    <x v="1"/>
    <x v="6"/>
    <x v="1"/>
    <x v="2"/>
    <x v="2"/>
    <n v="0"/>
    <x v="0"/>
    <n v="0"/>
    <x v="2"/>
  </r>
  <r>
    <n v="31"/>
    <x v="1"/>
    <x v="0"/>
    <x v="1"/>
    <x v="0"/>
    <n v="26"/>
    <x v="2"/>
    <n v="4"/>
    <x v="2"/>
    <s v="Marketing"/>
    <n v="1967"/>
    <n v="1"/>
    <x v="3"/>
    <x v="1"/>
    <x v="0"/>
    <x v="0"/>
    <x v="0"/>
    <x v="0"/>
    <x v="0"/>
    <n v="4"/>
    <x v="0"/>
    <x v="1"/>
    <x v="1288"/>
    <x v="1"/>
    <x v="0"/>
    <x v="0"/>
    <x v="0"/>
    <n v="3"/>
    <x v="0"/>
    <n v="3"/>
    <x v="3"/>
    <x v="0"/>
    <x v="1"/>
    <x v="0"/>
    <n v="4"/>
    <n v="3"/>
    <x v="1"/>
    <x v="1"/>
    <x v="0"/>
    <x v="1"/>
    <x v="1"/>
    <n v="0"/>
    <x v="0"/>
    <n v="8"/>
    <x v="1"/>
  </r>
  <r>
    <n v="53"/>
    <x v="0"/>
    <x v="0"/>
    <x v="0"/>
    <x v="0"/>
    <n v="24"/>
    <x v="2"/>
    <n v="4"/>
    <x v="2"/>
    <s v="Life Sciences"/>
    <n v="1968"/>
    <n v="1"/>
    <x v="3"/>
    <x v="1"/>
    <x v="0"/>
    <x v="0"/>
    <x v="2"/>
    <x v="2"/>
    <x v="0"/>
    <n v="1"/>
    <x v="3"/>
    <x v="0"/>
    <x v="1289"/>
    <x v="2"/>
    <x v="0"/>
    <x v="4"/>
    <x v="4"/>
    <n v="3"/>
    <x v="0"/>
    <n v="2"/>
    <x v="2"/>
    <x v="0"/>
    <x v="20"/>
    <x v="1"/>
    <n v="2"/>
    <n v="2"/>
    <x v="2"/>
    <x v="4"/>
    <x v="1"/>
    <x v="3"/>
    <x v="2"/>
    <n v="2"/>
    <x v="0"/>
    <n v="2"/>
    <x v="2"/>
  </r>
  <r>
    <n v="54"/>
    <x v="0"/>
    <x v="1"/>
    <x v="0"/>
    <x v="1"/>
    <n v="9"/>
    <x v="1"/>
    <n v="2"/>
    <x v="0"/>
    <s v="Life Sciences"/>
    <n v="1969"/>
    <n v="1"/>
    <x v="3"/>
    <x v="0"/>
    <x v="0"/>
    <x v="0"/>
    <x v="0"/>
    <x v="0"/>
    <x v="1"/>
    <n v="3"/>
    <x v="2"/>
    <x v="1"/>
    <x v="1290"/>
    <x v="9"/>
    <x v="1"/>
    <x v="0"/>
    <x v="0"/>
    <n v="3"/>
    <x v="0"/>
    <n v="3"/>
    <x v="3"/>
    <x v="3"/>
    <x v="15"/>
    <x v="0"/>
    <n v="6"/>
    <n v="2"/>
    <x v="2"/>
    <x v="9"/>
    <x v="2"/>
    <x v="7"/>
    <x v="0"/>
    <n v="2"/>
    <x v="0"/>
    <n v="3"/>
    <x v="0"/>
  </r>
  <r>
    <n v="33"/>
    <x v="1"/>
    <x v="1"/>
    <x v="1"/>
    <x v="1"/>
    <n v="7"/>
    <x v="1"/>
    <n v="2"/>
    <x v="0"/>
    <s v="Life Sciences"/>
    <n v="1970"/>
    <n v="4"/>
    <x v="2"/>
    <x v="1"/>
    <x v="0"/>
    <x v="0"/>
    <x v="0"/>
    <x v="0"/>
    <x v="4"/>
    <n v="3"/>
    <x v="2"/>
    <x v="2"/>
    <x v="1291"/>
    <x v="1"/>
    <x v="1"/>
    <x v="5"/>
    <x v="5"/>
    <n v="4"/>
    <x v="1"/>
    <n v="3"/>
    <x v="3"/>
    <x v="2"/>
    <x v="15"/>
    <x v="0"/>
    <n v="2"/>
    <n v="3"/>
    <x v="1"/>
    <x v="7"/>
    <x v="0"/>
    <x v="1"/>
    <x v="1"/>
    <n v="2"/>
    <x v="0"/>
    <n v="8"/>
    <x v="1"/>
  </r>
  <r>
    <n v="43"/>
    <x v="0"/>
    <x v="1"/>
    <x v="0"/>
    <x v="1"/>
    <n v="11"/>
    <x v="4"/>
    <n v="3"/>
    <x v="3"/>
    <s v="Life Sciences"/>
    <n v="1971"/>
    <n v="1"/>
    <x v="3"/>
    <x v="1"/>
    <x v="0"/>
    <x v="0"/>
    <x v="2"/>
    <x v="2"/>
    <x v="4"/>
    <n v="3"/>
    <x v="2"/>
    <x v="1"/>
    <x v="1292"/>
    <x v="1"/>
    <x v="1"/>
    <x v="8"/>
    <x v="8"/>
    <n v="3"/>
    <x v="0"/>
    <n v="2"/>
    <x v="2"/>
    <x v="1"/>
    <x v="1"/>
    <x v="0"/>
    <n v="1"/>
    <n v="3"/>
    <x v="1"/>
    <x v="1"/>
    <x v="0"/>
    <x v="5"/>
    <x v="1"/>
    <n v="0"/>
    <x v="0"/>
    <n v="9"/>
    <x v="1"/>
  </r>
  <r>
    <n v="38"/>
    <x v="1"/>
    <x v="1"/>
    <x v="1"/>
    <x v="2"/>
    <n v="1"/>
    <x v="0"/>
    <n v="4"/>
    <x v="2"/>
    <s v="Other"/>
    <n v="1972"/>
    <n v="4"/>
    <x v="2"/>
    <x v="1"/>
    <x v="0"/>
    <x v="0"/>
    <x v="1"/>
    <x v="1"/>
    <x v="8"/>
    <n v="2"/>
    <x v="1"/>
    <x v="1"/>
    <x v="1293"/>
    <x v="4"/>
    <x v="0"/>
    <x v="0"/>
    <x v="0"/>
    <n v="3"/>
    <x v="0"/>
    <n v="2"/>
    <x v="2"/>
    <x v="1"/>
    <x v="2"/>
    <x v="0"/>
    <n v="2"/>
    <n v="3"/>
    <x v="1"/>
    <x v="0"/>
    <x v="0"/>
    <x v="3"/>
    <x v="2"/>
    <n v="1"/>
    <x v="0"/>
    <n v="2"/>
    <x v="2"/>
  </r>
  <r>
    <n v="55"/>
    <x v="0"/>
    <x v="1"/>
    <x v="0"/>
    <x v="2"/>
    <n v="26"/>
    <x v="2"/>
    <n v="4"/>
    <x v="2"/>
    <s v="Human Resources"/>
    <n v="1973"/>
    <n v="3"/>
    <x v="1"/>
    <x v="1"/>
    <x v="2"/>
    <x v="2"/>
    <x v="4"/>
    <x v="4"/>
    <x v="5"/>
    <n v="2"/>
    <x v="1"/>
    <x v="1"/>
    <x v="1294"/>
    <x v="5"/>
    <x v="0"/>
    <x v="11"/>
    <x v="11"/>
    <n v="3"/>
    <x v="0"/>
    <n v="1"/>
    <x v="0"/>
    <x v="1"/>
    <x v="38"/>
    <x v="4"/>
    <n v="0"/>
    <n v="3"/>
    <x v="1"/>
    <x v="1"/>
    <x v="0"/>
    <x v="5"/>
    <x v="1"/>
    <n v="1"/>
    <x v="0"/>
    <n v="4"/>
    <x v="0"/>
  </r>
  <r>
    <n v="31"/>
    <x v="1"/>
    <x v="1"/>
    <x v="0"/>
    <x v="1"/>
    <n v="2"/>
    <x v="0"/>
    <n v="1"/>
    <x v="1"/>
    <s v="Medical"/>
    <n v="1974"/>
    <n v="4"/>
    <x v="2"/>
    <x v="0"/>
    <x v="3"/>
    <x v="3"/>
    <x v="1"/>
    <x v="1"/>
    <x v="2"/>
    <n v="4"/>
    <x v="0"/>
    <x v="2"/>
    <x v="1295"/>
    <x v="1"/>
    <x v="0"/>
    <x v="0"/>
    <x v="0"/>
    <n v="3"/>
    <x v="0"/>
    <n v="3"/>
    <x v="3"/>
    <x v="2"/>
    <x v="5"/>
    <x v="2"/>
    <n v="4"/>
    <n v="3"/>
    <x v="1"/>
    <x v="6"/>
    <x v="1"/>
    <x v="2"/>
    <x v="2"/>
    <n v="0"/>
    <x v="0"/>
    <n v="0"/>
    <x v="2"/>
  </r>
  <r>
    <n v="39"/>
    <x v="1"/>
    <x v="1"/>
    <x v="0"/>
    <x v="0"/>
    <n v="15"/>
    <x v="4"/>
    <n v="4"/>
    <x v="2"/>
    <s v="Marketing"/>
    <n v="1975"/>
    <n v="2"/>
    <x v="0"/>
    <x v="1"/>
    <x v="0"/>
    <x v="0"/>
    <x v="3"/>
    <x v="3"/>
    <x v="0"/>
    <n v="1"/>
    <x v="3"/>
    <x v="0"/>
    <x v="1296"/>
    <x v="4"/>
    <x v="1"/>
    <x v="3"/>
    <x v="3"/>
    <n v="3"/>
    <x v="0"/>
    <n v="1"/>
    <x v="0"/>
    <x v="0"/>
    <x v="24"/>
    <x v="4"/>
    <n v="3"/>
    <n v="3"/>
    <x v="1"/>
    <x v="23"/>
    <x v="4"/>
    <x v="6"/>
    <x v="1"/>
    <n v="11"/>
    <x v="3"/>
    <n v="10"/>
    <x v="1"/>
  </r>
  <r>
    <n v="42"/>
    <x v="0"/>
    <x v="1"/>
    <x v="2"/>
    <x v="1"/>
    <n v="23"/>
    <x v="2"/>
    <n v="2"/>
    <x v="0"/>
    <s v="Life Sciences"/>
    <n v="1976"/>
    <n v="4"/>
    <x v="2"/>
    <x v="1"/>
    <x v="1"/>
    <x v="1"/>
    <x v="0"/>
    <x v="0"/>
    <x v="1"/>
    <n v="3"/>
    <x v="2"/>
    <x v="0"/>
    <x v="1297"/>
    <x v="1"/>
    <x v="1"/>
    <x v="3"/>
    <x v="3"/>
    <n v="3"/>
    <x v="0"/>
    <n v="4"/>
    <x v="1"/>
    <x v="0"/>
    <x v="26"/>
    <x v="1"/>
    <n v="2"/>
    <n v="3"/>
    <x v="1"/>
    <x v="23"/>
    <x v="4"/>
    <x v="5"/>
    <x v="1"/>
    <n v="3"/>
    <x v="1"/>
    <n v="7"/>
    <x v="1"/>
  </r>
  <r>
    <n v="31"/>
    <x v="1"/>
    <x v="1"/>
    <x v="2"/>
    <x v="1"/>
    <n v="10"/>
    <x v="1"/>
    <n v="3"/>
    <x v="3"/>
    <s v="Medical"/>
    <n v="1979"/>
    <n v="3"/>
    <x v="1"/>
    <x v="0"/>
    <x v="0"/>
    <x v="0"/>
    <x v="2"/>
    <x v="2"/>
    <x v="7"/>
    <n v="3"/>
    <x v="2"/>
    <x v="1"/>
    <x v="1298"/>
    <x v="5"/>
    <x v="1"/>
    <x v="5"/>
    <x v="5"/>
    <n v="4"/>
    <x v="1"/>
    <n v="3"/>
    <x v="3"/>
    <x v="1"/>
    <x v="10"/>
    <x v="1"/>
    <n v="2"/>
    <n v="4"/>
    <x v="3"/>
    <x v="19"/>
    <x v="4"/>
    <x v="1"/>
    <x v="1"/>
    <n v="4"/>
    <x v="1"/>
    <n v="8"/>
    <x v="1"/>
  </r>
  <r>
    <n v="54"/>
    <x v="0"/>
    <x v="1"/>
    <x v="0"/>
    <x v="1"/>
    <n v="10"/>
    <x v="1"/>
    <n v="3"/>
    <x v="3"/>
    <s v="Medical"/>
    <n v="1980"/>
    <n v="3"/>
    <x v="1"/>
    <x v="0"/>
    <x v="0"/>
    <x v="0"/>
    <x v="0"/>
    <x v="0"/>
    <x v="3"/>
    <n v="1"/>
    <x v="3"/>
    <x v="0"/>
    <x v="1299"/>
    <x v="2"/>
    <x v="0"/>
    <x v="12"/>
    <x v="12"/>
    <n v="3"/>
    <x v="0"/>
    <n v="4"/>
    <x v="1"/>
    <x v="0"/>
    <x v="15"/>
    <x v="0"/>
    <n v="3"/>
    <n v="3"/>
    <x v="1"/>
    <x v="8"/>
    <x v="2"/>
    <x v="3"/>
    <x v="2"/>
    <n v="1"/>
    <x v="0"/>
    <n v="4"/>
    <x v="0"/>
  </r>
  <r>
    <n v="24"/>
    <x v="2"/>
    <x v="1"/>
    <x v="0"/>
    <x v="1"/>
    <n v="1"/>
    <x v="0"/>
    <n v="2"/>
    <x v="0"/>
    <s v="Life Sciences"/>
    <n v="1981"/>
    <n v="2"/>
    <x v="0"/>
    <x v="1"/>
    <x v="1"/>
    <x v="1"/>
    <x v="0"/>
    <x v="0"/>
    <x v="4"/>
    <n v="3"/>
    <x v="2"/>
    <x v="0"/>
    <x v="1300"/>
    <x v="1"/>
    <x v="1"/>
    <x v="3"/>
    <x v="3"/>
    <n v="3"/>
    <x v="0"/>
    <n v="2"/>
    <x v="2"/>
    <x v="0"/>
    <x v="21"/>
    <x v="3"/>
    <n v="2"/>
    <n v="2"/>
    <x v="2"/>
    <x v="9"/>
    <x v="2"/>
    <x v="7"/>
    <x v="0"/>
    <n v="1"/>
    <x v="0"/>
    <n v="2"/>
    <x v="2"/>
  </r>
  <r>
    <n v="23"/>
    <x v="2"/>
    <x v="1"/>
    <x v="0"/>
    <x v="1"/>
    <n v="12"/>
    <x v="4"/>
    <n v="2"/>
    <x v="0"/>
    <s v="Other"/>
    <n v="1982"/>
    <n v="4"/>
    <x v="2"/>
    <x v="1"/>
    <x v="0"/>
    <x v="0"/>
    <x v="1"/>
    <x v="1"/>
    <x v="2"/>
    <n v="4"/>
    <x v="0"/>
    <x v="0"/>
    <x v="1301"/>
    <x v="1"/>
    <x v="1"/>
    <x v="4"/>
    <x v="4"/>
    <n v="3"/>
    <x v="0"/>
    <n v="3"/>
    <x v="3"/>
    <x v="0"/>
    <x v="7"/>
    <x v="3"/>
    <n v="6"/>
    <n v="4"/>
    <x v="3"/>
    <x v="8"/>
    <x v="2"/>
    <x v="3"/>
    <x v="2"/>
    <n v="1"/>
    <x v="0"/>
    <n v="4"/>
    <x v="0"/>
  </r>
  <r>
    <n v="40"/>
    <x v="1"/>
    <x v="1"/>
    <x v="1"/>
    <x v="1"/>
    <n v="11"/>
    <x v="4"/>
    <n v="3"/>
    <x v="3"/>
    <s v="Technical Degree"/>
    <n v="1985"/>
    <n v="4"/>
    <x v="2"/>
    <x v="0"/>
    <x v="0"/>
    <x v="0"/>
    <x v="0"/>
    <x v="0"/>
    <x v="2"/>
    <n v="3"/>
    <x v="2"/>
    <x v="1"/>
    <x v="1302"/>
    <x v="1"/>
    <x v="1"/>
    <x v="0"/>
    <x v="0"/>
    <n v="3"/>
    <x v="0"/>
    <n v="1"/>
    <x v="0"/>
    <x v="1"/>
    <x v="1"/>
    <x v="0"/>
    <n v="2"/>
    <n v="4"/>
    <x v="3"/>
    <x v="1"/>
    <x v="0"/>
    <x v="5"/>
    <x v="1"/>
    <n v="9"/>
    <x v="2"/>
    <n v="4"/>
    <x v="0"/>
  </r>
  <r>
    <n v="40"/>
    <x v="1"/>
    <x v="1"/>
    <x v="0"/>
    <x v="0"/>
    <n v="2"/>
    <x v="0"/>
    <n v="2"/>
    <x v="0"/>
    <s v="Marketing"/>
    <n v="1986"/>
    <n v="2"/>
    <x v="0"/>
    <x v="0"/>
    <x v="0"/>
    <x v="0"/>
    <x v="0"/>
    <x v="0"/>
    <x v="0"/>
    <n v="2"/>
    <x v="1"/>
    <x v="1"/>
    <x v="1303"/>
    <x v="9"/>
    <x v="1"/>
    <x v="9"/>
    <x v="9"/>
    <n v="3"/>
    <x v="0"/>
    <n v="3"/>
    <x v="3"/>
    <x v="1"/>
    <x v="20"/>
    <x v="1"/>
    <n v="4"/>
    <n v="3"/>
    <x v="1"/>
    <x v="19"/>
    <x v="4"/>
    <x v="6"/>
    <x v="1"/>
    <n v="5"/>
    <x v="1"/>
    <n v="10"/>
    <x v="1"/>
  </r>
  <r>
    <n v="25"/>
    <x v="2"/>
    <x v="1"/>
    <x v="0"/>
    <x v="2"/>
    <n v="2"/>
    <x v="0"/>
    <n v="3"/>
    <x v="3"/>
    <s v="Human Resources"/>
    <n v="1987"/>
    <n v="3"/>
    <x v="1"/>
    <x v="0"/>
    <x v="0"/>
    <x v="0"/>
    <x v="1"/>
    <x v="1"/>
    <x v="8"/>
    <n v="2"/>
    <x v="1"/>
    <x v="1"/>
    <x v="467"/>
    <x v="5"/>
    <x v="1"/>
    <x v="9"/>
    <x v="9"/>
    <n v="3"/>
    <x v="0"/>
    <n v="3"/>
    <x v="3"/>
    <x v="0"/>
    <x v="3"/>
    <x v="0"/>
    <n v="3"/>
    <n v="3"/>
    <x v="1"/>
    <x v="4"/>
    <x v="1"/>
    <x v="2"/>
    <x v="2"/>
    <n v="1"/>
    <x v="0"/>
    <n v="2"/>
    <x v="2"/>
  </r>
  <r>
    <n v="30"/>
    <x v="2"/>
    <x v="1"/>
    <x v="0"/>
    <x v="1"/>
    <n v="1"/>
    <x v="0"/>
    <n v="2"/>
    <x v="0"/>
    <s v="Medical"/>
    <n v="1989"/>
    <n v="4"/>
    <x v="2"/>
    <x v="1"/>
    <x v="0"/>
    <x v="0"/>
    <x v="1"/>
    <x v="1"/>
    <x v="2"/>
    <n v="2"/>
    <x v="1"/>
    <x v="1"/>
    <x v="1304"/>
    <x v="1"/>
    <x v="1"/>
    <x v="4"/>
    <x v="4"/>
    <n v="3"/>
    <x v="0"/>
    <n v="3"/>
    <x v="3"/>
    <x v="0"/>
    <x v="4"/>
    <x v="1"/>
    <n v="6"/>
    <n v="2"/>
    <x v="2"/>
    <x v="12"/>
    <x v="4"/>
    <x v="6"/>
    <x v="1"/>
    <n v="1"/>
    <x v="0"/>
    <n v="7"/>
    <x v="1"/>
  </r>
  <r>
    <n v="25"/>
    <x v="2"/>
    <x v="1"/>
    <x v="0"/>
    <x v="1"/>
    <n v="2"/>
    <x v="0"/>
    <n v="1"/>
    <x v="1"/>
    <s v="Other"/>
    <n v="1992"/>
    <n v="4"/>
    <x v="2"/>
    <x v="1"/>
    <x v="0"/>
    <x v="0"/>
    <x v="1"/>
    <x v="1"/>
    <x v="2"/>
    <n v="3"/>
    <x v="2"/>
    <x v="2"/>
    <x v="1305"/>
    <x v="2"/>
    <x v="0"/>
    <x v="12"/>
    <x v="12"/>
    <n v="3"/>
    <x v="0"/>
    <n v="3"/>
    <x v="3"/>
    <x v="1"/>
    <x v="2"/>
    <x v="0"/>
    <n v="2"/>
    <n v="2"/>
    <x v="2"/>
    <x v="4"/>
    <x v="1"/>
    <x v="3"/>
    <x v="2"/>
    <n v="0"/>
    <x v="0"/>
    <n v="2"/>
    <x v="2"/>
  </r>
  <r>
    <n v="47"/>
    <x v="0"/>
    <x v="1"/>
    <x v="0"/>
    <x v="1"/>
    <n v="25"/>
    <x v="2"/>
    <n v="3"/>
    <x v="3"/>
    <s v="Medical"/>
    <n v="1993"/>
    <n v="1"/>
    <x v="3"/>
    <x v="1"/>
    <x v="0"/>
    <x v="0"/>
    <x v="2"/>
    <x v="2"/>
    <x v="4"/>
    <n v="3"/>
    <x v="2"/>
    <x v="0"/>
    <x v="1306"/>
    <x v="7"/>
    <x v="1"/>
    <x v="1"/>
    <x v="1"/>
    <n v="4"/>
    <x v="1"/>
    <n v="2"/>
    <x v="2"/>
    <x v="0"/>
    <x v="25"/>
    <x v="4"/>
    <n v="3"/>
    <n v="3"/>
    <x v="1"/>
    <x v="18"/>
    <x v="4"/>
    <x v="12"/>
    <x v="3"/>
    <n v="12"/>
    <x v="3"/>
    <n v="11"/>
    <x v="3"/>
  </r>
  <r>
    <n v="33"/>
    <x v="1"/>
    <x v="1"/>
    <x v="2"/>
    <x v="1"/>
    <n v="1"/>
    <x v="0"/>
    <n v="2"/>
    <x v="0"/>
    <s v="Medical"/>
    <n v="1994"/>
    <n v="2"/>
    <x v="0"/>
    <x v="1"/>
    <x v="1"/>
    <x v="1"/>
    <x v="1"/>
    <x v="1"/>
    <x v="2"/>
    <n v="3"/>
    <x v="2"/>
    <x v="2"/>
    <x v="641"/>
    <x v="1"/>
    <x v="1"/>
    <x v="3"/>
    <x v="3"/>
    <n v="3"/>
    <x v="0"/>
    <n v="3"/>
    <x v="3"/>
    <x v="2"/>
    <x v="5"/>
    <x v="2"/>
    <n v="2"/>
    <n v="2"/>
    <x v="2"/>
    <x v="6"/>
    <x v="1"/>
    <x v="10"/>
    <x v="2"/>
    <n v="0"/>
    <x v="0"/>
    <n v="0"/>
    <x v="2"/>
  </r>
  <r>
    <n v="38"/>
    <x v="1"/>
    <x v="1"/>
    <x v="0"/>
    <x v="0"/>
    <n v="1"/>
    <x v="0"/>
    <n v="4"/>
    <x v="2"/>
    <s v="Life Sciences"/>
    <n v="1995"/>
    <n v="4"/>
    <x v="2"/>
    <x v="1"/>
    <x v="0"/>
    <x v="0"/>
    <x v="0"/>
    <x v="0"/>
    <x v="0"/>
    <n v="2"/>
    <x v="1"/>
    <x v="1"/>
    <x v="1299"/>
    <x v="4"/>
    <x v="1"/>
    <x v="2"/>
    <x v="2"/>
    <n v="3"/>
    <x v="0"/>
    <n v="1"/>
    <x v="0"/>
    <x v="3"/>
    <x v="28"/>
    <x v="1"/>
    <n v="3"/>
    <n v="3"/>
    <x v="1"/>
    <x v="15"/>
    <x v="4"/>
    <x v="9"/>
    <x v="3"/>
    <n v="5"/>
    <x v="1"/>
    <n v="8"/>
    <x v="1"/>
  </r>
  <r>
    <n v="31"/>
    <x v="1"/>
    <x v="1"/>
    <x v="0"/>
    <x v="0"/>
    <n v="2"/>
    <x v="0"/>
    <n v="2"/>
    <x v="0"/>
    <s v="Life Sciences"/>
    <n v="1996"/>
    <n v="1"/>
    <x v="3"/>
    <x v="1"/>
    <x v="0"/>
    <x v="0"/>
    <x v="1"/>
    <x v="1"/>
    <x v="6"/>
    <n v="3"/>
    <x v="2"/>
    <x v="1"/>
    <x v="1307"/>
    <x v="4"/>
    <x v="1"/>
    <x v="12"/>
    <x v="12"/>
    <n v="3"/>
    <x v="0"/>
    <n v="3"/>
    <x v="3"/>
    <x v="1"/>
    <x v="8"/>
    <x v="3"/>
    <n v="1"/>
    <n v="3"/>
    <x v="1"/>
    <x v="4"/>
    <x v="1"/>
    <x v="3"/>
    <x v="2"/>
    <n v="1"/>
    <x v="0"/>
    <n v="2"/>
    <x v="2"/>
  </r>
  <r>
    <n v="38"/>
    <x v="1"/>
    <x v="1"/>
    <x v="1"/>
    <x v="1"/>
    <n v="6"/>
    <x v="1"/>
    <n v="4"/>
    <x v="2"/>
    <s v="Life Sciences"/>
    <n v="1997"/>
    <n v="1"/>
    <x v="3"/>
    <x v="1"/>
    <x v="1"/>
    <x v="1"/>
    <x v="0"/>
    <x v="0"/>
    <x v="3"/>
    <n v="3"/>
    <x v="2"/>
    <x v="1"/>
    <x v="1308"/>
    <x v="7"/>
    <x v="1"/>
    <x v="0"/>
    <x v="0"/>
    <n v="3"/>
    <x v="0"/>
    <n v="4"/>
    <x v="1"/>
    <x v="1"/>
    <x v="1"/>
    <x v="0"/>
    <n v="1"/>
    <n v="3"/>
    <x v="1"/>
    <x v="3"/>
    <x v="0"/>
    <x v="7"/>
    <x v="0"/>
    <n v="7"/>
    <x v="2"/>
    <n v="7"/>
    <x v="1"/>
  </r>
  <r>
    <n v="42"/>
    <x v="0"/>
    <x v="1"/>
    <x v="0"/>
    <x v="1"/>
    <n v="18"/>
    <x v="3"/>
    <n v="4"/>
    <x v="2"/>
    <s v="Life Sciences"/>
    <n v="1998"/>
    <n v="4"/>
    <x v="2"/>
    <x v="1"/>
    <x v="0"/>
    <x v="0"/>
    <x v="0"/>
    <x v="0"/>
    <x v="1"/>
    <n v="1"/>
    <x v="3"/>
    <x v="2"/>
    <x v="874"/>
    <x v="2"/>
    <x v="0"/>
    <x v="8"/>
    <x v="8"/>
    <n v="3"/>
    <x v="0"/>
    <n v="3"/>
    <x v="3"/>
    <x v="1"/>
    <x v="15"/>
    <x v="0"/>
    <n v="3"/>
    <n v="2"/>
    <x v="2"/>
    <x v="9"/>
    <x v="2"/>
    <x v="7"/>
    <x v="0"/>
    <n v="1"/>
    <x v="0"/>
    <n v="2"/>
    <x v="2"/>
  </r>
  <r>
    <n v="41"/>
    <x v="0"/>
    <x v="1"/>
    <x v="0"/>
    <x v="1"/>
    <n v="1"/>
    <x v="0"/>
    <n v="3"/>
    <x v="3"/>
    <s v="Life Sciences"/>
    <n v="1999"/>
    <n v="4"/>
    <x v="2"/>
    <x v="1"/>
    <x v="0"/>
    <x v="0"/>
    <x v="1"/>
    <x v="1"/>
    <x v="1"/>
    <n v="4"/>
    <x v="0"/>
    <x v="1"/>
    <x v="553"/>
    <x v="9"/>
    <x v="1"/>
    <x v="6"/>
    <x v="6"/>
    <n v="4"/>
    <x v="1"/>
    <n v="1"/>
    <x v="0"/>
    <x v="1"/>
    <x v="4"/>
    <x v="1"/>
    <n v="3"/>
    <n v="3"/>
    <x v="1"/>
    <x v="8"/>
    <x v="2"/>
    <x v="7"/>
    <x v="0"/>
    <n v="1"/>
    <x v="0"/>
    <n v="0"/>
    <x v="2"/>
  </r>
  <r>
    <n v="47"/>
    <x v="0"/>
    <x v="1"/>
    <x v="2"/>
    <x v="1"/>
    <n v="1"/>
    <x v="0"/>
    <n v="1"/>
    <x v="1"/>
    <s v="Medical"/>
    <n v="2000"/>
    <n v="3"/>
    <x v="1"/>
    <x v="0"/>
    <x v="0"/>
    <x v="0"/>
    <x v="2"/>
    <x v="2"/>
    <x v="7"/>
    <n v="2"/>
    <x v="1"/>
    <x v="1"/>
    <x v="1309"/>
    <x v="4"/>
    <x v="1"/>
    <x v="11"/>
    <x v="11"/>
    <n v="3"/>
    <x v="0"/>
    <n v="1"/>
    <x v="0"/>
    <x v="3"/>
    <x v="19"/>
    <x v="1"/>
    <n v="3"/>
    <n v="1"/>
    <x v="0"/>
    <x v="20"/>
    <x v="4"/>
    <x v="6"/>
    <x v="1"/>
    <n v="5"/>
    <x v="1"/>
    <n v="12"/>
    <x v="3"/>
  </r>
  <r>
    <n v="35"/>
    <x v="1"/>
    <x v="1"/>
    <x v="0"/>
    <x v="1"/>
    <n v="11"/>
    <x v="4"/>
    <n v="4"/>
    <x v="2"/>
    <s v="Medical"/>
    <n v="2003"/>
    <n v="4"/>
    <x v="2"/>
    <x v="1"/>
    <x v="0"/>
    <x v="0"/>
    <x v="1"/>
    <x v="1"/>
    <x v="2"/>
    <n v="3"/>
    <x v="2"/>
    <x v="1"/>
    <x v="1310"/>
    <x v="8"/>
    <x v="0"/>
    <x v="0"/>
    <x v="0"/>
    <n v="3"/>
    <x v="0"/>
    <n v="3"/>
    <x v="3"/>
    <x v="1"/>
    <x v="7"/>
    <x v="3"/>
    <n v="3"/>
    <n v="3"/>
    <x v="1"/>
    <x v="4"/>
    <x v="1"/>
    <x v="3"/>
    <x v="2"/>
    <n v="2"/>
    <x v="0"/>
    <n v="2"/>
    <x v="2"/>
  </r>
  <r>
    <n v="22"/>
    <x v="2"/>
    <x v="1"/>
    <x v="0"/>
    <x v="1"/>
    <n v="1"/>
    <x v="0"/>
    <n v="2"/>
    <x v="0"/>
    <s v="Life Sciences"/>
    <n v="2007"/>
    <n v="4"/>
    <x v="2"/>
    <x v="1"/>
    <x v="0"/>
    <x v="0"/>
    <x v="1"/>
    <x v="1"/>
    <x v="1"/>
    <n v="3"/>
    <x v="2"/>
    <x v="0"/>
    <x v="1311"/>
    <x v="4"/>
    <x v="1"/>
    <x v="3"/>
    <x v="3"/>
    <n v="3"/>
    <x v="0"/>
    <n v="4"/>
    <x v="1"/>
    <x v="0"/>
    <x v="21"/>
    <x v="3"/>
    <n v="2"/>
    <n v="4"/>
    <x v="3"/>
    <x v="11"/>
    <x v="2"/>
    <x v="3"/>
    <x v="2"/>
    <n v="1"/>
    <x v="0"/>
    <n v="2"/>
    <x v="2"/>
  </r>
  <r>
    <n v="35"/>
    <x v="1"/>
    <x v="1"/>
    <x v="0"/>
    <x v="1"/>
    <n v="9"/>
    <x v="1"/>
    <n v="4"/>
    <x v="2"/>
    <s v="Medical"/>
    <n v="2008"/>
    <n v="2"/>
    <x v="0"/>
    <x v="1"/>
    <x v="0"/>
    <x v="0"/>
    <x v="0"/>
    <x v="0"/>
    <x v="1"/>
    <n v="3"/>
    <x v="2"/>
    <x v="0"/>
    <x v="1312"/>
    <x v="1"/>
    <x v="1"/>
    <x v="12"/>
    <x v="12"/>
    <n v="3"/>
    <x v="0"/>
    <n v="2"/>
    <x v="2"/>
    <x v="0"/>
    <x v="1"/>
    <x v="0"/>
    <n v="5"/>
    <n v="3"/>
    <x v="1"/>
    <x v="1"/>
    <x v="0"/>
    <x v="1"/>
    <x v="1"/>
    <n v="0"/>
    <x v="0"/>
    <n v="8"/>
    <x v="1"/>
  </r>
  <r>
    <n v="33"/>
    <x v="1"/>
    <x v="1"/>
    <x v="0"/>
    <x v="1"/>
    <n v="15"/>
    <x v="4"/>
    <n v="2"/>
    <x v="0"/>
    <s v="Medical"/>
    <n v="2009"/>
    <n v="2"/>
    <x v="0"/>
    <x v="0"/>
    <x v="0"/>
    <x v="0"/>
    <x v="0"/>
    <x v="0"/>
    <x v="4"/>
    <n v="4"/>
    <x v="0"/>
    <x v="1"/>
    <x v="1313"/>
    <x v="4"/>
    <x v="0"/>
    <x v="4"/>
    <x v="4"/>
    <n v="3"/>
    <x v="0"/>
    <n v="1"/>
    <x v="0"/>
    <x v="1"/>
    <x v="1"/>
    <x v="0"/>
    <n v="6"/>
    <n v="3"/>
    <x v="1"/>
    <x v="7"/>
    <x v="0"/>
    <x v="1"/>
    <x v="1"/>
    <n v="8"/>
    <x v="2"/>
    <n v="1"/>
    <x v="2"/>
  </r>
  <r>
    <n v="32"/>
    <x v="1"/>
    <x v="1"/>
    <x v="0"/>
    <x v="1"/>
    <n v="29"/>
    <x v="2"/>
    <n v="4"/>
    <x v="2"/>
    <s v="Life Sciences"/>
    <n v="2010"/>
    <n v="3"/>
    <x v="1"/>
    <x v="0"/>
    <x v="1"/>
    <x v="1"/>
    <x v="1"/>
    <x v="1"/>
    <x v="2"/>
    <n v="2"/>
    <x v="1"/>
    <x v="0"/>
    <x v="1314"/>
    <x v="1"/>
    <x v="1"/>
    <x v="4"/>
    <x v="4"/>
    <n v="3"/>
    <x v="0"/>
    <n v="3"/>
    <x v="3"/>
    <x v="0"/>
    <x v="3"/>
    <x v="0"/>
    <n v="3"/>
    <n v="3"/>
    <x v="1"/>
    <x v="0"/>
    <x v="0"/>
    <x v="3"/>
    <x v="2"/>
    <n v="4"/>
    <x v="1"/>
    <n v="1"/>
    <x v="2"/>
  </r>
  <r>
    <n v="40"/>
    <x v="1"/>
    <x v="1"/>
    <x v="0"/>
    <x v="1"/>
    <n v="1"/>
    <x v="0"/>
    <n v="4"/>
    <x v="2"/>
    <s v="Life Sciences"/>
    <n v="2012"/>
    <n v="1"/>
    <x v="3"/>
    <x v="1"/>
    <x v="0"/>
    <x v="0"/>
    <x v="1"/>
    <x v="1"/>
    <x v="2"/>
    <n v="4"/>
    <x v="0"/>
    <x v="1"/>
    <x v="58"/>
    <x v="0"/>
    <x v="1"/>
    <x v="12"/>
    <x v="12"/>
    <n v="3"/>
    <x v="0"/>
    <n v="3"/>
    <x v="3"/>
    <x v="3"/>
    <x v="0"/>
    <x v="0"/>
    <n v="3"/>
    <n v="2"/>
    <x v="2"/>
    <x v="6"/>
    <x v="1"/>
    <x v="2"/>
    <x v="2"/>
    <n v="0"/>
    <x v="0"/>
    <n v="0"/>
    <x v="2"/>
  </r>
  <r>
    <n v="32"/>
    <x v="1"/>
    <x v="1"/>
    <x v="0"/>
    <x v="0"/>
    <n v="1"/>
    <x v="0"/>
    <n v="4"/>
    <x v="2"/>
    <s v="Medical"/>
    <n v="2013"/>
    <n v="2"/>
    <x v="0"/>
    <x v="1"/>
    <x v="1"/>
    <x v="1"/>
    <x v="1"/>
    <x v="1"/>
    <x v="6"/>
    <n v="2"/>
    <x v="1"/>
    <x v="1"/>
    <x v="47"/>
    <x v="4"/>
    <x v="1"/>
    <x v="9"/>
    <x v="9"/>
    <n v="3"/>
    <x v="0"/>
    <n v="2"/>
    <x v="2"/>
    <x v="1"/>
    <x v="8"/>
    <x v="3"/>
    <n v="2"/>
    <n v="3"/>
    <x v="1"/>
    <x v="4"/>
    <x v="1"/>
    <x v="3"/>
    <x v="2"/>
    <n v="2"/>
    <x v="0"/>
    <n v="2"/>
    <x v="2"/>
  </r>
  <r>
    <n v="39"/>
    <x v="1"/>
    <x v="1"/>
    <x v="0"/>
    <x v="1"/>
    <n v="24"/>
    <x v="2"/>
    <n v="1"/>
    <x v="1"/>
    <s v="Life Sciences"/>
    <n v="2014"/>
    <n v="1"/>
    <x v="3"/>
    <x v="1"/>
    <x v="0"/>
    <x v="0"/>
    <x v="0"/>
    <x v="0"/>
    <x v="1"/>
    <n v="4"/>
    <x v="0"/>
    <x v="0"/>
    <x v="1315"/>
    <x v="8"/>
    <x v="1"/>
    <x v="4"/>
    <x v="4"/>
    <n v="3"/>
    <x v="0"/>
    <n v="1"/>
    <x v="0"/>
    <x v="0"/>
    <x v="33"/>
    <x v="1"/>
    <n v="2"/>
    <n v="3"/>
    <x v="1"/>
    <x v="5"/>
    <x v="0"/>
    <x v="1"/>
    <x v="1"/>
    <n v="1"/>
    <x v="0"/>
    <n v="7"/>
    <x v="1"/>
  </r>
  <r>
    <n v="38"/>
    <x v="1"/>
    <x v="1"/>
    <x v="0"/>
    <x v="1"/>
    <n v="10"/>
    <x v="1"/>
    <n v="3"/>
    <x v="3"/>
    <s v="Medical"/>
    <n v="2015"/>
    <n v="2"/>
    <x v="0"/>
    <x v="0"/>
    <x v="3"/>
    <x v="3"/>
    <x v="2"/>
    <x v="2"/>
    <x v="7"/>
    <n v="3"/>
    <x v="2"/>
    <x v="1"/>
    <x v="1316"/>
    <x v="9"/>
    <x v="1"/>
    <x v="3"/>
    <x v="3"/>
    <n v="3"/>
    <x v="0"/>
    <n v="1"/>
    <x v="0"/>
    <x v="1"/>
    <x v="26"/>
    <x v="1"/>
    <n v="3"/>
    <n v="3"/>
    <x v="1"/>
    <x v="29"/>
    <x v="4"/>
    <x v="13"/>
    <x v="4"/>
    <n v="1"/>
    <x v="0"/>
    <n v="11"/>
    <x v="3"/>
  </r>
  <r>
    <n v="32"/>
    <x v="1"/>
    <x v="1"/>
    <x v="0"/>
    <x v="0"/>
    <n v="1"/>
    <x v="0"/>
    <n v="4"/>
    <x v="2"/>
    <s v="Marketing"/>
    <n v="2016"/>
    <n v="3"/>
    <x v="1"/>
    <x v="0"/>
    <x v="0"/>
    <x v="0"/>
    <x v="2"/>
    <x v="2"/>
    <x v="0"/>
    <n v="4"/>
    <x v="0"/>
    <x v="1"/>
    <x v="1317"/>
    <x v="1"/>
    <x v="1"/>
    <x v="12"/>
    <x v="12"/>
    <n v="3"/>
    <x v="0"/>
    <n v="3"/>
    <x v="3"/>
    <x v="3"/>
    <x v="19"/>
    <x v="1"/>
    <n v="3"/>
    <n v="3"/>
    <x v="1"/>
    <x v="13"/>
    <x v="4"/>
    <x v="15"/>
    <x v="1"/>
    <n v="5"/>
    <x v="1"/>
    <n v="7"/>
    <x v="1"/>
  </r>
  <r>
    <n v="37"/>
    <x v="1"/>
    <x v="1"/>
    <x v="0"/>
    <x v="1"/>
    <n v="10"/>
    <x v="1"/>
    <n v="3"/>
    <x v="3"/>
    <s v="Life Sciences"/>
    <n v="2017"/>
    <n v="3"/>
    <x v="1"/>
    <x v="0"/>
    <x v="2"/>
    <x v="2"/>
    <x v="2"/>
    <x v="2"/>
    <x v="7"/>
    <n v="4"/>
    <x v="0"/>
    <x v="1"/>
    <x v="1318"/>
    <x v="1"/>
    <x v="0"/>
    <x v="14"/>
    <x v="14"/>
    <n v="4"/>
    <x v="1"/>
    <n v="1"/>
    <x v="0"/>
    <x v="1"/>
    <x v="28"/>
    <x v="1"/>
    <n v="2"/>
    <n v="3"/>
    <x v="1"/>
    <x v="22"/>
    <x v="4"/>
    <x v="14"/>
    <x v="3"/>
    <n v="6"/>
    <x v="2"/>
    <n v="8"/>
    <x v="1"/>
  </r>
  <r>
    <n v="25"/>
    <x v="2"/>
    <x v="1"/>
    <x v="0"/>
    <x v="0"/>
    <n v="8"/>
    <x v="1"/>
    <n v="2"/>
    <x v="0"/>
    <s v="Other"/>
    <n v="2018"/>
    <n v="1"/>
    <x v="3"/>
    <x v="0"/>
    <x v="0"/>
    <x v="0"/>
    <x v="0"/>
    <x v="0"/>
    <x v="0"/>
    <n v="3"/>
    <x v="2"/>
    <x v="2"/>
    <x v="274"/>
    <x v="4"/>
    <x v="0"/>
    <x v="6"/>
    <x v="6"/>
    <n v="4"/>
    <x v="1"/>
    <n v="2"/>
    <x v="2"/>
    <x v="1"/>
    <x v="3"/>
    <x v="0"/>
    <n v="3"/>
    <n v="2"/>
    <x v="2"/>
    <x v="8"/>
    <x v="2"/>
    <x v="7"/>
    <x v="0"/>
    <n v="0"/>
    <x v="0"/>
    <n v="4"/>
    <x v="0"/>
  </r>
  <r>
    <n v="52"/>
    <x v="0"/>
    <x v="1"/>
    <x v="2"/>
    <x v="0"/>
    <n v="29"/>
    <x v="2"/>
    <n v="4"/>
    <x v="2"/>
    <s v="Life Sciences"/>
    <n v="2019"/>
    <n v="1"/>
    <x v="3"/>
    <x v="1"/>
    <x v="0"/>
    <x v="0"/>
    <x v="1"/>
    <x v="1"/>
    <x v="6"/>
    <n v="4"/>
    <x v="0"/>
    <x v="2"/>
    <x v="1319"/>
    <x v="7"/>
    <x v="1"/>
    <x v="2"/>
    <x v="2"/>
    <n v="3"/>
    <x v="0"/>
    <n v="2"/>
    <x v="2"/>
    <x v="3"/>
    <x v="28"/>
    <x v="1"/>
    <n v="3"/>
    <n v="2"/>
    <x v="2"/>
    <x v="7"/>
    <x v="0"/>
    <x v="6"/>
    <x v="1"/>
    <n v="0"/>
    <x v="0"/>
    <n v="0"/>
    <x v="2"/>
  </r>
  <r>
    <n v="44"/>
    <x v="0"/>
    <x v="1"/>
    <x v="0"/>
    <x v="1"/>
    <n v="1"/>
    <x v="0"/>
    <n v="3"/>
    <x v="3"/>
    <s v="Medical"/>
    <n v="2020"/>
    <n v="2"/>
    <x v="0"/>
    <x v="1"/>
    <x v="0"/>
    <x v="0"/>
    <x v="1"/>
    <x v="1"/>
    <x v="1"/>
    <n v="4"/>
    <x v="0"/>
    <x v="0"/>
    <x v="230"/>
    <x v="2"/>
    <x v="0"/>
    <x v="3"/>
    <x v="3"/>
    <n v="3"/>
    <x v="0"/>
    <n v="3"/>
    <x v="3"/>
    <x v="0"/>
    <x v="3"/>
    <x v="0"/>
    <n v="2"/>
    <n v="3"/>
    <x v="1"/>
    <x v="9"/>
    <x v="2"/>
    <x v="7"/>
    <x v="0"/>
    <n v="1"/>
    <x v="0"/>
    <n v="2"/>
    <x v="2"/>
  </r>
  <r>
    <n v="21"/>
    <x v="2"/>
    <x v="1"/>
    <x v="0"/>
    <x v="0"/>
    <n v="5"/>
    <x v="0"/>
    <n v="1"/>
    <x v="1"/>
    <s v="Medical"/>
    <n v="2021"/>
    <n v="3"/>
    <x v="1"/>
    <x v="1"/>
    <x v="0"/>
    <x v="0"/>
    <x v="1"/>
    <x v="1"/>
    <x v="6"/>
    <n v="1"/>
    <x v="3"/>
    <x v="0"/>
    <x v="631"/>
    <x v="1"/>
    <x v="0"/>
    <x v="0"/>
    <x v="0"/>
    <n v="3"/>
    <x v="0"/>
    <n v="4"/>
    <x v="1"/>
    <x v="0"/>
    <x v="17"/>
    <x v="2"/>
    <n v="6"/>
    <n v="3"/>
    <x v="1"/>
    <x v="4"/>
    <x v="1"/>
    <x v="3"/>
    <x v="2"/>
    <n v="1"/>
    <x v="0"/>
    <n v="2"/>
    <x v="2"/>
  </r>
  <r>
    <n v="39"/>
    <x v="1"/>
    <x v="1"/>
    <x v="2"/>
    <x v="1"/>
    <n v="9"/>
    <x v="1"/>
    <n v="3"/>
    <x v="3"/>
    <s v="Life Sciences"/>
    <n v="2022"/>
    <n v="4"/>
    <x v="2"/>
    <x v="1"/>
    <x v="0"/>
    <x v="0"/>
    <x v="4"/>
    <x v="4"/>
    <x v="5"/>
    <n v="4"/>
    <x v="0"/>
    <x v="0"/>
    <x v="1320"/>
    <x v="7"/>
    <x v="1"/>
    <x v="4"/>
    <x v="4"/>
    <n v="3"/>
    <x v="0"/>
    <n v="3"/>
    <x v="3"/>
    <x v="0"/>
    <x v="24"/>
    <x v="4"/>
    <n v="3"/>
    <n v="2"/>
    <x v="2"/>
    <x v="0"/>
    <x v="0"/>
    <x v="2"/>
    <x v="2"/>
    <n v="1"/>
    <x v="0"/>
    <n v="3"/>
    <x v="0"/>
  </r>
  <r>
    <n v="23"/>
    <x v="2"/>
    <x v="0"/>
    <x v="1"/>
    <x v="0"/>
    <n v="9"/>
    <x v="1"/>
    <n v="3"/>
    <x v="3"/>
    <s v="Marketing"/>
    <n v="2023"/>
    <n v="4"/>
    <x v="2"/>
    <x v="1"/>
    <x v="0"/>
    <x v="0"/>
    <x v="1"/>
    <x v="1"/>
    <x v="6"/>
    <n v="1"/>
    <x v="3"/>
    <x v="1"/>
    <x v="1321"/>
    <x v="1"/>
    <x v="1"/>
    <x v="12"/>
    <x v="12"/>
    <n v="3"/>
    <x v="0"/>
    <n v="1"/>
    <x v="0"/>
    <x v="1"/>
    <x v="5"/>
    <x v="2"/>
    <n v="3"/>
    <n v="2"/>
    <x v="2"/>
    <x v="6"/>
    <x v="1"/>
    <x v="2"/>
    <x v="2"/>
    <n v="1"/>
    <x v="0"/>
    <n v="0"/>
    <x v="2"/>
  </r>
  <r>
    <n v="36"/>
    <x v="1"/>
    <x v="1"/>
    <x v="0"/>
    <x v="0"/>
    <n v="3"/>
    <x v="0"/>
    <n v="3"/>
    <x v="3"/>
    <s v="Medical"/>
    <n v="2024"/>
    <n v="1"/>
    <x v="3"/>
    <x v="0"/>
    <x v="1"/>
    <x v="1"/>
    <x v="2"/>
    <x v="2"/>
    <x v="0"/>
    <n v="4"/>
    <x v="0"/>
    <x v="1"/>
    <x v="1322"/>
    <x v="4"/>
    <x v="1"/>
    <x v="12"/>
    <x v="12"/>
    <n v="3"/>
    <x v="0"/>
    <n v="3"/>
    <x v="3"/>
    <x v="3"/>
    <x v="1"/>
    <x v="0"/>
    <n v="2"/>
    <n v="3"/>
    <x v="1"/>
    <x v="7"/>
    <x v="0"/>
    <x v="1"/>
    <x v="1"/>
    <n v="3"/>
    <x v="1"/>
    <n v="4"/>
    <x v="0"/>
  </r>
  <r>
    <n v="36"/>
    <x v="1"/>
    <x v="1"/>
    <x v="1"/>
    <x v="1"/>
    <n v="4"/>
    <x v="0"/>
    <n v="2"/>
    <x v="0"/>
    <s v="Life Sciences"/>
    <n v="2025"/>
    <n v="4"/>
    <x v="2"/>
    <x v="0"/>
    <x v="0"/>
    <x v="0"/>
    <x v="0"/>
    <x v="0"/>
    <x v="3"/>
    <n v="2"/>
    <x v="1"/>
    <x v="2"/>
    <x v="1323"/>
    <x v="8"/>
    <x v="1"/>
    <x v="4"/>
    <x v="4"/>
    <n v="3"/>
    <x v="0"/>
    <n v="2"/>
    <x v="2"/>
    <x v="2"/>
    <x v="33"/>
    <x v="1"/>
    <n v="3"/>
    <n v="3"/>
    <x v="1"/>
    <x v="9"/>
    <x v="2"/>
    <x v="3"/>
    <x v="2"/>
    <n v="0"/>
    <x v="0"/>
    <n v="2"/>
    <x v="2"/>
  </r>
  <r>
    <n v="56"/>
    <x v="0"/>
    <x v="1"/>
    <x v="2"/>
    <x v="1"/>
    <n v="1"/>
    <x v="0"/>
    <n v="4"/>
    <x v="2"/>
    <s v="Life Sciences"/>
    <n v="2026"/>
    <n v="3"/>
    <x v="1"/>
    <x v="1"/>
    <x v="0"/>
    <x v="0"/>
    <x v="0"/>
    <x v="0"/>
    <x v="4"/>
    <n v="3"/>
    <x v="2"/>
    <x v="2"/>
    <x v="1324"/>
    <x v="1"/>
    <x v="1"/>
    <x v="7"/>
    <x v="7"/>
    <n v="4"/>
    <x v="1"/>
    <n v="1"/>
    <x v="0"/>
    <x v="1"/>
    <x v="10"/>
    <x v="1"/>
    <n v="2"/>
    <n v="2"/>
    <x v="2"/>
    <x v="20"/>
    <x v="4"/>
    <x v="16"/>
    <x v="3"/>
    <n v="1"/>
    <x v="0"/>
    <n v="9"/>
    <x v="1"/>
  </r>
  <r>
    <n v="29"/>
    <x v="2"/>
    <x v="0"/>
    <x v="0"/>
    <x v="1"/>
    <n v="1"/>
    <x v="0"/>
    <n v="4"/>
    <x v="2"/>
    <s v="Medical"/>
    <n v="2027"/>
    <n v="1"/>
    <x v="3"/>
    <x v="1"/>
    <x v="0"/>
    <x v="0"/>
    <x v="1"/>
    <x v="1"/>
    <x v="1"/>
    <n v="4"/>
    <x v="0"/>
    <x v="1"/>
    <x v="1325"/>
    <x v="3"/>
    <x v="0"/>
    <x v="9"/>
    <x v="9"/>
    <n v="3"/>
    <x v="0"/>
    <n v="2"/>
    <x v="2"/>
    <x v="2"/>
    <x v="21"/>
    <x v="3"/>
    <n v="3"/>
    <n v="4"/>
    <x v="3"/>
    <x v="4"/>
    <x v="1"/>
    <x v="3"/>
    <x v="2"/>
    <n v="2"/>
    <x v="0"/>
    <n v="2"/>
    <x v="2"/>
  </r>
  <r>
    <n v="42"/>
    <x v="0"/>
    <x v="1"/>
    <x v="0"/>
    <x v="1"/>
    <n v="2"/>
    <x v="0"/>
    <n v="3"/>
    <x v="3"/>
    <s v="Life Sciences"/>
    <n v="2031"/>
    <n v="1"/>
    <x v="3"/>
    <x v="1"/>
    <x v="0"/>
    <x v="0"/>
    <x v="4"/>
    <x v="4"/>
    <x v="5"/>
    <n v="3"/>
    <x v="2"/>
    <x v="1"/>
    <x v="1326"/>
    <x v="6"/>
    <x v="1"/>
    <x v="0"/>
    <x v="0"/>
    <n v="3"/>
    <x v="0"/>
    <n v="1"/>
    <x v="0"/>
    <x v="0"/>
    <x v="13"/>
    <x v="4"/>
    <n v="2"/>
    <n v="2"/>
    <x v="2"/>
    <x v="14"/>
    <x v="3"/>
    <x v="8"/>
    <x v="1"/>
    <n v="4"/>
    <x v="1"/>
    <n v="14"/>
    <x v="3"/>
  </r>
  <r>
    <n v="56"/>
    <x v="0"/>
    <x v="0"/>
    <x v="0"/>
    <x v="1"/>
    <n v="7"/>
    <x v="1"/>
    <n v="2"/>
    <x v="0"/>
    <s v="Technical Degree"/>
    <n v="2032"/>
    <n v="4"/>
    <x v="2"/>
    <x v="1"/>
    <x v="0"/>
    <x v="0"/>
    <x v="1"/>
    <x v="1"/>
    <x v="2"/>
    <n v="3"/>
    <x v="2"/>
    <x v="1"/>
    <x v="1327"/>
    <x v="0"/>
    <x v="1"/>
    <x v="0"/>
    <x v="0"/>
    <n v="3"/>
    <x v="0"/>
    <n v="4"/>
    <x v="1"/>
    <x v="1"/>
    <x v="19"/>
    <x v="1"/>
    <n v="4"/>
    <n v="1"/>
    <x v="0"/>
    <x v="1"/>
    <x v="0"/>
    <x v="5"/>
    <x v="1"/>
    <n v="9"/>
    <x v="2"/>
    <n v="8"/>
    <x v="1"/>
  </r>
  <r>
    <n v="41"/>
    <x v="0"/>
    <x v="1"/>
    <x v="0"/>
    <x v="1"/>
    <n v="28"/>
    <x v="2"/>
    <n v="4"/>
    <x v="2"/>
    <s v="Life Sciences"/>
    <n v="2034"/>
    <n v="1"/>
    <x v="3"/>
    <x v="0"/>
    <x v="1"/>
    <x v="1"/>
    <x v="3"/>
    <x v="3"/>
    <x v="3"/>
    <n v="2"/>
    <x v="1"/>
    <x v="1"/>
    <x v="1328"/>
    <x v="4"/>
    <x v="1"/>
    <x v="1"/>
    <x v="1"/>
    <n v="4"/>
    <x v="1"/>
    <n v="3"/>
    <x v="3"/>
    <x v="1"/>
    <x v="24"/>
    <x v="4"/>
    <n v="3"/>
    <n v="3"/>
    <x v="1"/>
    <x v="23"/>
    <x v="4"/>
    <x v="1"/>
    <x v="1"/>
    <n v="0"/>
    <x v="0"/>
    <n v="10"/>
    <x v="1"/>
  </r>
  <r>
    <n v="34"/>
    <x v="1"/>
    <x v="1"/>
    <x v="0"/>
    <x v="0"/>
    <n v="28"/>
    <x v="2"/>
    <n v="3"/>
    <x v="3"/>
    <s v="Marketing"/>
    <n v="2035"/>
    <n v="4"/>
    <x v="2"/>
    <x v="0"/>
    <x v="1"/>
    <x v="1"/>
    <x v="0"/>
    <x v="0"/>
    <x v="0"/>
    <n v="3"/>
    <x v="2"/>
    <x v="1"/>
    <x v="1329"/>
    <x v="1"/>
    <x v="1"/>
    <x v="7"/>
    <x v="7"/>
    <n v="4"/>
    <x v="1"/>
    <n v="4"/>
    <x v="1"/>
    <x v="3"/>
    <x v="0"/>
    <x v="0"/>
    <n v="2"/>
    <n v="3"/>
    <x v="1"/>
    <x v="3"/>
    <x v="0"/>
    <x v="1"/>
    <x v="1"/>
    <n v="1"/>
    <x v="0"/>
    <n v="7"/>
    <x v="1"/>
  </r>
  <r>
    <n v="36"/>
    <x v="1"/>
    <x v="1"/>
    <x v="2"/>
    <x v="0"/>
    <n v="15"/>
    <x v="4"/>
    <n v="4"/>
    <x v="2"/>
    <s v="Marketing"/>
    <n v="2036"/>
    <n v="4"/>
    <x v="2"/>
    <x v="1"/>
    <x v="3"/>
    <x v="3"/>
    <x v="0"/>
    <x v="0"/>
    <x v="0"/>
    <n v="4"/>
    <x v="0"/>
    <x v="2"/>
    <x v="1330"/>
    <x v="1"/>
    <x v="1"/>
    <x v="13"/>
    <x v="13"/>
    <n v="4"/>
    <x v="1"/>
    <n v="1"/>
    <x v="0"/>
    <x v="1"/>
    <x v="20"/>
    <x v="1"/>
    <n v="4"/>
    <n v="2"/>
    <x v="2"/>
    <x v="15"/>
    <x v="4"/>
    <x v="16"/>
    <x v="3"/>
    <n v="11"/>
    <x v="3"/>
    <n v="11"/>
    <x v="3"/>
  </r>
  <r>
    <n v="41"/>
    <x v="0"/>
    <x v="1"/>
    <x v="0"/>
    <x v="0"/>
    <n v="3"/>
    <x v="0"/>
    <n v="3"/>
    <x v="3"/>
    <s v="Life Sciences"/>
    <n v="2037"/>
    <n v="3"/>
    <x v="1"/>
    <x v="1"/>
    <x v="1"/>
    <x v="1"/>
    <x v="0"/>
    <x v="0"/>
    <x v="0"/>
    <n v="2"/>
    <x v="1"/>
    <x v="2"/>
    <x v="1331"/>
    <x v="7"/>
    <x v="1"/>
    <x v="0"/>
    <x v="0"/>
    <n v="3"/>
    <x v="0"/>
    <n v="3"/>
    <x v="3"/>
    <x v="1"/>
    <x v="19"/>
    <x v="1"/>
    <n v="5"/>
    <n v="3"/>
    <x v="1"/>
    <x v="8"/>
    <x v="2"/>
    <x v="0"/>
    <x v="0"/>
    <n v="0"/>
    <x v="0"/>
    <n v="4"/>
    <x v="0"/>
  </r>
  <r>
    <n v="32"/>
    <x v="1"/>
    <x v="1"/>
    <x v="0"/>
    <x v="1"/>
    <n v="2"/>
    <x v="0"/>
    <n v="3"/>
    <x v="3"/>
    <s v="Technical Degree"/>
    <n v="2038"/>
    <n v="4"/>
    <x v="2"/>
    <x v="1"/>
    <x v="0"/>
    <x v="0"/>
    <x v="1"/>
    <x v="1"/>
    <x v="1"/>
    <n v="1"/>
    <x v="3"/>
    <x v="0"/>
    <x v="1234"/>
    <x v="1"/>
    <x v="1"/>
    <x v="9"/>
    <x v="9"/>
    <n v="3"/>
    <x v="0"/>
    <n v="4"/>
    <x v="1"/>
    <x v="0"/>
    <x v="21"/>
    <x v="3"/>
    <n v="4"/>
    <n v="3"/>
    <x v="1"/>
    <x v="9"/>
    <x v="2"/>
    <x v="3"/>
    <x v="2"/>
    <n v="1"/>
    <x v="0"/>
    <n v="2"/>
    <x v="2"/>
  </r>
  <r>
    <n v="35"/>
    <x v="1"/>
    <x v="1"/>
    <x v="0"/>
    <x v="2"/>
    <n v="26"/>
    <x v="2"/>
    <n v="4"/>
    <x v="2"/>
    <s v="Life Sciences"/>
    <n v="2040"/>
    <n v="3"/>
    <x v="1"/>
    <x v="0"/>
    <x v="0"/>
    <x v="0"/>
    <x v="2"/>
    <x v="2"/>
    <x v="8"/>
    <n v="4"/>
    <x v="0"/>
    <x v="0"/>
    <x v="1332"/>
    <x v="1"/>
    <x v="0"/>
    <x v="10"/>
    <x v="10"/>
    <n v="3"/>
    <x v="0"/>
    <n v="3"/>
    <x v="3"/>
    <x v="0"/>
    <x v="15"/>
    <x v="0"/>
    <n v="2"/>
    <n v="3"/>
    <x v="1"/>
    <x v="7"/>
    <x v="0"/>
    <x v="2"/>
    <x v="2"/>
    <n v="1"/>
    <x v="0"/>
    <n v="7"/>
    <x v="1"/>
  </r>
  <r>
    <n v="38"/>
    <x v="1"/>
    <x v="1"/>
    <x v="0"/>
    <x v="0"/>
    <n v="10"/>
    <x v="1"/>
    <n v="2"/>
    <x v="0"/>
    <s v="Life Sciences"/>
    <n v="2041"/>
    <n v="1"/>
    <x v="3"/>
    <x v="0"/>
    <x v="0"/>
    <x v="0"/>
    <x v="0"/>
    <x v="0"/>
    <x v="0"/>
    <n v="4"/>
    <x v="0"/>
    <x v="1"/>
    <x v="798"/>
    <x v="1"/>
    <x v="1"/>
    <x v="0"/>
    <x v="0"/>
    <n v="3"/>
    <x v="0"/>
    <n v="3"/>
    <x v="3"/>
    <x v="1"/>
    <x v="1"/>
    <x v="0"/>
    <n v="1"/>
    <n v="3"/>
    <x v="1"/>
    <x v="1"/>
    <x v="0"/>
    <x v="1"/>
    <x v="1"/>
    <n v="1"/>
    <x v="0"/>
    <n v="9"/>
    <x v="1"/>
  </r>
  <r>
    <n v="50"/>
    <x v="0"/>
    <x v="0"/>
    <x v="1"/>
    <x v="0"/>
    <n v="1"/>
    <x v="0"/>
    <n v="4"/>
    <x v="2"/>
    <s v="Life Sciences"/>
    <n v="2044"/>
    <n v="2"/>
    <x v="0"/>
    <x v="1"/>
    <x v="0"/>
    <x v="0"/>
    <x v="0"/>
    <x v="0"/>
    <x v="0"/>
    <n v="3"/>
    <x v="2"/>
    <x v="2"/>
    <x v="1333"/>
    <x v="8"/>
    <x v="1"/>
    <x v="3"/>
    <x v="3"/>
    <n v="3"/>
    <x v="0"/>
    <n v="4"/>
    <x v="1"/>
    <x v="3"/>
    <x v="4"/>
    <x v="1"/>
    <n v="3"/>
    <n v="3"/>
    <x v="1"/>
    <x v="0"/>
    <x v="0"/>
    <x v="7"/>
    <x v="0"/>
    <n v="0"/>
    <x v="0"/>
    <n v="1"/>
    <x v="2"/>
  </r>
  <r>
    <n v="36"/>
    <x v="1"/>
    <x v="1"/>
    <x v="0"/>
    <x v="0"/>
    <n v="11"/>
    <x v="4"/>
    <n v="4"/>
    <x v="2"/>
    <s v="Marketing"/>
    <n v="2045"/>
    <n v="2"/>
    <x v="0"/>
    <x v="0"/>
    <x v="1"/>
    <x v="1"/>
    <x v="0"/>
    <x v="0"/>
    <x v="0"/>
    <n v="4"/>
    <x v="0"/>
    <x v="1"/>
    <x v="1334"/>
    <x v="5"/>
    <x v="1"/>
    <x v="4"/>
    <x v="4"/>
    <n v="3"/>
    <x v="0"/>
    <n v="1"/>
    <x v="0"/>
    <x v="1"/>
    <x v="0"/>
    <x v="0"/>
    <n v="2"/>
    <n v="2"/>
    <x v="2"/>
    <x v="0"/>
    <x v="0"/>
    <x v="7"/>
    <x v="0"/>
    <n v="0"/>
    <x v="0"/>
    <n v="0"/>
    <x v="2"/>
  </r>
  <r>
    <n v="45"/>
    <x v="0"/>
    <x v="1"/>
    <x v="0"/>
    <x v="0"/>
    <n v="20"/>
    <x v="3"/>
    <n v="3"/>
    <x v="3"/>
    <s v="Life Sciences"/>
    <n v="2046"/>
    <n v="4"/>
    <x v="2"/>
    <x v="0"/>
    <x v="0"/>
    <x v="0"/>
    <x v="0"/>
    <x v="0"/>
    <x v="0"/>
    <n v="3"/>
    <x v="2"/>
    <x v="0"/>
    <x v="1335"/>
    <x v="0"/>
    <x v="1"/>
    <x v="2"/>
    <x v="2"/>
    <n v="3"/>
    <x v="0"/>
    <n v="3"/>
    <x v="3"/>
    <x v="0"/>
    <x v="0"/>
    <x v="0"/>
    <n v="3"/>
    <n v="3"/>
    <x v="1"/>
    <x v="8"/>
    <x v="2"/>
    <x v="7"/>
    <x v="0"/>
    <n v="0"/>
    <x v="0"/>
    <n v="1"/>
    <x v="2"/>
  </r>
  <r>
    <n v="40"/>
    <x v="1"/>
    <x v="1"/>
    <x v="0"/>
    <x v="1"/>
    <n v="2"/>
    <x v="0"/>
    <n v="4"/>
    <x v="2"/>
    <s v="Life Sciences"/>
    <n v="2048"/>
    <n v="3"/>
    <x v="1"/>
    <x v="1"/>
    <x v="1"/>
    <x v="1"/>
    <x v="1"/>
    <x v="1"/>
    <x v="1"/>
    <n v="3"/>
    <x v="2"/>
    <x v="0"/>
    <x v="1336"/>
    <x v="7"/>
    <x v="1"/>
    <x v="9"/>
    <x v="9"/>
    <n v="3"/>
    <x v="0"/>
    <n v="4"/>
    <x v="1"/>
    <x v="0"/>
    <x v="0"/>
    <x v="0"/>
    <n v="2"/>
    <n v="3"/>
    <x v="1"/>
    <x v="4"/>
    <x v="1"/>
    <x v="3"/>
    <x v="2"/>
    <n v="2"/>
    <x v="0"/>
    <n v="2"/>
    <x v="2"/>
  </r>
  <r>
    <n v="35"/>
    <x v="1"/>
    <x v="1"/>
    <x v="1"/>
    <x v="1"/>
    <n v="18"/>
    <x v="3"/>
    <n v="4"/>
    <x v="2"/>
    <s v="Life Sciences"/>
    <n v="2049"/>
    <n v="3"/>
    <x v="1"/>
    <x v="1"/>
    <x v="0"/>
    <x v="0"/>
    <x v="0"/>
    <x v="0"/>
    <x v="4"/>
    <n v="3"/>
    <x v="2"/>
    <x v="1"/>
    <x v="1337"/>
    <x v="1"/>
    <x v="0"/>
    <x v="9"/>
    <x v="9"/>
    <n v="3"/>
    <x v="0"/>
    <n v="4"/>
    <x v="1"/>
    <x v="3"/>
    <x v="1"/>
    <x v="0"/>
    <n v="2"/>
    <n v="4"/>
    <x v="3"/>
    <x v="1"/>
    <x v="0"/>
    <x v="3"/>
    <x v="2"/>
    <n v="0"/>
    <x v="0"/>
    <n v="2"/>
    <x v="2"/>
  </r>
  <r>
    <n v="40"/>
    <x v="1"/>
    <x v="1"/>
    <x v="0"/>
    <x v="1"/>
    <n v="2"/>
    <x v="0"/>
    <n v="4"/>
    <x v="2"/>
    <s v="Medical"/>
    <n v="2051"/>
    <n v="3"/>
    <x v="1"/>
    <x v="0"/>
    <x v="0"/>
    <x v="0"/>
    <x v="1"/>
    <x v="1"/>
    <x v="1"/>
    <n v="3"/>
    <x v="2"/>
    <x v="1"/>
    <x v="1338"/>
    <x v="7"/>
    <x v="1"/>
    <x v="9"/>
    <x v="9"/>
    <n v="3"/>
    <x v="0"/>
    <n v="2"/>
    <x v="2"/>
    <x v="2"/>
    <x v="26"/>
    <x v="1"/>
    <n v="2"/>
    <n v="3"/>
    <x v="1"/>
    <x v="8"/>
    <x v="2"/>
    <x v="7"/>
    <x v="0"/>
    <n v="0"/>
    <x v="0"/>
    <n v="2"/>
    <x v="2"/>
  </r>
  <r>
    <n v="35"/>
    <x v="1"/>
    <x v="1"/>
    <x v="0"/>
    <x v="1"/>
    <n v="1"/>
    <x v="0"/>
    <n v="4"/>
    <x v="2"/>
    <s v="Life Sciences"/>
    <n v="2052"/>
    <n v="3"/>
    <x v="1"/>
    <x v="0"/>
    <x v="3"/>
    <x v="3"/>
    <x v="1"/>
    <x v="1"/>
    <x v="1"/>
    <n v="4"/>
    <x v="0"/>
    <x v="1"/>
    <x v="1339"/>
    <x v="1"/>
    <x v="1"/>
    <x v="3"/>
    <x v="3"/>
    <n v="3"/>
    <x v="0"/>
    <n v="4"/>
    <x v="1"/>
    <x v="1"/>
    <x v="21"/>
    <x v="3"/>
    <n v="5"/>
    <n v="3"/>
    <x v="1"/>
    <x v="9"/>
    <x v="2"/>
    <x v="7"/>
    <x v="0"/>
    <n v="1"/>
    <x v="0"/>
    <n v="1"/>
    <x v="2"/>
  </r>
  <r>
    <n v="29"/>
    <x v="2"/>
    <x v="1"/>
    <x v="0"/>
    <x v="1"/>
    <n v="13"/>
    <x v="4"/>
    <n v="2"/>
    <x v="0"/>
    <s v="Other"/>
    <n v="2053"/>
    <n v="4"/>
    <x v="2"/>
    <x v="1"/>
    <x v="1"/>
    <x v="1"/>
    <x v="0"/>
    <x v="0"/>
    <x v="2"/>
    <n v="2"/>
    <x v="1"/>
    <x v="1"/>
    <x v="717"/>
    <x v="5"/>
    <x v="0"/>
    <x v="4"/>
    <x v="4"/>
    <n v="3"/>
    <x v="0"/>
    <n v="1"/>
    <x v="0"/>
    <x v="1"/>
    <x v="1"/>
    <x v="0"/>
    <n v="2"/>
    <n v="3"/>
    <x v="1"/>
    <x v="9"/>
    <x v="2"/>
    <x v="7"/>
    <x v="0"/>
    <n v="0"/>
    <x v="0"/>
    <n v="3"/>
    <x v="0"/>
  </r>
  <r>
    <n v="29"/>
    <x v="2"/>
    <x v="1"/>
    <x v="0"/>
    <x v="1"/>
    <n v="28"/>
    <x v="2"/>
    <n v="4"/>
    <x v="2"/>
    <s v="Medical"/>
    <n v="2054"/>
    <n v="4"/>
    <x v="2"/>
    <x v="0"/>
    <x v="1"/>
    <x v="1"/>
    <x v="1"/>
    <x v="1"/>
    <x v="1"/>
    <n v="1"/>
    <x v="3"/>
    <x v="0"/>
    <x v="1340"/>
    <x v="1"/>
    <x v="1"/>
    <x v="9"/>
    <x v="9"/>
    <n v="3"/>
    <x v="0"/>
    <n v="2"/>
    <x v="2"/>
    <x v="0"/>
    <x v="7"/>
    <x v="3"/>
    <n v="3"/>
    <n v="1"/>
    <x v="0"/>
    <x v="8"/>
    <x v="2"/>
    <x v="0"/>
    <x v="0"/>
    <n v="0"/>
    <x v="0"/>
    <n v="4"/>
    <x v="0"/>
  </r>
  <r>
    <n v="50"/>
    <x v="0"/>
    <x v="0"/>
    <x v="0"/>
    <x v="0"/>
    <n v="28"/>
    <x v="2"/>
    <n v="3"/>
    <x v="3"/>
    <s v="Marketing"/>
    <n v="2055"/>
    <n v="4"/>
    <x v="2"/>
    <x v="1"/>
    <x v="1"/>
    <x v="1"/>
    <x v="2"/>
    <x v="2"/>
    <x v="0"/>
    <n v="1"/>
    <x v="3"/>
    <x v="2"/>
    <x v="1341"/>
    <x v="5"/>
    <x v="0"/>
    <x v="4"/>
    <x v="4"/>
    <n v="3"/>
    <x v="0"/>
    <n v="2"/>
    <x v="2"/>
    <x v="1"/>
    <x v="26"/>
    <x v="1"/>
    <n v="3"/>
    <n v="3"/>
    <x v="1"/>
    <x v="11"/>
    <x v="2"/>
    <x v="3"/>
    <x v="2"/>
    <n v="2"/>
    <x v="0"/>
    <n v="0"/>
    <x v="2"/>
  </r>
  <r>
    <n v="39"/>
    <x v="1"/>
    <x v="1"/>
    <x v="0"/>
    <x v="0"/>
    <n v="24"/>
    <x v="2"/>
    <n v="1"/>
    <x v="1"/>
    <s v="Marketing"/>
    <n v="2056"/>
    <n v="2"/>
    <x v="0"/>
    <x v="0"/>
    <x v="1"/>
    <x v="1"/>
    <x v="3"/>
    <x v="3"/>
    <x v="0"/>
    <n v="4"/>
    <x v="0"/>
    <x v="1"/>
    <x v="1342"/>
    <x v="4"/>
    <x v="1"/>
    <x v="0"/>
    <x v="0"/>
    <n v="3"/>
    <x v="0"/>
    <n v="1"/>
    <x v="0"/>
    <x v="1"/>
    <x v="24"/>
    <x v="4"/>
    <n v="2"/>
    <n v="2"/>
    <x v="2"/>
    <x v="23"/>
    <x v="4"/>
    <x v="5"/>
    <x v="1"/>
    <n v="9"/>
    <x v="2"/>
    <n v="6"/>
    <x v="1"/>
  </r>
  <r>
    <n v="31"/>
    <x v="1"/>
    <x v="1"/>
    <x v="2"/>
    <x v="1"/>
    <n v="5"/>
    <x v="0"/>
    <n v="3"/>
    <x v="3"/>
    <s v="Medical"/>
    <n v="2057"/>
    <n v="2"/>
    <x v="0"/>
    <x v="1"/>
    <x v="0"/>
    <x v="0"/>
    <x v="0"/>
    <x v="0"/>
    <x v="3"/>
    <n v="1"/>
    <x v="3"/>
    <x v="0"/>
    <x v="1343"/>
    <x v="4"/>
    <x v="1"/>
    <x v="12"/>
    <x v="12"/>
    <n v="3"/>
    <x v="0"/>
    <n v="2"/>
    <x v="2"/>
    <x v="0"/>
    <x v="1"/>
    <x v="0"/>
    <n v="2"/>
    <n v="3"/>
    <x v="1"/>
    <x v="7"/>
    <x v="0"/>
    <x v="0"/>
    <x v="0"/>
    <n v="1"/>
    <x v="0"/>
    <n v="7"/>
    <x v="1"/>
  </r>
  <r>
    <n v="26"/>
    <x v="2"/>
    <x v="1"/>
    <x v="0"/>
    <x v="0"/>
    <n v="5"/>
    <x v="0"/>
    <n v="3"/>
    <x v="3"/>
    <s v="Other"/>
    <n v="2060"/>
    <n v="4"/>
    <x v="2"/>
    <x v="0"/>
    <x v="1"/>
    <x v="1"/>
    <x v="1"/>
    <x v="1"/>
    <x v="6"/>
    <n v="3"/>
    <x v="2"/>
    <x v="0"/>
    <x v="1344"/>
    <x v="4"/>
    <x v="1"/>
    <x v="11"/>
    <x v="11"/>
    <n v="3"/>
    <x v="0"/>
    <n v="4"/>
    <x v="1"/>
    <x v="0"/>
    <x v="7"/>
    <x v="3"/>
    <n v="2"/>
    <n v="3"/>
    <x v="1"/>
    <x v="9"/>
    <x v="2"/>
    <x v="3"/>
    <x v="2"/>
    <n v="0"/>
    <x v="0"/>
    <n v="0"/>
    <x v="2"/>
  </r>
  <r>
    <n v="36"/>
    <x v="1"/>
    <x v="1"/>
    <x v="1"/>
    <x v="1"/>
    <n v="23"/>
    <x v="2"/>
    <n v="2"/>
    <x v="0"/>
    <s v="Medical"/>
    <n v="2061"/>
    <n v="3"/>
    <x v="1"/>
    <x v="1"/>
    <x v="2"/>
    <x v="2"/>
    <x v="0"/>
    <x v="0"/>
    <x v="2"/>
    <n v="4"/>
    <x v="0"/>
    <x v="1"/>
    <x v="1345"/>
    <x v="5"/>
    <x v="1"/>
    <x v="8"/>
    <x v="8"/>
    <n v="3"/>
    <x v="0"/>
    <n v="3"/>
    <x v="3"/>
    <x v="1"/>
    <x v="6"/>
    <x v="1"/>
    <n v="3"/>
    <n v="3"/>
    <x v="1"/>
    <x v="8"/>
    <x v="2"/>
    <x v="3"/>
    <x v="2"/>
    <n v="0"/>
    <x v="0"/>
    <n v="3"/>
    <x v="0"/>
  </r>
  <r>
    <n v="39"/>
    <x v="1"/>
    <x v="1"/>
    <x v="0"/>
    <x v="1"/>
    <n v="6"/>
    <x v="1"/>
    <n v="1"/>
    <x v="1"/>
    <s v="Medical"/>
    <n v="2062"/>
    <n v="4"/>
    <x v="2"/>
    <x v="1"/>
    <x v="1"/>
    <x v="1"/>
    <x v="2"/>
    <x v="2"/>
    <x v="4"/>
    <n v="1"/>
    <x v="3"/>
    <x v="1"/>
    <x v="1346"/>
    <x v="5"/>
    <x v="1"/>
    <x v="2"/>
    <x v="2"/>
    <n v="3"/>
    <x v="0"/>
    <n v="1"/>
    <x v="0"/>
    <x v="1"/>
    <x v="15"/>
    <x v="0"/>
    <n v="5"/>
    <n v="3"/>
    <x v="1"/>
    <x v="5"/>
    <x v="0"/>
    <x v="1"/>
    <x v="1"/>
    <n v="1"/>
    <x v="0"/>
    <n v="7"/>
    <x v="1"/>
  </r>
  <r>
    <n v="27"/>
    <x v="2"/>
    <x v="1"/>
    <x v="0"/>
    <x v="1"/>
    <n v="4"/>
    <x v="0"/>
    <n v="3"/>
    <x v="3"/>
    <s v="Life Sciences"/>
    <n v="2064"/>
    <n v="2"/>
    <x v="0"/>
    <x v="1"/>
    <x v="2"/>
    <x v="2"/>
    <x v="0"/>
    <x v="0"/>
    <x v="3"/>
    <n v="2"/>
    <x v="1"/>
    <x v="1"/>
    <x v="528"/>
    <x v="1"/>
    <x v="0"/>
    <x v="5"/>
    <x v="5"/>
    <n v="4"/>
    <x v="1"/>
    <n v="2"/>
    <x v="2"/>
    <x v="1"/>
    <x v="3"/>
    <x v="0"/>
    <n v="0"/>
    <n v="3"/>
    <x v="1"/>
    <x v="0"/>
    <x v="0"/>
    <x v="3"/>
    <x v="2"/>
    <n v="0"/>
    <x v="0"/>
    <n v="3"/>
    <x v="0"/>
  </r>
  <r>
    <n v="49"/>
    <x v="0"/>
    <x v="1"/>
    <x v="1"/>
    <x v="0"/>
    <n v="2"/>
    <x v="0"/>
    <n v="3"/>
    <x v="3"/>
    <s v="Medical"/>
    <n v="2065"/>
    <n v="4"/>
    <x v="2"/>
    <x v="1"/>
    <x v="1"/>
    <x v="1"/>
    <x v="0"/>
    <x v="0"/>
    <x v="0"/>
    <n v="2"/>
    <x v="1"/>
    <x v="1"/>
    <x v="1347"/>
    <x v="7"/>
    <x v="1"/>
    <x v="9"/>
    <x v="9"/>
    <n v="3"/>
    <x v="0"/>
    <n v="4"/>
    <x v="1"/>
    <x v="0"/>
    <x v="6"/>
    <x v="1"/>
    <n v="3"/>
    <n v="2"/>
    <x v="2"/>
    <x v="7"/>
    <x v="0"/>
    <x v="8"/>
    <x v="1"/>
    <n v="0"/>
    <x v="0"/>
    <n v="8"/>
    <x v="1"/>
  </r>
  <r>
    <n v="34"/>
    <x v="1"/>
    <x v="1"/>
    <x v="0"/>
    <x v="1"/>
    <n v="8"/>
    <x v="1"/>
    <n v="3"/>
    <x v="3"/>
    <s v="Medical"/>
    <n v="2068"/>
    <n v="2"/>
    <x v="0"/>
    <x v="1"/>
    <x v="2"/>
    <x v="2"/>
    <x v="0"/>
    <x v="0"/>
    <x v="2"/>
    <n v="3"/>
    <x v="2"/>
    <x v="1"/>
    <x v="1348"/>
    <x v="7"/>
    <x v="1"/>
    <x v="3"/>
    <x v="3"/>
    <n v="3"/>
    <x v="0"/>
    <n v="1"/>
    <x v="0"/>
    <x v="0"/>
    <x v="3"/>
    <x v="0"/>
    <n v="3"/>
    <n v="4"/>
    <x v="3"/>
    <x v="9"/>
    <x v="2"/>
    <x v="7"/>
    <x v="0"/>
    <n v="1"/>
    <x v="0"/>
    <n v="2"/>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
  <r>
    <x v="0"/>
    <x v="0"/>
  </r>
  <r>
    <x v="1"/>
    <x v="1"/>
  </r>
  <r>
    <x v="2"/>
    <x v="2"/>
  </r>
  <r>
    <x v="3"/>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r>
  <r>
    <x v="1"/>
    <x v="1"/>
  </r>
  <r>
    <x v="2"/>
    <x v="2"/>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
  <r>
    <x v="0"/>
    <n v="0.39759036144578314"/>
  </r>
  <r>
    <x v="1"/>
    <n v="0.23938223938223938"/>
  </r>
  <r>
    <x v="2"/>
    <n v="0.23076923076923078"/>
  </r>
  <r>
    <x v="3"/>
    <n v="0.17484662576687116"/>
  </r>
  <r>
    <x v="4"/>
    <n v="0.16095890410958905"/>
  </r>
  <r>
    <x v="5"/>
    <n v="6.8965517241379309E-2"/>
  </r>
  <r>
    <x v="6"/>
    <n v="6.8702290076335881E-2"/>
  </r>
  <r>
    <x v="7"/>
    <n v="4.9019607843137254E-2"/>
  </r>
  <r>
    <x v="8"/>
    <n v="2.5000000000000001E-2"/>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0.10091743119266056"/>
  </r>
  <r>
    <x v="1"/>
    <n v="0.12481426448736999"/>
  </r>
  <r>
    <x v="2"/>
    <n v="0.25531914893617019"/>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0.10436432637571158"/>
  </r>
  <r>
    <x v="1"/>
    <n v="0.30528846153846156"/>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0.43902439024390244"/>
  </r>
  <r>
    <x v="1"/>
    <n v="0.11470588235294117"/>
  </r>
  <r>
    <x v="2"/>
    <n v="7.7294685990338161E-2"/>
  </r>
  <r>
    <x v="3"/>
    <n v="0.19170984455958548"/>
  </r>
  <r>
    <x v="4"/>
    <n v="0.14991762767710048"/>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0.19047619047619047"/>
  </r>
  <r>
    <x v="1"/>
    <n v="0.13839750260145681"/>
  </r>
  <r>
    <x v="2"/>
    <n v="0.20627802690582961"/>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x v="0"/>
    <n v="0.14795918367346939"/>
  </r>
  <r>
    <x v="1"/>
    <n v="0.1700680272108843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0816BE-1724-4A5D-938F-A0961F9869E1}" name="Avg of Monthly Inco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4:H67" firstHeaderRow="1" firstDataRow="1" firstDataCol="1"/>
  <pivotFields count="45">
    <pivotField numFmtId="1" showAll="0"/>
    <pivotField showAll="0">
      <items count="4">
        <item x="1"/>
        <item x="0"/>
        <item x="2"/>
        <item t="default"/>
      </items>
    </pivotField>
    <pivotField axis="axisRow"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items count="10">
        <item x="4"/>
        <item x="8"/>
        <item x="2"/>
        <item x="5"/>
        <item x="3"/>
        <item x="7"/>
        <item x="1"/>
        <item x="0"/>
        <item x="6"/>
        <item t="default"/>
      </items>
    </pivotField>
    <pivotField numFmtId="1" showAll="0"/>
    <pivotField showAll="0"/>
    <pivotField showAll="0">
      <items count="4">
        <item x="2"/>
        <item x="1"/>
        <item x="0"/>
        <item t="default"/>
      </items>
    </pivotField>
    <pivotField dataField="1"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showAll="0">
      <items count="3">
        <item x="1"/>
        <item x="0"/>
        <item t="default"/>
      </items>
    </pivotField>
    <pivotField showAll="0"/>
    <pivotField numFmtId="9" showAll="0"/>
    <pivotField numFmtId="1" showAll="0"/>
    <pivotField showAll="0">
      <items count="3">
        <item x="0"/>
        <item x="1"/>
        <item t="default"/>
      </items>
    </pivotField>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
  </rowFields>
  <rowItems count="3">
    <i>
      <x/>
    </i>
    <i>
      <x v="1"/>
    </i>
    <i t="grand">
      <x/>
    </i>
  </rowItems>
  <colItems count="1">
    <i/>
  </colItems>
  <dataFields count="1">
    <dataField name="Average of Monthly Income" fld="22" subtotal="average" baseField="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84EF5E-9A89-4655-9112-FE039E9A18F0}"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1:D25"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axis="axisRow" showAll="0">
      <items count="3">
        <item x="0"/>
        <item x="1"/>
        <item t="default"/>
      </items>
    </pivotField>
    <pivotField numFmtId="1" showAll="0"/>
    <pivotField showAll="0"/>
    <pivotField numFmtId="1" showAll="0"/>
    <pivotField showAll="0"/>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13"/>
  </rowFields>
  <rowItems count="3">
    <i>
      <x/>
    </i>
    <i>
      <x v="1"/>
    </i>
    <i t="grand">
      <x/>
    </i>
  </rowItems>
  <colFields count="1">
    <field x="2"/>
  </colFields>
  <colItems count="3">
    <i>
      <x/>
    </i>
    <i>
      <x v="1"/>
    </i>
    <i t="grand">
      <x/>
    </i>
  </colItems>
  <dataFields count="1">
    <dataField name="Count of Employee Number" fld="10" subtotal="count" baseField="1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E0B7EE-8331-44EA-8BC9-DF54673D1E11}" name="Avg of Monthly Income by Years at Compan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72:Q79"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items count="10">
        <item x="4"/>
        <item x="8"/>
        <item x="2"/>
        <item x="5"/>
        <item x="3"/>
        <item x="7"/>
        <item x="1"/>
        <item x="0"/>
        <item x="6"/>
        <item t="default"/>
      </items>
    </pivotField>
    <pivotField numFmtId="1" showAll="0"/>
    <pivotField showAll="0"/>
    <pivotField showAll="0">
      <items count="4">
        <item x="2"/>
        <item x="1"/>
        <item x="0"/>
        <item t="default"/>
      </items>
    </pivotField>
    <pivotField dataField="1"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showAll="0">
      <items count="3">
        <item x="1"/>
        <item x="0"/>
        <item t="default"/>
      </items>
    </pivotField>
    <pivotField showAll="0"/>
    <pivotField numFmtId="9" showAll="0"/>
    <pivotField numFmtId="1" showAll="0"/>
    <pivotField showAll="0">
      <items count="3">
        <item x="0"/>
        <item x="1"/>
        <item t="default"/>
      </items>
    </pivotField>
    <pivotField numFmtId="1" showAll="0"/>
    <pivotField showAll="0"/>
    <pivotField numFmtId="1" showAll="0"/>
    <pivotField numFmtId="1" showAll="0"/>
    <pivotField showAll="0"/>
    <pivotField numFmtId="1" showAll="0"/>
    <pivotField numFmtId="1" showAll="0"/>
    <pivotField showAll="0"/>
    <pivotField numFmtId="1" showAll="0">
      <items count="38">
        <item x="2"/>
        <item x="6"/>
        <item x="4"/>
        <item x="11"/>
        <item x="9"/>
        <item x="8"/>
        <item x="0"/>
        <item x="5"/>
        <item x="3"/>
        <item x="7"/>
        <item x="1"/>
        <item x="19"/>
        <item x="12"/>
        <item x="20"/>
        <item x="13"/>
        <item x="15"/>
        <item x="22"/>
        <item x="18"/>
        <item x="29"/>
        <item x="27"/>
        <item x="23"/>
        <item x="17"/>
        <item x="14"/>
        <item x="36"/>
        <item x="25"/>
        <item x="10"/>
        <item x="34"/>
        <item x="16"/>
        <item x="30"/>
        <item x="35"/>
        <item x="31"/>
        <item x="32"/>
        <item x="26"/>
        <item x="33"/>
        <item x="28"/>
        <item x="21"/>
        <item x="24"/>
        <item t="default"/>
      </items>
    </pivotField>
    <pivotField axis="axisRow" showAll="0">
      <items count="6">
        <item x="1"/>
        <item x="4"/>
        <item x="3"/>
        <item x="2"/>
        <item x="0"/>
        <item t="default"/>
      </items>
    </pivotField>
    <pivotField numFmtId="1" showAll="0"/>
    <pivotField showAll="0"/>
    <pivotField numFmtId="1" showAll="0"/>
    <pivotField showAll="0"/>
    <pivotField numFmtId="1" showAll="0"/>
    <pivotField showAll="0"/>
  </pivotFields>
  <rowFields count="1">
    <field x="38"/>
  </rowFields>
  <rowItems count="6">
    <i>
      <x/>
    </i>
    <i>
      <x v="1"/>
    </i>
    <i>
      <x v="2"/>
    </i>
    <i>
      <x v="3"/>
    </i>
    <i>
      <x v="4"/>
    </i>
    <i t="grand">
      <x/>
    </i>
  </rowItems>
  <colFields count="1">
    <field x="2"/>
  </colFields>
  <colItems count="3">
    <i>
      <x/>
    </i>
    <i>
      <x v="1"/>
    </i>
    <i t="grand">
      <x/>
    </i>
  </colItems>
  <dataFields count="1">
    <dataField name="Average of Monthly Income" fld="22" subtotal="average" baseField="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9C8770-CBF1-4C7C-8283-62588853F0C0}" name="Total Working Year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0:J27"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items count="3">
        <item x="0"/>
        <item x="1"/>
        <item t="default"/>
      </items>
    </pivotField>
    <pivotField numFmtId="1" showAll="0">
      <items count="5">
        <item x="3"/>
        <item x="1"/>
        <item x="0"/>
        <item x="2"/>
        <item t="default"/>
      </items>
    </pivotField>
    <pivotField showAll="0">
      <items count="5">
        <item x="0"/>
        <item x="3"/>
        <item x="1"/>
        <item x="2"/>
        <item t="default"/>
      </items>
    </pivotField>
    <pivotField numFmtId="1" showAll="0"/>
    <pivotField showAll="0">
      <items count="6">
        <item x="1"/>
        <item x="4"/>
        <item x="0"/>
        <item x="2"/>
        <item x="3"/>
        <item t="default"/>
      </items>
    </pivotField>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items count="5">
        <item x="0"/>
        <item x="1"/>
        <item x="3"/>
        <item x="2"/>
        <item t="default"/>
      </items>
    </pivotField>
    <pivotField numFmtId="1" showAll="0"/>
    <pivotField axis="axisRow" showAll="0">
      <items count="6">
        <item x="2"/>
        <item x="1"/>
        <item x="4"/>
        <item x="3"/>
        <item x="0"/>
        <item t="default"/>
      </items>
    </pivotField>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33"/>
  </rowFields>
  <rowItems count="6">
    <i>
      <x/>
    </i>
    <i>
      <x v="1"/>
    </i>
    <i>
      <x v="2"/>
    </i>
    <i>
      <x v="3"/>
    </i>
    <i>
      <x v="4"/>
    </i>
    <i t="grand">
      <x/>
    </i>
  </rowItems>
  <colFields count="1">
    <field x="2"/>
  </colFields>
  <colItems count="3">
    <i>
      <x/>
    </i>
    <i>
      <x v="1"/>
    </i>
    <i t="grand">
      <x/>
    </i>
  </colItems>
  <dataFields count="1">
    <dataField name="Count of Employee Number" fld="10" subtotal="count" baseField="3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961C3D4-C46E-464A-829B-E29FF5E868A4}" name="Attrition By Job Ro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D92"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pivotField numFmtId="1" showAll="0"/>
    <pivotField showAll="0"/>
    <pivotField numFmtId="1" showAll="0"/>
    <pivotField showAll="0"/>
    <pivotField axis="axisRow" showAll="0">
      <items count="10">
        <item x="4"/>
        <item x="8"/>
        <item x="2"/>
        <item x="5"/>
        <item x="3"/>
        <item x="7"/>
        <item x="1"/>
        <item x="0"/>
        <item x="6"/>
        <item t="default"/>
      </items>
    </pivotField>
    <pivotField numFmtId="1" showAll="0"/>
    <pivotField showAll="0"/>
    <pivotField showAll="0">
      <items count="4">
        <item x="2"/>
        <item x="1"/>
        <item x="0"/>
        <item t="default"/>
      </items>
    </pivotField>
    <pivotField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showAll="0">
      <items count="3">
        <item x="1"/>
        <item x="0"/>
        <item t="default"/>
      </items>
    </pivotField>
    <pivotField showAll="0"/>
    <pivotField numFmtId="9" showAll="0"/>
    <pivotField numFmtId="1" showAll="0"/>
    <pivotField showAll="0">
      <items count="3">
        <item x="0"/>
        <item x="1"/>
        <item t="default"/>
      </items>
    </pivotField>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18"/>
  </rowFields>
  <rowItems count="7">
    <i>
      <x/>
    </i>
    <i>
      <x v="2"/>
    </i>
    <i>
      <x v="3"/>
    </i>
    <i>
      <x v="4"/>
    </i>
    <i>
      <x v="5"/>
    </i>
    <i>
      <x v="6"/>
    </i>
    <i t="grand">
      <x/>
    </i>
  </rowItems>
  <colFields count="1">
    <field x="2"/>
  </colFields>
  <colItems count="3">
    <i>
      <x/>
    </i>
    <i>
      <x v="1"/>
    </i>
    <i t="grand">
      <x/>
    </i>
  </colItems>
  <dataFields count="1">
    <dataField name="Count of Employee Number" fld="10" subtotal="count" baseField="1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7C63128-534C-4D52-8351-B8699A4B5A0A}" name="Avg of Monthly Income by Job Ro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G70:J78"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numFmtId="1" showAll="0"/>
    <pivotField numFmtId="1" showAll="0"/>
    <pivotField showAll="0">
      <items count="5">
        <item x="0"/>
        <item x="1"/>
        <item x="2"/>
        <item x="3"/>
        <item t="default"/>
      </items>
    </pivotField>
    <pivotField showAll="0"/>
    <pivotField numFmtId="1" showAll="0"/>
    <pivotField showAll="0"/>
    <pivotField numFmtId="1" showAll="0"/>
    <pivotField showAll="0"/>
    <pivotField axis="axisRow" showAll="0">
      <items count="10">
        <item x="4"/>
        <item x="8"/>
        <item x="2"/>
        <item x="5"/>
        <item x="3"/>
        <item x="7"/>
        <item x="1"/>
        <item x="0"/>
        <item x="6"/>
        <item t="default"/>
      </items>
    </pivotField>
    <pivotField numFmtId="1" showAll="0"/>
    <pivotField showAll="0"/>
    <pivotField showAll="0">
      <items count="4">
        <item x="2"/>
        <item x="1"/>
        <item x="0"/>
        <item t="default"/>
      </items>
    </pivotField>
    <pivotField dataField="1"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showAll="0">
      <items count="3">
        <item x="1"/>
        <item x="0"/>
        <item t="default"/>
      </items>
    </pivotField>
    <pivotField showAll="0"/>
    <pivotField numFmtId="9" showAll="0"/>
    <pivotField numFmtId="1" showAll="0"/>
    <pivotField showAll="0">
      <items count="3">
        <item x="0"/>
        <item x="1"/>
        <item t="default"/>
      </items>
    </pivotField>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18"/>
  </rowFields>
  <rowItems count="7">
    <i>
      <x/>
    </i>
    <i>
      <x v="2"/>
    </i>
    <i>
      <x v="3"/>
    </i>
    <i>
      <x v="4"/>
    </i>
    <i>
      <x v="5"/>
    </i>
    <i>
      <x v="6"/>
    </i>
    <i t="grand">
      <x/>
    </i>
  </rowItems>
  <colFields count="1">
    <field x="2"/>
  </colFields>
  <colItems count="3">
    <i>
      <x/>
    </i>
    <i>
      <x v="1"/>
    </i>
    <i t="grand">
      <x/>
    </i>
  </colItems>
  <dataFields count="1">
    <dataField name="Average of Monthly Income" fld="22" subtotal="average" baseField="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E0A3F18-735F-481B-80B0-25D903024A93}"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8:D103" firstHeaderRow="1" firstDataRow="2" firstDataCol="1"/>
  <pivotFields count="45">
    <pivotField numFmtId="1" showAll="0"/>
    <pivotField showAll="0"/>
    <pivotField axis="axisCol" showAll="0">
      <items count="3">
        <item x="1"/>
        <item x="0"/>
        <item t="default"/>
      </items>
    </pivotField>
    <pivotField showAll="0"/>
    <pivotField axis="axisRow" showAll="0">
      <items count="4">
        <item x="2"/>
        <item x="1"/>
        <item x="0"/>
        <item t="default"/>
      </items>
    </pivotField>
    <pivotField numFmtId="1" showAll="0"/>
    <pivotField showAll="0"/>
    <pivotField numFmtId="1" showAll="0"/>
    <pivotField showAll="0"/>
    <pivotField showAll="0"/>
    <pivotField dataField="1" numFmtId="1" showAll="0"/>
    <pivotField numFmtId="1" showAll="0"/>
    <pivotField showAll="0"/>
    <pivotField showAll="0"/>
    <pivotField numFmtId="1" showAll="0"/>
    <pivotField showAll="0"/>
    <pivotField numFmtId="1" showAll="0"/>
    <pivotField showAll="0"/>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4"/>
  </rowFields>
  <rowItems count="4">
    <i>
      <x/>
    </i>
    <i>
      <x v="1"/>
    </i>
    <i>
      <x v="2"/>
    </i>
    <i t="grand">
      <x/>
    </i>
  </rowItems>
  <colFields count="1">
    <field x="2"/>
  </colFields>
  <colItems count="3">
    <i>
      <x/>
    </i>
    <i>
      <x v="1"/>
    </i>
    <i t="grand">
      <x/>
    </i>
  </colItems>
  <dataFields count="1">
    <dataField name="Count of Employee Number" fld="1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ECE62A-DA57-4C71-A5D1-F98C9F103BA6}" name="Relationship Satisfac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0:Q16"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pivotField numFmtId="1" showAll="0"/>
    <pivotField showAll="0"/>
    <pivotField showAll="0">
      <items count="4">
        <item x="2"/>
        <item x="1"/>
        <item x="0"/>
        <item t="default"/>
      </items>
    </pivotField>
    <pivotField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showAll="0">
      <items count="3">
        <item x="1"/>
        <item x="0"/>
        <item t="default"/>
      </items>
    </pivotField>
    <pivotField showAll="0"/>
    <pivotField numFmtId="9" showAll="0"/>
    <pivotField numFmtId="1" showAll="0"/>
    <pivotField showAll="0">
      <items count="3">
        <item x="0"/>
        <item x="1"/>
        <item t="default"/>
      </items>
    </pivotField>
    <pivotField numFmtId="1" showAll="0"/>
    <pivotField axis="axisRow" showAll="0">
      <items count="5">
        <item x="2"/>
        <item x="3"/>
        <item x="1"/>
        <item x="0"/>
        <item t="default"/>
      </items>
    </pivotField>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30"/>
  </rowFields>
  <rowItems count="5">
    <i>
      <x/>
    </i>
    <i>
      <x v="1"/>
    </i>
    <i>
      <x v="2"/>
    </i>
    <i>
      <x v="3"/>
    </i>
    <i t="grand">
      <x/>
    </i>
  </rowItems>
  <colFields count="1">
    <field x="2"/>
  </colFields>
  <colItems count="3">
    <i>
      <x/>
    </i>
    <i>
      <x v="1"/>
    </i>
    <i t="grand">
      <x/>
    </i>
  </colItems>
  <dataFields count="1">
    <dataField name="Count of Employee Number" fld="10" subtotal="count" baseField="3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C015E05-9928-4600-B799-5D16A77ECB5F}" name="Attrition By Depart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84:J87"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axis="axisRow"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items count="10">
        <item x="4"/>
        <item x="8"/>
        <item x="2"/>
        <item x="5"/>
        <item x="3"/>
        <item x="7"/>
        <item x="1"/>
        <item x="0"/>
        <item x="6"/>
        <item t="default"/>
      </items>
    </pivotField>
    <pivotField numFmtId="1" showAll="0"/>
    <pivotField showAll="0"/>
    <pivotField showAll="0">
      <items count="4">
        <item x="2"/>
        <item x="1"/>
        <item x="0"/>
        <item t="default"/>
      </items>
    </pivotField>
    <pivotField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showAll="0">
      <items count="3">
        <item x="1"/>
        <item x="0"/>
        <item t="default"/>
      </items>
    </pivotField>
    <pivotField showAll="0"/>
    <pivotField numFmtId="9" showAll="0"/>
    <pivotField numFmtId="1" showAll="0"/>
    <pivotField showAll="0">
      <items count="3">
        <item x="0"/>
        <item x="1"/>
        <item t="default"/>
      </items>
    </pivotField>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4"/>
  </rowFields>
  <rowItems count="2">
    <i>
      <x v="1"/>
    </i>
    <i t="grand">
      <x/>
    </i>
  </rowItems>
  <colFields count="1">
    <field x="2"/>
  </colFields>
  <colItems count="3">
    <i>
      <x/>
    </i>
    <i>
      <x v="1"/>
    </i>
    <i t="grand">
      <x/>
    </i>
  </colItems>
  <dataFields count="1">
    <dataField name="Count of Employee Number" fld="10" subtotal="count"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B58A222-BBA9-4C4E-8D0E-8678338C7CF1}" name="Performance 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Q7"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pivotField numFmtId="1" showAll="0"/>
    <pivotField showAll="0"/>
    <pivotField showAll="0">
      <items count="4">
        <item x="2"/>
        <item x="1"/>
        <item x="0"/>
        <item t="default"/>
      </items>
    </pivotField>
    <pivotField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showAll="0">
      <items count="3">
        <item x="1"/>
        <item x="0"/>
        <item t="default"/>
      </items>
    </pivotField>
    <pivotField showAll="0"/>
    <pivotField numFmtId="9" showAll="0"/>
    <pivotField numFmtId="1" showAll="0"/>
    <pivotField axis="axisRow" showAll="0">
      <items count="3">
        <item x="0"/>
        <item x="1"/>
        <item t="default"/>
      </items>
    </pivotField>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8"/>
  </rowFields>
  <rowItems count="3">
    <i>
      <x/>
    </i>
    <i>
      <x v="1"/>
    </i>
    <i t="grand">
      <x/>
    </i>
  </rowItems>
  <colFields count="1">
    <field x="2"/>
  </colFields>
  <colItems count="3">
    <i>
      <x/>
    </i>
    <i>
      <x v="1"/>
    </i>
    <i t="grand">
      <x/>
    </i>
  </colItems>
  <dataFields count="1">
    <dataField name="Count of Employee Number" fld="10" subtotal="count" baseField="28"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7F4422-8D54-4380-95B8-18B0EBE6345B}" name="Years At Company"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28:Q35"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items count="3">
        <item x="0"/>
        <item x="1"/>
        <item t="default"/>
      </items>
    </pivotField>
    <pivotField numFmtId="1" showAll="0">
      <items count="5">
        <item x="3"/>
        <item x="1"/>
        <item x="0"/>
        <item x="2"/>
        <item t="default"/>
      </items>
    </pivotField>
    <pivotField showAll="0">
      <items count="5">
        <item x="0"/>
        <item x="3"/>
        <item x="1"/>
        <item x="2"/>
        <item t="default"/>
      </items>
    </pivotField>
    <pivotField numFmtId="1" showAll="0"/>
    <pivotField showAll="0">
      <items count="6">
        <item x="1"/>
        <item x="4"/>
        <item x="0"/>
        <item x="2"/>
        <item x="3"/>
        <item t="default"/>
      </items>
    </pivotField>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items count="5">
        <item x="0"/>
        <item x="1"/>
        <item x="3"/>
        <item x="2"/>
        <item t="default"/>
      </items>
    </pivotField>
    <pivotField numFmtId="1" showAll="0"/>
    <pivotField showAll="0"/>
    <pivotField numFmtId="1" showAll="0"/>
    <pivotField numFmtId="1" showAll="0"/>
    <pivotField showAll="0"/>
    <pivotField numFmtId="1" showAll="0"/>
    <pivotField axis="axisRow" showAll="0">
      <items count="6">
        <item x="1"/>
        <item x="4"/>
        <item x="3"/>
        <item x="2"/>
        <item x="0"/>
        <item t="default"/>
      </items>
    </pivotField>
    <pivotField numFmtId="1" showAll="0"/>
    <pivotField showAll="0"/>
    <pivotField numFmtId="1" showAll="0"/>
    <pivotField showAll="0"/>
    <pivotField numFmtId="1" showAll="0"/>
    <pivotField showAll="0"/>
  </pivotFields>
  <rowFields count="1">
    <field x="38"/>
  </rowFields>
  <rowItems count="6">
    <i>
      <x/>
    </i>
    <i>
      <x v="1"/>
    </i>
    <i>
      <x v="2"/>
    </i>
    <i>
      <x v="3"/>
    </i>
    <i>
      <x v="4"/>
    </i>
    <i t="grand">
      <x/>
    </i>
  </rowItems>
  <colFields count="1">
    <field x="2"/>
  </colFields>
  <colItems count="3">
    <i>
      <x/>
    </i>
    <i>
      <x v="1"/>
    </i>
    <i t="grand">
      <x/>
    </i>
  </colItems>
  <dataFields count="1">
    <dataField name="Count of Employee Number" fld="10" subtotal="count" baseField="3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60D794B-100B-4C40-B86E-929B94473459}" name="Years In Current Rol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0:J37"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items count="3">
        <item x="0"/>
        <item x="1"/>
        <item t="default"/>
      </items>
    </pivotField>
    <pivotField numFmtId="1" showAll="0">
      <items count="5">
        <item x="3"/>
        <item x="1"/>
        <item x="0"/>
        <item x="2"/>
        <item t="default"/>
      </items>
    </pivotField>
    <pivotField showAll="0">
      <items count="5">
        <item x="0"/>
        <item x="3"/>
        <item x="1"/>
        <item x="2"/>
        <item t="default"/>
      </items>
    </pivotField>
    <pivotField numFmtId="1" showAll="0"/>
    <pivotField showAll="0">
      <items count="6">
        <item x="1"/>
        <item x="4"/>
        <item x="0"/>
        <item x="2"/>
        <item x="3"/>
        <item t="default"/>
      </items>
    </pivotField>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items count="5">
        <item x="0"/>
        <item x="1"/>
        <item x="3"/>
        <item x="2"/>
        <item t="default"/>
      </items>
    </pivotField>
    <pivotField numFmtId="1" showAll="0"/>
    <pivotField showAll="0"/>
    <pivotField numFmtId="1" showAll="0"/>
    <pivotField numFmtId="1" showAll="0"/>
    <pivotField showAll="0"/>
    <pivotField numFmtId="1" showAll="0"/>
    <pivotField showAll="0"/>
    <pivotField numFmtId="1" showAll="0">
      <items count="20">
        <item x="2"/>
        <item x="10"/>
        <item x="3"/>
        <item x="7"/>
        <item x="0"/>
        <item x="4"/>
        <item x="8"/>
        <item x="1"/>
        <item x="6"/>
        <item x="5"/>
        <item x="15"/>
        <item x="14"/>
        <item x="16"/>
        <item x="9"/>
        <item x="12"/>
        <item x="11"/>
        <item x="13"/>
        <item x="18"/>
        <item x="17"/>
        <item t="default"/>
      </items>
    </pivotField>
    <pivotField axis="axisRow" showAll="0">
      <items count="6">
        <item x="2"/>
        <item x="3"/>
        <item x="0"/>
        <item x="1"/>
        <item x="4"/>
        <item t="default"/>
      </items>
    </pivotField>
    <pivotField numFmtId="1" showAll="0"/>
    <pivotField showAll="0"/>
    <pivotField numFmtId="1" showAll="0"/>
    <pivotField showAll="0"/>
  </pivotFields>
  <rowFields count="1">
    <field x="40"/>
  </rowFields>
  <rowItems count="6">
    <i>
      <x/>
    </i>
    <i>
      <x v="1"/>
    </i>
    <i>
      <x v="2"/>
    </i>
    <i>
      <x v="3"/>
    </i>
    <i>
      <x v="4"/>
    </i>
    <i t="grand">
      <x/>
    </i>
  </rowItems>
  <colFields count="1">
    <field x="2"/>
  </colFields>
  <colItems count="3">
    <i>
      <x/>
    </i>
    <i>
      <x v="1"/>
    </i>
    <i t="grand">
      <x/>
    </i>
  </colItems>
  <dataFields count="1">
    <dataField name="Count of Employee Number" fld="10" subtotal="count" baseField="4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A8D480D-83A1-4FE3-97D3-F1E07ACB16AA}" name="Marit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38:Q43"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pivotField numFmtId="1" showAll="0"/>
    <pivotField showAll="0"/>
    <pivotField axis="axisRow" showAll="0">
      <items count="4">
        <item x="2"/>
        <item x="1"/>
        <item x="0"/>
        <item t="default"/>
      </items>
    </pivotField>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1"/>
  </rowFields>
  <rowItems count="4">
    <i>
      <x/>
    </i>
    <i>
      <x v="1"/>
    </i>
    <i>
      <x v="2"/>
    </i>
    <i t="grand">
      <x/>
    </i>
  </rowItems>
  <colFields count="1">
    <field x="2"/>
  </colFields>
  <colItems count="3">
    <i>
      <x/>
    </i>
    <i>
      <x v="1"/>
    </i>
    <i t="grand">
      <x/>
    </i>
  </colItems>
  <dataFields count="1">
    <dataField name="Count of Employee Number" fld="10" subtotal="count" baseField="2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88652A1-DBE9-476F-AA02-701FAEB74007}" name="Environment Satisfac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1:J17"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axis="axisRow" showAll="0">
      <items count="5">
        <item x="0"/>
        <item x="1"/>
        <item x="2"/>
        <item x="3"/>
        <item t="default"/>
      </items>
    </pivotField>
    <pivotField showAll="0"/>
    <pivotField numFmtId="1" showAll="0"/>
    <pivotField showAll="0"/>
    <pivotField numFmtId="1" showAll="0"/>
    <pivotField showAll="0"/>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12"/>
  </rowFields>
  <rowItems count="5">
    <i>
      <x/>
    </i>
    <i>
      <x v="1"/>
    </i>
    <i>
      <x v="2"/>
    </i>
    <i>
      <x v="3"/>
    </i>
    <i t="grand">
      <x/>
    </i>
  </rowItems>
  <colFields count="1">
    <field x="2"/>
  </colFields>
  <colItems count="3">
    <i>
      <x/>
    </i>
    <i>
      <x v="1"/>
    </i>
    <i t="grand">
      <x/>
    </i>
  </colItems>
  <dataFields count="1">
    <dataField name="Count of Employee Number" fld="1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354D3B8-321C-42E0-A80B-9428BB4537E4}" name="Educa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5:D52"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axis="axisRow" showAll="0">
      <items count="6">
        <item x="3"/>
        <item x="1"/>
        <item x="0"/>
        <item x="4"/>
        <item x="2"/>
        <item t="default"/>
      </items>
    </pivotField>
    <pivotField showAll="0"/>
    <pivotField dataField="1" numFmtId="1" showAll="0"/>
    <pivotField numFmtId="1" showAll="0"/>
    <pivotField showAll="0"/>
    <pivotField showAll="0"/>
    <pivotField numFmtId="1" showAll="0"/>
    <pivotField showAll="0"/>
    <pivotField numFmtId="1" showAll="0"/>
    <pivotField showAll="0"/>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8"/>
  </rowFields>
  <rowItems count="6">
    <i>
      <x/>
    </i>
    <i>
      <x v="1"/>
    </i>
    <i>
      <x v="2"/>
    </i>
    <i>
      <x v="3"/>
    </i>
    <i>
      <x v="4"/>
    </i>
    <i t="grand">
      <x/>
    </i>
  </rowItems>
  <colFields count="1">
    <field x="2"/>
  </colFields>
  <colItems count="3">
    <i>
      <x/>
    </i>
    <i>
      <x v="1"/>
    </i>
    <i t="grand">
      <x/>
    </i>
  </colItems>
  <dataFields count="1">
    <dataField name="Count of Employee Number" fld="10"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7EA691E1-2601-4FA5-A26B-19C957BEC2BF}" name="Avg of Montly Income by Depart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64:Q67"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axis="axisRow"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items count="10">
        <item x="4"/>
        <item x="8"/>
        <item x="2"/>
        <item x="5"/>
        <item x="3"/>
        <item x="7"/>
        <item x="1"/>
        <item x="0"/>
        <item x="6"/>
        <item t="default"/>
      </items>
    </pivotField>
    <pivotField numFmtId="1" showAll="0"/>
    <pivotField showAll="0"/>
    <pivotField showAll="0">
      <items count="4">
        <item x="2"/>
        <item x="1"/>
        <item x="0"/>
        <item t="default"/>
      </items>
    </pivotField>
    <pivotField dataField="1"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showAll="0">
      <items count="3">
        <item x="1"/>
        <item x="0"/>
        <item t="default"/>
      </items>
    </pivotField>
    <pivotField showAll="0"/>
    <pivotField numFmtId="9" showAll="0"/>
    <pivotField numFmtId="1" showAll="0"/>
    <pivotField showAll="0">
      <items count="3">
        <item x="0"/>
        <item x="1"/>
        <item t="default"/>
      </items>
    </pivotField>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4"/>
  </rowFields>
  <rowItems count="2">
    <i>
      <x v="1"/>
    </i>
    <i t="grand">
      <x/>
    </i>
  </rowItems>
  <colFields count="1">
    <field x="2"/>
  </colFields>
  <colItems count="3">
    <i>
      <x/>
    </i>
    <i>
      <x v="1"/>
    </i>
    <i t="grand">
      <x/>
    </i>
  </colItems>
  <dataFields count="1">
    <dataField name="Average of Monthly Income" fld="22" subtotal="average" baseField="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3A67359F-C6EC-4C57-B093-4A3CA4CD97D5}" name="Years With Current Manag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D42"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items count="3">
        <item x="0"/>
        <item x="1"/>
        <item t="default"/>
      </items>
    </pivotField>
    <pivotField numFmtId="1" showAll="0">
      <items count="5">
        <item x="3"/>
        <item x="1"/>
        <item x="0"/>
        <item x="2"/>
        <item t="default"/>
      </items>
    </pivotField>
    <pivotField showAll="0">
      <items count="5">
        <item x="0"/>
        <item x="3"/>
        <item x="1"/>
        <item x="2"/>
        <item t="default"/>
      </items>
    </pivotField>
    <pivotField numFmtId="1" showAll="0"/>
    <pivotField showAll="0">
      <items count="6">
        <item x="1"/>
        <item x="4"/>
        <item x="0"/>
        <item x="2"/>
        <item x="3"/>
        <item t="default"/>
      </items>
    </pivotField>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items count="5">
        <item x="0"/>
        <item x="1"/>
        <item x="3"/>
        <item x="2"/>
        <item t="default"/>
      </items>
    </pivotField>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axis="axisRow" showAll="0">
      <items count="6">
        <item x="2"/>
        <item x="3"/>
        <item x="0"/>
        <item x="1"/>
        <item x="4"/>
        <item t="default"/>
      </items>
    </pivotField>
  </pivotFields>
  <rowFields count="1">
    <field x="44"/>
  </rowFields>
  <rowItems count="6">
    <i>
      <x/>
    </i>
    <i>
      <x v="1"/>
    </i>
    <i>
      <x v="2"/>
    </i>
    <i>
      <x v="3"/>
    </i>
    <i>
      <x v="4"/>
    </i>
    <i t="grand">
      <x/>
    </i>
  </rowItems>
  <colFields count="1">
    <field x="2"/>
  </colFields>
  <colItems count="3">
    <i>
      <x/>
    </i>
    <i>
      <x v="1"/>
    </i>
    <i t="grand">
      <x/>
    </i>
  </colItems>
  <dataFields count="1">
    <dataField name="Count of Employee Number" fld="10" subtotal="count" baseField="4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3A2EA9A-AA0F-4D49-B847-89F73CFCE224}" name="Number of Companies Worked"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9:J61"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pivotField numFmtId="1" showAll="0"/>
    <pivotField showAll="0"/>
    <pivotField showAll="0">
      <items count="4">
        <item x="2"/>
        <item x="1"/>
        <item x="0"/>
        <item t="default"/>
      </items>
    </pivotField>
    <pivotField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axis="axisRow" numFmtId="1" showAll="0">
      <items count="11">
        <item x="4"/>
        <item x="1"/>
        <item x="7"/>
        <item x="9"/>
        <item x="5"/>
        <item x="6"/>
        <item x="2"/>
        <item x="8"/>
        <item x="0"/>
        <item x="3"/>
        <item t="default"/>
      </items>
    </pivotField>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3"/>
  </rowFields>
  <rowItems count="11">
    <i>
      <x/>
    </i>
    <i>
      <x v="1"/>
    </i>
    <i>
      <x v="2"/>
    </i>
    <i>
      <x v="3"/>
    </i>
    <i>
      <x v="4"/>
    </i>
    <i>
      <x v="5"/>
    </i>
    <i>
      <x v="6"/>
    </i>
    <i>
      <x v="7"/>
    </i>
    <i>
      <x v="8"/>
    </i>
    <i>
      <x v="9"/>
    </i>
    <i t="grand">
      <x/>
    </i>
  </rowItems>
  <colFields count="1">
    <field x="2"/>
  </colFields>
  <colItems count="3">
    <i>
      <x/>
    </i>
    <i>
      <x v="1"/>
    </i>
    <i t="grand">
      <x/>
    </i>
  </colItems>
  <dataFields count="1">
    <dataField name="Count of Employee Number" fld="10" subtotal="count" baseField="2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515EF158-4DE2-44ED-A8F4-0F47E0B2F02F}" name="Stock Option Leve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19:Q25"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items count="3">
        <item x="0"/>
        <item x="1"/>
        <item t="default"/>
      </items>
    </pivotField>
    <pivotField numFmtId="1" showAll="0">
      <items count="5">
        <item x="3"/>
        <item x="1"/>
        <item x="0"/>
        <item x="2"/>
        <item t="default"/>
      </items>
    </pivotField>
    <pivotField showAll="0">
      <items count="5">
        <item x="0"/>
        <item x="3"/>
        <item x="1"/>
        <item x="2"/>
        <item t="default"/>
      </items>
    </pivotField>
    <pivotField numFmtId="1" showAll="0"/>
    <pivotField showAll="0">
      <items count="6">
        <item x="1"/>
        <item x="4"/>
        <item x="0"/>
        <item x="2"/>
        <item x="3"/>
        <item t="default"/>
      </items>
    </pivotField>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axis="axisRow" numFmtId="1" showAll="0">
      <items count="5">
        <item x="0"/>
        <item x="1"/>
        <item x="3"/>
        <item x="2"/>
        <item t="default"/>
      </items>
    </pivotField>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31"/>
  </rowFields>
  <rowItems count="5">
    <i>
      <x/>
    </i>
    <i>
      <x v="1"/>
    </i>
    <i>
      <x v="2"/>
    </i>
    <i>
      <x v="3"/>
    </i>
    <i t="grand">
      <x/>
    </i>
  </rowItems>
  <colFields count="1">
    <field x="2"/>
  </colFields>
  <colItems count="3">
    <i>
      <x/>
    </i>
    <i>
      <x v="1"/>
    </i>
    <i t="grand">
      <x/>
    </i>
  </colItems>
  <dataFields count="1">
    <dataField name="Count of Employee Number" fld="10" subtotal="count" baseField="3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FF77EAF-CCD9-4248-9A86-A45EC2FA42A1}" name="Salary Hik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4:D81"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pivotField numFmtId="1" showAll="0"/>
    <pivotField showAll="0"/>
    <pivotField showAll="0">
      <items count="4">
        <item x="2"/>
        <item x="1"/>
        <item x="0"/>
        <item t="default"/>
      </items>
    </pivotField>
    <pivotField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showAll="0">
      <items count="3">
        <item x="1"/>
        <item x="0"/>
        <item t="default"/>
      </items>
    </pivotField>
    <pivotField showAll="0">
      <items count="16">
        <item x="0"/>
        <item x="3"/>
        <item x="4"/>
        <item x="9"/>
        <item x="2"/>
        <item x="10"/>
        <item x="8"/>
        <item x="11"/>
        <item x="12"/>
        <item x="5"/>
        <item x="7"/>
        <item x="6"/>
        <item x="1"/>
        <item x="13"/>
        <item x="14"/>
        <item t="default"/>
      </items>
    </pivotField>
    <pivotField axis="axisRow" numFmtId="9" showAll="0">
      <items count="16">
        <item x="0"/>
        <item x="3"/>
        <item x="4"/>
        <item x="9"/>
        <item x="2"/>
        <item x="10"/>
        <item x="8"/>
        <item x="11"/>
        <item x="12"/>
        <item x="5"/>
        <item x="7"/>
        <item x="6"/>
        <item x="1"/>
        <item x="13"/>
        <item x="14"/>
        <item t="default"/>
      </items>
    </pivotField>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6"/>
  </rowFields>
  <rowItems count="16">
    <i>
      <x/>
    </i>
    <i>
      <x v="1"/>
    </i>
    <i>
      <x v="2"/>
    </i>
    <i>
      <x v="3"/>
    </i>
    <i>
      <x v="4"/>
    </i>
    <i>
      <x v="5"/>
    </i>
    <i>
      <x v="6"/>
    </i>
    <i>
      <x v="7"/>
    </i>
    <i>
      <x v="8"/>
    </i>
    <i>
      <x v="9"/>
    </i>
    <i>
      <x v="10"/>
    </i>
    <i>
      <x v="11"/>
    </i>
    <i>
      <x v="12"/>
    </i>
    <i>
      <x v="13"/>
    </i>
    <i>
      <x v="14"/>
    </i>
    <i t="grand">
      <x/>
    </i>
  </rowItems>
  <colFields count="1">
    <field x="2"/>
  </colFields>
  <colItems count="3">
    <i>
      <x/>
    </i>
    <i>
      <x v="1"/>
    </i>
    <i t="grand">
      <x/>
    </i>
  </colItems>
  <dataFields count="1">
    <dataField name="Count of Employee Number" fld="10" subtotal="count" baseField="26"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1A89295-8CA2-4F3D-AA1C-7AE15DD8AAF0}" name="Job involvemen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D61"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items count="3">
        <item x="0"/>
        <item x="1"/>
        <item t="default"/>
      </items>
    </pivotField>
    <pivotField numFmtId="1" showAll="0">
      <items count="5">
        <item x="3"/>
        <item x="1"/>
        <item x="0"/>
        <item x="2"/>
        <item t="default"/>
      </items>
    </pivotField>
    <pivotField axis="axisRow" showAll="0">
      <items count="5">
        <item x="0"/>
        <item x="3"/>
        <item x="1"/>
        <item x="2"/>
        <item t="default"/>
      </items>
    </pivotField>
    <pivotField numFmtId="1" showAll="0"/>
    <pivotField showAll="0">
      <items count="6">
        <item x="1"/>
        <item x="4"/>
        <item x="0"/>
        <item x="2"/>
        <item x="3"/>
        <item t="default"/>
      </items>
    </pivotField>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15"/>
  </rowFields>
  <rowItems count="5">
    <i>
      <x/>
    </i>
    <i>
      <x v="1"/>
    </i>
    <i>
      <x v="2"/>
    </i>
    <i>
      <x v="3"/>
    </i>
    <i t="grand">
      <x/>
    </i>
  </rowItems>
  <colFields count="1">
    <field x="2"/>
  </colFields>
  <colItems count="3">
    <i>
      <x/>
    </i>
    <i>
      <x v="1"/>
    </i>
    <i t="grand">
      <x/>
    </i>
  </colItems>
  <dataFields count="1">
    <dataField name="Count of Employee Number" fld="10" subtotal="count" baseField="1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7AF0F1E-97F5-4D18-B0B6-ED024A99154A}" name="Distan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1:D18"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axis="axisRow"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pivotField showAll="0"/>
    <pivotField numFmtId="1" showAll="0"/>
    <pivotField showAll="0"/>
    <pivotField numFmtId="1" showAll="0"/>
    <pivotField showAll="0"/>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6"/>
  </rowFields>
  <rowItems count="6">
    <i>
      <x/>
    </i>
    <i>
      <x v="1"/>
    </i>
    <i>
      <x v="2"/>
    </i>
    <i>
      <x v="3"/>
    </i>
    <i>
      <x v="4"/>
    </i>
    <i t="grand">
      <x/>
    </i>
  </rowItems>
  <colFields count="1">
    <field x="2"/>
  </colFields>
  <colItems count="3">
    <i>
      <x/>
    </i>
    <i>
      <x v="1"/>
    </i>
    <i t="grand">
      <x/>
    </i>
  </colItems>
  <dataFields count="1">
    <dataField name="Count of Employee Number" fld="10" subtotal="count" baseField="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5C271F58-5936-441E-A077-33FFC28945F7}" name="Business Travel"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3:J8"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axis="axisRow" showAll="0">
      <items count="4">
        <item x="2"/>
        <item x="1"/>
        <item x="0"/>
        <item t="default"/>
      </items>
    </pivotField>
    <pivotField showAll="0">
      <items count="4">
        <item h="1" x="2"/>
        <item x="1"/>
        <item h="1" x="0"/>
        <item t="default"/>
      </items>
    </pivotField>
    <pivotField numFmtId="1" showAll="0"/>
    <pivotField showAll="0"/>
    <pivotField numFmtId="1" showAll="0"/>
    <pivotField showAll="0">
      <items count="6">
        <item x="3"/>
        <item x="1"/>
        <item x="0"/>
        <item x="4"/>
        <item x="2"/>
        <item t="default"/>
      </items>
    </pivotField>
    <pivotField showAll="0"/>
    <pivotField dataField="1" numFmtId="1" showAll="0"/>
    <pivotField numFmtId="1" showAll="0"/>
    <pivotField showAll="0"/>
    <pivotField showAll="0"/>
    <pivotField numFmtId="1" showAll="0"/>
    <pivotField showAll="0"/>
    <pivotField numFmtId="1" showAll="0"/>
    <pivotField showAll="0"/>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3"/>
  </rowFields>
  <rowItems count="4">
    <i>
      <x/>
    </i>
    <i>
      <x v="1"/>
    </i>
    <i>
      <x v="2"/>
    </i>
    <i t="grand">
      <x/>
    </i>
  </rowItems>
  <colFields count="1">
    <field x="2"/>
  </colFields>
  <colItems count="3">
    <i>
      <x/>
    </i>
    <i>
      <x v="1"/>
    </i>
    <i t="grand">
      <x/>
    </i>
  </colItems>
  <dataFields count="1">
    <dataField name="Count of Employee Number" fld="1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11A70723-D448-4506-A571-317CF4ABDDC9}" name="Work Life Balanc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46:Q52"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items count="3">
        <item x="0"/>
        <item x="1"/>
        <item t="default"/>
      </items>
    </pivotField>
    <pivotField numFmtId="1" showAll="0">
      <items count="5">
        <item x="3"/>
        <item x="1"/>
        <item x="0"/>
        <item x="2"/>
        <item t="default"/>
      </items>
    </pivotField>
    <pivotField showAll="0">
      <items count="5">
        <item x="0"/>
        <item x="3"/>
        <item x="1"/>
        <item x="2"/>
        <item t="default"/>
      </items>
    </pivotField>
    <pivotField numFmtId="1" showAll="0"/>
    <pivotField showAll="0">
      <items count="6">
        <item x="1"/>
        <item x="4"/>
        <item x="0"/>
        <item x="2"/>
        <item x="3"/>
        <item t="default"/>
      </items>
    </pivotField>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items count="5">
        <item x="0"/>
        <item x="1"/>
        <item x="3"/>
        <item x="2"/>
        <item t="default"/>
      </items>
    </pivotField>
    <pivotField numFmtId="1" showAll="0"/>
    <pivotField showAll="0"/>
    <pivotField numFmtId="1" showAll="0"/>
    <pivotField numFmtId="1" showAll="0"/>
    <pivotField axis="axisRow" showAll="0">
      <items count="5">
        <item x="0"/>
        <item x="3"/>
        <item x="1"/>
        <item x="2"/>
        <item t="default"/>
      </items>
    </pivotField>
    <pivotField numFmtId="1" showAll="0"/>
    <pivotField showAll="0"/>
    <pivotField numFmtId="1" showAll="0"/>
    <pivotField showAll="0"/>
    <pivotField numFmtId="1" showAll="0"/>
    <pivotField showAll="0"/>
    <pivotField numFmtId="1" showAll="0"/>
    <pivotField showAll="0"/>
  </pivotFields>
  <rowFields count="1">
    <field x="36"/>
  </rowFields>
  <rowItems count="5">
    <i>
      <x/>
    </i>
    <i>
      <x v="1"/>
    </i>
    <i>
      <x v="2"/>
    </i>
    <i>
      <x v="3"/>
    </i>
    <i t="grand">
      <x/>
    </i>
  </rowItems>
  <colFields count="1">
    <field x="2"/>
  </colFields>
  <colItems count="3">
    <i>
      <x/>
    </i>
    <i>
      <x v="1"/>
    </i>
    <i t="grand">
      <x/>
    </i>
  </colItems>
  <dataFields count="1">
    <dataField name="Count of Employee Number" fld="10" subtotal="count" baseField="36"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AEE44617-5817-4A39-8DFB-9D343B7EF36C}" name="Years Since Last Promo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N55:Q61"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items count="3">
        <item x="0"/>
        <item x="1"/>
        <item t="default"/>
      </items>
    </pivotField>
    <pivotField numFmtId="1" showAll="0">
      <items count="5">
        <item x="3"/>
        <item x="1"/>
        <item x="0"/>
        <item x="2"/>
        <item t="default"/>
      </items>
    </pivotField>
    <pivotField showAll="0">
      <items count="5">
        <item x="0"/>
        <item x="3"/>
        <item x="1"/>
        <item x="2"/>
        <item t="default"/>
      </items>
    </pivotField>
    <pivotField numFmtId="1" showAll="0"/>
    <pivotField showAll="0">
      <items count="6">
        <item x="1"/>
        <item x="4"/>
        <item x="0"/>
        <item x="2"/>
        <item x="3"/>
        <item t="default"/>
      </items>
    </pivotField>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items count="5">
        <item x="0"/>
        <item x="1"/>
        <item x="3"/>
        <item x="2"/>
        <item t="default"/>
      </items>
    </pivotField>
    <pivotField numFmtId="1" showAll="0"/>
    <pivotField showAll="0"/>
    <pivotField numFmtId="1" showAll="0"/>
    <pivotField numFmtId="1" showAll="0"/>
    <pivotField showAll="0"/>
    <pivotField numFmtId="1" showAll="0"/>
    <pivotField showAll="0"/>
    <pivotField numFmtId="1" showAll="0"/>
    <pivotField showAll="0"/>
    <pivotField numFmtId="1" showAll="0"/>
    <pivotField axis="axisRow" showAll="0">
      <items count="5">
        <item x="0"/>
        <item x="3"/>
        <item x="1"/>
        <item x="2"/>
        <item t="default"/>
      </items>
    </pivotField>
    <pivotField numFmtId="1" showAll="0"/>
    <pivotField showAll="0"/>
  </pivotFields>
  <rowFields count="1">
    <field x="42"/>
  </rowFields>
  <rowItems count="5">
    <i>
      <x/>
    </i>
    <i>
      <x v="1"/>
    </i>
    <i>
      <x v="2"/>
    </i>
    <i>
      <x v="3"/>
    </i>
    <i t="grand">
      <x/>
    </i>
  </rowItems>
  <colFields count="1">
    <field x="2"/>
  </colFields>
  <colItems count="3">
    <i>
      <x/>
    </i>
    <i>
      <x v="1"/>
    </i>
    <i t="grand">
      <x/>
    </i>
  </colItems>
  <dataFields count="1">
    <dataField name="Count of Employee Number" fld="10" subtotal="count" baseField="4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3C21A396-BC4E-496B-A5EA-6EBB66CF101B}" name="Over Tim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8:D32"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pivotField numFmtId="1" showAll="0"/>
    <pivotField showAll="0"/>
    <pivotField showAll="0">
      <items count="4">
        <item x="2"/>
        <item x="1"/>
        <item x="0"/>
        <item t="default"/>
      </items>
    </pivotField>
    <pivotField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axis="axisRow" showAll="0">
      <items count="3">
        <item x="1"/>
        <item x="0"/>
        <item t="default"/>
      </items>
    </pivotField>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4"/>
  </rowFields>
  <rowItems count="3">
    <i>
      <x/>
    </i>
    <i>
      <x v="1"/>
    </i>
    <i t="grand">
      <x/>
    </i>
  </rowItems>
  <colFields count="1">
    <field x="2"/>
  </colFields>
  <colItems count="3">
    <i>
      <x/>
    </i>
    <i>
      <x v="1"/>
    </i>
    <i t="grand">
      <x/>
    </i>
  </colItems>
  <dataFields count="1">
    <dataField name="Count of Employee Number" fld="10" subtotal="count" baseField="2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9EB2B2D-B967-4C74-95D7-694D2376B936}" name="job satisfac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0:J46" firstHeaderRow="1" firstDataRow="2" firstDataCol="1"/>
  <pivotFields count="45">
    <pivotField numFmtId="1" showAll="0"/>
    <pivotField showAll="0">
      <items count="4">
        <item x="1"/>
        <item x="0"/>
        <item x="2"/>
        <item t="default"/>
      </items>
    </pivotField>
    <pivotField axis="axisCol"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dataField="1" numFmtId="1" showAll="0"/>
    <pivotField numFmtId="1" showAll="0"/>
    <pivotField showAll="0">
      <items count="5">
        <item x="0"/>
        <item x="1"/>
        <item x="2"/>
        <item x="3"/>
        <item t="default"/>
      </items>
    </pivotField>
    <pivotField showAll="0"/>
    <pivotField numFmtId="1" showAll="0"/>
    <pivotField showAll="0"/>
    <pivotField numFmtId="1" showAll="0"/>
    <pivotField showAll="0"/>
    <pivotField showAll="0"/>
    <pivotField numFmtId="1" showAll="0"/>
    <pivotField axis="axisRow" showAll="0">
      <items count="5">
        <item x="1"/>
        <item x="2"/>
        <item x="0"/>
        <item x="3"/>
        <item t="default"/>
      </items>
    </pivotField>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0"/>
  </rowFields>
  <rowItems count="5">
    <i>
      <x/>
    </i>
    <i>
      <x v="1"/>
    </i>
    <i>
      <x v="2"/>
    </i>
    <i>
      <x v="3"/>
    </i>
    <i t="grand">
      <x/>
    </i>
  </rowItems>
  <colFields count="1">
    <field x="2"/>
  </colFields>
  <colItems count="3">
    <i>
      <x/>
    </i>
    <i>
      <x v="1"/>
    </i>
    <i t="grand">
      <x/>
    </i>
  </colItems>
  <dataFields count="1">
    <dataField name="Count of Employee Number" fld="1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16F9B532-593F-4096-ABF4-7F296AF5C0AE}" name="Ag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8" firstHeaderRow="1" firstDataRow="2" firstDataCol="1"/>
  <pivotFields count="45">
    <pivotField numFmtId="1" showAll="0"/>
    <pivotField axis="axisRow" showAll="0">
      <items count="4">
        <item x="1"/>
        <item x="0"/>
        <item x="2"/>
        <item t="default"/>
      </items>
    </pivotField>
    <pivotField axis="axisCol" multipleItemSelectionAllowed="1" showAll="0">
      <items count="3">
        <item x="1"/>
        <item x="0"/>
        <item t="default"/>
      </items>
    </pivotField>
    <pivotField showAll="0"/>
    <pivotField showAll="0">
      <items count="4">
        <item h="1" x="2"/>
        <item x="1"/>
        <item h="1" x="0"/>
        <item t="default"/>
      </items>
    </pivotField>
    <pivotField numFmtId="1" showAll="0"/>
    <pivotField showAll="0"/>
    <pivotField numFmtId="1" showAll="0"/>
    <pivotField showAll="0">
      <items count="6">
        <item x="3"/>
        <item x="1"/>
        <item x="0"/>
        <item x="4"/>
        <item x="2"/>
        <item t="default"/>
      </items>
    </pivotField>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1"/>
  </rowFields>
  <rowItems count="4">
    <i>
      <x/>
    </i>
    <i>
      <x v="1"/>
    </i>
    <i>
      <x v="2"/>
    </i>
    <i t="grand">
      <x/>
    </i>
  </rowItems>
  <colFields count="1">
    <field x="2"/>
  </colFields>
  <colItems count="3">
    <i>
      <x/>
    </i>
    <i>
      <x v="1"/>
    </i>
    <i t="grand">
      <x/>
    </i>
  </colItems>
  <dataFields count="1">
    <dataField name="Count of Employee Number" fld="1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C91CAAFB-19F7-44A7-B68A-77BCD22821E6}" name="Marital_Status_Chart"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8:B42" firstHeaderRow="1" firstDataRow="1" firstDataCol="1"/>
  <pivotFields count="2">
    <pivotField axis="axisRow" showAll="0">
      <items count="4">
        <item x="0"/>
        <item x="1"/>
        <item x="2"/>
        <item t="default"/>
      </items>
    </pivotField>
    <pivotField dataField="1" numFmtId="9" showAll="0"/>
  </pivotFields>
  <rowFields count="1">
    <field x="0"/>
  </rowFields>
  <rowItems count="4">
    <i>
      <x/>
    </i>
    <i>
      <x v="1"/>
    </i>
    <i>
      <x v="2"/>
    </i>
    <i t="grand">
      <x/>
    </i>
  </rowItems>
  <colItems count="1">
    <i/>
  </colItems>
  <dataFields count="1">
    <dataField name="Sum of Rate Of Attrition(%)" fld="1" baseField="0" baseItem="0" numFmtId="9"/>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0"/>
          </reference>
        </references>
      </pivotArea>
    </chartFormat>
    <chartFormat chart="8" format="10">
      <pivotArea type="data" outline="0" fieldPosition="0">
        <references count="2">
          <reference field="4294967294" count="1" selected="0">
            <x v="0"/>
          </reference>
          <reference field="0" count="1" selected="0">
            <x v="1"/>
          </reference>
        </references>
      </pivotArea>
    </chartFormat>
    <chartFormat chart="8" format="1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8284B105-E7BF-4669-803B-380FD2E6B6D7}" name="PivotTable10"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6:B76" firstHeaderRow="1" firstDataRow="1" firstDataCol="1"/>
  <pivotFields count="2">
    <pivotField axis="axisRow" showAll="0" sortType="descending">
      <items count="10">
        <item x="6"/>
        <item x="2"/>
        <item x="1"/>
        <item x="7"/>
        <item x="5"/>
        <item x="8"/>
        <item x="4"/>
        <item x="3"/>
        <item x="0"/>
        <item t="default"/>
      </items>
      <autoSortScope>
        <pivotArea dataOnly="0" outline="0" fieldPosition="0">
          <references count="1">
            <reference field="4294967294" count="1" selected="0">
              <x v="0"/>
            </reference>
          </references>
        </pivotArea>
      </autoSortScope>
    </pivotField>
    <pivotField dataField="1" numFmtId="9" showAll="0"/>
  </pivotFields>
  <rowFields count="1">
    <field x="0"/>
  </rowFields>
  <rowItems count="10">
    <i>
      <x v="8"/>
    </i>
    <i>
      <x v="2"/>
    </i>
    <i>
      <x v="1"/>
    </i>
    <i>
      <x v="7"/>
    </i>
    <i>
      <x v="6"/>
    </i>
    <i>
      <x v="4"/>
    </i>
    <i>
      <x/>
    </i>
    <i>
      <x v="3"/>
    </i>
    <i>
      <x v="5"/>
    </i>
    <i t="grand">
      <x/>
    </i>
  </rowItems>
  <colItems count="1">
    <i/>
  </colItems>
  <dataFields count="1">
    <dataField name="Sum of Rate of Attrition(%)" fld="1" baseField="0" baseItem="0" numFmtId="9"/>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404A38EB-BA60-4248-B62B-DFEEE8CE5F20}" name="PivotTable1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78:B82" firstHeaderRow="1" firstDataRow="1" firstDataCol="1"/>
  <pivotFields count="2">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dataField="1" numFmtId="9" showAll="0"/>
  </pivotFields>
  <rowFields count="1">
    <field x="0"/>
  </rowFields>
  <rowItems count="4">
    <i>
      <x v="2"/>
    </i>
    <i>
      <x/>
    </i>
    <i>
      <x v="1"/>
    </i>
    <i t="grand">
      <x/>
    </i>
  </rowItems>
  <colItems count="1">
    <i/>
  </colItems>
  <dataFields count="1">
    <dataField name="Sum of Rate of Attrition" fld="1" baseField="0" baseItem="0" numFmtId="9"/>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DD9B56EA-079F-4D2B-94D2-B35ED611BC9F}"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86:B89" firstHeaderRow="1" firstDataRow="1" firstDataCol="1"/>
  <pivotFields count="2">
    <pivotField axis="axisRow" showAll="0">
      <items count="3">
        <item x="0"/>
        <item x="1"/>
        <item t="default"/>
      </items>
    </pivotField>
    <pivotField dataField="1" numFmtId="9" showAll="0"/>
  </pivotFields>
  <rowFields count="1">
    <field x="0"/>
  </rowFields>
  <rowItems count="3">
    <i>
      <x/>
    </i>
    <i>
      <x v="1"/>
    </i>
    <i t="grand">
      <x/>
    </i>
  </rowItems>
  <colItems count="1">
    <i/>
  </colItems>
  <dataFields count="1">
    <dataField name="Sum of Rate Of Attrition(%)" fld="1" baseField="0" baseItem="0" numFmtId="9"/>
  </dataFields>
  <chartFormats count="3">
    <chartFormat chart="0"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8A509F10-F9FD-4658-BADB-D5C3C63E8DF9}" name="Job_Satisfaction Char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1:B6" firstHeaderRow="1" firstDataRow="1" firstDataCol="1"/>
  <pivotFields count="2">
    <pivotField axis="axisRow" showAll="0" sortType="descending">
      <items count="5">
        <item x="2"/>
        <item x="1"/>
        <item x="3"/>
        <item x="0"/>
        <item t="default"/>
      </items>
      <autoSortScope>
        <pivotArea dataOnly="0" outline="0" fieldPosition="0">
          <references count="1">
            <reference field="4294967294" count="1" selected="0">
              <x v="0"/>
            </reference>
          </references>
        </pivotArea>
      </autoSortScope>
    </pivotField>
    <pivotField dataField="1" numFmtId="9" showAll="0">
      <items count="5">
        <item x="3"/>
        <item x="2"/>
        <item x="1"/>
        <item x="0"/>
        <item t="default"/>
      </items>
    </pivotField>
  </pivotFields>
  <rowFields count="1">
    <field x="0"/>
  </rowFields>
  <rowItems count="5">
    <i>
      <x v="3"/>
    </i>
    <i>
      <x v="1"/>
    </i>
    <i>
      <x/>
    </i>
    <i>
      <x v="2"/>
    </i>
    <i t="grand">
      <x/>
    </i>
  </rowItems>
  <colItems count="1">
    <i/>
  </colItems>
  <dataFields count="1">
    <dataField name="Sum of Rate Of Attrition(%)" fld="1" baseField="0" baseItem="0" numFmtId="9"/>
  </dataFields>
  <chartFormats count="2">
    <chartFormat chart="0"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C9A4E89F-86A7-4D98-9E13-08866FC5DDD7}" name="Job_Roles_Chart"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2:B32" firstHeaderRow="1" firstDataRow="1" firstDataCol="1"/>
  <pivotFields count="2">
    <pivotField axis="axisRow" showAll="0" sortType="descending">
      <items count="10">
        <item x="6"/>
        <item x="2"/>
        <item x="1"/>
        <item x="7"/>
        <item x="5"/>
        <item x="8"/>
        <item x="4"/>
        <item x="3"/>
        <item x="0"/>
        <item t="default"/>
      </items>
      <autoSortScope>
        <pivotArea dataOnly="0" outline="0" fieldPosition="0">
          <references count="1">
            <reference field="4294967294" count="1" selected="0">
              <x v="0"/>
            </reference>
          </references>
        </pivotArea>
      </autoSortScope>
    </pivotField>
    <pivotField dataField="1" numFmtId="9" showAll="0"/>
  </pivotFields>
  <rowFields count="1">
    <field x="0"/>
  </rowFields>
  <rowItems count="10">
    <i>
      <x v="8"/>
    </i>
    <i>
      <x v="2"/>
    </i>
    <i>
      <x v="1"/>
    </i>
    <i>
      <x v="7"/>
    </i>
    <i>
      <x v="6"/>
    </i>
    <i>
      <x v="4"/>
    </i>
    <i>
      <x/>
    </i>
    <i>
      <x v="3"/>
    </i>
    <i>
      <x v="5"/>
    </i>
    <i t="grand">
      <x/>
    </i>
  </rowItems>
  <colItems count="1">
    <i/>
  </colItems>
  <dataFields count="1">
    <dataField name="Sum of Rate of Attrition(%)" fld="1" baseField="0" baseItem="0" numFmtId="9"/>
  </dataFields>
  <chartFormats count="2">
    <chartFormat chart="0"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5BFEDD96-2E56-49B8-B62C-62586C7BB1E7}" name="OverTime_Chart"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45:B48" firstHeaderRow="1" firstDataRow="1" firstDataCol="1"/>
  <pivotFields count="2">
    <pivotField axis="axisRow" showAll="0">
      <items count="3">
        <item x="0"/>
        <item x="1"/>
        <item t="default"/>
      </items>
    </pivotField>
    <pivotField dataField="1" numFmtId="9" showAll="0"/>
  </pivotFields>
  <rowFields count="1">
    <field x="0"/>
  </rowFields>
  <rowItems count="3">
    <i>
      <x/>
    </i>
    <i>
      <x v="1"/>
    </i>
    <i t="grand">
      <x/>
    </i>
  </rowItems>
  <colItems count="1">
    <i/>
  </colItems>
  <dataFields count="1">
    <dataField name="Sum of Rate Of Attrition(%)" fld="1" baseField="0" baseItem="0" numFmtId="9"/>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0" count="1" selected="0">
            <x v="0"/>
          </reference>
        </references>
      </pivotArea>
    </chartFormat>
    <chartFormat chart="8"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E38372C8-6043-43C7-A971-E0313B32E127}" name="Business_Travel_chart"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8:B12" firstHeaderRow="1" firstDataRow="1" firstDataCol="1"/>
  <pivotFields count="2">
    <pivotField axis="axisRow" showAll="0">
      <items count="4">
        <item x="0"/>
        <item x="1"/>
        <item x="2"/>
        <item t="default"/>
      </items>
    </pivotField>
    <pivotField dataField="1" numFmtId="9" showAll="0">
      <items count="4">
        <item x="0"/>
        <item x="2"/>
        <item x="1"/>
        <item t="default"/>
      </items>
    </pivotField>
  </pivotFields>
  <rowFields count="1">
    <field x="0"/>
  </rowFields>
  <rowItems count="4">
    <i>
      <x/>
    </i>
    <i>
      <x v="1"/>
    </i>
    <i>
      <x v="2"/>
    </i>
    <i t="grand">
      <x/>
    </i>
  </rowItems>
  <colItems count="1">
    <i/>
  </colItems>
  <dataFields count="1">
    <dataField name="Sum of Rate Of Attrition(%)" fld="1" baseField="0" baseItem="0" numFmtId="9"/>
  </dataFields>
  <chartFormats count="1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 chart="7" format="7">
      <pivotArea type="data" outline="0" fieldPosition="0">
        <references count="2">
          <reference field="4294967294" count="1" selected="0">
            <x v="0"/>
          </reference>
          <reference field="0" count="1" selected="0">
            <x v="2"/>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0" count="1" selected="0">
            <x v="0"/>
          </reference>
        </references>
      </pivotArea>
    </chartFormat>
    <chartFormat chart="9" format="10">
      <pivotArea type="data" outline="0" fieldPosition="0">
        <references count="2">
          <reference field="4294967294" count="1" selected="0">
            <x v="0"/>
          </reference>
          <reference field="0" count="1" selected="0">
            <x v="1"/>
          </reference>
        </references>
      </pivotArea>
    </chartFormat>
    <chartFormat chart="9" format="11">
      <pivotArea type="data" outline="0" fieldPosition="0">
        <references count="2">
          <reference field="4294967294" count="1" selected="0">
            <x v="0"/>
          </reference>
          <reference field="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648D84E6-800D-468A-A186-B2AF7D78E17F}" name="Working_Years_Chart"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7:B63" firstHeaderRow="1" firstDataRow="1" firstDataCol="1"/>
  <pivotFields count="2">
    <pivotField axis="axisRow" showAll="0" sortType="descending">
      <items count="6">
        <item x="0"/>
        <item x="1"/>
        <item x="2"/>
        <item x="3"/>
        <item x="4"/>
        <item t="default"/>
      </items>
      <autoSortScope>
        <pivotArea dataOnly="0" outline="0" fieldPosition="0">
          <references count="1">
            <reference field="4294967294" count="1" selected="0">
              <x v="0"/>
            </reference>
          </references>
        </pivotArea>
      </autoSortScope>
    </pivotField>
    <pivotField dataField="1" numFmtId="9" showAll="0"/>
  </pivotFields>
  <rowFields count="1">
    <field x="0"/>
  </rowFields>
  <rowItems count="6">
    <i>
      <x/>
    </i>
    <i>
      <x v="3"/>
    </i>
    <i>
      <x v="4"/>
    </i>
    <i>
      <x v="1"/>
    </i>
    <i>
      <x v="2"/>
    </i>
    <i t="grand">
      <x/>
    </i>
  </rowItems>
  <colItems count="1">
    <i/>
  </colItems>
  <dataFields count="1">
    <dataField name="Sum of Rate Of Attrition(%)" fld="1" baseField="0" baseItem="0" numFmtId="9"/>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B3FB2E83-F159-441C-BD48-3E965FD03DF2}" name="Attrition Rat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5">
    <pivotField numFmtId="1" showAll="0"/>
    <pivotField showAll="0"/>
    <pivotField axis="axisRow" showAll="0">
      <items count="3">
        <item x="1"/>
        <item x="0"/>
        <item t="default"/>
      </items>
    </pivotField>
    <pivotField showAll="0"/>
    <pivotField showAll="0">
      <items count="4">
        <item h="1" x="2"/>
        <item x="1"/>
        <item h="1" x="0"/>
        <item t="default"/>
      </items>
    </pivotField>
    <pivotField numFmtId="1" showAll="0"/>
    <pivotField showAll="0"/>
    <pivotField numFmtId="1" showAll="0"/>
    <pivotField showAll="0"/>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
  </rowFields>
  <rowItems count="3">
    <i>
      <x/>
    </i>
    <i>
      <x v="1"/>
    </i>
    <i t="grand">
      <x/>
    </i>
  </rowItems>
  <colItems count="1">
    <i/>
  </colItems>
  <dataFields count="1">
    <dataField name="Count of Employee Number" fld="1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58B02990-5404-4C86-9534-FEB1DC9BFC02}" name="OverTime_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7:D51" firstHeaderRow="1" firstDataRow="2" firstDataCol="1"/>
  <pivotFields count="45">
    <pivotField numFmtId="1" showAll="0"/>
    <pivotField showAll="0">
      <items count="4">
        <item x="1"/>
        <item x="0"/>
        <item x="2"/>
        <item t="default"/>
      </items>
    </pivotField>
    <pivotField axis="axisCol" showAll="0">
      <items count="3">
        <item x="1"/>
        <item x="0"/>
        <item t="default"/>
      </items>
    </pivotField>
    <pivotField showAll="0"/>
    <pivotField showAll="0">
      <items count="4">
        <item h="1" x="2"/>
        <item x="1"/>
        <item h="1" x="0"/>
        <item t="default"/>
      </items>
    </pivotField>
    <pivotField numFmtId="1" showAll="0"/>
    <pivotField showAll="0"/>
    <pivotField numFmtId="1" showAll="0"/>
    <pivotField showAll="0"/>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showAll="0"/>
    <pivotField numFmtId="1" showAll="0"/>
    <pivotField showAll="0">
      <items count="5">
        <item x="1"/>
        <item x="2"/>
        <item x="0"/>
        <item x="3"/>
        <item t="default"/>
      </items>
    </pivotField>
    <pivotField showAll="0"/>
    <pivotField numFmtId="164" showAll="0"/>
    <pivotField numFmtId="1" showAll="0"/>
    <pivotField axis="axisRow" showAll="0">
      <items count="3">
        <item x="1"/>
        <item x="0"/>
        <item t="default"/>
      </items>
    </pivotField>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4"/>
  </rowFields>
  <rowItems count="3">
    <i>
      <x/>
    </i>
    <i>
      <x v="1"/>
    </i>
    <i t="grand">
      <x/>
    </i>
  </rowItems>
  <colFields count="1">
    <field x="2"/>
  </colFields>
  <colItems count="3">
    <i>
      <x/>
    </i>
    <i>
      <x v="1"/>
    </i>
    <i t="grand">
      <x/>
    </i>
  </colItems>
  <dataFields count="1">
    <dataField name="Count of Employee Number" fld="1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5B9EA6C6-AE3C-4B5A-AEDE-BE18B4B6B891}" name="Salary_Hike_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7:D94" firstHeaderRow="1" firstDataRow="2" firstDataCol="1"/>
  <pivotFields count="45">
    <pivotField numFmtId="1" showAll="0"/>
    <pivotField showAll="0">
      <items count="4">
        <item x="1"/>
        <item x="0"/>
        <item x="2"/>
        <item t="default"/>
      </items>
    </pivotField>
    <pivotField axis="axisCol" showAll="0">
      <items count="3">
        <item x="1"/>
        <item x="0"/>
        <item t="default"/>
      </items>
    </pivotField>
    <pivotField showAll="0"/>
    <pivotField showAll="0">
      <items count="4">
        <item h="1" x="2"/>
        <item x="1"/>
        <item h="1" x="0"/>
        <item t="default"/>
      </items>
    </pivotField>
    <pivotField numFmtId="1" showAll="0"/>
    <pivotField showAll="0"/>
    <pivotField numFmtId="1" showAll="0"/>
    <pivotField showAll="0"/>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showAll="0"/>
    <pivotField numFmtId="1" showAll="0"/>
    <pivotField showAll="0">
      <items count="5">
        <item x="1"/>
        <item x="2"/>
        <item x="0"/>
        <item x="3"/>
        <item t="default"/>
      </items>
    </pivotField>
    <pivotField showAll="0">
      <items count="4">
        <item x="2"/>
        <item x="1"/>
        <item x="0"/>
        <item t="default"/>
      </items>
    </pivotField>
    <pivotField numFmtId="164" showAll="0"/>
    <pivotField numFmtId="1" showAll="0"/>
    <pivotField showAll="0">
      <items count="3">
        <item x="1"/>
        <item x="0"/>
        <item t="default"/>
      </items>
    </pivotField>
    <pivotField showAll="0"/>
    <pivotField axis="axisRow" numFmtId="9" showAll="0">
      <items count="16">
        <item x="0"/>
        <item x="3"/>
        <item x="4"/>
        <item x="9"/>
        <item x="2"/>
        <item x="10"/>
        <item x="8"/>
        <item x="11"/>
        <item x="12"/>
        <item x="5"/>
        <item x="7"/>
        <item x="6"/>
        <item x="1"/>
        <item x="13"/>
        <item x="14"/>
        <item t="default"/>
      </items>
    </pivotField>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6"/>
  </rowFields>
  <rowItems count="16">
    <i>
      <x/>
    </i>
    <i>
      <x v="1"/>
    </i>
    <i>
      <x v="2"/>
    </i>
    <i>
      <x v="3"/>
    </i>
    <i>
      <x v="4"/>
    </i>
    <i>
      <x v="5"/>
    </i>
    <i>
      <x v="6"/>
    </i>
    <i>
      <x v="7"/>
    </i>
    <i>
      <x v="8"/>
    </i>
    <i>
      <x v="9"/>
    </i>
    <i>
      <x v="10"/>
    </i>
    <i>
      <x v="11"/>
    </i>
    <i>
      <x v="12"/>
    </i>
    <i>
      <x v="13"/>
    </i>
    <i>
      <x v="14"/>
    </i>
    <i t="grand">
      <x/>
    </i>
  </rowItems>
  <colFields count="1">
    <field x="2"/>
  </colFields>
  <colItems count="3">
    <i>
      <x/>
    </i>
    <i>
      <x v="1"/>
    </i>
    <i t="grand">
      <x/>
    </i>
  </colItems>
  <dataFields count="1">
    <dataField name="Count of Employee Number" fld="1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57010264-2A46-42C5-B60A-9DA260AA183B}" name="Age_Group_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8:D43" firstHeaderRow="1" firstDataRow="2" firstDataCol="1"/>
  <pivotFields count="45">
    <pivotField numFmtId="1" showAll="0"/>
    <pivotField axis="axisRow" showAll="0">
      <items count="4">
        <item x="1"/>
        <item x="0"/>
        <item x="2"/>
        <item t="default"/>
      </items>
    </pivotField>
    <pivotField axis="axisCol" showAll="0">
      <items count="3">
        <item x="1"/>
        <item x="0"/>
        <item t="default"/>
      </items>
    </pivotField>
    <pivotField showAll="0"/>
    <pivotField showAll="0">
      <items count="4">
        <item h="1" x="2"/>
        <item x="1"/>
        <item h="1" x="0"/>
        <item t="default"/>
      </items>
    </pivotField>
    <pivotField numFmtId="1" showAll="0"/>
    <pivotField showAll="0"/>
    <pivotField numFmtId="1" showAll="0"/>
    <pivotField showAll="0"/>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showAll="0"/>
    <pivotField numFmtId="1" showAll="0"/>
    <pivotField showAll="0">
      <items count="5">
        <item x="1"/>
        <item x="2"/>
        <item x="0"/>
        <item x="3"/>
        <item t="default"/>
      </items>
    </pivotField>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1"/>
  </rowFields>
  <rowItems count="4">
    <i>
      <x/>
    </i>
    <i>
      <x v="1"/>
    </i>
    <i>
      <x v="2"/>
    </i>
    <i t="grand">
      <x/>
    </i>
  </rowItems>
  <colFields count="1">
    <field x="2"/>
  </colFields>
  <colItems count="3">
    <i>
      <x/>
    </i>
    <i>
      <x v="1"/>
    </i>
    <i t="grand">
      <x/>
    </i>
  </colItems>
  <dataFields count="1">
    <dataField name="Count of Employee Number" fld="1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60CF0BC6-32BF-4601-AFD4-F8AEE8EB83EA}" name="Job_Satisfaction_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9:D35" firstHeaderRow="1" firstDataRow="2" firstDataCol="1"/>
  <pivotFields count="45">
    <pivotField numFmtId="1" showAll="0"/>
    <pivotField showAll="0"/>
    <pivotField axis="axisCol" showAll="0">
      <items count="3">
        <item x="1"/>
        <item x="0"/>
        <item t="default"/>
      </items>
    </pivotField>
    <pivotField showAll="0"/>
    <pivotField showAll="0">
      <items count="4">
        <item h="1" x="2"/>
        <item x="1"/>
        <item h="1" x="0"/>
        <item t="default"/>
      </items>
    </pivotField>
    <pivotField numFmtId="1" showAll="0"/>
    <pivotField showAll="0"/>
    <pivotField numFmtId="1" showAll="0"/>
    <pivotField showAll="0"/>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showAll="0"/>
    <pivotField numFmtId="1" showAll="0"/>
    <pivotField axis="axisRow" showAll="0">
      <items count="5">
        <item x="1"/>
        <item x="2"/>
        <item x="0"/>
        <item x="3"/>
        <item t="default"/>
      </items>
    </pivotField>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0"/>
  </rowFields>
  <rowItems count="5">
    <i>
      <x/>
    </i>
    <i>
      <x v="1"/>
    </i>
    <i>
      <x v="2"/>
    </i>
    <i>
      <x v="3"/>
    </i>
    <i t="grand">
      <x/>
    </i>
  </rowItems>
  <colFields count="1">
    <field x="2"/>
  </colFields>
  <colItems count="3">
    <i>
      <x/>
    </i>
    <i>
      <x v="1"/>
    </i>
    <i t="grand">
      <x/>
    </i>
  </colItems>
  <dataFields count="1">
    <dataField name="Count of Employee Number" fld="1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48FF2650-61A7-4583-AB18-084048CBE1CE}" name="Marital_Status_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6:D71" firstHeaderRow="1" firstDataRow="2" firstDataCol="1"/>
  <pivotFields count="45">
    <pivotField numFmtId="1" showAll="0"/>
    <pivotField showAll="0">
      <items count="4">
        <item x="1"/>
        <item x="0"/>
        <item x="2"/>
        <item t="default"/>
      </items>
    </pivotField>
    <pivotField axis="axisCol" showAll="0">
      <items count="3">
        <item x="1"/>
        <item x="0"/>
        <item t="default"/>
      </items>
    </pivotField>
    <pivotField showAll="0"/>
    <pivotField showAll="0">
      <items count="4">
        <item h="1" x="2"/>
        <item x="1"/>
        <item h="1" x="0"/>
        <item t="default"/>
      </items>
    </pivotField>
    <pivotField numFmtId="1" showAll="0"/>
    <pivotField showAll="0"/>
    <pivotField numFmtId="1" showAll="0"/>
    <pivotField showAll="0"/>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showAll="0"/>
    <pivotField numFmtId="1" showAll="0"/>
    <pivotField showAll="0">
      <items count="5">
        <item x="1"/>
        <item x="2"/>
        <item x="0"/>
        <item x="3"/>
        <item t="default"/>
      </items>
    </pivotField>
    <pivotField axis="axisRow" showAll="0">
      <items count="4">
        <item x="2"/>
        <item x="1"/>
        <item x="0"/>
        <item t="default"/>
      </items>
    </pivotField>
    <pivotField numFmtId="164" showAll="0"/>
    <pivotField numFmtId="1" showAll="0"/>
    <pivotField showAll="0">
      <items count="3">
        <item x="1"/>
        <item x="0"/>
        <item t="default"/>
      </items>
    </pivotField>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1"/>
  </rowFields>
  <rowItems count="4">
    <i>
      <x/>
    </i>
    <i>
      <x v="1"/>
    </i>
    <i>
      <x v="2"/>
    </i>
    <i t="grand">
      <x/>
    </i>
  </rowItems>
  <colFields count="1">
    <field x="2"/>
  </colFields>
  <colItems count="3">
    <i>
      <x/>
    </i>
    <i>
      <x v="1"/>
    </i>
    <i t="grand">
      <x/>
    </i>
  </colItems>
  <dataFields count="1">
    <dataField name="Count of Employee Number" fld="1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2CFF2432-73B7-4985-9A7C-9D2A7BD61158}" name="Business_TRavel_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7:D22" firstHeaderRow="1" firstDataRow="2" firstDataCol="1"/>
  <pivotFields count="45">
    <pivotField numFmtId="1" showAll="0"/>
    <pivotField showAll="0"/>
    <pivotField axis="axisCol" showAll="0">
      <items count="3">
        <item x="1"/>
        <item x="0"/>
        <item t="default"/>
      </items>
    </pivotField>
    <pivotField axis="axisRow" showAll="0">
      <items count="4">
        <item x="2"/>
        <item x="1"/>
        <item x="0"/>
        <item t="default"/>
      </items>
    </pivotField>
    <pivotField showAll="0">
      <items count="4">
        <item h="1" x="2"/>
        <item x="1"/>
        <item h="1" x="0"/>
        <item t="default"/>
      </items>
    </pivotField>
    <pivotField numFmtId="1" showAll="0"/>
    <pivotField showAll="0"/>
    <pivotField numFmtId="1" showAll="0"/>
    <pivotField showAll="0"/>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3"/>
  </rowFields>
  <rowItems count="4">
    <i>
      <x/>
    </i>
    <i>
      <x v="1"/>
    </i>
    <i>
      <x v="2"/>
    </i>
    <i t="grand">
      <x/>
    </i>
  </rowItems>
  <colFields count="1">
    <field x="2"/>
  </colFields>
  <colItems count="3">
    <i>
      <x/>
    </i>
    <i>
      <x v="1"/>
    </i>
    <i t="grand">
      <x/>
    </i>
  </colItems>
  <dataFields count="1">
    <dataField name="Count of Employee Number" fld="10" subtotal="count"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B010672E-EB55-48E2-B623-18C5E92202D3}" name="Total_Working_Years_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4:D61" firstHeaderRow="1" firstDataRow="2" firstDataCol="1"/>
  <pivotFields count="45">
    <pivotField numFmtId="1" showAll="0"/>
    <pivotField showAll="0">
      <items count="4">
        <item x="1"/>
        <item x="0"/>
        <item x="2"/>
        <item t="default"/>
      </items>
    </pivotField>
    <pivotField axis="axisCol" showAll="0">
      <items count="3">
        <item x="1"/>
        <item x="0"/>
        <item t="default"/>
      </items>
    </pivotField>
    <pivotField showAll="0"/>
    <pivotField showAll="0">
      <items count="4">
        <item h="1" x="2"/>
        <item x="1"/>
        <item h="1" x="0"/>
        <item t="default"/>
      </items>
    </pivotField>
    <pivotField numFmtId="1" showAll="0"/>
    <pivotField showAll="0"/>
    <pivotField numFmtId="1" showAll="0"/>
    <pivotField showAll="0"/>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showAll="0"/>
    <pivotField numFmtId="1" showAll="0"/>
    <pivotField showAll="0">
      <items count="5">
        <item x="1"/>
        <item x="2"/>
        <item x="0"/>
        <item x="3"/>
        <item t="default"/>
      </items>
    </pivotField>
    <pivotField showAll="0"/>
    <pivotField numFmtId="164" showAll="0"/>
    <pivotField numFmtId="1" showAll="0"/>
    <pivotField showAll="0">
      <items count="3">
        <item x="1"/>
        <item x="0"/>
        <item t="default"/>
      </items>
    </pivotField>
    <pivotField showAll="0"/>
    <pivotField numFmtId="9" showAll="0"/>
    <pivotField numFmtId="1" showAll="0"/>
    <pivotField showAll="0"/>
    <pivotField numFmtId="1" showAll="0"/>
    <pivotField showAll="0"/>
    <pivotField numFmtId="1" showAll="0"/>
    <pivotField numFmtId="1" showAll="0">
      <items count="41">
        <item x="11"/>
        <item x="5"/>
        <item x="17"/>
        <item x="8"/>
        <item x="21"/>
        <item x="7"/>
        <item x="3"/>
        <item x="2"/>
        <item x="0"/>
        <item x="15"/>
        <item x="1"/>
        <item x="27"/>
        <item x="4"/>
        <item x="10"/>
        <item x="19"/>
        <item x="20"/>
        <item x="28"/>
        <item x="6"/>
        <item x="33"/>
        <item x="16"/>
        <item x="26"/>
        <item x="24"/>
        <item x="14"/>
        <item x="18"/>
        <item x="13"/>
        <item x="25"/>
        <item x="12"/>
        <item x="39"/>
        <item x="23"/>
        <item x="22"/>
        <item x="31"/>
        <item x="9"/>
        <item x="36"/>
        <item x="37"/>
        <item x="35"/>
        <item x="38"/>
        <item x="34"/>
        <item x="29"/>
        <item x="30"/>
        <item x="32"/>
        <item t="default"/>
      </items>
    </pivotField>
    <pivotField axis="axisRow" showAll="0">
      <items count="6">
        <item x="2"/>
        <item x="1"/>
        <item x="4"/>
        <item x="3"/>
        <item x="0"/>
        <item t="default"/>
      </items>
    </pivotField>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33"/>
  </rowFields>
  <rowItems count="6">
    <i>
      <x/>
    </i>
    <i>
      <x v="1"/>
    </i>
    <i>
      <x v="2"/>
    </i>
    <i>
      <x v="3"/>
    </i>
    <i>
      <x v="4"/>
    </i>
    <i t="grand">
      <x/>
    </i>
  </rowItems>
  <colFields count="1">
    <field x="2"/>
  </colFields>
  <colItems count="3">
    <i>
      <x/>
    </i>
    <i>
      <x v="1"/>
    </i>
    <i t="grand">
      <x/>
    </i>
  </colItems>
  <dataFields count="1">
    <dataField name="Count of Employee Number" fld="10" subtotal="count" baseField="2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97A5F886-CCB5-464A-AAA8-814D4E613976}" name="JOb_Roles_char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4" firstHeaderRow="1" firstDataRow="2" firstDataCol="1"/>
  <pivotFields count="45">
    <pivotField numFmtId="1" showAll="0"/>
    <pivotField showAll="0"/>
    <pivotField axis="axisCol" showAll="0">
      <items count="3">
        <item x="1"/>
        <item x="0"/>
        <item t="default"/>
      </items>
    </pivotField>
    <pivotField showAll="0"/>
    <pivotField showAll="0">
      <items count="4">
        <item x="2"/>
        <item x="1"/>
        <item x="0"/>
        <item t="default"/>
      </items>
    </pivotField>
    <pivotField numFmtId="1" showAll="0"/>
    <pivotField showAll="0"/>
    <pivotField numFmtId="1" showAll="0"/>
    <pivotField showAll="0"/>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axis="axisRow" showAll="0">
      <items count="10">
        <item x="4"/>
        <item x="8"/>
        <item x="2"/>
        <item x="5"/>
        <item x="3"/>
        <item x="7"/>
        <item x="1"/>
        <item x="0"/>
        <item x="6"/>
        <item t="default"/>
      </items>
    </pivotField>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18"/>
  </rowFields>
  <rowItems count="10">
    <i>
      <x/>
    </i>
    <i>
      <x v="1"/>
    </i>
    <i>
      <x v="2"/>
    </i>
    <i>
      <x v="3"/>
    </i>
    <i>
      <x v="4"/>
    </i>
    <i>
      <x v="5"/>
    </i>
    <i>
      <x v="6"/>
    </i>
    <i>
      <x v="7"/>
    </i>
    <i>
      <x v="8"/>
    </i>
    <i t="grand">
      <x/>
    </i>
  </rowItems>
  <colFields count="1">
    <field x="2"/>
  </colFields>
  <colItems count="3">
    <i>
      <x/>
    </i>
    <i>
      <x v="1"/>
    </i>
    <i t="grand">
      <x/>
    </i>
  </colItems>
  <dataFields count="1">
    <dataField name="Count of Employee Number" fld="10" subtotal="count" baseField="1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355BCEE0-29F1-448A-B06E-6BFDAF00496E}" name="Average_Monthly_Income_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01:B104" firstHeaderRow="1" firstDataRow="1" firstDataCol="1"/>
  <pivotFields count="45">
    <pivotField numFmtId="1" showAll="0"/>
    <pivotField showAll="0">
      <items count="4">
        <item x="1"/>
        <item x="0"/>
        <item x="2"/>
        <item t="default"/>
      </items>
    </pivotField>
    <pivotField axis="axisRow" multipleItemSelectionAllowed="1" showAll="0">
      <items count="3">
        <item x="1"/>
        <item x="0"/>
        <item t="default"/>
      </items>
    </pivotField>
    <pivotField showAll="0">
      <items count="4">
        <item x="2"/>
        <item x="1"/>
        <item x="0"/>
        <item t="default"/>
      </items>
    </pivotField>
    <pivotField showAll="0">
      <items count="4">
        <item h="1" x="2"/>
        <item x="1"/>
        <item h="1" x="0"/>
        <item t="default"/>
      </items>
    </pivotField>
    <pivotField numFmtId="1" showAll="0"/>
    <pivotField showAll="0">
      <items count="6">
        <item x="2"/>
        <item x="1"/>
        <item x="3"/>
        <item x="0"/>
        <item x="4"/>
        <item t="default"/>
      </items>
    </pivotField>
    <pivotField numFmtId="1" showAll="0"/>
    <pivotField showAll="0">
      <items count="6">
        <item x="3"/>
        <item x="1"/>
        <item x="0"/>
        <item x="4"/>
        <item x="2"/>
        <item t="default"/>
      </items>
    </pivotField>
    <pivotField showAll="0"/>
    <pivotField numFmtId="1" showAll="0"/>
    <pivotField numFmtId="1" showAll="0"/>
    <pivotField showAll="0">
      <items count="5">
        <item x="0"/>
        <item x="1"/>
        <item x="2"/>
        <item x="3"/>
        <item t="default"/>
      </items>
    </pivotField>
    <pivotField showAll="0">
      <items count="3">
        <item x="0"/>
        <item h="1" x="1"/>
        <item t="default"/>
      </items>
    </pivotField>
    <pivotField numFmtId="1" showAll="0"/>
    <pivotField showAll="0"/>
    <pivotField numFmtId="1" showAll="0"/>
    <pivotField showAll="0"/>
    <pivotField showAll="0">
      <items count="10">
        <item x="4"/>
        <item x="8"/>
        <item x="2"/>
        <item x="5"/>
        <item x="3"/>
        <item x="7"/>
        <item x="1"/>
        <item x="0"/>
        <item x="6"/>
        <item t="default"/>
      </items>
    </pivotField>
    <pivotField numFmtId="1" showAll="0"/>
    <pivotField showAll="0"/>
    <pivotField showAll="0">
      <items count="4">
        <item x="2"/>
        <item x="1"/>
        <item x="0"/>
        <item t="default"/>
      </items>
    </pivotField>
    <pivotField dataField="1" numFmtId="164"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numFmtId="1" showAll="0">
      <items count="11">
        <item x="4"/>
        <item x="1"/>
        <item x="7"/>
        <item x="9"/>
        <item x="5"/>
        <item x="6"/>
        <item x="2"/>
        <item x="8"/>
        <item x="0"/>
        <item x="3"/>
        <item t="default"/>
      </items>
    </pivotField>
    <pivotField showAll="0">
      <items count="3">
        <item x="1"/>
        <item x="0"/>
        <item t="default"/>
      </items>
    </pivotField>
    <pivotField showAll="0"/>
    <pivotField numFmtId="9" showAll="0"/>
    <pivotField numFmtId="1" showAll="0"/>
    <pivotField showAll="0">
      <items count="3">
        <item x="0"/>
        <item x="1"/>
        <item t="default"/>
      </items>
    </pivotField>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
  </rowFields>
  <rowItems count="3">
    <i>
      <x/>
    </i>
    <i>
      <x v="1"/>
    </i>
    <i t="grand">
      <x/>
    </i>
  </rowItems>
  <colItems count="1">
    <i/>
  </colItems>
  <dataFields count="1">
    <dataField name="Average of Monthly Income" fld="22" subtotal="average" baseField="2"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26FCA81D-11E1-4551-A5BD-C846CCB2A92F}" name="Overall_Attrition_Rate_KPI"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6:B99" firstHeaderRow="1" firstDataRow="1" firstDataCol="1"/>
  <pivotFields count="45">
    <pivotField numFmtId="1" showAll="0"/>
    <pivotField showAll="0"/>
    <pivotField axis="axisRow" showAll="0">
      <items count="3">
        <item x="1"/>
        <item x="0"/>
        <item t="default"/>
      </items>
    </pivotField>
    <pivotField showAll="0"/>
    <pivotField showAll="0">
      <items count="4">
        <item h="1" x="2"/>
        <item x="1"/>
        <item h="1" x="0"/>
        <item t="default"/>
      </items>
    </pivotField>
    <pivotField numFmtId="1" showAll="0"/>
    <pivotField showAll="0"/>
    <pivotField numFmtId="1" showAll="0"/>
    <pivotField showAll="0"/>
    <pivotField showAll="0"/>
    <pivotField dataField="1" numFmtId="1" showAll="0"/>
    <pivotField numFmtId="1" showAll="0"/>
    <pivotField showAll="0"/>
    <pivotField showAll="0">
      <items count="3">
        <item x="0"/>
        <item h="1" x="1"/>
        <item t="default"/>
      </items>
    </pivotField>
    <pivotField numFmtId="1" showAll="0"/>
    <pivotField showAll="0"/>
    <pivotField numFmtId="1" showAll="0"/>
    <pivotField showAll="0"/>
    <pivotField showAll="0"/>
    <pivotField numFmtId="1" showAll="0"/>
    <pivotField showAll="0"/>
    <pivotField showAll="0"/>
    <pivotField numFmtId="164" showAll="0"/>
    <pivotField numFmtId="1" showAll="0"/>
    <pivotField showAll="0"/>
    <pivotField showAll="0"/>
    <pivotField numFmtId="9" showAll="0"/>
    <pivotField numFmtId="1" showAll="0"/>
    <pivotField showAll="0"/>
    <pivotField numFmtId="1" showAll="0"/>
    <pivotField showAll="0"/>
    <pivotField numFmtId="1" showAll="0"/>
    <pivotField numFmtId="1" showAll="0"/>
    <pivotField showAll="0"/>
    <pivotField numFmtId="1" showAll="0"/>
    <pivotField numFmtId="1" showAll="0"/>
    <pivotField showAll="0"/>
    <pivotField numFmtId="1" showAll="0"/>
    <pivotField showAll="0"/>
    <pivotField numFmtId="1" showAll="0"/>
    <pivotField showAll="0"/>
    <pivotField numFmtId="1" showAll="0"/>
    <pivotField showAll="0"/>
    <pivotField numFmtId="1" showAll="0"/>
    <pivotField showAll="0"/>
  </pivotFields>
  <rowFields count="1">
    <field x="2"/>
  </rowFields>
  <rowItems count="3">
    <i>
      <x/>
    </i>
    <i>
      <x v="1"/>
    </i>
    <i t="grand">
      <x/>
    </i>
  </rowItems>
  <colItems count="1">
    <i/>
  </colItems>
  <dataFields count="1">
    <dataField name="Count of Employee Number" fld="10"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ext_For_Job_Level" xr10:uid="{60F1F5BF-923F-424A-A394-1808BF3F2450}" sourceName="Text For Job Level">
  <pivotTables>
    <pivotTable tabId="5" name="Job involvement"/>
    <pivotTable tabId="5" name="Stock Option Level"/>
    <pivotTable tabId="5" name="Total Working Years"/>
    <pivotTable tabId="5" name="Work Life Balance"/>
    <pivotTable tabId="5" name="Years At Company"/>
    <pivotTable tabId="5" name="Years In Current Role"/>
    <pivotTable tabId="5" name="Years Since Last Promotion"/>
    <pivotTable tabId="5" name="Years With Current Manager"/>
  </pivotTables>
  <data>
    <tabular pivotCacheId="2031621818">
      <items count="5">
        <i x="1" s="1"/>
        <i x="4" s="1"/>
        <i x="0"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2" xr10:uid="{C931AB01-71AD-4473-B988-FBD45C7F4804}" sourceName="Department">
  <pivotTables>
    <pivotTable tabId="21" name="Business_TRavel_Chart"/>
    <pivotTable tabId="21" name="Overall_Attrition_Rate_KPI"/>
    <pivotTable tabId="17" name="Attrition Rate"/>
    <pivotTable tabId="21" name="Age_Group_chart"/>
    <pivotTable tabId="21" name="Average_Monthly_Income_KPI"/>
    <pivotTable tabId="5" name="Attrition By Department"/>
    <pivotTable tabId="5" name="Attrition By Job Role"/>
    <pivotTable tabId="5" name="Avg of Monthly Income by Years at Company"/>
    <pivotTable tabId="5" name="Avg of Montly Income by Department"/>
    <pivotTable tabId="5" name="Avg of Monthly Income by Job Role"/>
    <pivotTable tabId="5" name="Avg of Monthly Income"/>
    <pivotTable tabId="5" name="Years With Current Manager"/>
    <pivotTable tabId="5" name="Years Since Last Promotion"/>
    <pivotTable tabId="5" name="Years In Current Role"/>
    <pivotTable tabId="5" name="Years At Company"/>
    <pivotTable tabId="5" name="Work Life Balance"/>
    <pivotTable tabId="5" name="Total Working Years"/>
    <pivotTable tabId="5" name="Stock Option Level"/>
    <pivotTable tabId="5" name="Relationship Satisfaction"/>
    <pivotTable tabId="5" name="Performance Rating"/>
    <pivotTable tabId="5" name="Salary Hike"/>
    <pivotTable tabId="5" name="Over Time"/>
    <pivotTable tabId="5" name="Number of Companies Worked"/>
    <pivotTable tabId="5" name="Marital Status"/>
    <pivotTable tabId="5" name="job satisfaction"/>
    <pivotTable tabId="5" name="Job involvement"/>
    <pivotTable tabId="5" name="gender"/>
    <pivotTable tabId="5" name="Environment Satisfaction"/>
    <pivotTable tabId="5" name="Education"/>
    <pivotTable tabId="5" name="Distance"/>
    <pivotTable tabId="5" name="Age"/>
    <pivotTable tabId="5" name="Business Travel"/>
    <pivotTable tabId="21" name="Job_Satisfaction_Chart"/>
    <pivotTable tabId="21" name="Marital_Status_Chart"/>
    <pivotTable tabId="21" name="OverTime_chart"/>
    <pivotTable tabId="21" name="Salary_Hike_Chart"/>
    <pivotTable tabId="21" name="Total_Working_Years_Chart"/>
  </pivotTables>
  <data>
    <tabular pivotCacheId="2031621818">
      <items count="3">
        <i x="2"/>
        <i x="1" s="1"/>
        <i x="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37C14BBD-CA1D-47F2-876E-3170C867636C}" sourceName="Gender">
  <pivotTables>
    <pivotTable tabId="21" name="JOb_Roles_chart"/>
    <pivotTable tabId="21" name="Business_TRavel_Chart"/>
    <pivotTable tabId="17" name="Attrition Rate"/>
    <pivotTable tabId="21" name="Age_Group_chart"/>
    <pivotTable tabId="21" name="Average_Monthly_Income_KPI"/>
    <pivotTable tabId="21" name="Job_Satisfaction_Chart"/>
    <pivotTable tabId="21" name="Marital_Status_Chart"/>
    <pivotTable tabId="21" name="Overall_Attrition_Rate_KPI"/>
    <pivotTable tabId="21" name="OverTime_chart"/>
    <pivotTable tabId="21" name="Salary_Hike_Chart"/>
    <pivotTable tabId="21" name="Total_Working_Years_Chart"/>
    <pivotTable tabId="5" name="Age"/>
  </pivotTables>
  <data>
    <tabular pivotCacheId="2031621818">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ext For Job Level" xr10:uid="{781EDC84-8970-43EE-971B-9E1B0BB531D0}" cache="Slicer_Text_For_Job_Level" caption="Text For Job Level" rowHeight="241300"/>
  <slicer name="Department" xr10:uid="{2AA12F68-A507-44CF-9CFC-79D999CC9724}" cache="Slicer_Department2" caption="Department" style="SlicerStyleLight6"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1" xr10:uid="{1D42F3FC-9575-43C8-A0D3-5E7257F7548E}" cache="Slicer_Department2" caption="Department"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2" xr10:uid="{783FAEFD-0613-4223-89C4-4DC11BF84A74}" cache="Slicer_Department2" caption="Department" rowHeight="241300"/>
  <slicer name="Gender" xr10:uid="{F9D0FB5C-CDEC-4A5E-9351-67B931E26D2B}" cache="Slicer_Gender" caption="Gender"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3" xr10:uid="{E5081CC3-C818-4B09-B6FA-468E80466768}" cache="Slicer_Department2" caption="Department" rowHeight="241300"/>
  <slicer name="Gender 1" xr10:uid="{E7C73BFF-D524-4664-96AF-1B1FC3F777F3}" cache="Slicer_Gender" caption="Gend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E6DD7F-B813-43FA-BA01-5D7C2FB5B2CA}" name="Table3" displayName="Table3" ref="A40:B55" totalsRowShown="0" headerRowDxfId="88" dataDxfId="86" headerRowBorderDxfId="87" tableBorderDxfId="85" totalsRowBorderDxfId="84">
  <autoFilter ref="A40:B55" xr:uid="{25E6DD7F-B813-43FA-BA01-5D7C2FB5B2CA}"/>
  <tableColumns count="2">
    <tableColumn id="1" xr3:uid="{797D10F6-6F4F-4425-8D9E-F26682110029}" name="Salary Hike" dataDxfId="83"/>
    <tableColumn id="2" xr3:uid="{BA6AE2B6-67BC-4722-B229-DB1880A4145E}" name="Rate Of Attrition(%)" dataDxfId="82" dataCellStyle="Percen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12AE43-9C9D-44A5-B2A3-DE40FD7BAF35}" name="Table37" displayName="Table37" ref="I77:J92" totalsRowShown="0" headerRowDxfId="81" dataDxfId="79" headerRowBorderDxfId="80" tableBorderDxfId="78" totalsRowBorderDxfId="77">
  <autoFilter ref="I77:J92" xr:uid="{C112AE43-9C9D-44A5-B2A3-DE40FD7BAF35}"/>
  <tableColumns count="2">
    <tableColumn id="1" xr3:uid="{EEE16092-07F8-4802-B17E-9D44A0D2A221}" name="Salary Hike" dataDxfId="76"/>
    <tableColumn id="2" xr3:uid="{6B260B77-B66B-4D04-95C1-62A7CD51F4B1}" name="Rate Of Attrition(%)" dataDxfId="75"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253DF60-5DBF-4099-9118-F64AD47E8E59}" name="HR_Analytics" displayName="HR_Analytics" ref="A1:AS1471" totalsRowShown="0" headerRowDxfId="74" headerRowBorderDxfId="73" tableBorderDxfId="72" totalsRowBorderDxfId="71">
  <autoFilter ref="A1:AS1471" xr:uid="{7ED163AB-B7F5-4AC0-957A-27D8B77F5DB4}"/>
  <tableColumns count="45">
    <tableColumn id="1" xr3:uid="{FF6AAC26-45B3-4463-86EB-E471E8BB56B1}" name="Age" dataDxfId="70"/>
    <tableColumn id="4" xr3:uid="{C2BE15F7-3FBE-4AC0-96CB-05FA62264F8D}" name="Age Group" dataDxfId="69">
      <calculatedColumnFormula array="1">_xlfn.IFS(HR_Analytics[[#This Row],[Age]]&lt;=30,"Below 30",HR_Analytics[[#This Row],[Age]]&lt;=40,"30-40",HR_Analytics[[#This Row],[Age]]&lt;=60,"40-60")</calculatedColumnFormula>
    </tableColumn>
    <tableColumn id="2" xr3:uid="{ACE22D79-2E8F-4DF0-9A42-CBC36268F9FB}" name="Attrition" dataDxfId="68"/>
    <tableColumn id="3" xr3:uid="{D27ACEEE-9EDC-4EEF-9818-914BEE4CC474}" name="Business Travel" dataDxfId="67"/>
    <tableColumn id="5" xr3:uid="{53A78AD5-EC51-4417-836D-1A2DA980A47D}" name="Department" dataDxfId="66"/>
    <tableColumn id="6" xr3:uid="{4F48C86D-3548-4E28-8E19-43B0E9F1BA24}" name="Distance From Home" dataDxfId="65"/>
    <tableColumn id="40" xr3:uid="{C019468C-B594-4809-9CC6-B06105E93FAA}" name="Grouping the Distance" dataDxfId="64">
      <calculatedColumnFormula array="1">_xlfn.IFS(HR_Analytics[[#This Row],[Distance From Home]]&lt;=5,"1-5",HR_Analytics[[#This Row],[Distance From Home]]&lt;=10,"5-10",HR_Analytics[[#This Row],[Distance From Home]]&lt;=15,"10-15",HR_Analytics[[#This Row],[Distance From Home]]&lt;=20,"15-20",HR_Analytics[[#This Row],[Distance From Home]]&gt;20,"Above 20")</calculatedColumnFormula>
    </tableColumn>
    <tableColumn id="7" xr3:uid="{0C3909FB-ACC9-4B48-A868-180DA902DABB}" name="Education" dataDxfId="63"/>
    <tableColumn id="8" xr3:uid="{838010AE-ED0F-4B82-88BD-23631103AC7C}" name="Text For Edu" dataDxfId="62">
      <calculatedColumnFormula>VLOOKUP(H2,Mapping!$J$2:$K$6,2,0)</calculatedColumnFormula>
    </tableColumn>
    <tableColumn id="9" xr3:uid="{F66639A4-1843-436C-B8EE-C344BDE1B9A8}" name="Education Field" dataDxfId="61"/>
    <tableColumn id="10" xr3:uid="{1DB63767-A1D8-4B5E-85F9-33BB9D5E5503}" name="Employee Number" dataDxfId="60"/>
    <tableColumn id="11" xr3:uid="{B6B70621-2417-4F79-8C2B-97A41FB506D7}" name="Environment Satisfaction" dataDxfId="59"/>
    <tableColumn id="12" xr3:uid="{E2F8AA9C-A0EB-4305-A072-66D1BDC90C10}" name="Text For Environment Satisfaction" dataDxfId="58">
      <calculatedColumnFormula>VLOOKUP(L2,Mapping!$A$2:$B$5,2,0)</calculatedColumnFormula>
    </tableColumn>
    <tableColumn id="13" xr3:uid="{F879E801-3374-4275-A145-D74D680FA507}" name="Gender" dataDxfId="57"/>
    <tableColumn id="14" xr3:uid="{0CF26360-A1D3-4EF7-BC5A-84FE52BE54C7}" name="Job Involvement" dataDxfId="56"/>
    <tableColumn id="15" xr3:uid="{54434B17-2C2A-4E6B-9EDB-C7C00AC6DBBC}" name="Text For Job Involvement" dataDxfId="55">
      <calculatedColumnFormula>VLOOKUP(O2,Mapping!$A$9:$B$12,2,0)</calculatedColumnFormula>
    </tableColumn>
    <tableColumn id="16" xr3:uid="{3C16DC75-66F5-432F-BC5B-35FC9AB3F2CE}" name="Job Level" dataDxfId="54"/>
    <tableColumn id="17" xr3:uid="{AAC3BDCA-14A6-47F3-BD66-D9B16949F659}" name="Text For Job Level" dataDxfId="53">
      <calculatedColumnFormula>VLOOKUP(Q2,Mapping!$A$16:$B$20,2,0)</calculatedColumnFormula>
    </tableColumn>
    <tableColumn id="18" xr3:uid="{BA3E1602-19DE-4B34-B708-A64702213968}" name="Job Role" dataDxfId="52"/>
    <tableColumn id="19" xr3:uid="{7C22A643-8BCF-4A58-9C6B-18C2140EA0AC}" name="Job Satisfaction" dataDxfId="51"/>
    <tableColumn id="20" xr3:uid="{6038A324-E706-4D1F-9D55-0F3CA04B098E}" name="Text For Job Satisfaction" dataDxfId="50">
      <calculatedColumnFormula>VLOOKUP(T2,Mapping!$E$9:$F$12,2,0)</calculatedColumnFormula>
    </tableColumn>
    <tableColumn id="21" xr3:uid="{E9352B31-098A-4680-828C-E2188EB28BB7}" name="Marital Status" dataDxfId="49"/>
    <tableColumn id="22" xr3:uid="{10F55BDC-68EB-427E-A0C6-C77C80AB858F}" name="Monthly Income" dataDxfId="48"/>
    <tableColumn id="23" xr3:uid="{6926459E-C2F9-4D52-80E0-F22B43E3EB59}" name="Number of Companies Worked" dataDxfId="47"/>
    <tableColumn id="24" xr3:uid="{3671728E-439D-4E3C-A933-10228DF124FE}" name="Over Time" dataDxfId="46"/>
    <tableColumn id="25" xr3:uid="{9D36F98C-DCA4-4D51-B834-0381451B9877}" name="Salary Hike" dataDxfId="45"/>
    <tableColumn id="39" xr3:uid="{3D75DD87-8AFE-4ED3-9B1C-2D3BB4CD2372}" name="Percent Salary Hike" dataDxfId="44" dataCellStyle="Percent">
      <calculatedColumnFormula>HR_Analytics[[#This Row],[Salary Hike]]/100</calculatedColumnFormula>
    </tableColumn>
    <tableColumn id="26" xr3:uid="{1160CD18-48AC-4642-AC4E-5B3BEAC5B0AC}" name="Performance Rating" dataDxfId="43"/>
    <tableColumn id="27" xr3:uid="{BA0210C9-3B72-4567-95A1-0A24829F5449}" name="Text For Performance Rating" dataDxfId="42">
      <calculatedColumnFormula>VLOOKUP(AB2,Mapping!$E$2:$F$3,2,0)</calculatedColumnFormula>
    </tableColumn>
    <tableColumn id="28" xr3:uid="{2253A2E8-0AD3-4D23-8E2E-07E4C7DF9850}" name="Relationship Satisfaction" dataDxfId="41"/>
    <tableColumn id="29" xr3:uid="{67A744D0-D2AB-4973-B409-112CBFE6E228}" name="Text For Relationship Satisfaction" dataDxfId="40">
      <calculatedColumnFormula>VLOOKUP(AD2,Mapping!$E$16:$F$19,2,0)</calculatedColumnFormula>
    </tableColumn>
    <tableColumn id="30" xr3:uid="{8825E7FB-3CDD-4B46-ACBA-AE34F3D8886A}" name="Stock Option Level" dataDxfId="39"/>
    <tableColumn id="31" xr3:uid="{12FA1EFE-266C-4FDA-ACD0-2C8BDAB7781D}" name="Total Working Years" dataDxfId="38"/>
    <tableColumn id="41" xr3:uid="{189D7F19-E568-47DC-B8B7-59CC2CA288A4}" name="Grouping Total Working Years" dataDxfId="37">
      <calculatedColumnFormula array="1">_xlfn.IFS(HR_Analytics[[#This Row],[Total Working Years]]&lt;=2,"0-2",HR_Analytics[[#This Row],[Total Working Years]]&lt;=5,"2-5",HR_Analytics[[#This Row],[Total Working Years]]&lt;=10,"5-10",HR_Analytics[[#This Row],[Total Working Years]]&lt;=20,"10-20",HR_Analytics[[#This Row],[Total Working Years]]&lt;=40,"20-40")</calculatedColumnFormula>
    </tableColumn>
    <tableColumn id="32" xr3:uid="{5CEF5ED8-56E8-45ED-9652-43FBADCB6118}" name="Training Times Last Year" dataDxfId="36"/>
    <tableColumn id="33" xr3:uid="{BC68BD19-F14E-4365-9A34-59B5340D49B5}" name="Work Life Balance" dataDxfId="35"/>
    <tableColumn id="34" xr3:uid="{88BF491E-D845-401F-9FE2-1F8114DF4426}" name="Text For Work life Balance" dataDxfId="34">
      <calculatedColumnFormula>VLOOKUP(AJ2,Mapping!$J$10:$K$13,2,0)</calculatedColumnFormula>
    </tableColumn>
    <tableColumn id="35" xr3:uid="{6D89D8FE-50D9-4041-B2AC-972DBF2D68DA}" name="Years At Company" dataDxfId="33"/>
    <tableColumn id="42" xr3:uid="{8ED5C186-F3A3-4048-B611-57708E5389CB}" name="Grouping Years At Company" dataDxfId="32">
      <calculatedColumnFormula array="1">_xlfn.IFS(HR_Analytics[[#This Row],[Years At Company]]&lt;=2,"0-2",HR_Analytics[[#This Row],[Years At Company]]&lt;=5,"2-5",HR_Analytics[[#This Row],[Years At Company]]&lt;=10,"5-10",HR_Analytics[[#This Row],[Years At Company]]&lt;=20,"10-20",HR_Analytics[[#This Row],[Years At Company]]&lt;=40,"20-40")</calculatedColumnFormula>
    </tableColumn>
    <tableColumn id="36" xr3:uid="{5148A3DC-C0DB-4790-9677-9974726B4BBB}" name="Years In Current Role" dataDxfId="31"/>
    <tableColumn id="43" xr3:uid="{18FCBE0A-A0EC-4FE1-9D27-6858C8109AA4}" name="Grouping Years In Current Role" dataDxfId="30">
      <calculatedColumnFormula array="1">_xlfn.IFS(HR_Analytics[[#This Row],[Years In Current Role]]&lt;=2,"0-2",HR_Analytics[[#This Row],[Years In Current Role]]&lt;=5,"2-5",HR_Analytics[[#This Row],[Years In Current Role]]&lt;=10,"5-10",HR_Analytics[[#This Row],[Years In Current Role]]&lt;=15,"10-15",HR_Analytics[[#This Row],[Years In Current Role]]&gt;15,"Above 15")</calculatedColumnFormula>
    </tableColumn>
    <tableColumn id="37" xr3:uid="{F559A6D5-748A-4290-B5A2-7DF00BFC33AA}" name="Years Since Last Promotion" dataDxfId="29"/>
    <tableColumn id="44" xr3:uid="{311B1C24-A028-4625-9F58-5DDB9E4FDD01}" name="Grouping Years Since Last Promotion" dataDxfId="28">
      <calculatedColumnFormula array="1">_xlfn.IFS(HR_Analytics[[#This Row],[Years Since Last Promotion]]&lt;=2,"0-2",HR_Analytics[[#This Row],[Years Since Last Promotion]]&lt;=5,"2-5",HR_Analytics[[#This Row],[Years Since Last Promotion]]&lt;=10,"5-10",HR_Analytics[[#This Row],[Years Since Last Promotion]]&lt;=15,"10-15")</calculatedColumnFormula>
    </tableColumn>
    <tableColumn id="38" xr3:uid="{FEB0C3FD-3F93-4B41-AAEB-68C6537ADD81}" name="Years With Current Manager" dataDxfId="27"/>
    <tableColumn id="45" xr3:uid="{34FB969D-BF04-4CA1-9BD4-2FE8415D8549}" name="Grouping Years With Current Manager" dataDxfId="26">
      <calculatedColumnFormula array="1">_xlfn.IFS(HR_Analytics[[#This Row],[Years With Current Manager]]&lt;=2,"0-2",HR_Analytics[[#This Row],[Years With Current Manager]]&lt;=5,"2-5",HR_Analytics[[#This Row],[Years With Current Manager]]&lt;=10,"5-10",HR_Analytics[[#This Row],[Years With Current Manager]]&lt;=15,"10-15",HR_Analytics[[#This Row],[Years With Current Manager]]&gt;15,"Above 15")</calculatedColumnFormula>
    </tableColumn>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18" Type="http://schemas.openxmlformats.org/officeDocument/2006/relationships/pivotTable" Target="../pivotTables/pivotTable18.xml"/><Relationship Id="rId26" Type="http://schemas.openxmlformats.org/officeDocument/2006/relationships/pivotTable" Target="../pivotTables/pivotTable26.xml"/><Relationship Id="rId3" Type="http://schemas.openxmlformats.org/officeDocument/2006/relationships/pivotTable" Target="../pivotTables/pivotTable3.xml"/><Relationship Id="rId21" Type="http://schemas.openxmlformats.org/officeDocument/2006/relationships/pivotTable" Target="../pivotTables/pivotTable21.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pivotTable" Target="../pivotTables/pivotTable17.xml"/><Relationship Id="rId25" Type="http://schemas.openxmlformats.org/officeDocument/2006/relationships/pivotTable" Target="../pivotTables/pivotTable25.xml"/><Relationship Id="rId2" Type="http://schemas.openxmlformats.org/officeDocument/2006/relationships/pivotTable" Target="../pivotTables/pivotTable2.xml"/><Relationship Id="rId16" Type="http://schemas.openxmlformats.org/officeDocument/2006/relationships/pivotTable" Target="../pivotTables/pivotTable16.xml"/><Relationship Id="rId20" Type="http://schemas.openxmlformats.org/officeDocument/2006/relationships/pivotTable" Target="../pivotTables/pivotTable20.xml"/><Relationship Id="rId29" Type="http://schemas.openxmlformats.org/officeDocument/2006/relationships/drawing" Target="../drawings/drawing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24" Type="http://schemas.openxmlformats.org/officeDocument/2006/relationships/pivotTable" Target="../pivotTables/pivotTable24.xml"/><Relationship Id="rId5" Type="http://schemas.openxmlformats.org/officeDocument/2006/relationships/pivotTable" Target="../pivotTables/pivotTable5.xml"/><Relationship Id="rId15" Type="http://schemas.openxmlformats.org/officeDocument/2006/relationships/pivotTable" Target="../pivotTables/pivotTable15.xml"/><Relationship Id="rId23" Type="http://schemas.openxmlformats.org/officeDocument/2006/relationships/pivotTable" Target="../pivotTables/pivotTable23.xml"/><Relationship Id="rId28" Type="http://schemas.openxmlformats.org/officeDocument/2006/relationships/pivotTable" Target="../pivotTables/pivotTable28.xml"/><Relationship Id="rId10" Type="http://schemas.openxmlformats.org/officeDocument/2006/relationships/pivotTable" Target="../pivotTables/pivotTable10.xml"/><Relationship Id="rId19" Type="http://schemas.openxmlformats.org/officeDocument/2006/relationships/pivotTable" Target="../pivotTables/pivotTable19.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 Id="rId22" Type="http://schemas.openxmlformats.org/officeDocument/2006/relationships/pivotTable" Target="../pivotTables/pivotTable22.xml"/><Relationship Id="rId27" Type="http://schemas.openxmlformats.org/officeDocument/2006/relationships/pivotTable" Target="../pivotTables/pivotTable27.xml"/><Relationship Id="rId30" Type="http://schemas.microsoft.com/office/2007/relationships/slicer" Target="../slicers/slicer1.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36.xml"/><Relationship Id="rId3" Type="http://schemas.openxmlformats.org/officeDocument/2006/relationships/pivotTable" Target="../pivotTables/pivotTable31.xml"/><Relationship Id="rId7" Type="http://schemas.openxmlformats.org/officeDocument/2006/relationships/pivotTable" Target="../pivotTables/pivotTable35.xml"/><Relationship Id="rId2" Type="http://schemas.openxmlformats.org/officeDocument/2006/relationships/pivotTable" Target="../pivotTables/pivotTable30.xml"/><Relationship Id="rId1" Type="http://schemas.openxmlformats.org/officeDocument/2006/relationships/pivotTable" Target="../pivotTables/pivotTable29.xml"/><Relationship Id="rId6" Type="http://schemas.openxmlformats.org/officeDocument/2006/relationships/pivotTable" Target="../pivotTables/pivotTable34.xml"/><Relationship Id="rId5" Type="http://schemas.openxmlformats.org/officeDocument/2006/relationships/pivotTable" Target="../pivotTables/pivotTable33.xml"/><Relationship Id="rId10" Type="http://schemas.openxmlformats.org/officeDocument/2006/relationships/drawing" Target="../drawings/drawing2.xml"/><Relationship Id="rId4" Type="http://schemas.openxmlformats.org/officeDocument/2006/relationships/pivotTable" Target="../pivotTables/pivotTable32.xml"/><Relationship Id="rId9" Type="http://schemas.openxmlformats.org/officeDocument/2006/relationships/pivotTable" Target="../pivotTables/pivotTable37.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4.xml"/><Relationship Id="rId1" Type="http://schemas.openxmlformats.org/officeDocument/2006/relationships/pivotTable" Target="../pivotTables/pivotTable38.xml"/><Relationship Id="rId4" Type="http://schemas.microsoft.com/office/2007/relationships/slicer" Target="../slicers/slicer2.xml"/></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46.xml"/><Relationship Id="rId13" Type="http://schemas.microsoft.com/office/2007/relationships/slicer" Target="../slicers/slicer3.xml"/><Relationship Id="rId3" Type="http://schemas.openxmlformats.org/officeDocument/2006/relationships/pivotTable" Target="../pivotTables/pivotTable41.xml"/><Relationship Id="rId7" Type="http://schemas.openxmlformats.org/officeDocument/2006/relationships/pivotTable" Target="../pivotTables/pivotTable45.xml"/><Relationship Id="rId12" Type="http://schemas.openxmlformats.org/officeDocument/2006/relationships/table" Target="../tables/table2.xml"/><Relationship Id="rId2" Type="http://schemas.openxmlformats.org/officeDocument/2006/relationships/pivotTable" Target="../pivotTables/pivotTable40.xml"/><Relationship Id="rId1" Type="http://schemas.openxmlformats.org/officeDocument/2006/relationships/pivotTable" Target="../pivotTables/pivotTable39.xml"/><Relationship Id="rId6" Type="http://schemas.openxmlformats.org/officeDocument/2006/relationships/pivotTable" Target="../pivotTables/pivotTable44.xml"/><Relationship Id="rId11" Type="http://schemas.openxmlformats.org/officeDocument/2006/relationships/drawing" Target="../drawings/drawing5.xml"/><Relationship Id="rId5" Type="http://schemas.openxmlformats.org/officeDocument/2006/relationships/pivotTable" Target="../pivotTables/pivotTable43.xml"/><Relationship Id="rId10" Type="http://schemas.openxmlformats.org/officeDocument/2006/relationships/pivotTable" Target="../pivotTables/pivotTable48.xml"/><Relationship Id="rId4" Type="http://schemas.openxmlformats.org/officeDocument/2006/relationships/pivotTable" Target="../pivotTables/pivotTable42.xml"/><Relationship Id="rId9" Type="http://schemas.openxmlformats.org/officeDocument/2006/relationships/pivotTable" Target="../pivotTables/pivotTable47.xml"/></Relationships>
</file>

<file path=xl/worksheets/_rels/sheet8.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DB219-EEE6-4507-B4BD-F15E22FE64FF}">
  <dimension ref="A3:Q103"/>
  <sheetViews>
    <sheetView topLeftCell="A54" workbookViewId="0">
      <selection activeCell="T62" sqref="T62"/>
    </sheetView>
  </sheetViews>
  <sheetFormatPr defaultRowHeight="15" x14ac:dyDescent="0.25"/>
  <cols>
    <col min="1" max="1" width="26.140625" bestFit="1" customWidth="1"/>
    <col min="2" max="2" width="16.28515625" bestFit="1" customWidth="1"/>
    <col min="3" max="3" width="4.140625" bestFit="1" customWidth="1"/>
    <col min="4" max="4" width="11.28515625" bestFit="1" customWidth="1"/>
    <col min="5" max="5" width="26.5703125" bestFit="1" customWidth="1"/>
    <col min="7" max="7" width="26.140625" bestFit="1" customWidth="1"/>
    <col min="8" max="8" width="16.28515625" bestFit="1" customWidth="1"/>
    <col min="9" max="9" width="4.140625" bestFit="1" customWidth="1"/>
    <col min="10" max="10" width="11.28515625" bestFit="1" customWidth="1"/>
    <col min="11" max="13" width="6.5703125" bestFit="1" customWidth="1"/>
    <col min="14" max="14" width="26.140625" bestFit="1" customWidth="1"/>
    <col min="15" max="15" width="16.28515625" bestFit="1" customWidth="1"/>
    <col min="16" max="16" width="4.140625" bestFit="1" customWidth="1"/>
    <col min="17" max="17" width="11.28515625" bestFit="1" customWidth="1"/>
    <col min="18" max="1079" width="6.5703125" bestFit="1" customWidth="1"/>
    <col min="1080" max="1356" width="7.5703125" bestFit="1" customWidth="1"/>
    <col min="1357" max="1357" width="11.28515625" bestFit="1" customWidth="1"/>
  </cols>
  <sheetData>
    <row r="3" spans="1:17" x14ac:dyDescent="0.25">
      <c r="A3" s="27" t="s">
        <v>126</v>
      </c>
      <c r="B3" s="27" t="s">
        <v>125</v>
      </c>
      <c r="G3" s="27" t="s">
        <v>126</v>
      </c>
      <c r="H3" s="27" t="s">
        <v>125</v>
      </c>
      <c r="N3" s="27" t="s">
        <v>126</v>
      </c>
      <c r="O3" s="27" t="s">
        <v>125</v>
      </c>
    </row>
    <row r="4" spans="1:17" x14ac:dyDescent="0.25">
      <c r="A4" s="27" t="s">
        <v>111</v>
      </c>
      <c r="B4" t="s">
        <v>17</v>
      </c>
      <c r="C4" t="s">
        <v>10</v>
      </c>
      <c r="D4" t="s">
        <v>103</v>
      </c>
      <c r="G4" s="27" t="s">
        <v>111</v>
      </c>
      <c r="H4" t="s">
        <v>17</v>
      </c>
      <c r="I4" t="s">
        <v>10</v>
      </c>
      <c r="J4" t="s">
        <v>103</v>
      </c>
      <c r="N4" s="27" t="s">
        <v>111</v>
      </c>
      <c r="O4" t="s">
        <v>17</v>
      </c>
      <c r="P4" t="s">
        <v>10</v>
      </c>
      <c r="Q4" t="s">
        <v>103</v>
      </c>
    </row>
    <row r="5" spans="1:17" x14ac:dyDescent="0.25">
      <c r="A5" s="30" t="s">
        <v>112</v>
      </c>
      <c r="B5" s="64">
        <v>152</v>
      </c>
      <c r="C5" s="64">
        <v>13</v>
      </c>
      <c r="D5" s="64">
        <v>165</v>
      </c>
      <c r="G5" s="30" t="s">
        <v>29</v>
      </c>
      <c r="H5" s="64">
        <v>89</v>
      </c>
      <c r="I5" s="64">
        <v>8</v>
      </c>
      <c r="J5" s="64">
        <v>97</v>
      </c>
      <c r="N5" s="30" t="s">
        <v>49</v>
      </c>
      <c r="O5" s="64">
        <v>698</v>
      </c>
      <c r="P5" s="64">
        <v>107</v>
      </c>
      <c r="Q5" s="64">
        <v>805</v>
      </c>
    </row>
    <row r="6" spans="1:17" x14ac:dyDescent="0.25">
      <c r="A6" s="30" t="s">
        <v>113</v>
      </c>
      <c r="B6" s="64">
        <v>112</v>
      </c>
      <c r="C6" s="64">
        <v>8</v>
      </c>
      <c r="D6" s="64">
        <v>120</v>
      </c>
      <c r="G6" s="30" t="s">
        <v>18</v>
      </c>
      <c r="H6" s="64">
        <v>145</v>
      </c>
      <c r="I6" s="64">
        <v>37</v>
      </c>
      <c r="J6" s="64">
        <v>182</v>
      </c>
      <c r="N6" s="30" t="s">
        <v>50</v>
      </c>
      <c r="O6" s="64">
        <v>130</v>
      </c>
      <c r="P6" s="64">
        <v>26</v>
      </c>
      <c r="Q6" s="64">
        <v>156</v>
      </c>
    </row>
    <row r="7" spans="1:17" x14ac:dyDescent="0.25">
      <c r="A7" s="30" t="s">
        <v>114</v>
      </c>
      <c r="B7" s="64">
        <v>72</v>
      </c>
      <c r="C7" s="64">
        <v>22</v>
      </c>
      <c r="D7" s="64">
        <v>94</v>
      </c>
      <c r="G7" s="30" t="s">
        <v>11</v>
      </c>
      <c r="H7" s="64">
        <v>594</v>
      </c>
      <c r="I7" s="64">
        <v>88</v>
      </c>
      <c r="J7" s="64">
        <v>682</v>
      </c>
      <c r="N7" s="30" t="s">
        <v>103</v>
      </c>
      <c r="O7" s="64">
        <v>828</v>
      </c>
      <c r="P7" s="64">
        <v>133</v>
      </c>
      <c r="Q7" s="64">
        <v>961</v>
      </c>
    </row>
    <row r="8" spans="1:17" x14ac:dyDescent="0.25">
      <c r="A8" s="30" t="s">
        <v>103</v>
      </c>
      <c r="B8" s="64">
        <v>336</v>
      </c>
      <c r="C8" s="64">
        <v>43</v>
      </c>
      <c r="D8" s="64">
        <v>379</v>
      </c>
      <c r="G8" s="30" t="s">
        <v>103</v>
      </c>
      <c r="H8" s="64">
        <v>828</v>
      </c>
      <c r="I8" s="64">
        <v>133</v>
      </c>
      <c r="J8" s="64">
        <v>961</v>
      </c>
    </row>
    <row r="10" spans="1:17" x14ac:dyDescent="0.25">
      <c r="N10" s="27" t="s">
        <v>126</v>
      </c>
      <c r="O10" s="27" t="s">
        <v>125</v>
      </c>
    </row>
    <row r="11" spans="1:17" x14ac:dyDescent="0.25">
      <c r="A11" s="27" t="s">
        <v>126</v>
      </c>
      <c r="B11" s="27" t="s">
        <v>125</v>
      </c>
      <c r="G11" s="27" t="s">
        <v>126</v>
      </c>
      <c r="H11" s="27" t="s">
        <v>125</v>
      </c>
      <c r="N11" s="27" t="s">
        <v>111</v>
      </c>
      <c r="O11" t="s">
        <v>17</v>
      </c>
      <c r="P11" t="s">
        <v>10</v>
      </c>
      <c r="Q11" t="s">
        <v>103</v>
      </c>
    </row>
    <row r="12" spans="1:17" x14ac:dyDescent="0.25">
      <c r="A12" s="27" t="s">
        <v>111</v>
      </c>
      <c r="B12" t="s">
        <v>17</v>
      </c>
      <c r="C12" t="s">
        <v>10</v>
      </c>
      <c r="D12" t="s">
        <v>103</v>
      </c>
      <c r="G12" s="27" t="s">
        <v>111</v>
      </c>
      <c r="H12" t="s">
        <v>17</v>
      </c>
      <c r="I12" t="s">
        <v>10</v>
      </c>
      <c r="J12" t="s">
        <v>103</v>
      </c>
      <c r="N12" s="30" t="s">
        <v>53</v>
      </c>
      <c r="O12" s="64">
        <v>186</v>
      </c>
      <c r="P12" s="64">
        <v>26</v>
      </c>
      <c r="Q12" s="64">
        <v>212</v>
      </c>
    </row>
    <row r="13" spans="1:17" x14ac:dyDescent="0.25">
      <c r="A13" s="30" t="s">
        <v>119</v>
      </c>
      <c r="B13" s="64">
        <v>108</v>
      </c>
      <c r="C13" s="64">
        <v>24</v>
      </c>
      <c r="D13" s="64">
        <v>132</v>
      </c>
      <c r="G13" s="30" t="s">
        <v>53</v>
      </c>
      <c r="H13" s="64">
        <v>159</v>
      </c>
      <c r="I13" s="64">
        <v>18</v>
      </c>
      <c r="J13" s="64">
        <v>177</v>
      </c>
      <c r="N13" s="30" t="s">
        <v>54</v>
      </c>
      <c r="O13" s="64">
        <v>264</v>
      </c>
      <c r="P13" s="64">
        <v>34</v>
      </c>
      <c r="Q13" s="64">
        <v>298</v>
      </c>
    </row>
    <row r="14" spans="1:17" x14ac:dyDescent="0.25">
      <c r="A14" s="30" t="s">
        <v>118</v>
      </c>
      <c r="B14" s="64">
        <v>222</v>
      </c>
      <c r="C14" s="64">
        <v>34</v>
      </c>
      <c r="D14" s="64">
        <v>256</v>
      </c>
      <c r="G14" s="30" t="s">
        <v>54</v>
      </c>
      <c r="H14" s="64">
        <v>254</v>
      </c>
      <c r="I14" s="64">
        <v>38</v>
      </c>
      <c r="J14" s="64">
        <v>292</v>
      </c>
      <c r="N14" s="30" t="s">
        <v>64</v>
      </c>
      <c r="O14" s="64">
        <v>242</v>
      </c>
      <c r="P14" s="64">
        <v>36</v>
      </c>
      <c r="Q14" s="64">
        <v>278</v>
      </c>
    </row>
    <row r="15" spans="1:17" x14ac:dyDescent="0.25">
      <c r="A15" s="30" t="s">
        <v>117</v>
      </c>
      <c r="B15" s="64">
        <v>73</v>
      </c>
      <c r="C15" s="64">
        <v>12</v>
      </c>
      <c r="D15" s="64">
        <v>85</v>
      </c>
      <c r="G15" s="30" t="s">
        <v>64</v>
      </c>
      <c r="H15" s="64">
        <v>271</v>
      </c>
      <c r="I15" s="64">
        <v>34</v>
      </c>
      <c r="J15" s="64">
        <v>305</v>
      </c>
      <c r="N15" s="30" t="s">
        <v>52</v>
      </c>
      <c r="O15" s="64">
        <v>136</v>
      </c>
      <c r="P15" s="64">
        <v>37</v>
      </c>
      <c r="Q15" s="64">
        <v>173</v>
      </c>
    </row>
    <row r="16" spans="1:17" x14ac:dyDescent="0.25">
      <c r="A16" s="30" t="s">
        <v>116</v>
      </c>
      <c r="B16" s="64">
        <v>363</v>
      </c>
      <c r="C16" s="64">
        <v>51</v>
      </c>
      <c r="D16" s="64">
        <v>414</v>
      </c>
      <c r="G16" s="30" t="s">
        <v>52</v>
      </c>
      <c r="H16" s="64">
        <v>144</v>
      </c>
      <c r="I16" s="64">
        <v>43</v>
      </c>
      <c r="J16" s="64">
        <v>187</v>
      </c>
      <c r="N16" s="30" t="s">
        <v>103</v>
      </c>
      <c r="O16" s="64">
        <v>828</v>
      </c>
      <c r="P16" s="64">
        <v>133</v>
      </c>
      <c r="Q16" s="64">
        <v>961</v>
      </c>
    </row>
    <row r="17" spans="1:17" x14ac:dyDescent="0.25">
      <c r="A17" s="30" t="s">
        <v>115</v>
      </c>
      <c r="B17" s="64">
        <v>62</v>
      </c>
      <c r="C17" s="64">
        <v>12</v>
      </c>
      <c r="D17" s="64">
        <v>74</v>
      </c>
      <c r="G17" s="30" t="s">
        <v>103</v>
      </c>
      <c r="H17" s="64">
        <v>828</v>
      </c>
      <c r="I17" s="64">
        <v>133</v>
      </c>
      <c r="J17" s="64">
        <v>961</v>
      </c>
    </row>
    <row r="18" spans="1:17" x14ac:dyDescent="0.25">
      <c r="A18" s="30" t="s">
        <v>103</v>
      </c>
      <c r="B18" s="64">
        <v>828</v>
      </c>
      <c r="C18" s="64">
        <v>133</v>
      </c>
      <c r="D18" s="64">
        <v>961</v>
      </c>
    </row>
    <row r="19" spans="1:17" x14ac:dyDescent="0.25">
      <c r="N19" s="27" t="s">
        <v>126</v>
      </c>
      <c r="O19" s="27" t="s">
        <v>125</v>
      </c>
    </row>
    <row r="20" spans="1:17" x14ac:dyDescent="0.25">
      <c r="G20" s="27" t="s">
        <v>126</v>
      </c>
      <c r="H20" s="27" t="s">
        <v>125</v>
      </c>
      <c r="N20" s="27" t="s">
        <v>111</v>
      </c>
      <c r="O20" t="s">
        <v>17</v>
      </c>
      <c r="P20" t="s">
        <v>10</v>
      </c>
      <c r="Q20" t="s">
        <v>103</v>
      </c>
    </row>
    <row r="21" spans="1:17" x14ac:dyDescent="0.25">
      <c r="A21" s="27" t="s">
        <v>126</v>
      </c>
      <c r="B21" s="27" t="s">
        <v>125</v>
      </c>
      <c r="G21" s="27" t="s">
        <v>111</v>
      </c>
      <c r="H21" t="s">
        <v>17</v>
      </c>
      <c r="I21" t="s">
        <v>10</v>
      </c>
      <c r="J21" t="s">
        <v>103</v>
      </c>
      <c r="N21" s="31">
        <v>0</v>
      </c>
      <c r="O21" s="64">
        <v>323</v>
      </c>
      <c r="P21" s="64">
        <v>84</v>
      </c>
      <c r="Q21" s="64">
        <v>407</v>
      </c>
    </row>
    <row r="22" spans="1:17" x14ac:dyDescent="0.25">
      <c r="A22" s="27" t="s">
        <v>111</v>
      </c>
      <c r="B22" t="s">
        <v>17</v>
      </c>
      <c r="C22" t="s">
        <v>10</v>
      </c>
      <c r="D22" t="s">
        <v>103</v>
      </c>
      <c r="G22" s="30" t="s">
        <v>122</v>
      </c>
      <c r="H22" s="64">
        <v>52</v>
      </c>
      <c r="I22" s="64">
        <v>31</v>
      </c>
      <c r="J22" s="64">
        <v>83</v>
      </c>
      <c r="N22" s="31">
        <v>1</v>
      </c>
      <c r="O22" s="64">
        <v>357</v>
      </c>
      <c r="P22" s="64">
        <v>36</v>
      </c>
      <c r="Q22" s="64">
        <v>393</v>
      </c>
    </row>
    <row r="23" spans="1:17" x14ac:dyDescent="0.25">
      <c r="A23" s="30" t="s">
        <v>14</v>
      </c>
      <c r="B23" s="64">
        <v>336</v>
      </c>
      <c r="C23" s="64">
        <v>43</v>
      </c>
      <c r="D23" s="64">
        <v>379</v>
      </c>
      <c r="G23" s="30" t="s">
        <v>120</v>
      </c>
      <c r="H23" s="64">
        <v>202</v>
      </c>
      <c r="I23" s="64">
        <v>19</v>
      </c>
      <c r="J23" s="64">
        <v>221</v>
      </c>
      <c r="N23" s="31">
        <v>2</v>
      </c>
      <c r="O23" s="64">
        <v>97</v>
      </c>
      <c r="P23" s="64">
        <v>6</v>
      </c>
      <c r="Q23" s="64">
        <v>103</v>
      </c>
    </row>
    <row r="24" spans="1:17" x14ac:dyDescent="0.25">
      <c r="A24" s="30" t="s">
        <v>20</v>
      </c>
      <c r="B24" s="64">
        <v>492</v>
      </c>
      <c r="C24" s="64">
        <v>90</v>
      </c>
      <c r="D24" s="64">
        <v>582</v>
      </c>
      <c r="G24" s="30" t="s">
        <v>123</v>
      </c>
      <c r="H24" s="64">
        <v>130</v>
      </c>
      <c r="I24" s="64">
        <v>8</v>
      </c>
      <c r="J24" s="64">
        <v>138</v>
      </c>
      <c r="N24" s="31">
        <v>3</v>
      </c>
      <c r="O24" s="64">
        <v>51</v>
      </c>
      <c r="P24" s="64">
        <v>7</v>
      </c>
      <c r="Q24" s="64">
        <v>58</v>
      </c>
    </row>
    <row r="25" spans="1:17" x14ac:dyDescent="0.25">
      <c r="A25" s="30" t="s">
        <v>103</v>
      </c>
      <c r="B25" s="64">
        <v>828</v>
      </c>
      <c r="C25" s="64">
        <v>133</v>
      </c>
      <c r="D25" s="64">
        <v>961</v>
      </c>
      <c r="G25" s="30" t="s">
        <v>121</v>
      </c>
      <c r="H25" s="64">
        <v>102</v>
      </c>
      <c r="I25" s="64">
        <v>21</v>
      </c>
      <c r="J25" s="64">
        <v>123</v>
      </c>
      <c r="N25" s="31" t="s">
        <v>103</v>
      </c>
      <c r="O25" s="64">
        <v>828</v>
      </c>
      <c r="P25" s="64">
        <v>133</v>
      </c>
      <c r="Q25" s="64">
        <v>961</v>
      </c>
    </row>
    <row r="26" spans="1:17" x14ac:dyDescent="0.25">
      <c r="G26" s="30" t="s">
        <v>118</v>
      </c>
      <c r="H26" s="64">
        <v>342</v>
      </c>
      <c r="I26" s="64">
        <v>54</v>
      </c>
      <c r="J26" s="64">
        <v>396</v>
      </c>
    </row>
    <row r="27" spans="1:17" x14ac:dyDescent="0.25">
      <c r="G27" s="30" t="s">
        <v>103</v>
      </c>
      <c r="H27" s="64">
        <v>828</v>
      </c>
      <c r="I27" s="64">
        <v>133</v>
      </c>
      <c r="J27" s="64">
        <v>961</v>
      </c>
    </row>
    <row r="28" spans="1:17" x14ac:dyDescent="0.25">
      <c r="A28" s="27" t="s">
        <v>126</v>
      </c>
      <c r="B28" s="27" t="s">
        <v>125</v>
      </c>
      <c r="N28" s="27" t="s">
        <v>126</v>
      </c>
      <c r="O28" s="27" t="s">
        <v>125</v>
      </c>
    </row>
    <row r="29" spans="1:17" x14ac:dyDescent="0.25">
      <c r="A29" s="27" t="s">
        <v>111</v>
      </c>
      <c r="B29" t="s">
        <v>17</v>
      </c>
      <c r="C29" t="s">
        <v>10</v>
      </c>
      <c r="D29" t="s">
        <v>103</v>
      </c>
      <c r="N29" s="27" t="s">
        <v>111</v>
      </c>
      <c r="O29" t="s">
        <v>17</v>
      </c>
      <c r="P29" t="s">
        <v>10</v>
      </c>
      <c r="Q29" t="s">
        <v>103</v>
      </c>
    </row>
    <row r="30" spans="1:17" x14ac:dyDescent="0.25">
      <c r="A30" s="30" t="s">
        <v>17</v>
      </c>
      <c r="B30" s="64">
        <v>631</v>
      </c>
      <c r="C30" s="64">
        <v>59</v>
      </c>
      <c r="D30" s="64">
        <v>690</v>
      </c>
      <c r="G30" s="27" t="s">
        <v>126</v>
      </c>
      <c r="H30" s="27" t="s">
        <v>125</v>
      </c>
      <c r="N30" s="30" t="s">
        <v>122</v>
      </c>
      <c r="O30" s="64">
        <v>166</v>
      </c>
      <c r="P30" s="64">
        <v>60</v>
      </c>
      <c r="Q30" s="64">
        <v>226</v>
      </c>
    </row>
    <row r="31" spans="1:17" x14ac:dyDescent="0.25">
      <c r="A31" s="30" t="s">
        <v>10</v>
      </c>
      <c r="B31" s="64">
        <v>197</v>
      </c>
      <c r="C31" s="64">
        <v>74</v>
      </c>
      <c r="D31" s="64">
        <v>271</v>
      </c>
      <c r="G31" s="27" t="s">
        <v>111</v>
      </c>
      <c r="H31" t="s">
        <v>17</v>
      </c>
      <c r="I31" t="s">
        <v>10</v>
      </c>
      <c r="J31" t="s">
        <v>103</v>
      </c>
      <c r="N31" s="30" t="s">
        <v>120</v>
      </c>
      <c r="O31" s="64">
        <v>112</v>
      </c>
      <c r="P31" s="64">
        <v>3</v>
      </c>
      <c r="Q31" s="64">
        <v>115</v>
      </c>
    </row>
    <row r="32" spans="1:17" x14ac:dyDescent="0.25">
      <c r="A32" s="30" t="s">
        <v>103</v>
      </c>
      <c r="B32" s="64">
        <v>828</v>
      </c>
      <c r="C32" s="64">
        <v>133</v>
      </c>
      <c r="D32" s="64">
        <v>961</v>
      </c>
      <c r="G32" s="30" t="s">
        <v>122</v>
      </c>
      <c r="H32" s="64">
        <v>366</v>
      </c>
      <c r="I32" s="64">
        <v>91</v>
      </c>
      <c r="J32" s="64">
        <v>457</v>
      </c>
      <c r="N32" s="30" t="s">
        <v>123</v>
      </c>
      <c r="O32" s="64">
        <v>36</v>
      </c>
      <c r="P32" s="64">
        <v>4</v>
      </c>
      <c r="Q32" s="64">
        <v>40</v>
      </c>
    </row>
    <row r="33" spans="1:17" x14ac:dyDescent="0.25">
      <c r="G33" s="30" t="s">
        <v>115</v>
      </c>
      <c r="H33" s="64">
        <v>41</v>
      </c>
      <c r="I33" s="64">
        <v>3</v>
      </c>
      <c r="J33" s="64">
        <v>44</v>
      </c>
      <c r="N33" s="30" t="s">
        <v>121</v>
      </c>
      <c r="O33" s="64">
        <v>262</v>
      </c>
      <c r="P33" s="64">
        <v>32</v>
      </c>
      <c r="Q33" s="64">
        <v>294</v>
      </c>
    </row>
    <row r="34" spans="1:17" x14ac:dyDescent="0.25">
      <c r="G34" s="30" t="s">
        <v>121</v>
      </c>
      <c r="H34" s="64">
        <v>159</v>
      </c>
      <c r="I34" s="64">
        <v>15</v>
      </c>
      <c r="J34" s="64">
        <v>174</v>
      </c>
      <c r="N34" s="30" t="s">
        <v>118</v>
      </c>
      <c r="O34" s="64">
        <v>252</v>
      </c>
      <c r="P34" s="64">
        <v>34</v>
      </c>
      <c r="Q34" s="64">
        <v>286</v>
      </c>
    </row>
    <row r="35" spans="1:17" x14ac:dyDescent="0.25">
      <c r="A35" s="27" t="s">
        <v>126</v>
      </c>
      <c r="B35" s="27" t="s">
        <v>125</v>
      </c>
      <c r="G35" s="30" t="s">
        <v>118</v>
      </c>
      <c r="H35" s="64">
        <v>253</v>
      </c>
      <c r="I35" s="64">
        <v>24</v>
      </c>
      <c r="J35" s="64">
        <v>277</v>
      </c>
      <c r="N35" s="30" t="s">
        <v>103</v>
      </c>
      <c r="O35" s="64">
        <v>828</v>
      </c>
      <c r="P35" s="64">
        <v>133</v>
      </c>
      <c r="Q35" s="64">
        <v>961</v>
      </c>
    </row>
    <row r="36" spans="1:17" x14ac:dyDescent="0.25">
      <c r="A36" s="27" t="s">
        <v>111</v>
      </c>
      <c r="B36" t="s">
        <v>17</v>
      </c>
      <c r="C36" t="s">
        <v>10</v>
      </c>
      <c r="D36" t="s">
        <v>103</v>
      </c>
      <c r="G36" s="30" t="s">
        <v>127</v>
      </c>
      <c r="H36" s="64">
        <v>9</v>
      </c>
      <c r="I36" s="64"/>
      <c r="J36" s="64">
        <v>9</v>
      </c>
    </row>
    <row r="37" spans="1:17" x14ac:dyDescent="0.25">
      <c r="A37" s="30" t="s">
        <v>122</v>
      </c>
      <c r="B37" s="64">
        <v>374</v>
      </c>
      <c r="C37" s="64">
        <v>79</v>
      </c>
      <c r="D37" s="64">
        <v>453</v>
      </c>
      <c r="G37" s="30" t="s">
        <v>103</v>
      </c>
      <c r="H37" s="64">
        <v>828</v>
      </c>
      <c r="I37" s="64">
        <v>133</v>
      </c>
      <c r="J37" s="64">
        <v>961</v>
      </c>
    </row>
    <row r="38" spans="1:17" x14ac:dyDescent="0.25">
      <c r="A38" s="30" t="s">
        <v>115</v>
      </c>
      <c r="B38" s="64">
        <v>40</v>
      </c>
      <c r="C38" s="64">
        <v>1</v>
      </c>
      <c r="D38" s="64">
        <v>41</v>
      </c>
      <c r="N38" s="27" t="s">
        <v>126</v>
      </c>
      <c r="O38" s="27" t="s">
        <v>125</v>
      </c>
    </row>
    <row r="39" spans="1:17" x14ac:dyDescent="0.25">
      <c r="A39" s="30" t="s">
        <v>121</v>
      </c>
      <c r="B39" s="64">
        <v>156</v>
      </c>
      <c r="C39" s="64">
        <v>21</v>
      </c>
      <c r="D39" s="64">
        <v>177</v>
      </c>
      <c r="N39" s="27" t="s">
        <v>111</v>
      </c>
      <c r="O39" t="s">
        <v>17</v>
      </c>
      <c r="P39" t="s">
        <v>10</v>
      </c>
      <c r="Q39" t="s">
        <v>103</v>
      </c>
    </row>
    <row r="40" spans="1:17" x14ac:dyDescent="0.25">
      <c r="A40" s="30" t="s">
        <v>118</v>
      </c>
      <c r="B40" s="64">
        <v>252</v>
      </c>
      <c r="C40" s="64">
        <v>32</v>
      </c>
      <c r="D40" s="64">
        <v>284</v>
      </c>
      <c r="G40" s="27" t="s">
        <v>126</v>
      </c>
      <c r="H40" s="27" t="s">
        <v>125</v>
      </c>
      <c r="N40" s="30" t="s">
        <v>26</v>
      </c>
      <c r="O40" s="64">
        <v>206</v>
      </c>
      <c r="P40" s="64">
        <v>18</v>
      </c>
      <c r="Q40" s="64">
        <v>224</v>
      </c>
    </row>
    <row r="41" spans="1:17" x14ac:dyDescent="0.25">
      <c r="A41" s="30" t="s">
        <v>127</v>
      </c>
      <c r="B41" s="64">
        <v>6</v>
      </c>
      <c r="C41" s="64"/>
      <c r="D41" s="64">
        <v>6</v>
      </c>
      <c r="G41" s="27" t="s">
        <v>111</v>
      </c>
      <c r="H41" t="s">
        <v>17</v>
      </c>
      <c r="I41" t="s">
        <v>10</v>
      </c>
      <c r="J41" t="s">
        <v>103</v>
      </c>
      <c r="N41" s="30" t="s">
        <v>22</v>
      </c>
      <c r="O41" s="64">
        <v>384</v>
      </c>
      <c r="P41" s="64">
        <v>49</v>
      </c>
      <c r="Q41" s="64">
        <v>433</v>
      </c>
    </row>
    <row r="42" spans="1:17" x14ac:dyDescent="0.25">
      <c r="A42" s="30" t="s">
        <v>103</v>
      </c>
      <c r="B42" s="64">
        <v>828</v>
      </c>
      <c r="C42" s="64">
        <v>133</v>
      </c>
      <c r="D42" s="64">
        <v>961</v>
      </c>
      <c r="G42" s="30" t="s">
        <v>53</v>
      </c>
      <c r="H42" s="64">
        <v>150</v>
      </c>
      <c r="I42" s="64">
        <v>24</v>
      </c>
      <c r="J42" s="64">
        <v>174</v>
      </c>
      <c r="N42" s="30" t="s">
        <v>16</v>
      </c>
      <c r="O42" s="64">
        <v>238</v>
      </c>
      <c r="P42" s="64">
        <v>66</v>
      </c>
      <c r="Q42" s="64">
        <v>304</v>
      </c>
    </row>
    <row r="43" spans="1:17" x14ac:dyDescent="0.25">
      <c r="G43" s="30" t="s">
        <v>54</v>
      </c>
      <c r="H43" s="64">
        <v>257</v>
      </c>
      <c r="I43" s="64">
        <v>43</v>
      </c>
      <c r="J43" s="64">
        <v>300</v>
      </c>
      <c r="N43" s="30" t="s">
        <v>103</v>
      </c>
      <c r="O43" s="64">
        <v>828</v>
      </c>
      <c r="P43" s="64">
        <v>133</v>
      </c>
      <c r="Q43" s="64">
        <v>961</v>
      </c>
    </row>
    <row r="44" spans="1:17" x14ac:dyDescent="0.25">
      <c r="G44" s="30" t="s">
        <v>64</v>
      </c>
      <c r="H44" s="64">
        <v>267</v>
      </c>
      <c r="I44" s="64">
        <v>28</v>
      </c>
      <c r="J44" s="64">
        <v>295</v>
      </c>
    </row>
    <row r="45" spans="1:17" x14ac:dyDescent="0.25">
      <c r="A45" s="27" t="s">
        <v>126</v>
      </c>
      <c r="B45" s="27" t="s">
        <v>125</v>
      </c>
      <c r="G45" s="30" t="s">
        <v>52</v>
      </c>
      <c r="H45" s="64">
        <v>154</v>
      </c>
      <c r="I45" s="64">
        <v>38</v>
      </c>
      <c r="J45" s="64">
        <v>192</v>
      </c>
    </row>
    <row r="46" spans="1:17" x14ac:dyDescent="0.25">
      <c r="A46" s="27" t="s">
        <v>111</v>
      </c>
      <c r="B46" t="s">
        <v>17</v>
      </c>
      <c r="C46" t="s">
        <v>10</v>
      </c>
      <c r="D46" t="s">
        <v>103</v>
      </c>
      <c r="G46" s="30" t="s">
        <v>103</v>
      </c>
      <c r="H46" s="64">
        <v>828</v>
      </c>
      <c r="I46" s="64">
        <v>133</v>
      </c>
      <c r="J46" s="64">
        <v>961</v>
      </c>
      <c r="N46" s="27" t="s">
        <v>126</v>
      </c>
      <c r="O46" s="27" t="s">
        <v>125</v>
      </c>
    </row>
    <row r="47" spans="1:17" x14ac:dyDescent="0.25">
      <c r="A47" s="30" t="s">
        <v>67</v>
      </c>
      <c r="B47" s="64">
        <v>323</v>
      </c>
      <c r="C47" s="64">
        <v>56</v>
      </c>
      <c r="D47" s="64">
        <v>379</v>
      </c>
      <c r="N47" s="27" t="s">
        <v>111</v>
      </c>
      <c r="O47" t="s">
        <v>17</v>
      </c>
      <c r="P47" t="s">
        <v>10</v>
      </c>
      <c r="Q47" t="s">
        <v>103</v>
      </c>
    </row>
    <row r="48" spans="1:17" x14ac:dyDescent="0.25">
      <c r="A48" s="30" t="s">
        <v>65</v>
      </c>
      <c r="B48" s="64">
        <v>96</v>
      </c>
      <c r="C48" s="64">
        <v>19</v>
      </c>
      <c r="D48" s="64">
        <v>115</v>
      </c>
      <c r="N48" s="30" t="s">
        <v>44</v>
      </c>
      <c r="O48" s="64">
        <v>41</v>
      </c>
      <c r="P48" s="64">
        <v>19</v>
      </c>
      <c r="Q48" s="64">
        <v>60</v>
      </c>
    </row>
    <row r="49" spans="1:17" x14ac:dyDescent="0.25">
      <c r="A49" s="30" t="s">
        <v>66</v>
      </c>
      <c r="B49" s="64">
        <v>159</v>
      </c>
      <c r="C49" s="64">
        <v>23</v>
      </c>
      <c r="D49" s="64">
        <v>182</v>
      </c>
      <c r="G49" s="27" t="s">
        <v>126</v>
      </c>
      <c r="H49" s="27" t="s">
        <v>125</v>
      </c>
      <c r="N49" s="30" t="s">
        <v>47</v>
      </c>
      <c r="O49" s="64">
        <v>77</v>
      </c>
      <c r="P49" s="64">
        <v>14</v>
      </c>
      <c r="Q49" s="64">
        <v>91</v>
      </c>
    </row>
    <row r="50" spans="1:17" x14ac:dyDescent="0.25">
      <c r="A50" s="30" t="s">
        <v>69</v>
      </c>
      <c r="B50" s="64">
        <v>27</v>
      </c>
      <c r="C50" s="64">
        <v>3</v>
      </c>
      <c r="D50" s="64">
        <v>30</v>
      </c>
      <c r="G50" s="27" t="s">
        <v>111</v>
      </c>
      <c r="H50" t="s">
        <v>17</v>
      </c>
      <c r="I50" t="s">
        <v>10</v>
      </c>
      <c r="J50" t="s">
        <v>103</v>
      </c>
      <c r="N50" s="30" t="s">
        <v>46</v>
      </c>
      <c r="O50" s="64">
        <v>507</v>
      </c>
      <c r="P50" s="64">
        <v>68</v>
      </c>
      <c r="Q50" s="64">
        <v>575</v>
      </c>
    </row>
    <row r="51" spans="1:17" x14ac:dyDescent="0.25">
      <c r="A51" s="30" t="s">
        <v>68</v>
      </c>
      <c r="B51" s="64">
        <v>223</v>
      </c>
      <c r="C51" s="64">
        <v>32</v>
      </c>
      <c r="D51" s="64">
        <v>255</v>
      </c>
      <c r="G51" s="31">
        <v>0</v>
      </c>
      <c r="H51" s="64">
        <v>108</v>
      </c>
      <c r="I51" s="64">
        <v>12</v>
      </c>
      <c r="J51" s="64">
        <v>120</v>
      </c>
      <c r="N51" s="30" t="s">
        <v>45</v>
      </c>
      <c r="O51" s="64">
        <v>203</v>
      </c>
      <c r="P51" s="64">
        <v>32</v>
      </c>
      <c r="Q51" s="64">
        <v>235</v>
      </c>
    </row>
    <row r="52" spans="1:17" x14ac:dyDescent="0.25">
      <c r="A52" s="30" t="s">
        <v>103</v>
      </c>
      <c r="B52" s="64">
        <v>828</v>
      </c>
      <c r="C52" s="64">
        <v>133</v>
      </c>
      <c r="D52" s="64">
        <v>961</v>
      </c>
      <c r="G52" s="31">
        <v>1</v>
      </c>
      <c r="H52" s="64">
        <v>282</v>
      </c>
      <c r="I52" s="64">
        <v>58</v>
      </c>
      <c r="J52" s="64">
        <v>340</v>
      </c>
      <c r="N52" s="30" t="s">
        <v>103</v>
      </c>
      <c r="O52" s="64">
        <v>828</v>
      </c>
      <c r="P52" s="64">
        <v>133</v>
      </c>
      <c r="Q52" s="64">
        <v>961</v>
      </c>
    </row>
    <row r="53" spans="1:17" x14ac:dyDescent="0.25">
      <c r="G53" s="31">
        <v>2</v>
      </c>
      <c r="H53" s="64">
        <v>90</v>
      </c>
      <c r="I53" s="64">
        <v>8</v>
      </c>
      <c r="J53" s="64">
        <v>98</v>
      </c>
    </row>
    <row r="54" spans="1:17" x14ac:dyDescent="0.25">
      <c r="G54" s="31">
        <v>3</v>
      </c>
      <c r="H54" s="64">
        <v>100</v>
      </c>
      <c r="I54" s="64">
        <v>8</v>
      </c>
      <c r="J54" s="64">
        <v>108</v>
      </c>
    </row>
    <row r="55" spans="1:17" x14ac:dyDescent="0.25">
      <c r="A55" s="27" t="s">
        <v>126</v>
      </c>
      <c r="B55" s="27" t="s">
        <v>125</v>
      </c>
      <c r="G55" s="31">
        <v>4</v>
      </c>
      <c r="H55" s="64">
        <v>82</v>
      </c>
      <c r="I55" s="64">
        <v>8</v>
      </c>
      <c r="J55" s="64">
        <v>90</v>
      </c>
      <c r="N55" s="27" t="s">
        <v>126</v>
      </c>
      <c r="O55" s="27" t="s">
        <v>125</v>
      </c>
    </row>
    <row r="56" spans="1:17" x14ac:dyDescent="0.25">
      <c r="A56" s="27" t="s">
        <v>111</v>
      </c>
      <c r="B56" t="s">
        <v>17</v>
      </c>
      <c r="C56" t="s">
        <v>10</v>
      </c>
      <c r="D56" t="s">
        <v>103</v>
      </c>
      <c r="G56" s="31">
        <v>5</v>
      </c>
      <c r="H56" s="64">
        <v>32</v>
      </c>
      <c r="I56" s="64">
        <v>10</v>
      </c>
      <c r="J56" s="64">
        <v>42</v>
      </c>
      <c r="N56" s="27" t="s">
        <v>111</v>
      </c>
      <c r="O56" t="s">
        <v>17</v>
      </c>
      <c r="P56" t="s">
        <v>10</v>
      </c>
      <c r="Q56" t="s">
        <v>103</v>
      </c>
    </row>
    <row r="57" spans="1:17" x14ac:dyDescent="0.25">
      <c r="A57" s="30" t="s">
        <v>57</v>
      </c>
      <c r="B57" s="64">
        <v>484</v>
      </c>
      <c r="C57" s="64">
        <v>76</v>
      </c>
      <c r="D57" s="64">
        <v>560</v>
      </c>
      <c r="G57" s="31">
        <v>6</v>
      </c>
      <c r="H57" s="64">
        <v>40</v>
      </c>
      <c r="I57" s="64">
        <v>9</v>
      </c>
      <c r="J57" s="64">
        <v>49</v>
      </c>
      <c r="N57" s="30" t="s">
        <v>122</v>
      </c>
      <c r="O57" s="64">
        <v>618</v>
      </c>
      <c r="P57" s="64">
        <v>107</v>
      </c>
      <c r="Q57" s="64">
        <v>725</v>
      </c>
    </row>
    <row r="58" spans="1:17" x14ac:dyDescent="0.25">
      <c r="A58" s="30" t="s">
        <v>55</v>
      </c>
      <c r="B58" s="64">
        <v>39</v>
      </c>
      <c r="C58" s="64">
        <v>12</v>
      </c>
      <c r="D58" s="64">
        <v>51</v>
      </c>
      <c r="G58" s="31">
        <v>7</v>
      </c>
      <c r="H58" s="64">
        <v>35</v>
      </c>
      <c r="I58" s="64">
        <v>12</v>
      </c>
      <c r="J58" s="64">
        <v>47</v>
      </c>
      <c r="N58" s="30" t="s">
        <v>115</v>
      </c>
      <c r="O58" s="64">
        <v>38</v>
      </c>
      <c r="P58" s="64">
        <v>5</v>
      </c>
      <c r="Q58" s="64">
        <v>43</v>
      </c>
    </row>
    <row r="59" spans="1:17" x14ac:dyDescent="0.25">
      <c r="A59" s="30" t="s">
        <v>56</v>
      </c>
      <c r="B59" s="64">
        <v>208</v>
      </c>
      <c r="C59" s="64">
        <v>40</v>
      </c>
      <c r="D59" s="64">
        <v>248</v>
      </c>
      <c r="G59" s="31">
        <v>8</v>
      </c>
      <c r="H59" s="64">
        <v>28</v>
      </c>
      <c r="I59" s="64">
        <v>1</v>
      </c>
      <c r="J59" s="64">
        <v>29</v>
      </c>
      <c r="N59" s="30" t="s">
        <v>121</v>
      </c>
      <c r="O59" s="64">
        <v>94</v>
      </c>
      <c r="P59" s="64">
        <v>8</v>
      </c>
      <c r="Q59" s="64">
        <v>102</v>
      </c>
    </row>
    <row r="60" spans="1:17" x14ac:dyDescent="0.25">
      <c r="A60" s="30" t="s">
        <v>58</v>
      </c>
      <c r="B60" s="64">
        <v>97</v>
      </c>
      <c r="C60" s="64">
        <v>5</v>
      </c>
      <c r="D60" s="64">
        <v>102</v>
      </c>
      <c r="G60" s="31">
        <v>9</v>
      </c>
      <c r="H60" s="64">
        <v>31</v>
      </c>
      <c r="I60" s="64">
        <v>7</v>
      </c>
      <c r="J60" s="64">
        <v>38</v>
      </c>
      <c r="N60" s="30" t="s">
        <v>118</v>
      </c>
      <c r="O60" s="64">
        <v>78</v>
      </c>
      <c r="P60" s="64">
        <v>13</v>
      </c>
      <c r="Q60" s="64">
        <v>91</v>
      </c>
    </row>
    <row r="61" spans="1:17" x14ac:dyDescent="0.25">
      <c r="A61" s="30" t="s">
        <v>103</v>
      </c>
      <c r="B61" s="64">
        <v>828</v>
      </c>
      <c r="C61" s="64">
        <v>133</v>
      </c>
      <c r="D61" s="64">
        <v>961</v>
      </c>
      <c r="G61" s="31" t="s">
        <v>103</v>
      </c>
      <c r="H61" s="64">
        <v>828</v>
      </c>
      <c r="I61" s="64">
        <v>133</v>
      </c>
      <c r="J61" s="64">
        <v>961</v>
      </c>
      <c r="N61" s="30" t="s">
        <v>103</v>
      </c>
      <c r="O61" s="64">
        <v>828</v>
      </c>
      <c r="P61" s="64">
        <v>133</v>
      </c>
      <c r="Q61" s="64">
        <v>961</v>
      </c>
    </row>
    <row r="64" spans="1:17" x14ac:dyDescent="0.25">
      <c r="A64" s="27" t="s">
        <v>126</v>
      </c>
      <c r="B64" s="27" t="s">
        <v>125</v>
      </c>
      <c r="G64" s="27" t="s">
        <v>111</v>
      </c>
      <c r="H64" t="s">
        <v>135</v>
      </c>
      <c r="N64" s="27" t="s">
        <v>135</v>
      </c>
      <c r="O64" s="27" t="s">
        <v>125</v>
      </c>
    </row>
    <row r="65" spans="1:17" x14ac:dyDescent="0.25">
      <c r="A65" s="27" t="s">
        <v>111</v>
      </c>
      <c r="B65" t="s">
        <v>17</v>
      </c>
      <c r="C65" t="s">
        <v>10</v>
      </c>
      <c r="D65" t="s">
        <v>103</v>
      </c>
      <c r="G65" s="30" t="s">
        <v>17</v>
      </c>
      <c r="H65" s="2">
        <v>6630.326086956522</v>
      </c>
      <c r="N65" s="27" t="s">
        <v>111</v>
      </c>
      <c r="O65" t="s">
        <v>17</v>
      </c>
      <c r="P65" t="s">
        <v>10</v>
      </c>
      <c r="Q65" t="s">
        <v>103</v>
      </c>
    </row>
    <row r="66" spans="1:17" x14ac:dyDescent="0.25">
      <c r="A66" s="32">
        <v>0.11</v>
      </c>
      <c r="B66" s="64">
        <v>107</v>
      </c>
      <c r="C66" s="64">
        <v>21</v>
      </c>
      <c r="D66" s="64">
        <v>128</v>
      </c>
      <c r="G66" s="30" t="s">
        <v>10</v>
      </c>
      <c r="H66" s="2">
        <v>4108.0751879699246</v>
      </c>
      <c r="N66" s="30" t="s">
        <v>19</v>
      </c>
      <c r="O66" s="2">
        <v>6630.326086956522</v>
      </c>
      <c r="P66" s="2">
        <v>4108.0751879699246</v>
      </c>
      <c r="Q66" s="2">
        <v>6281.2528616024974</v>
      </c>
    </row>
    <row r="67" spans="1:17" x14ac:dyDescent="0.25">
      <c r="A67" s="32">
        <v>0.12</v>
      </c>
      <c r="B67" s="64">
        <v>108</v>
      </c>
      <c r="C67" s="64">
        <v>20</v>
      </c>
      <c r="D67" s="64">
        <v>128</v>
      </c>
      <c r="G67" s="30" t="s">
        <v>103</v>
      </c>
      <c r="H67" s="2">
        <v>6281.2528616024974</v>
      </c>
      <c r="N67" s="30" t="s">
        <v>103</v>
      </c>
      <c r="O67" s="2">
        <v>6630.326086956522</v>
      </c>
      <c r="P67" s="2">
        <v>4108.0751879699246</v>
      </c>
      <c r="Q67" s="2">
        <v>6281.2528616024974</v>
      </c>
    </row>
    <row r="68" spans="1:17" x14ac:dyDescent="0.25">
      <c r="A68" s="32">
        <v>0.13</v>
      </c>
      <c r="B68" s="64">
        <v>125</v>
      </c>
      <c r="C68" s="64">
        <v>21</v>
      </c>
      <c r="D68" s="64">
        <v>146</v>
      </c>
    </row>
    <row r="69" spans="1:17" x14ac:dyDescent="0.25">
      <c r="A69" s="32">
        <v>0.14000000000000001</v>
      </c>
      <c r="B69" s="64">
        <v>114</v>
      </c>
      <c r="C69" s="64">
        <v>12</v>
      </c>
      <c r="D69" s="64">
        <v>126</v>
      </c>
    </row>
    <row r="70" spans="1:17" x14ac:dyDescent="0.25">
      <c r="A70" s="32">
        <v>0.15</v>
      </c>
      <c r="B70" s="64">
        <v>55</v>
      </c>
      <c r="C70" s="64">
        <v>9</v>
      </c>
      <c r="D70" s="64">
        <v>64</v>
      </c>
      <c r="G70" s="27" t="s">
        <v>135</v>
      </c>
      <c r="H70" s="27" t="s">
        <v>125</v>
      </c>
    </row>
    <row r="71" spans="1:17" x14ac:dyDescent="0.25">
      <c r="A71" s="32">
        <v>0.16</v>
      </c>
      <c r="B71" s="64">
        <v>45</v>
      </c>
      <c r="C71" s="64">
        <v>8</v>
      </c>
      <c r="D71" s="64">
        <v>53</v>
      </c>
      <c r="G71" s="27" t="s">
        <v>111</v>
      </c>
      <c r="H71" t="s">
        <v>17</v>
      </c>
      <c r="I71" t="s">
        <v>10</v>
      </c>
      <c r="J71" t="s">
        <v>103</v>
      </c>
    </row>
    <row r="72" spans="1:17" x14ac:dyDescent="0.25">
      <c r="A72" s="32">
        <v>0.17</v>
      </c>
      <c r="B72" s="64">
        <v>53</v>
      </c>
      <c r="C72" s="64">
        <v>7</v>
      </c>
      <c r="D72" s="64">
        <v>60</v>
      </c>
      <c r="G72" s="30" t="s">
        <v>28</v>
      </c>
      <c r="H72" s="2">
        <v>7453.5573770491801</v>
      </c>
      <c r="I72" s="2">
        <v>8548.2222222222226</v>
      </c>
      <c r="J72" s="2">
        <v>7528.7633587786258</v>
      </c>
      <c r="N72" s="27" t="s">
        <v>135</v>
      </c>
      <c r="O72" s="27" t="s">
        <v>125</v>
      </c>
    </row>
    <row r="73" spans="1:17" x14ac:dyDescent="0.25">
      <c r="A73" s="32">
        <v>0.18</v>
      </c>
      <c r="B73" s="64">
        <v>49</v>
      </c>
      <c r="C73" s="64">
        <v>4</v>
      </c>
      <c r="D73" s="64">
        <v>53</v>
      </c>
      <c r="G73" s="30" t="s">
        <v>24</v>
      </c>
      <c r="H73" s="2">
        <v>3337.223350253807</v>
      </c>
      <c r="I73" s="2">
        <v>2919.2580645161293</v>
      </c>
      <c r="J73" s="2">
        <v>3237.169884169884</v>
      </c>
      <c r="N73" s="27" t="s">
        <v>111</v>
      </c>
      <c r="O73" t="s">
        <v>17</v>
      </c>
      <c r="P73" t="s">
        <v>10</v>
      </c>
      <c r="Q73" t="s">
        <v>103</v>
      </c>
    </row>
    <row r="74" spans="1:17" x14ac:dyDescent="0.25">
      <c r="A74" s="32">
        <v>0.19</v>
      </c>
      <c r="B74" s="64">
        <v>42</v>
      </c>
      <c r="C74" s="64">
        <v>5</v>
      </c>
      <c r="D74" s="64">
        <v>47</v>
      </c>
      <c r="G74" s="30" t="s">
        <v>30</v>
      </c>
      <c r="H74" s="2">
        <v>17249.411764705881</v>
      </c>
      <c r="I74" s="2">
        <v>15106</v>
      </c>
      <c r="J74" s="2">
        <v>17130.333333333332</v>
      </c>
      <c r="N74" s="30" t="s">
        <v>122</v>
      </c>
      <c r="O74" s="2">
        <v>5008.6024096385545</v>
      </c>
      <c r="P74" s="2">
        <v>3051.6833333333334</v>
      </c>
      <c r="Q74" s="2">
        <v>4489.0663716814161</v>
      </c>
    </row>
    <row r="75" spans="1:17" x14ac:dyDescent="0.25">
      <c r="A75" s="32">
        <v>0.2</v>
      </c>
      <c r="B75" s="64">
        <v>37</v>
      </c>
      <c r="C75" s="64">
        <v>6</v>
      </c>
      <c r="D75" s="64">
        <v>43</v>
      </c>
      <c r="G75" s="30" t="s">
        <v>27</v>
      </c>
      <c r="H75" s="2">
        <v>7289.9259259259261</v>
      </c>
      <c r="I75" s="2">
        <v>7365.5</v>
      </c>
      <c r="J75" s="2">
        <v>7295.1379310344828</v>
      </c>
      <c r="N75" s="30" t="s">
        <v>120</v>
      </c>
      <c r="O75" s="2">
        <v>9027.0178571428569</v>
      </c>
      <c r="P75" s="2">
        <v>6473.333333333333</v>
      </c>
      <c r="Q75" s="2">
        <v>8960.4</v>
      </c>
    </row>
    <row r="76" spans="1:17" x14ac:dyDescent="0.25">
      <c r="A76" s="32">
        <v>0.21</v>
      </c>
      <c r="B76" s="64">
        <v>24</v>
      </c>
      <c r="C76" s="64">
        <v>2</v>
      </c>
      <c r="D76" s="64">
        <v>26</v>
      </c>
      <c r="G76" s="30" t="s">
        <v>32</v>
      </c>
      <c r="H76" s="2">
        <v>15947.346153846154</v>
      </c>
      <c r="I76" s="2">
        <v>19395.5</v>
      </c>
      <c r="J76" s="2">
        <v>16033.55</v>
      </c>
      <c r="N76" s="30" t="s">
        <v>123</v>
      </c>
      <c r="O76" s="2">
        <v>16168.583333333334</v>
      </c>
      <c r="P76" s="2">
        <v>14818</v>
      </c>
      <c r="Q76" s="2">
        <v>16033.525</v>
      </c>
    </row>
    <row r="77" spans="1:17" x14ac:dyDescent="0.25">
      <c r="A77" s="32">
        <v>0.22</v>
      </c>
      <c r="B77" s="64">
        <v>29</v>
      </c>
      <c r="C77" s="64">
        <v>8</v>
      </c>
      <c r="D77" s="64">
        <v>37</v>
      </c>
      <c r="G77" s="30" t="s">
        <v>21</v>
      </c>
      <c r="H77" s="2">
        <v>3328.1224489795918</v>
      </c>
      <c r="I77" s="2">
        <v>2780.4680851063831</v>
      </c>
      <c r="J77" s="2">
        <v>3239.972602739726</v>
      </c>
      <c r="N77" s="30" t="s">
        <v>121</v>
      </c>
      <c r="O77" s="2">
        <v>5388.1068702290077</v>
      </c>
      <c r="P77" s="2">
        <v>3782.5</v>
      </c>
      <c r="Q77" s="2">
        <v>5213.3469387755104</v>
      </c>
    </row>
    <row r="78" spans="1:17" x14ac:dyDescent="0.25">
      <c r="A78" s="32">
        <v>0.23</v>
      </c>
      <c r="B78" s="64">
        <v>16</v>
      </c>
      <c r="C78" s="64">
        <v>4</v>
      </c>
      <c r="D78" s="64">
        <v>20</v>
      </c>
      <c r="G78" s="30" t="s">
        <v>103</v>
      </c>
      <c r="H78" s="2">
        <v>6630.326086956522</v>
      </c>
      <c r="I78" s="2">
        <v>4108.0751879699246</v>
      </c>
      <c r="J78" s="2">
        <v>6281.2528616024974</v>
      </c>
      <c r="N78" s="30" t="s">
        <v>118</v>
      </c>
      <c r="O78" s="2">
        <v>6562.313492063492</v>
      </c>
      <c r="P78" s="2">
        <v>4810.0294117647063</v>
      </c>
      <c r="Q78" s="2">
        <v>6354</v>
      </c>
    </row>
    <row r="79" spans="1:17" x14ac:dyDescent="0.25">
      <c r="A79" s="32">
        <v>0.24</v>
      </c>
      <c r="B79" s="64">
        <v>11</v>
      </c>
      <c r="C79" s="64">
        <v>5</v>
      </c>
      <c r="D79" s="64">
        <v>16</v>
      </c>
      <c r="N79" s="30" t="s">
        <v>103</v>
      </c>
      <c r="O79" s="2">
        <v>6630.326086956522</v>
      </c>
      <c r="P79" s="2">
        <v>4108.0751879699246</v>
      </c>
      <c r="Q79" s="2">
        <v>6281.2528616024974</v>
      </c>
    </row>
    <row r="80" spans="1:17" x14ac:dyDescent="0.25">
      <c r="A80" s="32">
        <v>0.25</v>
      </c>
      <c r="B80" s="64">
        <v>13</v>
      </c>
      <c r="C80" s="64">
        <v>1</v>
      </c>
      <c r="D80" s="64">
        <v>14</v>
      </c>
    </row>
    <row r="81" spans="1:10" x14ac:dyDescent="0.25">
      <c r="A81" s="32" t="s">
        <v>103</v>
      </c>
      <c r="B81" s="64">
        <v>828</v>
      </c>
      <c r="C81" s="64">
        <v>133</v>
      </c>
      <c r="D81" s="64">
        <v>961</v>
      </c>
    </row>
    <row r="84" spans="1:10" x14ac:dyDescent="0.25">
      <c r="A84" s="27" t="s">
        <v>126</v>
      </c>
      <c r="B84" s="27" t="s">
        <v>125</v>
      </c>
      <c r="G84" s="27" t="s">
        <v>126</v>
      </c>
      <c r="H84" s="27" t="s">
        <v>125</v>
      </c>
    </row>
    <row r="85" spans="1:10" x14ac:dyDescent="0.25">
      <c r="A85" s="27" t="s">
        <v>111</v>
      </c>
      <c r="B85" t="s">
        <v>17</v>
      </c>
      <c r="C85" t="s">
        <v>10</v>
      </c>
      <c r="D85" t="s">
        <v>103</v>
      </c>
      <c r="G85" s="27" t="s">
        <v>111</v>
      </c>
      <c r="H85" t="s">
        <v>17</v>
      </c>
      <c r="I85" t="s">
        <v>10</v>
      </c>
      <c r="J85" t="s">
        <v>103</v>
      </c>
    </row>
    <row r="86" spans="1:10" x14ac:dyDescent="0.25">
      <c r="A86" s="30" t="s">
        <v>28</v>
      </c>
      <c r="B86" s="64">
        <v>122</v>
      </c>
      <c r="C86" s="64">
        <v>9</v>
      </c>
      <c r="D86" s="64">
        <v>131</v>
      </c>
      <c r="G86" s="30" t="s">
        <v>19</v>
      </c>
      <c r="H86" s="64">
        <v>828</v>
      </c>
      <c r="I86" s="64">
        <v>133</v>
      </c>
      <c r="J86" s="64">
        <v>961</v>
      </c>
    </row>
    <row r="87" spans="1:10" x14ac:dyDescent="0.25">
      <c r="A87" s="30" t="s">
        <v>24</v>
      </c>
      <c r="B87" s="64">
        <v>197</v>
      </c>
      <c r="C87" s="64">
        <v>62</v>
      </c>
      <c r="D87" s="64">
        <v>259</v>
      </c>
      <c r="G87" s="30" t="s">
        <v>103</v>
      </c>
      <c r="H87" s="64">
        <v>828</v>
      </c>
      <c r="I87" s="64">
        <v>133</v>
      </c>
      <c r="J87" s="64">
        <v>961</v>
      </c>
    </row>
    <row r="88" spans="1:10" x14ac:dyDescent="0.25">
      <c r="A88" s="30" t="s">
        <v>30</v>
      </c>
      <c r="B88" s="64">
        <v>51</v>
      </c>
      <c r="C88" s="64">
        <v>3</v>
      </c>
      <c r="D88" s="64">
        <v>54</v>
      </c>
    </row>
    <row r="89" spans="1:10" x14ac:dyDescent="0.25">
      <c r="A89" s="30" t="s">
        <v>27</v>
      </c>
      <c r="B89" s="64">
        <v>135</v>
      </c>
      <c r="C89" s="64">
        <v>10</v>
      </c>
      <c r="D89" s="64">
        <v>145</v>
      </c>
    </row>
    <row r="90" spans="1:10" x14ac:dyDescent="0.25">
      <c r="A90" s="30" t="s">
        <v>32</v>
      </c>
      <c r="B90" s="64">
        <v>78</v>
      </c>
      <c r="C90" s="64">
        <v>2</v>
      </c>
      <c r="D90" s="64">
        <v>80</v>
      </c>
    </row>
    <row r="91" spans="1:10" x14ac:dyDescent="0.25">
      <c r="A91" s="30" t="s">
        <v>21</v>
      </c>
      <c r="B91" s="64">
        <v>245</v>
      </c>
      <c r="C91" s="64">
        <v>47</v>
      </c>
      <c r="D91" s="64">
        <v>292</v>
      </c>
    </row>
    <row r="92" spans="1:10" x14ac:dyDescent="0.25">
      <c r="A92" s="30" t="s">
        <v>103</v>
      </c>
      <c r="B92" s="64">
        <v>828</v>
      </c>
      <c r="C92" s="64">
        <v>133</v>
      </c>
      <c r="D92" s="64">
        <v>961</v>
      </c>
    </row>
    <row r="98" spans="1:4" x14ac:dyDescent="0.25">
      <c r="A98" s="27" t="s">
        <v>126</v>
      </c>
      <c r="B98" s="27" t="s">
        <v>125</v>
      </c>
    </row>
    <row r="99" spans="1:4" x14ac:dyDescent="0.25">
      <c r="A99" s="27" t="s">
        <v>111</v>
      </c>
      <c r="B99" t="s">
        <v>17</v>
      </c>
      <c r="C99" t="s">
        <v>10</v>
      </c>
      <c r="D99" t="s">
        <v>103</v>
      </c>
    </row>
    <row r="100" spans="1:4" x14ac:dyDescent="0.25">
      <c r="A100" s="30" t="s">
        <v>35</v>
      </c>
      <c r="B100">
        <v>51</v>
      </c>
      <c r="C100">
        <v>12</v>
      </c>
      <c r="D100">
        <v>63</v>
      </c>
    </row>
    <row r="101" spans="1:4" x14ac:dyDescent="0.25">
      <c r="A101" s="30" t="s">
        <v>19</v>
      </c>
      <c r="B101">
        <v>828</v>
      </c>
      <c r="C101">
        <v>133</v>
      </c>
      <c r="D101">
        <v>961</v>
      </c>
    </row>
    <row r="102" spans="1:4" x14ac:dyDescent="0.25">
      <c r="A102" s="30" t="s">
        <v>12</v>
      </c>
      <c r="B102">
        <v>354</v>
      </c>
      <c r="C102">
        <v>92</v>
      </c>
      <c r="D102">
        <v>446</v>
      </c>
    </row>
    <row r="103" spans="1:4" x14ac:dyDescent="0.25">
      <c r="A103" s="30" t="s">
        <v>103</v>
      </c>
      <c r="B103">
        <v>1233</v>
      </c>
      <c r="C103">
        <v>237</v>
      </c>
      <c r="D103">
        <v>1470</v>
      </c>
    </row>
  </sheetData>
  <pageMargins left="0.7" right="0.7" top="0.75" bottom="0.75" header="0.3" footer="0.3"/>
  <drawing r:id="rId29"/>
  <extLst>
    <ext xmlns:x14="http://schemas.microsoft.com/office/spreadsheetml/2009/9/main" uri="{A8765BA9-456A-4dab-B4F3-ACF838C121DE}">
      <x14:slicerList>
        <x14:slicer r:id="rId30"/>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B1467-3BD4-48B2-A916-79AA70517BA7}">
  <dimension ref="A2:T41"/>
  <sheetViews>
    <sheetView workbookViewId="0">
      <selection activeCell="B37" sqref="B37"/>
    </sheetView>
  </sheetViews>
  <sheetFormatPr defaultRowHeight="15" x14ac:dyDescent="0.25"/>
  <cols>
    <col min="1" max="1" width="23.5703125" bestFit="1" customWidth="1"/>
    <col min="2" max="2" width="26.140625" bestFit="1" customWidth="1"/>
    <col min="3" max="3" width="21.140625" bestFit="1" customWidth="1"/>
    <col min="4" max="4" width="21.85546875" bestFit="1" customWidth="1"/>
    <col min="5" max="5" width="18.85546875" bestFit="1" customWidth="1"/>
    <col min="8" max="8" width="23.5703125" bestFit="1" customWidth="1"/>
    <col min="9" max="9" width="11.140625" bestFit="1" customWidth="1"/>
    <col min="10" max="10" width="21.140625" bestFit="1" customWidth="1"/>
    <col min="11" max="11" width="21.85546875" bestFit="1" customWidth="1"/>
    <col min="12" max="12" width="18.85546875" bestFit="1" customWidth="1"/>
    <col min="16" max="16" width="17.7109375" bestFit="1" customWidth="1"/>
    <col min="17" max="17" width="11.140625" bestFit="1" customWidth="1"/>
    <col min="18" max="18" width="21.140625" bestFit="1" customWidth="1"/>
    <col min="19" max="19" width="21.85546875" bestFit="1" customWidth="1"/>
    <col min="20" max="20" width="18.85546875" bestFit="1" customWidth="1"/>
  </cols>
  <sheetData>
    <row r="2" spans="1:20" x14ac:dyDescent="0.25">
      <c r="A2" s="33" t="s">
        <v>104</v>
      </c>
      <c r="B2" s="33" t="s">
        <v>124</v>
      </c>
      <c r="C2" s="33" t="s">
        <v>128</v>
      </c>
      <c r="D2" s="33" t="s">
        <v>129</v>
      </c>
      <c r="E2" s="33" t="s">
        <v>130</v>
      </c>
      <c r="H2" s="33" t="s">
        <v>94</v>
      </c>
      <c r="I2" s="33" t="s">
        <v>124</v>
      </c>
      <c r="J2" s="33" t="s">
        <v>128</v>
      </c>
      <c r="K2" s="33" t="s">
        <v>129</v>
      </c>
      <c r="L2" s="33" t="s">
        <v>130</v>
      </c>
      <c r="P2" s="33" t="s">
        <v>93</v>
      </c>
      <c r="Q2" s="33" t="s">
        <v>124</v>
      </c>
      <c r="R2" s="33" t="s">
        <v>128</v>
      </c>
      <c r="S2" s="33" t="s">
        <v>129</v>
      </c>
      <c r="T2" s="33" t="s">
        <v>130</v>
      </c>
    </row>
    <row r="3" spans="1:20" x14ac:dyDescent="0.25">
      <c r="A3" s="34" t="s">
        <v>112</v>
      </c>
      <c r="B3" s="4">
        <v>619</v>
      </c>
      <c r="C3" s="4">
        <v>534</v>
      </c>
      <c r="D3" s="4">
        <v>85</v>
      </c>
      <c r="E3" s="24">
        <f>D3/B3</f>
        <v>0.13731825525040386</v>
      </c>
      <c r="H3" s="34" t="s">
        <v>122</v>
      </c>
      <c r="I3" s="4">
        <v>123</v>
      </c>
      <c r="J3" s="4">
        <v>69</v>
      </c>
      <c r="K3" s="4">
        <v>54</v>
      </c>
      <c r="L3" s="24">
        <f>K3/I3</f>
        <v>0.43902439024390244</v>
      </c>
      <c r="P3" s="35">
        <v>0</v>
      </c>
      <c r="Q3" s="4">
        <v>631</v>
      </c>
      <c r="R3" s="4">
        <v>477</v>
      </c>
      <c r="S3" s="4">
        <v>154</v>
      </c>
      <c r="T3" s="24">
        <f>S3/Q3</f>
        <v>0.24405705229793978</v>
      </c>
    </row>
    <row r="4" spans="1:20" x14ac:dyDescent="0.25">
      <c r="A4" s="34" t="s">
        <v>113</v>
      </c>
      <c r="B4" s="4">
        <v>465</v>
      </c>
      <c r="C4" s="4">
        <v>413</v>
      </c>
      <c r="D4" s="4">
        <v>52</v>
      </c>
      <c r="E4" s="24">
        <f t="shared" ref="E4:E5" si="0">D4/B4</f>
        <v>0.11182795698924732</v>
      </c>
      <c r="H4" s="34" t="s">
        <v>120</v>
      </c>
      <c r="I4" s="4">
        <v>340</v>
      </c>
      <c r="J4" s="4">
        <v>301</v>
      </c>
      <c r="K4" s="4">
        <v>39</v>
      </c>
      <c r="L4" s="24">
        <f t="shared" ref="L4:L7" si="1">K4/I4</f>
        <v>0.11470588235294117</v>
      </c>
      <c r="P4" s="35">
        <v>1</v>
      </c>
      <c r="Q4" s="4">
        <v>596</v>
      </c>
      <c r="R4" s="4">
        <v>540</v>
      </c>
      <c r="S4" s="4">
        <v>56</v>
      </c>
      <c r="T4" s="24">
        <f t="shared" ref="T4:T6" si="2">S4/Q4</f>
        <v>9.3959731543624164E-2</v>
      </c>
    </row>
    <row r="5" spans="1:20" x14ac:dyDescent="0.25">
      <c r="A5" s="34" t="s">
        <v>114</v>
      </c>
      <c r="B5" s="4">
        <v>386</v>
      </c>
      <c r="C5" s="4">
        <v>286</v>
      </c>
      <c r="D5" s="4">
        <v>100</v>
      </c>
      <c r="E5" s="24">
        <f t="shared" si="0"/>
        <v>0.25906735751295334</v>
      </c>
      <c r="H5" s="34" t="s">
        <v>123</v>
      </c>
      <c r="I5" s="4">
        <v>207</v>
      </c>
      <c r="J5" s="4">
        <v>191</v>
      </c>
      <c r="K5" s="4">
        <v>16</v>
      </c>
      <c r="L5" s="24">
        <f t="shared" si="1"/>
        <v>7.7294685990338161E-2</v>
      </c>
      <c r="P5" s="35">
        <v>2</v>
      </c>
      <c r="Q5" s="4">
        <v>158</v>
      </c>
      <c r="R5" s="4">
        <v>146</v>
      </c>
      <c r="S5" s="4">
        <v>12</v>
      </c>
      <c r="T5" s="24">
        <f t="shared" si="2"/>
        <v>7.5949367088607597E-2</v>
      </c>
    </row>
    <row r="6" spans="1:20" x14ac:dyDescent="0.25">
      <c r="H6" s="34" t="s">
        <v>121</v>
      </c>
      <c r="I6" s="4">
        <v>193</v>
      </c>
      <c r="J6" s="4">
        <v>156</v>
      </c>
      <c r="K6" s="4">
        <v>37</v>
      </c>
      <c r="L6" s="24">
        <f t="shared" si="1"/>
        <v>0.19170984455958548</v>
      </c>
      <c r="P6" s="35">
        <v>3</v>
      </c>
      <c r="Q6" s="4">
        <v>85</v>
      </c>
      <c r="R6" s="4">
        <v>70</v>
      </c>
      <c r="S6" s="4">
        <v>15</v>
      </c>
      <c r="T6" s="24">
        <f t="shared" si="2"/>
        <v>0.17647058823529413</v>
      </c>
    </row>
    <row r="7" spans="1:20" x14ac:dyDescent="0.25">
      <c r="H7" s="34" t="s">
        <v>118</v>
      </c>
      <c r="I7" s="4">
        <v>607</v>
      </c>
      <c r="J7" s="4">
        <v>516</v>
      </c>
      <c r="K7" s="4">
        <v>91</v>
      </c>
      <c r="L7" s="24">
        <f t="shared" si="1"/>
        <v>0.14991762767710048</v>
      </c>
    </row>
    <row r="8" spans="1:20" x14ac:dyDescent="0.25">
      <c r="A8" s="33" t="s">
        <v>131</v>
      </c>
      <c r="B8" s="33" t="s">
        <v>124</v>
      </c>
      <c r="C8" s="33" t="s">
        <v>128</v>
      </c>
      <c r="D8" s="33" t="s">
        <v>129</v>
      </c>
      <c r="E8" s="33" t="s">
        <v>130</v>
      </c>
      <c r="P8" s="33" t="s">
        <v>98</v>
      </c>
      <c r="Q8" s="33" t="s">
        <v>124</v>
      </c>
      <c r="R8" s="33" t="s">
        <v>128</v>
      </c>
      <c r="S8" s="33" t="s">
        <v>129</v>
      </c>
      <c r="T8" s="33" t="s">
        <v>130</v>
      </c>
    </row>
    <row r="9" spans="1:20" x14ac:dyDescent="0.25">
      <c r="A9" s="34" t="s">
        <v>119</v>
      </c>
      <c r="B9" s="4">
        <v>204</v>
      </c>
      <c r="C9" s="4">
        <v>159</v>
      </c>
      <c r="D9" s="4">
        <v>45</v>
      </c>
      <c r="E9" s="24">
        <f>D9/B9</f>
        <v>0.22058823529411764</v>
      </c>
      <c r="H9" s="33" t="s">
        <v>99</v>
      </c>
      <c r="I9" s="33" t="s">
        <v>124</v>
      </c>
      <c r="J9" s="33" t="s">
        <v>128</v>
      </c>
      <c r="K9" s="33" t="s">
        <v>129</v>
      </c>
      <c r="L9" s="33" t="s">
        <v>130</v>
      </c>
      <c r="P9" s="34" t="s">
        <v>122</v>
      </c>
      <c r="Q9" s="4">
        <v>342</v>
      </c>
      <c r="R9" s="4">
        <v>240</v>
      </c>
      <c r="S9" s="4">
        <v>102</v>
      </c>
      <c r="T9" s="24">
        <f>S9/Q9</f>
        <v>0.2982456140350877</v>
      </c>
    </row>
    <row r="10" spans="1:20" x14ac:dyDescent="0.25">
      <c r="A10" s="34" t="s">
        <v>118</v>
      </c>
      <c r="B10" s="4">
        <v>394</v>
      </c>
      <c r="C10" s="4">
        <v>337</v>
      </c>
      <c r="D10" s="4">
        <v>57</v>
      </c>
      <c r="E10" s="24">
        <f t="shared" ref="E10:E13" si="3">D10/B10</f>
        <v>0.14467005076142131</v>
      </c>
      <c r="H10" s="34" t="s">
        <v>122</v>
      </c>
      <c r="I10" s="4">
        <v>673</v>
      </c>
      <c r="J10" s="4">
        <v>521</v>
      </c>
      <c r="K10" s="4">
        <v>152</v>
      </c>
      <c r="L10" s="24">
        <f>K10/I10</f>
        <v>0.22585438335809807</v>
      </c>
      <c r="P10" s="34" t="s">
        <v>120</v>
      </c>
      <c r="Q10" s="4">
        <v>180</v>
      </c>
      <c r="R10" s="4">
        <v>168</v>
      </c>
      <c r="S10" s="4">
        <v>12</v>
      </c>
      <c r="T10" s="24">
        <f t="shared" ref="T10:T13" si="4">S10/Q10</f>
        <v>6.6666666666666666E-2</v>
      </c>
    </row>
    <row r="11" spans="1:20" x14ac:dyDescent="0.25">
      <c r="A11" s="34" t="s">
        <v>117</v>
      </c>
      <c r="B11" s="4">
        <v>125</v>
      </c>
      <c r="C11" s="4">
        <v>102</v>
      </c>
      <c r="D11" s="4">
        <v>23</v>
      </c>
      <c r="E11" s="24">
        <f t="shared" si="3"/>
        <v>0.184</v>
      </c>
      <c r="H11" s="34" t="s">
        <v>115</v>
      </c>
      <c r="I11" s="4">
        <v>65</v>
      </c>
      <c r="J11" s="4">
        <v>60</v>
      </c>
      <c r="K11" s="4">
        <v>5</v>
      </c>
      <c r="L11" s="24">
        <f t="shared" ref="L11:L14" si="5">K11/I11</f>
        <v>7.6923076923076927E-2</v>
      </c>
      <c r="P11" s="34" t="s">
        <v>123</v>
      </c>
      <c r="Q11" s="4">
        <v>66</v>
      </c>
      <c r="R11" s="4">
        <v>58</v>
      </c>
      <c r="S11" s="4">
        <v>8</v>
      </c>
      <c r="T11" s="24">
        <f t="shared" si="4"/>
        <v>0.12121212121212122</v>
      </c>
    </row>
    <row r="12" spans="1:20" x14ac:dyDescent="0.25">
      <c r="A12" s="34" t="s">
        <v>116</v>
      </c>
      <c r="B12" s="4">
        <v>632</v>
      </c>
      <c r="C12" s="4">
        <v>545</v>
      </c>
      <c r="D12" s="4">
        <v>87</v>
      </c>
      <c r="E12" s="24">
        <f t="shared" si="3"/>
        <v>0.13765822784810128</v>
      </c>
      <c r="H12" s="34" t="s">
        <v>121</v>
      </c>
      <c r="I12" s="4">
        <v>275</v>
      </c>
      <c r="J12" s="4">
        <v>243</v>
      </c>
      <c r="K12" s="4">
        <v>32</v>
      </c>
      <c r="L12" s="24">
        <f t="shared" si="5"/>
        <v>0.11636363636363636</v>
      </c>
      <c r="P12" s="34" t="s">
        <v>121</v>
      </c>
      <c r="Q12" s="4">
        <v>434</v>
      </c>
      <c r="R12" s="4">
        <v>374</v>
      </c>
      <c r="S12" s="4">
        <v>60</v>
      </c>
      <c r="T12" s="24">
        <f t="shared" si="4"/>
        <v>0.13824884792626729</v>
      </c>
    </row>
    <row r="13" spans="1:20" x14ac:dyDescent="0.25">
      <c r="A13" s="34" t="s">
        <v>115</v>
      </c>
      <c r="B13" s="4">
        <v>115</v>
      </c>
      <c r="C13" s="4">
        <v>90</v>
      </c>
      <c r="D13" s="4">
        <v>25</v>
      </c>
      <c r="E13" s="24">
        <f t="shared" si="3"/>
        <v>0.21739130434782608</v>
      </c>
      <c r="H13" s="34" t="s">
        <v>118</v>
      </c>
      <c r="I13" s="4">
        <v>444</v>
      </c>
      <c r="J13" s="4">
        <v>396</v>
      </c>
      <c r="K13" s="4">
        <v>48</v>
      </c>
      <c r="L13" s="24">
        <f t="shared" si="5"/>
        <v>0.10810810810810811</v>
      </c>
      <c r="P13" s="34" t="s">
        <v>118</v>
      </c>
      <c r="Q13" s="4">
        <v>448</v>
      </c>
      <c r="R13" s="4">
        <v>393</v>
      </c>
      <c r="S13" s="4">
        <v>55</v>
      </c>
      <c r="T13" s="24">
        <f t="shared" si="4"/>
        <v>0.12276785714285714</v>
      </c>
    </row>
    <row r="14" spans="1:20" x14ac:dyDescent="0.25">
      <c r="H14" s="34" t="s">
        <v>127</v>
      </c>
      <c r="I14" s="4">
        <v>13</v>
      </c>
      <c r="J14" s="4">
        <v>13</v>
      </c>
      <c r="K14" s="4">
        <v>0</v>
      </c>
      <c r="L14" s="24">
        <f t="shared" si="5"/>
        <v>0</v>
      </c>
    </row>
    <row r="16" spans="1:20" x14ac:dyDescent="0.25">
      <c r="A16" s="33" t="s">
        <v>132</v>
      </c>
      <c r="B16" s="33" t="s">
        <v>124</v>
      </c>
      <c r="C16" s="33" t="s">
        <v>128</v>
      </c>
      <c r="D16" s="33" t="s">
        <v>129</v>
      </c>
      <c r="E16" s="33" t="s">
        <v>130</v>
      </c>
      <c r="P16" s="33" t="s">
        <v>133</v>
      </c>
      <c r="Q16" s="33" t="s">
        <v>124</v>
      </c>
      <c r="R16" s="33" t="s">
        <v>128</v>
      </c>
      <c r="S16" s="33" t="s">
        <v>129</v>
      </c>
      <c r="T16" s="33" t="s">
        <v>130</v>
      </c>
    </row>
    <row r="17" spans="1:20" x14ac:dyDescent="0.25">
      <c r="A17" s="34" t="s">
        <v>122</v>
      </c>
      <c r="B17" s="4">
        <v>683</v>
      </c>
      <c r="C17" s="4">
        <v>537</v>
      </c>
      <c r="D17" s="4">
        <v>146</v>
      </c>
      <c r="E17" s="24">
        <f>D17/B17</f>
        <v>0.21376281112737922</v>
      </c>
      <c r="H17" s="33" t="s">
        <v>88</v>
      </c>
      <c r="I17" s="33" t="s">
        <v>124</v>
      </c>
      <c r="J17" s="33" t="s">
        <v>128</v>
      </c>
      <c r="K17" s="33" t="s">
        <v>129</v>
      </c>
      <c r="L17" s="33" t="s">
        <v>130</v>
      </c>
      <c r="P17" s="34" t="s">
        <v>122</v>
      </c>
      <c r="Q17" s="4">
        <v>1097</v>
      </c>
      <c r="R17" s="4">
        <v>911</v>
      </c>
      <c r="S17" s="4">
        <v>186</v>
      </c>
      <c r="T17" s="24">
        <f>S17/Q17</f>
        <v>0.16955332725615316</v>
      </c>
    </row>
    <row r="18" spans="1:20" x14ac:dyDescent="0.25">
      <c r="A18" s="34" t="s">
        <v>115</v>
      </c>
      <c r="B18" s="4">
        <v>64</v>
      </c>
      <c r="C18" s="4">
        <v>61</v>
      </c>
      <c r="D18" s="4">
        <v>3</v>
      </c>
      <c r="E18" s="24">
        <f t="shared" ref="E18:E21" si="6">D18/B18</f>
        <v>4.6875E-2</v>
      </c>
      <c r="H18" s="36">
        <v>0.11</v>
      </c>
      <c r="I18" s="4">
        <v>210</v>
      </c>
      <c r="J18" s="4">
        <v>169</v>
      </c>
      <c r="K18" s="4">
        <v>41</v>
      </c>
      <c r="L18" s="24">
        <f>K18/I18</f>
        <v>0.19523809523809524</v>
      </c>
      <c r="P18" s="34" t="s">
        <v>115</v>
      </c>
      <c r="Q18" s="4">
        <v>66</v>
      </c>
      <c r="R18" s="4">
        <v>58</v>
      </c>
      <c r="S18" s="4">
        <v>8</v>
      </c>
      <c r="T18" s="24">
        <f t="shared" ref="T18:T20" si="7">S18/Q18</f>
        <v>0.12121212121212122</v>
      </c>
    </row>
    <row r="19" spans="1:20" x14ac:dyDescent="0.25">
      <c r="A19" s="34" t="s">
        <v>121</v>
      </c>
      <c r="B19" s="4">
        <v>271</v>
      </c>
      <c r="C19" s="4">
        <v>237</v>
      </c>
      <c r="D19" s="4">
        <v>34</v>
      </c>
      <c r="E19" s="24">
        <f t="shared" si="6"/>
        <v>0.12546125461254612</v>
      </c>
      <c r="H19" s="36">
        <v>0.12</v>
      </c>
      <c r="I19" s="4">
        <v>198</v>
      </c>
      <c r="J19" s="4">
        <v>165</v>
      </c>
      <c r="K19" s="4">
        <v>33</v>
      </c>
      <c r="L19" s="24">
        <f t="shared" ref="L19:L32" si="8">K19/I19</f>
        <v>0.16666666666666666</v>
      </c>
      <c r="P19" s="34" t="s">
        <v>121</v>
      </c>
      <c r="Q19" s="4">
        <v>158</v>
      </c>
      <c r="R19" s="4">
        <v>142</v>
      </c>
      <c r="S19" s="4">
        <v>16</v>
      </c>
      <c r="T19" s="24">
        <f t="shared" si="7"/>
        <v>0.10126582278481013</v>
      </c>
    </row>
    <row r="20" spans="1:20" x14ac:dyDescent="0.25">
      <c r="A20" s="34" t="s">
        <v>118</v>
      </c>
      <c r="B20" s="4">
        <v>443</v>
      </c>
      <c r="C20" s="4">
        <v>389</v>
      </c>
      <c r="D20" s="4">
        <v>54</v>
      </c>
      <c r="E20" s="24">
        <f t="shared" si="6"/>
        <v>0.12189616252821671</v>
      </c>
      <c r="H20" s="36">
        <v>0.13</v>
      </c>
      <c r="I20" s="4">
        <v>209</v>
      </c>
      <c r="J20" s="4">
        <v>175</v>
      </c>
      <c r="K20" s="4">
        <v>34</v>
      </c>
      <c r="L20" s="24">
        <f t="shared" si="8"/>
        <v>0.16267942583732056</v>
      </c>
      <c r="P20" s="34" t="s">
        <v>118</v>
      </c>
      <c r="Q20" s="4">
        <v>149</v>
      </c>
      <c r="R20" s="4">
        <v>122</v>
      </c>
      <c r="S20" s="4">
        <v>27</v>
      </c>
      <c r="T20" s="24">
        <f t="shared" si="7"/>
        <v>0.18120805369127516</v>
      </c>
    </row>
    <row r="21" spans="1:20" x14ac:dyDescent="0.25">
      <c r="A21" s="34" t="s">
        <v>127</v>
      </c>
      <c r="B21" s="4">
        <v>9</v>
      </c>
      <c r="C21" s="4">
        <v>9</v>
      </c>
      <c r="D21" s="4">
        <v>0</v>
      </c>
      <c r="E21" s="24">
        <f t="shared" si="6"/>
        <v>0</v>
      </c>
      <c r="H21" s="36">
        <v>0.14000000000000001</v>
      </c>
      <c r="I21" s="4">
        <v>201</v>
      </c>
      <c r="J21" s="4">
        <v>177</v>
      </c>
      <c r="K21" s="4">
        <v>24</v>
      </c>
      <c r="L21" s="24">
        <f t="shared" si="8"/>
        <v>0.11940298507462686</v>
      </c>
    </row>
    <row r="22" spans="1:20" x14ac:dyDescent="0.25">
      <c r="H22" s="36">
        <v>0.15</v>
      </c>
      <c r="I22" s="4">
        <v>101</v>
      </c>
      <c r="J22" s="4">
        <v>83</v>
      </c>
      <c r="K22" s="4">
        <v>18</v>
      </c>
      <c r="L22" s="24">
        <f t="shared" si="8"/>
        <v>0.17821782178217821</v>
      </c>
    </row>
    <row r="23" spans="1:20" x14ac:dyDescent="0.25">
      <c r="A23" s="38" t="s">
        <v>1</v>
      </c>
      <c r="B23" s="38" t="s">
        <v>135</v>
      </c>
      <c r="H23" s="36">
        <v>0.16</v>
      </c>
      <c r="I23" s="4">
        <v>78</v>
      </c>
      <c r="J23" s="4">
        <v>64</v>
      </c>
      <c r="K23" s="4">
        <v>14</v>
      </c>
      <c r="L23" s="24">
        <f t="shared" si="8"/>
        <v>0.17948717948717949</v>
      </c>
      <c r="P23" s="33" t="s">
        <v>134</v>
      </c>
      <c r="Q23" s="33" t="s">
        <v>124</v>
      </c>
      <c r="R23" s="33" t="s">
        <v>128</v>
      </c>
      <c r="S23" s="33" t="s">
        <v>129</v>
      </c>
      <c r="T23" s="33" t="s">
        <v>130</v>
      </c>
    </row>
    <row r="24" spans="1:20" x14ac:dyDescent="0.25">
      <c r="A24" s="34" t="s">
        <v>17</v>
      </c>
      <c r="B24" s="5">
        <v>6832.7396593673966</v>
      </c>
      <c r="H24" s="36">
        <v>0.17</v>
      </c>
      <c r="I24" s="4">
        <v>82</v>
      </c>
      <c r="J24" s="4">
        <v>68</v>
      </c>
      <c r="K24" s="4">
        <v>14</v>
      </c>
      <c r="L24" s="24">
        <f t="shared" si="8"/>
        <v>0.17073170731707318</v>
      </c>
      <c r="P24" s="35">
        <v>0</v>
      </c>
      <c r="Q24" s="4">
        <v>197</v>
      </c>
      <c r="R24" s="4">
        <v>174</v>
      </c>
      <c r="S24" s="4">
        <v>23</v>
      </c>
      <c r="T24" s="24">
        <f>S24/Q24</f>
        <v>0.116751269035533</v>
      </c>
    </row>
    <row r="25" spans="1:20" x14ac:dyDescent="0.25">
      <c r="A25" s="34" t="s">
        <v>10</v>
      </c>
      <c r="B25" s="5">
        <v>4787.0928270042195</v>
      </c>
      <c r="H25" s="36">
        <v>0.18</v>
      </c>
      <c r="I25" s="4">
        <v>89</v>
      </c>
      <c r="J25" s="4">
        <v>76</v>
      </c>
      <c r="K25" s="4">
        <v>13</v>
      </c>
      <c r="L25" s="24">
        <f t="shared" si="8"/>
        <v>0.14606741573033707</v>
      </c>
      <c r="P25" s="35">
        <v>1</v>
      </c>
      <c r="Q25" s="4">
        <v>521</v>
      </c>
      <c r="R25" s="4">
        <v>423</v>
      </c>
      <c r="S25" s="4">
        <v>98</v>
      </c>
      <c r="T25" s="24">
        <f t="shared" ref="T25:T33" si="9">S25/Q25</f>
        <v>0.18809980806142035</v>
      </c>
    </row>
    <row r="26" spans="1:20" x14ac:dyDescent="0.25">
      <c r="H26" s="36">
        <v>0.19</v>
      </c>
      <c r="I26" s="4">
        <v>76</v>
      </c>
      <c r="J26" s="4">
        <v>67</v>
      </c>
      <c r="K26" s="4">
        <v>9</v>
      </c>
      <c r="L26" s="24">
        <f t="shared" si="8"/>
        <v>0.11842105263157894</v>
      </c>
      <c r="P26" s="35">
        <v>2</v>
      </c>
      <c r="Q26" s="4">
        <v>146</v>
      </c>
      <c r="R26" s="4">
        <v>130</v>
      </c>
      <c r="S26" s="4">
        <v>16</v>
      </c>
      <c r="T26" s="24">
        <f t="shared" si="9"/>
        <v>0.1095890410958904</v>
      </c>
    </row>
    <row r="27" spans="1:20" x14ac:dyDescent="0.25">
      <c r="H27" s="36">
        <v>0.2</v>
      </c>
      <c r="I27" s="4">
        <v>55</v>
      </c>
      <c r="J27" s="4">
        <v>48</v>
      </c>
      <c r="K27" s="4">
        <v>7</v>
      </c>
      <c r="L27" s="24">
        <f t="shared" si="8"/>
        <v>0.12727272727272726</v>
      </c>
      <c r="P27" s="35">
        <v>3</v>
      </c>
      <c r="Q27" s="4">
        <v>159</v>
      </c>
      <c r="R27" s="4">
        <v>143</v>
      </c>
      <c r="S27" s="4">
        <v>16</v>
      </c>
      <c r="T27" s="24">
        <f t="shared" si="9"/>
        <v>0.10062893081761007</v>
      </c>
    </row>
    <row r="28" spans="1:20" x14ac:dyDescent="0.25">
      <c r="H28" s="36">
        <v>0.21</v>
      </c>
      <c r="I28" s="4">
        <v>48</v>
      </c>
      <c r="J28" s="4">
        <v>43</v>
      </c>
      <c r="K28" s="4">
        <v>5</v>
      </c>
      <c r="L28" s="24">
        <f t="shared" si="8"/>
        <v>0.10416666666666667</v>
      </c>
      <c r="P28" s="35">
        <v>4</v>
      </c>
      <c r="Q28" s="4">
        <v>139</v>
      </c>
      <c r="R28" s="4">
        <v>122</v>
      </c>
      <c r="S28" s="4">
        <v>17</v>
      </c>
      <c r="T28" s="24">
        <f t="shared" si="9"/>
        <v>0.1223021582733813</v>
      </c>
    </row>
    <row r="29" spans="1:20" x14ac:dyDescent="0.25">
      <c r="H29" s="36">
        <v>0.22</v>
      </c>
      <c r="I29" s="4">
        <v>56</v>
      </c>
      <c r="J29" s="4">
        <v>44</v>
      </c>
      <c r="K29" s="4">
        <v>12</v>
      </c>
      <c r="L29" s="24">
        <f t="shared" si="8"/>
        <v>0.21428571428571427</v>
      </c>
      <c r="P29" s="35">
        <v>5</v>
      </c>
      <c r="Q29" s="4">
        <v>63</v>
      </c>
      <c r="R29" s="4">
        <v>47</v>
      </c>
      <c r="S29" s="4">
        <v>16</v>
      </c>
      <c r="T29" s="24">
        <f t="shared" si="9"/>
        <v>0.25396825396825395</v>
      </c>
    </row>
    <row r="30" spans="1:20" x14ac:dyDescent="0.25">
      <c r="H30" s="36">
        <v>0.23</v>
      </c>
      <c r="I30" s="4">
        <v>28</v>
      </c>
      <c r="J30" s="4">
        <v>22</v>
      </c>
      <c r="K30" s="4">
        <v>6</v>
      </c>
      <c r="L30" s="24">
        <f t="shared" si="8"/>
        <v>0.21428571428571427</v>
      </c>
      <c r="P30" s="35">
        <v>6</v>
      </c>
      <c r="Q30" s="4">
        <v>70</v>
      </c>
      <c r="R30" s="4">
        <v>54</v>
      </c>
      <c r="S30" s="4">
        <v>16</v>
      </c>
      <c r="T30" s="24">
        <f t="shared" si="9"/>
        <v>0.22857142857142856</v>
      </c>
    </row>
    <row r="31" spans="1:20" x14ac:dyDescent="0.25">
      <c r="H31" s="36">
        <v>0.24</v>
      </c>
      <c r="I31" s="4">
        <v>21</v>
      </c>
      <c r="J31" s="4">
        <v>15</v>
      </c>
      <c r="K31" s="4">
        <v>6</v>
      </c>
      <c r="L31" s="24">
        <f t="shared" si="8"/>
        <v>0.2857142857142857</v>
      </c>
      <c r="P31" s="35">
        <v>7</v>
      </c>
      <c r="Q31" s="4">
        <v>74</v>
      </c>
      <c r="R31" s="4">
        <v>57</v>
      </c>
      <c r="S31" s="4">
        <v>17</v>
      </c>
      <c r="T31" s="24">
        <f t="shared" si="9"/>
        <v>0.22972972972972974</v>
      </c>
    </row>
    <row r="32" spans="1:20" x14ac:dyDescent="0.25">
      <c r="H32" s="36">
        <v>0.25</v>
      </c>
      <c r="I32" s="4">
        <v>18</v>
      </c>
      <c r="J32" s="4">
        <v>17</v>
      </c>
      <c r="K32" s="4">
        <v>1</v>
      </c>
      <c r="L32" s="24">
        <f t="shared" si="8"/>
        <v>5.5555555555555552E-2</v>
      </c>
      <c r="P32" s="35">
        <v>8</v>
      </c>
      <c r="Q32" s="4">
        <v>49</v>
      </c>
      <c r="R32" s="4">
        <v>43</v>
      </c>
      <c r="S32" s="4">
        <v>6</v>
      </c>
      <c r="T32" s="24">
        <f t="shared" si="9"/>
        <v>0.12244897959183673</v>
      </c>
    </row>
    <row r="33" spans="8:20" x14ac:dyDescent="0.25">
      <c r="P33" s="35">
        <v>9</v>
      </c>
      <c r="Q33" s="4">
        <v>52</v>
      </c>
      <c r="R33" s="4">
        <v>40</v>
      </c>
      <c r="S33" s="4">
        <v>12</v>
      </c>
      <c r="T33" s="24">
        <f t="shared" si="9"/>
        <v>0.23076923076923078</v>
      </c>
    </row>
    <row r="41" spans="8:20" x14ac:dyDescent="0.25">
      <c r="H41" s="30"/>
      <c r="L41" s="26"/>
    </row>
  </sheetData>
  <conditionalFormatting sqref="E3:E5">
    <cfRule type="cellIs" dxfId="25" priority="10" operator="greaterThan">
      <formula>0.2</formula>
    </cfRule>
  </conditionalFormatting>
  <conditionalFormatting sqref="E9:E13">
    <cfRule type="cellIs" dxfId="24" priority="9" operator="greaterThan">
      <formula>0.2</formula>
    </cfRule>
  </conditionalFormatting>
  <conditionalFormatting sqref="E17:E21">
    <cfRule type="cellIs" dxfId="23" priority="8" operator="greaterThan">
      <formula>0.2</formula>
    </cfRule>
  </conditionalFormatting>
  <conditionalFormatting sqref="L3:L7">
    <cfRule type="cellIs" dxfId="22" priority="7" operator="greaterThan">
      <formula>0.2</formula>
    </cfRule>
  </conditionalFormatting>
  <conditionalFormatting sqref="L10:L14">
    <cfRule type="cellIs" dxfId="21" priority="6" operator="greaterThan">
      <formula>0.2</formula>
    </cfRule>
  </conditionalFormatting>
  <conditionalFormatting sqref="L18:L32">
    <cfRule type="cellIs" dxfId="20" priority="5" operator="greaterThan">
      <formula>0.2</formula>
    </cfRule>
  </conditionalFormatting>
  <conditionalFormatting sqref="T3:T6">
    <cfRule type="cellIs" dxfId="19" priority="4" operator="greaterThan">
      <formula>0.2</formula>
    </cfRule>
  </conditionalFormatting>
  <conditionalFormatting sqref="T9:T13">
    <cfRule type="cellIs" dxfId="18" priority="3" operator="greaterThan">
      <formula>0.2</formula>
    </cfRule>
  </conditionalFormatting>
  <conditionalFormatting sqref="T17:T20">
    <cfRule type="cellIs" dxfId="17" priority="2" operator="greaterThan">
      <formula>0.15</formula>
    </cfRule>
  </conditionalFormatting>
  <conditionalFormatting sqref="T24:T33">
    <cfRule type="cellIs" dxfId="16" priority="1" operator="greaterThan">
      <formula>0.2</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31D42-A0C3-4B28-828D-63CEA4B8B6A1}">
  <dimension ref="A1:H27"/>
  <sheetViews>
    <sheetView topLeftCell="B1" workbookViewId="0">
      <selection sqref="A1:H1"/>
    </sheetView>
  </sheetViews>
  <sheetFormatPr defaultRowHeight="18.75" x14ac:dyDescent="0.3"/>
  <cols>
    <col min="1" max="2" width="9.140625" style="39"/>
    <col min="3" max="3" width="36.85546875" style="39" bestFit="1" customWidth="1"/>
    <col min="4" max="4" width="87" style="39" bestFit="1" customWidth="1"/>
    <col min="5" max="5" width="98.7109375" style="39" bestFit="1" customWidth="1"/>
    <col min="6" max="16384" width="9.140625" style="39"/>
  </cols>
  <sheetData>
    <row r="1" spans="1:8" ht="52.5" customHeight="1" x14ac:dyDescent="0.3">
      <c r="A1" s="63" t="s">
        <v>188</v>
      </c>
      <c r="B1" s="63"/>
      <c r="C1" s="63"/>
      <c r="D1" s="63"/>
      <c r="E1" s="63"/>
      <c r="F1" s="63"/>
      <c r="G1" s="63"/>
      <c r="H1" s="63"/>
    </row>
    <row r="4" spans="1:8" ht="29.25" customHeight="1" x14ac:dyDescent="0.3">
      <c r="C4" s="42" t="s">
        <v>137</v>
      </c>
      <c r="D4" s="42" t="s">
        <v>138</v>
      </c>
      <c r="E4" s="42" t="s">
        <v>139</v>
      </c>
    </row>
    <row r="5" spans="1:8" ht="30" customHeight="1" x14ac:dyDescent="0.3">
      <c r="C5" s="40" t="s">
        <v>140</v>
      </c>
      <c r="D5" s="41" t="s">
        <v>142</v>
      </c>
      <c r="E5" s="41" t="s">
        <v>141</v>
      </c>
    </row>
    <row r="6" spans="1:8" ht="27.75" customHeight="1" x14ac:dyDescent="0.3">
      <c r="C6" s="40" t="s">
        <v>143</v>
      </c>
      <c r="D6" s="41" t="s">
        <v>144</v>
      </c>
      <c r="E6" s="41" t="s">
        <v>145</v>
      </c>
    </row>
    <row r="7" spans="1:8" ht="33" customHeight="1" x14ac:dyDescent="0.3">
      <c r="C7" s="40" t="s">
        <v>132</v>
      </c>
      <c r="D7" s="41" t="s">
        <v>146</v>
      </c>
      <c r="E7" s="41" t="s">
        <v>147</v>
      </c>
    </row>
    <row r="8" spans="1:8" ht="27.75" customHeight="1" x14ac:dyDescent="0.3">
      <c r="C8" s="40" t="s">
        <v>94</v>
      </c>
      <c r="D8" s="41" t="s">
        <v>148</v>
      </c>
      <c r="E8" s="41" t="s">
        <v>149</v>
      </c>
    </row>
    <row r="9" spans="1:8" ht="27" customHeight="1" x14ac:dyDescent="0.3">
      <c r="C9" s="40" t="s">
        <v>99</v>
      </c>
      <c r="D9" s="41" t="s">
        <v>146</v>
      </c>
      <c r="E9" s="41" t="s">
        <v>150</v>
      </c>
    </row>
    <row r="10" spans="1:8" ht="28.5" customHeight="1" x14ac:dyDescent="0.3">
      <c r="C10" s="40" t="s">
        <v>88</v>
      </c>
      <c r="D10" s="41" t="s">
        <v>151</v>
      </c>
      <c r="E10" s="41" t="s">
        <v>152</v>
      </c>
    </row>
    <row r="11" spans="1:8" ht="27.75" customHeight="1" x14ac:dyDescent="0.3">
      <c r="C11" s="40" t="s">
        <v>93</v>
      </c>
      <c r="D11" s="41" t="s">
        <v>154</v>
      </c>
      <c r="E11" s="41" t="s">
        <v>153</v>
      </c>
    </row>
    <row r="12" spans="1:8" ht="33" customHeight="1" x14ac:dyDescent="0.3">
      <c r="C12" s="40" t="s">
        <v>98</v>
      </c>
      <c r="D12" s="41" t="s">
        <v>155</v>
      </c>
      <c r="E12" s="41" t="s">
        <v>156</v>
      </c>
    </row>
    <row r="13" spans="1:8" ht="27.75" customHeight="1" x14ac:dyDescent="0.3">
      <c r="C13" s="40" t="s">
        <v>100</v>
      </c>
      <c r="D13" s="41" t="s">
        <v>157</v>
      </c>
      <c r="E13" s="41" t="s">
        <v>158</v>
      </c>
    </row>
    <row r="14" spans="1:8" ht="29.25" customHeight="1" x14ac:dyDescent="0.3">
      <c r="C14" s="40" t="s">
        <v>86</v>
      </c>
      <c r="D14" s="41" t="s">
        <v>159</v>
      </c>
      <c r="E14" s="41" t="s">
        <v>160</v>
      </c>
    </row>
    <row r="15" spans="1:8" ht="32.25" customHeight="1" x14ac:dyDescent="0.3">
      <c r="C15" s="40" t="s">
        <v>3</v>
      </c>
      <c r="D15" s="41" t="s">
        <v>161</v>
      </c>
      <c r="E15" s="41" t="s">
        <v>162</v>
      </c>
    </row>
    <row r="16" spans="1:8" ht="31.5" customHeight="1" x14ac:dyDescent="0.3">
      <c r="C16" s="40" t="s">
        <v>77</v>
      </c>
      <c r="D16" s="41" t="s">
        <v>163</v>
      </c>
      <c r="E16" s="41" t="s">
        <v>164</v>
      </c>
    </row>
    <row r="17" spans="3:5" ht="33.75" customHeight="1" x14ac:dyDescent="0.3">
      <c r="C17" s="40" t="s">
        <v>70</v>
      </c>
      <c r="D17" s="41" t="s">
        <v>165</v>
      </c>
      <c r="E17" s="41" t="s">
        <v>166</v>
      </c>
    </row>
    <row r="18" spans="3:5" ht="31.5" customHeight="1" x14ac:dyDescent="0.3">
      <c r="C18" s="40" t="s">
        <v>73</v>
      </c>
      <c r="D18" s="41" t="s">
        <v>167</v>
      </c>
      <c r="E18" s="41" t="s">
        <v>168</v>
      </c>
    </row>
    <row r="19" spans="3:5" ht="32.25" customHeight="1" x14ac:dyDescent="0.3">
      <c r="C19" s="40" t="s">
        <v>82</v>
      </c>
      <c r="D19" s="41" t="s">
        <v>169</v>
      </c>
      <c r="E19" s="41" t="s">
        <v>170</v>
      </c>
    </row>
    <row r="20" spans="3:5" ht="32.25" customHeight="1" x14ac:dyDescent="0.3">
      <c r="C20" s="40" t="s">
        <v>89</v>
      </c>
      <c r="D20" s="41" t="s">
        <v>171</v>
      </c>
      <c r="E20" s="41" t="s">
        <v>172</v>
      </c>
    </row>
    <row r="21" spans="3:5" ht="36.75" customHeight="1" x14ac:dyDescent="0.3">
      <c r="C21" s="40" t="s">
        <v>91</v>
      </c>
      <c r="D21" s="41" t="s">
        <v>173</v>
      </c>
      <c r="E21" s="41" t="s">
        <v>174</v>
      </c>
    </row>
    <row r="22" spans="3:5" ht="34.5" customHeight="1" x14ac:dyDescent="0.3">
      <c r="C22" s="40" t="s">
        <v>84</v>
      </c>
      <c r="D22" s="41" t="s">
        <v>175</v>
      </c>
      <c r="E22" s="41" t="s">
        <v>176</v>
      </c>
    </row>
    <row r="23" spans="3:5" ht="36" customHeight="1" x14ac:dyDescent="0.3">
      <c r="C23" s="40" t="s">
        <v>96</v>
      </c>
      <c r="D23" s="41" t="s">
        <v>177</v>
      </c>
      <c r="E23" s="41" t="s">
        <v>178</v>
      </c>
    </row>
    <row r="24" spans="3:5" ht="36.75" customHeight="1" x14ac:dyDescent="0.3">
      <c r="C24" s="40" t="s">
        <v>5</v>
      </c>
      <c r="D24" s="41" t="s">
        <v>179</v>
      </c>
      <c r="E24" s="41" t="s">
        <v>180</v>
      </c>
    </row>
    <row r="25" spans="3:5" ht="30" customHeight="1" x14ac:dyDescent="0.3">
      <c r="C25" s="40" t="s">
        <v>87</v>
      </c>
      <c r="D25" s="41" t="s">
        <v>181</v>
      </c>
      <c r="E25" s="41" t="s">
        <v>182</v>
      </c>
    </row>
    <row r="26" spans="3:5" ht="30" customHeight="1" x14ac:dyDescent="0.3">
      <c r="C26" s="40" t="s">
        <v>183</v>
      </c>
      <c r="D26" s="41" t="s">
        <v>184</v>
      </c>
      <c r="E26" s="41" t="s">
        <v>185</v>
      </c>
    </row>
    <row r="27" spans="3:5" ht="34.5" customHeight="1" x14ac:dyDescent="0.3">
      <c r="C27" s="40" t="s">
        <v>85</v>
      </c>
      <c r="D27" s="41" t="s">
        <v>186</v>
      </c>
      <c r="E27" s="41" t="s">
        <v>187</v>
      </c>
    </row>
  </sheetData>
  <mergeCells count="1">
    <mergeCell ref="A1:H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CE424-2C43-4821-ADEF-3CD390CAD72E}">
  <dimension ref="A1:B89"/>
  <sheetViews>
    <sheetView topLeftCell="A43" workbookViewId="0">
      <selection activeCell="R18" sqref="R18"/>
    </sheetView>
  </sheetViews>
  <sheetFormatPr defaultRowHeight="15" x14ac:dyDescent="0.25"/>
  <cols>
    <col min="1" max="1" width="13.140625" bestFit="1" customWidth="1"/>
    <col min="2" max="2" width="25.7109375" bestFit="1" customWidth="1"/>
    <col min="3" max="4" width="4.5703125" bestFit="1" customWidth="1"/>
    <col min="5" max="5" width="11.28515625" bestFit="1" customWidth="1"/>
  </cols>
  <sheetData>
    <row r="1" spans="1:2" x14ac:dyDescent="0.25">
      <c r="A1" s="27" t="s">
        <v>111</v>
      </c>
      <c r="B1" t="s">
        <v>213</v>
      </c>
    </row>
    <row r="2" spans="1:2" x14ac:dyDescent="0.25">
      <c r="A2" s="30" t="s">
        <v>52</v>
      </c>
      <c r="B2" s="58">
        <v>0.22837370242214533</v>
      </c>
    </row>
    <row r="3" spans="1:2" x14ac:dyDescent="0.25">
      <c r="A3" s="30" t="s">
        <v>54</v>
      </c>
      <c r="B3" s="58">
        <v>0.16515837104072398</v>
      </c>
    </row>
    <row r="4" spans="1:2" x14ac:dyDescent="0.25">
      <c r="A4" s="30" t="s">
        <v>53</v>
      </c>
      <c r="B4" s="58">
        <v>0.16428571428571428</v>
      </c>
    </row>
    <row r="5" spans="1:2" x14ac:dyDescent="0.25">
      <c r="A5" s="30" t="s">
        <v>64</v>
      </c>
      <c r="B5" s="58">
        <v>0.11328976034858387</v>
      </c>
    </row>
    <row r="6" spans="1:2" x14ac:dyDescent="0.25">
      <c r="A6" s="30" t="s">
        <v>103</v>
      </c>
      <c r="B6" s="58">
        <v>0.67110754809716755</v>
      </c>
    </row>
    <row r="8" spans="1:2" x14ac:dyDescent="0.25">
      <c r="A8" s="27" t="s">
        <v>111</v>
      </c>
      <c r="B8" t="s">
        <v>213</v>
      </c>
    </row>
    <row r="9" spans="1:2" x14ac:dyDescent="0.25">
      <c r="A9" s="30" t="s">
        <v>29</v>
      </c>
      <c r="B9" s="58">
        <v>0.08</v>
      </c>
    </row>
    <row r="10" spans="1:2" x14ac:dyDescent="0.25">
      <c r="A10" s="30" t="s">
        <v>18</v>
      </c>
      <c r="B10" s="58">
        <v>0.24909747292418771</v>
      </c>
    </row>
    <row r="11" spans="1:2" x14ac:dyDescent="0.25">
      <c r="A11" s="30" t="s">
        <v>11</v>
      </c>
      <c r="B11" s="58">
        <v>0.14956855225311602</v>
      </c>
    </row>
    <row r="12" spans="1:2" x14ac:dyDescent="0.25">
      <c r="A12" s="30" t="s">
        <v>103</v>
      </c>
      <c r="B12" s="58">
        <v>0.47866602517730372</v>
      </c>
    </row>
    <row r="22" spans="1:2" x14ac:dyDescent="0.25">
      <c r="A22" s="27" t="s">
        <v>111</v>
      </c>
      <c r="B22" t="s">
        <v>214</v>
      </c>
    </row>
    <row r="23" spans="1:2" x14ac:dyDescent="0.25">
      <c r="A23" s="30" t="s">
        <v>31</v>
      </c>
      <c r="B23" s="58">
        <v>0.39759036144578314</v>
      </c>
    </row>
    <row r="24" spans="1:2" x14ac:dyDescent="0.25">
      <c r="A24" s="30" t="s">
        <v>24</v>
      </c>
      <c r="B24" s="58">
        <v>0.23938223938223938</v>
      </c>
    </row>
    <row r="25" spans="1:2" x14ac:dyDescent="0.25">
      <c r="A25" s="30" t="s">
        <v>35</v>
      </c>
      <c r="B25" s="58">
        <v>0.23076923076923078</v>
      </c>
    </row>
    <row r="26" spans="1:2" x14ac:dyDescent="0.25">
      <c r="A26" s="30" t="s">
        <v>15</v>
      </c>
      <c r="B26" s="58">
        <v>0.17484662576687116</v>
      </c>
    </row>
    <row r="27" spans="1:2" x14ac:dyDescent="0.25">
      <c r="A27" s="30" t="s">
        <v>21</v>
      </c>
      <c r="B27" s="58">
        <v>0.16095890410958905</v>
      </c>
    </row>
    <row r="28" spans="1:2" x14ac:dyDescent="0.25">
      <c r="A28" s="30" t="s">
        <v>27</v>
      </c>
      <c r="B28" s="58">
        <v>6.8965517241379309E-2</v>
      </c>
    </row>
    <row r="29" spans="1:2" x14ac:dyDescent="0.25">
      <c r="A29" s="30" t="s">
        <v>28</v>
      </c>
      <c r="B29" s="58">
        <v>6.8702290076335881E-2</v>
      </c>
    </row>
    <row r="30" spans="1:2" x14ac:dyDescent="0.25">
      <c r="A30" s="30" t="s">
        <v>30</v>
      </c>
      <c r="B30" s="58">
        <v>4.9019607843137254E-2</v>
      </c>
    </row>
    <row r="31" spans="1:2" x14ac:dyDescent="0.25">
      <c r="A31" s="30" t="s">
        <v>32</v>
      </c>
      <c r="B31" s="58">
        <v>2.5000000000000001E-2</v>
      </c>
    </row>
    <row r="32" spans="1:2" x14ac:dyDescent="0.25">
      <c r="A32" s="30" t="s">
        <v>103</v>
      </c>
      <c r="B32" s="58">
        <v>1.4152347766345661</v>
      </c>
    </row>
    <row r="38" spans="1:2" x14ac:dyDescent="0.25">
      <c r="A38" s="27" t="s">
        <v>111</v>
      </c>
      <c r="B38" t="s">
        <v>213</v>
      </c>
    </row>
    <row r="39" spans="1:2" x14ac:dyDescent="0.25">
      <c r="A39" s="30" t="s">
        <v>26</v>
      </c>
      <c r="B39" s="58">
        <v>0.10091743119266056</v>
      </c>
    </row>
    <row r="40" spans="1:2" x14ac:dyDescent="0.25">
      <c r="A40" s="30" t="s">
        <v>22</v>
      </c>
      <c r="B40" s="58">
        <v>0.12481426448736999</v>
      </c>
    </row>
    <row r="41" spans="1:2" x14ac:dyDescent="0.25">
      <c r="A41" s="30" t="s">
        <v>16</v>
      </c>
      <c r="B41" s="58">
        <v>0.25531914893617019</v>
      </c>
    </row>
    <row r="42" spans="1:2" x14ac:dyDescent="0.25">
      <c r="A42" s="30" t="s">
        <v>103</v>
      </c>
      <c r="B42" s="58">
        <v>0.48105084461620073</v>
      </c>
    </row>
    <row r="45" spans="1:2" x14ac:dyDescent="0.25">
      <c r="A45" s="27" t="s">
        <v>111</v>
      </c>
      <c r="B45" t="s">
        <v>213</v>
      </c>
    </row>
    <row r="46" spans="1:2" x14ac:dyDescent="0.25">
      <c r="A46" s="30" t="s">
        <v>17</v>
      </c>
      <c r="B46" s="58">
        <v>0.10436432637571158</v>
      </c>
    </row>
    <row r="47" spans="1:2" x14ac:dyDescent="0.25">
      <c r="A47" s="30" t="s">
        <v>10</v>
      </c>
      <c r="B47" s="58">
        <v>0.30528846153846156</v>
      </c>
    </row>
    <row r="48" spans="1:2" x14ac:dyDescent="0.25">
      <c r="A48" s="30" t="s">
        <v>103</v>
      </c>
      <c r="B48" s="58">
        <v>0.40965278791417314</v>
      </c>
    </row>
    <row r="57" spans="1:2" x14ac:dyDescent="0.25">
      <c r="A57" s="27" t="s">
        <v>111</v>
      </c>
      <c r="B57" t="s">
        <v>213</v>
      </c>
    </row>
    <row r="58" spans="1:2" x14ac:dyDescent="0.25">
      <c r="A58" s="30" t="s">
        <v>122</v>
      </c>
      <c r="B58" s="58">
        <v>0.43902439024390244</v>
      </c>
    </row>
    <row r="59" spans="1:2" x14ac:dyDescent="0.25">
      <c r="A59" s="30" t="s">
        <v>121</v>
      </c>
      <c r="B59" s="58">
        <v>0.19170984455958548</v>
      </c>
    </row>
    <row r="60" spans="1:2" x14ac:dyDescent="0.25">
      <c r="A60" s="30" t="s">
        <v>118</v>
      </c>
      <c r="B60" s="58">
        <v>0.14991762767710048</v>
      </c>
    </row>
    <row r="61" spans="1:2" x14ac:dyDescent="0.25">
      <c r="A61" s="30" t="s">
        <v>120</v>
      </c>
      <c r="B61" s="58">
        <v>0.11470588235294117</v>
      </c>
    </row>
    <row r="62" spans="1:2" x14ac:dyDescent="0.25">
      <c r="A62" s="30" t="s">
        <v>123</v>
      </c>
      <c r="B62" s="58">
        <v>7.7294685990338161E-2</v>
      </c>
    </row>
    <row r="63" spans="1:2" x14ac:dyDescent="0.25">
      <c r="A63" s="30" t="s">
        <v>103</v>
      </c>
      <c r="B63" s="58">
        <v>0.97265243082386776</v>
      </c>
    </row>
    <row r="66" spans="1:2" x14ac:dyDescent="0.25">
      <c r="A66" s="27" t="s">
        <v>111</v>
      </c>
      <c r="B66" t="s">
        <v>214</v>
      </c>
    </row>
    <row r="67" spans="1:2" x14ac:dyDescent="0.25">
      <c r="A67" s="30" t="s">
        <v>31</v>
      </c>
      <c r="B67" s="58">
        <v>0.39759036144578314</v>
      </c>
    </row>
    <row r="68" spans="1:2" x14ac:dyDescent="0.25">
      <c r="A68" s="30" t="s">
        <v>24</v>
      </c>
      <c r="B68" s="58">
        <v>0.23938223938223938</v>
      </c>
    </row>
    <row r="69" spans="1:2" x14ac:dyDescent="0.25">
      <c r="A69" s="30" t="s">
        <v>35</v>
      </c>
      <c r="B69" s="58">
        <v>0.23076923076923078</v>
      </c>
    </row>
    <row r="70" spans="1:2" x14ac:dyDescent="0.25">
      <c r="A70" s="30" t="s">
        <v>15</v>
      </c>
      <c r="B70" s="58">
        <v>0.17484662576687116</v>
      </c>
    </row>
    <row r="71" spans="1:2" x14ac:dyDescent="0.25">
      <c r="A71" s="30" t="s">
        <v>21</v>
      </c>
      <c r="B71" s="58">
        <v>0.16095890410958905</v>
      </c>
    </row>
    <row r="72" spans="1:2" x14ac:dyDescent="0.25">
      <c r="A72" s="30" t="s">
        <v>27</v>
      </c>
      <c r="B72" s="58">
        <v>6.8965517241379309E-2</v>
      </c>
    </row>
    <row r="73" spans="1:2" x14ac:dyDescent="0.25">
      <c r="A73" s="30" t="s">
        <v>28</v>
      </c>
      <c r="B73" s="58">
        <v>6.8702290076335881E-2</v>
      </c>
    </row>
    <row r="74" spans="1:2" x14ac:dyDescent="0.25">
      <c r="A74" s="30" t="s">
        <v>30</v>
      </c>
      <c r="B74" s="58">
        <v>4.9019607843137254E-2</v>
      </c>
    </row>
    <row r="75" spans="1:2" x14ac:dyDescent="0.25">
      <c r="A75" s="30" t="s">
        <v>32</v>
      </c>
      <c r="B75" s="58">
        <v>2.5000000000000001E-2</v>
      </c>
    </row>
    <row r="76" spans="1:2" x14ac:dyDescent="0.25">
      <c r="A76" s="30" t="s">
        <v>103</v>
      </c>
      <c r="B76" s="58">
        <v>1.4152347766345661</v>
      </c>
    </row>
    <row r="78" spans="1:2" x14ac:dyDescent="0.25">
      <c r="A78" s="27" t="s">
        <v>111</v>
      </c>
      <c r="B78" t="s">
        <v>217</v>
      </c>
    </row>
    <row r="79" spans="1:2" x14ac:dyDescent="0.25">
      <c r="A79" s="30" t="s">
        <v>12</v>
      </c>
      <c r="B79" s="58">
        <v>0.20627802690582961</v>
      </c>
    </row>
    <row r="80" spans="1:2" x14ac:dyDescent="0.25">
      <c r="A80" s="30" t="s">
        <v>35</v>
      </c>
      <c r="B80" s="58">
        <v>0.19047619047619047</v>
      </c>
    </row>
    <row r="81" spans="1:2" x14ac:dyDescent="0.25">
      <c r="A81" s="30" t="s">
        <v>19</v>
      </c>
      <c r="B81" s="58">
        <v>0.13839750260145681</v>
      </c>
    </row>
    <row r="82" spans="1:2" x14ac:dyDescent="0.25">
      <c r="A82" s="30" t="s">
        <v>103</v>
      </c>
      <c r="B82" s="58">
        <v>0.53515171998347688</v>
      </c>
    </row>
    <row r="86" spans="1:2" x14ac:dyDescent="0.25">
      <c r="A86" s="27" t="s">
        <v>111</v>
      </c>
      <c r="B86" t="s">
        <v>213</v>
      </c>
    </row>
    <row r="87" spans="1:2" x14ac:dyDescent="0.25">
      <c r="A87" s="30" t="s">
        <v>14</v>
      </c>
      <c r="B87" s="58">
        <v>0.14795918367346939</v>
      </c>
    </row>
    <row r="88" spans="1:2" x14ac:dyDescent="0.25">
      <c r="A88" s="30" t="s">
        <v>20</v>
      </c>
      <c r="B88" s="58">
        <v>0.17006802721088435</v>
      </c>
    </row>
    <row r="89" spans="1:2" x14ac:dyDescent="0.25">
      <c r="A89" s="30" t="s">
        <v>103</v>
      </c>
      <c r="B89" s="58">
        <v>0.31802721088435371</v>
      </c>
    </row>
  </sheetData>
  <pageMargins left="0.7" right="0.7" top="0.75" bottom="0.75" header="0.3" footer="0.3"/>
  <drawing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3C151-CE77-4ED3-931A-DAD3F4A5870F}">
  <dimension ref="G16"/>
  <sheetViews>
    <sheetView showGridLines="0" zoomScale="95" zoomScaleNormal="95" workbookViewId="0">
      <selection activeCell="AE6" sqref="AE6"/>
    </sheetView>
  </sheetViews>
  <sheetFormatPr defaultRowHeight="15" x14ac:dyDescent="0.25"/>
  <sheetData>
    <row r="16" spans="7:7" x14ac:dyDescent="0.25">
      <c r="G16" s="5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9439D6-2085-4971-87B6-410F2CD611EF}">
  <dimension ref="A2:V83"/>
  <sheetViews>
    <sheetView topLeftCell="D32" zoomScale="95" workbookViewId="0">
      <selection activeCell="G3" sqref="G3"/>
    </sheetView>
  </sheetViews>
  <sheetFormatPr defaultRowHeight="15" x14ac:dyDescent="0.25"/>
  <cols>
    <col min="1" max="1" width="13.42578125" bestFit="1" customWidth="1"/>
    <col min="2" max="2" width="26.140625" bestFit="1" customWidth="1"/>
    <col min="3" max="3" width="4.140625" bestFit="1" customWidth="1"/>
    <col min="4" max="4" width="11.28515625" bestFit="1" customWidth="1"/>
    <col min="5" max="5" width="15.42578125" bestFit="1" customWidth="1"/>
    <col min="6" max="6" width="29.42578125" bestFit="1" customWidth="1"/>
    <col min="7" max="7" width="16.28515625" bestFit="1" customWidth="1"/>
    <col min="8" max="8" width="15.42578125" bestFit="1" customWidth="1"/>
    <col min="9" max="9" width="10.5703125" bestFit="1" customWidth="1"/>
    <col min="10" max="10" width="11.42578125" bestFit="1" customWidth="1"/>
    <col min="11" max="11" width="27.140625" customWidth="1"/>
    <col min="12" max="12" width="21.85546875" bestFit="1" customWidth="1"/>
    <col min="13" max="13" width="18.85546875" bestFit="1" customWidth="1"/>
    <col min="14" max="14" width="18.5703125" bestFit="1" customWidth="1"/>
  </cols>
  <sheetData>
    <row r="2" spans="1:22" x14ac:dyDescent="0.25">
      <c r="K2" t="s">
        <v>210</v>
      </c>
      <c r="S2" t="s">
        <v>206</v>
      </c>
      <c r="V2" t="s">
        <v>207</v>
      </c>
    </row>
    <row r="3" spans="1:22" x14ac:dyDescent="0.25">
      <c r="A3" s="27" t="s">
        <v>111</v>
      </c>
      <c r="B3" t="s">
        <v>126</v>
      </c>
      <c r="F3" s="47" t="s">
        <v>190</v>
      </c>
      <c r="G3" s="49">
        <f>AVERAGE(HR_Analytics[Years At Company])</f>
        <v>7.0081632653061225</v>
      </c>
      <c r="K3" t="s">
        <v>193</v>
      </c>
      <c r="P3" t="s">
        <v>208</v>
      </c>
      <c r="S3" t="s">
        <v>200</v>
      </c>
      <c r="V3" t="s">
        <v>196</v>
      </c>
    </row>
    <row r="4" spans="1:22" x14ac:dyDescent="0.25">
      <c r="A4" s="30" t="s">
        <v>17</v>
      </c>
      <c r="B4" s="64">
        <v>336</v>
      </c>
      <c r="F4" s="50"/>
      <c r="G4" s="50"/>
      <c r="K4" t="s">
        <v>194</v>
      </c>
      <c r="P4" t="s">
        <v>199</v>
      </c>
    </row>
    <row r="5" spans="1:22" x14ac:dyDescent="0.25">
      <c r="A5" s="30" t="s">
        <v>10</v>
      </c>
      <c r="B5" s="64">
        <v>43</v>
      </c>
      <c r="F5" s="47" t="s">
        <v>191</v>
      </c>
      <c r="G5" s="46">
        <f>COUNTIF(HR_Analytics[Attrition],"Yes")</f>
        <v>237</v>
      </c>
      <c r="P5" t="s">
        <v>205</v>
      </c>
    </row>
    <row r="6" spans="1:22" x14ac:dyDescent="0.25">
      <c r="A6" s="30" t="s">
        <v>103</v>
      </c>
      <c r="B6" s="64">
        <v>379</v>
      </c>
      <c r="F6" s="50"/>
      <c r="G6" s="50"/>
      <c r="K6" t="s">
        <v>211</v>
      </c>
    </row>
    <row r="7" spans="1:22" x14ac:dyDescent="0.25">
      <c r="F7" s="47" t="s">
        <v>192</v>
      </c>
      <c r="G7" s="52">
        <f>GETPIVOTDATA("Monthly Income",'pivot Tables'!$G$64,"Attrition","Yes")</f>
        <v>4108.0751879699246</v>
      </c>
      <c r="K7" t="s">
        <v>197</v>
      </c>
    </row>
    <row r="8" spans="1:22" x14ac:dyDescent="0.25">
      <c r="F8" s="26"/>
      <c r="K8" t="s">
        <v>198</v>
      </c>
      <c r="P8" t="s">
        <v>209</v>
      </c>
    </row>
    <row r="9" spans="1:22" x14ac:dyDescent="0.25">
      <c r="F9" s="47" t="s">
        <v>189</v>
      </c>
      <c r="G9" s="51">
        <f>GETPIVOTDATA("Employee Number",$A$3,"Attrition","Yes")/GETPIVOTDATA("Employee Number",$A$3)</f>
        <v>0.11345646437994723</v>
      </c>
      <c r="P9" t="s">
        <v>204</v>
      </c>
      <c r="S9" t="s">
        <v>195</v>
      </c>
    </row>
    <row r="10" spans="1:22" x14ac:dyDescent="0.25">
      <c r="K10" t="s">
        <v>212</v>
      </c>
      <c r="P10" t="s">
        <v>203</v>
      </c>
    </row>
    <row r="11" spans="1:22" x14ac:dyDescent="0.25">
      <c r="A11" s="38" t="s">
        <v>183</v>
      </c>
      <c r="B11" s="38" t="s">
        <v>136</v>
      </c>
      <c r="K11" t="s">
        <v>201</v>
      </c>
    </row>
    <row r="12" spans="1:22" x14ac:dyDescent="0.25">
      <c r="A12" s="34" t="s">
        <v>31</v>
      </c>
      <c r="B12" s="24">
        <v>0.39759036144578314</v>
      </c>
      <c r="K12" t="s">
        <v>202</v>
      </c>
    </row>
    <row r="13" spans="1:22" x14ac:dyDescent="0.25">
      <c r="A13" s="34" t="s">
        <v>24</v>
      </c>
      <c r="B13" s="24">
        <v>0.23938223938223938</v>
      </c>
    </row>
    <row r="14" spans="1:22" x14ac:dyDescent="0.25">
      <c r="A14" s="34" t="s">
        <v>35</v>
      </c>
      <c r="B14" s="24">
        <v>0.23076923076923078</v>
      </c>
    </row>
    <row r="15" spans="1:22" x14ac:dyDescent="0.25">
      <c r="A15" s="34" t="s">
        <v>15</v>
      </c>
      <c r="B15" s="24">
        <v>0.17484662576687116</v>
      </c>
    </row>
    <row r="16" spans="1:22" x14ac:dyDescent="0.25">
      <c r="A16" s="34" t="s">
        <v>21</v>
      </c>
      <c r="B16" s="24">
        <v>0.16095890410958905</v>
      </c>
    </row>
    <row r="17" spans="1:2" x14ac:dyDescent="0.25">
      <c r="A17" s="34" t="s">
        <v>27</v>
      </c>
      <c r="B17" s="24">
        <v>6.8965517241379309E-2</v>
      </c>
    </row>
    <row r="18" spans="1:2" x14ac:dyDescent="0.25">
      <c r="A18" s="34" t="s">
        <v>28</v>
      </c>
      <c r="B18" s="24">
        <v>6.8702290076335881E-2</v>
      </c>
    </row>
    <row r="19" spans="1:2" x14ac:dyDescent="0.25">
      <c r="A19" s="34" t="s">
        <v>30</v>
      </c>
      <c r="B19" s="24">
        <v>4.9019607843137254E-2</v>
      </c>
    </row>
    <row r="20" spans="1:2" x14ac:dyDescent="0.25">
      <c r="A20" s="34" t="s">
        <v>32</v>
      </c>
      <c r="B20" s="24">
        <v>2.5000000000000001E-2</v>
      </c>
    </row>
    <row r="22" spans="1:2" x14ac:dyDescent="0.25">
      <c r="A22" s="33" t="s">
        <v>70</v>
      </c>
      <c r="B22" s="24" t="s">
        <v>130</v>
      </c>
    </row>
    <row r="23" spans="1:2" x14ac:dyDescent="0.25">
      <c r="A23" s="34" t="s">
        <v>29</v>
      </c>
      <c r="B23" s="24">
        <v>0.08</v>
      </c>
    </row>
    <row r="24" spans="1:2" x14ac:dyDescent="0.25">
      <c r="A24" s="34" t="s">
        <v>18</v>
      </c>
      <c r="B24" s="24">
        <v>0.24909747292418771</v>
      </c>
    </row>
    <row r="25" spans="1:2" x14ac:dyDescent="0.25">
      <c r="A25" s="34" t="s">
        <v>11</v>
      </c>
      <c r="B25" s="24">
        <v>0.14956855225311602</v>
      </c>
    </row>
    <row r="27" spans="1:2" x14ac:dyDescent="0.25">
      <c r="A27" s="33" t="s">
        <v>84</v>
      </c>
      <c r="B27" s="24" t="s">
        <v>130</v>
      </c>
    </row>
    <row r="28" spans="1:2" x14ac:dyDescent="0.25">
      <c r="A28" s="34" t="s">
        <v>26</v>
      </c>
      <c r="B28" s="24">
        <v>0.10091743119266056</v>
      </c>
    </row>
    <row r="29" spans="1:2" x14ac:dyDescent="0.25">
      <c r="A29" s="34" t="s">
        <v>22</v>
      </c>
      <c r="B29" s="24">
        <v>0.12481426448736999</v>
      </c>
    </row>
    <row r="30" spans="1:2" x14ac:dyDescent="0.25">
      <c r="A30" s="34" t="s">
        <v>16</v>
      </c>
      <c r="B30" s="24">
        <v>0.25531914893617019</v>
      </c>
    </row>
    <row r="32" spans="1:2" x14ac:dyDescent="0.25">
      <c r="A32" s="33" t="s">
        <v>82</v>
      </c>
      <c r="B32" s="24" t="s">
        <v>130</v>
      </c>
    </row>
    <row r="33" spans="1:2" x14ac:dyDescent="0.25">
      <c r="A33" s="34" t="s">
        <v>52</v>
      </c>
      <c r="B33" s="24">
        <v>0.22837370242214533</v>
      </c>
    </row>
    <row r="34" spans="1:2" x14ac:dyDescent="0.25">
      <c r="A34" s="34" t="s">
        <v>54</v>
      </c>
      <c r="B34" s="24">
        <v>0.16515837104072398</v>
      </c>
    </row>
    <row r="35" spans="1:2" x14ac:dyDescent="0.25">
      <c r="A35" s="34" t="s">
        <v>53</v>
      </c>
      <c r="B35" s="24">
        <v>0.16428571428571428</v>
      </c>
    </row>
    <row r="36" spans="1:2" x14ac:dyDescent="0.25">
      <c r="A36" s="34" t="s">
        <v>64</v>
      </c>
      <c r="B36" s="24">
        <v>0.11328976034858387</v>
      </c>
    </row>
    <row r="40" spans="1:2" x14ac:dyDescent="0.25">
      <c r="A40" s="53" t="s">
        <v>88</v>
      </c>
      <c r="B40" s="53" t="s">
        <v>130</v>
      </c>
    </row>
    <row r="41" spans="1:2" x14ac:dyDescent="0.25">
      <c r="A41" s="54">
        <v>0.11</v>
      </c>
      <c r="B41" s="55">
        <v>0.19523809523809524</v>
      </c>
    </row>
    <row r="42" spans="1:2" x14ac:dyDescent="0.25">
      <c r="A42" s="54">
        <v>0.12</v>
      </c>
      <c r="B42" s="55">
        <v>0.16666666666666666</v>
      </c>
    </row>
    <row r="43" spans="1:2" x14ac:dyDescent="0.25">
      <c r="A43" s="54">
        <v>0.13</v>
      </c>
      <c r="B43" s="55">
        <v>0.16267942583732056</v>
      </c>
    </row>
    <row r="44" spans="1:2" x14ac:dyDescent="0.25">
      <c r="A44" s="54">
        <v>0.14000000000000001</v>
      </c>
      <c r="B44" s="55">
        <v>0.11940298507462686</v>
      </c>
    </row>
    <row r="45" spans="1:2" x14ac:dyDescent="0.25">
      <c r="A45" s="54">
        <v>0.15</v>
      </c>
      <c r="B45" s="55">
        <v>0.17821782178217821</v>
      </c>
    </row>
    <row r="46" spans="1:2" x14ac:dyDescent="0.25">
      <c r="A46" s="54">
        <v>0.16</v>
      </c>
      <c r="B46" s="55">
        <v>0.17948717948717949</v>
      </c>
    </row>
    <row r="47" spans="1:2" x14ac:dyDescent="0.25">
      <c r="A47" s="54">
        <v>0.17</v>
      </c>
      <c r="B47" s="55">
        <v>0.17073170731707318</v>
      </c>
    </row>
    <row r="48" spans="1:2" x14ac:dyDescent="0.25">
      <c r="A48" s="54">
        <v>0.18</v>
      </c>
      <c r="B48" s="55">
        <v>0.14606741573033707</v>
      </c>
    </row>
    <row r="49" spans="1:14" x14ac:dyDescent="0.25">
      <c r="A49" s="54">
        <v>0.19</v>
      </c>
      <c r="B49" s="55">
        <v>0.11842105263157894</v>
      </c>
    </row>
    <row r="50" spans="1:14" x14ac:dyDescent="0.25">
      <c r="A50" s="54">
        <v>0.2</v>
      </c>
      <c r="B50" s="55">
        <v>0.12727272727272726</v>
      </c>
    </row>
    <row r="51" spans="1:14" x14ac:dyDescent="0.25">
      <c r="A51" s="54">
        <v>0.21</v>
      </c>
      <c r="B51" s="55">
        <v>0.10416666666666667</v>
      </c>
    </row>
    <row r="52" spans="1:14" x14ac:dyDescent="0.25">
      <c r="A52" s="54">
        <v>0.22</v>
      </c>
      <c r="B52" s="55">
        <v>0.21428571428571427</v>
      </c>
    </row>
    <row r="53" spans="1:14" x14ac:dyDescent="0.25">
      <c r="A53" s="54">
        <v>0.23</v>
      </c>
      <c r="B53" s="55">
        <v>0.21428571428571427</v>
      </c>
    </row>
    <row r="54" spans="1:14" x14ac:dyDescent="0.25">
      <c r="A54" s="54">
        <v>0.24</v>
      </c>
      <c r="B54" s="55">
        <v>0.2857142857142857</v>
      </c>
    </row>
    <row r="55" spans="1:14" x14ac:dyDescent="0.25">
      <c r="A55" s="56">
        <v>0.25</v>
      </c>
      <c r="B55" s="57">
        <v>5.5555555555555552E-2</v>
      </c>
    </row>
    <row r="58" spans="1:14" x14ac:dyDescent="0.25">
      <c r="A58" s="33" t="s">
        <v>104</v>
      </c>
      <c r="B58" s="33" t="s">
        <v>130</v>
      </c>
    </row>
    <row r="59" spans="1:14" x14ac:dyDescent="0.25">
      <c r="A59" s="34" t="s">
        <v>114</v>
      </c>
      <c r="B59" s="24">
        <v>0.25906735751295334</v>
      </c>
    </row>
    <row r="60" spans="1:14" x14ac:dyDescent="0.25">
      <c r="A60" s="34" t="s">
        <v>112</v>
      </c>
      <c r="B60" s="24">
        <v>0.13731825525040386</v>
      </c>
    </row>
    <row r="61" spans="1:14" x14ac:dyDescent="0.25">
      <c r="A61" s="34" t="s">
        <v>113</v>
      </c>
      <c r="B61" s="24">
        <v>0.11182795698924732</v>
      </c>
    </row>
    <row r="63" spans="1:14" x14ac:dyDescent="0.25">
      <c r="A63" s="33" t="s">
        <v>87</v>
      </c>
      <c r="B63" s="33" t="s">
        <v>130</v>
      </c>
    </row>
    <row r="64" spans="1:14" x14ac:dyDescent="0.25">
      <c r="A64" s="34" t="s">
        <v>17</v>
      </c>
      <c r="B64" s="24">
        <v>0.10436432637571158</v>
      </c>
      <c r="I64" s="22"/>
      <c r="J64" s="22"/>
      <c r="K64" s="22"/>
      <c r="L64" s="22"/>
      <c r="M64" s="22"/>
      <c r="N64" s="22"/>
    </row>
    <row r="65" spans="1:14" x14ac:dyDescent="0.25">
      <c r="A65" s="34" t="s">
        <v>10</v>
      </c>
      <c r="B65" s="24">
        <v>0.30528846153846156</v>
      </c>
      <c r="I65" s="30"/>
      <c r="M65" s="59"/>
      <c r="N65" s="59"/>
    </row>
    <row r="66" spans="1:14" x14ac:dyDescent="0.25">
      <c r="I66" s="30"/>
      <c r="M66" s="59"/>
      <c r="N66" s="59"/>
    </row>
    <row r="67" spans="1:14" x14ac:dyDescent="0.25">
      <c r="A67" s="33" t="s">
        <v>94</v>
      </c>
      <c r="B67" s="33" t="s">
        <v>130</v>
      </c>
      <c r="I67" s="30"/>
      <c r="M67" s="59"/>
      <c r="N67" s="59"/>
    </row>
    <row r="68" spans="1:14" x14ac:dyDescent="0.25">
      <c r="A68" s="34" t="s">
        <v>122</v>
      </c>
      <c r="B68" s="24">
        <v>0.43902439024390244</v>
      </c>
    </row>
    <row r="69" spans="1:14" x14ac:dyDescent="0.25">
      <c r="A69" s="34" t="s">
        <v>120</v>
      </c>
      <c r="B69" s="24">
        <v>0.11470588235294117</v>
      </c>
    </row>
    <row r="70" spans="1:14" x14ac:dyDescent="0.25">
      <c r="A70" s="34" t="s">
        <v>123</v>
      </c>
      <c r="B70" s="24">
        <v>7.7294685990338161E-2</v>
      </c>
    </row>
    <row r="71" spans="1:14" x14ac:dyDescent="0.25">
      <c r="A71" s="34" t="s">
        <v>121</v>
      </c>
      <c r="B71" s="24">
        <v>0.19170984455958548</v>
      </c>
    </row>
    <row r="72" spans="1:14" x14ac:dyDescent="0.25">
      <c r="A72" s="34" t="s">
        <v>118</v>
      </c>
      <c r="B72" s="24">
        <v>0.14991762767710048</v>
      </c>
    </row>
    <row r="75" spans="1:14" x14ac:dyDescent="0.25">
      <c r="A75" s="60" t="s">
        <v>2</v>
      </c>
      <c r="B75" s="33" t="s">
        <v>17</v>
      </c>
      <c r="C75" s="33" t="s">
        <v>10</v>
      </c>
      <c r="D75" s="33" t="s">
        <v>215</v>
      </c>
      <c r="E75" s="33" t="s">
        <v>216</v>
      </c>
      <c r="G75" s="60" t="s">
        <v>2</v>
      </c>
      <c r="H75" s="61" t="s">
        <v>216</v>
      </c>
    </row>
    <row r="76" spans="1:14" x14ac:dyDescent="0.25">
      <c r="A76" s="34" t="s">
        <v>35</v>
      </c>
      <c r="B76" s="4">
        <v>51</v>
      </c>
      <c r="C76" s="4">
        <v>12</v>
      </c>
      <c r="D76" s="4">
        <v>63</v>
      </c>
      <c r="E76" s="24">
        <f>C76/D76</f>
        <v>0.19047619047619047</v>
      </c>
      <c r="G76" s="34" t="s">
        <v>35</v>
      </c>
      <c r="H76" s="24">
        <v>0.19047619047619047</v>
      </c>
    </row>
    <row r="77" spans="1:14" x14ac:dyDescent="0.25">
      <c r="A77" s="34" t="s">
        <v>19</v>
      </c>
      <c r="B77" s="4">
        <v>828</v>
      </c>
      <c r="C77" s="4">
        <v>133</v>
      </c>
      <c r="D77" s="4">
        <v>961</v>
      </c>
      <c r="E77" s="24">
        <f t="shared" ref="E77:E78" si="0">C77/D77</f>
        <v>0.13839750260145681</v>
      </c>
      <c r="G77" s="34" t="s">
        <v>19</v>
      </c>
      <c r="H77" s="24">
        <v>0.13839750260145681</v>
      </c>
    </row>
    <row r="78" spans="1:14" x14ac:dyDescent="0.25">
      <c r="A78" s="34" t="s">
        <v>12</v>
      </c>
      <c r="B78" s="4">
        <v>354</v>
      </c>
      <c r="C78" s="4">
        <v>92</v>
      </c>
      <c r="D78" s="4">
        <v>446</v>
      </c>
      <c r="E78" s="24">
        <f t="shared" si="0"/>
        <v>0.20627802690582961</v>
      </c>
      <c r="G78" s="34" t="s">
        <v>12</v>
      </c>
      <c r="H78" s="24">
        <v>0.20627802690582961</v>
      </c>
    </row>
    <row r="81" spans="1:2" x14ac:dyDescent="0.25">
      <c r="A81" s="33" t="s">
        <v>5</v>
      </c>
      <c r="B81" s="61" t="s">
        <v>220</v>
      </c>
    </row>
    <row r="82" spans="1:2" x14ac:dyDescent="0.25">
      <c r="A82" s="34" t="s">
        <v>14</v>
      </c>
      <c r="B82" s="24">
        <v>0.14795918367346939</v>
      </c>
    </row>
    <row r="83" spans="1:2" x14ac:dyDescent="0.25">
      <c r="A83" s="34" t="s">
        <v>20</v>
      </c>
      <c r="B83" s="24">
        <v>0.17006802721088435</v>
      </c>
    </row>
  </sheetData>
  <sortState xmlns:xlrd2="http://schemas.microsoft.com/office/spreadsheetml/2017/richdata2" ref="A59:B61">
    <sortCondition descending="1" ref="B59:B61"/>
  </sortState>
  <conditionalFormatting sqref="B41:B55">
    <cfRule type="cellIs" dxfId="15" priority="2" operator="greaterThan">
      <formula>0.2</formula>
    </cfRule>
    <cfRule type="cellIs" dxfId="14" priority="3" operator="greaterThan">
      <formula>0.2</formula>
    </cfRule>
  </conditionalFormatting>
  <conditionalFormatting sqref="M65:M67">
    <cfRule type="cellIs" dxfId="13" priority="1" operator="greaterThan">
      <formula>0.2</formula>
    </cfRule>
  </conditionalFormatting>
  <pageMargins left="0.7" right="0.7" top="0.75" bottom="0.75" header="0.3" footer="0.3"/>
  <drawing r:id="rId2"/>
  <tableParts count="1">
    <tablePart r:id="rId3"/>
  </tableParts>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85C03-43D3-4B3F-8C74-6447C348CE93}">
  <dimension ref="A3:O104"/>
  <sheetViews>
    <sheetView topLeftCell="A84" workbookViewId="0">
      <selection activeCell="B102" sqref="B102"/>
    </sheetView>
  </sheetViews>
  <sheetFormatPr defaultRowHeight="15" x14ac:dyDescent="0.25"/>
  <cols>
    <col min="1" max="1" width="26.140625" bestFit="1" customWidth="1"/>
    <col min="2" max="2" width="16.28515625" bestFit="1" customWidth="1"/>
    <col min="3" max="3" width="4.140625" bestFit="1" customWidth="1"/>
    <col min="4" max="4" width="11.28515625" bestFit="1" customWidth="1"/>
    <col min="6" max="6" width="25" bestFit="1" customWidth="1"/>
    <col min="7" max="7" width="21.7109375" bestFit="1" customWidth="1"/>
    <col min="8" max="8" width="23.5703125" bestFit="1" customWidth="1"/>
    <col min="9" max="9" width="19" bestFit="1" customWidth="1"/>
    <col min="10" max="11" width="18.5703125" bestFit="1" customWidth="1"/>
    <col min="14" max="14" width="25" bestFit="1" customWidth="1"/>
  </cols>
  <sheetData>
    <row r="3" spans="1:15" x14ac:dyDescent="0.25">
      <c r="A3" s="27" t="s">
        <v>126</v>
      </c>
      <c r="B3" s="27" t="s">
        <v>125</v>
      </c>
      <c r="F3" s="33" t="s">
        <v>183</v>
      </c>
      <c r="G3" s="33" t="s">
        <v>129</v>
      </c>
      <c r="H3" s="33" t="s">
        <v>218</v>
      </c>
      <c r="I3" s="33" t="s">
        <v>124</v>
      </c>
      <c r="J3" s="33" t="s">
        <v>136</v>
      </c>
      <c r="K3" s="33" t="s">
        <v>136</v>
      </c>
      <c r="M3" s="33" t="s">
        <v>219</v>
      </c>
      <c r="N3" s="33" t="s">
        <v>183</v>
      </c>
      <c r="O3" s="33" t="s">
        <v>1</v>
      </c>
    </row>
    <row r="4" spans="1:15" x14ac:dyDescent="0.25">
      <c r="A4" s="27" t="s">
        <v>111</v>
      </c>
      <c r="B4" t="s">
        <v>17</v>
      </c>
      <c r="C4" t="s">
        <v>10</v>
      </c>
      <c r="D4" t="s">
        <v>103</v>
      </c>
      <c r="F4" s="4" t="str" cm="1">
        <f t="array" ref="F4:F12">$A$5:$A$13</f>
        <v>Healthcare Representative</v>
      </c>
      <c r="G4" s="4" cm="1">
        <f t="array" ref="G4:G12">$C$5:$C$13</f>
        <v>5</v>
      </c>
      <c r="H4" s="4" cm="1">
        <f t="array" ref="H4:H12">$B$5:$B$13</f>
        <v>46</v>
      </c>
      <c r="I4" s="4" cm="1">
        <f t="array" ref="I4:I12">$D$5:$D$13</f>
        <v>51</v>
      </c>
      <c r="J4" s="24">
        <f>G4/I4</f>
        <v>9.8039215686274508E-2</v>
      </c>
      <c r="K4" s="24" cm="1">
        <f t="array" ref="K4:K12">_xlfn._xlws.SORT($J$4:$J$12,,-1)</f>
        <v>0.42105263157894735</v>
      </c>
      <c r="M4" s="48">
        <f>K4</f>
        <v>0.42105263157894735</v>
      </c>
      <c r="N4" s="4" t="str" cm="1">
        <f t="array" ref="N4">_xlfn.XLOOKUP(M4,$J$4:$J$12,_xlfn.ANCHORARRAY($F$4))</f>
        <v>Sales Representative</v>
      </c>
      <c r="O4" s="48">
        <f>M4</f>
        <v>0.42105263157894735</v>
      </c>
    </row>
    <row r="5" spans="1:15" x14ac:dyDescent="0.25">
      <c r="A5" s="30" t="s">
        <v>28</v>
      </c>
      <c r="B5" s="64">
        <v>46</v>
      </c>
      <c r="C5" s="64">
        <v>5</v>
      </c>
      <c r="D5" s="64">
        <v>51</v>
      </c>
      <c r="F5" s="4" t="str">
        <v>Human Resources</v>
      </c>
      <c r="G5" s="4">
        <v>6</v>
      </c>
      <c r="H5" s="4">
        <v>10</v>
      </c>
      <c r="I5" s="4">
        <v>16</v>
      </c>
      <c r="J5" s="24">
        <f t="shared" ref="J5:J12" si="0">G5/I5</f>
        <v>0.375</v>
      </c>
      <c r="K5" s="24">
        <v>0.375</v>
      </c>
      <c r="M5" s="48">
        <f t="shared" ref="M5:M12" si="1">K5</f>
        <v>0.375</v>
      </c>
      <c r="N5" s="4" t="str" cm="1">
        <f t="array" ref="N5">_xlfn.XLOOKUP(M5,$J$4:$J$12,_xlfn.ANCHORARRAY($F$4))</f>
        <v>Human Resources</v>
      </c>
      <c r="O5" s="48">
        <f t="shared" ref="O5:O12" si="2">M5</f>
        <v>0.375</v>
      </c>
    </row>
    <row r="6" spans="1:15" x14ac:dyDescent="0.25">
      <c r="A6" s="30" t="s">
        <v>35</v>
      </c>
      <c r="B6" s="64">
        <v>10</v>
      </c>
      <c r="C6" s="64">
        <v>6</v>
      </c>
      <c r="D6" s="64">
        <v>16</v>
      </c>
      <c r="F6" s="4" t="str">
        <v>Laboratory Technician</v>
      </c>
      <c r="G6" s="4">
        <v>16</v>
      </c>
      <c r="H6" s="4">
        <v>69</v>
      </c>
      <c r="I6" s="4">
        <v>85</v>
      </c>
      <c r="J6" s="24">
        <f t="shared" si="0"/>
        <v>0.18823529411764706</v>
      </c>
      <c r="K6" s="24">
        <v>0.18823529411764706</v>
      </c>
      <c r="M6" s="48">
        <f t="shared" si="1"/>
        <v>0.18823529411764706</v>
      </c>
      <c r="N6" s="4" t="str" cm="1">
        <f t="array" ref="N6">_xlfn.XLOOKUP(M6,$J$4:$J$12,_xlfn.ANCHORARRAY($F$4))</f>
        <v>Laboratory Technician</v>
      </c>
      <c r="O6" s="48">
        <f t="shared" si="2"/>
        <v>0.18823529411764706</v>
      </c>
    </row>
    <row r="7" spans="1:15" x14ac:dyDescent="0.25">
      <c r="A7" s="30" t="s">
        <v>24</v>
      </c>
      <c r="B7" s="64">
        <v>69</v>
      </c>
      <c r="C7" s="64">
        <v>16</v>
      </c>
      <c r="D7" s="64">
        <v>85</v>
      </c>
      <c r="F7" s="4" t="str">
        <v>Manager</v>
      </c>
      <c r="G7" s="4">
        <v>2</v>
      </c>
      <c r="H7" s="4">
        <v>45</v>
      </c>
      <c r="I7" s="4">
        <v>47</v>
      </c>
      <c r="J7" s="24">
        <f t="shared" si="0"/>
        <v>4.2553191489361701E-2</v>
      </c>
      <c r="K7" s="24">
        <v>0.15151515151515152</v>
      </c>
      <c r="M7" s="48">
        <f t="shared" si="1"/>
        <v>0.15151515151515152</v>
      </c>
      <c r="N7" s="4" t="str" cm="1">
        <f t="array" ref="N7">_xlfn.XLOOKUP(M7,$J$4:$J$12,_xlfn.ANCHORARRAY($F$4))</f>
        <v>Sales Executive</v>
      </c>
      <c r="O7" s="48">
        <f t="shared" si="2"/>
        <v>0.15151515151515152</v>
      </c>
    </row>
    <row r="8" spans="1:15" x14ac:dyDescent="0.25">
      <c r="A8" s="30" t="s">
        <v>30</v>
      </c>
      <c r="B8" s="64">
        <v>45</v>
      </c>
      <c r="C8" s="64">
        <v>2</v>
      </c>
      <c r="D8" s="64">
        <v>47</v>
      </c>
      <c r="F8" s="4" t="str">
        <v>Manufacturing Director</v>
      </c>
      <c r="G8" s="4">
        <v>4</v>
      </c>
      <c r="H8" s="4">
        <v>68</v>
      </c>
      <c r="I8" s="4">
        <v>72</v>
      </c>
      <c r="J8" s="24">
        <f t="shared" si="0"/>
        <v>5.5555555555555552E-2</v>
      </c>
      <c r="K8" s="24">
        <v>0.14912280701754385</v>
      </c>
      <c r="M8" s="48">
        <f t="shared" si="1"/>
        <v>0.14912280701754385</v>
      </c>
      <c r="N8" s="4" t="str" cm="1">
        <f t="array" ref="N8">_xlfn.XLOOKUP(M8,$J$4:$J$12,_xlfn.ANCHORARRAY($F$4))</f>
        <v>Research Scientist</v>
      </c>
      <c r="O8" s="48">
        <f t="shared" si="2"/>
        <v>0.14912280701754385</v>
      </c>
    </row>
    <row r="9" spans="1:15" x14ac:dyDescent="0.25">
      <c r="A9" s="30" t="s">
        <v>27</v>
      </c>
      <c r="B9" s="64">
        <v>68</v>
      </c>
      <c r="C9" s="64">
        <v>4</v>
      </c>
      <c r="D9" s="64">
        <v>72</v>
      </c>
      <c r="F9" s="4" t="str">
        <v>Research Director</v>
      </c>
      <c r="G9" s="4">
        <v>1</v>
      </c>
      <c r="H9" s="4">
        <v>32</v>
      </c>
      <c r="I9" s="4">
        <v>33</v>
      </c>
      <c r="J9" s="24">
        <f t="shared" si="0"/>
        <v>3.0303030303030304E-2</v>
      </c>
      <c r="K9" s="24">
        <v>9.8039215686274508E-2</v>
      </c>
      <c r="M9" s="48">
        <f t="shared" si="1"/>
        <v>9.8039215686274508E-2</v>
      </c>
      <c r="N9" s="4" t="str" cm="1">
        <f t="array" ref="N9">_xlfn.XLOOKUP(M9,$J$4:$J$12,_xlfn.ANCHORARRAY($F$4))</f>
        <v>Healthcare Representative</v>
      </c>
      <c r="O9" s="48">
        <f t="shared" si="2"/>
        <v>9.8039215686274508E-2</v>
      </c>
    </row>
    <row r="10" spans="1:15" x14ac:dyDescent="0.25">
      <c r="A10" s="30" t="s">
        <v>32</v>
      </c>
      <c r="B10" s="64">
        <v>32</v>
      </c>
      <c r="C10" s="64">
        <v>1</v>
      </c>
      <c r="D10" s="64">
        <v>33</v>
      </c>
      <c r="F10" s="4" t="str">
        <v>Research Scientist</v>
      </c>
      <c r="G10" s="4">
        <v>17</v>
      </c>
      <c r="H10" s="4">
        <v>97</v>
      </c>
      <c r="I10" s="4">
        <v>114</v>
      </c>
      <c r="J10" s="24">
        <f t="shared" si="0"/>
        <v>0.14912280701754385</v>
      </c>
      <c r="K10" s="24">
        <v>5.5555555555555552E-2</v>
      </c>
      <c r="M10" s="48">
        <f t="shared" si="1"/>
        <v>5.5555555555555552E-2</v>
      </c>
      <c r="N10" s="4" t="str" cm="1">
        <f t="array" ref="N10">_xlfn.XLOOKUP(M10,$J$4:$J$12,_xlfn.ANCHORARRAY($F$4))</f>
        <v>Manufacturing Director</v>
      </c>
      <c r="O10" s="48">
        <f t="shared" si="2"/>
        <v>5.5555555555555552E-2</v>
      </c>
    </row>
    <row r="11" spans="1:15" x14ac:dyDescent="0.25">
      <c r="A11" s="30" t="s">
        <v>21</v>
      </c>
      <c r="B11" s="64">
        <v>97</v>
      </c>
      <c r="C11" s="64">
        <v>17</v>
      </c>
      <c r="D11" s="64">
        <v>114</v>
      </c>
      <c r="F11" s="4" t="str">
        <v>Sales Executive</v>
      </c>
      <c r="G11" s="4">
        <v>20</v>
      </c>
      <c r="H11" s="4">
        <v>112</v>
      </c>
      <c r="I11" s="4">
        <v>132</v>
      </c>
      <c r="J11" s="24">
        <f t="shared" si="0"/>
        <v>0.15151515151515152</v>
      </c>
      <c r="K11" s="24">
        <v>4.2553191489361701E-2</v>
      </c>
      <c r="M11" s="48">
        <f t="shared" si="1"/>
        <v>4.2553191489361701E-2</v>
      </c>
      <c r="N11" s="4" t="str" cm="1">
        <f t="array" ref="N11">_xlfn.XLOOKUP(M11,$J$4:$J$12,_xlfn.ANCHORARRAY($F$4))</f>
        <v>Manager</v>
      </c>
      <c r="O11" s="48">
        <f t="shared" si="2"/>
        <v>4.2553191489361701E-2</v>
      </c>
    </row>
    <row r="12" spans="1:15" x14ac:dyDescent="0.25">
      <c r="A12" s="30" t="s">
        <v>15</v>
      </c>
      <c r="B12" s="64">
        <v>112</v>
      </c>
      <c r="C12" s="64">
        <v>20</v>
      </c>
      <c r="D12" s="64">
        <v>132</v>
      </c>
      <c r="F12" s="4" t="str">
        <v>Sales Representative</v>
      </c>
      <c r="G12" s="4">
        <v>16</v>
      </c>
      <c r="H12" s="4">
        <v>22</v>
      </c>
      <c r="I12" s="4">
        <v>38</v>
      </c>
      <c r="J12" s="24">
        <f t="shared" si="0"/>
        <v>0.42105263157894735</v>
      </c>
      <c r="K12" s="24">
        <v>3.0303030303030304E-2</v>
      </c>
      <c r="M12" s="48">
        <f t="shared" si="1"/>
        <v>3.0303030303030304E-2</v>
      </c>
      <c r="N12" s="4" t="str" cm="1">
        <f t="array" ref="N12">_xlfn.XLOOKUP(M12,$J$4:$J$12,_xlfn.ANCHORARRAY($F$4))</f>
        <v>Research Director</v>
      </c>
      <c r="O12" s="48">
        <f t="shared" si="2"/>
        <v>3.0303030303030304E-2</v>
      </c>
    </row>
    <row r="13" spans="1:15" x14ac:dyDescent="0.25">
      <c r="A13" s="30" t="s">
        <v>31</v>
      </c>
      <c r="B13" s="64">
        <v>22</v>
      </c>
      <c r="C13" s="64">
        <v>16</v>
      </c>
      <c r="D13" s="64">
        <v>38</v>
      </c>
    </row>
    <row r="14" spans="1:15" x14ac:dyDescent="0.25">
      <c r="A14" s="30" t="s">
        <v>103</v>
      </c>
      <c r="B14" s="64">
        <v>501</v>
      </c>
      <c r="C14" s="64">
        <v>87</v>
      </c>
      <c r="D14" s="64">
        <v>588</v>
      </c>
    </row>
    <row r="17" spans="1:10" x14ac:dyDescent="0.25">
      <c r="A17" s="27" t="s">
        <v>126</v>
      </c>
      <c r="B17" s="27" t="s">
        <v>125</v>
      </c>
      <c r="F17" s="33" t="s">
        <v>70</v>
      </c>
      <c r="G17" s="33" t="s">
        <v>136</v>
      </c>
    </row>
    <row r="18" spans="1:10" x14ac:dyDescent="0.25">
      <c r="A18" s="27" t="s">
        <v>111</v>
      </c>
      <c r="B18" t="s">
        <v>17</v>
      </c>
      <c r="C18" t="s">
        <v>10</v>
      </c>
      <c r="D18" t="s">
        <v>103</v>
      </c>
      <c r="F18" s="4" t="str" cm="1">
        <f t="array" ref="F18:F20">$A$19:$A$21</f>
        <v>Non-Travel</v>
      </c>
      <c r="G18" s="24" cm="1">
        <f t="array" ref="G18:G20">$C$19:$C$21/$D$19:$D$21</f>
        <v>7.1428571428571425E-2</v>
      </c>
    </row>
    <row r="19" spans="1:10" x14ac:dyDescent="0.25">
      <c r="A19" s="30" t="s">
        <v>29</v>
      </c>
      <c r="B19" s="64">
        <v>26</v>
      </c>
      <c r="C19" s="64">
        <v>2</v>
      </c>
      <c r="D19" s="64">
        <v>28</v>
      </c>
      <c r="F19" s="4" t="str">
        <v>Travel_Frequently</v>
      </c>
      <c r="G19" s="24">
        <v>0.16</v>
      </c>
    </row>
    <row r="20" spans="1:10" x14ac:dyDescent="0.25">
      <c r="A20" s="30" t="s">
        <v>18</v>
      </c>
      <c r="B20" s="64">
        <v>63</v>
      </c>
      <c r="C20" s="64">
        <v>12</v>
      </c>
      <c r="D20" s="64">
        <v>75</v>
      </c>
      <c r="F20" s="4" t="str">
        <v>Travel_Rarely</v>
      </c>
      <c r="G20" s="24">
        <v>0.10507246376811594</v>
      </c>
    </row>
    <row r="21" spans="1:10" x14ac:dyDescent="0.25">
      <c r="A21" s="30" t="s">
        <v>11</v>
      </c>
      <c r="B21" s="64">
        <v>247</v>
      </c>
      <c r="C21" s="64">
        <v>29</v>
      </c>
      <c r="D21" s="64">
        <v>276</v>
      </c>
    </row>
    <row r="22" spans="1:10" x14ac:dyDescent="0.25">
      <c r="A22" s="30" t="s">
        <v>103</v>
      </c>
      <c r="B22" s="64">
        <v>336</v>
      </c>
      <c r="C22" s="64">
        <v>43</v>
      </c>
      <c r="D22" s="64">
        <v>379</v>
      </c>
    </row>
    <row r="29" spans="1:10" x14ac:dyDescent="0.25">
      <c r="A29" s="27" t="s">
        <v>126</v>
      </c>
      <c r="B29" s="27" t="s">
        <v>125</v>
      </c>
      <c r="F29" s="33" t="s">
        <v>82</v>
      </c>
      <c r="G29" s="33" t="s">
        <v>130</v>
      </c>
      <c r="H29" s="33" t="s">
        <v>221</v>
      </c>
      <c r="I29" s="33" t="s">
        <v>82</v>
      </c>
      <c r="J29" s="33" t="s">
        <v>130</v>
      </c>
    </row>
    <row r="30" spans="1:10" x14ac:dyDescent="0.25">
      <c r="A30" s="27" t="s">
        <v>111</v>
      </c>
      <c r="B30" t="s">
        <v>17</v>
      </c>
      <c r="C30" t="s">
        <v>10</v>
      </c>
      <c r="D30" t="s">
        <v>103</v>
      </c>
      <c r="F30" s="4" t="str" cm="1">
        <f t="array" ref="F30:F33">$A$31:$A$34</f>
        <v>Dissatisfied</v>
      </c>
      <c r="G30" s="62" cm="1">
        <f t="array" ref="G30:G33">$C$31:$C$34/$D$31:$D$34</f>
        <v>0.14102564102564102</v>
      </c>
      <c r="H30" s="24" cm="1">
        <f t="array" ref="H30:H33">_xlfn._xlws.SORT(_xlfn.ANCHORARRAY(G30),,-1)</f>
        <v>0.15853658536585366</v>
      </c>
      <c r="I30" s="4" t="str" cm="1">
        <f t="array" ref="I30">_xlfn.XLOOKUP(H30,_xlfn.ANCHORARRAY($G$30),_xlfn.ANCHORARRAY($F$30))</f>
        <v>Very Dissatisfied</v>
      </c>
      <c r="J30" s="48">
        <f>H30</f>
        <v>0.15853658536585366</v>
      </c>
    </row>
    <row r="31" spans="1:10" x14ac:dyDescent="0.25">
      <c r="A31" s="30" t="s">
        <v>53</v>
      </c>
      <c r="B31" s="64">
        <v>67</v>
      </c>
      <c r="C31" s="64">
        <v>11</v>
      </c>
      <c r="D31" s="64">
        <v>78</v>
      </c>
      <c r="F31" s="4" t="str">
        <v>Neutral</v>
      </c>
      <c r="G31" s="62">
        <v>9.4827586206896547E-2</v>
      </c>
      <c r="H31" s="24">
        <v>0.14102564102564102</v>
      </c>
      <c r="I31" s="4" t="str" cm="1">
        <f t="array" ref="I31">_xlfn.XLOOKUP(H31,_xlfn.ANCHORARRAY($G$30),_xlfn.ANCHORARRAY($F$30))</f>
        <v>Dissatisfied</v>
      </c>
      <c r="J31" s="48">
        <f t="shared" ref="J31:J33" si="3">H31</f>
        <v>0.14102564102564102</v>
      </c>
    </row>
    <row r="32" spans="1:10" x14ac:dyDescent="0.25">
      <c r="A32" s="30" t="s">
        <v>54</v>
      </c>
      <c r="B32" s="64">
        <v>105</v>
      </c>
      <c r="C32" s="64">
        <v>11</v>
      </c>
      <c r="D32" s="64">
        <v>116</v>
      </c>
      <c r="F32" s="4" t="str">
        <v>Satisfied</v>
      </c>
      <c r="G32" s="62">
        <v>7.7669902912621352E-2</v>
      </c>
      <c r="H32" s="24">
        <v>9.4827586206896547E-2</v>
      </c>
      <c r="I32" s="4" t="str" cm="1">
        <f t="array" ref="I32">_xlfn.XLOOKUP(H32,_xlfn.ANCHORARRAY($G$30),_xlfn.ANCHORARRAY($F$30))</f>
        <v>Neutral</v>
      </c>
      <c r="J32" s="48">
        <f t="shared" si="3"/>
        <v>9.4827586206896547E-2</v>
      </c>
    </row>
    <row r="33" spans="1:10" x14ac:dyDescent="0.25">
      <c r="A33" s="30" t="s">
        <v>64</v>
      </c>
      <c r="B33" s="64">
        <v>95</v>
      </c>
      <c r="C33" s="64">
        <v>8</v>
      </c>
      <c r="D33" s="64">
        <v>103</v>
      </c>
      <c r="F33" s="4" t="str">
        <v>Very Dissatisfied</v>
      </c>
      <c r="G33" s="62">
        <v>0.15853658536585366</v>
      </c>
      <c r="H33" s="24">
        <v>7.7669902912621352E-2</v>
      </c>
      <c r="I33" s="4" t="str" cm="1">
        <f t="array" ref="I33">_xlfn.XLOOKUP(H33,_xlfn.ANCHORARRAY($G$30),_xlfn.ANCHORARRAY($F$30))</f>
        <v>Satisfied</v>
      </c>
      <c r="J33" s="48">
        <f t="shared" si="3"/>
        <v>7.7669902912621352E-2</v>
      </c>
    </row>
    <row r="34" spans="1:10" x14ac:dyDescent="0.25">
      <c r="A34" s="30" t="s">
        <v>52</v>
      </c>
      <c r="B34" s="64">
        <v>69</v>
      </c>
      <c r="C34" s="64">
        <v>13</v>
      </c>
      <c r="D34" s="64">
        <v>82</v>
      </c>
    </row>
    <row r="35" spans="1:10" x14ac:dyDescent="0.25">
      <c r="A35" s="30" t="s">
        <v>103</v>
      </c>
      <c r="B35" s="64">
        <v>336</v>
      </c>
      <c r="C35" s="64">
        <v>43</v>
      </c>
      <c r="D35" s="64">
        <v>379</v>
      </c>
    </row>
    <row r="38" spans="1:10" x14ac:dyDescent="0.25">
      <c r="A38" s="27" t="s">
        <v>126</v>
      </c>
      <c r="B38" s="27" t="s">
        <v>125</v>
      </c>
      <c r="F38" s="33" t="s">
        <v>104</v>
      </c>
      <c r="G38" s="33" t="s">
        <v>1</v>
      </c>
      <c r="H38" s="33" t="s">
        <v>222</v>
      </c>
      <c r="I38" s="33" t="s">
        <v>104</v>
      </c>
      <c r="J38" s="33" t="s">
        <v>136</v>
      </c>
    </row>
    <row r="39" spans="1:10" x14ac:dyDescent="0.25">
      <c r="A39" s="27" t="s">
        <v>111</v>
      </c>
      <c r="B39" t="s">
        <v>17</v>
      </c>
      <c r="C39" t="s">
        <v>10</v>
      </c>
      <c r="D39" t="s">
        <v>103</v>
      </c>
      <c r="F39" s="4" t="str" cm="1">
        <f t="array" ref="F39:F41">$A$40:$A$42</f>
        <v>30-40</v>
      </c>
      <c r="G39" s="24" cm="1">
        <f t="array" ref="G39:G41">$C$40:$C$42/$D$40:$D$42</f>
        <v>7.8787878787878782E-2</v>
      </c>
      <c r="H39" s="24" cm="1">
        <f t="array" ref="H39:H41">_xlfn._xlws.SORT(_xlfn.ANCHORARRAY($G$39),,-1)</f>
        <v>0.23404255319148937</v>
      </c>
      <c r="I39" s="4" t="str" cm="1">
        <f t="array" ref="I39">_xlfn.XLOOKUP(H39,_xlfn.ANCHORARRAY($G$39),_xlfn.ANCHORARRAY($F$39))</f>
        <v>Below 30</v>
      </c>
      <c r="J39" s="48">
        <f>H39</f>
        <v>0.23404255319148937</v>
      </c>
    </row>
    <row r="40" spans="1:10" x14ac:dyDescent="0.25">
      <c r="A40" s="30" t="s">
        <v>112</v>
      </c>
      <c r="B40" s="64">
        <v>152</v>
      </c>
      <c r="C40" s="64">
        <v>13</v>
      </c>
      <c r="D40" s="64">
        <v>165</v>
      </c>
      <c r="F40" s="4" t="str">
        <v>40-60</v>
      </c>
      <c r="G40" s="24">
        <v>6.6666666666666666E-2</v>
      </c>
      <c r="H40" s="24">
        <v>7.8787878787878782E-2</v>
      </c>
      <c r="I40" s="4" t="str" cm="1">
        <f t="array" ref="I40">_xlfn.XLOOKUP(H40,_xlfn.ANCHORARRAY($G$39),_xlfn.ANCHORARRAY($F$39))</f>
        <v>30-40</v>
      </c>
      <c r="J40" s="48">
        <f t="shared" ref="J40:J41" si="4">H40</f>
        <v>7.8787878787878782E-2</v>
      </c>
    </row>
    <row r="41" spans="1:10" x14ac:dyDescent="0.25">
      <c r="A41" s="30" t="s">
        <v>113</v>
      </c>
      <c r="B41" s="64">
        <v>112</v>
      </c>
      <c r="C41" s="64">
        <v>8</v>
      </c>
      <c r="D41" s="64">
        <v>120</v>
      </c>
      <c r="F41" s="4" t="str">
        <v>Below 30</v>
      </c>
      <c r="G41" s="24">
        <v>0.23404255319148937</v>
      </c>
      <c r="H41" s="24">
        <v>6.6666666666666666E-2</v>
      </c>
      <c r="I41" s="4" t="str" cm="1">
        <f t="array" ref="I41">_xlfn.XLOOKUP(H41,_xlfn.ANCHORARRAY($G$39),_xlfn.ANCHORARRAY($F$39))</f>
        <v>40-60</v>
      </c>
      <c r="J41" s="48">
        <f t="shared" si="4"/>
        <v>6.6666666666666666E-2</v>
      </c>
    </row>
    <row r="42" spans="1:10" x14ac:dyDescent="0.25">
      <c r="A42" s="30" t="s">
        <v>114</v>
      </c>
      <c r="B42" s="64">
        <v>72</v>
      </c>
      <c r="C42" s="64">
        <v>22</v>
      </c>
      <c r="D42" s="64">
        <v>94</v>
      </c>
    </row>
    <row r="43" spans="1:10" x14ac:dyDescent="0.25">
      <c r="A43" s="30" t="s">
        <v>103</v>
      </c>
      <c r="B43" s="64">
        <v>336</v>
      </c>
      <c r="C43" s="64">
        <v>43</v>
      </c>
      <c r="D43" s="64">
        <v>379</v>
      </c>
    </row>
    <row r="47" spans="1:10" x14ac:dyDescent="0.25">
      <c r="A47" s="27" t="s">
        <v>126</v>
      </c>
      <c r="B47" s="27" t="s">
        <v>125</v>
      </c>
      <c r="F47" s="33" t="s">
        <v>87</v>
      </c>
      <c r="G47" s="33" t="s">
        <v>1</v>
      </c>
      <c r="H47" s="33" t="s">
        <v>223</v>
      </c>
      <c r="I47" s="33" t="s">
        <v>87</v>
      </c>
      <c r="J47" s="33" t="s">
        <v>136</v>
      </c>
    </row>
    <row r="48" spans="1:10" x14ac:dyDescent="0.25">
      <c r="A48" s="27" t="s">
        <v>111</v>
      </c>
      <c r="B48" t="s">
        <v>17</v>
      </c>
      <c r="C48" t="s">
        <v>10</v>
      </c>
      <c r="D48" t="s">
        <v>103</v>
      </c>
      <c r="F48" s="4" t="str" cm="1">
        <f t="array" ref="F48:F49">$A$49:$A$50</f>
        <v>No</v>
      </c>
      <c r="G48" s="24" cm="1">
        <f t="array" ref="G48:G49">$C$49:$C$50/$D$49:$D$50</f>
        <v>7.116104868913857E-2</v>
      </c>
      <c r="H48" s="24" cm="1">
        <f t="array" ref="H48:H49">_xlfn._xlws.SORT(_xlfn.ANCHORARRAY($G$48),,-1)</f>
        <v>0.21428571428571427</v>
      </c>
      <c r="I48" s="4" t="str" cm="1">
        <f t="array" ref="I48">_xlfn.XLOOKUP(H48,_xlfn.ANCHORARRAY($G$48),_xlfn.ANCHORARRAY($F$48))</f>
        <v>Yes</v>
      </c>
      <c r="J48" s="48">
        <f>H48</f>
        <v>0.21428571428571427</v>
      </c>
    </row>
    <row r="49" spans="1:10" x14ac:dyDescent="0.25">
      <c r="A49" s="30" t="s">
        <v>17</v>
      </c>
      <c r="B49" s="64">
        <v>248</v>
      </c>
      <c r="C49" s="64">
        <v>19</v>
      </c>
      <c r="D49" s="64">
        <v>267</v>
      </c>
      <c r="F49" s="4" t="str">
        <v>Yes</v>
      </c>
      <c r="G49" s="24">
        <v>0.21428571428571427</v>
      </c>
      <c r="H49" s="24">
        <v>7.116104868913857E-2</v>
      </c>
      <c r="I49" s="4" t="str" cm="1">
        <f t="array" ref="I49">_xlfn.XLOOKUP(H49,_xlfn.ANCHORARRAY($G$48),_xlfn.ANCHORARRAY($F$48))</f>
        <v>No</v>
      </c>
      <c r="J49" s="48">
        <f>H49</f>
        <v>7.116104868913857E-2</v>
      </c>
    </row>
    <row r="50" spans="1:10" x14ac:dyDescent="0.25">
      <c r="A50" s="30" t="s">
        <v>10</v>
      </c>
      <c r="B50" s="64">
        <v>88</v>
      </c>
      <c r="C50" s="64">
        <v>24</v>
      </c>
      <c r="D50" s="64">
        <v>112</v>
      </c>
    </row>
    <row r="51" spans="1:10" x14ac:dyDescent="0.25">
      <c r="A51" s="30" t="s">
        <v>103</v>
      </c>
      <c r="B51" s="64">
        <v>336</v>
      </c>
      <c r="C51" s="64">
        <v>43</v>
      </c>
      <c r="D51" s="64">
        <v>379</v>
      </c>
    </row>
    <row r="54" spans="1:10" x14ac:dyDescent="0.25">
      <c r="A54" s="27" t="s">
        <v>126</v>
      </c>
      <c r="B54" s="27" t="s">
        <v>125</v>
      </c>
      <c r="F54" s="33" t="s">
        <v>94</v>
      </c>
      <c r="G54" s="33" t="s">
        <v>1</v>
      </c>
      <c r="H54" s="33" t="s">
        <v>223</v>
      </c>
      <c r="I54" s="33" t="s">
        <v>94</v>
      </c>
      <c r="J54" s="33" t="s">
        <v>136</v>
      </c>
    </row>
    <row r="55" spans="1:10" x14ac:dyDescent="0.25">
      <c r="A55" s="27" t="s">
        <v>111</v>
      </c>
      <c r="B55" t="s">
        <v>17</v>
      </c>
      <c r="C55" t="s">
        <v>10</v>
      </c>
      <c r="D55" t="s">
        <v>103</v>
      </c>
      <c r="F55" s="4" t="str" cm="1">
        <f t="array" ref="F55:F59">$A$56:$A$60</f>
        <v>0-2</v>
      </c>
      <c r="G55" s="24" cm="1">
        <f t="array" ref="G55:G59">$C$56:$C$60/$D$56:$D$60</f>
        <v>0.36363636363636365</v>
      </c>
      <c r="H55" s="24" cm="1">
        <f t="array" ref="H55:H59">_xlfn._xlws.SORT(_xlfn.ANCHORARRAY($G$55),,-1)</f>
        <v>0.36363636363636365</v>
      </c>
      <c r="I55" s="4" t="str" cm="1">
        <f t="array" ref="I55">_xlfn.XLOOKUP(H55,_xlfn.ANCHORARRAY($G$55),_xlfn.ANCHORARRAY($F$55))</f>
        <v>0-2</v>
      </c>
      <c r="J55" s="48">
        <f>H55</f>
        <v>0.36363636363636365</v>
      </c>
    </row>
    <row r="56" spans="1:10" x14ac:dyDescent="0.25">
      <c r="A56" s="30" t="s">
        <v>122</v>
      </c>
      <c r="B56" s="64">
        <v>21</v>
      </c>
      <c r="C56" s="64">
        <v>12</v>
      </c>
      <c r="D56" s="64">
        <v>33</v>
      </c>
      <c r="F56" s="4" t="str">
        <v>10-20</v>
      </c>
      <c r="G56" s="24">
        <v>6.0606060606060608E-2</v>
      </c>
      <c r="H56" s="24">
        <v>0.11764705882352941</v>
      </c>
      <c r="I56" s="4" t="str" cm="1">
        <f t="array" ref="I56">_xlfn.XLOOKUP(H56,_xlfn.ANCHORARRAY($G$55),_xlfn.ANCHORARRAY($F$55))</f>
        <v>5-10</v>
      </c>
      <c r="J56" s="48">
        <f t="shared" ref="J56:J59" si="5">H56</f>
        <v>0.11764705882352941</v>
      </c>
    </row>
    <row r="57" spans="1:10" x14ac:dyDescent="0.25">
      <c r="A57" s="30" t="s">
        <v>120</v>
      </c>
      <c r="B57" s="64">
        <v>93</v>
      </c>
      <c r="C57" s="64">
        <v>6</v>
      </c>
      <c r="D57" s="64">
        <v>99</v>
      </c>
      <c r="F57" s="4" t="str">
        <v>20-40</v>
      </c>
      <c r="G57" s="24">
        <v>7.2727272727272724E-2</v>
      </c>
      <c r="H57" s="24">
        <v>7.6923076923076927E-2</v>
      </c>
      <c r="I57" s="4" t="str" cm="1">
        <f t="array" ref="I57">_xlfn.XLOOKUP(H57,_xlfn.ANCHORARRAY($G$55),_xlfn.ANCHORARRAY($F$55))</f>
        <v>2-5</v>
      </c>
      <c r="J57" s="48">
        <f t="shared" si="5"/>
        <v>7.6923076923076927E-2</v>
      </c>
    </row>
    <row r="58" spans="1:10" x14ac:dyDescent="0.25">
      <c r="A58" s="30" t="s">
        <v>123</v>
      </c>
      <c r="B58" s="64">
        <v>51</v>
      </c>
      <c r="C58" s="64">
        <v>4</v>
      </c>
      <c r="D58" s="64">
        <v>55</v>
      </c>
      <c r="F58" s="4" t="str">
        <v>2-5</v>
      </c>
      <c r="G58" s="24">
        <v>7.6923076923076927E-2</v>
      </c>
      <c r="H58" s="24">
        <v>7.2727272727272724E-2</v>
      </c>
      <c r="I58" s="4" t="str" cm="1">
        <f t="array" ref="I58">_xlfn.XLOOKUP(H58,_xlfn.ANCHORARRAY($G$55),_xlfn.ANCHORARRAY($F$55))</f>
        <v>20-40</v>
      </c>
      <c r="J58" s="48">
        <f t="shared" si="5"/>
        <v>7.2727272727272724E-2</v>
      </c>
    </row>
    <row r="59" spans="1:10" x14ac:dyDescent="0.25">
      <c r="A59" s="30" t="s">
        <v>121</v>
      </c>
      <c r="B59" s="64">
        <v>36</v>
      </c>
      <c r="C59" s="64">
        <v>3</v>
      </c>
      <c r="D59" s="64">
        <v>39</v>
      </c>
      <c r="F59" s="4" t="str">
        <v>5-10</v>
      </c>
      <c r="G59" s="24">
        <v>0.11764705882352941</v>
      </c>
      <c r="H59" s="24">
        <v>6.0606060606060608E-2</v>
      </c>
      <c r="I59" s="4" t="str" cm="1">
        <f t="array" ref="I59">_xlfn.XLOOKUP(H59,_xlfn.ANCHORARRAY($G$55),_xlfn.ANCHORARRAY($F$55))</f>
        <v>10-20</v>
      </c>
      <c r="J59" s="48">
        <f t="shared" si="5"/>
        <v>6.0606060606060608E-2</v>
      </c>
    </row>
    <row r="60" spans="1:10" x14ac:dyDescent="0.25">
      <c r="A60" s="30" t="s">
        <v>118</v>
      </c>
      <c r="B60" s="64">
        <v>135</v>
      </c>
      <c r="C60" s="64">
        <v>18</v>
      </c>
      <c r="D60" s="64">
        <v>153</v>
      </c>
    </row>
    <row r="61" spans="1:10" x14ac:dyDescent="0.25">
      <c r="A61" s="30" t="s">
        <v>103</v>
      </c>
      <c r="B61" s="64">
        <v>336</v>
      </c>
      <c r="C61" s="64">
        <v>43</v>
      </c>
      <c r="D61" s="64">
        <v>379</v>
      </c>
    </row>
    <row r="66" spans="1:10" x14ac:dyDescent="0.25">
      <c r="A66" s="27" t="s">
        <v>126</v>
      </c>
      <c r="B66" s="27" t="s">
        <v>125</v>
      </c>
      <c r="F66" s="33" t="s">
        <v>84</v>
      </c>
      <c r="G66" s="33" t="s">
        <v>1</v>
      </c>
      <c r="H66" s="33" t="s">
        <v>223</v>
      </c>
      <c r="I66" s="33" t="s">
        <v>84</v>
      </c>
      <c r="J66" s="33" t="s">
        <v>130</v>
      </c>
    </row>
    <row r="67" spans="1:10" x14ac:dyDescent="0.25">
      <c r="A67" s="27" t="s">
        <v>111</v>
      </c>
      <c r="B67" t="s">
        <v>17</v>
      </c>
      <c r="C67" t="s">
        <v>10</v>
      </c>
      <c r="D67" t="s">
        <v>103</v>
      </c>
      <c r="F67" s="4" t="str" cm="1">
        <f t="array" ref="F67:F69">$A$68:$A$70</f>
        <v>Divorced</v>
      </c>
      <c r="G67" s="24" cm="1">
        <f t="array" ref="G67:G69">$C$68:$C$70/$D$68:$D$70</f>
        <v>4.8192771084337352E-2</v>
      </c>
      <c r="H67" s="24" cm="1">
        <f t="array" ref="H67:H69">_xlfn._xlws.SORT(_xlfn.ANCHORARRAY($G$67),,-1)</f>
        <v>0.16279069767441862</v>
      </c>
      <c r="I67" s="4" t="str" cm="1">
        <f t="array" ref="I67">_xlfn.XLOOKUP(H67,_xlfn.ANCHORARRAY($G$67),_xlfn.ANCHORARRAY($F$67))</f>
        <v>Single</v>
      </c>
      <c r="J67" s="48">
        <f>H67</f>
        <v>0.16279069767441862</v>
      </c>
    </row>
    <row r="68" spans="1:10" x14ac:dyDescent="0.25">
      <c r="A68" s="30" t="s">
        <v>26</v>
      </c>
      <c r="B68" s="64">
        <v>79</v>
      </c>
      <c r="C68" s="64">
        <v>4</v>
      </c>
      <c r="D68" s="64">
        <v>83</v>
      </c>
      <c r="F68" s="4" t="str">
        <v>Married</v>
      </c>
      <c r="G68" s="24">
        <v>0.10778443113772455</v>
      </c>
      <c r="H68" s="24">
        <v>0.10778443113772455</v>
      </c>
      <c r="I68" s="4" t="str" cm="1">
        <f t="array" ref="I68">_xlfn.XLOOKUP(H68,_xlfn.ANCHORARRAY($G$67),_xlfn.ANCHORARRAY($F$67))</f>
        <v>Married</v>
      </c>
      <c r="J68" s="48">
        <f t="shared" ref="J68:J69" si="6">H68</f>
        <v>0.10778443113772455</v>
      </c>
    </row>
    <row r="69" spans="1:10" x14ac:dyDescent="0.25">
      <c r="A69" s="30" t="s">
        <v>22</v>
      </c>
      <c r="B69" s="64">
        <v>149</v>
      </c>
      <c r="C69" s="64">
        <v>18</v>
      </c>
      <c r="D69" s="64">
        <v>167</v>
      </c>
      <c r="F69" s="4" t="str">
        <v>Single</v>
      </c>
      <c r="G69" s="24">
        <v>0.16279069767441862</v>
      </c>
      <c r="H69" s="24">
        <v>4.8192771084337352E-2</v>
      </c>
      <c r="I69" s="4" t="str" cm="1">
        <f t="array" ref="I69">_xlfn.XLOOKUP(H69,_xlfn.ANCHORARRAY($G$67),_xlfn.ANCHORARRAY($F$67))</f>
        <v>Divorced</v>
      </c>
      <c r="J69" s="48">
        <f t="shared" si="6"/>
        <v>4.8192771084337352E-2</v>
      </c>
    </row>
    <row r="70" spans="1:10" x14ac:dyDescent="0.25">
      <c r="A70" s="30" t="s">
        <v>16</v>
      </c>
      <c r="B70" s="64">
        <v>108</v>
      </c>
      <c r="C70" s="64">
        <v>21</v>
      </c>
      <c r="D70" s="64">
        <v>129</v>
      </c>
    </row>
    <row r="71" spans="1:10" x14ac:dyDescent="0.25">
      <c r="A71" s="30" t="s">
        <v>103</v>
      </c>
      <c r="B71" s="64">
        <v>336</v>
      </c>
      <c r="C71" s="64">
        <v>43</v>
      </c>
      <c r="D71" s="64">
        <v>379</v>
      </c>
    </row>
    <row r="77" spans="1:10" x14ac:dyDescent="0.25">
      <c r="A77" s="27" t="s">
        <v>126</v>
      </c>
      <c r="B77" s="27" t="s">
        <v>125</v>
      </c>
      <c r="F77" s="33" t="s">
        <v>88</v>
      </c>
      <c r="G77" s="33" t="s">
        <v>136</v>
      </c>
      <c r="I77" s="53" t="s">
        <v>88</v>
      </c>
      <c r="J77" s="53" t="s">
        <v>130</v>
      </c>
    </row>
    <row r="78" spans="1:10" x14ac:dyDescent="0.25">
      <c r="A78" s="27" t="s">
        <v>111</v>
      </c>
      <c r="B78" t="s">
        <v>17</v>
      </c>
      <c r="C78" t="s">
        <v>10</v>
      </c>
      <c r="D78" t="s">
        <v>103</v>
      </c>
      <c r="F78" s="24" cm="1">
        <f t="array" ref="F78:F92">$A$79:$A$93</f>
        <v>0.11</v>
      </c>
      <c r="G78" s="24" cm="1">
        <f t="array" ref="G78:G92">$C$79:$C$93/$D$79:$D$93</f>
        <v>0.10526315789473684</v>
      </c>
      <c r="I78" s="54">
        <v>0.11</v>
      </c>
      <c r="J78" s="55">
        <v>0.19523809523809524</v>
      </c>
    </row>
    <row r="79" spans="1:10" x14ac:dyDescent="0.25">
      <c r="A79" s="32">
        <v>0.11</v>
      </c>
      <c r="B79" s="64">
        <v>51</v>
      </c>
      <c r="C79" s="64">
        <v>6</v>
      </c>
      <c r="D79" s="64">
        <v>57</v>
      </c>
      <c r="F79" s="24">
        <v>0.12</v>
      </c>
      <c r="G79" s="24">
        <v>0.11764705882352941</v>
      </c>
      <c r="I79" s="54">
        <v>0.12</v>
      </c>
      <c r="J79" s="55">
        <v>0.16666666666666666</v>
      </c>
    </row>
    <row r="80" spans="1:10" x14ac:dyDescent="0.25">
      <c r="A80" s="32">
        <v>0.12</v>
      </c>
      <c r="B80" s="64">
        <v>45</v>
      </c>
      <c r="C80" s="64">
        <v>6</v>
      </c>
      <c r="D80" s="64">
        <v>51</v>
      </c>
      <c r="F80" s="24">
        <v>0.13</v>
      </c>
      <c r="G80" s="24">
        <v>0.1</v>
      </c>
      <c r="I80" s="54">
        <v>0.13</v>
      </c>
      <c r="J80" s="55">
        <v>0.16267942583732056</v>
      </c>
    </row>
    <row r="81" spans="1:10" x14ac:dyDescent="0.25">
      <c r="A81" s="32">
        <v>0.13</v>
      </c>
      <c r="B81" s="64">
        <v>54</v>
      </c>
      <c r="C81" s="64">
        <v>6</v>
      </c>
      <c r="D81" s="64">
        <v>60</v>
      </c>
      <c r="F81" s="24">
        <v>0.14000000000000001</v>
      </c>
      <c r="G81" s="24">
        <v>6.3829787234042548E-2</v>
      </c>
      <c r="I81" s="54">
        <v>0.14000000000000001</v>
      </c>
      <c r="J81" s="55">
        <v>0.11940298507462686</v>
      </c>
    </row>
    <row r="82" spans="1:10" x14ac:dyDescent="0.25">
      <c r="A82" s="32">
        <v>0.14000000000000001</v>
      </c>
      <c r="B82" s="64">
        <v>44</v>
      </c>
      <c r="C82" s="64">
        <v>3</v>
      </c>
      <c r="D82" s="64">
        <v>47</v>
      </c>
      <c r="F82" s="24">
        <v>0.15</v>
      </c>
      <c r="G82" s="24">
        <v>9.5238095238095233E-2</v>
      </c>
      <c r="I82" s="54">
        <v>0.15</v>
      </c>
      <c r="J82" s="55">
        <v>0.17821782178217821</v>
      </c>
    </row>
    <row r="83" spans="1:10" x14ac:dyDescent="0.25">
      <c r="A83" s="32">
        <v>0.15</v>
      </c>
      <c r="B83" s="64">
        <v>19</v>
      </c>
      <c r="C83" s="64">
        <v>2</v>
      </c>
      <c r="D83" s="64">
        <v>21</v>
      </c>
      <c r="F83" s="24">
        <v>0.16</v>
      </c>
      <c r="G83" s="24">
        <v>0.18181818181818182</v>
      </c>
      <c r="I83" s="54">
        <v>0.16</v>
      </c>
      <c r="J83" s="55">
        <v>0.17948717948717949</v>
      </c>
    </row>
    <row r="84" spans="1:10" x14ac:dyDescent="0.25">
      <c r="A84" s="32">
        <v>0.16</v>
      </c>
      <c r="B84" s="64">
        <v>18</v>
      </c>
      <c r="C84" s="64">
        <v>4</v>
      </c>
      <c r="D84" s="64">
        <v>22</v>
      </c>
      <c r="F84" s="24">
        <v>0.17</v>
      </c>
      <c r="G84" s="24">
        <v>0.11764705882352941</v>
      </c>
      <c r="I84" s="54">
        <v>0.17</v>
      </c>
      <c r="J84" s="55">
        <v>0.17073170731707318</v>
      </c>
    </row>
    <row r="85" spans="1:10" x14ac:dyDescent="0.25">
      <c r="A85" s="32">
        <v>0.17</v>
      </c>
      <c r="B85" s="64">
        <v>15</v>
      </c>
      <c r="C85" s="64">
        <v>2</v>
      </c>
      <c r="D85" s="64">
        <v>17</v>
      </c>
      <c r="F85" s="24">
        <v>0.18</v>
      </c>
      <c r="G85" s="24">
        <v>0.1</v>
      </c>
      <c r="I85" s="54">
        <v>0.18</v>
      </c>
      <c r="J85" s="55">
        <v>0.14606741573033707</v>
      </c>
    </row>
    <row r="86" spans="1:10" x14ac:dyDescent="0.25">
      <c r="A86" s="32">
        <v>0.18</v>
      </c>
      <c r="B86" s="64">
        <v>18</v>
      </c>
      <c r="C86" s="64">
        <v>2</v>
      </c>
      <c r="D86" s="64">
        <v>20</v>
      </c>
      <c r="F86" s="24">
        <v>0.19</v>
      </c>
      <c r="G86" s="24">
        <v>0.13043478260869565</v>
      </c>
      <c r="I86" s="54">
        <v>0.19</v>
      </c>
      <c r="J86" s="55">
        <v>0.11842105263157894</v>
      </c>
    </row>
    <row r="87" spans="1:10" x14ac:dyDescent="0.25">
      <c r="A87" s="32">
        <v>0.19</v>
      </c>
      <c r="B87" s="64">
        <v>20</v>
      </c>
      <c r="C87" s="64">
        <v>3</v>
      </c>
      <c r="D87" s="64">
        <v>23</v>
      </c>
      <c r="F87" s="24">
        <v>0.2</v>
      </c>
      <c r="G87" s="24">
        <v>0.13636363636363635</v>
      </c>
      <c r="I87" s="54">
        <v>0.2</v>
      </c>
      <c r="J87" s="55">
        <v>0.12727272727272726</v>
      </c>
    </row>
    <row r="88" spans="1:10" x14ac:dyDescent="0.25">
      <c r="A88" s="32">
        <v>0.2</v>
      </c>
      <c r="B88" s="64">
        <v>19</v>
      </c>
      <c r="C88" s="64">
        <v>3</v>
      </c>
      <c r="D88" s="64">
        <v>22</v>
      </c>
      <c r="F88" s="24">
        <v>0.21</v>
      </c>
      <c r="G88" s="24">
        <v>0</v>
      </c>
      <c r="I88" s="54">
        <v>0.21</v>
      </c>
      <c r="J88" s="55">
        <v>0.10416666666666667</v>
      </c>
    </row>
    <row r="89" spans="1:10" x14ac:dyDescent="0.25">
      <c r="A89" s="32">
        <v>0.21</v>
      </c>
      <c r="B89" s="64">
        <v>7</v>
      </c>
      <c r="C89" s="64"/>
      <c r="D89" s="64">
        <v>7</v>
      </c>
      <c r="F89" s="24">
        <v>0.22</v>
      </c>
      <c r="G89" s="24">
        <v>0.26666666666666666</v>
      </c>
      <c r="I89" s="54">
        <v>0.22</v>
      </c>
      <c r="J89" s="55">
        <v>0.21428571428571427</v>
      </c>
    </row>
    <row r="90" spans="1:10" x14ac:dyDescent="0.25">
      <c r="A90" s="32">
        <v>0.22</v>
      </c>
      <c r="B90" s="64">
        <v>11</v>
      </c>
      <c r="C90" s="64">
        <v>4</v>
      </c>
      <c r="D90" s="64">
        <v>15</v>
      </c>
      <c r="F90" s="24">
        <v>0.23</v>
      </c>
      <c r="G90" s="24">
        <v>0.14285714285714285</v>
      </c>
      <c r="I90" s="54">
        <v>0.23</v>
      </c>
      <c r="J90" s="55">
        <v>0.21428571428571427</v>
      </c>
    </row>
    <row r="91" spans="1:10" x14ac:dyDescent="0.25">
      <c r="A91" s="32">
        <v>0.23</v>
      </c>
      <c r="B91" s="64">
        <v>6</v>
      </c>
      <c r="C91" s="64">
        <v>1</v>
      </c>
      <c r="D91" s="64">
        <v>7</v>
      </c>
      <c r="F91" s="24">
        <v>0.24</v>
      </c>
      <c r="G91" s="24">
        <v>0</v>
      </c>
      <c r="I91" s="54">
        <v>0.24</v>
      </c>
      <c r="J91" s="55">
        <v>0.2857142857142857</v>
      </c>
    </row>
    <row r="92" spans="1:10" x14ac:dyDescent="0.25">
      <c r="A92" s="32">
        <v>0.24</v>
      </c>
      <c r="B92" s="64">
        <v>3</v>
      </c>
      <c r="C92" s="64"/>
      <c r="D92" s="64">
        <v>3</v>
      </c>
      <c r="F92" s="24">
        <v>0.25</v>
      </c>
      <c r="G92" s="24">
        <v>0.14285714285714285</v>
      </c>
      <c r="I92" s="56">
        <v>0.25</v>
      </c>
      <c r="J92" s="57">
        <v>5.5555555555555552E-2</v>
      </c>
    </row>
    <row r="93" spans="1:10" x14ac:dyDescent="0.25">
      <c r="A93" s="32">
        <v>0.25</v>
      </c>
      <c r="B93" s="64">
        <v>6</v>
      </c>
      <c r="C93" s="64">
        <v>1</v>
      </c>
      <c r="D93" s="64">
        <v>7</v>
      </c>
    </row>
    <row r="94" spans="1:10" x14ac:dyDescent="0.25">
      <c r="A94" s="32" t="s">
        <v>103</v>
      </c>
      <c r="B94" s="64">
        <v>336</v>
      </c>
      <c r="C94" s="64">
        <v>43</v>
      </c>
      <c r="D94" s="64">
        <v>379</v>
      </c>
    </row>
    <row r="96" spans="1:10" x14ac:dyDescent="0.25">
      <c r="A96" s="27" t="s">
        <v>111</v>
      </c>
      <c r="B96" t="s">
        <v>126</v>
      </c>
      <c r="F96" s="33" t="s">
        <v>224</v>
      </c>
      <c r="G96" s="33" t="s">
        <v>225</v>
      </c>
      <c r="H96" s="33" t="s">
        <v>226</v>
      </c>
      <c r="I96" s="33" t="s">
        <v>190</v>
      </c>
    </row>
    <row r="97" spans="1:9" x14ac:dyDescent="0.25">
      <c r="A97" s="30" t="s">
        <v>17</v>
      </c>
      <c r="B97" s="64">
        <v>336</v>
      </c>
      <c r="F97" s="24">
        <f>GETPIVOTDATA("Employee Number",$A$96,"Attrition","Yes")/GETPIVOTDATA("Employee Number",$A$96)</f>
        <v>0.11345646437994723</v>
      </c>
      <c r="G97" s="4">
        <f>GETPIVOTDATA("Employee Number",$A$96,"Attrition","Yes")</f>
        <v>43</v>
      </c>
      <c r="H97" s="5">
        <f>GETPIVOTDATA("Monthly Income",$A$101,"Attrition","Yes")</f>
        <v>4212.6744186046508</v>
      </c>
      <c r="I97" s="3">
        <f>AVERAGE(HR_Analytics[Years At Company])</f>
        <v>7.0081632653061225</v>
      </c>
    </row>
    <row r="98" spans="1:9" x14ac:dyDescent="0.25">
      <c r="A98" s="30" t="s">
        <v>10</v>
      </c>
      <c r="B98" s="64">
        <v>43</v>
      </c>
    </row>
    <row r="99" spans="1:9" x14ac:dyDescent="0.25">
      <c r="A99" s="30" t="s">
        <v>103</v>
      </c>
      <c r="B99" s="64">
        <v>379</v>
      </c>
    </row>
    <row r="101" spans="1:9" x14ac:dyDescent="0.25">
      <c r="A101" s="27" t="s">
        <v>111</v>
      </c>
      <c r="B101" t="s">
        <v>135</v>
      </c>
    </row>
    <row r="102" spans="1:9" x14ac:dyDescent="0.25">
      <c r="A102" s="30" t="s">
        <v>17</v>
      </c>
      <c r="B102" s="2">
        <v>6808.166666666667</v>
      </c>
    </row>
    <row r="103" spans="1:9" x14ac:dyDescent="0.25">
      <c r="A103" s="30" t="s">
        <v>10</v>
      </c>
      <c r="B103" s="2">
        <v>4212.6744186046508</v>
      </c>
    </row>
    <row r="104" spans="1:9" x14ac:dyDescent="0.25">
      <c r="A104" s="30" t="s">
        <v>103</v>
      </c>
      <c r="B104" s="2">
        <v>6513.6912928759893</v>
      </c>
    </row>
  </sheetData>
  <conditionalFormatting sqref="J78:J92">
    <cfRule type="cellIs" dxfId="12" priority="1" operator="greaterThan">
      <formula>0.2</formula>
    </cfRule>
    <cfRule type="cellIs" dxfId="11" priority="2" operator="greaterThan">
      <formula>0.2</formula>
    </cfRule>
  </conditionalFormatting>
  <pageMargins left="0.7" right="0.7" top="0.75" bottom="0.75" header="0.3" footer="0.3"/>
  <ignoredErrors>
    <ignoredError sqref="N4:N12" formula="1"/>
  </ignoredErrors>
  <drawing r:id="rId11"/>
  <tableParts count="1">
    <tablePart r:id="rId12"/>
  </tableParts>
  <extLst>
    <ext xmlns:x14="http://schemas.microsoft.com/office/spreadsheetml/2009/9/main" uri="{A8765BA9-456A-4dab-B4F3-ACF838C121DE}">
      <x14:slicerList>
        <x14:slicer r:id="rId1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E0F64-DE12-4501-8768-B12C945357CF}">
  <dimension ref="A1"/>
  <sheetViews>
    <sheetView showGridLines="0" tabSelected="1" workbookViewId="0">
      <selection activeCell="M48" sqref="M48"/>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163AB-B7F5-4AC0-957A-27D8B77F5DB4}">
  <dimension ref="A1:AS1471"/>
  <sheetViews>
    <sheetView zoomScaleNormal="112" workbookViewId="0">
      <pane ySplit="1" topLeftCell="A2" activePane="bottomLeft" state="frozen"/>
      <selection activeCell="C1" sqref="C1"/>
      <selection pane="bottomLeft" activeCell="AH8" sqref="AH8"/>
    </sheetView>
  </sheetViews>
  <sheetFormatPr defaultRowHeight="15" x14ac:dyDescent="0.25"/>
  <cols>
    <col min="1" max="1" width="6.7109375" style="1" bestFit="1" customWidth="1"/>
    <col min="2" max="2" width="12.7109375" style="1" bestFit="1" customWidth="1"/>
    <col min="3" max="3" width="10.85546875" style="11" bestFit="1" customWidth="1"/>
    <col min="4" max="4" width="17.42578125" style="11" bestFit="1" customWidth="1"/>
    <col min="5" max="5" width="23.85546875" style="2" bestFit="1" customWidth="1"/>
    <col min="6" max="6" width="21.85546875" style="11" bestFit="1" customWidth="1"/>
    <col min="7" max="7" width="23.28515625" style="11" bestFit="1" customWidth="1"/>
    <col min="8" max="8" width="12" style="1" bestFit="1" customWidth="1"/>
    <col min="9" max="9" width="14.140625" style="1" bestFit="1" customWidth="1"/>
    <col min="10" max="10" width="17" style="11" bestFit="1" customWidth="1"/>
    <col min="11" max="11" width="20.140625" style="11" bestFit="1" customWidth="1"/>
    <col min="12" max="12" width="25.85546875" style="1" bestFit="1" customWidth="1"/>
    <col min="13" max="13" width="33.7109375" style="1" bestFit="1" customWidth="1"/>
    <col min="14" max="14" width="10" style="11" bestFit="1" customWidth="1"/>
    <col min="15" max="15" width="18.140625" style="11" bestFit="1" customWidth="1"/>
    <col min="16" max="16" width="26" style="1" bestFit="1" customWidth="1"/>
    <col min="17" max="17" width="11.42578125" style="11" bestFit="1" customWidth="1"/>
    <col min="18" max="18" width="19.140625" style="1" bestFit="1" customWidth="1"/>
    <col min="19" max="19" width="25" style="11" bestFit="1" customWidth="1"/>
    <col min="20" max="20" width="17.140625" style="11" bestFit="1" customWidth="1"/>
    <col min="21" max="21" width="25" style="1" bestFit="1" customWidth="1"/>
    <col min="22" max="22" width="15.7109375" style="11" bestFit="1" customWidth="1"/>
    <col min="23" max="23" width="18" style="11" bestFit="1" customWidth="1"/>
    <col min="24" max="24" width="31.28515625" style="2" bestFit="1" customWidth="1"/>
    <col min="25" max="25" width="12.42578125" style="1" bestFit="1" customWidth="1"/>
    <col min="26" max="26" width="13" style="11" bestFit="1" customWidth="1"/>
    <col min="27" max="27" width="20.5703125" style="26" bestFit="1" customWidth="1"/>
    <col min="28" max="28" width="21" bestFit="1" customWidth="1"/>
    <col min="29" max="29" width="28.85546875" style="1" bestFit="1" customWidth="1"/>
    <col min="30" max="30" width="25.5703125" style="11" bestFit="1" customWidth="1"/>
    <col min="31" max="31" width="33.42578125" style="1" bestFit="1" customWidth="1"/>
    <col min="32" max="32" width="20" style="11" bestFit="1" customWidth="1"/>
    <col min="33" max="33" width="21.28515625" style="1" bestFit="1" customWidth="1"/>
    <col min="34" max="34" width="30.28515625" style="1" bestFit="1" customWidth="1"/>
    <col min="35" max="35" width="24.85546875" style="1" bestFit="1" customWidth="1"/>
    <col min="36" max="36" width="19.28515625" style="1" bestFit="1" customWidth="1"/>
    <col min="37" max="37" width="26.85546875" style="1" bestFit="1" customWidth="1"/>
    <col min="38" max="38" width="19.5703125" style="11" bestFit="1" customWidth="1"/>
    <col min="39" max="39" width="28.5703125" style="11" bestFit="1" customWidth="1"/>
    <col min="40" max="40" width="22.140625" style="1" bestFit="1" customWidth="1"/>
    <col min="41" max="41" width="31.140625" style="1" bestFit="1" customWidth="1"/>
    <col min="42" max="42" width="27.42578125" style="1" bestFit="1" customWidth="1"/>
    <col min="43" max="43" width="36.5703125" style="1" bestFit="1" customWidth="1"/>
    <col min="44" max="44" width="29" style="1" bestFit="1" customWidth="1"/>
    <col min="45" max="45" width="38" style="1" bestFit="1" customWidth="1"/>
  </cols>
  <sheetData>
    <row r="1" spans="1:45" s="22" customFormat="1" x14ac:dyDescent="0.25">
      <c r="A1" s="16" t="s">
        <v>0</v>
      </c>
      <c r="B1" s="16" t="s">
        <v>104</v>
      </c>
      <c r="C1" s="17" t="s">
        <v>1</v>
      </c>
      <c r="D1" s="17" t="s">
        <v>70</v>
      </c>
      <c r="E1" s="17" t="s">
        <v>2</v>
      </c>
      <c r="F1" s="19" t="s">
        <v>71</v>
      </c>
      <c r="G1" s="19" t="s">
        <v>105</v>
      </c>
      <c r="H1" s="19" t="s">
        <v>3</v>
      </c>
      <c r="I1" s="17" t="s">
        <v>76</v>
      </c>
      <c r="J1" s="17" t="s">
        <v>72</v>
      </c>
      <c r="K1" s="19" t="s">
        <v>74</v>
      </c>
      <c r="L1" s="19" t="s">
        <v>73</v>
      </c>
      <c r="M1" s="17" t="s">
        <v>75</v>
      </c>
      <c r="N1" s="17" t="s">
        <v>5</v>
      </c>
      <c r="O1" s="19" t="s">
        <v>77</v>
      </c>
      <c r="P1" s="17" t="s">
        <v>78</v>
      </c>
      <c r="Q1" s="19" t="s">
        <v>79</v>
      </c>
      <c r="R1" s="17" t="s">
        <v>80</v>
      </c>
      <c r="S1" s="17" t="s">
        <v>81</v>
      </c>
      <c r="T1" s="19" t="s">
        <v>82</v>
      </c>
      <c r="U1" s="17" t="s">
        <v>83</v>
      </c>
      <c r="V1" s="17" t="s">
        <v>84</v>
      </c>
      <c r="W1" s="18" t="s">
        <v>85</v>
      </c>
      <c r="X1" s="19" t="s">
        <v>86</v>
      </c>
      <c r="Y1" s="17" t="s">
        <v>87</v>
      </c>
      <c r="Z1" s="20" t="s">
        <v>88</v>
      </c>
      <c r="AA1" s="23" t="s">
        <v>102</v>
      </c>
      <c r="AB1" s="19" t="s">
        <v>89</v>
      </c>
      <c r="AC1" s="17" t="s">
        <v>90</v>
      </c>
      <c r="AD1" s="19" t="s">
        <v>91</v>
      </c>
      <c r="AE1" s="17" t="s">
        <v>92</v>
      </c>
      <c r="AF1" s="19" t="s">
        <v>93</v>
      </c>
      <c r="AG1" s="19" t="s">
        <v>94</v>
      </c>
      <c r="AH1" s="19" t="s">
        <v>106</v>
      </c>
      <c r="AI1" s="19" t="s">
        <v>95</v>
      </c>
      <c r="AJ1" s="19" t="s">
        <v>96</v>
      </c>
      <c r="AK1" s="17" t="s">
        <v>97</v>
      </c>
      <c r="AL1" s="19" t="s">
        <v>98</v>
      </c>
      <c r="AM1" s="19" t="s">
        <v>107</v>
      </c>
      <c r="AN1" s="19" t="s">
        <v>99</v>
      </c>
      <c r="AO1" s="19" t="s">
        <v>108</v>
      </c>
      <c r="AP1" s="19" t="s">
        <v>100</v>
      </c>
      <c r="AQ1" s="21" t="s">
        <v>109</v>
      </c>
      <c r="AR1" s="21" t="s">
        <v>101</v>
      </c>
      <c r="AS1" s="19" t="s">
        <v>110</v>
      </c>
    </row>
    <row r="2" spans="1:45" x14ac:dyDescent="0.25">
      <c r="A2" s="12">
        <v>41</v>
      </c>
      <c r="B2" s="12" t="str" cm="1">
        <f t="array" ref="B2">_xlfn.IFS(HR_Analytics[[#This Row],[Age]]&lt;=30,"Below 30",HR_Analytics[[#This Row],[Age]]&lt;=40,"30-40",HR_Analytics[[#This Row],[Age]]&lt;=60,"40-60")</f>
        <v>40-60</v>
      </c>
      <c r="C2" s="9" t="s">
        <v>10</v>
      </c>
      <c r="D2" s="9" t="s">
        <v>11</v>
      </c>
      <c r="E2" s="9" t="s">
        <v>12</v>
      </c>
      <c r="F2" s="3">
        <v>1</v>
      </c>
      <c r="G2" s="3" t="str" cm="1">
        <f t="array" ref="G2">_xlfn.IFS(HR_Analytics[[#This Row],[Distance From Home]]&lt;=5,"1-5",HR_Analytics[[#This Row],[Distance From Home]]&lt;=10,"5-10",HR_Analytics[[#This Row],[Distance From Home]]&lt;=15,"10-15",HR_Analytics[[#This Row],[Distance From Home]]&lt;=20,"15-20",HR_Analytics[[#This Row],[Distance From Home]]&gt;20,"Above 20")</f>
        <v>1-5</v>
      </c>
      <c r="H2" s="3">
        <v>2</v>
      </c>
      <c r="I2" s="9" t="str">
        <f>VLOOKUP(H2,Mapping!$J$2:$K$6,2,0)</f>
        <v>College</v>
      </c>
      <c r="J2" s="9" t="s">
        <v>13</v>
      </c>
      <c r="K2" s="3">
        <v>1</v>
      </c>
      <c r="L2" s="3">
        <v>2</v>
      </c>
      <c r="M2" s="9" t="str">
        <f>VLOOKUP(L2,Mapping!$A$2:$B$5,2,0)</f>
        <v>Dissatisfied</v>
      </c>
      <c r="N2" s="9" t="s">
        <v>14</v>
      </c>
      <c r="O2" s="3">
        <v>3</v>
      </c>
      <c r="P2" s="9" t="str">
        <f>VLOOKUP(O2,Mapping!$A$9:$B$12,2,0)</f>
        <v>High</v>
      </c>
      <c r="Q2" s="3">
        <v>2</v>
      </c>
      <c r="R2" s="9" t="str">
        <f>VLOOKUP(Q2,Mapping!$A$16:$B$20,2,0)</f>
        <v>Junior</v>
      </c>
      <c r="S2" s="9" t="s">
        <v>15</v>
      </c>
      <c r="T2" s="3">
        <v>4</v>
      </c>
      <c r="U2" s="9" t="str">
        <f>VLOOKUP(T2,Mapping!$E$9:$F$12,2,0)</f>
        <v>Satisfied</v>
      </c>
      <c r="V2" s="9" t="s">
        <v>16</v>
      </c>
      <c r="W2" s="5">
        <v>5993</v>
      </c>
      <c r="X2" s="3">
        <v>8</v>
      </c>
      <c r="Y2" s="9" t="s">
        <v>10</v>
      </c>
      <c r="Z2" s="4">
        <v>11</v>
      </c>
      <c r="AA2" s="24">
        <f>HR_Analytics[[#This Row],[Salary Hike]]/100</f>
        <v>0.11</v>
      </c>
      <c r="AB2" s="3">
        <v>3</v>
      </c>
      <c r="AC2" s="9" t="str">
        <f>VLOOKUP(AB2,Mapping!$E$2:$F$3,2,0)</f>
        <v>Excellent</v>
      </c>
      <c r="AD2" s="3">
        <v>1</v>
      </c>
      <c r="AE2" s="9" t="str">
        <f>VLOOKUP(AD2,Mapping!$E$16:$F$19,2,0)</f>
        <v>Very Dissatisfied</v>
      </c>
      <c r="AF2" s="3">
        <v>0</v>
      </c>
      <c r="AG2" s="3">
        <v>8</v>
      </c>
      <c r="AH2" s="3" t="str" cm="1">
        <f t="array" ref="AH2">_xlfn.IFS(HR_Analytics[[#This Row],[Total Working Years]]&lt;=2,"0-2",HR_Analytics[[#This Row],[Total Working Years]]&lt;=5,"2-5",HR_Analytics[[#This Row],[Total Working Years]]&lt;=10,"5-10",HR_Analytics[[#This Row],[Total Working Years]]&lt;=20,"10-20",HR_Analytics[[#This Row],[Total Working Years]]&lt;=40,"20-40")</f>
        <v>5-10</v>
      </c>
      <c r="AI2" s="3">
        <v>0</v>
      </c>
      <c r="AJ2" s="3">
        <v>1</v>
      </c>
      <c r="AK2" s="9" t="str">
        <f>VLOOKUP(AJ2,Mapping!$J$10:$K$13,2,0)</f>
        <v>Bad</v>
      </c>
      <c r="AL2" s="3">
        <v>6</v>
      </c>
      <c r="AM2" s="3" t="str" cm="1">
        <f t="array" ref="AM2">_xlfn.IFS(HR_Analytics[[#This Row],[Years At Company]]&lt;=2,"0-2",HR_Analytics[[#This Row],[Years At Company]]&lt;=5,"2-5",HR_Analytics[[#This Row],[Years At Company]]&lt;=10,"5-10",HR_Analytics[[#This Row],[Years At Company]]&lt;=20,"10-20",HR_Analytics[[#This Row],[Years At Company]]&lt;=40,"20-40")</f>
        <v>5-10</v>
      </c>
      <c r="AN2" s="3">
        <v>4</v>
      </c>
      <c r="AO2" s="3" t="str" cm="1">
        <f t="array" ref="AO2">_xlfn.IFS(HR_Analytics[[#This Row],[Years In Current Role]]&lt;=2,"0-2",HR_Analytics[[#This Row],[Years In Current Role]]&lt;=5,"2-5",HR_Analytics[[#This Row],[Years In Current Role]]&lt;=10,"5-10",HR_Analytics[[#This Row],[Years In Current Role]]&lt;=15,"10-15",HR_Analytics[[#This Row],[Years In Current Role]]&gt;15,"Above 15")</f>
        <v>2-5</v>
      </c>
      <c r="AP2" s="3">
        <v>0</v>
      </c>
      <c r="AQ2" s="14" t="str" cm="1">
        <f t="array" ref="AQ2">_xlfn.IFS(HR_Analytics[[#This Row],[Years Since Last Promotion]]&lt;=2,"0-2",HR_Analytics[[#This Row],[Years Since Last Promotion]]&lt;=5,"2-5",HR_Analytics[[#This Row],[Years Since Last Promotion]]&lt;=10,"5-10",HR_Analytics[[#This Row],[Years Since Last Promotion]]&lt;=15,"10-15")</f>
        <v>0-2</v>
      </c>
      <c r="AR2" s="14">
        <v>5</v>
      </c>
      <c r="AS2" s="28" t="str" cm="1">
        <f t="array" ref="AS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 spans="1:45" x14ac:dyDescent="0.25">
      <c r="A3" s="12">
        <v>49</v>
      </c>
      <c r="B3" s="12" t="str" cm="1">
        <f t="array" ref="B3">_xlfn.IFS(HR_Analytics[[#This Row],[Age]]&lt;=30,"Below 30",HR_Analytics[[#This Row],[Age]]&lt;=40,"30-40",HR_Analytics[[#This Row],[Age]]&lt;=60,"40-60")</f>
        <v>40-60</v>
      </c>
      <c r="C3" s="9" t="s">
        <v>17</v>
      </c>
      <c r="D3" s="9" t="s">
        <v>18</v>
      </c>
      <c r="E3" s="9" t="s">
        <v>19</v>
      </c>
      <c r="F3" s="3">
        <v>8</v>
      </c>
      <c r="G3" s="3" t="str" cm="1">
        <f t="array" ref="G3">_xlfn.IFS(HR_Analytics[[#This Row],[Distance From Home]]&lt;=5,"1-5",HR_Analytics[[#This Row],[Distance From Home]]&lt;=10,"5-10",HR_Analytics[[#This Row],[Distance From Home]]&lt;=15,"10-15",HR_Analytics[[#This Row],[Distance From Home]]&lt;=20,"15-20",HR_Analytics[[#This Row],[Distance From Home]]&gt;20,"Above 20")</f>
        <v>5-10</v>
      </c>
      <c r="H3" s="3">
        <v>1</v>
      </c>
      <c r="I3" s="9" t="str">
        <f>VLOOKUP(H3,Mapping!$J$2:$K$6,2,0)</f>
        <v>Below College</v>
      </c>
      <c r="J3" s="9" t="s">
        <v>13</v>
      </c>
      <c r="K3" s="3">
        <v>2</v>
      </c>
      <c r="L3" s="3">
        <v>3</v>
      </c>
      <c r="M3" s="9" t="str">
        <f>VLOOKUP(L3,Mapping!$A$2:$B$5,2,0)</f>
        <v>Neutral</v>
      </c>
      <c r="N3" s="9" t="s">
        <v>20</v>
      </c>
      <c r="O3" s="3">
        <v>2</v>
      </c>
      <c r="P3" s="9" t="str">
        <f>VLOOKUP(O3,Mapping!$A$9:$B$12,2,0)</f>
        <v>Medium</v>
      </c>
      <c r="Q3" s="3">
        <v>2</v>
      </c>
      <c r="R3" s="9" t="str">
        <f>VLOOKUP(Q3,Mapping!$A$16:$B$20,2,0)</f>
        <v>Junior</v>
      </c>
      <c r="S3" s="9" t="s">
        <v>21</v>
      </c>
      <c r="T3" s="3">
        <v>2</v>
      </c>
      <c r="U3" s="9" t="str">
        <f>VLOOKUP(T3,Mapping!$E$9:$F$12,2,0)</f>
        <v>Dissatisfied</v>
      </c>
      <c r="V3" s="9" t="s">
        <v>22</v>
      </c>
      <c r="W3" s="5">
        <v>5130</v>
      </c>
      <c r="X3" s="3">
        <v>1</v>
      </c>
      <c r="Y3" s="9" t="s">
        <v>17</v>
      </c>
      <c r="Z3" s="4">
        <v>23</v>
      </c>
      <c r="AA3" s="24">
        <f>HR_Analytics[[#This Row],[Salary Hike]]/100</f>
        <v>0.23</v>
      </c>
      <c r="AB3" s="3">
        <v>4</v>
      </c>
      <c r="AC3" s="9" t="str">
        <f>VLOOKUP(AB3,Mapping!$E$2:$F$3,2,0)</f>
        <v>Outstanding</v>
      </c>
      <c r="AD3" s="3">
        <v>4</v>
      </c>
      <c r="AE3" s="9" t="str">
        <f>VLOOKUP(AD3,Mapping!$E$16:$F$19,2,0)</f>
        <v>Satisfied</v>
      </c>
      <c r="AF3" s="3">
        <v>1</v>
      </c>
      <c r="AG3" s="3">
        <v>10</v>
      </c>
      <c r="AH3" s="3" t="str" cm="1">
        <f t="array" ref="AH3">_xlfn.IFS(HR_Analytics[[#This Row],[Total Working Years]]&lt;=2,"0-2",HR_Analytics[[#This Row],[Total Working Years]]&lt;=5,"2-5",HR_Analytics[[#This Row],[Total Working Years]]&lt;=10,"5-10",HR_Analytics[[#This Row],[Total Working Years]]&lt;=20,"10-20",HR_Analytics[[#This Row],[Total Working Years]]&lt;=40,"20-40")</f>
        <v>5-10</v>
      </c>
      <c r="AI3" s="3">
        <v>3</v>
      </c>
      <c r="AJ3" s="3">
        <v>3</v>
      </c>
      <c r="AK3" s="9" t="str">
        <f>VLOOKUP(AJ3,Mapping!$J$10:$K$13,2,0)</f>
        <v>Better</v>
      </c>
      <c r="AL3" s="3">
        <v>10</v>
      </c>
      <c r="AM3" s="3" t="str" cm="1">
        <f t="array" ref="AM3">_xlfn.IFS(HR_Analytics[[#This Row],[Years At Company]]&lt;=2,"0-2",HR_Analytics[[#This Row],[Years At Company]]&lt;=5,"2-5",HR_Analytics[[#This Row],[Years At Company]]&lt;=10,"5-10",HR_Analytics[[#This Row],[Years At Company]]&lt;=20,"10-20",HR_Analytics[[#This Row],[Years At Company]]&lt;=40,"20-40")</f>
        <v>5-10</v>
      </c>
      <c r="AN3" s="3">
        <v>7</v>
      </c>
      <c r="AO3" s="3" t="str" cm="1">
        <f t="array" ref="AO3">_xlfn.IFS(HR_Analytics[[#This Row],[Years In Current Role]]&lt;=2,"0-2",HR_Analytics[[#This Row],[Years In Current Role]]&lt;=5,"2-5",HR_Analytics[[#This Row],[Years In Current Role]]&lt;=10,"5-10",HR_Analytics[[#This Row],[Years In Current Role]]&lt;=15,"10-15",HR_Analytics[[#This Row],[Years In Current Role]]&gt;15,"Above 15")</f>
        <v>5-10</v>
      </c>
      <c r="AP3" s="3">
        <v>1</v>
      </c>
      <c r="AQ3" s="14" t="str" cm="1">
        <f t="array" ref="AQ3">_xlfn.IFS(HR_Analytics[[#This Row],[Years Since Last Promotion]]&lt;=2,"0-2",HR_Analytics[[#This Row],[Years Since Last Promotion]]&lt;=5,"2-5",HR_Analytics[[#This Row],[Years Since Last Promotion]]&lt;=10,"5-10",HR_Analytics[[#This Row],[Years Since Last Promotion]]&lt;=15,"10-15")</f>
        <v>0-2</v>
      </c>
      <c r="AR3" s="14">
        <v>7</v>
      </c>
      <c r="AS3" s="3" t="str" cm="1">
        <f t="array" ref="AS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 spans="1:45" x14ac:dyDescent="0.25">
      <c r="A4" s="12">
        <v>37</v>
      </c>
      <c r="B4" s="12" t="str" cm="1">
        <f t="array" ref="B4">_xlfn.IFS(HR_Analytics[[#This Row],[Age]]&lt;=30,"Below 30",HR_Analytics[[#This Row],[Age]]&lt;=40,"30-40",HR_Analytics[[#This Row],[Age]]&lt;=60,"40-60")</f>
        <v>30-40</v>
      </c>
      <c r="C4" s="9" t="s">
        <v>10</v>
      </c>
      <c r="D4" s="9" t="s">
        <v>11</v>
      </c>
      <c r="E4" s="9" t="s">
        <v>19</v>
      </c>
      <c r="F4" s="3">
        <v>2</v>
      </c>
      <c r="G4" s="3" t="str" cm="1">
        <f t="array" ref="G4">_xlfn.IFS(HR_Analytics[[#This Row],[Distance From Home]]&lt;=5,"1-5",HR_Analytics[[#This Row],[Distance From Home]]&lt;=10,"5-10",HR_Analytics[[#This Row],[Distance From Home]]&lt;=15,"10-15",HR_Analytics[[#This Row],[Distance From Home]]&lt;=20,"15-20",HR_Analytics[[#This Row],[Distance From Home]]&gt;20,"Above 20")</f>
        <v>1-5</v>
      </c>
      <c r="H4" s="3">
        <v>2</v>
      </c>
      <c r="I4" s="9" t="str">
        <f>VLOOKUP(H4,Mapping!$J$2:$K$6,2,0)</f>
        <v>College</v>
      </c>
      <c r="J4" s="9" t="s">
        <v>23</v>
      </c>
      <c r="K4" s="3">
        <v>4</v>
      </c>
      <c r="L4" s="3">
        <v>4</v>
      </c>
      <c r="M4" s="9" t="str">
        <f>VLOOKUP(L4,Mapping!$A$2:$B$5,2,0)</f>
        <v>Satisfied</v>
      </c>
      <c r="N4" s="9" t="s">
        <v>20</v>
      </c>
      <c r="O4" s="3">
        <v>2</v>
      </c>
      <c r="P4" s="9" t="str">
        <f>VLOOKUP(O4,Mapping!$A$9:$B$12,2,0)</f>
        <v>Medium</v>
      </c>
      <c r="Q4" s="3">
        <v>1</v>
      </c>
      <c r="R4" s="9" t="str">
        <f>VLOOKUP(Q4,Mapping!$A$16:$B$20,2,0)</f>
        <v>Entry Level</v>
      </c>
      <c r="S4" s="9" t="s">
        <v>24</v>
      </c>
      <c r="T4" s="3">
        <v>3</v>
      </c>
      <c r="U4" s="9" t="str">
        <f>VLOOKUP(T4,Mapping!$E$9:$F$12,2,0)</f>
        <v>Neutral</v>
      </c>
      <c r="V4" s="9" t="s">
        <v>16</v>
      </c>
      <c r="W4" s="5">
        <v>2090</v>
      </c>
      <c r="X4" s="3">
        <v>6</v>
      </c>
      <c r="Y4" s="9" t="s">
        <v>10</v>
      </c>
      <c r="Z4" s="4">
        <v>15</v>
      </c>
      <c r="AA4" s="24">
        <f>HR_Analytics[[#This Row],[Salary Hike]]/100</f>
        <v>0.15</v>
      </c>
      <c r="AB4" s="3">
        <v>3</v>
      </c>
      <c r="AC4" s="9" t="str">
        <f>VLOOKUP(AB4,Mapping!$E$2:$F$3,2,0)</f>
        <v>Excellent</v>
      </c>
      <c r="AD4" s="3">
        <v>2</v>
      </c>
      <c r="AE4" s="9" t="str">
        <f>VLOOKUP(AD4,Mapping!$E$16:$F$19,2,0)</f>
        <v>Dissatisfied</v>
      </c>
      <c r="AF4" s="3">
        <v>0</v>
      </c>
      <c r="AG4" s="3">
        <v>7</v>
      </c>
      <c r="AH4" s="3" t="str" cm="1">
        <f t="array" ref="AH4">_xlfn.IFS(HR_Analytics[[#This Row],[Total Working Years]]&lt;=2,"0-2",HR_Analytics[[#This Row],[Total Working Years]]&lt;=5,"2-5",HR_Analytics[[#This Row],[Total Working Years]]&lt;=10,"5-10",HR_Analytics[[#This Row],[Total Working Years]]&lt;=20,"10-20",HR_Analytics[[#This Row],[Total Working Years]]&lt;=40,"20-40")</f>
        <v>5-10</v>
      </c>
      <c r="AI4" s="3">
        <v>3</v>
      </c>
      <c r="AJ4" s="3">
        <v>3</v>
      </c>
      <c r="AK4" s="9" t="str">
        <f>VLOOKUP(AJ4,Mapping!$J$10:$K$13,2,0)</f>
        <v>Better</v>
      </c>
      <c r="AL4" s="3">
        <v>0</v>
      </c>
      <c r="AM4" s="3" t="str" cm="1">
        <f t="array" ref="AM4">_xlfn.IFS(HR_Analytics[[#This Row],[Years At Company]]&lt;=2,"0-2",HR_Analytics[[#This Row],[Years At Company]]&lt;=5,"2-5",HR_Analytics[[#This Row],[Years At Company]]&lt;=10,"5-10",HR_Analytics[[#This Row],[Years At Company]]&lt;=20,"10-20",HR_Analytics[[#This Row],[Years At Company]]&lt;=40,"20-40")</f>
        <v>0-2</v>
      </c>
      <c r="AN4" s="3">
        <v>0</v>
      </c>
      <c r="AO4" s="3" t="str" cm="1">
        <f t="array" ref="AO4">_xlfn.IFS(HR_Analytics[[#This Row],[Years In Current Role]]&lt;=2,"0-2",HR_Analytics[[#This Row],[Years In Current Role]]&lt;=5,"2-5",HR_Analytics[[#This Row],[Years In Current Role]]&lt;=10,"5-10",HR_Analytics[[#This Row],[Years In Current Role]]&lt;=15,"10-15",HR_Analytics[[#This Row],[Years In Current Role]]&gt;15,"Above 15")</f>
        <v>0-2</v>
      </c>
      <c r="AP4" s="3">
        <v>0</v>
      </c>
      <c r="AQ4" s="14" t="str" cm="1">
        <f t="array" ref="AQ4">_xlfn.IFS(HR_Analytics[[#This Row],[Years Since Last Promotion]]&lt;=2,"0-2",HR_Analytics[[#This Row],[Years Since Last Promotion]]&lt;=5,"2-5",HR_Analytics[[#This Row],[Years Since Last Promotion]]&lt;=10,"5-10",HR_Analytics[[#This Row],[Years Since Last Promotion]]&lt;=15,"10-15")</f>
        <v>0-2</v>
      </c>
      <c r="AR4" s="14">
        <v>0</v>
      </c>
      <c r="AS4" s="3" t="str" cm="1">
        <f t="array" ref="AS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 spans="1:45" x14ac:dyDescent="0.25">
      <c r="A5" s="12">
        <v>33</v>
      </c>
      <c r="B5" s="12" t="str" cm="1">
        <f t="array" ref="B5">_xlfn.IFS(HR_Analytics[[#This Row],[Age]]&lt;=30,"Below 30",HR_Analytics[[#This Row],[Age]]&lt;=40,"30-40",HR_Analytics[[#This Row],[Age]]&lt;=60,"40-60")</f>
        <v>30-40</v>
      </c>
      <c r="C5" s="9" t="s">
        <v>17</v>
      </c>
      <c r="D5" s="9" t="s">
        <v>18</v>
      </c>
      <c r="E5" s="9" t="s">
        <v>19</v>
      </c>
      <c r="F5" s="3">
        <v>3</v>
      </c>
      <c r="G5" s="3" t="str" cm="1">
        <f t="array" ref="G5">_xlfn.IFS(HR_Analytics[[#This Row],[Distance From Home]]&lt;=5,"1-5",HR_Analytics[[#This Row],[Distance From Home]]&lt;=10,"5-10",HR_Analytics[[#This Row],[Distance From Home]]&lt;=15,"10-15",HR_Analytics[[#This Row],[Distance From Home]]&lt;=20,"15-20",HR_Analytics[[#This Row],[Distance From Home]]&gt;20,"Above 20")</f>
        <v>1-5</v>
      </c>
      <c r="H5" s="3">
        <v>4</v>
      </c>
      <c r="I5" s="9" t="str">
        <f>VLOOKUP(H5,Mapping!$J$2:$K$6,2,0)</f>
        <v>Masters</v>
      </c>
      <c r="J5" s="9" t="s">
        <v>13</v>
      </c>
      <c r="K5" s="3">
        <v>5</v>
      </c>
      <c r="L5" s="3">
        <v>4</v>
      </c>
      <c r="M5" s="9" t="str">
        <f>VLOOKUP(L5,Mapping!$A$2:$B$5,2,0)</f>
        <v>Satisfied</v>
      </c>
      <c r="N5" s="9" t="s">
        <v>14</v>
      </c>
      <c r="O5" s="3">
        <v>3</v>
      </c>
      <c r="P5" s="9" t="str">
        <f>VLOOKUP(O5,Mapping!$A$9:$B$12,2,0)</f>
        <v>High</v>
      </c>
      <c r="Q5" s="3">
        <v>1</v>
      </c>
      <c r="R5" s="9" t="str">
        <f>VLOOKUP(Q5,Mapping!$A$16:$B$20,2,0)</f>
        <v>Entry Level</v>
      </c>
      <c r="S5" s="9" t="s">
        <v>21</v>
      </c>
      <c r="T5" s="3">
        <v>3</v>
      </c>
      <c r="U5" s="9" t="str">
        <f>VLOOKUP(T5,Mapping!$E$9:$F$12,2,0)</f>
        <v>Neutral</v>
      </c>
      <c r="V5" s="9" t="s">
        <v>22</v>
      </c>
      <c r="W5" s="5">
        <v>2909</v>
      </c>
      <c r="X5" s="3">
        <v>1</v>
      </c>
      <c r="Y5" s="9" t="s">
        <v>10</v>
      </c>
      <c r="Z5" s="4">
        <v>11</v>
      </c>
      <c r="AA5" s="24">
        <f>HR_Analytics[[#This Row],[Salary Hike]]/100</f>
        <v>0.11</v>
      </c>
      <c r="AB5" s="3">
        <v>3</v>
      </c>
      <c r="AC5" s="9" t="str">
        <f>VLOOKUP(AB5,Mapping!$E$2:$F$3,2,0)</f>
        <v>Excellent</v>
      </c>
      <c r="AD5" s="3">
        <v>3</v>
      </c>
      <c r="AE5" s="9" t="str">
        <f>VLOOKUP(AD5,Mapping!$E$16:$F$19,2,0)</f>
        <v>Neutral</v>
      </c>
      <c r="AF5" s="3">
        <v>0</v>
      </c>
      <c r="AG5" s="3">
        <v>8</v>
      </c>
      <c r="AH5" s="3" t="str" cm="1">
        <f t="array" ref="AH5">_xlfn.IFS(HR_Analytics[[#This Row],[Total Working Years]]&lt;=2,"0-2",HR_Analytics[[#This Row],[Total Working Years]]&lt;=5,"2-5",HR_Analytics[[#This Row],[Total Working Years]]&lt;=10,"5-10",HR_Analytics[[#This Row],[Total Working Years]]&lt;=20,"10-20",HR_Analytics[[#This Row],[Total Working Years]]&lt;=40,"20-40")</f>
        <v>5-10</v>
      </c>
      <c r="AI5" s="3">
        <v>3</v>
      </c>
      <c r="AJ5" s="3">
        <v>3</v>
      </c>
      <c r="AK5" s="9" t="str">
        <f>VLOOKUP(AJ5,Mapping!$J$10:$K$13,2,0)</f>
        <v>Better</v>
      </c>
      <c r="AL5" s="3">
        <v>8</v>
      </c>
      <c r="AM5" s="3" t="str" cm="1">
        <f t="array" ref="AM5">_xlfn.IFS(HR_Analytics[[#This Row],[Years At Company]]&lt;=2,"0-2",HR_Analytics[[#This Row],[Years At Company]]&lt;=5,"2-5",HR_Analytics[[#This Row],[Years At Company]]&lt;=10,"5-10",HR_Analytics[[#This Row],[Years At Company]]&lt;=20,"10-20",HR_Analytics[[#This Row],[Years At Company]]&lt;=40,"20-40")</f>
        <v>5-10</v>
      </c>
      <c r="AN5" s="3">
        <v>7</v>
      </c>
      <c r="AO5" s="3" t="str" cm="1">
        <f t="array" ref="AO5">_xlfn.IFS(HR_Analytics[[#This Row],[Years In Current Role]]&lt;=2,"0-2",HR_Analytics[[#This Row],[Years In Current Role]]&lt;=5,"2-5",HR_Analytics[[#This Row],[Years In Current Role]]&lt;=10,"5-10",HR_Analytics[[#This Row],[Years In Current Role]]&lt;=15,"10-15",HR_Analytics[[#This Row],[Years In Current Role]]&gt;15,"Above 15")</f>
        <v>5-10</v>
      </c>
      <c r="AP5" s="3">
        <v>3</v>
      </c>
      <c r="AQ5" s="14" t="str" cm="1">
        <f t="array" ref="AQ5">_xlfn.IFS(HR_Analytics[[#This Row],[Years Since Last Promotion]]&lt;=2,"0-2",HR_Analytics[[#This Row],[Years Since Last Promotion]]&lt;=5,"2-5",HR_Analytics[[#This Row],[Years Since Last Promotion]]&lt;=10,"5-10",HR_Analytics[[#This Row],[Years Since Last Promotion]]&lt;=15,"10-15")</f>
        <v>2-5</v>
      </c>
      <c r="AR5" s="14">
        <v>0</v>
      </c>
      <c r="AS5" s="3" t="str" cm="1">
        <f t="array" ref="AS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 spans="1:45" x14ac:dyDescent="0.25">
      <c r="A6" s="12">
        <v>27</v>
      </c>
      <c r="B6" s="12" t="str" cm="1">
        <f t="array" ref="B6">_xlfn.IFS(HR_Analytics[[#This Row],[Age]]&lt;=30,"Below 30",HR_Analytics[[#This Row],[Age]]&lt;=40,"30-40",HR_Analytics[[#This Row],[Age]]&lt;=60,"40-60")</f>
        <v>Below 30</v>
      </c>
      <c r="C6" s="9" t="s">
        <v>17</v>
      </c>
      <c r="D6" s="9" t="s">
        <v>11</v>
      </c>
      <c r="E6" s="9" t="s">
        <v>19</v>
      </c>
      <c r="F6" s="3">
        <v>2</v>
      </c>
      <c r="G6" s="3" t="str" cm="1">
        <f t="array" ref="G6">_xlfn.IFS(HR_Analytics[[#This Row],[Distance From Home]]&lt;=5,"1-5",HR_Analytics[[#This Row],[Distance From Home]]&lt;=10,"5-10",HR_Analytics[[#This Row],[Distance From Home]]&lt;=15,"10-15",HR_Analytics[[#This Row],[Distance From Home]]&lt;=20,"15-20",HR_Analytics[[#This Row],[Distance From Home]]&gt;20,"Above 20")</f>
        <v>1-5</v>
      </c>
      <c r="H6" s="3">
        <v>1</v>
      </c>
      <c r="I6" s="9" t="str">
        <f>VLOOKUP(H6,Mapping!$J$2:$K$6,2,0)</f>
        <v>Below College</v>
      </c>
      <c r="J6" s="9" t="s">
        <v>25</v>
      </c>
      <c r="K6" s="3">
        <v>7</v>
      </c>
      <c r="L6" s="3">
        <v>1</v>
      </c>
      <c r="M6" s="9" t="str">
        <f>VLOOKUP(L6,Mapping!$A$2:$B$5,2,0)</f>
        <v>Very Dissatisfied</v>
      </c>
      <c r="N6" s="9" t="s">
        <v>20</v>
      </c>
      <c r="O6" s="3">
        <v>3</v>
      </c>
      <c r="P6" s="9" t="str">
        <f>VLOOKUP(O6,Mapping!$A$9:$B$12,2,0)</f>
        <v>High</v>
      </c>
      <c r="Q6" s="3">
        <v>1</v>
      </c>
      <c r="R6" s="9" t="str">
        <f>VLOOKUP(Q6,Mapping!$A$16:$B$20,2,0)</f>
        <v>Entry Level</v>
      </c>
      <c r="S6" s="9" t="s">
        <v>24</v>
      </c>
      <c r="T6" s="3">
        <v>2</v>
      </c>
      <c r="U6" s="9" t="str">
        <f>VLOOKUP(T6,Mapping!$E$9:$F$12,2,0)</f>
        <v>Dissatisfied</v>
      </c>
      <c r="V6" s="9" t="s">
        <v>22</v>
      </c>
      <c r="W6" s="5">
        <v>3468</v>
      </c>
      <c r="X6" s="3">
        <v>9</v>
      </c>
      <c r="Y6" s="9" t="s">
        <v>17</v>
      </c>
      <c r="Z6" s="4">
        <v>12</v>
      </c>
      <c r="AA6" s="24">
        <f>HR_Analytics[[#This Row],[Salary Hike]]/100</f>
        <v>0.12</v>
      </c>
      <c r="AB6" s="3">
        <v>3</v>
      </c>
      <c r="AC6" s="9" t="str">
        <f>VLOOKUP(AB6,Mapping!$E$2:$F$3,2,0)</f>
        <v>Excellent</v>
      </c>
      <c r="AD6" s="3">
        <v>4</v>
      </c>
      <c r="AE6" s="9" t="str">
        <f>VLOOKUP(AD6,Mapping!$E$16:$F$19,2,0)</f>
        <v>Satisfied</v>
      </c>
      <c r="AF6" s="3">
        <v>1</v>
      </c>
      <c r="AG6" s="3">
        <v>6</v>
      </c>
      <c r="AH6" s="3" t="str" cm="1">
        <f t="array" ref="AH6">_xlfn.IFS(HR_Analytics[[#This Row],[Total Working Years]]&lt;=2,"0-2",HR_Analytics[[#This Row],[Total Working Years]]&lt;=5,"2-5",HR_Analytics[[#This Row],[Total Working Years]]&lt;=10,"5-10",HR_Analytics[[#This Row],[Total Working Years]]&lt;=20,"10-20",HR_Analytics[[#This Row],[Total Working Years]]&lt;=40,"20-40")</f>
        <v>5-10</v>
      </c>
      <c r="AI6" s="3">
        <v>3</v>
      </c>
      <c r="AJ6" s="3">
        <v>3</v>
      </c>
      <c r="AK6" s="9" t="str">
        <f>VLOOKUP(AJ6,Mapping!$J$10:$K$13,2,0)</f>
        <v>Better</v>
      </c>
      <c r="AL6" s="3">
        <v>2</v>
      </c>
      <c r="AM6" s="3" t="str" cm="1">
        <f t="array" ref="AM6">_xlfn.IFS(HR_Analytics[[#This Row],[Years At Company]]&lt;=2,"0-2",HR_Analytics[[#This Row],[Years At Company]]&lt;=5,"2-5",HR_Analytics[[#This Row],[Years At Company]]&lt;=10,"5-10",HR_Analytics[[#This Row],[Years At Company]]&lt;=20,"10-20",HR_Analytics[[#This Row],[Years At Company]]&lt;=40,"20-40")</f>
        <v>0-2</v>
      </c>
      <c r="AN6" s="3">
        <v>2</v>
      </c>
      <c r="AO6" s="3" t="str" cm="1">
        <f t="array" ref="AO6">_xlfn.IFS(HR_Analytics[[#This Row],[Years In Current Role]]&lt;=2,"0-2",HR_Analytics[[#This Row],[Years In Current Role]]&lt;=5,"2-5",HR_Analytics[[#This Row],[Years In Current Role]]&lt;=10,"5-10",HR_Analytics[[#This Row],[Years In Current Role]]&lt;=15,"10-15",HR_Analytics[[#This Row],[Years In Current Role]]&gt;15,"Above 15")</f>
        <v>0-2</v>
      </c>
      <c r="AP6" s="3">
        <v>2</v>
      </c>
      <c r="AQ6" s="14" t="str" cm="1">
        <f t="array" ref="AQ6">_xlfn.IFS(HR_Analytics[[#This Row],[Years Since Last Promotion]]&lt;=2,"0-2",HR_Analytics[[#This Row],[Years Since Last Promotion]]&lt;=5,"2-5",HR_Analytics[[#This Row],[Years Since Last Promotion]]&lt;=10,"5-10",HR_Analytics[[#This Row],[Years Since Last Promotion]]&lt;=15,"10-15")</f>
        <v>0-2</v>
      </c>
      <c r="AR6" s="14">
        <v>2</v>
      </c>
      <c r="AS6" s="3" t="str" cm="1">
        <f t="array" ref="AS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 spans="1:45" x14ac:dyDescent="0.25">
      <c r="A7" s="12">
        <v>32</v>
      </c>
      <c r="B7" s="12" t="str" cm="1">
        <f t="array" ref="B7">_xlfn.IFS(HR_Analytics[[#This Row],[Age]]&lt;=30,"Below 30",HR_Analytics[[#This Row],[Age]]&lt;=40,"30-40",HR_Analytics[[#This Row],[Age]]&lt;=60,"40-60")</f>
        <v>30-40</v>
      </c>
      <c r="C7" s="9" t="s">
        <v>17</v>
      </c>
      <c r="D7" s="9" t="s">
        <v>18</v>
      </c>
      <c r="E7" s="9" t="s">
        <v>19</v>
      </c>
      <c r="F7" s="3">
        <v>2</v>
      </c>
      <c r="G7" s="3" t="str" cm="1">
        <f t="array" ref="G7">_xlfn.IFS(HR_Analytics[[#This Row],[Distance From Home]]&lt;=5,"1-5",HR_Analytics[[#This Row],[Distance From Home]]&lt;=10,"5-10",HR_Analytics[[#This Row],[Distance From Home]]&lt;=15,"10-15",HR_Analytics[[#This Row],[Distance From Home]]&lt;=20,"15-20",HR_Analytics[[#This Row],[Distance From Home]]&gt;20,"Above 20")</f>
        <v>1-5</v>
      </c>
      <c r="H7" s="3">
        <v>2</v>
      </c>
      <c r="I7" s="9" t="str">
        <f>VLOOKUP(H7,Mapping!$J$2:$K$6,2,0)</f>
        <v>College</v>
      </c>
      <c r="J7" s="9" t="s">
        <v>13</v>
      </c>
      <c r="K7" s="3">
        <v>8</v>
      </c>
      <c r="L7" s="3">
        <v>4</v>
      </c>
      <c r="M7" s="9" t="str">
        <f>VLOOKUP(L7,Mapping!$A$2:$B$5,2,0)</f>
        <v>Satisfied</v>
      </c>
      <c r="N7" s="9" t="s">
        <v>20</v>
      </c>
      <c r="O7" s="3">
        <v>3</v>
      </c>
      <c r="P7" s="9" t="str">
        <f>VLOOKUP(O7,Mapping!$A$9:$B$12,2,0)</f>
        <v>High</v>
      </c>
      <c r="Q7" s="3">
        <v>1</v>
      </c>
      <c r="R7" s="9" t="str">
        <f>VLOOKUP(Q7,Mapping!$A$16:$B$20,2,0)</f>
        <v>Entry Level</v>
      </c>
      <c r="S7" s="9" t="s">
        <v>24</v>
      </c>
      <c r="T7" s="3">
        <v>4</v>
      </c>
      <c r="U7" s="9" t="str">
        <f>VLOOKUP(T7,Mapping!$E$9:$F$12,2,0)</f>
        <v>Satisfied</v>
      </c>
      <c r="V7" s="9" t="s">
        <v>16</v>
      </c>
      <c r="W7" s="5">
        <v>3068</v>
      </c>
      <c r="X7" s="3">
        <v>0</v>
      </c>
      <c r="Y7" s="9" t="s">
        <v>17</v>
      </c>
      <c r="Z7" s="4">
        <v>13</v>
      </c>
      <c r="AA7" s="24">
        <f>HR_Analytics[[#This Row],[Salary Hike]]/100</f>
        <v>0.13</v>
      </c>
      <c r="AB7" s="3">
        <v>3</v>
      </c>
      <c r="AC7" s="9" t="str">
        <f>VLOOKUP(AB7,Mapping!$E$2:$F$3,2,0)</f>
        <v>Excellent</v>
      </c>
      <c r="AD7" s="3">
        <v>3</v>
      </c>
      <c r="AE7" s="9" t="str">
        <f>VLOOKUP(AD7,Mapping!$E$16:$F$19,2,0)</f>
        <v>Neutral</v>
      </c>
      <c r="AF7" s="3">
        <v>0</v>
      </c>
      <c r="AG7" s="3">
        <v>8</v>
      </c>
      <c r="AH7" s="3" t="str" cm="1">
        <f t="array" ref="AH7">_xlfn.IFS(HR_Analytics[[#This Row],[Total Working Years]]&lt;=2,"0-2",HR_Analytics[[#This Row],[Total Working Years]]&lt;=5,"2-5",HR_Analytics[[#This Row],[Total Working Years]]&lt;=10,"5-10",HR_Analytics[[#This Row],[Total Working Years]]&lt;=20,"10-20",HR_Analytics[[#This Row],[Total Working Years]]&lt;=40,"20-40")</f>
        <v>5-10</v>
      </c>
      <c r="AI7" s="3">
        <v>2</v>
      </c>
      <c r="AJ7" s="3">
        <v>2</v>
      </c>
      <c r="AK7" s="9" t="str">
        <f>VLOOKUP(AJ7,Mapping!$J$10:$K$13,2,0)</f>
        <v>Good</v>
      </c>
      <c r="AL7" s="3">
        <v>7</v>
      </c>
      <c r="AM7" s="3" t="str" cm="1">
        <f t="array" ref="AM7">_xlfn.IFS(HR_Analytics[[#This Row],[Years At Company]]&lt;=2,"0-2",HR_Analytics[[#This Row],[Years At Company]]&lt;=5,"2-5",HR_Analytics[[#This Row],[Years At Company]]&lt;=10,"5-10",HR_Analytics[[#This Row],[Years At Company]]&lt;=20,"10-20",HR_Analytics[[#This Row],[Years At Company]]&lt;=40,"20-40")</f>
        <v>5-10</v>
      </c>
      <c r="AN7" s="3">
        <v>7</v>
      </c>
      <c r="AO7" s="3" t="str" cm="1">
        <f t="array" ref="AO7">_xlfn.IFS(HR_Analytics[[#This Row],[Years In Current Role]]&lt;=2,"0-2",HR_Analytics[[#This Row],[Years In Current Role]]&lt;=5,"2-5",HR_Analytics[[#This Row],[Years In Current Role]]&lt;=10,"5-10",HR_Analytics[[#This Row],[Years In Current Role]]&lt;=15,"10-15",HR_Analytics[[#This Row],[Years In Current Role]]&gt;15,"Above 15")</f>
        <v>5-10</v>
      </c>
      <c r="AP7" s="3">
        <v>3</v>
      </c>
      <c r="AQ7" s="14" t="str" cm="1">
        <f t="array" ref="AQ7">_xlfn.IFS(HR_Analytics[[#This Row],[Years Since Last Promotion]]&lt;=2,"0-2",HR_Analytics[[#This Row],[Years Since Last Promotion]]&lt;=5,"2-5",HR_Analytics[[#This Row],[Years Since Last Promotion]]&lt;=10,"5-10",HR_Analytics[[#This Row],[Years Since Last Promotion]]&lt;=15,"10-15")</f>
        <v>2-5</v>
      </c>
      <c r="AR7" s="14">
        <v>6</v>
      </c>
      <c r="AS7" s="3" t="str" cm="1">
        <f t="array" ref="AS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 spans="1:45" x14ac:dyDescent="0.25">
      <c r="A8" s="12">
        <v>59</v>
      </c>
      <c r="B8" s="12" t="str" cm="1">
        <f t="array" ref="B8">_xlfn.IFS(HR_Analytics[[#This Row],[Age]]&lt;=30,"Below 30",HR_Analytics[[#This Row],[Age]]&lt;=40,"30-40",HR_Analytics[[#This Row],[Age]]&lt;=60,"40-60")</f>
        <v>40-60</v>
      </c>
      <c r="C8" s="9" t="s">
        <v>17</v>
      </c>
      <c r="D8" s="9" t="s">
        <v>11</v>
      </c>
      <c r="E8" s="9" t="s">
        <v>19</v>
      </c>
      <c r="F8" s="3">
        <v>3</v>
      </c>
      <c r="G8" s="3" t="str" cm="1">
        <f t="array" ref="G8">_xlfn.IFS(HR_Analytics[[#This Row],[Distance From Home]]&lt;=5,"1-5",HR_Analytics[[#This Row],[Distance From Home]]&lt;=10,"5-10",HR_Analytics[[#This Row],[Distance From Home]]&lt;=15,"10-15",HR_Analytics[[#This Row],[Distance From Home]]&lt;=20,"15-20",HR_Analytics[[#This Row],[Distance From Home]]&gt;20,"Above 20")</f>
        <v>1-5</v>
      </c>
      <c r="H8" s="3">
        <v>3</v>
      </c>
      <c r="I8" s="9" t="str">
        <f>VLOOKUP(H8,Mapping!$J$2:$K$6,2,0)</f>
        <v>Bachelors</v>
      </c>
      <c r="J8" s="9" t="s">
        <v>25</v>
      </c>
      <c r="K8" s="3">
        <v>10</v>
      </c>
      <c r="L8" s="3">
        <v>3</v>
      </c>
      <c r="M8" s="9" t="str">
        <f>VLOOKUP(L8,Mapping!$A$2:$B$5,2,0)</f>
        <v>Neutral</v>
      </c>
      <c r="N8" s="9" t="s">
        <v>14</v>
      </c>
      <c r="O8" s="3">
        <v>4</v>
      </c>
      <c r="P8" s="9" t="str">
        <f>VLOOKUP(O8,Mapping!$A$9:$B$12,2,0)</f>
        <v>Very High</v>
      </c>
      <c r="Q8" s="3">
        <v>1</v>
      </c>
      <c r="R8" s="9" t="str">
        <f>VLOOKUP(Q8,Mapping!$A$16:$B$20,2,0)</f>
        <v>Entry Level</v>
      </c>
      <c r="S8" s="9" t="s">
        <v>24</v>
      </c>
      <c r="T8" s="3">
        <v>1</v>
      </c>
      <c r="U8" s="9" t="str">
        <f>VLOOKUP(T8,Mapping!$E$9:$F$12,2,0)</f>
        <v>Very Dissatisfied</v>
      </c>
      <c r="V8" s="9" t="s">
        <v>22</v>
      </c>
      <c r="W8" s="5">
        <v>2670</v>
      </c>
      <c r="X8" s="3">
        <v>4</v>
      </c>
      <c r="Y8" s="9" t="s">
        <v>10</v>
      </c>
      <c r="Z8" s="4">
        <v>20</v>
      </c>
      <c r="AA8" s="24">
        <f>HR_Analytics[[#This Row],[Salary Hike]]/100</f>
        <v>0.2</v>
      </c>
      <c r="AB8" s="3">
        <v>4</v>
      </c>
      <c r="AC8" s="9" t="str">
        <f>VLOOKUP(AB8,Mapping!$E$2:$F$3,2,0)</f>
        <v>Outstanding</v>
      </c>
      <c r="AD8" s="3">
        <v>1</v>
      </c>
      <c r="AE8" s="9" t="str">
        <f>VLOOKUP(AD8,Mapping!$E$16:$F$19,2,0)</f>
        <v>Very Dissatisfied</v>
      </c>
      <c r="AF8" s="3">
        <v>3</v>
      </c>
      <c r="AG8" s="3">
        <v>12</v>
      </c>
      <c r="AH8" s="3" t="str" cm="1">
        <f t="array" ref="AH8">_xlfn.IFS(HR_Analytics[[#This Row],[Total Working Years]]&lt;=2,"0-2",HR_Analytics[[#This Row],[Total Working Years]]&lt;=5,"2-5",HR_Analytics[[#This Row],[Total Working Years]]&lt;=10,"5-10",HR_Analytics[[#This Row],[Total Working Years]]&lt;=20,"10-20",HR_Analytics[[#This Row],[Total Working Years]]&lt;=40,"20-40")</f>
        <v>10-20</v>
      </c>
      <c r="AI8" s="3">
        <v>3</v>
      </c>
      <c r="AJ8" s="3">
        <v>2</v>
      </c>
      <c r="AK8" s="9" t="str">
        <f>VLOOKUP(AJ8,Mapping!$J$10:$K$13,2,0)</f>
        <v>Good</v>
      </c>
      <c r="AL8" s="3">
        <v>1</v>
      </c>
      <c r="AM8" s="3" t="str" cm="1">
        <f t="array" ref="AM8">_xlfn.IFS(HR_Analytics[[#This Row],[Years At Company]]&lt;=2,"0-2",HR_Analytics[[#This Row],[Years At Company]]&lt;=5,"2-5",HR_Analytics[[#This Row],[Years At Company]]&lt;=10,"5-10",HR_Analytics[[#This Row],[Years At Company]]&lt;=20,"10-20",HR_Analytics[[#This Row],[Years At Company]]&lt;=40,"20-40")</f>
        <v>0-2</v>
      </c>
      <c r="AN8" s="3">
        <v>0</v>
      </c>
      <c r="AO8" s="3" t="str" cm="1">
        <f t="array" ref="AO8">_xlfn.IFS(HR_Analytics[[#This Row],[Years In Current Role]]&lt;=2,"0-2",HR_Analytics[[#This Row],[Years In Current Role]]&lt;=5,"2-5",HR_Analytics[[#This Row],[Years In Current Role]]&lt;=10,"5-10",HR_Analytics[[#This Row],[Years In Current Role]]&lt;=15,"10-15",HR_Analytics[[#This Row],[Years In Current Role]]&gt;15,"Above 15")</f>
        <v>0-2</v>
      </c>
      <c r="AP8" s="3">
        <v>0</v>
      </c>
      <c r="AQ8" s="14" t="str" cm="1">
        <f t="array" ref="AQ8">_xlfn.IFS(HR_Analytics[[#This Row],[Years Since Last Promotion]]&lt;=2,"0-2",HR_Analytics[[#This Row],[Years Since Last Promotion]]&lt;=5,"2-5",HR_Analytics[[#This Row],[Years Since Last Promotion]]&lt;=10,"5-10",HR_Analytics[[#This Row],[Years Since Last Promotion]]&lt;=15,"10-15")</f>
        <v>0-2</v>
      </c>
      <c r="AR8" s="14">
        <v>0</v>
      </c>
      <c r="AS8" s="3" t="str" cm="1">
        <f t="array" ref="AS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 spans="1:45" x14ac:dyDescent="0.25">
      <c r="A9" s="12">
        <v>30</v>
      </c>
      <c r="B9" s="12" t="str" cm="1">
        <f t="array" ref="B9">_xlfn.IFS(HR_Analytics[[#This Row],[Age]]&lt;=30,"Below 30",HR_Analytics[[#This Row],[Age]]&lt;=40,"30-40",HR_Analytics[[#This Row],[Age]]&lt;=60,"40-60")</f>
        <v>Below 30</v>
      </c>
      <c r="C9" s="9" t="s">
        <v>17</v>
      </c>
      <c r="D9" s="9" t="s">
        <v>11</v>
      </c>
      <c r="E9" s="9" t="s">
        <v>19</v>
      </c>
      <c r="F9" s="3">
        <v>24</v>
      </c>
      <c r="G9" s="3" t="str" cm="1">
        <f t="array" ref="G9">_xlfn.IFS(HR_Analytics[[#This Row],[Distance From Home]]&lt;=5,"1-5",HR_Analytics[[#This Row],[Distance From Home]]&lt;=10,"5-10",HR_Analytics[[#This Row],[Distance From Home]]&lt;=15,"10-15",HR_Analytics[[#This Row],[Distance From Home]]&lt;=20,"15-20",HR_Analytics[[#This Row],[Distance From Home]]&gt;20,"Above 20")</f>
        <v>Above 20</v>
      </c>
      <c r="H9" s="3">
        <v>1</v>
      </c>
      <c r="I9" s="9" t="str">
        <f>VLOOKUP(H9,Mapping!$J$2:$K$6,2,0)</f>
        <v>Below College</v>
      </c>
      <c r="J9" s="9" t="s">
        <v>13</v>
      </c>
      <c r="K9" s="3">
        <v>11</v>
      </c>
      <c r="L9" s="3">
        <v>4</v>
      </c>
      <c r="M9" s="9" t="str">
        <f>VLOOKUP(L9,Mapping!$A$2:$B$5,2,0)</f>
        <v>Satisfied</v>
      </c>
      <c r="N9" s="9" t="s">
        <v>20</v>
      </c>
      <c r="O9" s="3">
        <v>3</v>
      </c>
      <c r="P9" s="9" t="str">
        <f>VLOOKUP(O9,Mapping!$A$9:$B$12,2,0)</f>
        <v>High</v>
      </c>
      <c r="Q9" s="3">
        <v>1</v>
      </c>
      <c r="R9" s="9" t="str">
        <f>VLOOKUP(Q9,Mapping!$A$16:$B$20,2,0)</f>
        <v>Entry Level</v>
      </c>
      <c r="S9" s="9" t="s">
        <v>24</v>
      </c>
      <c r="T9" s="3">
        <v>3</v>
      </c>
      <c r="U9" s="9" t="str">
        <f>VLOOKUP(T9,Mapping!$E$9:$F$12,2,0)</f>
        <v>Neutral</v>
      </c>
      <c r="V9" s="9" t="s">
        <v>26</v>
      </c>
      <c r="W9" s="5">
        <v>2693</v>
      </c>
      <c r="X9" s="3">
        <v>1</v>
      </c>
      <c r="Y9" s="9" t="s">
        <v>17</v>
      </c>
      <c r="Z9" s="4">
        <v>22</v>
      </c>
      <c r="AA9" s="24">
        <f>HR_Analytics[[#This Row],[Salary Hike]]/100</f>
        <v>0.22</v>
      </c>
      <c r="AB9" s="3">
        <v>4</v>
      </c>
      <c r="AC9" s="9" t="str">
        <f>VLOOKUP(AB9,Mapping!$E$2:$F$3,2,0)</f>
        <v>Outstanding</v>
      </c>
      <c r="AD9" s="3">
        <v>2</v>
      </c>
      <c r="AE9" s="9" t="str">
        <f>VLOOKUP(AD9,Mapping!$E$16:$F$19,2,0)</f>
        <v>Dissatisfied</v>
      </c>
      <c r="AF9" s="3">
        <v>1</v>
      </c>
      <c r="AG9" s="3">
        <v>1</v>
      </c>
      <c r="AH9" s="3" t="str" cm="1">
        <f t="array" ref="AH9">_xlfn.IFS(HR_Analytics[[#This Row],[Total Working Years]]&lt;=2,"0-2",HR_Analytics[[#This Row],[Total Working Years]]&lt;=5,"2-5",HR_Analytics[[#This Row],[Total Working Years]]&lt;=10,"5-10",HR_Analytics[[#This Row],[Total Working Years]]&lt;=20,"10-20",HR_Analytics[[#This Row],[Total Working Years]]&lt;=40,"20-40")</f>
        <v>0-2</v>
      </c>
      <c r="AI9" s="3">
        <v>2</v>
      </c>
      <c r="AJ9" s="3">
        <v>3</v>
      </c>
      <c r="AK9" s="9" t="str">
        <f>VLOOKUP(AJ9,Mapping!$J$10:$K$13,2,0)</f>
        <v>Better</v>
      </c>
      <c r="AL9" s="3">
        <v>1</v>
      </c>
      <c r="AM9" s="3" t="str" cm="1">
        <f t="array" ref="AM9">_xlfn.IFS(HR_Analytics[[#This Row],[Years At Company]]&lt;=2,"0-2",HR_Analytics[[#This Row],[Years At Company]]&lt;=5,"2-5",HR_Analytics[[#This Row],[Years At Company]]&lt;=10,"5-10",HR_Analytics[[#This Row],[Years At Company]]&lt;=20,"10-20",HR_Analytics[[#This Row],[Years At Company]]&lt;=40,"20-40")</f>
        <v>0-2</v>
      </c>
      <c r="AN9" s="3">
        <v>0</v>
      </c>
      <c r="AO9" s="3" t="str" cm="1">
        <f t="array" ref="AO9">_xlfn.IFS(HR_Analytics[[#This Row],[Years In Current Role]]&lt;=2,"0-2",HR_Analytics[[#This Row],[Years In Current Role]]&lt;=5,"2-5",HR_Analytics[[#This Row],[Years In Current Role]]&lt;=10,"5-10",HR_Analytics[[#This Row],[Years In Current Role]]&lt;=15,"10-15",HR_Analytics[[#This Row],[Years In Current Role]]&gt;15,"Above 15")</f>
        <v>0-2</v>
      </c>
      <c r="AP9" s="3">
        <v>0</v>
      </c>
      <c r="AQ9" s="14" t="str" cm="1">
        <f t="array" ref="AQ9">_xlfn.IFS(HR_Analytics[[#This Row],[Years Since Last Promotion]]&lt;=2,"0-2",HR_Analytics[[#This Row],[Years Since Last Promotion]]&lt;=5,"2-5",HR_Analytics[[#This Row],[Years Since Last Promotion]]&lt;=10,"5-10",HR_Analytics[[#This Row],[Years Since Last Promotion]]&lt;=15,"10-15")</f>
        <v>0-2</v>
      </c>
      <c r="AR9" s="14">
        <v>0</v>
      </c>
      <c r="AS9" s="3" t="str" cm="1">
        <f t="array" ref="AS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 spans="1:45" x14ac:dyDescent="0.25">
      <c r="A10" s="12">
        <v>38</v>
      </c>
      <c r="B10" s="12" t="str" cm="1">
        <f t="array" ref="B10">_xlfn.IFS(HR_Analytics[[#This Row],[Age]]&lt;=30,"Below 30",HR_Analytics[[#This Row],[Age]]&lt;=40,"30-40",HR_Analytics[[#This Row],[Age]]&lt;=60,"40-60")</f>
        <v>30-40</v>
      </c>
      <c r="C10" s="9" t="s">
        <v>17</v>
      </c>
      <c r="D10" s="9" t="s">
        <v>18</v>
      </c>
      <c r="E10" s="9" t="s">
        <v>19</v>
      </c>
      <c r="F10" s="3">
        <v>23</v>
      </c>
      <c r="G10" s="3" t="str" cm="1">
        <f t="array" ref="G10">_xlfn.IFS(HR_Analytics[[#This Row],[Distance From Home]]&lt;=5,"1-5",HR_Analytics[[#This Row],[Distance From Home]]&lt;=10,"5-10",HR_Analytics[[#This Row],[Distance From Home]]&lt;=15,"10-15",HR_Analytics[[#This Row],[Distance From Home]]&lt;=20,"15-20",HR_Analytics[[#This Row],[Distance From Home]]&gt;20,"Above 20")</f>
        <v>Above 20</v>
      </c>
      <c r="H10" s="3">
        <v>3</v>
      </c>
      <c r="I10" s="9" t="str">
        <f>VLOOKUP(H10,Mapping!$J$2:$K$6,2,0)</f>
        <v>Bachelors</v>
      </c>
      <c r="J10" s="9" t="s">
        <v>13</v>
      </c>
      <c r="K10" s="3">
        <v>12</v>
      </c>
      <c r="L10" s="3">
        <v>4</v>
      </c>
      <c r="M10" s="9" t="str">
        <f>VLOOKUP(L10,Mapping!$A$2:$B$5,2,0)</f>
        <v>Satisfied</v>
      </c>
      <c r="N10" s="9" t="s">
        <v>20</v>
      </c>
      <c r="O10" s="3">
        <v>2</v>
      </c>
      <c r="P10" s="9" t="str">
        <f>VLOOKUP(O10,Mapping!$A$9:$B$12,2,0)</f>
        <v>Medium</v>
      </c>
      <c r="Q10" s="3">
        <v>3</v>
      </c>
      <c r="R10" s="9" t="str">
        <f>VLOOKUP(Q10,Mapping!$A$16:$B$20,2,0)</f>
        <v>Mid Level</v>
      </c>
      <c r="S10" s="9" t="s">
        <v>27</v>
      </c>
      <c r="T10" s="3">
        <v>3</v>
      </c>
      <c r="U10" s="9" t="str">
        <f>VLOOKUP(T10,Mapping!$E$9:$F$12,2,0)</f>
        <v>Neutral</v>
      </c>
      <c r="V10" s="9" t="s">
        <v>16</v>
      </c>
      <c r="W10" s="5">
        <v>9526</v>
      </c>
      <c r="X10" s="3">
        <v>0</v>
      </c>
      <c r="Y10" s="9" t="s">
        <v>17</v>
      </c>
      <c r="Z10" s="4">
        <v>21</v>
      </c>
      <c r="AA10" s="24">
        <f>HR_Analytics[[#This Row],[Salary Hike]]/100</f>
        <v>0.21</v>
      </c>
      <c r="AB10" s="3">
        <v>4</v>
      </c>
      <c r="AC10" s="9" t="str">
        <f>VLOOKUP(AB10,Mapping!$E$2:$F$3,2,0)</f>
        <v>Outstanding</v>
      </c>
      <c r="AD10" s="3">
        <v>2</v>
      </c>
      <c r="AE10" s="9" t="str">
        <f>VLOOKUP(AD10,Mapping!$E$16:$F$19,2,0)</f>
        <v>Dissatisfied</v>
      </c>
      <c r="AF10" s="3">
        <v>0</v>
      </c>
      <c r="AG10" s="3">
        <v>10</v>
      </c>
      <c r="AH10" s="3" t="str" cm="1">
        <f t="array" ref="AH10">_xlfn.IFS(HR_Analytics[[#This Row],[Total Working Years]]&lt;=2,"0-2",HR_Analytics[[#This Row],[Total Working Years]]&lt;=5,"2-5",HR_Analytics[[#This Row],[Total Working Years]]&lt;=10,"5-10",HR_Analytics[[#This Row],[Total Working Years]]&lt;=20,"10-20",HR_Analytics[[#This Row],[Total Working Years]]&lt;=40,"20-40")</f>
        <v>5-10</v>
      </c>
      <c r="AI10" s="3">
        <v>2</v>
      </c>
      <c r="AJ10" s="3">
        <v>3</v>
      </c>
      <c r="AK10" s="9" t="str">
        <f>VLOOKUP(AJ10,Mapping!$J$10:$K$13,2,0)</f>
        <v>Better</v>
      </c>
      <c r="AL10" s="3">
        <v>9</v>
      </c>
      <c r="AM10" s="3" t="str" cm="1">
        <f t="array" ref="AM10">_xlfn.IFS(HR_Analytics[[#This Row],[Years At Company]]&lt;=2,"0-2",HR_Analytics[[#This Row],[Years At Company]]&lt;=5,"2-5",HR_Analytics[[#This Row],[Years At Company]]&lt;=10,"5-10",HR_Analytics[[#This Row],[Years At Company]]&lt;=20,"10-20",HR_Analytics[[#This Row],[Years At Company]]&lt;=40,"20-40")</f>
        <v>5-10</v>
      </c>
      <c r="AN10" s="3">
        <v>7</v>
      </c>
      <c r="AO10" s="3" t="str" cm="1">
        <f t="array" ref="AO10">_xlfn.IFS(HR_Analytics[[#This Row],[Years In Current Role]]&lt;=2,"0-2",HR_Analytics[[#This Row],[Years In Current Role]]&lt;=5,"2-5",HR_Analytics[[#This Row],[Years In Current Role]]&lt;=10,"5-10",HR_Analytics[[#This Row],[Years In Current Role]]&lt;=15,"10-15",HR_Analytics[[#This Row],[Years In Current Role]]&gt;15,"Above 15")</f>
        <v>5-10</v>
      </c>
      <c r="AP10" s="3">
        <v>1</v>
      </c>
      <c r="AQ10" s="14" t="str" cm="1">
        <f t="array" ref="AQ10">_xlfn.IFS(HR_Analytics[[#This Row],[Years Since Last Promotion]]&lt;=2,"0-2",HR_Analytics[[#This Row],[Years Since Last Promotion]]&lt;=5,"2-5",HR_Analytics[[#This Row],[Years Since Last Promotion]]&lt;=10,"5-10",HR_Analytics[[#This Row],[Years Since Last Promotion]]&lt;=15,"10-15")</f>
        <v>0-2</v>
      </c>
      <c r="AR10" s="14">
        <v>8</v>
      </c>
      <c r="AS10" s="3" t="str" cm="1">
        <f t="array" ref="AS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 spans="1:45" x14ac:dyDescent="0.25">
      <c r="A11" s="12">
        <v>36</v>
      </c>
      <c r="B11" s="12" t="str" cm="1">
        <f t="array" ref="B11">_xlfn.IFS(HR_Analytics[[#This Row],[Age]]&lt;=30,"Below 30",HR_Analytics[[#This Row],[Age]]&lt;=40,"30-40",HR_Analytics[[#This Row],[Age]]&lt;=60,"40-60")</f>
        <v>30-40</v>
      </c>
      <c r="C11" s="9" t="s">
        <v>17</v>
      </c>
      <c r="D11" s="9" t="s">
        <v>11</v>
      </c>
      <c r="E11" s="9" t="s">
        <v>19</v>
      </c>
      <c r="F11" s="3">
        <v>27</v>
      </c>
      <c r="G11" s="3" t="str" cm="1">
        <f t="array" ref="G11">_xlfn.IFS(HR_Analytics[[#This Row],[Distance From Home]]&lt;=5,"1-5",HR_Analytics[[#This Row],[Distance From Home]]&lt;=10,"5-10",HR_Analytics[[#This Row],[Distance From Home]]&lt;=15,"10-15",HR_Analytics[[#This Row],[Distance From Home]]&lt;=20,"15-20",HR_Analytics[[#This Row],[Distance From Home]]&gt;20,"Above 20")</f>
        <v>Above 20</v>
      </c>
      <c r="H11" s="3">
        <v>3</v>
      </c>
      <c r="I11" s="9" t="str">
        <f>VLOOKUP(H11,Mapping!$J$2:$K$6,2,0)</f>
        <v>Bachelors</v>
      </c>
      <c r="J11" s="9" t="s">
        <v>25</v>
      </c>
      <c r="K11" s="3">
        <v>13</v>
      </c>
      <c r="L11" s="3">
        <v>3</v>
      </c>
      <c r="M11" s="9" t="str">
        <f>VLOOKUP(L11,Mapping!$A$2:$B$5,2,0)</f>
        <v>Neutral</v>
      </c>
      <c r="N11" s="9" t="s">
        <v>20</v>
      </c>
      <c r="O11" s="3">
        <v>3</v>
      </c>
      <c r="P11" s="9" t="str">
        <f>VLOOKUP(O11,Mapping!$A$9:$B$12,2,0)</f>
        <v>High</v>
      </c>
      <c r="Q11" s="3">
        <v>2</v>
      </c>
      <c r="R11" s="9" t="str">
        <f>VLOOKUP(Q11,Mapping!$A$16:$B$20,2,0)</f>
        <v>Junior</v>
      </c>
      <c r="S11" s="9" t="s">
        <v>28</v>
      </c>
      <c r="T11" s="3">
        <v>3</v>
      </c>
      <c r="U11" s="9" t="str">
        <f>VLOOKUP(T11,Mapping!$E$9:$F$12,2,0)</f>
        <v>Neutral</v>
      </c>
      <c r="V11" s="9" t="s">
        <v>22</v>
      </c>
      <c r="W11" s="5">
        <v>5237</v>
      </c>
      <c r="X11" s="3">
        <v>6</v>
      </c>
      <c r="Y11" s="9" t="s">
        <v>17</v>
      </c>
      <c r="Z11" s="4">
        <v>13</v>
      </c>
      <c r="AA11" s="24">
        <f>HR_Analytics[[#This Row],[Salary Hike]]/100</f>
        <v>0.13</v>
      </c>
      <c r="AB11" s="3">
        <v>3</v>
      </c>
      <c r="AC11" s="9" t="str">
        <f>VLOOKUP(AB11,Mapping!$E$2:$F$3,2,0)</f>
        <v>Excellent</v>
      </c>
      <c r="AD11" s="3">
        <v>2</v>
      </c>
      <c r="AE11" s="9" t="str">
        <f>VLOOKUP(AD11,Mapping!$E$16:$F$19,2,0)</f>
        <v>Dissatisfied</v>
      </c>
      <c r="AF11" s="3">
        <v>2</v>
      </c>
      <c r="AG11" s="3">
        <v>17</v>
      </c>
      <c r="AH11" s="3" t="str" cm="1">
        <f t="array" ref="AH11">_xlfn.IFS(HR_Analytics[[#This Row],[Total Working Years]]&lt;=2,"0-2",HR_Analytics[[#This Row],[Total Working Years]]&lt;=5,"2-5",HR_Analytics[[#This Row],[Total Working Years]]&lt;=10,"5-10",HR_Analytics[[#This Row],[Total Working Years]]&lt;=20,"10-20",HR_Analytics[[#This Row],[Total Working Years]]&lt;=40,"20-40")</f>
        <v>10-20</v>
      </c>
      <c r="AI11" s="3">
        <v>3</v>
      </c>
      <c r="AJ11" s="3">
        <v>2</v>
      </c>
      <c r="AK11" s="9" t="str">
        <f>VLOOKUP(AJ11,Mapping!$J$10:$K$13,2,0)</f>
        <v>Good</v>
      </c>
      <c r="AL11" s="3">
        <v>7</v>
      </c>
      <c r="AM11" s="3" t="str" cm="1">
        <f t="array" ref="AM11">_xlfn.IFS(HR_Analytics[[#This Row],[Years At Company]]&lt;=2,"0-2",HR_Analytics[[#This Row],[Years At Company]]&lt;=5,"2-5",HR_Analytics[[#This Row],[Years At Company]]&lt;=10,"5-10",HR_Analytics[[#This Row],[Years At Company]]&lt;=20,"10-20",HR_Analytics[[#This Row],[Years At Company]]&lt;=40,"20-40")</f>
        <v>5-10</v>
      </c>
      <c r="AN11" s="3">
        <v>7</v>
      </c>
      <c r="AO11" s="3" t="str" cm="1">
        <f t="array" ref="AO11">_xlfn.IFS(HR_Analytics[[#This Row],[Years In Current Role]]&lt;=2,"0-2",HR_Analytics[[#This Row],[Years In Current Role]]&lt;=5,"2-5",HR_Analytics[[#This Row],[Years In Current Role]]&lt;=10,"5-10",HR_Analytics[[#This Row],[Years In Current Role]]&lt;=15,"10-15",HR_Analytics[[#This Row],[Years In Current Role]]&gt;15,"Above 15")</f>
        <v>5-10</v>
      </c>
      <c r="AP11" s="3">
        <v>7</v>
      </c>
      <c r="AQ11" s="14" t="str" cm="1">
        <f t="array" ref="AQ11">_xlfn.IFS(HR_Analytics[[#This Row],[Years Since Last Promotion]]&lt;=2,"0-2",HR_Analytics[[#This Row],[Years Since Last Promotion]]&lt;=5,"2-5",HR_Analytics[[#This Row],[Years Since Last Promotion]]&lt;=10,"5-10",HR_Analytics[[#This Row],[Years Since Last Promotion]]&lt;=15,"10-15")</f>
        <v>5-10</v>
      </c>
      <c r="AR11" s="14">
        <v>7</v>
      </c>
      <c r="AS11" s="3" t="str" cm="1">
        <f t="array" ref="AS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 spans="1:45" x14ac:dyDescent="0.25">
      <c r="A12" s="12">
        <v>35</v>
      </c>
      <c r="B12" s="12" t="str" cm="1">
        <f t="array" ref="B12">_xlfn.IFS(HR_Analytics[[#This Row],[Age]]&lt;=30,"Below 30",HR_Analytics[[#This Row],[Age]]&lt;=40,"30-40",HR_Analytics[[#This Row],[Age]]&lt;=60,"40-60")</f>
        <v>30-40</v>
      </c>
      <c r="C12" s="9" t="s">
        <v>17</v>
      </c>
      <c r="D12" s="9" t="s">
        <v>11</v>
      </c>
      <c r="E12" s="9" t="s">
        <v>19</v>
      </c>
      <c r="F12" s="3">
        <v>16</v>
      </c>
      <c r="G12" s="3" t="str" cm="1">
        <f t="array" ref="G12">_xlfn.IFS(HR_Analytics[[#This Row],[Distance From Home]]&lt;=5,"1-5",HR_Analytics[[#This Row],[Distance From Home]]&lt;=10,"5-10",HR_Analytics[[#This Row],[Distance From Home]]&lt;=15,"10-15",HR_Analytics[[#This Row],[Distance From Home]]&lt;=20,"15-20",HR_Analytics[[#This Row],[Distance From Home]]&gt;20,"Above 20")</f>
        <v>15-20</v>
      </c>
      <c r="H12" s="3">
        <v>3</v>
      </c>
      <c r="I12" s="9" t="str">
        <f>VLOOKUP(H12,Mapping!$J$2:$K$6,2,0)</f>
        <v>Bachelors</v>
      </c>
      <c r="J12" s="9" t="s">
        <v>25</v>
      </c>
      <c r="K12" s="3">
        <v>14</v>
      </c>
      <c r="L12" s="3">
        <v>1</v>
      </c>
      <c r="M12" s="9" t="str">
        <f>VLOOKUP(L12,Mapping!$A$2:$B$5,2,0)</f>
        <v>Very Dissatisfied</v>
      </c>
      <c r="N12" s="9" t="s">
        <v>20</v>
      </c>
      <c r="O12" s="3">
        <v>4</v>
      </c>
      <c r="P12" s="9" t="str">
        <f>VLOOKUP(O12,Mapping!$A$9:$B$12,2,0)</f>
        <v>Very High</v>
      </c>
      <c r="Q12" s="3">
        <v>1</v>
      </c>
      <c r="R12" s="9" t="str">
        <f>VLOOKUP(Q12,Mapping!$A$16:$B$20,2,0)</f>
        <v>Entry Level</v>
      </c>
      <c r="S12" s="9" t="s">
        <v>24</v>
      </c>
      <c r="T12" s="3">
        <v>2</v>
      </c>
      <c r="U12" s="9" t="str">
        <f>VLOOKUP(T12,Mapping!$E$9:$F$12,2,0)</f>
        <v>Dissatisfied</v>
      </c>
      <c r="V12" s="9" t="s">
        <v>22</v>
      </c>
      <c r="W12" s="5">
        <v>2426</v>
      </c>
      <c r="X12" s="3">
        <v>0</v>
      </c>
      <c r="Y12" s="9" t="s">
        <v>17</v>
      </c>
      <c r="Z12" s="4">
        <v>13</v>
      </c>
      <c r="AA12" s="24">
        <f>HR_Analytics[[#This Row],[Salary Hike]]/100</f>
        <v>0.13</v>
      </c>
      <c r="AB12" s="3">
        <v>3</v>
      </c>
      <c r="AC12" s="9" t="str">
        <f>VLOOKUP(AB12,Mapping!$E$2:$F$3,2,0)</f>
        <v>Excellent</v>
      </c>
      <c r="AD12" s="3">
        <v>3</v>
      </c>
      <c r="AE12" s="9" t="str">
        <f>VLOOKUP(AD12,Mapping!$E$16:$F$19,2,0)</f>
        <v>Neutral</v>
      </c>
      <c r="AF12" s="3">
        <v>1</v>
      </c>
      <c r="AG12" s="3">
        <v>6</v>
      </c>
      <c r="AH12" s="3" t="str" cm="1">
        <f t="array" ref="AH12">_xlfn.IFS(HR_Analytics[[#This Row],[Total Working Years]]&lt;=2,"0-2",HR_Analytics[[#This Row],[Total Working Years]]&lt;=5,"2-5",HR_Analytics[[#This Row],[Total Working Years]]&lt;=10,"5-10",HR_Analytics[[#This Row],[Total Working Years]]&lt;=20,"10-20",HR_Analytics[[#This Row],[Total Working Years]]&lt;=40,"20-40")</f>
        <v>5-10</v>
      </c>
      <c r="AI12" s="3">
        <v>5</v>
      </c>
      <c r="AJ12" s="3">
        <v>3</v>
      </c>
      <c r="AK12" s="9" t="str">
        <f>VLOOKUP(AJ12,Mapping!$J$10:$K$13,2,0)</f>
        <v>Better</v>
      </c>
      <c r="AL12" s="3">
        <v>5</v>
      </c>
      <c r="AM12" s="3" t="str" cm="1">
        <f t="array" ref="AM12">_xlfn.IFS(HR_Analytics[[#This Row],[Years At Company]]&lt;=2,"0-2",HR_Analytics[[#This Row],[Years At Company]]&lt;=5,"2-5",HR_Analytics[[#This Row],[Years At Company]]&lt;=10,"5-10",HR_Analytics[[#This Row],[Years At Company]]&lt;=20,"10-20",HR_Analytics[[#This Row],[Years At Company]]&lt;=40,"20-40")</f>
        <v>2-5</v>
      </c>
      <c r="AN12" s="3">
        <v>4</v>
      </c>
      <c r="AO12" s="3" t="str" cm="1">
        <f t="array" ref="AO12">_xlfn.IFS(HR_Analytics[[#This Row],[Years In Current Role]]&lt;=2,"0-2",HR_Analytics[[#This Row],[Years In Current Role]]&lt;=5,"2-5",HR_Analytics[[#This Row],[Years In Current Role]]&lt;=10,"5-10",HR_Analytics[[#This Row],[Years In Current Role]]&lt;=15,"10-15",HR_Analytics[[#This Row],[Years In Current Role]]&gt;15,"Above 15")</f>
        <v>2-5</v>
      </c>
      <c r="AP12" s="3">
        <v>0</v>
      </c>
      <c r="AQ12" s="14" t="str" cm="1">
        <f t="array" ref="AQ12">_xlfn.IFS(HR_Analytics[[#This Row],[Years Since Last Promotion]]&lt;=2,"0-2",HR_Analytics[[#This Row],[Years Since Last Promotion]]&lt;=5,"2-5",HR_Analytics[[#This Row],[Years Since Last Promotion]]&lt;=10,"5-10",HR_Analytics[[#This Row],[Years Since Last Promotion]]&lt;=15,"10-15")</f>
        <v>0-2</v>
      </c>
      <c r="AR12" s="14">
        <v>3</v>
      </c>
      <c r="AS12" s="3" t="str" cm="1">
        <f t="array" ref="AS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 spans="1:45" x14ac:dyDescent="0.25">
      <c r="A13" s="12">
        <v>29</v>
      </c>
      <c r="B13" s="12" t="str" cm="1">
        <f t="array" ref="B13">_xlfn.IFS(HR_Analytics[[#This Row],[Age]]&lt;=30,"Below 30",HR_Analytics[[#This Row],[Age]]&lt;=40,"30-40",HR_Analytics[[#This Row],[Age]]&lt;=60,"40-60")</f>
        <v>Below 30</v>
      </c>
      <c r="C13" s="9" t="s">
        <v>17</v>
      </c>
      <c r="D13" s="9" t="s">
        <v>11</v>
      </c>
      <c r="E13" s="9" t="s">
        <v>19</v>
      </c>
      <c r="F13" s="3">
        <v>15</v>
      </c>
      <c r="G13" s="3" t="str" cm="1">
        <f t="array" ref="G13">_xlfn.IFS(HR_Analytics[[#This Row],[Distance From Home]]&lt;=5,"1-5",HR_Analytics[[#This Row],[Distance From Home]]&lt;=10,"5-10",HR_Analytics[[#This Row],[Distance From Home]]&lt;=15,"10-15",HR_Analytics[[#This Row],[Distance From Home]]&lt;=20,"15-20",HR_Analytics[[#This Row],[Distance From Home]]&gt;20,"Above 20")</f>
        <v>10-15</v>
      </c>
      <c r="H13" s="3">
        <v>2</v>
      </c>
      <c r="I13" s="9" t="str">
        <f>VLOOKUP(H13,Mapping!$J$2:$K$6,2,0)</f>
        <v>College</v>
      </c>
      <c r="J13" s="9" t="s">
        <v>13</v>
      </c>
      <c r="K13" s="3">
        <v>15</v>
      </c>
      <c r="L13" s="3">
        <v>4</v>
      </c>
      <c r="M13" s="9" t="str">
        <f>VLOOKUP(L13,Mapping!$A$2:$B$5,2,0)</f>
        <v>Satisfied</v>
      </c>
      <c r="N13" s="9" t="s">
        <v>14</v>
      </c>
      <c r="O13" s="3">
        <v>2</v>
      </c>
      <c r="P13" s="9" t="str">
        <f>VLOOKUP(O13,Mapping!$A$9:$B$12,2,0)</f>
        <v>Medium</v>
      </c>
      <c r="Q13" s="3">
        <v>2</v>
      </c>
      <c r="R13" s="9" t="str">
        <f>VLOOKUP(Q13,Mapping!$A$16:$B$20,2,0)</f>
        <v>Junior</v>
      </c>
      <c r="S13" s="9" t="s">
        <v>24</v>
      </c>
      <c r="T13" s="3">
        <v>3</v>
      </c>
      <c r="U13" s="9" t="str">
        <f>VLOOKUP(T13,Mapping!$E$9:$F$12,2,0)</f>
        <v>Neutral</v>
      </c>
      <c r="V13" s="9" t="s">
        <v>16</v>
      </c>
      <c r="W13" s="5">
        <v>4193</v>
      </c>
      <c r="X13" s="3">
        <v>0</v>
      </c>
      <c r="Y13" s="9" t="s">
        <v>10</v>
      </c>
      <c r="Z13" s="4">
        <v>12</v>
      </c>
      <c r="AA13" s="24">
        <f>HR_Analytics[[#This Row],[Salary Hike]]/100</f>
        <v>0.12</v>
      </c>
      <c r="AB13" s="3">
        <v>3</v>
      </c>
      <c r="AC13" s="9" t="str">
        <f>VLOOKUP(AB13,Mapping!$E$2:$F$3,2,0)</f>
        <v>Excellent</v>
      </c>
      <c r="AD13" s="3">
        <v>4</v>
      </c>
      <c r="AE13" s="9" t="str">
        <f>VLOOKUP(AD13,Mapping!$E$16:$F$19,2,0)</f>
        <v>Satisfied</v>
      </c>
      <c r="AF13" s="3">
        <v>0</v>
      </c>
      <c r="AG13" s="3">
        <v>10</v>
      </c>
      <c r="AH13" s="3" t="str" cm="1">
        <f t="array" ref="AH13">_xlfn.IFS(HR_Analytics[[#This Row],[Total Working Years]]&lt;=2,"0-2",HR_Analytics[[#This Row],[Total Working Years]]&lt;=5,"2-5",HR_Analytics[[#This Row],[Total Working Years]]&lt;=10,"5-10",HR_Analytics[[#This Row],[Total Working Years]]&lt;=20,"10-20",HR_Analytics[[#This Row],[Total Working Years]]&lt;=40,"20-40")</f>
        <v>5-10</v>
      </c>
      <c r="AI13" s="3">
        <v>3</v>
      </c>
      <c r="AJ13" s="3">
        <v>3</v>
      </c>
      <c r="AK13" s="9" t="str">
        <f>VLOOKUP(AJ13,Mapping!$J$10:$K$13,2,0)</f>
        <v>Better</v>
      </c>
      <c r="AL13" s="3">
        <v>9</v>
      </c>
      <c r="AM13" s="3" t="str" cm="1">
        <f t="array" ref="AM13">_xlfn.IFS(HR_Analytics[[#This Row],[Years At Company]]&lt;=2,"0-2",HR_Analytics[[#This Row],[Years At Company]]&lt;=5,"2-5",HR_Analytics[[#This Row],[Years At Company]]&lt;=10,"5-10",HR_Analytics[[#This Row],[Years At Company]]&lt;=20,"10-20",HR_Analytics[[#This Row],[Years At Company]]&lt;=40,"20-40")</f>
        <v>5-10</v>
      </c>
      <c r="AN13" s="3">
        <v>5</v>
      </c>
      <c r="AO13" s="3" t="str" cm="1">
        <f t="array" ref="AO13">_xlfn.IFS(HR_Analytics[[#This Row],[Years In Current Role]]&lt;=2,"0-2",HR_Analytics[[#This Row],[Years In Current Role]]&lt;=5,"2-5",HR_Analytics[[#This Row],[Years In Current Role]]&lt;=10,"5-10",HR_Analytics[[#This Row],[Years In Current Role]]&lt;=15,"10-15",HR_Analytics[[#This Row],[Years In Current Role]]&gt;15,"Above 15")</f>
        <v>2-5</v>
      </c>
      <c r="AP13" s="3">
        <v>0</v>
      </c>
      <c r="AQ13" s="14" t="str" cm="1">
        <f t="array" ref="AQ13">_xlfn.IFS(HR_Analytics[[#This Row],[Years Since Last Promotion]]&lt;=2,"0-2",HR_Analytics[[#This Row],[Years Since Last Promotion]]&lt;=5,"2-5",HR_Analytics[[#This Row],[Years Since Last Promotion]]&lt;=10,"5-10",HR_Analytics[[#This Row],[Years Since Last Promotion]]&lt;=15,"10-15")</f>
        <v>0-2</v>
      </c>
      <c r="AR13" s="14">
        <v>8</v>
      </c>
      <c r="AS13" s="3" t="str" cm="1">
        <f t="array" ref="AS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 spans="1:45" x14ac:dyDescent="0.25">
      <c r="A14" s="12">
        <v>31</v>
      </c>
      <c r="B14" s="12" t="str" cm="1">
        <f t="array" ref="B14">_xlfn.IFS(HR_Analytics[[#This Row],[Age]]&lt;=30,"Below 30",HR_Analytics[[#This Row],[Age]]&lt;=40,"30-40",HR_Analytics[[#This Row],[Age]]&lt;=60,"40-60")</f>
        <v>30-40</v>
      </c>
      <c r="C14" s="9" t="s">
        <v>17</v>
      </c>
      <c r="D14" s="9" t="s">
        <v>11</v>
      </c>
      <c r="E14" s="9" t="s">
        <v>19</v>
      </c>
      <c r="F14" s="3">
        <v>26</v>
      </c>
      <c r="G14" s="3" t="str" cm="1">
        <f t="array" ref="G14">_xlfn.IFS(HR_Analytics[[#This Row],[Distance From Home]]&lt;=5,"1-5",HR_Analytics[[#This Row],[Distance From Home]]&lt;=10,"5-10",HR_Analytics[[#This Row],[Distance From Home]]&lt;=15,"10-15",HR_Analytics[[#This Row],[Distance From Home]]&lt;=20,"15-20",HR_Analytics[[#This Row],[Distance From Home]]&gt;20,"Above 20")</f>
        <v>Above 20</v>
      </c>
      <c r="H14" s="3">
        <v>1</v>
      </c>
      <c r="I14" s="9" t="str">
        <f>VLOOKUP(H14,Mapping!$J$2:$K$6,2,0)</f>
        <v>Below College</v>
      </c>
      <c r="J14" s="9" t="s">
        <v>13</v>
      </c>
      <c r="K14" s="3">
        <v>16</v>
      </c>
      <c r="L14" s="3">
        <v>1</v>
      </c>
      <c r="M14" s="9" t="str">
        <f>VLOOKUP(L14,Mapping!$A$2:$B$5,2,0)</f>
        <v>Very Dissatisfied</v>
      </c>
      <c r="N14" s="9" t="s">
        <v>20</v>
      </c>
      <c r="O14" s="3">
        <v>3</v>
      </c>
      <c r="P14" s="9" t="str">
        <f>VLOOKUP(O14,Mapping!$A$9:$B$12,2,0)</f>
        <v>High</v>
      </c>
      <c r="Q14" s="3">
        <v>1</v>
      </c>
      <c r="R14" s="9" t="str">
        <f>VLOOKUP(Q14,Mapping!$A$16:$B$20,2,0)</f>
        <v>Entry Level</v>
      </c>
      <c r="S14" s="9" t="s">
        <v>21</v>
      </c>
      <c r="T14" s="3">
        <v>3</v>
      </c>
      <c r="U14" s="9" t="str">
        <f>VLOOKUP(T14,Mapping!$E$9:$F$12,2,0)</f>
        <v>Neutral</v>
      </c>
      <c r="V14" s="9" t="s">
        <v>26</v>
      </c>
      <c r="W14" s="5">
        <v>2911</v>
      </c>
      <c r="X14" s="3">
        <v>1</v>
      </c>
      <c r="Y14" s="9" t="s">
        <v>17</v>
      </c>
      <c r="Z14" s="4">
        <v>17</v>
      </c>
      <c r="AA14" s="24">
        <f>HR_Analytics[[#This Row],[Salary Hike]]/100</f>
        <v>0.17</v>
      </c>
      <c r="AB14" s="3">
        <v>3</v>
      </c>
      <c r="AC14" s="9" t="str">
        <f>VLOOKUP(AB14,Mapping!$E$2:$F$3,2,0)</f>
        <v>Excellent</v>
      </c>
      <c r="AD14" s="3">
        <v>4</v>
      </c>
      <c r="AE14" s="9" t="str">
        <f>VLOOKUP(AD14,Mapping!$E$16:$F$19,2,0)</f>
        <v>Satisfied</v>
      </c>
      <c r="AF14" s="3">
        <v>1</v>
      </c>
      <c r="AG14" s="3">
        <v>5</v>
      </c>
      <c r="AH14" s="3" t="str" cm="1">
        <f t="array" ref="AH14">_xlfn.IFS(HR_Analytics[[#This Row],[Total Working Years]]&lt;=2,"0-2",HR_Analytics[[#This Row],[Total Working Years]]&lt;=5,"2-5",HR_Analytics[[#This Row],[Total Working Years]]&lt;=10,"5-10",HR_Analytics[[#This Row],[Total Working Years]]&lt;=20,"10-20",HR_Analytics[[#This Row],[Total Working Years]]&lt;=40,"20-40")</f>
        <v>2-5</v>
      </c>
      <c r="AI14" s="3">
        <v>1</v>
      </c>
      <c r="AJ14" s="3">
        <v>2</v>
      </c>
      <c r="AK14" s="9" t="str">
        <f>VLOOKUP(AJ14,Mapping!$J$10:$K$13,2,0)</f>
        <v>Good</v>
      </c>
      <c r="AL14" s="3">
        <v>5</v>
      </c>
      <c r="AM14" s="3" t="str" cm="1">
        <f t="array" ref="AM14">_xlfn.IFS(HR_Analytics[[#This Row],[Years At Company]]&lt;=2,"0-2",HR_Analytics[[#This Row],[Years At Company]]&lt;=5,"2-5",HR_Analytics[[#This Row],[Years At Company]]&lt;=10,"5-10",HR_Analytics[[#This Row],[Years At Company]]&lt;=20,"10-20",HR_Analytics[[#This Row],[Years At Company]]&lt;=40,"20-40")</f>
        <v>2-5</v>
      </c>
      <c r="AN14" s="3">
        <v>2</v>
      </c>
      <c r="AO14" s="3" t="str" cm="1">
        <f t="array" ref="AO14">_xlfn.IFS(HR_Analytics[[#This Row],[Years In Current Role]]&lt;=2,"0-2",HR_Analytics[[#This Row],[Years In Current Role]]&lt;=5,"2-5",HR_Analytics[[#This Row],[Years In Current Role]]&lt;=10,"5-10",HR_Analytics[[#This Row],[Years In Current Role]]&lt;=15,"10-15",HR_Analytics[[#This Row],[Years In Current Role]]&gt;15,"Above 15")</f>
        <v>0-2</v>
      </c>
      <c r="AP14" s="3">
        <v>4</v>
      </c>
      <c r="AQ14" s="14" t="str" cm="1">
        <f t="array" ref="AQ14">_xlfn.IFS(HR_Analytics[[#This Row],[Years Since Last Promotion]]&lt;=2,"0-2",HR_Analytics[[#This Row],[Years Since Last Promotion]]&lt;=5,"2-5",HR_Analytics[[#This Row],[Years Since Last Promotion]]&lt;=10,"5-10",HR_Analytics[[#This Row],[Years Since Last Promotion]]&lt;=15,"10-15")</f>
        <v>2-5</v>
      </c>
      <c r="AR14" s="14">
        <v>3</v>
      </c>
      <c r="AS14" s="3" t="str" cm="1">
        <f t="array" ref="AS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5" spans="1:45" x14ac:dyDescent="0.25">
      <c r="A15" s="12">
        <v>34</v>
      </c>
      <c r="B15" s="12" t="str" cm="1">
        <f t="array" ref="B15">_xlfn.IFS(HR_Analytics[[#This Row],[Age]]&lt;=30,"Below 30",HR_Analytics[[#This Row],[Age]]&lt;=40,"30-40",HR_Analytics[[#This Row],[Age]]&lt;=60,"40-60")</f>
        <v>30-40</v>
      </c>
      <c r="C15" s="9" t="s">
        <v>17</v>
      </c>
      <c r="D15" s="9" t="s">
        <v>11</v>
      </c>
      <c r="E15" s="9" t="s">
        <v>19</v>
      </c>
      <c r="F15" s="3">
        <v>19</v>
      </c>
      <c r="G15" s="3" t="str" cm="1">
        <f t="array" ref="G15">_xlfn.IFS(HR_Analytics[[#This Row],[Distance From Home]]&lt;=5,"1-5",HR_Analytics[[#This Row],[Distance From Home]]&lt;=10,"5-10",HR_Analytics[[#This Row],[Distance From Home]]&lt;=15,"10-15",HR_Analytics[[#This Row],[Distance From Home]]&lt;=20,"15-20",HR_Analytics[[#This Row],[Distance From Home]]&gt;20,"Above 20")</f>
        <v>15-20</v>
      </c>
      <c r="H15" s="3">
        <v>2</v>
      </c>
      <c r="I15" s="9" t="str">
        <f>VLOOKUP(H15,Mapping!$J$2:$K$6,2,0)</f>
        <v>College</v>
      </c>
      <c r="J15" s="9" t="s">
        <v>25</v>
      </c>
      <c r="K15" s="3">
        <v>18</v>
      </c>
      <c r="L15" s="3">
        <v>2</v>
      </c>
      <c r="M15" s="9" t="str">
        <f>VLOOKUP(L15,Mapping!$A$2:$B$5,2,0)</f>
        <v>Dissatisfied</v>
      </c>
      <c r="N15" s="9" t="s">
        <v>20</v>
      </c>
      <c r="O15" s="3">
        <v>3</v>
      </c>
      <c r="P15" s="9" t="str">
        <f>VLOOKUP(O15,Mapping!$A$9:$B$12,2,0)</f>
        <v>High</v>
      </c>
      <c r="Q15" s="3">
        <v>1</v>
      </c>
      <c r="R15" s="9" t="str">
        <f>VLOOKUP(Q15,Mapping!$A$16:$B$20,2,0)</f>
        <v>Entry Level</v>
      </c>
      <c r="S15" s="9" t="s">
        <v>24</v>
      </c>
      <c r="T15" s="3">
        <v>4</v>
      </c>
      <c r="U15" s="9" t="str">
        <f>VLOOKUP(T15,Mapping!$E$9:$F$12,2,0)</f>
        <v>Satisfied</v>
      </c>
      <c r="V15" s="9" t="s">
        <v>26</v>
      </c>
      <c r="W15" s="5">
        <v>2661</v>
      </c>
      <c r="X15" s="3">
        <v>0</v>
      </c>
      <c r="Y15" s="9" t="s">
        <v>17</v>
      </c>
      <c r="Z15" s="4">
        <v>11</v>
      </c>
      <c r="AA15" s="24">
        <f>HR_Analytics[[#This Row],[Salary Hike]]/100</f>
        <v>0.11</v>
      </c>
      <c r="AB15" s="3">
        <v>3</v>
      </c>
      <c r="AC15" s="9" t="str">
        <f>VLOOKUP(AB15,Mapping!$E$2:$F$3,2,0)</f>
        <v>Excellent</v>
      </c>
      <c r="AD15" s="3">
        <v>3</v>
      </c>
      <c r="AE15" s="9" t="str">
        <f>VLOOKUP(AD15,Mapping!$E$16:$F$19,2,0)</f>
        <v>Neutral</v>
      </c>
      <c r="AF15" s="3">
        <v>1</v>
      </c>
      <c r="AG15" s="3">
        <v>3</v>
      </c>
      <c r="AH15" s="3" t="str" cm="1">
        <f t="array" ref="AH15">_xlfn.IFS(HR_Analytics[[#This Row],[Total Working Years]]&lt;=2,"0-2",HR_Analytics[[#This Row],[Total Working Years]]&lt;=5,"2-5",HR_Analytics[[#This Row],[Total Working Years]]&lt;=10,"5-10",HR_Analytics[[#This Row],[Total Working Years]]&lt;=20,"10-20",HR_Analytics[[#This Row],[Total Working Years]]&lt;=40,"20-40")</f>
        <v>2-5</v>
      </c>
      <c r="AI15" s="3">
        <v>2</v>
      </c>
      <c r="AJ15" s="3">
        <v>3</v>
      </c>
      <c r="AK15" s="9" t="str">
        <f>VLOOKUP(AJ15,Mapping!$J$10:$K$13,2,0)</f>
        <v>Better</v>
      </c>
      <c r="AL15" s="3">
        <v>2</v>
      </c>
      <c r="AM15" s="3" t="str" cm="1">
        <f t="array" ref="AM15">_xlfn.IFS(HR_Analytics[[#This Row],[Years At Company]]&lt;=2,"0-2",HR_Analytics[[#This Row],[Years At Company]]&lt;=5,"2-5",HR_Analytics[[#This Row],[Years At Company]]&lt;=10,"5-10",HR_Analytics[[#This Row],[Years At Company]]&lt;=20,"10-20",HR_Analytics[[#This Row],[Years At Company]]&lt;=40,"20-40")</f>
        <v>0-2</v>
      </c>
      <c r="AN15" s="3">
        <v>2</v>
      </c>
      <c r="AO15" s="3" t="str" cm="1">
        <f t="array" ref="AO15">_xlfn.IFS(HR_Analytics[[#This Row],[Years In Current Role]]&lt;=2,"0-2",HR_Analytics[[#This Row],[Years In Current Role]]&lt;=5,"2-5",HR_Analytics[[#This Row],[Years In Current Role]]&lt;=10,"5-10",HR_Analytics[[#This Row],[Years In Current Role]]&lt;=15,"10-15",HR_Analytics[[#This Row],[Years In Current Role]]&gt;15,"Above 15")</f>
        <v>0-2</v>
      </c>
      <c r="AP15" s="3">
        <v>1</v>
      </c>
      <c r="AQ15" s="14" t="str" cm="1">
        <f t="array" ref="AQ15">_xlfn.IFS(HR_Analytics[[#This Row],[Years Since Last Promotion]]&lt;=2,"0-2",HR_Analytics[[#This Row],[Years Since Last Promotion]]&lt;=5,"2-5",HR_Analytics[[#This Row],[Years Since Last Promotion]]&lt;=10,"5-10",HR_Analytics[[#This Row],[Years Since Last Promotion]]&lt;=15,"10-15")</f>
        <v>0-2</v>
      </c>
      <c r="AR15" s="14">
        <v>2</v>
      </c>
      <c r="AS15" s="3" t="str" cm="1">
        <f t="array" ref="AS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6" spans="1:45" x14ac:dyDescent="0.25">
      <c r="A16" s="12">
        <v>28</v>
      </c>
      <c r="B16" s="12" t="str" cm="1">
        <f t="array" ref="B16">_xlfn.IFS(HR_Analytics[[#This Row],[Age]]&lt;=30,"Below 30",HR_Analytics[[#This Row],[Age]]&lt;=40,"30-40",HR_Analytics[[#This Row],[Age]]&lt;=60,"40-60")</f>
        <v>Below 30</v>
      </c>
      <c r="C16" s="9" t="s">
        <v>10</v>
      </c>
      <c r="D16" s="9" t="s">
        <v>11</v>
      </c>
      <c r="E16" s="9" t="s">
        <v>19</v>
      </c>
      <c r="F16" s="3">
        <v>24</v>
      </c>
      <c r="G16" s="3" t="str" cm="1">
        <f t="array" ref="G16">_xlfn.IFS(HR_Analytics[[#This Row],[Distance From Home]]&lt;=5,"1-5",HR_Analytics[[#This Row],[Distance From Home]]&lt;=10,"5-10",HR_Analytics[[#This Row],[Distance From Home]]&lt;=15,"10-15",HR_Analytics[[#This Row],[Distance From Home]]&lt;=20,"15-20",HR_Analytics[[#This Row],[Distance From Home]]&gt;20,"Above 20")</f>
        <v>Above 20</v>
      </c>
      <c r="H16" s="3">
        <v>3</v>
      </c>
      <c r="I16" s="9" t="str">
        <f>VLOOKUP(H16,Mapping!$J$2:$K$6,2,0)</f>
        <v>Bachelors</v>
      </c>
      <c r="J16" s="9" t="s">
        <v>13</v>
      </c>
      <c r="K16" s="3">
        <v>19</v>
      </c>
      <c r="L16" s="3">
        <v>3</v>
      </c>
      <c r="M16" s="9" t="str">
        <f>VLOOKUP(L16,Mapping!$A$2:$B$5,2,0)</f>
        <v>Neutral</v>
      </c>
      <c r="N16" s="9" t="s">
        <v>20</v>
      </c>
      <c r="O16" s="3">
        <v>2</v>
      </c>
      <c r="P16" s="9" t="str">
        <f>VLOOKUP(O16,Mapping!$A$9:$B$12,2,0)</f>
        <v>Medium</v>
      </c>
      <c r="Q16" s="3">
        <v>1</v>
      </c>
      <c r="R16" s="9" t="str">
        <f>VLOOKUP(Q16,Mapping!$A$16:$B$20,2,0)</f>
        <v>Entry Level</v>
      </c>
      <c r="S16" s="9" t="s">
        <v>24</v>
      </c>
      <c r="T16" s="3">
        <v>3</v>
      </c>
      <c r="U16" s="9" t="str">
        <f>VLOOKUP(T16,Mapping!$E$9:$F$12,2,0)</f>
        <v>Neutral</v>
      </c>
      <c r="V16" s="9" t="s">
        <v>16</v>
      </c>
      <c r="W16" s="5">
        <v>2028</v>
      </c>
      <c r="X16" s="3">
        <v>5</v>
      </c>
      <c r="Y16" s="9" t="s">
        <v>10</v>
      </c>
      <c r="Z16" s="4">
        <v>14</v>
      </c>
      <c r="AA16" s="24">
        <f>HR_Analytics[[#This Row],[Salary Hike]]/100</f>
        <v>0.14000000000000001</v>
      </c>
      <c r="AB16" s="3">
        <v>3</v>
      </c>
      <c r="AC16" s="9" t="str">
        <f>VLOOKUP(AB16,Mapping!$E$2:$F$3,2,0)</f>
        <v>Excellent</v>
      </c>
      <c r="AD16" s="3">
        <v>2</v>
      </c>
      <c r="AE16" s="9" t="str">
        <f>VLOOKUP(AD16,Mapping!$E$16:$F$19,2,0)</f>
        <v>Dissatisfied</v>
      </c>
      <c r="AF16" s="3">
        <v>0</v>
      </c>
      <c r="AG16" s="3">
        <v>6</v>
      </c>
      <c r="AH16" s="3" t="str" cm="1">
        <f t="array" ref="AH16">_xlfn.IFS(HR_Analytics[[#This Row],[Total Working Years]]&lt;=2,"0-2",HR_Analytics[[#This Row],[Total Working Years]]&lt;=5,"2-5",HR_Analytics[[#This Row],[Total Working Years]]&lt;=10,"5-10",HR_Analytics[[#This Row],[Total Working Years]]&lt;=20,"10-20",HR_Analytics[[#This Row],[Total Working Years]]&lt;=40,"20-40")</f>
        <v>5-10</v>
      </c>
      <c r="AI16" s="3">
        <v>4</v>
      </c>
      <c r="AJ16" s="3">
        <v>3</v>
      </c>
      <c r="AK16" s="9" t="str">
        <f>VLOOKUP(AJ16,Mapping!$J$10:$K$13,2,0)</f>
        <v>Better</v>
      </c>
      <c r="AL16" s="3">
        <v>4</v>
      </c>
      <c r="AM16" s="3" t="str" cm="1">
        <f t="array" ref="AM16">_xlfn.IFS(HR_Analytics[[#This Row],[Years At Company]]&lt;=2,"0-2",HR_Analytics[[#This Row],[Years At Company]]&lt;=5,"2-5",HR_Analytics[[#This Row],[Years At Company]]&lt;=10,"5-10",HR_Analytics[[#This Row],[Years At Company]]&lt;=20,"10-20",HR_Analytics[[#This Row],[Years At Company]]&lt;=40,"20-40")</f>
        <v>2-5</v>
      </c>
      <c r="AN16" s="3">
        <v>2</v>
      </c>
      <c r="AO16" s="3" t="str" cm="1">
        <f t="array" ref="AO16">_xlfn.IFS(HR_Analytics[[#This Row],[Years In Current Role]]&lt;=2,"0-2",HR_Analytics[[#This Row],[Years In Current Role]]&lt;=5,"2-5",HR_Analytics[[#This Row],[Years In Current Role]]&lt;=10,"5-10",HR_Analytics[[#This Row],[Years In Current Role]]&lt;=15,"10-15",HR_Analytics[[#This Row],[Years In Current Role]]&gt;15,"Above 15")</f>
        <v>0-2</v>
      </c>
      <c r="AP16" s="3">
        <v>0</v>
      </c>
      <c r="AQ16" s="14" t="str" cm="1">
        <f t="array" ref="AQ16">_xlfn.IFS(HR_Analytics[[#This Row],[Years Since Last Promotion]]&lt;=2,"0-2",HR_Analytics[[#This Row],[Years Since Last Promotion]]&lt;=5,"2-5",HR_Analytics[[#This Row],[Years Since Last Promotion]]&lt;=10,"5-10",HR_Analytics[[#This Row],[Years Since Last Promotion]]&lt;=15,"10-15")</f>
        <v>0-2</v>
      </c>
      <c r="AR16" s="14">
        <v>3</v>
      </c>
      <c r="AS16" s="3" t="str" cm="1">
        <f t="array" ref="AS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7" spans="1:45" x14ac:dyDescent="0.25">
      <c r="A17" s="12">
        <v>29</v>
      </c>
      <c r="B17" s="12" t="str" cm="1">
        <f t="array" ref="B17">_xlfn.IFS(HR_Analytics[[#This Row],[Age]]&lt;=30,"Below 30",HR_Analytics[[#This Row],[Age]]&lt;=40,"30-40",HR_Analytics[[#This Row],[Age]]&lt;=60,"40-60")</f>
        <v>Below 30</v>
      </c>
      <c r="C17" s="9" t="s">
        <v>17</v>
      </c>
      <c r="D17" s="9" t="s">
        <v>11</v>
      </c>
      <c r="E17" s="9" t="s">
        <v>19</v>
      </c>
      <c r="F17" s="3">
        <v>21</v>
      </c>
      <c r="G17" s="3" t="str" cm="1">
        <f t="array" ref="G17">_xlfn.IFS(HR_Analytics[[#This Row],[Distance From Home]]&lt;=5,"1-5",HR_Analytics[[#This Row],[Distance From Home]]&lt;=10,"5-10",HR_Analytics[[#This Row],[Distance From Home]]&lt;=15,"10-15",HR_Analytics[[#This Row],[Distance From Home]]&lt;=20,"15-20",HR_Analytics[[#This Row],[Distance From Home]]&gt;20,"Above 20")</f>
        <v>Above 20</v>
      </c>
      <c r="H17" s="3">
        <v>4</v>
      </c>
      <c r="I17" s="9" t="str">
        <f>VLOOKUP(H17,Mapping!$J$2:$K$6,2,0)</f>
        <v>Masters</v>
      </c>
      <c r="J17" s="9" t="s">
        <v>13</v>
      </c>
      <c r="K17" s="3">
        <v>20</v>
      </c>
      <c r="L17" s="3">
        <v>2</v>
      </c>
      <c r="M17" s="9" t="str">
        <f>VLOOKUP(L17,Mapping!$A$2:$B$5,2,0)</f>
        <v>Dissatisfied</v>
      </c>
      <c r="N17" s="9" t="s">
        <v>14</v>
      </c>
      <c r="O17" s="3">
        <v>4</v>
      </c>
      <c r="P17" s="9" t="str">
        <f>VLOOKUP(O17,Mapping!$A$9:$B$12,2,0)</f>
        <v>Very High</v>
      </c>
      <c r="Q17" s="3">
        <v>3</v>
      </c>
      <c r="R17" s="9" t="str">
        <f>VLOOKUP(Q17,Mapping!$A$16:$B$20,2,0)</f>
        <v>Mid Level</v>
      </c>
      <c r="S17" s="9" t="s">
        <v>27</v>
      </c>
      <c r="T17" s="3">
        <v>1</v>
      </c>
      <c r="U17" s="9" t="str">
        <f>VLOOKUP(T17,Mapping!$E$9:$F$12,2,0)</f>
        <v>Very Dissatisfied</v>
      </c>
      <c r="V17" s="9" t="s">
        <v>26</v>
      </c>
      <c r="W17" s="5">
        <v>9980</v>
      </c>
      <c r="X17" s="3">
        <v>1</v>
      </c>
      <c r="Y17" s="9" t="s">
        <v>17</v>
      </c>
      <c r="Z17" s="4">
        <v>11</v>
      </c>
      <c r="AA17" s="24">
        <f>HR_Analytics[[#This Row],[Salary Hike]]/100</f>
        <v>0.11</v>
      </c>
      <c r="AB17" s="3">
        <v>3</v>
      </c>
      <c r="AC17" s="9" t="str">
        <f>VLOOKUP(AB17,Mapping!$E$2:$F$3,2,0)</f>
        <v>Excellent</v>
      </c>
      <c r="AD17" s="3">
        <v>3</v>
      </c>
      <c r="AE17" s="9" t="str">
        <f>VLOOKUP(AD17,Mapping!$E$16:$F$19,2,0)</f>
        <v>Neutral</v>
      </c>
      <c r="AF17" s="3">
        <v>1</v>
      </c>
      <c r="AG17" s="3">
        <v>10</v>
      </c>
      <c r="AH17" s="3" t="str" cm="1">
        <f t="array" ref="AH17">_xlfn.IFS(HR_Analytics[[#This Row],[Total Working Years]]&lt;=2,"0-2",HR_Analytics[[#This Row],[Total Working Years]]&lt;=5,"2-5",HR_Analytics[[#This Row],[Total Working Years]]&lt;=10,"5-10",HR_Analytics[[#This Row],[Total Working Years]]&lt;=20,"10-20",HR_Analytics[[#This Row],[Total Working Years]]&lt;=40,"20-40")</f>
        <v>5-10</v>
      </c>
      <c r="AI17" s="3">
        <v>1</v>
      </c>
      <c r="AJ17" s="3">
        <v>3</v>
      </c>
      <c r="AK17" s="9" t="str">
        <f>VLOOKUP(AJ17,Mapping!$J$10:$K$13,2,0)</f>
        <v>Better</v>
      </c>
      <c r="AL17" s="3">
        <v>10</v>
      </c>
      <c r="AM17" s="3" t="str" cm="1">
        <f t="array" ref="AM17">_xlfn.IFS(HR_Analytics[[#This Row],[Years At Company]]&lt;=2,"0-2",HR_Analytics[[#This Row],[Years At Company]]&lt;=5,"2-5",HR_Analytics[[#This Row],[Years At Company]]&lt;=10,"5-10",HR_Analytics[[#This Row],[Years At Company]]&lt;=20,"10-20",HR_Analytics[[#This Row],[Years At Company]]&lt;=40,"20-40")</f>
        <v>5-10</v>
      </c>
      <c r="AN17" s="3">
        <v>9</v>
      </c>
      <c r="AO17" s="3" t="str" cm="1">
        <f t="array" ref="AO17">_xlfn.IFS(HR_Analytics[[#This Row],[Years In Current Role]]&lt;=2,"0-2",HR_Analytics[[#This Row],[Years In Current Role]]&lt;=5,"2-5",HR_Analytics[[#This Row],[Years In Current Role]]&lt;=10,"5-10",HR_Analytics[[#This Row],[Years In Current Role]]&lt;=15,"10-15",HR_Analytics[[#This Row],[Years In Current Role]]&gt;15,"Above 15")</f>
        <v>5-10</v>
      </c>
      <c r="AP17" s="3">
        <v>8</v>
      </c>
      <c r="AQ17" s="14" t="str" cm="1">
        <f t="array" ref="AQ17">_xlfn.IFS(HR_Analytics[[#This Row],[Years Since Last Promotion]]&lt;=2,"0-2",HR_Analytics[[#This Row],[Years Since Last Promotion]]&lt;=5,"2-5",HR_Analytics[[#This Row],[Years Since Last Promotion]]&lt;=10,"5-10",HR_Analytics[[#This Row],[Years Since Last Promotion]]&lt;=15,"10-15")</f>
        <v>5-10</v>
      </c>
      <c r="AR17" s="14">
        <v>8</v>
      </c>
      <c r="AS17" s="3" t="str" cm="1">
        <f t="array" ref="AS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8" spans="1:45" x14ac:dyDescent="0.25">
      <c r="A18" s="12">
        <v>32</v>
      </c>
      <c r="B18" s="12" t="str" cm="1">
        <f t="array" ref="B18">_xlfn.IFS(HR_Analytics[[#This Row],[Age]]&lt;=30,"Below 30",HR_Analytics[[#This Row],[Age]]&lt;=40,"30-40",HR_Analytics[[#This Row],[Age]]&lt;=60,"40-60")</f>
        <v>30-40</v>
      </c>
      <c r="C18" s="9" t="s">
        <v>17</v>
      </c>
      <c r="D18" s="9" t="s">
        <v>11</v>
      </c>
      <c r="E18" s="9" t="s">
        <v>19</v>
      </c>
      <c r="F18" s="3">
        <v>5</v>
      </c>
      <c r="G18" s="3" t="str" cm="1">
        <f t="array" ref="G18">_xlfn.IFS(HR_Analytics[[#This Row],[Distance From Home]]&lt;=5,"1-5",HR_Analytics[[#This Row],[Distance From Home]]&lt;=10,"5-10",HR_Analytics[[#This Row],[Distance From Home]]&lt;=15,"10-15",HR_Analytics[[#This Row],[Distance From Home]]&lt;=20,"15-20",HR_Analytics[[#This Row],[Distance From Home]]&gt;20,"Above 20")</f>
        <v>1-5</v>
      </c>
      <c r="H18" s="3">
        <v>2</v>
      </c>
      <c r="I18" s="9" t="str">
        <f>VLOOKUP(H18,Mapping!$J$2:$K$6,2,0)</f>
        <v>College</v>
      </c>
      <c r="J18" s="9" t="s">
        <v>13</v>
      </c>
      <c r="K18" s="3">
        <v>21</v>
      </c>
      <c r="L18" s="3">
        <v>1</v>
      </c>
      <c r="M18" s="9" t="str">
        <f>VLOOKUP(L18,Mapping!$A$2:$B$5,2,0)</f>
        <v>Very Dissatisfied</v>
      </c>
      <c r="N18" s="9" t="s">
        <v>20</v>
      </c>
      <c r="O18" s="3">
        <v>4</v>
      </c>
      <c r="P18" s="9" t="str">
        <f>VLOOKUP(O18,Mapping!$A$9:$B$12,2,0)</f>
        <v>Very High</v>
      </c>
      <c r="Q18" s="3">
        <v>1</v>
      </c>
      <c r="R18" s="9" t="str">
        <f>VLOOKUP(Q18,Mapping!$A$16:$B$20,2,0)</f>
        <v>Entry Level</v>
      </c>
      <c r="S18" s="9" t="s">
        <v>21</v>
      </c>
      <c r="T18" s="3">
        <v>2</v>
      </c>
      <c r="U18" s="9" t="str">
        <f>VLOOKUP(T18,Mapping!$E$9:$F$12,2,0)</f>
        <v>Dissatisfied</v>
      </c>
      <c r="V18" s="9" t="s">
        <v>26</v>
      </c>
      <c r="W18" s="5">
        <v>3298</v>
      </c>
      <c r="X18" s="3">
        <v>0</v>
      </c>
      <c r="Y18" s="9" t="s">
        <v>10</v>
      </c>
      <c r="Z18" s="4">
        <v>12</v>
      </c>
      <c r="AA18" s="24">
        <f>HR_Analytics[[#This Row],[Salary Hike]]/100</f>
        <v>0.12</v>
      </c>
      <c r="AB18" s="3">
        <v>3</v>
      </c>
      <c r="AC18" s="9" t="str">
        <f>VLOOKUP(AB18,Mapping!$E$2:$F$3,2,0)</f>
        <v>Excellent</v>
      </c>
      <c r="AD18" s="3">
        <v>4</v>
      </c>
      <c r="AE18" s="9" t="str">
        <f>VLOOKUP(AD18,Mapping!$E$16:$F$19,2,0)</f>
        <v>Satisfied</v>
      </c>
      <c r="AF18" s="3">
        <v>2</v>
      </c>
      <c r="AG18" s="3">
        <v>7</v>
      </c>
      <c r="AH18" s="3" t="str" cm="1">
        <f t="array" ref="AH18">_xlfn.IFS(HR_Analytics[[#This Row],[Total Working Years]]&lt;=2,"0-2",HR_Analytics[[#This Row],[Total Working Years]]&lt;=5,"2-5",HR_Analytics[[#This Row],[Total Working Years]]&lt;=10,"5-10",HR_Analytics[[#This Row],[Total Working Years]]&lt;=20,"10-20",HR_Analytics[[#This Row],[Total Working Years]]&lt;=40,"20-40")</f>
        <v>5-10</v>
      </c>
      <c r="AI18" s="3">
        <v>5</v>
      </c>
      <c r="AJ18" s="3">
        <v>2</v>
      </c>
      <c r="AK18" s="9" t="str">
        <f>VLOOKUP(AJ18,Mapping!$J$10:$K$13,2,0)</f>
        <v>Good</v>
      </c>
      <c r="AL18" s="3">
        <v>6</v>
      </c>
      <c r="AM18" s="3" t="str" cm="1">
        <f t="array" ref="AM18">_xlfn.IFS(HR_Analytics[[#This Row],[Years At Company]]&lt;=2,"0-2",HR_Analytics[[#This Row],[Years At Company]]&lt;=5,"2-5",HR_Analytics[[#This Row],[Years At Company]]&lt;=10,"5-10",HR_Analytics[[#This Row],[Years At Company]]&lt;=20,"10-20",HR_Analytics[[#This Row],[Years At Company]]&lt;=40,"20-40")</f>
        <v>5-10</v>
      </c>
      <c r="AN18" s="3">
        <v>2</v>
      </c>
      <c r="AO18" s="3" t="str" cm="1">
        <f t="array" ref="AO18">_xlfn.IFS(HR_Analytics[[#This Row],[Years In Current Role]]&lt;=2,"0-2",HR_Analytics[[#This Row],[Years In Current Role]]&lt;=5,"2-5",HR_Analytics[[#This Row],[Years In Current Role]]&lt;=10,"5-10",HR_Analytics[[#This Row],[Years In Current Role]]&lt;=15,"10-15",HR_Analytics[[#This Row],[Years In Current Role]]&gt;15,"Above 15")</f>
        <v>0-2</v>
      </c>
      <c r="AP18" s="3">
        <v>0</v>
      </c>
      <c r="AQ18" s="14" t="str" cm="1">
        <f t="array" ref="AQ18">_xlfn.IFS(HR_Analytics[[#This Row],[Years Since Last Promotion]]&lt;=2,"0-2",HR_Analytics[[#This Row],[Years Since Last Promotion]]&lt;=5,"2-5",HR_Analytics[[#This Row],[Years Since Last Promotion]]&lt;=10,"5-10",HR_Analytics[[#This Row],[Years Since Last Promotion]]&lt;=15,"10-15")</f>
        <v>0-2</v>
      </c>
      <c r="AR18" s="14">
        <v>5</v>
      </c>
      <c r="AS18" s="3" t="str" cm="1">
        <f t="array" ref="AS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9" spans="1:45" x14ac:dyDescent="0.25">
      <c r="A19" s="12">
        <v>22</v>
      </c>
      <c r="B19" s="12" t="str" cm="1">
        <f t="array" ref="B19">_xlfn.IFS(HR_Analytics[[#This Row],[Age]]&lt;=30,"Below 30",HR_Analytics[[#This Row],[Age]]&lt;=40,"30-40",HR_Analytics[[#This Row],[Age]]&lt;=60,"40-60")</f>
        <v>Below 30</v>
      </c>
      <c r="C19" s="9" t="s">
        <v>17</v>
      </c>
      <c r="D19" s="9" t="s">
        <v>29</v>
      </c>
      <c r="E19" s="9" t="s">
        <v>19</v>
      </c>
      <c r="F19" s="3">
        <v>16</v>
      </c>
      <c r="G19" s="3" t="str" cm="1">
        <f t="array" ref="G19">_xlfn.IFS(HR_Analytics[[#This Row],[Distance From Home]]&lt;=5,"1-5",HR_Analytics[[#This Row],[Distance From Home]]&lt;=10,"5-10",HR_Analytics[[#This Row],[Distance From Home]]&lt;=15,"10-15",HR_Analytics[[#This Row],[Distance From Home]]&lt;=20,"15-20",HR_Analytics[[#This Row],[Distance From Home]]&gt;20,"Above 20")</f>
        <v>15-20</v>
      </c>
      <c r="H19" s="3">
        <v>2</v>
      </c>
      <c r="I19" s="9" t="str">
        <f>VLOOKUP(H19,Mapping!$J$2:$K$6,2,0)</f>
        <v>College</v>
      </c>
      <c r="J19" s="9" t="s">
        <v>25</v>
      </c>
      <c r="K19" s="3">
        <v>22</v>
      </c>
      <c r="L19" s="3">
        <v>4</v>
      </c>
      <c r="M19" s="9" t="str">
        <f>VLOOKUP(L19,Mapping!$A$2:$B$5,2,0)</f>
        <v>Satisfied</v>
      </c>
      <c r="N19" s="9" t="s">
        <v>20</v>
      </c>
      <c r="O19" s="3">
        <v>4</v>
      </c>
      <c r="P19" s="9" t="str">
        <f>VLOOKUP(O19,Mapping!$A$9:$B$12,2,0)</f>
        <v>Very High</v>
      </c>
      <c r="Q19" s="3">
        <v>1</v>
      </c>
      <c r="R19" s="9" t="str">
        <f>VLOOKUP(Q19,Mapping!$A$16:$B$20,2,0)</f>
        <v>Entry Level</v>
      </c>
      <c r="S19" s="9" t="s">
        <v>24</v>
      </c>
      <c r="T19" s="3">
        <v>4</v>
      </c>
      <c r="U19" s="9" t="str">
        <f>VLOOKUP(T19,Mapping!$E$9:$F$12,2,0)</f>
        <v>Satisfied</v>
      </c>
      <c r="V19" s="9" t="s">
        <v>26</v>
      </c>
      <c r="W19" s="5">
        <v>2935</v>
      </c>
      <c r="X19" s="3">
        <v>1</v>
      </c>
      <c r="Y19" s="9" t="s">
        <v>10</v>
      </c>
      <c r="Z19" s="4">
        <v>13</v>
      </c>
      <c r="AA19" s="24">
        <f>HR_Analytics[[#This Row],[Salary Hike]]/100</f>
        <v>0.13</v>
      </c>
      <c r="AB19" s="3">
        <v>3</v>
      </c>
      <c r="AC19" s="9" t="str">
        <f>VLOOKUP(AB19,Mapping!$E$2:$F$3,2,0)</f>
        <v>Excellent</v>
      </c>
      <c r="AD19" s="3">
        <v>2</v>
      </c>
      <c r="AE19" s="9" t="str">
        <f>VLOOKUP(AD19,Mapping!$E$16:$F$19,2,0)</f>
        <v>Dissatisfied</v>
      </c>
      <c r="AF19" s="3">
        <v>2</v>
      </c>
      <c r="AG19" s="3">
        <v>1</v>
      </c>
      <c r="AH19" s="3" t="str" cm="1">
        <f t="array" ref="AH19">_xlfn.IFS(HR_Analytics[[#This Row],[Total Working Years]]&lt;=2,"0-2",HR_Analytics[[#This Row],[Total Working Years]]&lt;=5,"2-5",HR_Analytics[[#This Row],[Total Working Years]]&lt;=10,"5-10",HR_Analytics[[#This Row],[Total Working Years]]&lt;=20,"10-20",HR_Analytics[[#This Row],[Total Working Years]]&lt;=40,"20-40")</f>
        <v>0-2</v>
      </c>
      <c r="AI19" s="3">
        <v>2</v>
      </c>
      <c r="AJ19" s="3">
        <v>2</v>
      </c>
      <c r="AK19" s="9" t="str">
        <f>VLOOKUP(AJ19,Mapping!$J$10:$K$13,2,0)</f>
        <v>Good</v>
      </c>
      <c r="AL19" s="3">
        <v>1</v>
      </c>
      <c r="AM19" s="3" t="str" cm="1">
        <f t="array" ref="AM19">_xlfn.IFS(HR_Analytics[[#This Row],[Years At Company]]&lt;=2,"0-2",HR_Analytics[[#This Row],[Years At Company]]&lt;=5,"2-5",HR_Analytics[[#This Row],[Years At Company]]&lt;=10,"5-10",HR_Analytics[[#This Row],[Years At Company]]&lt;=20,"10-20",HR_Analytics[[#This Row],[Years At Company]]&lt;=40,"20-40")</f>
        <v>0-2</v>
      </c>
      <c r="AN19" s="3">
        <v>0</v>
      </c>
      <c r="AO19" s="3" t="str" cm="1">
        <f t="array" ref="AO19">_xlfn.IFS(HR_Analytics[[#This Row],[Years In Current Role]]&lt;=2,"0-2",HR_Analytics[[#This Row],[Years In Current Role]]&lt;=5,"2-5",HR_Analytics[[#This Row],[Years In Current Role]]&lt;=10,"5-10",HR_Analytics[[#This Row],[Years In Current Role]]&lt;=15,"10-15",HR_Analytics[[#This Row],[Years In Current Role]]&gt;15,"Above 15")</f>
        <v>0-2</v>
      </c>
      <c r="AP19" s="3">
        <v>0</v>
      </c>
      <c r="AQ19" s="14" t="str" cm="1">
        <f t="array" ref="AQ19">_xlfn.IFS(HR_Analytics[[#This Row],[Years Since Last Promotion]]&lt;=2,"0-2",HR_Analytics[[#This Row],[Years Since Last Promotion]]&lt;=5,"2-5",HR_Analytics[[#This Row],[Years Since Last Promotion]]&lt;=10,"5-10",HR_Analytics[[#This Row],[Years Since Last Promotion]]&lt;=15,"10-15")</f>
        <v>0-2</v>
      </c>
      <c r="AR19" s="14">
        <v>0</v>
      </c>
      <c r="AS19" s="3" t="str" cm="1">
        <f t="array" ref="AS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0" spans="1:45" x14ac:dyDescent="0.25">
      <c r="A20" s="12">
        <v>53</v>
      </c>
      <c r="B20" s="12" t="str" cm="1">
        <f t="array" ref="B20">_xlfn.IFS(HR_Analytics[[#This Row],[Age]]&lt;=30,"Below 30",HR_Analytics[[#This Row],[Age]]&lt;=40,"30-40",HR_Analytics[[#This Row],[Age]]&lt;=60,"40-60")</f>
        <v>40-60</v>
      </c>
      <c r="C20" s="9" t="s">
        <v>17</v>
      </c>
      <c r="D20" s="9" t="s">
        <v>11</v>
      </c>
      <c r="E20" s="9" t="s">
        <v>12</v>
      </c>
      <c r="F20" s="3">
        <v>2</v>
      </c>
      <c r="G20" s="3" t="str" cm="1">
        <f t="array" ref="G20">_xlfn.IFS(HR_Analytics[[#This Row],[Distance From Home]]&lt;=5,"1-5",HR_Analytics[[#This Row],[Distance From Home]]&lt;=10,"5-10",HR_Analytics[[#This Row],[Distance From Home]]&lt;=15,"10-15",HR_Analytics[[#This Row],[Distance From Home]]&lt;=20,"15-20",HR_Analytics[[#This Row],[Distance From Home]]&gt;20,"Above 20")</f>
        <v>1-5</v>
      </c>
      <c r="H20" s="3">
        <v>4</v>
      </c>
      <c r="I20" s="9" t="str">
        <f>VLOOKUP(H20,Mapping!$J$2:$K$6,2,0)</f>
        <v>Masters</v>
      </c>
      <c r="J20" s="9" t="s">
        <v>13</v>
      </c>
      <c r="K20" s="3">
        <v>23</v>
      </c>
      <c r="L20" s="3">
        <v>1</v>
      </c>
      <c r="M20" s="9" t="str">
        <f>VLOOKUP(L20,Mapping!$A$2:$B$5,2,0)</f>
        <v>Very Dissatisfied</v>
      </c>
      <c r="N20" s="9" t="s">
        <v>14</v>
      </c>
      <c r="O20" s="3">
        <v>2</v>
      </c>
      <c r="P20" s="9" t="str">
        <f>VLOOKUP(O20,Mapping!$A$9:$B$12,2,0)</f>
        <v>Medium</v>
      </c>
      <c r="Q20" s="3">
        <v>4</v>
      </c>
      <c r="R20" s="9" t="str">
        <f>VLOOKUP(Q20,Mapping!$A$16:$B$20,2,0)</f>
        <v>Senior</v>
      </c>
      <c r="S20" s="9" t="s">
        <v>30</v>
      </c>
      <c r="T20" s="3">
        <v>4</v>
      </c>
      <c r="U20" s="9" t="str">
        <f>VLOOKUP(T20,Mapping!$E$9:$F$12,2,0)</f>
        <v>Satisfied</v>
      </c>
      <c r="V20" s="9" t="s">
        <v>22</v>
      </c>
      <c r="W20" s="5">
        <v>15427</v>
      </c>
      <c r="X20" s="3">
        <v>2</v>
      </c>
      <c r="Y20" s="9" t="s">
        <v>17</v>
      </c>
      <c r="Z20" s="4">
        <v>16</v>
      </c>
      <c r="AA20" s="24">
        <f>HR_Analytics[[#This Row],[Salary Hike]]/100</f>
        <v>0.16</v>
      </c>
      <c r="AB20" s="3">
        <v>3</v>
      </c>
      <c r="AC20" s="9" t="str">
        <f>VLOOKUP(AB20,Mapping!$E$2:$F$3,2,0)</f>
        <v>Excellent</v>
      </c>
      <c r="AD20" s="3">
        <v>3</v>
      </c>
      <c r="AE20" s="9" t="str">
        <f>VLOOKUP(AD20,Mapping!$E$16:$F$19,2,0)</f>
        <v>Neutral</v>
      </c>
      <c r="AF20" s="3">
        <v>0</v>
      </c>
      <c r="AG20" s="3">
        <v>31</v>
      </c>
      <c r="AH20" s="3" t="str" cm="1">
        <f t="array" ref="AH20">_xlfn.IFS(HR_Analytics[[#This Row],[Total Working Years]]&lt;=2,"0-2",HR_Analytics[[#This Row],[Total Working Years]]&lt;=5,"2-5",HR_Analytics[[#This Row],[Total Working Years]]&lt;=10,"5-10",HR_Analytics[[#This Row],[Total Working Years]]&lt;=20,"10-20",HR_Analytics[[#This Row],[Total Working Years]]&lt;=40,"20-40")</f>
        <v>20-40</v>
      </c>
      <c r="AI20" s="3">
        <v>3</v>
      </c>
      <c r="AJ20" s="3">
        <v>3</v>
      </c>
      <c r="AK20" s="9" t="str">
        <f>VLOOKUP(AJ20,Mapping!$J$10:$K$13,2,0)</f>
        <v>Better</v>
      </c>
      <c r="AL20" s="3">
        <v>25</v>
      </c>
      <c r="AM20" s="3" t="str" cm="1">
        <f t="array" ref="AM20">_xlfn.IFS(HR_Analytics[[#This Row],[Years At Company]]&lt;=2,"0-2",HR_Analytics[[#This Row],[Years At Company]]&lt;=5,"2-5",HR_Analytics[[#This Row],[Years At Company]]&lt;=10,"5-10",HR_Analytics[[#This Row],[Years At Company]]&lt;=20,"10-20",HR_Analytics[[#This Row],[Years At Company]]&lt;=40,"20-40")</f>
        <v>20-40</v>
      </c>
      <c r="AN20" s="3">
        <v>8</v>
      </c>
      <c r="AO20" s="3" t="str" cm="1">
        <f t="array" ref="AO20">_xlfn.IFS(HR_Analytics[[#This Row],[Years In Current Role]]&lt;=2,"0-2",HR_Analytics[[#This Row],[Years In Current Role]]&lt;=5,"2-5",HR_Analytics[[#This Row],[Years In Current Role]]&lt;=10,"5-10",HR_Analytics[[#This Row],[Years In Current Role]]&lt;=15,"10-15",HR_Analytics[[#This Row],[Years In Current Role]]&gt;15,"Above 15")</f>
        <v>5-10</v>
      </c>
      <c r="AP20" s="3">
        <v>3</v>
      </c>
      <c r="AQ20" s="14" t="str" cm="1">
        <f t="array" ref="AQ20">_xlfn.IFS(HR_Analytics[[#This Row],[Years Since Last Promotion]]&lt;=2,"0-2",HR_Analytics[[#This Row],[Years Since Last Promotion]]&lt;=5,"2-5",HR_Analytics[[#This Row],[Years Since Last Promotion]]&lt;=10,"5-10",HR_Analytics[[#This Row],[Years Since Last Promotion]]&lt;=15,"10-15")</f>
        <v>2-5</v>
      </c>
      <c r="AR20" s="14">
        <v>7</v>
      </c>
      <c r="AS20" s="3" t="str" cm="1">
        <f t="array" ref="AS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1" spans="1:45" x14ac:dyDescent="0.25">
      <c r="A21" s="12">
        <v>38</v>
      </c>
      <c r="B21" s="12" t="str" cm="1">
        <f t="array" ref="B21">_xlfn.IFS(HR_Analytics[[#This Row],[Age]]&lt;=30,"Below 30",HR_Analytics[[#This Row],[Age]]&lt;=40,"30-40",HR_Analytics[[#This Row],[Age]]&lt;=60,"40-60")</f>
        <v>30-40</v>
      </c>
      <c r="C21" s="9" t="s">
        <v>17</v>
      </c>
      <c r="D21" s="9" t="s">
        <v>11</v>
      </c>
      <c r="E21" s="9" t="s">
        <v>19</v>
      </c>
      <c r="F21" s="3">
        <v>2</v>
      </c>
      <c r="G21" s="3" t="str" cm="1">
        <f t="array" ref="G21">_xlfn.IFS(HR_Analytics[[#This Row],[Distance From Home]]&lt;=5,"1-5",HR_Analytics[[#This Row],[Distance From Home]]&lt;=10,"5-10",HR_Analytics[[#This Row],[Distance From Home]]&lt;=15,"10-15",HR_Analytics[[#This Row],[Distance From Home]]&lt;=20,"15-20",HR_Analytics[[#This Row],[Distance From Home]]&gt;20,"Above 20")</f>
        <v>1-5</v>
      </c>
      <c r="H21" s="3">
        <v>3</v>
      </c>
      <c r="I21" s="9" t="str">
        <f>VLOOKUP(H21,Mapping!$J$2:$K$6,2,0)</f>
        <v>Bachelors</v>
      </c>
      <c r="J21" s="9" t="s">
        <v>13</v>
      </c>
      <c r="K21" s="3">
        <v>24</v>
      </c>
      <c r="L21" s="3">
        <v>4</v>
      </c>
      <c r="M21" s="9" t="str">
        <f>VLOOKUP(L21,Mapping!$A$2:$B$5,2,0)</f>
        <v>Satisfied</v>
      </c>
      <c r="N21" s="9" t="s">
        <v>20</v>
      </c>
      <c r="O21" s="3">
        <v>3</v>
      </c>
      <c r="P21" s="9" t="str">
        <f>VLOOKUP(O21,Mapping!$A$9:$B$12,2,0)</f>
        <v>High</v>
      </c>
      <c r="Q21" s="3">
        <v>1</v>
      </c>
      <c r="R21" s="9" t="str">
        <f>VLOOKUP(Q21,Mapping!$A$16:$B$20,2,0)</f>
        <v>Entry Level</v>
      </c>
      <c r="S21" s="9" t="s">
        <v>21</v>
      </c>
      <c r="T21" s="3">
        <v>4</v>
      </c>
      <c r="U21" s="9" t="str">
        <f>VLOOKUP(T21,Mapping!$E$9:$F$12,2,0)</f>
        <v>Satisfied</v>
      </c>
      <c r="V21" s="9" t="s">
        <v>16</v>
      </c>
      <c r="W21" s="5">
        <v>3944</v>
      </c>
      <c r="X21" s="3">
        <v>5</v>
      </c>
      <c r="Y21" s="9" t="s">
        <v>10</v>
      </c>
      <c r="Z21" s="4">
        <v>11</v>
      </c>
      <c r="AA21" s="24">
        <f>HR_Analytics[[#This Row],[Salary Hike]]/100</f>
        <v>0.11</v>
      </c>
      <c r="AB21" s="3">
        <v>3</v>
      </c>
      <c r="AC21" s="9" t="str">
        <f>VLOOKUP(AB21,Mapping!$E$2:$F$3,2,0)</f>
        <v>Excellent</v>
      </c>
      <c r="AD21" s="3">
        <v>3</v>
      </c>
      <c r="AE21" s="9" t="str">
        <f>VLOOKUP(AD21,Mapping!$E$16:$F$19,2,0)</f>
        <v>Neutral</v>
      </c>
      <c r="AF21" s="3">
        <v>0</v>
      </c>
      <c r="AG21" s="3">
        <v>6</v>
      </c>
      <c r="AH21" s="3" t="str" cm="1">
        <f t="array" ref="AH21">_xlfn.IFS(HR_Analytics[[#This Row],[Total Working Years]]&lt;=2,"0-2",HR_Analytics[[#This Row],[Total Working Years]]&lt;=5,"2-5",HR_Analytics[[#This Row],[Total Working Years]]&lt;=10,"5-10",HR_Analytics[[#This Row],[Total Working Years]]&lt;=20,"10-20",HR_Analytics[[#This Row],[Total Working Years]]&lt;=40,"20-40")</f>
        <v>5-10</v>
      </c>
      <c r="AI21" s="3">
        <v>3</v>
      </c>
      <c r="AJ21" s="3">
        <v>3</v>
      </c>
      <c r="AK21" s="9" t="str">
        <f>VLOOKUP(AJ21,Mapping!$J$10:$K$13,2,0)</f>
        <v>Better</v>
      </c>
      <c r="AL21" s="3">
        <v>3</v>
      </c>
      <c r="AM21" s="3" t="str" cm="1">
        <f t="array" ref="AM21">_xlfn.IFS(HR_Analytics[[#This Row],[Years At Company]]&lt;=2,"0-2",HR_Analytics[[#This Row],[Years At Company]]&lt;=5,"2-5",HR_Analytics[[#This Row],[Years At Company]]&lt;=10,"5-10",HR_Analytics[[#This Row],[Years At Company]]&lt;=20,"10-20",HR_Analytics[[#This Row],[Years At Company]]&lt;=40,"20-40")</f>
        <v>2-5</v>
      </c>
      <c r="AN21" s="3">
        <v>2</v>
      </c>
      <c r="AO21" s="3" t="str" cm="1">
        <f t="array" ref="AO21">_xlfn.IFS(HR_Analytics[[#This Row],[Years In Current Role]]&lt;=2,"0-2",HR_Analytics[[#This Row],[Years In Current Role]]&lt;=5,"2-5",HR_Analytics[[#This Row],[Years In Current Role]]&lt;=10,"5-10",HR_Analytics[[#This Row],[Years In Current Role]]&lt;=15,"10-15",HR_Analytics[[#This Row],[Years In Current Role]]&gt;15,"Above 15")</f>
        <v>0-2</v>
      </c>
      <c r="AP21" s="3">
        <v>1</v>
      </c>
      <c r="AQ21" s="14" t="str" cm="1">
        <f t="array" ref="AQ21">_xlfn.IFS(HR_Analytics[[#This Row],[Years Since Last Promotion]]&lt;=2,"0-2",HR_Analytics[[#This Row],[Years Since Last Promotion]]&lt;=5,"2-5",HR_Analytics[[#This Row],[Years Since Last Promotion]]&lt;=10,"5-10",HR_Analytics[[#This Row],[Years Since Last Promotion]]&lt;=15,"10-15")</f>
        <v>0-2</v>
      </c>
      <c r="AR21" s="14">
        <v>2</v>
      </c>
      <c r="AS21" s="3" t="str" cm="1">
        <f t="array" ref="AS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2" spans="1:45" x14ac:dyDescent="0.25">
      <c r="A22" s="12">
        <v>24</v>
      </c>
      <c r="B22" s="12" t="str" cm="1">
        <f t="array" ref="B22">_xlfn.IFS(HR_Analytics[[#This Row],[Age]]&lt;=30,"Below 30",HR_Analytics[[#This Row],[Age]]&lt;=40,"30-40",HR_Analytics[[#This Row],[Age]]&lt;=60,"40-60")</f>
        <v>Below 30</v>
      </c>
      <c r="C22" s="9" t="s">
        <v>17</v>
      </c>
      <c r="D22" s="9" t="s">
        <v>29</v>
      </c>
      <c r="E22" s="9" t="s">
        <v>19</v>
      </c>
      <c r="F22" s="3">
        <v>11</v>
      </c>
      <c r="G22" s="3" t="str" cm="1">
        <f t="array" ref="G22">_xlfn.IFS(HR_Analytics[[#This Row],[Distance From Home]]&lt;=5,"1-5",HR_Analytics[[#This Row],[Distance From Home]]&lt;=10,"5-10",HR_Analytics[[#This Row],[Distance From Home]]&lt;=15,"10-15",HR_Analytics[[#This Row],[Distance From Home]]&lt;=20,"15-20",HR_Analytics[[#This Row],[Distance From Home]]&gt;20,"Above 20")</f>
        <v>10-15</v>
      </c>
      <c r="H22" s="3">
        <v>2</v>
      </c>
      <c r="I22" s="9" t="str">
        <f>VLOOKUP(H22,Mapping!$J$2:$K$6,2,0)</f>
        <v>College</v>
      </c>
      <c r="J22" s="9" t="s">
        <v>23</v>
      </c>
      <c r="K22" s="3">
        <v>26</v>
      </c>
      <c r="L22" s="3">
        <v>1</v>
      </c>
      <c r="M22" s="9" t="str">
        <f>VLOOKUP(L22,Mapping!$A$2:$B$5,2,0)</f>
        <v>Very Dissatisfied</v>
      </c>
      <c r="N22" s="9" t="s">
        <v>14</v>
      </c>
      <c r="O22" s="3">
        <v>4</v>
      </c>
      <c r="P22" s="9" t="str">
        <f>VLOOKUP(O22,Mapping!$A$9:$B$12,2,0)</f>
        <v>Very High</v>
      </c>
      <c r="Q22" s="3">
        <v>2</v>
      </c>
      <c r="R22" s="9" t="str">
        <f>VLOOKUP(Q22,Mapping!$A$16:$B$20,2,0)</f>
        <v>Junior</v>
      </c>
      <c r="S22" s="9" t="s">
        <v>27</v>
      </c>
      <c r="T22" s="3">
        <v>3</v>
      </c>
      <c r="U22" s="9" t="str">
        <f>VLOOKUP(T22,Mapping!$E$9:$F$12,2,0)</f>
        <v>Neutral</v>
      </c>
      <c r="V22" s="9" t="s">
        <v>26</v>
      </c>
      <c r="W22" s="5">
        <v>4011</v>
      </c>
      <c r="X22" s="3">
        <v>0</v>
      </c>
      <c r="Y22" s="9" t="s">
        <v>17</v>
      </c>
      <c r="Z22" s="4">
        <v>18</v>
      </c>
      <c r="AA22" s="24">
        <f>HR_Analytics[[#This Row],[Salary Hike]]/100</f>
        <v>0.18</v>
      </c>
      <c r="AB22" s="3">
        <v>3</v>
      </c>
      <c r="AC22" s="9" t="str">
        <f>VLOOKUP(AB22,Mapping!$E$2:$F$3,2,0)</f>
        <v>Excellent</v>
      </c>
      <c r="AD22" s="3">
        <v>4</v>
      </c>
      <c r="AE22" s="9" t="str">
        <f>VLOOKUP(AD22,Mapping!$E$16:$F$19,2,0)</f>
        <v>Satisfied</v>
      </c>
      <c r="AF22" s="3">
        <v>1</v>
      </c>
      <c r="AG22" s="3">
        <v>5</v>
      </c>
      <c r="AH22" s="3" t="str" cm="1">
        <f t="array" ref="AH22">_xlfn.IFS(HR_Analytics[[#This Row],[Total Working Years]]&lt;=2,"0-2",HR_Analytics[[#This Row],[Total Working Years]]&lt;=5,"2-5",HR_Analytics[[#This Row],[Total Working Years]]&lt;=10,"5-10",HR_Analytics[[#This Row],[Total Working Years]]&lt;=20,"10-20",HR_Analytics[[#This Row],[Total Working Years]]&lt;=40,"20-40")</f>
        <v>2-5</v>
      </c>
      <c r="AI22" s="3">
        <v>5</v>
      </c>
      <c r="AJ22" s="3">
        <v>2</v>
      </c>
      <c r="AK22" s="9" t="str">
        <f>VLOOKUP(AJ22,Mapping!$J$10:$K$13,2,0)</f>
        <v>Good</v>
      </c>
      <c r="AL22" s="3">
        <v>4</v>
      </c>
      <c r="AM22" s="3" t="str" cm="1">
        <f t="array" ref="AM22">_xlfn.IFS(HR_Analytics[[#This Row],[Years At Company]]&lt;=2,"0-2",HR_Analytics[[#This Row],[Years At Company]]&lt;=5,"2-5",HR_Analytics[[#This Row],[Years At Company]]&lt;=10,"5-10",HR_Analytics[[#This Row],[Years At Company]]&lt;=20,"10-20",HR_Analytics[[#This Row],[Years At Company]]&lt;=40,"20-40")</f>
        <v>2-5</v>
      </c>
      <c r="AN22" s="3">
        <v>2</v>
      </c>
      <c r="AO22" s="3" t="str" cm="1">
        <f t="array" ref="AO22">_xlfn.IFS(HR_Analytics[[#This Row],[Years In Current Role]]&lt;=2,"0-2",HR_Analytics[[#This Row],[Years In Current Role]]&lt;=5,"2-5",HR_Analytics[[#This Row],[Years In Current Role]]&lt;=10,"5-10",HR_Analytics[[#This Row],[Years In Current Role]]&lt;=15,"10-15",HR_Analytics[[#This Row],[Years In Current Role]]&gt;15,"Above 15")</f>
        <v>0-2</v>
      </c>
      <c r="AP22" s="3">
        <v>1</v>
      </c>
      <c r="AQ22" s="14" t="str" cm="1">
        <f t="array" ref="AQ22">_xlfn.IFS(HR_Analytics[[#This Row],[Years Since Last Promotion]]&lt;=2,"0-2",HR_Analytics[[#This Row],[Years Since Last Promotion]]&lt;=5,"2-5",HR_Analytics[[#This Row],[Years Since Last Promotion]]&lt;=10,"5-10",HR_Analytics[[#This Row],[Years Since Last Promotion]]&lt;=15,"10-15")</f>
        <v>0-2</v>
      </c>
      <c r="AR22" s="14">
        <v>3</v>
      </c>
      <c r="AS22" s="3" t="str" cm="1">
        <f t="array" ref="AS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3" spans="1:45" x14ac:dyDescent="0.25">
      <c r="A23" s="12">
        <v>36</v>
      </c>
      <c r="B23" s="12" t="str" cm="1">
        <f t="array" ref="B23">_xlfn.IFS(HR_Analytics[[#This Row],[Age]]&lt;=30,"Below 30",HR_Analytics[[#This Row],[Age]]&lt;=40,"30-40",HR_Analytics[[#This Row],[Age]]&lt;=60,"40-60")</f>
        <v>30-40</v>
      </c>
      <c r="C23" s="9" t="s">
        <v>10</v>
      </c>
      <c r="D23" s="9" t="s">
        <v>11</v>
      </c>
      <c r="E23" s="9" t="s">
        <v>12</v>
      </c>
      <c r="F23" s="3">
        <v>9</v>
      </c>
      <c r="G23" s="3" t="str" cm="1">
        <f t="array" ref="G23">_xlfn.IFS(HR_Analytics[[#This Row],[Distance From Home]]&lt;=5,"1-5",HR_Analytics[[#This Row],[Distance From Home]]&lt;=10,"5-10",HR_Analytics[[#This Row],[Distance From Home]]&lt;=15,"10-15",HR_Analytics[[#This Row],[Distance From Home]]&lt;=20,"15-20",HR_Analytics[[#This Row],[Distance From Home]]&gt;20,"Above 20")</f>
        <v>5-10</v>
      </c>
      <c r="H23" s="3">
        <v>4</v>
      </c>
      <c r="I23" s="9" t="str">
        <f>VLOOKUP(H23,Mapping!$J$2:$K$6,2,0)</f>
        <v>Masters</v>
      </c>
      <c r="J23" s="9" t="s">
        <v>13</v>
      </c>
      <c r="K23" s="3">
        <v>27</v>
      </c>
      <c r="L23" s="3">
        <v>3</v>
      </c>
      <c r="M23" s="9" t="str">
        <f>VLOOKUP(L23,Mapping!$A$2:$B$5,2,0)</f>
        <v>Neutral</v>
      </c>
      <c r="N23" s="9" t="s">
        <v>20</v>
      </c>
      <c r="O23" s="3">
        <v>2</v>
      </c>
      <c r="P23" s="9" t="str">
        <f>VLOOKUP(O23,Mapping!$A$9:$B$12,2,0)</f>
        <v>Medium</v>
      </c>
      <c r="Q23" s="3">
        <v>1</v>
      </c>
      <c r="R23" s="9" t="str">
        <f>VLOOKUP(Q23,Mapping!$A$16:$B$20,2,0)</f>
        <v>Entry Level</v>
      </c>
      <c r="S23" s="9" t="s">
        <v>31</v>
      </c>
      <c r="T23" s="3">
        <v>1</v>
      </c>
      <c r="U23" s="9" t="str">
        <f>VLOOKUP(T23,Mapping!$E$9:$F$12,2,0)</f>
        <v>Very Dissatisfied</v>
      </c>
      <c r="V23" s="9" t="s">
        <v>16</v>
      </c>
      <c r="W23" s="5">
        <v>3407</v>
      </c>
      <c r="X23" s="3">
        <v>7</v>
      </c>
      <c r="Y23" s="9" t="s">
        <v>17</v>
      </c>
      <c r="Z23" s="4">
        <v>23</v>
      </c>
      <c r="AA23" s="24">
        <f>HR_Analytics[[#This Row],[Salary Hike]]/100</f>
        <v>0.23</v>
      </c>
      <c r="AB23" s="3">
        <v>4</v>
      </c>
      <c r="AC23" s="9" t="str">
        <f>VLOOKUP(AB23,Mapping!$E$2:$F$3,2,0)</f>
        <v>Outstanding</v>
      </c>
      <c r="AD23" s="3">
        <v>2</v>
      </c>
      <c r="AE23" s="9" t="str">
        <f>VLOOKUP(AD23,Mapping!$E$16:$F$19,2,0)</f>
        <v>Dissatisfied</v>
      </c>
      <c r="AF23" s="3">
        <v>0</v>
      </c>
      <c r="AG23" s="3">
        <v>10</v>
      </c>
      <c r="AH23" s="3" t="str" cm="1">
        <f t="array" ref="AH23">_xlfn.IFS(HR_Analytics[[#This Row],[Total Working Years]]&lt;=2,"0-2",HR_Analytics[[#This Row],[Total Working Years]]&lt;=5,"2-5",HR_Analytics[[#This Row],[Total Working Years]]&lt;=10,"5-10",HR_Analytics[[#This Row],[Total Working Years]]&lt;=20,"10-20",HR_Analytics[[#This Row],[Total Working Years]]&lt;=40,"20-40")</f>
        <v>5-10</v>
      </c>
      <c r="AI23" s="3">
        <v>4</v>
      </c>
      <c r="AJ23" s="3">
        <v>3</v>
      </c>
      <c r="AK23" s="9" t="str">
        <f>VLOOKUP(AJ23,Mapping!$J$10:$K$13,2,0)</f>
        <v>Better</v>
      </c>
      <c r="AL23" s="3">
        <v>5</v>
      </c>
      <c r="AM23" s="3" t="str" cm="1">
        <f t="array" ref="AM23">_xlfn.IFS(HR_Analytics[[#This Row],[Years At Company]]&lt;=2,"0-2",HR_Analytics[[#This Row],[Years At Company]]&lt;=5,"2-5",HR_Analytics[[#This Row],[Years At Company]]&lt;=10,"5-10",HR_Analytics[[#This Row],[Years At Company]]&lt;=20,"10-20",HR_Analytics[[#This Row],[Years At Company]]&lt;=40,"20-40")</f>
        <v>2-5</v>
      </c>
      <c r="AN23" s="3">
        <v>3</v>
      </c>
      <c r="AO23" s="3" t="str" cm="1">
        <f t="array" ref="AO23">_xlfn.IFS(HR_Analytics[[#This Row],[Years In Current Role]]&lt;=2,"0-2",HR_Analytics[[#This Row],[Years In Current Role]]&lt;=5,"2-5",HR_Analytics[[#This Row],[Years In Current Role]]&lt;=10,"5-10",HR_Analytics[[#This Row],[Years In Current Role]]&lt;=15,"10-15",HR_Analytics[[#This Row],[Years In Current Role]]&gt;15,"Above 15")</f>
        <v>2-5</v>
      </c>
      <c r="AP23" s="3">
        <v>0</v>
      </c>
      <c r="AQ23" s="14" t="str" cm="1">
        <f t="array" ref="AQ23">_xlfn.IFS(HR_Analytics[[#This Row],[Years Since Last Promotion]]&lt;=2,"0-2",HR_Analytics[[#This Row],[Years Since Last Promotion]]&lt;=5,"2-5",HR_Analytics[[#This Row],[Years Since Last Promotion]]&lt;=10,"5-10",HR_Analytics[[#This Row],[Years Since Last Promotion]]&lt;=15,"10-15")</f>
        <v>0-2</v>
      </c>
      <c r="AR23" s="14">
        <v>3</v>
      </c>
      <c r="AS23" s="3" t="str" cm="1">
        <f t="array" ref="AS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4" spans="1:45" x14ac:dyDescent="0.25">
      <c r="A24" s="12">
        <v>34</v>
      </c>
      <c r="B24" s="12" t="str" cm="1">
        <f t="array" ref="B24">_xlfn.IFS(HR_Analytics[[#This Row],[Age]]&lt;=30,"Below 30",HR_Analytics[[#This Row],[Age]]&lt;=40,"30-40",HR_Analytics[[#This Row],[Age]]&lt;=60,"40-60")</f>
        <v>30-40</v>
      </c>
      <c r="C24" s="9" t="s">
        <v>17</v>
      </c>
      <c r="D24" s="9" t="s">
        <v>11</v>
      </c>
      <c r="E24" s="9" t="s">
        <v>19</v>
      </c>
      <c r="F24" s="3">
        <v>7</v>
      </c>
      <c r="G24" s="3" t="str" cm="1">
        <f t="array" ref="G24">_xlfn.IFS(HR_Analytics[[#This Row],[Distance From Home]]&lt;=5,"1-5",HR_Analytics[[#This Row],[Distance From Home]]&lt;=10,"5-10",HR_Analytics[[#This Row],[Distance From Home]]&lt;=15,"10-15",HR_Analytics[[#This Row],[Distance From Home]]&lt;=20,"15-20",HR_Analytics[[#This Row],[Distance From Home]]&gt;20,"Above 20")</f>
        <v>5-10</v>
      </c>
      <c r="H24" s="3">
        <v>4</v>
      </c>
      <c r="I24" s="9" t="str">
        <f>VLOOKUP(H24,Mapping!$J$2:$K$6,2,0)</f>
        <v>Masters</v>
      </c>
      <c r="J24" s="9" t="s">
        <v>13</v>
      </c>
      <c r="K24" s="3">
        <v>28</v>
      </c>
      <c r="L24" s="3">
        <v>1</v>
      </c>
      <c r="M24" s="9" t="str">
        <f>VLOOKUP(L24,Mapping!$A$2:$B$5,2,0)</f>
        <v>Very Dissatisfied</v>
      </c>
      <c r="N24" s="9" t="s">
        <v>14</v>
      </c>
      <c r="O24" s="3">
        <v>3</v>
      </c>
      <c r="P24" s="9" t="str">
        <f>VLOOKUP(O24,Mapping!$A$9:$B$12,2,0)</f>
        <v>High</v>
      </c>
      <c r="Q24" s="3">
        <v>3</v>
      </c>
      <c r="R24" s="9" t="str">
        <f>VLOOKUP(Q24,Mapping!$A$16:$B$20,2,0)</f>
        <v>Mid Level</v>
      </c>
      <c r="S24" s="9" t="s">
        <v>32</v>
      </c>
      <c r="T24" s="3">
        <v>2</v>
      </c>
      <c r="U24" s="9" t="str">
        <f>VLOOKUP(T24,Mapping!$E$9:$F$12,2,0)</f>
        <v>Dissatisfied</v>
      </c>
      <c r="V24" s="9" t="s">
        <v>16</v>
      </c>
      <c r="W24" s="5">
        <v>11994</v>
      </c>
      <c r="X24" s="3">
        <v>0</v>
      </c>
      <c r="Y24" s="9" t="s">
        <v>17</v>
      </c>
      <c r="Z24" s="4">
        <v>11</v>
      </c>
      <c r="AA24" s="24">
        <f>HR_Analytics[[#This Row],[Salary Hike]]/100</f>
        <v>0.11</v>
      </c>
      <c r="AB24" s="3">
        <v>3</v>
      </c>
      <c r="AC24" s="9" t="str">
        <f>VLOOKUP(AB24,Mapping!$E$2:$F$3,2,0)</f>
        <v>Excellent</v>
      </c>
      <c r="AD24" s="3">
        <v>3</v>
      </c>
      <c r="AE24" s="9" t="str">
        <f>VLOOKUP(AD24,Mapping!$E$16:$F$19,2,0)</f>
        <v>Neutral</v>
      </c>
      <c r="AF24" s="3">
        <v>0</v>
      </c>
      <c r="AG24" s="3">
        <v>13</v>
      </c>
      <c r="AH24" s="3" t="str" cm="1">
        <f t="array" ref="AH24">_xlfn.IFS(HR_Analytics[[#This Row],[Total Working Years]]&lt;=2,"0-2",HR_Analytics[[#This Row],[Total Working Years]]&lt;=5,"2-5",HR_Analytics[[#This Row],[Total Working Years]]&lt;=10,"5-10",HR_Analytics[[#This Row],[Total Working Years]]&lt;=20,"10-20",HR_Analytics[[#This Row],[Total Working Years]]&lt;=40,"20-40")</f>
        <v>10-20</v>
      </c>
      <c r="AI24" s="3">
        <v>4</v>
      </c>
      <c r="AJ24" s="3">
        <v>3</v>
      </c>
      <c r="AK24" s="9" t="str">
        <f>VLOOKUP(AJ24,Mapping!$J$10:$K$13,2,0)</f>
        <v>Better</v>
      </c>
      <c r="AL24" s="3">
        <v>12</v>
      </c>
      <c r="AM24" s="3" t="str" cm="1">
        <f t="array" ref="AM24">_xlfn.IFS(HR_Analytics[[#This Row],[Years At Company]]&lt;=2,"0-2",HR_Analytics[[#This Row],[Years At Company]]&lt;=5,"2-5",HR_Analytics[[#This Row],[Years At Company]]&lt;=10,"5-10",HR_Analytics[[#This Row],[Years At Company]]&lt;=20,"10-20",HR_Analytics[[#This Row],[Years At Company]]&lt;=40,"20-40")</f>
        <v>10-20</v>
      </c>
      <c r="AN24" s="3">
        <v>6</v>
      </c>
      <c r="AO24" s="3" t="str" cm="1">
        <f t="array" ref="AO24">_xlfn.IFS(HR_Analytics[[#This Row],[Years In Current Role]]&lt;=2,"0-2",HR_Analytics[[#This Row],[Years In Current Role]]&lt;=5,"2-5",HR_Analytics[[#This Row],[Years In Current Role]]&lt;=10,"5-10",HR_Analytics[[#This Row],[Years In Current Role]]&lt;=15,"10-15",HR_Analytics[[#This Row],[Years In Current Role]]&gt;15,"Above 15")</f>
        <v>5-10</v>
      </c>
      <c r="AP24" s="3">
        <v>2</v>
      </c>
      <c r="AQ24" s="14" t="str" cm="1">
        <f t="array" ref="AQ24">_xlfn.IFS(HR_Analytics[[#This Row],[Years Since Last Promotion]]&lt;=2,"0-2",HR_Analytics[[#This Row],[Years Since Last Promotion]]&lt;=5,"2-5",HR_Analytics[[#This Row],[Years Since Last Promotion]]&lt;=10,"5-10",HR_Analytics[[#This Row],[Years Since Last Promotion]]&lt;=15,"10-15")</f>
        <v>0-2</v>
      </c>
      <c r="AR24" s="14">
        <v>11</v>
      </c>
      <c r="AS24" s="3" t="str" cm="1">
        <f t="array" ref="AS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25" spans="1:45" x14ac:dyDescent="0.25">
      <c r="A25" s="12">
        <v>21</v>
      </c>
      <c r="B25" s="12" t="str" cm="1">
        <f t="array" ref="B25">_xlfn.IFS(HR_Analytics[[#This Row],[Age]]&lt;=30,"Below 30",HR_Analytics[[#This Row],[Age]]&lt;=40,"30-40",HR_Analytics[[#This Row],[Age]]&lt;=60,"40-60")</f>
        <v>Below 30</v>
      </c>
      <c r="C25" s="9" t="s">
        <v>17</v>
      </c>
      <c r="D25" s="9" t="s">
        <v>11</v>
      </c>
      <c r="E25" s="9" t="s">
        <v>19</v>
      </c>
      <c r="F25" s="3">
        <v>15</v>
      </c>
      <c r="G25" s="3" t="str" cm="1">
        <f t="array" ref="G25">_xlfn.IFS(HR_Analytics[[#This Row],[Distance From Home]]&lt;=5,"1-5",HR_Analytics[[#This Row],[Distance From Home]]&lt;=10,"5-10",HR_Analytics[[#This Row],[Distance From Home]]&lt;=15,"10-15",HR_Analytics[[#This Row],[Distance From Home]]&lt;=20,"15-20",HR_Analytics[[#This Row],[Distance From Home]]&gt;20,"Above 20")</f>
        <v>10-15</v>
      </c>
      <c r="H25" s="3">
        <v>2</v>
      </c>
      <c r="I25" s="9" t="str">
        <f>VLOOKUP(H25,Mapping!$J$2:$K$6,2,0)</f>
        <v>College</v>
      </c>
      <c r="J25" s="9" t="s">
        <v>13</v>
      </c>
      <c r="K25" s="3">
        <v>30</v>
      </c>
      <c r="L25" s="3">
        <v>3</v>
      </c>
      <c r="M25" s="9" t="str">
        <f>VLOOKUP(L25,Mapping!$A$2:$B$5,2,0)</f>
        <v>Neutral</v>
      </c>
      <c r="N25" s="9" t="s">
        <v>20</v>
      </c>
      <c r="O25" s="3">
        <v>3</v>
      </c>
      <c r="P25" s="9" t="str">
        <f>VLOOKUP(O25,Mapping!$A$9:$B$12,2,0)</f>
        <v>High</v>
      </c>
      <c r="Q25" s="3">
        <v>1</v>
      </c>
      <c r="R25" s="9" t="str">
        <f>VLOOKUP(Q25,Mapping!$A$16:$B$20,2,0)</f>
        <v>Entry Level</v>
      </c>
      <c r="S25" s="9" t="s">
        <v>21</v>
      </c>
      <c r="T25" s="3">
        <v>4</v>
      </c>
      <c r="U25" s="9" t="str">
        <f>VLOOKUP(T25,Mapping!$E$9:$F$12,2,0)</f>
        <v>Satisfied</v>
      </c>
      <c r="V25" s="9" t="s">
        <v>16</v>
      </c>
      <c r="W25" s="5">
        <v>1232</v>
      </c>
      <c r="X25" s="3">
        <v>1</v>
      </c>
      <c r="Y25" s="9" t="s">
        <v>17</v>
      </c>
      <c r="Z25" s="4">
        <v>14</v>
      </c>
      <c r="AA25" s="24">
        <f>HR_Analytics[[#This Row],[Salary Hike]]/100</f>
        <v>0.14000000000000001</v>
      </c>
      <c r="AB25" s="3">
        <v>3</v>
      </c>
      <c r="AC25" s="9" t="str">
        <f>VLOOKUP(AB25,Mapping!$E$2:$F$3,2,0)</f>
        <v>Excellent</v>
      </c>
      <c r="AD25" s="3">
        <v>4</v>
      </c>
      <c r="AE25" s="9" t="str">
        <f>VLOOKUP(AD25,Mapping!$E$16:$F$19,2,0)</f>
        <v>Satisfied</v>
      </c>
      <c r="AF25" s="3">
        <v>0</v>
      </c>
      <c r="AG25" s="3">
        <v>0</v>
      </c>
      <c r="AH25" s="3" t="str" cm="1">
        <f t="array" ref="AH25">_xlfn.IFS(HR_Analytics[[#This Row],[Total Working Years]]&lt;=2,"0-2",HR_Analytics[[#This Row],[Total Working Years]]&lt;=5,"2-5",HR_Analytics[[#This Row],[Total Working Years]]&lt;=10,"5-10",HR_Analytics[[#This Row],[Total Working Years]]&lt;=20,"10-20",HR_Analytics[[#This Row],[Total Working Years]]&lt;=40,"20-40")</f>
        <v>0-2</v>
      </c>
      <c r="AI25" s="3">
        <v>6</v>
      </c>
      <c r="AJ25" s="3">
        <v>3</v>
      </c>
      <c r="AK25" s="9" t="str">
        <f>VLOOKUP(AJ25,Mapping!$J$10:$K$13,2,0)</f>
        <v>Better</v>
      </c>
      <c r="AL25" s="3">
        <v>0</v>
      </c>
      <c r="AM25" s="3" t="str" cm="1">
        <f t="array" ref="AM25">_xlfn.IFS(HR_Analytics[[#This Row],[Years At Company]]&lt;=2,"0-2",HR_Analytics[[#This Row],[Years At Company]]&lt;=5,"2-5",HR_Analytics[[#This Row],[Years At Company]]&lt;=10,"5-10",HR_Analytics[[#This Row],[Years At Company]]&lt;=20,"10-20",HR_Analytics[[#This Row],[Years At Company]]&lt;=40,"20-40")</f>
        <v>0-2</v>
      </c>
      <c r="AN25" s="3">
        <v>0</v>
      </c>
      <c r="AO25" s="3" t="str" cm="1">
        <f t="array" ref="AO25">_xlfn.IFS(HR_Analytics[[#This Row],[Years In Current Role]]&lt;=2,"0-2",HR_Analytics[[#This Row],[Years In Current Role]]&lt;=5,"2-5",HR_Analytics[[#This Row],[Years In Current Role]]&lt;=10,"5-10",HR_Analytics[[#This Row],[Years In Current Role]]&lt;=15,"10-15",HR_Analytics[[#This Row],[Years In Current Role]]&gt;15,"Above 15")</f>
        <v>0-2</v>
      </c>
      <c r="AP25" s="3">
        <v>0</v>
      </c>
      <c r="AQ25" s="14" t="str" cm="1">
        <f t="array" ref="AQ25">_xlfn.IFS(HR_Analytics[[#This Row],[Years Since Last Promotion]]&lt;=2,"0-2",HR_Analytics[[#This Row],[Years Since Last Promotion]]&lt;=5,"2-5",HR_Analytics[[#This Row],[Years Since Last Promotion]]&lt;=10,"5-10",HR_Analytics[[#This Row],[Years Since Last Promotion]]&lt;=15,"10-15")</f>
        <v>0-2</v>
      </c>
      <c r="AR25" s="14">
        <v>0</v>
      </c>
      <c r="AS25" s="3" t="str" cm="1">
        <f t="array" ref="AS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6" spans="1:45" x14ac:dyDescent="0.25">
      <c r="A26" s="12">
        <v>34</v>
      </c>
      <c r="B26" s="12" t="str" cm="1">
        <f t="array" ref="B26">_xlfn.IFS(HR_Analytics[[#This Row],[Age]]&lt;=30,"Below 30",HR_Analytics[[#This Row],[Age]]&lt;=40,"30-40",HR_Analytics[[#This Row],[Age]]&lt;=60,"40-60")</f>
        <v>30-40</v>
      </c>
      <c r="C26" s="9" t="s">
        <v>10</v>
      </c>
      <c r="D26" s="9" t="s">
        <v>11</v>
      </c>
      <c r="E26" s="9" t="s">
        <v>19</v>
      </c>
      <c r="F26" s="3">
        <v>6</v>
      </c>
      <c r="G26" s="3" t="str" cm="1">
        <f t="array" ref="G26">_xlfn.IFS(HR_Analytics[[#This Row],[Distance From Home]]&lt;=5,"1-5",HR_Analytics[[#This Row],[Distance From Home]]&lt;=10,"5-10",HR_Analytics[[#This Row],[Distance From Home]]&lt;=15,"10-15",HR_Analytics[[#This Row],[Distance From Home]]&lt;=20,"15-20",HR_Analytics[[#This Row],[Distance From Home]]&gt;20,"Above 20")</f>
        <v>5-10</v>
      </c>
      <c r="H26" s="3">
        <v>1</v>
      </c>
      <c r="I26" s="9" t="str">
        <f>VLOOKUP(H26,Mapping!$J$2:$K$6,2,0)</f>
        <v>Below College</v>
      </c>
      <c r="J26" s="9" t="s">
        <v>25</v>
      </c>
      <c r="K26" s="3">
        <v>31</v>
      </c>
      <c r="L26" s="3">
        <v>2</v>
      </c>
      <c r="M26" s="9" t="str">
        <f>VLOOKUP(L26,Mapping!$A$2:$B$5,2,0)</f>
        <v>Dissatisfied</v>
      </c>
      <c r="N26" s="9" t="s">
        <v>20</v>
      </c>
      <c r="O26" s="3">
        <v>3</v>
      </c>
      <c r="P26" s="9" t="str">
        <f>VLOOKUP(O26,Mapping!$A$9:$B$12,2,0)</f>
        <v>High</v>
      </c>
      <c r="Q26" s="3">
        <v>1</v>
      </c>
      <c r="R26" s="9" t="str">
        <f>VLOOKUP(Q26,Mapping!$A$16:$B$20,2,0)</f>
        <v>Entry Level</v>
      </c>
      <c r="S26" s="9" t="s">
        <v>21</v>
      </c>
      <c r="T26" s="3">
        <v>1</v>
      </c>
      <c r="U26" s="9" t="str">
        <f>VLOOKUP(T26,Mapping!$E$9:$F$12,2,0)</f>
        <v>Very Dissatisfied</v>
      </c>
      <c r="V26" s="9" t="s">
        <v>16</v>
      </c>
      <c r="W26" s="5">
        <v>2960</v>
      </c>
      <c r="X26" s="3">
        <v>2</v>
      </c>
      <c r="Y26" s="9" t="s">
        <v>17</v>
      </c>
      <c r="Z26" s="4">
        <v>11</v>
      </c>
      <c r="AA26" s="24">
        <f>HR_Analytics[[#This Row],[Salary Hike]]/100</f>
        <v>0.11</v>
      </c>
      <c r="AB26" s="3">
        <v>3</v>
      </c>
      <c r="AC26" s="9" t="str">
        <f>VLOOKUP(AB26,Mapping!$E$2:$F$3,2,0)</f>
        <v>Excellent</v>
      </c>
      <c r="AD26" s="3">
        <v>3</v>
      </c>
      <c r="AE26" s="9" t="str">
        <f>VLOOKUP(AD26,Mapping!$E$16:$F$19,2,0)</f>
        <v>Neutral</v>
      </c>
      <c r="AF26" s="3">
        <v>0</v>
      </c>
      <c r="AG26" s="3">
        <v>8</v>
      </c>
      <c r="AH26" s="3" t="str" cm="1">
        <f t="array" ref="AH26">_xlfn.IFS(HR_Analytics[[#This Row],[Total Working Years]]&lt;=2,"0-2",HR_Analytics[[#This Row],[Total Working Years]]&lt;=5,"2-5",HR_Analytics[[#This Row],[Total Working Years]]&lt;=10,"5-10",HR_Analytics[[#This Row],[Total Working Years]]&lt;=20,"10-20",HR_Analytics[[#This Row],[Total Working Years]]&lt;=40,"20-40")</f>
        <v>5-10</v>
      </c>
      <c r="AI26" s="3">
        <v>2</v>
      </c>
      <c r="AJ26" s="3">
        <v>3</v>
      </c>
      <c r="AK26" s="9" t="str">
        <f>VLOOKUP(AJ26,Mapping!$J$10:$K$13,2,0)</f>
        <v>Better</v>
      </c>
      <c r="AL26" s="3">
        <v>4</v>
      </c>
      <c r="AM26" s="3" t="str" cm="1">
        <f t="array" ref="AM26">_xlfn.IFS(HR_Analytics[[#This Row],[Years At Company]]&lt;=2,"0-2",HR_Analytics[[#This Row],[Years At Company]]&lt;=5,"2-5",HR_Analytics[[#This Row],[Years At Company]]&lt;=10,"5-10",HR_Analytics[[#This Row],[Years At Company]]&lt;=20,"10-20",HR_Analytics[[#This Row],[Years At Company]]&lt;=40,"20-40")</f>
        <v>2-5</v>
      </c>
      <c r="AN26" s="3">
        <v>2</v>
      </c>
      <c r="AO26" s="3" t="str" cm="1">
        <f t="array" ref="AO26">_xlfn.IFS(HR_Analytics[[#This Row],[Years In Current Role]]&lt;=2,"0-2",HR_Analytics[[#This Row],[Years In Current Role]]&lt;=5,"2-5",HR_Analytics[[#This Row],[Years In Current Role]]&lt;=10,"5-10",HR_Analytics[[#This Row],[Years In Current Role]]&lt;=15,"10-15",HR_Analytics[[#This Row],[Years In Current Role]]&gt;15,"Above 15")</f>
        <v>0-2</v>
      </c>
      <c r="AP26" s="3">
        <v>1</v>
      </c>
      <c r="AQ26" s="14" t="str" cm="1">
        <f t="array" ref="AQ26">_xlfn.IFS(HR_Analytics[[#This Row],[Years Since Last Promotion]]&lt;=2,"0-2",HR_Analytics[[#This Row],[Years Since Last Promotion]]&lt;=5,"2-5",HR_Analytics[[#This Row],[Years Since Last Promotion]]&lt;=10,"5-10",HR_Analytics[[#This Row],[Years Since Last Promotion]]&lt;=15,"10-15")</f>
        <v>0-2</v>
      </c>
      <c r="AR26" s="14">
        <v>3</v>
      </c>
      <c r="AS26" s="3" t="str" cm="1">
        <f t="array" ref="AS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7" spans="1:45" x14ac:dyDescent="0.25">
      <c r="A27" s="12">
        <v>53</v>
      </c>
      <c r="B27" s="12" t="str" cm="1">
        <f t="array" ref="B27">_xlfn.IFS(HR_Analytics[[#This Row],[Age]]&lt;=30,"Below 30",HR_Analytics[[#This Row],[Age]]&lt;=40,"30-40",HR_Analytics[[#This Row],[Age]]&lt;=60,"40-60")</f>
        <v>40-60</v>
      </c>
      <c r="C27" s="9" t="s">
        <v>17</v>
      </c>
      <c r="D27" s="9" t="s">
        <v>11</v>
      </c>
      <c r="E27" s="9" t="s">
        <v>19</v>
      </c>
      <c r="F27" s="3">
        <v>5</v>
      </c>
      <c r="G27" s="3" t="str" cm="1">
        <f t="array" ref="G27">_xlfn.IFS(HR_Analytics[[#This Row],[Distance From Home]]&lt;=5,"1-5",HR_Analytics[[#This Row],[Distance From Home]]&lt;=10,"5-10",HR_Analytics[[#This Row],[Distance From Home]]&lt;=15,"10-15",HR_Analytics[[#This Row],[Distance From Home]]&lt;=20,"15-20",HR_Analytics[[#This Row],[Distance From Home]]&gt;20,"Above 20")</f>
        <v>1-5</v>
      </c>
      <c r="H27" s="3">
        <v>3</v>
      </c>
      <c r="I27" s="9" t="str">
        <f>VLOOKUP(H27,Mapping!$J$2:$K$6,2,0)</f>
        <v>Bachelors</v>
      </c>
      <c r="J27" s="9" t="s">
        <v>23</v>
      </c>
      <c r="K27" s="3">
        <v>32</v>
      </c>
      <c r="L27" s="3">
        <v>3</v>
      </c>
      <c r="M27" s="9" t="str">
        <f>VLOOKUP(L27,Mapping!$A$2:$B$5,2,0)</f>
        <v>Neutral</v>
      </c>
      <c r="N27" s="9" t="s">
        <v>14</v>
      </c>
      <c r="O27" s="3">
        <v>3</v>
      </c>
      <c r="P27" s="9" t="str">
        <f>VLOOKUP(O27,Mapping!$A$9:$B$12,2,0)</f>
        <v>High</v>
      </c>
      <c r="Q27" s="3">
        <v>5</v>
      </c>
      <c r="R27" s="9" t="str">
        <f>VLOOKUP(Q27,Mapping!$A$16:$B$20,2,0)</f>
        <v>Executive</v>
      </c>
      <c r="S27" s="9" t="s">
        <v>30</v>
      </c>
      <c r="T27" s="3">
        <v>3</v>
      </c>
      <c r="U27" s="9" t="str">
        <f>VLOOKUP(T27,Mapping!$E$9:$F$12,2,0)</f>
        <v>Neutral</v>
      </c>
      <c r="V27" s="9" t="s">
        <v>26</v>
      </c>
      <c r="W27" s="5">
        <v>19094</v>
      </c>
      <c r="X27" s="3">
        <v>4</v>
      </c>
      <c r="Y27" s="9" t="s">
        <v>17</v>
      </c>
      <c r="Z27" s="4">
        <v>11</v>
      </c>
      <c r="AA27" s="24">
        <f>HR_Analytics[[#This Row],[Salary Hike]]/100</f>
        <v>0.11</v>
      </c>
      <c r="AB27" s="3">
        <v>3</v>
      </c>
      <c r="AC27" s="9" t="str">
        <f>VLOOKUP(AB27,Mapping!$E$2:$F$3,2,0)</f>
        <v>Excellent</v>
      </c>
      <c r="AD27" s="3">
        <v>4</v>
      </c>
      <c r="AE27" s="9" t="str">
        <f>VLOOKUP(AD27,Mapping!$E$16:$F$19,2,0)</f>
        <v>Satisfied</v>
      </c>
      <c r="AF27" s="3">
        <v>1</v>
      </c>
      <c r="AG27" s="3">
        <v>26</v>
      </c>
      <c r="AH27" s="3" t="str" cm="1">
        <f t="array" ref="AH27">_xlfn.IFS(HR_Analytics[[#This Row],[Total Working Years]]&lt;=2,"0-2",HR_Analytics[[#This Row],[Total Working Years]]&lt;=5,"2-5",HR_Analytics[[#This Row],[Total Working Years]]&lt;=10,"5-10",HR_Analytics[[#This Row],[Total Working Years]]&lt;=20,"10-20",HR_Analytics[[#This Row],[Total Working Years]]&lt;=40,"20-40")</f>
        <v>20-40</v>
      </c>
      <c r="AI27" s="3">
        <v>3</v>
      </c>
      <c r="AJ27" s="3">
        <v>2</v>
      </c>
      <c r="AK27" s="9" t="str">
        <f>VLOOKUP(AJ27,Mapping!$J$10:$K$13,2,0)</f>
        <v>Good</v>
      </c>
      <c r="AL27" s="3">
        <v>14</v>
      </c>
      <c r="AM27" s="3" t="str" cm="1">
        <f t="array" ref="AM27">_xlfn.IFS(HR_Analytics[[#This Row],[Years At Company]]&lt;=2,"0-2",HR_Analytics[[#This Row],[Years At Company]]&lt;=5,"2-5",HR_Analytics[[#This Row],[Years At Company]]&lt;=10,"5-10",HR_Analytics[[#This Row],[Years At Company]]&lt;=20,"10-20",HR_Analytics[[#This Row],[Years At Company]]&lt;=40,"20-40")</f>
        <v>10-20</v>
      </c>
      <c r="AN27" s="3">
        <v>13</v>
      </c>
      <c r="AO27" s="3" t="str" cm="1">
        <f t="array" ref="AO27">_xlfn.IFS(HR_Analytics[[#This Row],[Years In Current Role]]&lt;=2,"0-2",HR_Analytics[[#This Row],[Years In Current Role]]&lt;=5,"2-5",HR_Analytics[[#This Row],[Years In Current Role]]&lt;=10,"5-10",HR_Analytics[[#This Row],[Years In Current Role]]&lt;=15,"10-15",HR_Analytics[[#This Row],[Years In Current Role]]&gt;15,"Above 15")</f>
        <v>10-15</v>
      </c>
      <c r="AP27" s="3">
        <v>4</v>
      </c>
      <c r="AQ27" s="14" t="str" cm="1">
        <f t="array" ref="AQ27">_xlfn.IFS(HR_Analytics[[#This Row],[Years Since Last Promotion]]&lt;=2,"0-2",HR_Analytics[[#This Row],[Years Since Last Promotion]]&lt;=5,"2-5",HR_Analytics[[#This Row],[Years Since Last Promotion]]&lt;=10,"5-10",HR_Analytics[[#This Row],[Years Since Last Promotion]]&lt;=15,"10-15")</f>
        <v>2-5</v>
      </c>
      <c r="AR27" s="14">
        <v>8</v>
      </c>
      <c r="AS27" s="3" t="str" cm="1">
        <f t="array" ref="AS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8" spans="1:45" x14ac:dyDescent="0.25">
      <c r="A28" s="12">
        <v>32</v>
      </c>
      <c r="B28" s="12" t="str" cm="1">
        <f t="array" ref="B28">_xlfn.IFS(HR_Analytics[[#This Row],[Age]]&lt;=30,"Below 30",HR_Analytics[[#This Row],[Age]]&lt;=40,"30-40",HR_Analytics[[#This Row],[Age]]&lt;=60,"40-60")</f>
        <v>30-40</v>
      </c>
      <c r="C28" s="9" t="s">
        <v>10</v>
      </c>
      <c r="D28" s="9" t="s">
        <v>18</v>
      </c>
      <c r="E28" s="9" t="s">
        <v>19</v>
      </c>
      <c r="F28" s="3">
        <v>16</v>
      </c>
      <c r="G28" s="3" t="str" cm="1">
        <f t="array" ref="G28">_xlfn.IFS(HR_Analytics[[#This Row],[Distance From Home]]&lt;=5,"1-5",HR_Analytics[[#This Row],[Distance From Home]]&lt;=10,"5-10",HR_Analytics[[#This Row],[Distance From Home]]&lt;=15,"10-15",HR_Analytics[[#This Row],[Distance From Home]]&lt;=20,"15-20",HR_Analytics[[#This Row],[Distance From Home]]&gt;20,"Above 20")</f>
        <v>15-20</v>
      </c>
      <c r="H28" s="3">
        <v>1</v>
      </c>
      <c r="I28" s="9" t="str">
        <f>VLOOKUP(H28,Mapping!$J$2:$K$6,2,0)</f>
        <v>Below College</v>
      </c>
      <c r="J28" s="9" t="s">
        <v>13</v>
      </c>
      <c r="K28" s="3">
        <v>33</v>
      </c>
      <c r="L28" s="3">
        <v>2</v>
      </c>
      <c r="M28" s="9" t="str">
        <f>VLOOKUP(L28,Mapping!$A$2:$B$5,2,0)</f>
        <v>Dissatisfied</v>
      </c>
      <c r="N28" s="9" t="s">
        <v>14</v>
      </c>
      <c r="O28" s="3">
        <v>1</v>
      </c>
      <c r="P28" s="9" t="str">
        <f>VLOOKUP(O28,Mapping!$A$9:$B$12,2,0)</f>
        <v>Low</v>
      </c>
      <c r="Q28" s="3">
        <v>1</v>
      </c>
      <c r="R28" s="9" t="str">
        <f>VLOOKUP(Q28,Mapping!$A$16:$B$20,2,0)</f>
        <v>Entry Level</v>
      </c>
      <c r="S28" s="9" t="s">
        <v>21</v>
      </c>
      <c r="T28" s="3">
        <v>1</v>
      </c>
      <c r="U28" s="9" t="str">
        <f>VLOOKUP(T28,Mapping!$E$9:$F$12,2,0)</f>
        <v>Very Dissatisfied</v>
      </c>
      <c r="V28" s="9" t="s">
        <v>16</v>
      </c>
      <c r="W28" s="5">
        <v>3919</v>
      </c>
      <c r="X28" s="3">
        <v>1</v>
      </c>
      <c r="Y28" s="9" t="s">
        <v>10</v>
      </c>
      <c r="Z28" s="4">
        <v>22</v>
      </c>
      <c r="AA28" s="24">
        <f>HR_Analytics[[#This Row],[Salary Hike]]/100</f>
        <v>0.22</v>
      </c>
      <c r="AB28" s="3">
        <v>4</v>
      </c>
      <c r="AC28" s="9" t="str">
        <f>VLOOKUP(AB28,Mapping!$E$2:$F$3,2,0)</f>
        <v>Outstanding</v>
      </c>
      <c r="AD28" s="3">
        <v>2</v>
      </c>
      <c r="AE28" s="9" t="str">
        <f>VLOOKUP(AD28,Mapping!$E$16:$F$19,2,0)</f>
        <v>Dissatisfied</v>
      </c>
      <c r="AF28" s="3">
        <v>0</v>
      </c>
      <c r="AG28" s="3">
        <v>10</v>
      </c>
      <c r="AH28" s="3" t="str" cm="1">
        <f t="array" ref="AH28">_xlfn.IFS(HR_Analytics[[#This Row],[Total Working Years]]&lt;=2,"0-2",HR_Analytics[[#This Row],[Total Working Years]]&lt;=5,"2-5",HR_Analytics[[#This Row],[Total Working Years]]&lt;=10,"5-10",HR_Analytics[[#This Row],[Total Working Years]]&lt;=20,"10-20",HR_Analytics[[#This Row],[Total Working Years]]&lt;=40,"20-40")</f>
        <v>5-10</v>
      </c>
      <c r="AI28" s="3">
        <v>5</v>
      </c>
      <c r="AJ28" s="3">
        <v>3</v>
      </c>
      <c r="AK28" s="9" t="str">
        <f>VLOOKUP(AJ28,Mapping!$J$10:$K$13,2,0)</f>
        <v>Better</v>
      </c>
      <c r="AL28" s="3">
        <v>10</v>
      </c>
      <c r="AM28" s="3" t="str" cm="1">
        <f t="array" ref="AM28">_xlfn.IFS(HR_Analytics[[#This Row],[Years At Company]]&lt;=2,"0-2",HR_Analytics[[#This Row],[Years At Company]]&lt;=5,"2-5",HR_Analytics[[#This Row],[Years At Company]]&lt;=10,"5-10",HR_Analytics[[#This Row],[Years At Company]]&lt;=20,"10-20",HR_Analytics[[#This Row],[Years At Company]]&lt;=40,"20-40")</f>
        <v>5-10</v>
      </c>
      <c r="AN28" s="3">
        <v>2</v>
      </c>
      <c r="AO28" s="3" t="str" cm="1">
        <f t="array" ref="AO28">_xlfn.IFS(HR_Analytics[[#This Row],[Years In Current Role]]&lt;=2,"0-2",HR_Analytics[[#This Row],[Years In Current Role]]&lt;=5,"2-5",HR_Analytics[[#This Row],[Years In Current Role]]&lt;=10,"5-10",HR_Analytics[[#This Row],[Years In Current Role]]&lt;=15,"10-15",HR_Analytics[[#This Row],[Years In Current Role]]&gt;15,"Above 15")</f>
        <v>0-2</v>
      </c>
      <c r="AP28" s="3">
        <v>6</v>
      </c>
      <c r="AQ28" s="14" t="str" cm="1">
        <f t="array" ref="AQ28">_xlfn.IFS(HR_Analytics[[#This Row],[Years Since Last Promotion]]&lt;=2,"0-2",HR_Analytics[[#This Row],[Years Since Last Promotion]]&lt;=5,"2-5",HR_Analytics[[#This Row],[Years Since Last Promotion]]&lt;=10,"5-10",HR_Analytics[[#This Row],[Years Since Last Promotion]]&lt;=15,"10-15")</f>
        <v>5-10</v>
      </c>
      <c r="AR28" s="14">
        <v>7</v>
      </c>
      <c r="AS28" s="3" t="str" cm="1">
        <f t="array" ref="AS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9" spans="1:45" x14ac:dyDescent="0.25">
      <c r="A29" s="12">
        <v>42</v>
      </c>
      <c r="B29" s="12" t="str" cm="1">
        <f t="array" ref="B29">_xlfn.IFS(HR_Analytics[[#This Row],[Age]]&lt;=30,"Below 30",HR_Analytics[[#This Row],[Age]]&lt;=40,"30-40",HR_Analytics[[#This Row],[Age]]&lt;=60,"40-60")</f>
        <v>40-60</v>
      </c>
      <c r="C29" s="9" t="s">
        <v>17</v>
      </c>
      <c r="D29" s="9" t="s">
        <v>11</v>
      </c>
      <c r="E29" s="9" t="s">
        <v>12</v>
      </c>
      <c r="F29" s="3">
        <v>8</v>
      </c>
      <c r="G29" s="3" t="str" cm="1">
        <f t="array" ref="G29">_xlfn.IFS(HR_Analytics[[#This Row],[Distance From Home]]&lt;=5,"1-5",HR_Analytics[[#This Row],[Distance From Home]]&lt;=10,"5-10",HR_Analytics[[#This Row],[Distance From Home]]&lt;=15,"10-15",HR_Analytics[[#This Row],[Distance From Home]]&lt;=20,"15-20",HR_Analytics[[#This Row],[Distance From Home]]&gt;20,"Above 20")</f>
        <v>5-10</v>
      </c>
      <c r="H29" s="3">
        <v>4</v>
      </c>
      <c r="I29" s="9" t="str">
        <f>VLOOKUP(H29,Mapping!$J$2:$K$6,2,0)</f>
        <v>Masters</v>
      </c>
      <c r="J29" s="9" t="s">
        <v>33</v>
      </c>
      <c r="K29" s="3">
        <v>35</v>
      </c>
      <c r="L29" s="3">
        <v>3</v>
      </c>
      <c r="M29" s="9" t="str">
        <f>VLOOKUP(L29,Mapping!$A$2:$B$5,2,0)</f>
        <v>Neutral</v>
      </c>
      <c r="N29" s="9" t="s">
        <v>20</v>
      </c>
      <c r="O29" s="3">
        <v>3</v>
      </c>
      <c r="P29" s="9" t="str">
        <f>VLOOKUP(O29,Mapping!$A$9:$B$12,2,0)</f>
        <v>High</v>
      </c>
      <c r="Q29" s="3">
        <v>2</v>
      </c>
      <c r="R29" s="9" t="str">
        <f>VLOOKUP(Q29,Mapping!$A$16:$B$20,2,0)</f>
        <v>Junior</v>
      </c>
      <c r="S29" s="9" t="s">
        <v>15</v>
      </c>
      <c r="T29" s="3">
        <v>2</v>
      </c>
      <c r="U29" s="9" t="str">
        <f>VLOOKUP(T29,Mapping!$E$9:$F$12,2,0)</f>
        <v>Dissatisfied</v>
      </c>
      <c r="V29" s="9" t="s">
        <v>22</v>
      </c>
      <c r="W29" s="5">
        <v>6825</v>
      </c>
      <c r="X29" s="3">
        <v>0</v>
      </c>
      <c r="Y29" s="9" t="s">
        <v>17</v>
      </c>
      <c r="Z29" s="4">
        <v>11</v>
      </c>
      <c r="AA29" s="24">
        <f>HR_Analytics[[#This Row],[Salary Hike]]/100</f>
        <v>0.11</v>
      </c>
      <c r="AB29" s="3">
        <v>3</v>
      </c>
      <c r="AC29" s="9" t="str">
        <f>VLOOKUP(AB29,Mapping!$E$2:$F$3,2,0)</f>
        <v>Excellent</v>
      </c>
      <c r="AD29" s="3">
        <v>4</v>
      </c>
      <c r="AE29" s="9" t="str">
        <f>VLOOKUP(AD29,Mapping!$E$16:$F$19,2,0)</f>
        <v>Satisfied</v>
      </c>
      <c r="AF29" s="3">
        <v>1</v>
      </c>
      <c r="AG29" s="3">
        <v>10</v>
      </c>
      <c r="AH29" s="3" t="str" cm="1">
        <f t="array" ref="AH29">_xlfn.IFS(HR_Analytics[[#This Row],[Total Working Years]]&lt;=2,"0-2",HR_Analytics[[#This Row],[Total Working Years]]&lt;=5,"2-5",HR_Analytics[[#This Row],[Total Working Years]]&lt;=10,"5-10",HR_Analytics[[#This Row],[Total Working Years]]&lt;=20,"10-20",HR_Analytics[[#This Row],[Total Working Years]]&lt;=40,"20-40")</f>
        <v>5-10</v>
      </c>
      <c r="AI29" s="3">
        <v>2</v>
      </c>
      <c r="AJ29" s="3">
        <v>3</v>
      </c>
      <c r="AK29" s="9" t="str">
        <f>VLOOKUP(AJ29,Mapping!$J$10:$K$13,2,0)</f>
        <v>Better</v>
      </c>
      <c r="AL29" s="3">
        <v>9</v>
      </c>
      <c r="AM29" s="3" t="str" cm="1">
        <f t="array" ref="AM29">_xlfn.IFS(HR_Analytics[[#This Row],[Years At Company]]&lt;=2,"0-2",HR_Analytics[[#This Row],[Years At Company]]&lt;=5,"2-5",HR_Analytics[[#This Row],[Years At Company]]&lt;=10,"5-10",HR_Analytics[[#This Row],[Years At Company]]&lt;=20,"10-20",HR_Analytics[[#This Row],[Years At Company]]&lt;=40,"20-40")</f>
        <v>5-10</v>
      </c>
      <c r="AN29" s="3">
        <v>7</v>
      </c>
      <c r="AO29" s="3" t="str" cm="1">
        <f t="array" ref="AO29">_xlfn.IFS(HR_Analytics[[#This Row],[Years In Current Role]]&lt;=2,"0-2",HR_Analytics[[#This Row],[Years In Current Role]]&lt;=5,"2-5",HR_Analytics[[#This Row],[Years In Current Role]]&lt;=10,"5-10",HR_Analytics[[#This Row],[Years In Current Role]]&lt;=15,"10-15",HR_Analytics[[#This Row],[Years In Current Role]]&gt;15,"Above 15")</f>
        <v>5-10</v>
      </c>
      <c r="AP29" s="3">
        <v>4</v>
      </c>
      <c r="AQ29" s="14" t="str" cm="1">
        <f t="array" ref="AQ29">_xlfn.IFS(HR_Analytics[[#This Row],[Years Since Last Promotion]]&lt;=2,"0-2",HR_Analytics[[#This Row],[Years Since Last Promotion]]&lt;=5,"2-5",HR_Analytics[[#This Row],[Years Since Last Promotion]]&lt;=10,"5-10",HR_Analytics[[#This Row],[Years Since Last Promotion]]&lt;=15,"10-15")</f>
        <v>2-5</v>
      </c>
      <c r="AR29" s="14">
        <v>2</v>
      </c>
      <c r="AS29" s="3" t="str" cm="1">
        <f t="array" ref="AS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0" spans="1:45" x14ac:dyDescent="0.25">
      <c r="A30" s="12">
        <v>44</v>
      </c>
      <c r="B30" s="12" t="str" cm="1">
        <f t="array" ref="B30">_xlfn.IFS(HR_Analytics[[#This Row],[Age]]&lt;=30,"Below 30",HR_Analytics[[#This Row],[Age]]&lt;=40,"30-40",HR_Analytics[[#This Row],[Age]]&lt;=60,"40-60")</f>
        <v>40-60</v>
      </c>
      <c r="C30" s="9" t="s">
        <v>17</v>
      </c>
      <c r="D30" s="9" t="s">
        <v>11</v>
      </c>
      <c r="E30" s="9" t="s">
        <v>19</v>
      </c>
      <c r="F30" s="3">
        <v>7</v>
      </c>
      <c r="G30" s="3" t="str" cm="1">
        <f t="array" ref="G30">_xlfn.IFS(HR_Analytics[[#This Row],[Distance From Home]]&lt;=5,"1-5",HR_Analytics[[#This Row],[Distance From Home]]&lt;=10,"5-10",HR_Analytics[[#This Row],[Distance From Home]]&lt;=15,"10-15",HR_Analytics[[#This Row],[Distance From Home]]&lt;=20,"15-20",HR_Analytics[[#This Row],[Distance From Home]]&gt;20,"Above 20")</f>
        <v>5-10</v>
      </c>
      <c r="H30" s="3">
        <v>4</v>
      </c>
      <c r="I30" s="9" t="str">
        <f>VLOOKUP(H30,Mapping!$J$2:$K$6,2,0)</f>
        <v>Masters</v>
      </c>
      <c r="J30" s="9" t="s">
        <v>25</v>
      </c>
      <c r="K30" s="3">
        <v>36</v>
      </c>
      <c r="L30" s="3">
        <v>1</v>
      </c>
      <c r="M30" s="9" t="str">
        <f>VLOOKUP(L30,Mapping!$A$2:$B$5,2,0)</f>
        <v>Very Dissatisfied</v>
      </c>
      <c r="N30" s="9" t="s">
        <v>14</v>
      </c>
      <c r="O30" s="3">
        <v>2</v>
      </c>
      <c r="P30" s="9" t="str">
        <f>VLOOKUP(O30,Mapping!$A$9:$B$12,2,0)</f>
        <v>Medium</v>
      </c>
      <c r="Q30" s="3">
        <v>3</v>
      </c>
      <c r="R30" s="9" t="str">
        <f>VLOOKUP(Q30,Mapping!$A$16:$B$20,2,0)</f>
        <v>Mid Level</v>
      </c>
      <c r="S30" s="9" t="s">
        <v>28</v>
      </c>
      <c r="T30" s="3">
        <v>4</v>
      </c>
      <c r="U30" s="9" t="str">
        <f>VLOOKUP(T30,Mapping!$E$9:$F$12,2,0)</f>
        <v>Satisfied</v>
      </c>
      <c r="V30" s="9" t="s">
        <v>22</v>
      </c>
      <c r="W30" s="5">
        <v>10248</v>
      </c>
      <c r="X30" s="3">
        <v>3</v>
      </c>
      <c r="Y30" s="9" t="s">
        <v>17</v>
      </c>
      <c r="Z30" s="4">
        <v>14</v>
      </c>
      <c r="AA30" s="24">
        <f>HR_Analytics[[#This Row],[Salary Hike]]/100</f>
        <v>0.14000000000000001</v>
      </c>
      <c r="AB30" s="3">
        <v>3</v>
      </c>
      <c r="AC30" s="9" t="str">
        <f>VLOOKUP(AB30,Mapping!$E$2:$F$3,2,0)</f>
        <v>Excellent</v>
      </c>
      <c r="AD30" s="3">
        <v>4</v>
      </c>
      <c r="AE30" s="9" t="str">
        <f>VLOOKUP(AD30,Mapping!$E$16:$F$19,2,0)</f>
        <v>Satisfied</v>
      </c>
      <c r="AF30" s="3">
        <v>1</v>
      </c>
      <c r="AG30" s="3">
        <v>24</v>
      </c>
      <c r="AH30" s="3" t="str" cm="1">
        <f t="array" ref="AH30">_xlfn.IFS(HR_Analytics[[#This Row],[Total Working Years]]&lt;=2,"0-2",HR_Analytics[[#This Row],[Total Working Years]]&lt;=5,"2-5",HR_Analytics[[#This Row],[Total Working Years]]&lt;=10,"5-10",HR_Analytics[[#This Row],[Total Working Years]]&lt;=20,"10-20",HR_Analytics[[#This Row],[Total Working Years]]&lt;=40,"20-40")</f>
        <v>20-40</v>
      </c>
      <c r="AI30" s="3">
        <v>4</v>
      </c>
      <c r="AJ30" s="3">
        <v>3</v>
      </c>
      <c r="AK30" s="9" t="str">
        <f>VLOOKUP(AJ30,Mapping!$J$10:$K$13,2,0)</f>
        <v>Better</v>
      </c>
      <c r="AL30" s="3">
        <v>22</v>
      </c>
      <c r="AM30" s="3" t="str" cm="1">
        <f t="array" ref="AM30">_xlfn.IFS(HR_Analytics[[#This Row],[Years At Company]]&lt;=2,"0-2",HR_Analytics[[#This Row],[Years At Company]]&lt;=5,"2-5",HR_Analytics[[#This Row],[Years At Company]]&lt;=10,"5-10",HR_Analytics[[#This Row],[Years At Company]]&lt;=20,"10-20",HR_Analytics[[#This Row],[Years At Company]]&lt;=40,"20-40")</f>
        <v>20-40</v>
      </c>
      <c r="AN30" s="3">
        <v>6</v>
      </c>
      <c r="AO30" s="3" t="str" cm="1">
        <f t="array" ref="AO30">_xlfn.IFS(HR_Analytics[[#This Row],[Years In Current Role]]&lt;=2,"0-2",HR_Analytics[[#This Row],[Years In Current Role]]&lt;=5,"2-5",HR_Analytics[[#This Row],[Years In Current Role]]&lt;=10,"5-10",HR_Analytics[[#This Row],[Years In Current Role]]&lt;=15,"10-15",HR_Analytics[[#This Row],[Years In Current Role]]&gt;15,"Above 15")</f>
        <v>5-10</v>
      </c>
      <c r="AP30" s="3">
        <v>5</v>
      </c>
      <c r="AQ30" s="14" t="str" cm="1">
        <f t="array" ref="AQ30">_xlfn.IFS(HR_Analytics[[#This Row],[Years Since Last Promotion]]&lt;=2,"0-2",HR_Analytics[[#This Row],[Years Since Last Promotion]]&lt;=5,"2-5",HR_Analytics[[#This Row],[Years Since Last Promotion]]&lt;=10,"5-10",HR_Analytics[[#This Row],[Years Since Last Promotion]]&lt;=15,"10-15")</f>
        <v>2-5</v>
      </c>
      <c r="AR30" s="14">
        <v>17</v>
      </c>
      <c r="AS30" s="3" t="str" cm="1">
        <f t="array" ref="AS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Above 15</v>
      </c>
    </row>
    <row r="31" spans="1:45" x14ac:dyDescent="0.25">
      <c r="A31" s="12">
        <v>46</v>
      </c>
      <c r="B31" s="12" t="str" cm="1">
        <f t="array" ref="B31">_xlfn.IFS(HR_Analytics[[#This Row],[Age]]&lt;=30,"Below 30",HR_Analytics[[#This Row],[Age]]&lt;=40,"30-40",HR_Analytics[[#This Row],[Age]]&lt;=60,"40-60")</f>
        <v>40-60</v>
      </c>
      <c r="C31" s="9" t="s">
        <v>17</v>
      </c>
      <c r="D31" s="9" t="s">
        <v>11</v>
      </c>
      <c r="E31" s="9" t="s">
        <v>12</v>
      </c>
      <c r="F31" s="3">
        <v>2</v>
      </c>
      <c r="G31" s="3" t="str" cm="1">
        <f t="array" ref="G31">_xlfn.IFS(HR_Analytics[[#This Row],[Distance From Home]]&lt;=5,"1-5",HR_Analytics[[#This Row],[Distance From Home]]&lt;=10,"5-10",HR_Analytics[[#This Row],[Distance From Home]]&lt;=15,"10-15",HR_Analytics[[#This Row],[Distance From Home]]&lt;=20,"15-20",HR_Analytics[[#This Row],[Distance From Home]]&gt;20,"Above 20")</f>
        <v>1-5</v>
      </c>
      <c r="H31" s="3">
        <v>4</v>
      </c>
      <c r="I31" s="9" t="str">
        <f>VLOOKUP(H31,Mapping!$J$2:$K$6,2,0)</f>
        <v>Masters</v>
      </c>
      <c r="J31" s="9" t="s">
        <v>33</v>
      </c>
      <c r="K31" s="3">
        <v>38</v>
      </c>
      <c r="L31" s="3">
        <v>2</v>
      </c>
      <c r="M31" s="9" t="str">
        <f>VLOOKUP(L31,Mapping!$A$2:$B$5,2,0)</f>
        <v>Dissatisfied</v>
      </c>
      <c r="N31" s="9" t="s">
        <v>14</v>
      </c>
      <c r="O31" s="3">
        <v>3</v>
      </c>
      <c r="P31" s="9" t="str">
        <f>VLOOKUP(O31,Mapping!$A$9:$B$12,2,0)</f>
        <v>High</v>
      </c>
      <c r="Q31" s="3">
        <v>5</v>
      </c>
      <c r="R31" s="9" t="str">
        <f>VLOOKUP(Q31,Mapping!$A$16:$B$20,2,0)</f>
        <v>Executive</v>
      </c>
      <c r="S31" s="9" t="s">
        <v>30</v>
      </c>
      <c r="T31" s="3">
        <v>1</v>
      </c>
      <c r="U31" s="9" t="str">
        <f>VLOOKUP(T31,Mapping!$E$9:$F$12,2,0)</f>
        <v>Very Dissatisfied</v>
      </c>
      <c r="V31" s="9" t="s">
        <v>16</v>
      </c>
      <c r="W31" s="5">
        <v>18947</v>
      </c>
      <c r="X31" s="3">
        <v>3</v>
      </c>
      <c r="Y31" s="9" t="s">
        <v>17</v>
      </c>
      <c r="Z31" s="4">
        <v>12</v>
      </c>
      <c r="AA31" s="24">
        <f>HR_Analytics[[#This Row],[Salary Hike]]/100</f>
        <v>0.12</v>
      </c>
      <c r="AB31" s="3">
        <v>3</v>
      </c>
      <c r="AC31" s="9" t="str">
        <f>VLOOKUP(AB31,Mapping!$E$2:$F$3,2,0)</f>
        <v>Excellent</v>
      </c>
      <c r="AD31" s="3">
        <v>4</v>
      </c>
      <c r="AE31" s="9" t="str">
        <f>VLOOKUP(AD31,Mapping!$E$16:$F$19,2,0)</f>
        <v>Satisfied</v>
      </c>
      <c r="AF31" s="3">
        <v>0</v>
      </c>
      <c r="AG31" s="3">
        <v>22</v>
      </c>
      <c r="AH31" s="3" t="str" cm="1">
        <f t="array" ref="AH31">_xlfn.IFS(HR_Analytics[[#This Row],[Total Working Years]]&lt;=2,"0-2",HR_Analytics[[#This Row],[Total Working Years]]&lt;=5,"2-5",HR_Analytics[[#This Row],[Total Working Years]]&lt;=10,"5-10",HR_Analytics[[#This Row],[Total Working Years]]&lt;=20,"10-20",HR_Analytics[[#This Row],[Total Working Years]]&lt;=40,"20-40")</f>
        <v>20-40</v>
      </c>
      <c r="AI31" s="3">
        <v>2</v>
      </c>
      <c r="AJ31" s="3">
        <v>2</v>
      </c>
      <c r="AK31" s="9" t="str">
        <f>VLOOKUP(AJ31,Mapping!$J$10:$K$13,2,0)</f>
        <v>Good</v>
      </c>
      <c r="AL31" s="3">
        <v>2</v>
      </c>
      <c r="AM31" s="3" t="str" cm="1">
        <f t="array" ref="AM31">_xlfn.IFS(HR_Analytics[[#This Row],[Years At Company]]&lt;=2,"0-2",HR_Analytics[[#This Row],[Years At Company]]&lt;=5,"2-5",HR_Analytics[[#This Row],[Years At Company]]&lt;=10,"5-10",HR_Analytics[[#This Row],[Years At Company]]&lt;=20,"10-20",HR_Analytics[[#This Row],[Years At Company]]&lt;=40,"20-40")</f>
        <v>0-2</v>
      </c>
      <c r="AN31" s="3">
        <v>2</v>
      </c>
      <c r="AO31" s="3" t="str" cm="1">
        <f t="array" ref="AO31">_xlfn.IFS(HR_Analytics[[#This Row],[Years In Current Role]]&lt;=2,"0-2",HR_Analytics[[#This Row],[Years In Current Role]]&lt;=5,"2-5",HR_Analytics[[#This Row],[Years In Current Role]]&lt;=10,"5-10",HR_Analytics[[#This Row],[Years In Current Role]]&lt;=15,"10-15",HR_Analytics[[#This Row],[Years In Current Role]]&gt;15,"Above 15")</f>
        <v>0-2</v>
      </c>
      <c r="AP31" s="3">
        <v>2</v>
      </c>
      <c r="AQ31" s="14" t="str" cm="1">
        <f t="array" ref="AQ31">_xlfn.IFS(HR_Analytics[[#This Row],[Years Since Last Promotion]]&lt;=2,"0-2",HR_Analytics[[#This Row],[Years Since Last Promotion]]&lt;=5,"2-5",HR_Analytics[[#This Row],[Years Since Last Promotion]]&lt;=10,"5-10",HR_Analytics[[#This Row],[Years Since Last Promotion]]&lt;=15,"10-15")</f>
        <v>0-2</v>
      </c>
      <c r="AR31" s="14">
        <v>1</v>
      </c>
      <c r="AS31" s="3" t="str" cm="1">
        <f t="array" ref="AS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2" spans="1:45" x14ac:dyDescent="0.25">
      <c r="A32" s="12">
        <v>33</v>
      </c>
      <c r="B32" s="12" t="str" cm="1">
        <f t="array" ref="B32">_xlfn.IFS(HR_Analytics[[#This Row],[Age]]&lt;=30,"Below 30",HR_Analytics[[#This Row],[Age]]&lt;=40,"30-40",HR_Analytics[[#This Row],[Age]]&lt;=60,"40-60")</f>
        <v>30-40</v>
      </c>
      <c r="C32" s="9" t="s">
        <v>17</v>
      </c>
      <c r="D32" s="9" t="s">
        <v>11</v>
      </c>
      <c r="E32" s="9" t="s">
        <v>19</v>
      </c>
      <c r="F32" s="3">
        <v>2</v>
      </c>
      <c r="G32" s="3" t="str" cm="1">
        <f t="array" ref="G32">_xlfn.IFS(HR_Analytics[[#This Row],[Distance From Home]]&lt;=5,"1-5",HR_Analytics[[#This Row],[Distance From Home]]&lt;=10,"5-10",HR_Analytics[[#This Row],[Distance From Home]]&lt;=15,"10-15",HR_Analytics[[#This Row],[Distance From Home]]&lt;=20,"15-20",HR_Analytics[[#This Row],[Distance From Home]]&gt;20,"Above 20")</f>
        <v>1-5</v>
      </c>
      <c r="H32" s="3">
        <v>3</v>
      </c>
      <c r="I32" s="9" t="str">
        <f>VLOOKUP(H32,Mapping!$J$2:$K$6,2,0)</f>
        <v>Bachelors</v>
      </c>
      <c r="J32" s="9" t="s">
        <v>25</v>
      </c>
      <c r="K32" s="3">
        <v>39</v>
      </c>
      <c r="L32" s="3">
        <v>3</v>
      </c>
      <c r="M32" s="9" t="str">
        <f>VLOOKUP(L32,Mapping!$A$2:$B$5,2,0)</f>
        <v>Neutral</v>
      </c>
      <c r="N32" s="9" t="s">
        <v>20</v>
      </c>
      <c r="O32" s="3">
        <v>3</v>
      </c>
      <c r="P32" s="9" t="str">
        <f>VLOOKUP(O32,Mapping!$A$9:$B$12,2,0)</f>
        <v>High</v>
      </c>
      <c r="Q32" s="3">
        <v>1</v>
      </c>
      <c r="R32" s="9" t="str">
        <f>VLOOKUP(Q32,Mapping!$A$16:$B$20,2,0)</f>
        <v>Entry Level</v>
      </c>
      <c r="S32" s="9" t="s">
        <v>24</v>
      </c>
      <c r="T32" s="3">
        <v>4</v>
      </c>
      <c r="U32" s="9" t="str">
        <f>VLOOKUP(T32,Mapping!$E$9:$F$12,2,0)</f>
        <v>Satisfied</v>
      </c>
      <c r="V32" s="9" t="s">
        <v>16</v>
      </c>
      <c r="W32" s="5">
        <v>2496</v>
      </c>
      <c r="X32" s="3">
        <v>4</v>
      </c>
      <c r="Y32" s="9" t="s">
        <v>17</v>
      </c>
      <c r="Z32" s="4">
        <v>11</v>
      </c>
      <c r="AA32" s="24">
        <f>HR_Analytics[[#This Row],[Salary Hike]]/100</f>
        <v>0.11</v>
      </c>
      <c r="AB32" s="3">
        <v>3</v>
      </c>
      <c r="AC32" s="9" t="str">
        <f>VLOOKUP(AB32,Mapping!$E$2:$F$3,2,0)</f>
        <v>Excellent</v>
      </c>
      <c r="AD32" s="3">
        <v>4</v>
      </c>
      <c r="AE32" s="9" t="str">
        <f>VLOOKUP(AD32,Mapping!$E$16:$F$19,2,0)</f>
        <v>Satisfied</v>
      </c>
      <c r="AF32" s="3">
        <v>0</v>
      </c>
      <c r="AG32" s="3">
        <v>7</v>
      </c>
      <c r="AH32" s="3" t="str" cm="1">
        <f t="array" ref="AH32">_xlfn.IFS(HR_Analytics[[#This Row],[Total Working Years]]&lt;=2,"0-2",HR_Analytics[[#This Row],[Total Working Years]]&lt;=5,"2-5",HR_Analytics[[#This Row],[Total Working Years]]&lt;=10,"5-10",HR_Analytics[[#This Row],[Total Working Years]]&lt;=20,"10-20",HR_Analytics[[#This Row],[Total Working Years]]&lt;=40,"20-40")</f>
        <v>5-10</v>
      </c>
      <c r="AI32" s="3">
        <v>3</v>
      </c>
      <c r="AJ32" s="3">
        <v>3</v>
      </c>
      <c r="AK32" s="9" t="str">
        <f>VLOOKUP(AJ32,Mapping!$J$10:$K$13,2,0)</f>
        <v>Better</v>
      </c>
      <c r="AL32" s="3">
        <v>1</v>
      </c>
      <c r="AM32" s="3" t="str" cm="1">
        <f t="array" ref="AM32">_xlfn.IFS(HR_Analytics[[#This Row],[Years At Company]]&lt;=2,"0-2",HR_Analytics[[#This Row],[Years At Company]]&lt;=5,"2-5",HR_Analytics[[#This Row],[Years At Company]]&lt;=10,"5-10",HR_Analytics[[#This Row],[Years At Company]]&lt;=20,"10-20",HR_Analytics[[#This Row],[Years At Company]]&lt;=40,"20-40")</f>
        <v>0-2</v>
      </c>
      <c r="AN32" s="3">
        <v>1</v>
      </c>
      <c r="AO32" s="3" t="str" cm="1">
        <f t="array" ref="AO32">_xlfn.IFS(HR_Analytics[[#This Row],[Years In Current Role]]&lt;=2,"0-2",HR_Analytics[[#This Row],[Years In Current Role]]&lt;=5,"2-5",HR_Analytics[[#This Row],[Years In Current Role]]&lt;=10,"5-10",HR_Analytics[[#This Row],[Years In Current Role]]&lt;=15,"10-15",HR_Analytics[[#This Row],[Years In Current Role]]&gt;15,"Above 15")</f>
        <v>0-2</v>
      </c>
      <c r="AP32" s="3">
        <v>0</v>
      </c>
      <c r="AQ32" s="14" t="str" cm="1">
        <f t="array" ref="AQ32">_xlfn.IFS(HR_Analytics[[#This Row],[Years Since Last Promotion]]&lt;=2,"0-2",HR_Analytics[[#This Row],[Years Since Last Promotion]]&lt;=5,"2-5",HR_Analytics[[#This Row],[Years Since Last Promotion]]&lt;=10,"5-10",HR_Analytics[[#This Row],[Years Since Last Promotion]]&lt;=15,"10-15")</f>
        <v>0-2</v>
      </c>
      <c r="AR32" s="14">
        <v>0</v>
      </c>
      <c r="AS32" s="3" t="str" cm="1">
        <f t="array" ref="AS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3" spans="1:45" x14ac:dyDescent="0.25">
      <c r="A33" s="12">
        <v>44</v>
      </c>
      <c r="B33" s="12" t="str" cm="1">
        <f t="array" ref="B33">_xlfn.IFS(HR_Analytics[[#This Row],[Age]]&lt;=30,"Below 30",HR_Analytics[[#This Row],[Age]]&lt;=40,"30-40",HR_Analytics[[#This Row],[Age]]&lt;=60,"40-60")</f>
        <v>40-60</v>
      </c>
      <c r="C33" s="9" t="s">
        <v>17</v>
      </c>
      <c r="D33" s="9" t="s">
        <v>11</v>
      </c>
      <c r="E33" s="9" t="s">
        <v>19</v>
      </c>
      <c r="F33" s="3">
        <v>10</v>
      </c>
      <c r="G33" s="3" t="str" cm="1">
        <f t="array" ref="G33">_xlfn.IFS(HR_Analytics[[#This Row],[Distance From Home]]&lt;=5,"1-5",HR_Analytics[[#This Row],[Distance From Home]]&lt;=10,"5-10",HR_Analytics[[#This Row],[Distance From Home]]&lt;=15,"10-15",HR_Analytics[[#This Row],[Distance From Home]]&lt;=20,"15-20",HR_Analytics[[#This Row],[Distance From Home]]&gt;20,"Above 20")</f>
        <v>5-10</v>
      </c>
      <c r="H33" s="3">
        <v>4</v>
      </c>
      <c r="I33" s="9" t="str">
        <f>VLOOKUP(H33,Mapping!$J$2:$K$6,2,0)</f>
        <v>Masters</v>
      </c>
      <c r="J33" s="9" t="s">
        <v>23</v>
      </c>
      <c r="K33" s="3">
        <v>40</v>
      </c>
      <c r="L33" s="3">
        <v>4</v>
      </c>
      <c r="M33" s="9" t="str">
        <f>VLOOKUP(L33,Mapping!$A$2:$B$5,2,0)</f>
        <v>Satisfied</v>
      </c>
      <c r="N33" s="9" t="s">
        <v>20</v>
      </c>
      <c r="O33" s="3">
        <v>3</v>
      </c>
      <c r="P33" s="9" t="str">
        <f>VLOOKUP(O33,Mapping!$A$9:$B$12,2,0)</f>
        <v>High</v>
      </c>
      <c r="Q33" s="3">
        <v>2</v>
      </c>
      <c r="R33" s="9" t="str">
        <f>VLOOKUP(Q33,Mapping!$A$16:$B$20,2,0)</f>
        <v>Junior</v>
      </c>
      <c r="S33" s="9" t="s">
        <v>28</v>
      </c>
      <c r="T33" s="3">
        <v>4</v>
      </c>
      <c r="U33" s="9" t="str">
        <f>VLOOKUP(T33,Mapping!$E$9:$F$12,2,0)</f>
        <v>Satisfied</v>
      </c>
      <c r="V33" s="9" t="s">
        <v>22</v>
      </c>
      <c r="W33" s="5">
        <v>6465</v>
      </c>
      <c r="X33" s="3">
        <v>2</v>
      </c>
      <c r="Y33" s="9" t="s">
        <v>10</v>
      </c>
      <c r="Z33" s="4">
        <v>13</v>
      </c>
      <c r="AA33" s="24">
        <f>HR_Analytics[[#This Row],[Salary Hike]]/100</f>
        <v>0.13</v>
      </c>
      <c r="AB33" s="3">
        <v>3</v>
      </c>
      <c r="AC33" s="9" t="str">
        <f>VLOOKUP(AB33,Mapping!$E$2:$F$3,2,0)</f>
        <v>Excellent</v>
      </c>
      <c r="AD33" s="3">
        <v>4</v>
      </c>
      <c r="AE33" s="9" t="str">
        <f>VLOOKUP(AD33,Mapping!$E$16:$F$19,2,0)</f>
        <v>Satisfied</v>
      </c>
      <c r="AF33" s="3">
        <v>0</v>
      </c>
      <c r="AG33" s="3">
        <v>9</v>
      </c>
      <c r="AH33" s="3" t="str" cm="1">
        <f t="array" ref="AH33">_xlfn.IFS(HR_Analytics[[#This Row],[Total Working Years]]&lt;=2,"0-2",HR_Analytics[[#This Row],[Total Working Years]]&lt;=5,"2-5",HR_Analytics[[#This Row],[Total Working Years]]&lt;=10,"5-10",HR_Analytics[[#This Row],[Total Working Years]]&lt;=20,"10-20",HR_Analytics[[#This Row],[Total Working Years]]&lt;=40,"20-40")</f>
        <v>5-10</v>
      </c>
      <c r="AI33" s="3">
        <v>5</v>
      </c>
      <c r="AJ33" s="3">
        <v>4</v>
      </c>
      <c r="AK33" s="9" t="str">
        <f>VLOOKUP(AJ33,Mapping!$J$10:$K$13,2,0)</f>
        <v>Best</v>
      </c>
      <c r="AL33" s="3">
        <v>4</v>
      </c>
      <c r="AM33" s="3" t="str" cm="1">
        <f t="array" ref="AM33">_xlfn.IFS(HR_Analytics[[#This Row],[Years At Company]]&lt;=2,"0-2",HR_Analytics[[#This Row],[Years At Company]]&lt;=5,"2-5",HR_Analytics[[#This Row],[Years At Company]]&lt;=10,"5-10",HR_Analytics[[#This Row],[Years At Company]]&lt;=20,"10-20",HR_Analytics[[#This Row],[Years At Company]]&lt;=40,"20-40")</f>
        <v>2-5</v>
      </c>
      <c r="AN33" s="3">
        <v>2</v>
      </c>
      <c r="AO33" s="3" t="str" cm="1">
        <f t="array" ref="AO33">_xlfn.IFS(HR_Analytics[[#This Row],[Years In Current Role]]&lt;=2,"0-2",HR_Analytics[[#This Row],[Years In Current Role]]&lt;=5,"2-5",HR_Analytics[[#This Row],[Years In Current Role]]&lt;=10,"5-10",HR_Analytics[[#This Row],[Years In Current Role]]&lt;=15,"10-15",HR_Analytics[[#This Row],[Years In Current Role]]&gt;15,"Above 15")</f>
        <v>0-2</v>
      </c>
      <c r="AP33" s="3">
        <v>1</v>
      </c>
      <c r="AQ33" s="14" t="str" cm="1">
        <f t="array" ref="AQ33">_xlfn.IFS(HR_Analytics[[#This Row],[Years Since Last Promotion]]&lt;=2,"0-2",HR_Analytics[[#This Row],[Years Since Last Promotion]]&lt;=5,"2-5",HR_Analytics[[#This Row],[Years Since Last Promotion]]&lt;=10,"5-10",HR_Analytics[[#This Row],[Years Since Last Promotion]]&lt;=15,"10-15")</f>
        <v>0-2</v>
      </c>
      <c r="AR33" s="14">
        <v>3</v>
      </c>
      <c r="AS33" s="3" t="str" cm="1">
        <f t="array" ref="AS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4" spans="1:45" x14ac:dyDescent="0.25">
      <c r="A34" s="12">
        <v>30</v>
      </c>
      <c r="B34" s="12" t="str" cm="1">
        <f t="array" ref="B34">_xlfn.IFS(HR_Analytics[[#This Row],[Age]]&lt;=30,"Below 30",HR_Analytics[[#This Row],[Age]]&lt;=40,"30-40",HR_Analytics[[#This Row],[Age]]&lt;=60,"40-60")</f>
        <v>Below 30</v>
      </c>
      <c r="C34" s="9" t="s">
        <v>17</v>
      </c>
      <c r="D34" s="9" t="s">
        <v>11</v>
      </c>
      <c r="E34" s="9" t="s">
        <v>19</v>
      </c>
      <c r="F34" s="3">
        <v>9</v>
      </c>
      <c r="G34" s="3" t="str" cm="1">
        <f t="array" ref="G34">_xlfn.IFS(HR_Analytics[[#This Row],[Distance From Home]]&lt;=5,"1-5",HR_Analytics[[#This Row],[Distance From Home]]&lt;=10,"5-10",HR_Analytics[[#This Row],[Distance From Home]]&lt;=15,"10-15",HR_Analytics[[#This Row],[Distance From Home]]&lt;=20,"15-20",HR_Analytics[[#This Row],[Distance From Home]]&gt;20,"Above 20")</f>
        <v>5-10</v>
      </c>
      <c r="H34" s="3">
        <v>2</v>
      </c>
      <c r="I34" s="9" t="str">
        <f>VLOOKUP(H34,Mapping!$J$2:$K$6,2,0)</f>
        <v>College</v>
      </c>
      <c r="J34" s="9" t="s">
        <v>25</v>
      </c>
      <c r="K34" s="3">
        <v>41</v>
      </c>
      <c r="L34" s="3">
        <v>4</v>
      </c>
      <c r="M34" s="9" t="str">
        <f>VLOOKUP(L34,Mapping!$A$2:$B$5,2,0)</f>
        <v>Satisfied</v>
      </c>
      <c r="N34" s="9" t="s">
        <v>20</v>
      </c>
      <c r="O34" s="3">
        <v>2</v>
      </c>
      <c r="P34" s="9" t="str">
        <f>VLOOKUP(O34,Mapping!$A$9:$B$12,2,0)</f>
        <v>Medium</v>
      </c>
      <c r="Q34" s="3">
        <v>1</v>
      </c>
      <c r="R34" s="9" t="str">
        <f>VLOOKUP(Q34,Mapping!$A$16:$B$20,2,0)</f>
        <v>Entry Level</v>
      </c>
      <c r="S34" s="9" t="s">
        <v>24</v>
      </c>
      <c r="T34" s="3">
        <v>3</v>
      </c>
      <c r="U34" s="9" t="str">
        <f>VLOOKUP(T34,Mapping!$E$9:$F$12,2,0)</f>
        <v>Neutral</v>
      </c>
      <c r="V34" s="9" t="s">
        <v>16</v>
      </c>
      <c r="W34" s="5">
        <v>2206</v>
      </c>
      <c r="X34" s="3">
        <v>1</v>
      </c>
      <c r="Y34" s="9" t="s">
        <v>17</v>
      </c>
      <c r="Z34" s="4">
        <v>13</v>
      </c>
      <c r="AA34" s="24">
        <f>HR_Analytics[[#This Row],[Salary Hike]]/100</f>
        <v>0.13</v>
      </c>
      <c r="AB34" s="3">
        <v>3</v>
      </c>
      <c r="AC34" s="9" t="str">
        <f>VLOOKUP(AB34,Mapping!$E$2:$F$3,2,0)</f>
        <v>Excellent</v>
      </c>
      <c r="AD34" s="3">
        <v>1</v>
      </c>
      <c r="AE34" s="9" t="str">
        <f>VLOOKUP(AD34,Mapping!$E$16:$F$19,2,0)</f>
        <v>Very Dissatisfied</v>
      </c>
      <c r="AF34" s="3">
        <v>0</v>
      </c>
      <c r="AG34" s="3">
        <v>10</v>
      </c>
      <c r="AH34" s="3" t="str" cm="1">
        <f t="array" ref="AH34">_xlfn.IFS(HR_Analytics[[#This Row],[Total Working Years]]&lt;=2,"0-2",HR_Analytics[[#This Row],[Total Working Years]]&lt;=5,"2-5",HR_Analytics[[#This Row],[Total Working Years]]&lt;=10,"5-10",HR_Analytics[[#This Row],[Total Working Years]]&lt;=20,"10-20",HR_Analytics[[#This Row],[Total Working Years]]&lt;=40,"20-40")</f>
        <v>5-10</v>
      </c>
      <c r="AI34" s="3">
        <v>5</v>
      </c>
      <c r="AJ34" s="3">
        <v>3</v>
      </c>
      <c r="AK34" s="9" t="str">
        <f>VLOOKUP(AJ34,Mapping!$J$10:$K$13,2,0)</f>
        <v>Better</v>
      </c>
      <c r="AL34" s="3">
        <v>10</v>
      </c>
      <c r="AM34" s="3" t="str" cm="1">
        <f t="array" ref="AM34">_xlfn.IFS(HR_Analytics[[#This Row],[Years At Company]]&lt;=2,"0-2",HR_Analytics[[#This Row],[Years At Company]]&lt;=5,"2-5",HR_Analytics[[#This Row],[Years At Company]]&lt;=10,"5-10",HR_Analytics[[#This Row],[Years At Company]]&lt;=20,"10-20",HR_Analytics[[#This Row],[Years At Company]]&lt;=40,"20-40")</f>
        <v>5-10</v>
      </c>
      <c r="AN34" s="3">
        <v>0</v>
      </c>
      <c r="AO34" s="3" t="str" cm="1">
        <f t="array" ref="AO34">_xlfn.IFS(HR_Analytics[[#This Row],[Years In Current Role]]&lt;=2,"0-2",HR_Analytics[[#This Row],[Years In Current Role]]&lt;=5,"2-5",HR_Analytics[[#This Row],[Years In Current Role]]&lt;=10,"5-10",HR_Analytics[[#This Row],[Years In Current Role]]&lt;=15,"10-15",HR_Analytics[[#This Row],[Years In Current Role]]&gt;15,"Above 15")</f>
        <v>0-2</v>
      </c>
      <c r="AP34" s="3">
        <v>1</v>
      </c>
      <c r="AQ34" s="14" t="str" cm="1">
        <f t="array" ref="AQ34">_xlfn.IFS(HR_Analytics[[#This Row],[Years Since Last Promotion]]&lt;=2,"0-2",HR_Analytics[[#This Row],[Years Since Last Promotion]]&lt;=5,"2-5",HR_Analytics[[#This Row],[Years Since Last Promotion]]&lt;=10,"5-10",HR_Analytics[[#This Row],[Years Since Last Promotion]]&lt;=15,"10-15")</f>
        <v>0-2</v>
      </c>
      <c r="AR34" s="14">
        <v>8</v>
      </c>
      <c r="AS34" s="3" t="str" cm="1">
        <f t="array" ref="AS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5" spans="1:45" x14ac:dyDescent="0.25">
      <c r="A35" s="12">
        <v>39</v>
      </c>
      <c r="B35" s="12" t="str" cm="1">
        <f t="array" ref="B35">_xlfn.IFS(HR_Analytics[[#This Row],[Age]]&lt;=30,"Below 30",HR_Analytics[[#This Row],[Age]]&lt;=40,"30-40",HR_Analytics[[#This Row],[Age]]&lt;=60,"40-60")</f>
        <v>30-40</v>
      </c>
      <c r="C35" s="9" t="s">
        <v>10</v>
      </c>
      <c r="D35" s="9" t="s">
        <v>11</v>
      </c>
      <c r="E35" s="9" t="s">
        <v>12</v>
      </c>
      <c r="F35" s="3">
        <v>5</v>
      </c>
      <c r="G35" s="3" t="str" cm="1">
        <f t="array" ref="G35">_xlfn.IFS(HR_Analytics[[#This Row],[Distance From Home]]&lt;=5,"1-5",HR_Analytics[[#This Row],[Distance From Home]]&lt;=10,"5-10",HR_Analytics[[#This Row],[Distance From Home]]&lt;=15,"10-15",HR_Analytics[[#This Row],[Distance From Home]]&lt;=20,"15-20",HR_Analytics[[#This Row],[Distance From Home]]&gt;20,"Above 20")</f>
        <v>1-5</v>
      </c>
      <c r="H35" s="3">
        <v>3</v>
      </c>
      <c r="I35" s="9" t="str">
        <f>VLOOKUP(H35,Mapping!$J$2:$K$6,2,0)</f>
        <v>Bachelors</v>
      </c>
      <c r="J35" s="9" t="s">
        <v>34</v>
      </c>
      <c r="K35" s="3">
        <v>42</v>
      </c>
      <c r="L35" s="3">
        <v>4</v>
      </c>
      <c r="M35" s="9" t="str">
        <f>VLOOKUP(L35,Mapping!$A$2:$B$5,2,0)</f>
        <v>Satisfied</v>
      </c>
      <c r="N35" s="9" t="s">
        <v>20</v>
      </c>
      <c r="O35" s="3">
        <v>3</v>
      </c>
      <c r="P35" s="9" t="str">
        <f>VLOOKUP(O35,Mapping!$A$9:$B$12,2,0)</f>
        <v>High</v>
      </c>
      <c r="Q35" s="3">
        <v>2</v>
      </c>
      <c r="R35" s="9" t="str">
        <f>VLOOKUP(Q35,Mapping!$A$16:$B$20,2,0)</f>
        <v>Junior</v>
      </c>
      <c r="S35" s="9" t="s">
        <v>31</v>
      </c>
      <c r="T35" s="3">
        <v>4</v>
      </c>
      <c r="U35" s="9" t="str">
        <f>VLOOKUP(T35,Mapping!$E$9:$F$12,2,0)</f>
        <v>Satisfied</v>
      </c>
      <c r="V35" s="9" t="s">
        <v>22</v>
      </c>
      <c r="W35" s="5">
        <v>2086</v>
      </c>
      <c r="X35" s="3">
        <v>3</v>
      </c>
      <c r="Y35" s="9" t="s">
        <v>17</v>
      </c>
      <c r="Z35" s="4">
        <v>14</v>
      </c>
      <c r="AA35" s="24">
        <f>HR_Analytics[[#This Row],[Salary Hike]]/100</f>
        <v>0.14000000000000001</v>
      </c>
      <c r="AB35" s="3">
        <v>3</v>
      </c>
      <c r="AC35" s="9" t="str">
        <f>VLOOKUP(AB35,Mapping!$E$2:$F$3,2,0)</f>
        <v>Excellent</v>
      </c>
      <c r="AD35" s="3">
        <v>3</v>
      </c>
      <c r="AE35" s="9" t="str">
        <f>VLOOKUP(AD35,Mapping!$E$16:$F$19,2,0)</f>
        <v>Neutral</v>
      </c>
      <c r="AF35" s="3">
        <v>1</v>
      </c>
      <c r="AG35" s="3">
        <v>19</v>
      </c>
      <c r="AH35" s="3" t="str" cm="1">
        <f t="array" ref="AH35">_xlfn.IFS(HR_Analytics[[#This Row],[Total Working Years]]&lt;=2,"0-2",HR_Analytics[[#This Row],[Total Working Years]]&lt;=5,"2-5",HR_Analytics[[#This Row],[Total Working Years]]&lt;=10,"5-10",HR_Analytics[[#This Row],[Total Working Years]]&lt;=20,"10-20",HR_Analytics[[#This Row],[Total Working Years]]&lt;=40,"20-40")</f>
        <v>10-20</v>
      </c>
      <c r="AI35" s="3">
        <v>6</v>
      </c>
      <c r="AJ35" s="3">
        <v>4</v>
      </c>
      <c r="AK35" s="9" t="str">
        <f>VLOOKUP(AJ35,Mapping!$J$10:$K$13,2,0)</f>
        <v>Best</v>
      </c>
      <c r="AL35" s="3">
        <v>1</v>
      </c>
      <c r="AM35" s="3" t="str" cm="1">
        <f t="array" ref="AM35">_xlfn.IFS(HR_Analytics[[#This Row],[Years At Company]]&lt;=2,"0-2",HR_Analytics[[#This Row],[Years At Company]]&lt;=5,"2-5",HR_Analytics[[#This Row],[Years At Company]]&lt;=10,"5-10",HR_Analytics[[#This Row],[Years At Company]]&lt;=20,"10-20",HR_Analytics[[#This Row],[Years At Company]]&lt;=40,"20-40")</f>
        <v>0-2</v>
      </c>
      <c r="AN35" s="3">
        <v>0</v>
      </c>
      <c r="AO35" s="3" t="str" cm="1">
        <f t="array" ref="AO35">_xlfn.IFS(HR_Analytics[[#This Row],[Years In Current Role]]&lt;=2,"0-2",HR_Analytics[[#This Row],[Years In Current Role]]&lt;=5,"2-5",HR_Analytics[[#This Row],[Years In Current Role]]&lt;=10,"5-10",HR_Analytics[[#This Row],[Years In Current Role]]&lt;=15,"10-15",HR_Analytics[[#This Row],[Years In Current Role]]&gt;15,"Above 15")</f>
        <v>0-2</v>
      </c>
      <c r="AP35" s="3">
        <v>0</v>
      </c>
      <c r="AQ35" s="14" t="str" cm="1">
        <f t="array" ref="AQ35">_xlfn.IFS(HR_Analytics[[#This Row],[Years Since Last Promotion]]&lt;=2,"0-2",HR_Analytics[[#This Row],[Years Since Last Promotion]]&lt;=5,"2-5",HR_Analytics[[#This Row],[Years Since Last Promotion]]&lt;=10,"5-10",HR_Analytics[[#This Row],[Years Since Last Promotion]]&lt;=15,"10-15")</f>
        <v>0-2</v>
      </c>
      <c r="AR35" s="14">
        <v>0</v>
      </c>
      <c r="AS35" s="3" t="str" cm="1">
        <f t="array" ref="AS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6" spans="1:45" x14ac:dyDescent="0.25">
      <c r="A36" s="12">
        <v>24</v>
      </c>
      <c r="B36" s="12" t="str" cm="1">
        <f t="array" ref="B36">_xlfn.IFS(HR_Analytics[[#This Row],[Age]]&lt;=30,"Below 30",HR_Analytics[[#This Row],[Age]]&lt;=40,"30-40",HR_Analytics[[#This Row],[Age]]&lt;=60,"40-60")</f>
        <v>Below 30</v>
      </c>
      <c r="C36" s="9" t="s">
        <v>10</v>
      </c>
      <c r="D36" s="9" t="s">
        <v>11</v>
      </c>
      <c r="E36" s="9" t="s">
        <v>19</v>
      </c>
      <c r="F36" s="3">
        <v>1</v>
      </c>
      <c r="G36" s="3" t="str" cm="1">
        <f t="array" ref="G36">_xlfn.IFS(HR_Analytics[[#This Row],[Distance From Home]]&lt;=5,"1-5",HR_Analytics[[#This Row],[Distance From Home]]&lt;=10,"5-10",HR_Analytics[[#This Row],[Distance From Home]]&lt;=15,"10-15",HR_Analytics[[#This Row],[Distance From Home]]&lt;=20,"15-20",HR_Analytics[[#This Row],[Distance From Home]]&gt;20,"Above 20")</f>
        <v>1-5</v>
      </c>
      <c r="H36" s="3">
        <v>3</v>
      </c>
      <c r="I36" s="9" t="str">
        <f>VLOOKUP(H36,Mapping!$J$2:$K$6,2,0)</f>
        <v>Bachelors</v>
      </c>
      <c r="J36" s="9" t="s">
        <v>25</v>
      </c>
      <c r="K36" s="3">
        <v>45</v>
      </c>
      <c r="L36" s="3">
        <v>2</v>
      </c>
      <c r="M36" s="9" t="str">
        <f>VLOOKUP(L36,Mapping!$A$2:$B$5,2,0)</f>
        <v>Dissatisfied</v>
      </c>
      <c r="N36" s="9" t="s">
        <v>20</v>
      </c>
      <c r="O36" s="3">
        <v>3</v>
      </c>
      <c r="P36" s="9" t="str">
        <f>VLOOKUP(O36,Mapping!$A$9:$B$12,2,0)</f>
        <v>High</v>
      </c>
      <c r="Q36" s="3">
        <v>1</v>
      </c>
      <c r="R36" s="9" t="str">
        <f>VLOOKUP(Q36,Mapping!$A$16:$B$20,2,0)</f>
        <v>Entry Level</v>
      </c>
      <c r="S36" s="9" t="s">
        <v>21</v>
      </c>
      <c r="T36" s="3">
        <v>4</v>
      </c>
      <c r="U36" s="9" t="str">
        <f>VLOOKUP(T36,Mapping!$E$9:$F$12,2,0)</f>
        <v>Satisfied</v>
      </c>
      <c r="V36" s="9" t="s">
        <v>22</v>
      </c>
      <c r="W36" s="5">
        <v>2293</v>
      </c>
      <c r="X36" s="3">
        <v>2</v>
      </c>
      <c r="Y36" s="9" t="s">
        <v>10</v>
      </c>
      <c r="Z36" s="4">
        <v>16</v>
      </c>
      <c r="AA36" s="24">
        <f>HR_Analytics[[#This Row],[Salary Hike]]/100</f>
        <v>0.16</v>
      </c>
      <c r="AB36" s="3">
        <v>3</v>
      </c>
      <c r="AC36" s="9" t="str">
        <f>VLOOKUP(AB36,Mapping!$E$2:$F$3,2,0)</f>
        <v>Excellent</v>
      </c>
      <c r="AD36" s="3">
        <v>1</v>
      </c>
      <c r="AE36" s="9" t="str">
        <f>VLOOKUP(AD36,Mapping!$E$16:$F$19,2,0)</f>
        <v>Very Dissatisfied</v>
      </c>
      <c r="AF36" s="3">
        <v>1</v>
      </c>
      <c r="AG36" s="3">
        <v>6</v>
      </c>
      <c r="AH36" s="3" t="str" cm="1">
        <f t="array" ref="AH36">_xlfn.IFS(HR_Analytics[[#This Row],[Total Working Years]]&lt;=2,"0-2",HR_Analytics[[#This Row],[Total Working Years]]&lt;=5,"2-5",HR_Analytics[[#This Row],[Total Working Years]]&lt;=10,"5-10",HR_Analytics[[#This Row],[Total Working Years]]&lt;=20,"10-20",HR_Analytics[[#This Row],[Total Working Years]]&lt;=40,"20-40")</f>
        <v>5-10</v>
      </c>
      <c r="AI36" s="3">
        <v>2</v>
      </c>
      <c r="AJ36" s="3">
        <v>2</v>
      </c>
      <c r="AK36" s="9" t="str">
        <f>VLOOKUP(AJ36,Mapping!$J$10:$K$13,2,0)</f>
        <v>Good</v>
      </c>
      <c r="AL36" s="3">
        <v>2</v>
      </c>
      <c r="AM36" s="3" t="str" cm="1">
        <f t="array" ref="AM36">_xlfn.IFS(HR_Analytics[[#This Row],[Years At Company]]&lt;=2,"0-2",HR_Analytics[[#This Row],[Years At Company]]&lt;=5,"2-5",HR_Analytics[[#This Row],[Years At Company]]&lt;=10,"5-10",HR_Analytics[[#This Row],[Years At Company]]&lt;=20,"10-20",HR_Analytics[[#This Row],[Years At Company]]&lt;=40,"20-40")</f>
        <v>0-2</v>
      </c>
      <c r="AN36" s="3">
        <v>0</v>
      </c>
      <c r="AO36" s="3" t="str" cm="1">
        <f t="array" ref="AO36">_xlfn.IFS(HR_Analytics[[#This Row],[Years In Current Role]]&lt;=2,"0-2",HR_Analytics[[#This Row],[Years In Current Role]]&lt;=5,"2-5",HR_Analytics[[#This Row],[Years In Current Role]]&lt;=10,"5-10",HR_Analytics[[#This Row],[Years In Current Role]]&lt;=15,"10-15",HR_Analytics[[#This Row],[Years In Current Role]]&gt;15,"Above 15")</f>
        <v>0-2</v>
      </c>
      <c r="AP36" s="3">
        <v>2</v>
      </c>
      <c r="AQ36" s="14" t="str" cm="1">
        <f t="array" ref="AQ36">_xlfn.IFS(HR_Analytics[[#This Row],[Years Since Last Promotion]]&lt;=2,"0-2",HR_Analytics[[#This Row],[Years Since Last Promotion]]&lt;=5,"2-5",HR_Analytics[[#This Row],[Years Since Last Promotion]]&lt;=10,"5-10",HR_Analytics[[#This Row],[Years Since Last Promotion]]&lt;=15,"10-15")</f>
        <v>0-2</v>
      </c>
      <c r="AR36" s="14">
        <v>0</v>
      </c>
      <c r="AS36" s="3" t="str" cm="1">
        <f t="array" ref="AS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7" spans="1:45" x14ac:dyDescent="0.25">
      <c r="A37" s="12">
        <v>43</v>
      </c>
      <c r="B37" s="12" t="str" cm="1">
        <f t="array" ref="B37">_xlfn.IFS(HR_Analytics[[#This Row],[Age]]&lt;=30,"Below 30",HR_Analytics[[#This Row],[Age]]&lt;=40,"30-40",HR_Analytics[[#This Row],[Age]]&lt;=60,"40-60")</f>
        <v>40-60</v>
      </c>
      <c r="C37" s="9" t="s">
        <v>17</v>
      </c>
      <c r="D37" s="9" t="s">
        <v>11</v>
      </c>
      <c r="E37" s="9" t="s">
        <v>19</v>
      </c>
      <c r="F37" s="3">
        <v>2</v>
      </c>
      <c r="G37" s="3" t="str" cm="1">
        <f t="array" ref="G37">_xlfn.IFS(HR_Analytics[[#This Row],[Distance From Home]]&lt;=5,"1-5",HR_Analytics[[#This Row],[Distance From Home]]&lt;=10,"5-10",HR_Analytics[[#This Row],[Distance From Home]]&lt;=15,"10-15",HR_Analytics[[#This Row],[Distance From Home]]&lt;=20,"15-20",HR_Analytics[[#This Row],[Distance From Home]]&gt;20,"Above 20")</f>
        <v>1-5</v>
      </c>
      <c r="H37" s="3">
        <v>2</v>
      </c>
      <c r="I37" s="9" t="str">
        <f>VLOOKUP(H37,Mapping!$J$2:$K$6,2,0)</f>
        <v>College</v>
      </c>
      <c r="J37" s="9" t="s">
        <v>25</v>
      </c>
      <c r="K37" s="3">
        <v>46</v>
      </c>
      <c r="L37" s="3">
        <v>4</v>
      </c>
      <c r="M37" s="9" t="str">
        <f>VLOOKUP(L37,Mapping!$A$2:$B$5,2,0)</f>
        <v>Satisfied</v>
      </c>
      <c r="N37" s="9" t="s">
        <v>14</v>
      </c>
      <c r="O37" s="3">
        <v>4</v>
      </c>
      <c r="P37" s="9" t="str">
        <f>VLOOKUP(O37,Mapping!$A$9:$B$12,2,0)</f>
        <v>Very High</v>
      </c>
      <c r="Q37" s="3">
        <v>1</v>
      </c>
      <c r="R37" s="9" t="str">
        <f>VLOOKUP(Q37,Mapping!$A$16:$B$20,2,0)</f>
        <v>Entry Level</v>
      </c>
      <c r="S37" s="9" t="s">
        <v>21</v>
      </c>
      <c r="T37" s="3">
        <v>3</v>
      </c>
      <c r="U37" s="9" t="str">
        <f>VLOOKUP(T37,Mapping!$E$9:$F$12,2,0)</f>
        <v>Neutral</v>
      </c>
      <c r="V37" s="9" t="s">
        <v>26</v>
      </c>
      <c r="W37" s="5">
        <v>2645</v>
      </c>
      <c r="X37" s="3">
        <v>1</v>
      </c>
      <c r="Y37" s="9" t="s">
        <v>17</v>
      </c>
      <c r="Z37" s="4">
        <v>12</v>
      </c>
      <c r="AA37" s="24">
        <f>HR_Analytics[[#This Row],[Salary Hike]]/100</f>
        <v>0.12</v>
      </c>
      <c r="AB37" s="3">
        <v>3</v>
      </c>
      <c r="AC37" s="9" t="str">
        <f>VLOOKUP(AB37,Mapping!$E$2:$F$3,2,0)</f>
        <v>Excellent</v>
      </c>
      <c r="AD37" s="3">
        <v>4</v>
      </c>
      <c r="AE37" s="9" t="str">
        <f>VLOOKUP(AD37,Mapping!$E$16:$F$19,2,0)</f>
        <v>Satisfied</v>
      </c>
      <c r="AF37" s="3">
        <v>2</v>
      </c>
      <c r="AG37" s="3">
        <v>6</v>
      </c>
      <c r="AH37" s="3" t="str" cm="1">
        <f t="array" ref="AH37">_xlfn.IFS(HR_Analytics[[#This Row],[Total Working Years]]&lt;=2,"0-2",HR_Analytics[[#This Row],[Total Working Years]]&lt;=5,"2-5",HR_Analytics[[#This Row],[Total Working Years]]&lt;=10,"5-10",HR_Analytics[[#This Row],[Total Working Years]]&lt;=20,"10-20",HR_Analytics[[#This Row],[Total Working Years]]&lt;=40,"20-40")</f>
        <v>5-10</v>
      </c>
      <c r="AI37" s="3">
        <v>3</v>
      </c>
      <c r="AJ37" s="3">
        <v>2</v>
      </c>
      <c r="AK37" s="9" t="str">
        <f>VLOOKUP(AJ37,Mapping!$J$10:$K$13,2,0)</f>
        <v>Good</v>
      </c>
      <c r="AL37" s="3">
        <v>5</v>
      </c>
      <c r="AM37" s="3" t="str" cm="1">
        <f t="array" ref="AM37">_xlfn.IFS(HR_Analytics[[#This Row],[Years At Company]]&lt;=2,"0-2",HR_Analytics[[#This Row],[Years At Company]]&lt;=5,"2-5",HR_Analytics[[#This Row],[Years At Company]]&lt;=10,"5-10",HR_Analytics[[#This Row],[Years At Company]]&lt;=20,"10-20",HR_Analytics[[#This Row],[Years At Company]]&lt;=40,"20-40")</f>
        <v>2-5</v>
      </c>
      <c r="AN37" s="3">
        <v>3</v>
      </c>
      <c r="AO37" s="3" t="str" cm="1">
        <f t="array" ref="AO37">_xlfn.IFS(HR_Analytics[[#This Row],[Years In Current Role]]&lt;=2,"0-2",HR_Analytics[[#This Row],[Years In Current Role]]&lt;=5,"2-5",HR_Analytics[[#This Row],[Years In Current Role]]&lt;=10,"5-10",HR_Analytics[[#This Row],[Years In Current Role]]&lt;=15,"10-15",HR_Analytics[[#This Row],[Years In Current Role]]&gt;15,"Above 15")</f>
        <v>2-5</v>
      </c>
      <c r="AP37" s="3">
        <v>1</v>
      </c>
      <c r="AQ37" s="14" t="str" cm="1">
        <f t="array" ref="AQ37">_xlfn.IFS(HR_Analytics[[#This Row],[Years Since Last Promotion]]&lt;=2,"0-2",HR_Analytics[[#This Row],[Years Since Last Promotion]]&lt;=5,"2-5",HR_Analytics[[#This Row],[Years Since Last Promotion]]&lt;=10,"5-10",HR_Analytics[[#This Row],[Years Since Last Promotion]]&lt;=15,"10-15")</f>
        <v>0-2</v>
      </c>
      <c r="AR37" s="14">
        <v>4</v>
      </c>
      <c r="AS37" s="3" t="str" cm="1">
        <f t="array" ref="AS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8" spans="1:45" x14ac:dyDescent="0.25">
      <c r="A38" s="12">
        <v>50</v>
      </c>
      <c r="B38" s="12" t="str" cm="1">
        <f t="array" ref="B38">_xlfn.IFS(HR_Analytics[[#This Row],[Age]]&lt;=30,"Below 30",HR_Analytics[[#This Row],[Age]]&lt;=40,"30-40",HR_Analytics[[#This Row],[Age]]&lt;=60,"40-60")</f>
        <v>40-60</v>
      </c>
      <c r="C38" s="9" t="s">
        <v>10</v>
      </c>
      <c r="D38" s="9" t="s">
        <v>11</v>
      </c>
      <c r="E38" s="9" t="s">
        <v>12</v>
      </c>
      <c r="F38" s="3">
        <v>3</v>
      </c>
      <c r="G38" s="3" t="str" cm="1">
        <f t="array" ref="G38">_xlfn.IFS(HR_Analytics[[#This Row],[Distance From Home]]&lt;=5,"1-5",HR_Analytics[[#This Row],[Distance From Home]]&lt;=10,"5-10",HR_Analytics[[#This Row],[Distance From Home]]&lt;=15,"10-15",HR_Analytics[[#This Row],[Distance From Home]]&lt;=20,"15-20",HR_Analytics[[#This Row],[Distance From Home]]&gt;20,"Above 20")</f>
        <v>1-5</v>
      </c>
      <c r="H38" s="3">
        <v>2</v>
      </c>
      <c r="I38" s="9" t="str">
        <f>VLOOKUP(H38,Mapping!$J$2:$K$6,2,0)</f>
        <v>College</v>
      </c>
      <c r="J38" s="9" t="s">
        <v>33</v>
      </c>
      <c r="K38" s="3">
        <v>47</v>
      </c>
      <c r="L38" s="3">
        <v>1</v>
      </c>
      <c r="M38" s="9" t="str">
        <f>VLOOKUP(L38,Mapping!$A$2:$B$5,2,0)</f>
        <v>Very Dissatisfied</v>
      </c>
      <c r="N38" s="9" t="s">
        <v>20</v>
      </c>
      <c r="O38" s="3">
        <v>2</v>
      </c>
      <c r="P38" s="9" t="str">
        <f>VLOOKUP(O38,Mapping!$A$9:$B$12,2,0)</f>
        <v>Medium</v>
      </c>
      <c r="Q38" s="3">
        <v>1</v>
      </c>
      <c r="R38" s="9" t="str">
        <f>VLOOKUP(Q38,Mapping!$A$16:$B$20,2,0)</f>
        <v>Entry Level</v>
      </c>
      <c r="S38" s="9" t="s">
        <v>31</v>
      </c>
      <c r="T38" s="3">
        <v>3</v>
      </c>
      <c r="U38" s="9" t="str">
        <f>VLOOKUP(T38,Mapping!$E$9:$F$12,2,0)</f>
        <v>Neutral</v>
      </c>
      <c r="V38" s="9" t="s">
        <v>22</v>
      </c>
      <c r="W38" s="5">
        <v>2683</v>
      </c>
      <c r="X38" s="3">
        <v>1</v>
      </c>
      <c r="Y38" s="9" t="s">
        <v>10</v>
      </c>
      <c r="Z38" s="4">
        <v>14</v>
      </c>
      <c r="AA38" s="24">
        <f>HR_Analytics[[#This Row],[Salary Hike]]/100</f>
        <v>0.14000000000000001</v>
      </c>
      <c r="AB38" s="3">
        <v>3</v>
      </c>
      <c r="AC38" s="9" t="str">
        <f>VLOOKUP(AB38,Mapping!$E$2:$F$3,2,0)</f>
        <v>Excellent</v>
      </c>
      <c r="AD38" s="3">
        <v>3</v>
      </c>
      <c r="AE38" s="9" t="str">
        <f>VLOOKUP(AD38,Mapping!$E$16:$F$19,2,0)</f>
        <v>Neutral</v>
      </c>
      <c r="AF38" s="3">
        <v>0</v>
      </c>
      <c r="AG38" s="3">
        <v>3</v>
      </c>
      <c r="AH38" s="3" t="str" cm="1">
        <f t="array" ref="AH38">_xlfn.IFS(HR_Analytics[[#This Row],[Total Working Years]]&lt;=2,"0-2",HR_Analytics[[#This Row],[Total Working Years]]&lt;=5,"2-5",HR_Analytics[[#This Row],[Total Working Years]]&lt;=10,"5-10",HR_Analytics[[#This Row],[Total Working Years]]&lt;=20,"10-20",HR_Analytics[[#This Row],[Total Working Years]]&lt;=40,"20-40")</f>
        <v>2-5</v>
      </c>
      <c r="AI38" s="3">
        <v>2</v>
      </c>
      <c r="AJ38" s="3">
        <v>3</v>
      </c>
      <c r="AK38" s="9" t="str">
        <f>VLOOKUP(AJ38,Mapping!$J$10:$K$13,2,0)</f>
        <v>Better</v>
      </c>
      <c r="AL38" s="3">
        <v>3</v>
      </c>
      <c r="AM38" s="3" t="str" cm="1">
        <f t="array" ref="AM38">_xlfn.IFS(HR_Analytics[[#This Row],[Years At Company]]&lt;=2,"0-2",HR_Analytics[[#This Row],[Years At Company]]&lt;=5,"2-5",HR_Analytics[[#This Row],[Years At Company]]&lt;=10,"5-10",HR_Analytics[[#This Row],[Years At Company]]&lt;=20,"10-20",HR_Analytics[[#This Row],[Years At Company]]&lt;=40,"20-40")</f>
        <v>2-5</v>
      </c>
      <c r="AN38" s="3">
        <v>2</v>
      </c>
      <c r="AO38" s="3" t="str" cm="1">
        <f t="array" ref="AO38">_xlfn.IFS(HR_Analytics[[#This Row],[Years In Current Role]]&lt;=2,"0-2",HR_Analytics[[#This Row],[Years In Current Role]]&lt;=5,"2-5",HR_Analytics[[#This Row],[Years In Current Role]]&lt;=10,"5-10",HR_Analytics[[#This Row],[Years In Current Role]]&lt;=15,"10-15",HR_Analytics[[#This Row],[Years In Current Role]]&gt;15,"Above 15")</f>
        <v>0-2</v>
      </c>
      <c r="AP38" s="3">
        <v>0</v>
      </c>
      <c r="AQ38" s="14" t="str" cm="1">
        <f t="array" ref="AQ38">_xlfn.IFS(HR_Analytics[[#This Row],[Years Since Last Promotion]]&lt;=2,"0-2",HR_Analytics[[#This Row],[Years Since Last Promotion]]&lt;=5,"2-5",HR_Analytics[[#This Row],[Years Since Last Promotion]]&lt;=10,"5-10",HR_Analytics[[#This Row],[Years Since Last Promotion]]&lt;=15,"10-15")</f>
        <v>0-2</v>
      </c>
      <c r="AR38" s="14">
        <v>2</v>
      </c>
      <c r="AS38" s="3" t="str" cm="1">
        <f t="array" ref="AS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9" spans="1:45" x14ac:dyDescent="0.25">
      <c r="A39" s="12">
        <v>35</v>
      </c>
      <c r="B39" s="12" t="str" cm="1">
        <f t="array" ref="B39">_xlfn.IFS(HR_Analytics[[#This Row],[Age]]&lt;=30,"Below 30",HR_Analytics[[#This Row],[Age]]&lt;=40,"30-40",HR_Analytics[[#This Row],[Age]]&lt;=60,"40-60")</f>
        <v>30-40</v>
      </c>
      <c r="C39" s="9" t="s">
        <v>17</v>
      </c>
      <c r="D39" s="9" t="s">
        <v>11</v>
      </c>
      <c r="E39" s="9" t="s">
        <v>12</v>
      </c>
      <c r="F39" s="3">
        <v>2</v>
      </c>
      <c r="G39" s="3" t="str" cm="1">
        <f t="array" ref="G39">_xlfn.IFS(HR_Analytics[[#This Row],[Distance From Home]]&lt;=5,"1-5",HR_Analytics[[#This Row],[Distance From Home]]&lt;=10,"5-10",HR_Analytics[[#This Row],[Distance From Home]]&lt;=15,"10-15",HR_Analytics[[#This Row],[Distance From Home]]&lt;=20,"15-20",HR_Analytics[[#This Row],[Distance From Home]]&gt;20,"Above 20")</f>
        <v>1-5</v>
      </c>
      <c r="H39" s="3">
        <v>3</v>
      </c>
      <c r="I39" s="9" t="str">
        <f>VLOOKUP(H39,Mapping!$J$2:$K$6,2,0)</f>
        <v>Bachelors</v>
      </c>
      <c r="J39" s="9" t="s">
        <v>33</v>
      </c>
      <c r="K39" s="3">
        <v>49</v>
      </c>
      <c r="L39" s="3">
        <v>4</v>
      </c>
      <c r="M39" s="9" t="str">
        <f>VLOOKUP(L39,Mapping!$A$2:$B$5,2,0)</f>
        <v>Satisfied</v>
      </c>
      <c r="N39" s="9" t="s">
        <v>14</v>
      </c>
      <c r="O39" s="3">
        <v>3</v>
      </c>
      <c r="P39" s="9" t="str">
        <f>VLOOKUP(O39,Mapping!$A$9:$B$12,2,0)</f>
        <v>High</v>
      </c>
      <c r="Q39" s="3">
        <v>1</v>
      </c>
      <c r="R39" s="9" t="str">
        <f>VLOOKUP(Q39,Mapping!$A$16:$B$20,2,0)</f>
        <v>Entry Level</v>
      </c>
      <c r="S39" s="9" t="s">
        <v>31</v>
      </c>
      <c r="T39" s="3">
        <v>4</v>
      </c>
      <c r="U39" s="9" t="str">
        <f>VLOOKUP(T39,Mapping!$E$9:$F$12,2,0)</f>
        <v>Satisfied</v>
      </c>
      <c r="V39" s="9" t="s">
        <v>22</v>
      </c>
      <c r="W39" s="5">
        <v>2014</v>
      </c>
      <c r="X39" s="3">
        <v>1</v>
      </c>
      <c r="Y39" s="9" t="s">
        <v>17</v>
      </c>
      <c r="Z39" s="4">
        <v>13</v>
      </c>
      <c r="AA39" s="24">
        <f>HR_Analytics[[#This Row],[Salary Hike]]/100</f>
        <v>0.13</v>
      </c>
      <c r="AB39" s="3">
        <v>3</v>
      </c>
      <c r="AC39" s="9" t="str">
        <f>VLOOKUP(AB39,Mapping!$E$2:$F$3,2,0)</f>
        <v>Excellent</v>
      </c>
      <c r="AD39" s="3">
        <v>1</v>
      </c>
      <c r="AE39" s="9" t="str">
        <f>VLOOKUP(AD39,Mapping!$E$16:$F$19,2,0)</f>
        <v>Very Dissatisfied</v>
      </c>
      <c r="AF39" s="3">
        <v>0</v>
      </c>
      <c r="AG39" s="3">
        <v>2</v>
      </c>
      <c r="AH39" s="3" t="str" cm="1">
        <f t="array" ref="AH39">_xlfn.IFS(HR_Analytics[[#This Row],[Total Working Years]]&lt;=2,"0-2",HR_Analytics[[#This Row],[Total Working Years]]&lt;=5,"2-5",HR_Analytics[[#This Row],[Total Working Years]]&lt;=10,"5-10",HR_Analytics[[#This Row],[Total Working Years]]&lt;=20,"10-20",HR_Analytics[[#This Row],[Total Working Years]]&lt;=40,"20-40")</f>
        <v>0-2</v>
      </c>
      <c r="AI39" s="3">
        <v>3</v>
      </c>
      <c r="AJ39" s="3">
        <v>3</v>
      </c>
      <c r="AK39" s="9" t="str">
        <f>VLOOKUP(AJ39,Mapping!$J$10:$K$13,2,0)</f>
        <v>Better</v>
      </c>
      <c r="AL39" s="3">
        <v>2</v>
      </c>
      <c r="AM39" s="3" t="str" cm="1">
        <f t="array" ref="AM39">_xlfn.IFS(HR_Analytics[[#This Row],[Years At Company]]&lt;=2,"0-2",HR_Analytics[[#This Row],[Years At Company]]&lt;=5,"2-5",HR_Analytics[[#This Row],[Years At Company]]&lt;=10,"5-10",HR_Analytics[[#This Row],[Years At Company]]&lt;=20,"10-20",HR_Analytics[[#This Row],[Years At Company]]&lt;=40,"20-40")</f>
        <v>0-2</v>
      </c>
      <c r="AN39" s="3">
        <v>2</v>
      </c>
      <c r="AO39" s="3" t="str" cm="1">
        <f t="array" ref="AO39">_xlfn.IFS(HR_Analytics[[#This Row],[Years In Current Role]]&lt;=2,"0-2",HR_Analytics[[#This Row],[Years In Current Role]]&lt;=5,"2-5",HR_Analytics[[#This Row],[Years In Current Role]]&lt;=10,"5-10",HR_Analytics[[#This Row],[Years In Current Role]]&lt;=15,"10-15",HR_Analytics[[#This Row],[Years In Current Role]]&gt;15,"Above 15")</f>
        <v>0-2</v>
      </c>
      <c r="AP39" s="3">
        <v>2</v>
      </c>
      <c r="AQ39" s="14" t="str" cm="1">
        <f t="array" ref="AQ39">_xlfn.IFS(HR_Analytics[[#This Row],[Years Since Last Promotion]]&lt;=2,"0-2",HR_Analytics[[#This Row],[Years Since Last Promotion]]&lt;=5,"2-5",HR_Analytics[[#This Row],[Years Since Last Promotion]]&lt;=10,"5-10",HR_Analytics[[#This Row],[Years Since Last Promotion]]&lt;=15,"10-15")</f>
        <v>0-2</v>
      </c>
      <c r="AR39" s="14">
        <v>2</v>
      </c>
      <c r="AS39" s="3" t="str" cm="1">
        <f t="array" ref="AS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0" spans="1:45" x14ac:dyDescent="0.25">
      <c r="A40" s="12">
        <v>36</v>
      </c>
      <c r="B40" s="12" t="str" cm="1">
        <f t="array" ref="B40">_xlfn.IFS(HR_Analytics[[#This Row],[Age]]&lt;=30,"Below 30",HR_Analytics[[#This Row],[Age]]&lt;=40,"30-40",HR_Analytics[[#This Row],[Age]]&lt;=60,"40-60")</f>
        <v>30-40</v>
      </c>
      <c r="C40" s="9" t="s">
        <v>17</v>
      </c>
      <c r="D40" s="9" t="s">
        <v>11</v>
      </c>
      <c r="E40" s="9" t="s">
        <v>19</v>
      </c>
      <c r="F40" s="3">
        <v>5</v>
      </c>
      <c r="G40" s="3" t="str" cm="1">
        <f t="array" ref="G40">_xlfn.IFS(HR_Analytics[[#This Row],[Distance From Home]]&lt;=5,"1-5",HR_Analytics[[#This Row],[Distance From Home]]&lt;=10,"5-10",HR_Analytics[[#This Row],[Distance From Home]]&lt;=15,"10-15",HR_Analytics[[#This Row],[Distance From Home]]&lt;=20,"15-20",HR_Analytics[[#This Row],[Distance From Home]]&gt;20,"Above 20")</f>
        <v>1-5</v>
      </c>
      <c r="H40" s="3">
        <v>4</v>
      </c>
      <c r="I40" s="9" t="str">
        <f>VLOOKUP(H40,Mapping!$J$2:$K$6,2,0)</f>
        <v>Masters</v>
      </c>
      <c r="J40" s="9" t="s">
        <v>13</v>
      </c>
      <c r="K40" s="3">
        <v>51</v>
      </c>
      <c r="L40" s="3">
        <v>2</v>
      </c>
      <c r="M40" s="9" t="str">
        <f>VLOOKUP(L40,Mapping!$A$2:$B$5,2,0)</f>
        <v>Dissatisfied</v>
      </c>
      <c r="N40" s="9" t="s">
        <v>14</v>
      </c>
      <c r="O40" s="3">
        <v>2</v>
      </c>
      <c r="P40" s="9" t="str">
        <f>VLOOKUP(O40,Mapping!$A$9:$B$12,2,0)</f>
        <v>Medium</v>
      </c>
      <c r="Q40" s="3">
        <v>1</v>
      </c>
      <c r="R40" s="9" t="str">
        <f>VLOOKUP(Q40,Mapping!$A$16:$B$20,2,0)</f>
        <v>Entry Level</v>
      </c>
      <c r="S40" s="9" t="s">
        <v>21</v>
      </c>
      <c r="T40" s="3">
        <v>1</v>
      </c>
      <c r="U40" s="9" t="str">
        <f>VLOOKUP(T40,Mapping!$E$9:$F$12,2,0)</f>
        <v>Very Dissatisfied</v>
      </c>
      <c r="V40" s="9" t="s">
        <v>22</v>
      </c>
      <c r="W40" s="5">
        <v>3419</v>
      </c>
      <c r="X40" s="3">
        <v>9</v>
      </c>
      <c r="Y40" s="9" t="s">
        <v>10</v>
      </c>
      <c r="Z40" s="4">
        <v>14</v>
      </c>
      <c r="AA40" s="24">
        <f>HR_Analytics[[#This Row],[Salary Hike]]/100</f>
        <v>0.14000000000000001</v>
      </c>
      <c r="AB40" s="3">
        <v>3</v>
      </c>
      <c r="AC40" s="9" t="str">
        <f>VLOOKUP(AB40,Mapping!$E$2:$F$3,2,0)</f>
        <v>Excellent</v>
      </c>
      <c r="AD40" s="3">
        <v>4</v>
      </c>
      <c r="AE40" s="9" t="str">
        <f>VLOOKUP(AD40,Mapping!$E$16:$F$19,2,0)</f>
        <v>Satisfied</v>
      </c>
      <c r="AF40" s="3">
        <v>1</v>
      </c>
      <c r="AG40" s="3">
        <v>6</v>
      </c>
      <c r="AH40" s="3" t="str" cm="1">
        <f t="array" ref="AH40">_xlfn.IFS(HR_Analytics[[#This Row],[Total Working Years]]&lt;=2,"0-2",HR_Analytics[[#This Row],[Total Working Years]]&lt;=5,"2-5",HR_Analytics[[#This Row],[Total Working Years]]&lt;=10,"5-10",HR_Analytics[[#This Row],[Total Working Years]]&lt;=20,"10-20",HR_Analytics[[#This Row],[Total Working Years]]&lt;=40,"20-40")</f>
        <v>5-10</v>
      </c>
      <c r="AI40" s="3">
        <v>3</v>
      </c>
      <c r="AJ40" s="3">
        <v>4</v>
      </c>
      <c r="AK40" s="9" t="str">
        <f>VLOOKUP(AJ40,Mapping!$J$10:$K$13,2,0)</f>
        <v>Best</v>
      </c>
      <c r="AL40" s="3">
        <v>1</v>
      </c>
      <c r="AM40" s="3" t="str" cm="1">
        <f t="array" ref="AM40">_xlfn.IFS(HR_Analytics[[#This Row],[Years At Company]]&lt;=2,"0-2",HR_Analytics[[#This Row],[Years At Company]]&lt;=5,"2-5",HR_Analytics[[#This Row],[Years At Company]]&lt;=10,"5-10",HR_Analytics[[#This Row],[Years At Company]]&lt;=20,"10-20",HR_Analytics[[#This Row],[Years At Company]]&lt;=40,"20-40")</f>
        <v>0-2</v>
      </c>
      <c r="AN40" s="3">
        <v>1</v>
      </c>
      <c r="AO40" s="3" t="str" cm="1">
        <f t="array" ref="AO40">_xlfn.IFS(HR_Analytics[[#This Row],[Years In Current Role]]&lt;=2,"0-2",HR_Analytics[[#This Row],[Years In Current Role]]&lt;=5,"2-5",HR_Analytics[[#This Row],[Years In Current Role]]&lt;=10,"5-10",HR_Analytics[[#This Row],[Years In Current Role]]&lt;=15,"10-15",HR_Analytics[[#This Row],[Years In Current Role]]&gt;15,"Above 15")</f>
        <v>0-2</v>
      </c>
      <c r="AP40" s="3">
        <v>0</v>
      </c>
      <c r="AQ40" s="14" t="str" cm="1">
        <f t="array" ref="AQ40">_xlfn.IFS(HR_Analytics[[#This Row],[Years Since Last Promotion]]&lt;=2,"0-2",HR_Analytics[[#This Row],[Years Since Last Promotion]]&lt;=5,"2-5",HR_Analytics[[#This Row],[Years Since Last Promotion]]&lt;=10,"5-10",HR_Analytics[[#This Row],[Years Since Last Promotion]]&lt;=15,"10-15")</f>
        <v>0-2</v>
      </c>
      <c r="AR40" s="14">
        <v>0</v>
      </c>
      <c r="AS40" s="3" t="str" cm="1">
        <f t="array" ref="AS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1" spans="1:45" x14ac:dyDescent="0.25">
      <c r="A41" s="12">
        <v>33</v>
      </c>
      <c r="B41" s="12" t="str" cm="1">
        <f t="array" ref="B41">_xlfn.IFS(HR_Analytics[[#This Row],[Age]]&lt;=30,"Below 30",HR_Analytics[[#This Row],[Age]]&lt;=40,"30-40",HR_Analytics[[#This Row],[Age]]&lt;=60,"40-60")</f>
        <v>30-40</v>
      </c>
      <c r="C41" s="9" t="s">
        <v>17</v>
      </c>
      <c r="D41" s="9" t="s">
        <v>18</v>
      </c>
      <c r="E41" s="9" t="s">
        <v>12</v>
      </c>
      <c r="F41" s="3">
        <v>1</v>
      </c>
      <c r="G41" s="3" t="str" cm="1">
        <f t="array" ref="G41">_xlfn.IFS(HR_Analytics[[#This Row],[Distance From Home]]&lt;=5,"1-5",HR_Analytics[[#This Row],[Distance From Home]]&lt;=10,"5-10",HR_Analytics[[#This Row],[Distance From Home]]&lt;=15,"10-15",HR_Analytics[[#This Row],[Distance From Home]]&lt;=20,"15-20",HR_Analytics[[#This Row],[Distance From Home]]&gt;20,"Above 20")</f>
        <v>1-5</v>
      </c>
      <c r="H41" s="3">
        <v>3</v>
      </c>
      <c r="I41" s="9" t="str">
        <f>VLOOKUP(H41,Mapping!$J$2:$K$6,2,0)</f>
        <v>Bachelors</v>
      </c>
      <c r="J41" s="9" t="s">
        <v>13</v>
      </c>
      <c r="K41" s="3">
        <v>52</v>
      </c>
      <c r="L41" s="3">
        <v>3</v>
      </c>
      <c r="M41" s="9" t="str">
        <f>VLOOKUP(L41,Mapping!$A$2:$B$5,2,0)</f>
        <v>Neutral</v>
      </c>
      <c r="N41" s="9" t="s">
        <v>14</v>
      </c>
      <c r="O41" s="3">
        <v>4</v>
      </c>
      <c r="P41" s="9" t="str">
        <f>VLOOKUP(O41,Mapping!$A$9:$B$12,2,0)</f>
        <v>Very High</v>
      </c>
      <c r="Q41" s="3">
        <v>2</v>
      </c>
      <c r="R41" s="9" t="str">
        <f>VLOOKUP(Q41,Mapping!$A$16:$B$20,2,0)</f>
        <v>Junior</v>
      </c>
      <c r="S41" s="9" t="s">
        <v>15</v>
      </c>
      <c r="T41" s="3">
        <v>1</v>
      </c>
      <c r="U41" s="9" t="str">
        <f>VLOOKUP(T41,Mapping!$E$9:$F$12,2,0)</f>
        <v>Very Dissatisfied</v>
      </c>
      <c r="V41" s="9" t="s">
        <v>22</v>
      </c>
      <c r="W41" s="5">
        <v>5376</v>
      </c>
      <c r="X41" s="3">
        <v>2</v>
      </c>
      <c r="Y41" s="9" t="s">
        <v>17</v>
      </c>
      <c r="Z41" s="4">
        <v>19</v>
      </c>
      <c r="AA41" s="24">
        <f>HR_Analytics[[#This Row],[Salary Hike]]/100</f>
        <v>0.19</v>
      </c>
      <c r="AB41" s="3">
        <v>3</v>
      </c>
      <c r="AC41" s="9" t="str">
        <f>VLOOKUP(AB41,Mapping!$E$2:$F$3,2,0)</f>
        <v>Excellent</v>
      </c>
      <c r="AD41" s="3">
        <v>1</v>
      </c>
      <c r="AE41" s="9" t="str">
        <f>VLOOKUP(AD41,Mapping!$E$16:$F$19,2,0)</f>
        <v>Very Dissatisfied</v>
      </c>
      <c r="AF41" s="3">
        <v>2</v>
      </c>
      <c r="AG41" s="3">
        <v>10</v>
      </c>
      <c r="AH41" s="3" t="str" cm="1">
        <f t="array" ref="AH41">_xlfn.IFS(HR_Analytics[[#This Row],[Total Working Years]]&lt;=2,"0-2",HR_Analytics[[#This Row],[Total Working Years]]&lt;=5,"2-5",HR_Analytics[[#This Row],[Total Working Years]]&lt;=10,"5-10",HR_Analytics[[#This Row],[Total Working Years]]&lt;=20,"10-20",HR_Analytics[[#This Row],[Total Working Years]]&lt;=40,"20-40")</f>
        <v>5-10</v>
      </c>
      <c r="AI41" s="3">
        <v>3</v>
      </c>
      <c r="AJ41" s="3">
        <v>3</v>
      </c>
      <c r="AK41" s="9" t="str">
        <f>VLOOKUP(AJ41,Mapping!$J$10:$K$13,2,0)</f>
        <v>Better</v>
      </c>
      <c r="AL41" s="3">
        <v>5</v>
      </c>
      <c r="AM41" s="3" t="str" cm="1">
        <f t="array" ref="AM41">_xlfn.IFS(HR_Analytics[[#This Row],[Years At Company]]&lt;=2,"0-2",HR_Analytics[[#This Row],[Years At Company]]&lt;=5,"2-5",HR_Analytics[[#This Row],[Years At Company]]&lt;=10,"5-10",HR_Analytics[[#This Row],[Years At Company]]&lt;=20,"10-20",HR_Analytics[[#This Row],[Years At Company]]&lt;=40,"20-40")</f>
        <v>2-5</v>
      </c>
      <c r="AN41" s="3">
        <v>3</v>
      </c>
      <c r="AO41" s="3" t="str" cm="1">
        <f t="array" ref="AO41">_xlfn.IFS(HR_Analytics[[#This Row],[Years In Current Role]]&lt;=2,"0-2",HR_Analytics[[#This Row],[Years In Current Role]]&lt;=5,"2-5",HR_Analytics[[#This Row],[Years In Current Role]]&lt;=10,"5-10",HR_Analytics[[#This Row],[Years In Current Role]]&lt;=15,"10-15",HR_Analytics[[#This Row],[Years In Current Role]]&gt;15,"Above 15")</f>
        <v>2-5</v>
      </c>
      <c r="AP41" s="3">
        <v>1</v>
      </c>
      <c r="AQ41" s="14" t="str" cm="1">
        <f t="array" ref="AQ41">_xlfn.IFS(HR_Analytics[[#This Row],[Years Since Last Promotion]]&lt;=2,"0-2",HR_Analytics[[#This Row],[Years Since Last Promotion]]&lt;=5,"2-5",HR_Analytics[[#This Row],[Years Since Last Promotion]]&lt;=10,"5-10",HR_Analytics[[#This Row],[Years Since Last Promotion]]&lt;=15,"10-15")</f>
        <v>0-2</v>
      </c>
      <c r="AR41" s="14">
        <v>3</v>
      </c>
      <c r="AS41" s="3" t="str" cm="1">
        <f t="array" ref="AS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2" spans="1:45" x14ac:dyDescent="0.25">
      <c r="A42" s="12">
        <v>35</v>
      </c>
      <c r="B42" s="12" t="str" cm="1">
        <f t="array" ref="B42">_xlfn.IFS(HR_Analytics[[#This Row],[Age]]&lt;=30,"Below 30",HR_Analytics[[#This Row],[Age]]&lt;=40,"30-40",HR_Analytics[[#This Row],[Age]]&lt;=60,"40-60")</f>
        <v>30-40</v>
      </c>
      <c r="C42" s="9" t="s">
        <v>17</v>
      </c>
      <c r="D42" s="9" t="s">
        <v>11</v>
      </c>
      <c r="E42" s="9" t="s">
        <v>19</v>
      </c>
      <c r="F42" s="3">
        <v>4</v>
      </c>
      <c r="G42" s="3" t="str" cm="1">
        <f t="array" ref="G42">_xlfn.IFS(HR_Analytics[[#This Row],[Distance From Home]]&lt;=5,"1-5",HR_Analytics[[#This Row],[Distance From Home]]&lt;=10,"5-10",HR_Analytics[[#This Row],[Distance From Home]]&lt;=15,"10-15",HR_Analytics[[#This Row],[Distance From Home]]&lt;=20,"15-20",HR_Analytics[[#This Row],[Distance From Home]]&gt;20,"Above 20")</f>
        <v>1-5</v>
      </c>
      <c r="H42" s="3">
        <v>2</v>
      </c>
      <c r="I42" s="9" t="str">
        <f>VLOOKUP(H42,Mapping!$J$2:$K$6,2,0)</f>
        <v>College</v>
      </c>
      <c r="J42" s="9" t="s">
        <v>23</v>
      </c>
      <c r="K42" s="3">
        <v>53</v>
      </c>
      <c r="L42" s="3">
        <v>3</v>
      </c>
      <c r="M42" s="9" t="str">
        <f>VLOOKUP(L42,Mapping!$A$2:$B$5,2,0)</f>
        <v>Neutral</v>
      </c>
      <c r="N42" s="9" t="s">
        <v>20</v>
      </c>
      <c r="O42" s="3">
        <v>3</v>
      </c>
      <c r="P42" s="9" t="str">
        <f>VLOOKUP(O42,Mapping!$A$9:$B$12,2,0)</f>
        <v>High</v>
      </c>
      <c r="Q42" s="3">
        <v>1</v>
      </c>
      <c r="R42" s="9" t="str">
        <f>VLOOKUP(Q42,Mapping!$A$16:$B$20,2,0)</f>
        <v>Entry Level</v>
      </c>
      <c r="S42" s="9" t="s">
        <v>24</v>
      </c>
      <c r="T42" s="3">
        <v>4</v>
      </c>
      <c r="U42" s="9" t="str">
        <f>VLOOKUP(T42,Mapping!$E$9:$F$12,2,0)</f>
        <v>Satisfied</v>
      </c>
      <c r="V42" s="9" t="s">
        <v>26</v>
      </c>
      <c r="W42" s="5">
        <v>1951</v>
      </c>
      <c r="X42" s="3">
        <v>1</v>
      </c>
      <c r="Y42" s="9" t="s">
        <v>17</v>
      </c>
      <c r="Z42" s="4">
        <v>12</v>
      </c>
      <c r="AA42" s="24">
        <f>HR_Analytics[[#This Row],[Salary Hike]]/100</f>
        <v>0.12</v>
      </c>
      <c r="AB42" s="3">
        <v>3</v>
      </c>
      <c r="AC42" s="9" t="str">
        <f>VLOOKUP(AB42,Mapping!$E$2:$F$3,2,0)</f>
        <v>Excellent</v>
      </c>
      <c r="AD42" s="3">
        <v>3</v>
      </c>
      <c r="AE42" s="9" t="str">
        <f>VLOOKUP(AD42,Mapping!$E$16:$F$19,2,0)</f>
        <v>Neutral</v>
      </c>
      <c r="AF42" s="3">
        <v>1</v>
      </c>
      <c r="AG42" s="3">
        <v>1</v>
      </c>
      <c r="AH42" s="3" t="str" cm="1">
        <f t="array" ref="AH42">_xlfn.IFS(HR_Analytics[[#This Row],[Total Working Years]]&lt;=2,"0-2",HR_Analytics[[#This Row],[Total Working Years]]&lt;=5,"2-5",HR_Analytics[[#This Row],[Total Working Years]]&lt;=10,"5-10",HR_Analytics[[#This Row],[Total Working Years]]&lt;=20,"10-20",HR_Analytics[[#This Row],[Total Working Years]]&lt;=40,"20-40")</f>
        <v>0-2</v>
      </c>
      <c r="AI42" s="3">
        <v>3</v>
      </c>
      <c r="AJ42" s="3">
        <v>3</v>
      </c>
      <c r="AK42" s="9" t="str">
        <f>VLOOKUP(AJ42,Mapping!$J$10:$K$13,2,0)</f>
        <v>Better</v>
      </c>
      <c r="AL42" s="3">
        <v>1</v>
      </c>
      <c r="AM42" s="3" t="str" cm="1">
        <f t="array" ref="AM42">_xlfn.IFS(HR_Analytics[[#This Row],[Years At Company]]&lt;=2,"0-2",HR_Analytics[[#This Row],[Years At Company]]&lt;=5,"2-5",HR_Analytics[[#This Row],[Years At Company]]&lt;=10,"5-10",HR_Analytics[[#This Row],[Years At Company]]&lt;=20,"10-20",HR_Analytics[[#This Row],[Years At Company]]&lt;=40,"20-40")</f>
        <v>0-2</v>
      </c>
      <c r="AN42" s="3">
        <v>0</v>
      </c>
      <c r="AO42" s="3" t="str" cm="1">
        <f t="array" ref="AO42">_xlfn.IFS(HR_Analytics[[#This Row],[Years In Current Role]]&lt;=2,"0-2",HR_Analytics[[#This Row],[Years In Current Role]]&lt;=5,"2-5",HR_Analytics[[#This Row],[Years In Current Role]]&lt;=10,"5-10",HR_Analytics[[#This Row],[Years In Current Role]]&lt;=15,"10-15",HR_Analytics[[#This Row],[Years In Current Role]]&gt;15,"Above 15")</f>
        <v>0-2</v>
      </c>
      <c r="AP42" s="3">
        <v>0</v>
      </c>
      <c r="AQ42" s="14" t="str" cm="1">
        <f t="array" ref="AQ42">_xlfn.IFS(HR_Analytics[[#This Row],[Years Since Last Promotion]]&lt;=2,"0-2",HR_Analytics[[#This Row],[Years Since Last Promotion]]&lt;=5,"2-5",HR_Analytics[[#This Row],[Years Since Last Promotion]]&lt;=10,"5-10",HR_Analytics[[#This Row],[Years Since Last Promotion]]&lt;=15,"10-15")</f>
        <v>0-2</v>
      </c>
      <c r="AR42" s="14">
        <v>0</v>
      </c>
      <c r="AS42" s="3" t="str" cm="1">
        <f t="array" ref="AS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3" spans="1:45" x14ac:dyDescent="0.25">
      <c r="A43" s="12">
        <v>27</v>
      </c>
      <c r="B43" s="12" t="str" cm="1">
        <f t="array" ref="B43">_xlfn.IFS(HR_Analytics[[#This Row],[Age]]&lt;=30,"Below 30",HR_Analytics[[#This Row],[Age]]&lt;=40,"30-40",HR_Analytics[[#This Row],[Age]]&lt;=60,"40-60")</f>
        <v>Below 30</v>
      </c>
      <c r="C43" s="9" t="s">
        <v>17</v>
      </c>
      <c r="D43" s="9" t="s">
        <v>11</v>
      </c>
      <c r="E43" s="9" t="s">
        <v>19</v>
      </c>
      <c r="F43" s="3">
        <v>2</v>
      </c>
      <c r="G43" s="3" t="str" cm="1">
        <f t="array" ref="G43">_xlfn.IFS(HR_Analytics[[#This Row],[Distance From Home]]&lt;=5,"1-5",HR_Analytics[[#This Row],[Distance From Home]]&lt;=10,"5-10",HR_Analytics[[#This Row],[Distance From Home]]&lt;=15,"10-15",HR_Analytics[[#This Row],[Distance From Home]]&lt;=20,"15-20",HR_Analytics[[#This Row],[Distance From Home]]&gt;20,"Above 20")</f>
        <v>1-5</v>
      </c>
      <c r="H43" s="3">
        <v>4</v>
      </c>
      <c r="I43" s="9" t="str">
        <f>VLOOKUP(H43,Mapping!$J$2:$K$6,2,0)</f>
        <v>Masters</v>
      </c>
      <c r="J43" s="9" t="s">
        <v>13</v>
      </c>
      <c r="K43" s="3">
        <v>54</v>
      </c>
      <c r="L43" s="3">
        <v>4</v>
      </c>
      <c r="M43" s="9" t="str">
        <f>VLOOKUP(L43,Mapping!$A$2:$B$5,2,0)</f>
        <v>Satisfied</v>
      </c>
      <c r="N43" s="9" t="s">
        <v>14</v>
      </c>
      <c r="O43" s="3">
        <v>3</v>
      </c>
      <c r="P43" s="9" t="str">
        <f>VLOOKUP(O43,Mapping!$A$9:$B$12,2,0)</f>
        <v>High</v>
      </c>
      <c r="Q43" s="3">
        <v>1</v>
      </c>
      <c r="R43" s="9" t="str">
        <f>VLOOKUP(Q43,Mapping!$A$16:$B$20,2,0)</f>
        <v>Entry Level</v>
      </c>
      <c r="S43" s="9" t="s">
        <v>24</v>
      </c>
      <c r="T43" s="3">
        <v>1</v>
      </c>
      <c r="U43" s="9" t="str">
        <f>VLOOKUP(T43,Mapping!$E$9:$F$12,2,0)</f>
        <v>Very Dissatisfied</v>
      </c>
      <c r="V43" s="9" t="s">
        <v>26</v>
      </c>
      <c r="W43" s="5">
        <v>2341</v>
      </c>
      <c r="X43" s="3">
        <v>1</v>
      </c>
      <c r="Y43" s="9" t="s">
        <v>17</v>
      </c>
      <c r="Z43" s="4">
        <v>13</v>
      </c>
      <c r="AA43" s="24">
        <f>HR_Analytics[[#This Row],[Salary Hike]]/100</f>
        <v>0.13</v>
      </c>
      <c r="AB43" s="3">
        <v>3</v>
      </c>
      <c r="AC43" s="9" t="str">
        <f>VLOOKUP(AB43,Mapping!$E$2:$F$3,2,0)</f>
        <v>Excellent</v>
      </c>
      <c r="AD43" s="3">
        <v>4</v>
      </c>
      <c r="AE43" s="9" t="str">
        <f>VLOOKUP(AD43,Mapping!$E$16:$F$19,2,0)</f>
        <v>Satisfied</v>
      </c>
      <c r="AF43" s="3">
        <v>1</v>
      </c>
      <c r="AG43" s="3">
        <v>1</v>
      </c>
      <c r="AH43" s="3" t="str" cm="1">
        <f t="array" ref="AH43">_xlfn.IFS(HR_Analytics[[#This Row],[Total Working Years]]&lt;=2,"0-2",HR_Analytics[[#This Row],[Total Working Years]]&lt;=5,"2-5",HR_Analytics[[#This Row],[Total Working Years]]&lt;=10,"5-10",HR_Analytics[[#This Row],[Total Working Years]]&lt;=20,"10-20",HR_Analytics[[#This Row],[Total Working Years]]&lt;=40,"20-40")</f>
        <v>0-2</v>
      </c>
      <c r="AI43" s="3">
        <v>6</v>
      </c>
      <c r="AJ43" s="3">
        <v>3</v>
      </c>
      <c r="AK43" s="9" t="str">
        <f>VLOOKUP(AJ43,Mapping!$J$10:$K$13,2,0)</f>
        <v>Better</v>
      </c>
      <c r="AL43" s="3">
        <v>1</v>
      </c>
      <c r="AM43" s="3" t="str" cm="1">
        <f t="array" ref="AM43">_xlfn.IFS(HR_Analytics[[#This Row],[Years At Company]]&lt;=2,"0-2",HR_Analytics[[#This Row],[Years At Company]]&lt;=5,"2-5",HR_Analytics[[#This Row],[Years At Company]]&lt;=10,"5-10",HR_Analytics[[#This Row],[Years At Company]]&lt;=20,"10-20",HR_Analytics[[#This Row],[Years At Company]]&lt;=40,"20-40")</f>
        <v>0-2</v>
      </c>
      <c r="AN43" s="3">
        <v>0</v>
      </c>
      <c r="AO43" s="3" t="str" cm="1">
        <f t="array" ref="AO43">_xlfn.IFS(HR_Analytics[[#This Row],[Years In Current Role]]&lt;=2,"0-2",HR_Analytics[[#This Row],[Years In Current Role]]&lt;=5,"2-5",HR_Analytics[[#This Row],[Years In Current Role]]&lt;=10,"5-10",HR_Analytics[[#This Row],[Years In Current Role]]&lt;=15,"10-15",HR_Analytics[[#This Row],[Years In Current Role]]&gt;15,"Above 15")</f>
        <v>0-2</v>
      </c>
      <c r="AP43" s="3">
        <v>0</v>
      </c>
      <c r="AQ43" s="14" t="str" cm="1">
        <f t="array" ref="AQ43">_xlfn.IFS(HR_Analytics[[#This Row],[Years Since Last Promotion]]&lt;=2,"0-2",HR_Analytics[[#This Row],[Years Since Last Promotion]]&lt;=5,"2-5",HR_Analytics[[#This Row],[Years Since Last Promotion]]&lt;=10,"5-10",HR_Analytics[[#This Row],[Years Since Last Promotion]]&lt;=15,"10-15")</f>
        <v>0-2</v>
      </c>
      <c r="AR43" s="14">
        <v>0</v>
      </c>
      <c r="AS43" s="3" t="str" cm="1">
        <f t="array" ref="AS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4" spans="1:45" x14ac:dyDescent="0.25">
      <c r="A44" s="12">
        <v>26</v>
      </c>
      <c r="B44" s="12" t="str" cm="1">
        <f t="array" ref="B44">_xlfn.IFS(HR_Analytics[[#This Row],[Age]]&lt;=30,"Below 30",HR_Analytics[[#This Row],[Age]]&lt;=40,"30-40",HR_Analytics[[#This Row],[Age]]&lt;=60,"40-60")</f>
        <v>Below 30</v>
      </c>
      <c r="C44" s="9" t="s">
        <v>10</v>
      </c>
      <c r="D44" s="9" t="s">
        <v>11</v>
      </c>
      <c r="E44" s="9" t="s">
        <v>19</v>
      </c>
      <c r="F44" s="3">
        <v>25</v>
      </c>
      <c r="G44" s="3" t="str" cm="1">
        <f t="array" ref="G44">_xlfn.IFS(HR_Analytics[[#This Row],[Distance From Home]]&lt;=5,"1-5",HR_Analytics[[#This Row],[Distance From Home]]&lt;=10,"5-10",HR_Analytics[[#This Row],[Distance From Home]]&lt;=15,"10-15",HR_Analytics[[#This Row],[Distance From Home]]&lt;=20,"15-20",HR_Analytics[[#This Row],[Distance From Home]]&gt;20,"Above 20")</f>
        <v>Above 20</v>
      </c>
      <c r="H44" s="3">
        <v>3</v>
      </c>
      <c r="I44" s="9" t="str">
        <f>VLOOKUP(H44,Mapping!$J$2:$K$6,2,0)</f>
        <v>Bachelors</v>
      </c>
      <c r="J44" s="9" t="s">
        <v>13</v>
      </c>
      <c r="K44" s="3">
        <v>55</v>
      </c>
      <c r="L44" s="3">
        <v>1</v>
      </c>
      <c r="M44" s="9" t="str">
        <f>VLOOKUP(L44,Mapping!$A$2:$B$5,2,0)</f>
        <v>Very Dissatisfied</v>
      </c>
      <c r="N44" s="9" t="s">
        <v>20</v>
      </c>
      <c r="O44" s="3">
        <v>1</v>
      </c>
      <c r="P44" s="9" t="str">
        <f>VLOOKUP(O44,Mapping!$A$9:$B$12,2,0)</f>
        <v>Low</v>
      </c>
      <c r="Q44" s="3">
        <v>1</v>
      </c>
      <c r="R44" s="9" t="str">
        <f>VLOOKUP(Q44,Mapping!$A$16:$B$20,2,0)</f>
        <v>Entry Level</v>
      </c>
      <c r="S44" s="9" t="s">
        <v>24</v>
      </c>
      <c r="T44" s="3">
        <v>3</v>
      </c>
      <c r="U44" s="9" t="str">
        <f>VLOOKUP(T44,Mapping!$E$9:$F$12,2,0)</f>
        <v>Neutral</v>
      </c>
      <c r="V44" s="9" t="s">
        <v>16</v>
      </c>
      <c r="W44" s="5">
        <v>2293</v>
      </c>
      <c r="X44" s="3">
        <v>1</v>
      </c>
      <c r="Y44" s="9" t="s">
        <v>17</v>
      </c>
      <c r="Z44" s="4">
        <v>12</v>
      </c>
      <c r="AA44" s="24">
        <f>HR_Analytics[[#This Row],[Salary Hike]]/100</f>
        <v>0.12</v>
      </c>
      <c r="AB44" s="3">
        <v>3</v>
      </c>
      <c r="AC44" s="9" t="str">
        <f>VLOOKUP(AB44,Mapping!$E$2:$F$3,2,0)</f>
        <v>Excellent</v>
      </c>
      <c r="AD44" s="3">
        <v>3</v>
      </c>
      <c r="AE44" s="9" t="str">
        <f>VLOOKUP(AD44,Mapping!$E$16:$F$19,2,0)</f>
        <v>Neutral</v>
      </c>
      <c r="AF44" s="3">
        <v>0</v>
      </c>
      <c r="AG44" s="3">
        <v>1</v>
      </c>
      <c r="AH44" s="3" t="str" cm="1">
        <f t="array" ref="AH44">_xlfn.IFS(HR_Analytics[[#This Row],[Total Working Years]]&lt;=2,"0-2",HR_Analytics[[#This Row],[Total Working Years]]&lt;=5,"2-5",HR_Analytics[[#This Row],[Total Working Years]]&lt;=10,"5-10",HR_Analytics[[#This Row],[Total Working Years]]&lt;=20,"10-20",HR_Analytics[[#This Row],[Total Working Years]]&lt;=40,"20-40")</f>
        <v>0-2</v>
      </c>
      <c r="AI44" s="3">
        <v>2</v>
      </c>
      <c r="AJ44" s="3">
        <v>2</v>
      </c>
      <c r="AK44" s="9" t="str">
        <f>VLOOKUP(AJ44,Mapping!$J$10:$K$13,2,0)</f>
        <v>Good</v>
      </c>
      <c r="AL44" s="3">
        <v>1</v>
      </c>
      <c r="AM44" s="3" t="str" cm="1">
        <f t="array" ref="AM44">_xlfn.IFS(HR_Analytics[[#This Row],[Years At Company]]&lt;=2,"0-2",HR_Analytics[[#This Row],[Years At Company]]&lt;=5,"2-5",HR_Analytics[[#This Row],[Years At Company]]&lt;=10,"5-10",HR_Analytics[[#This Row],[Years At Company]]&lt;=20,"10-20",HR_Analytics[[#This Row],[Years At Company]]&lt;=40,"20-40")</f>
        <v>0-2</v>
      </c>
      <c r="AN44" s="3">
        <v>0</v>
      </c>
      <c r="AO44" s="3" t="str" cm="1">
        <f t="array" ref="AO44">_xlfn.IFS(HR_Analytics[[#This Row],[Years In Current Role]]&lt;=2,"0-2",HR_Analytics[[#This Row],[Years In Current Role]]&lt;=5,"2-5",HR_Analytics[[#This Row],[Years In Current Role]]&lt;=10,"5-10",HR_Analytics[[#This Row],[Years In Current Role]]&lt;=15,"10-15",HR_Analytics[[#This Row],[Years In Current Role]]&gt;15,"Above 15")</f>
        <v>0-2</v>
      </c>
      <c r="AP44" s="3">
        <v>0</v>
      </c>
      <c r="AQ44" s="14" t="str" cm="1">
        <f t="array" ref="AQ44">_xlfn.IFS(HR_Analytics[[#This Row],[Years Since Last Promotion]]&lt;=2,"0-2",HR_Analytics[[#This Row],[Years Since Last Promotion]]&lt;=5,"2-5",HR_Analytics[[#This Row],[Years Since Last Promotion]]&lt;=10,"5-10",HR_Analytics[[#This Row],[Years Since Last Promotion]]&lt;=15,"10-15")</f>
        <v>0-2</v>
      </c>
      <c r="AR44" s="14">
        <v>1</v>
      </c>
      <c r="AS44" s="3" t="str" cm="1">
        <f t="array" ref="AS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5" spans="1:45" x14ac:dyDescent="0.25">
      <c r="A45" s="12">
        <v>27</v>
      </c>
      <c r="B45" s="12" t="str" cm="1">
        <f t="array" ref="B45">_xlfn.IFS(HR_Analytics[[#This Row],[Age]]&lt;=30,"Below 30",HR_Analytics[[#This Row],[Age]]&lt;=40,"30-40",HR_Analytics[[#This Row],[Age]]&lt;=60,"40-60")</f>
        <v>Below 30</v>
      </c>
      <c r="C45" s="9" t="s">
        <v>17</v>
      </c>
      <c r="D45" s="9" t="s">
        <v>18</v>
      </c>
      <c r="E45" s="9" t="s">
        <v>12</v>
      </c>
      <c r="F45" s="3">
        <v>8</v>
      </c>
      <c r="G45" s="3" t="str" cm="1">
        <f t="array" ref="G45">_xlfn.IFS(HR_Analytics[[#This Row],[Distance From Home]]&lt;=5,"1-5",HR_Analytics[[#This Row],[Distance From Home]]&lt;=10,"5-10",HR_Analytics[[#This Row],[Distance From Home]]&lt;=15,"10-15",HR_Analytics[[#This Row],[Distance From Home]]&lt;=20,"15-20",HR_Analytics[[#This Row],[Distance From Home]]&gt;20,"Above 20")</f>
        <v>5-10</v>
      </c>
      <c r="H45" s="3">
        <v>3</v>
      </c>
      <c r="I45" s="9" t="str">
        <f>VLOOKUP(H45,Mapping!$J$2:$K$6,2,0)</f>
        <v>Bachelors</v>
      </c>
      <c r="J45" s="9" t="s">
        <v>13</v>
      </c>
      <c r="K45" s="3">
        <v>56</v>
      </c>
      <c r="L45" s="3">
        <v>4</v>
      </c>
      <c r="M45" s="9" t="str">
        <f>VLOOKUP(L45,Mapping!$A$2:$B$5,2,0)</f>
        <v>Satisfied</v>
      </c>
      <c r="N45" s="9" t="s">
        <v>20</v>
      </c>
      <c r="O45" s="3">
        <v>3</v>
      </c>
      <c r="P45" s="9" t="str">
        <f>VLOOKUP(O45,Mapping!$A$9:$B$12,2,0)</f>
        <v>High</v>
      </c>
      <c r="Q45" s="3">
        <v>3</v>
      </c>
      <c r="R45" s="9" t="str">
        <f>VLOOKUP(Q45,Mapping!$A$16:$B$20,2,0)</f>
        <v>Mid Level</v>
      </c>
      <c r="S45" s="9" t="s">
        <v>15</v>
      </c>
      <c r="T45" s="3">
        <v>3</v>
      </c>
      <c r="U45" s="9" t="str">
        <f>VLOOKUP(T45,Mapping!$E$9:$F$12,2,0)</f>
        <v>Neutral</v>
      </c>
      <c r="V45" s="9" t="s">
        <v>16</v>
      </c>
      <c r="W45" s="5">
        <v>8726</v>
      </c>
      <c r="X45" s="3">
        <v>1</v>
      </c>
      <c r="Y45" s="9" t="s">
        <v>17</v>
      </c>
      <c r="Z45" s="4">
        <v>15</v>
      </c>
      <c r="AA45" s="24">
        <f>HR_Analytics[[#This Row],[Salary Hike]]/100</f>
        <v>0.15</v>
      </c>
      <c r="AB45" s="3">
        <v>3</v>
      </c>
      <c r="AC45" s="9" t="str">
        <f>VLOOKUP(AB45,Mapping!$E$2:$F$3,2,0)</f>
        <v>Excellent</v>
      </c>
      <c r="AD45" s="3">
        <v>4</v>
      </c>
      <c r="AE45" s="9" t="str">
        <f>VLOOKUP(AD45,Mapping!$E$16:$F$19,2,0)</f>
        <v>Satisfied</v>
      </c>
      <c r="AF45" s="3">
        <v>0</v>
      </c>
      <c r="AG45" s="3">
        <v>9</v>
      </c>
      <c r="AH45" s="3" t="str" cm="1">
        <f t="array" ref="AH45">_xlfn.IFS(HR_Analytics[[#This Row],[Total Working Years]]&lt;=2,"0-2",HR_Analytics[[#This Row],[Total Working Years]]&lt;=5,"2-5",HR_Analytics[[#This Row],[Total Working Years]]&lt;=10,"5-10",HR_Analytics[[#This Row],[Total Working Years]]&lt;=20,"10-20",HR_Analytics[[#This Row],[Total Working Years]]&lt;=40,"20-40")</f>
        <v>5-10</v>
      </c>
      <c r="AI45" s="3">
        <v>0</v>
      </c>
      <c r="AJ45" s="3">
        <v>3</v>
      </c>
      <c r="AK45" s="9" t="str">
        <f>VLOOKUP(AJ45,Mapping!$J$10:$K$13,2,0)</f>
        <v>Better</v>
      </c>
      <c r="AL45" s="3">
        <v>9</v>
      </c>
      <c r="AM45" s="3" t="str" cm="1">
        <f t="array" ref="AM45">_xlfn.IFS(HR_Analytics[[#This Row],[Years At Company]]&lt;=2,"0-2",HR_Analytics[[#This Row],[Years At Company]]&lt;=5,"2-5",HR_Analytics[[#This Row],[Years At Company]]&lt;=10,"5-10",HR_Analytics[[#This Row],[Years At Company]]&lt;=20,"10-20",HR_Analytics[[#This Row],[Years At Company]]&lt;=40,"20-40")</f>
        <v>5-10</v>
      </c>
      <c r="AN45" s="3">
        <v>8</v>
      </c>
      <c r="AO45" s="3" t="str" cm="1">
        <f t="array" ref="AO45">_xlfn.IFS(HR_Analytics[[#This Row],[Years In Current Role]]&lt;=2,"0-2",HR_Analytics[[#This Row],[Years In Current Role]]&lt;=5,"2-5",HR_Analytics[[#This Row],[Years In Current Role]]&lt;=10,"5-10",HR_Analytics[[#This Row],[Years In Current Role]]&lt;=15,"10-15",HR_Analytics[[#This Row],[Years In Current Role]]&gt;15,"Above 15")</f>
        <v>5-10</v>
      </c>
      <c r="AP45" s="3">
        <v>1</v>
      </c>
      <c r="AQ45" s="14" t="str" cm="1">
        <f t="array" ref="AQ45">_xlfn.IFS(HR_Analytics[[#This Row],[Years Since Last Promotion]]&lt;=2,"0-2",HR_Analytics[[#This Row],[Years Since Last Promotion]]&lt;=5,"2-5",HR_Analytics[[#This Row],[Years Since Last Promotion]]&lt;=10,"5-10",HR_Analytics[[#This Row],[Years Since Last Promotion]]&lt;=15,"10-15")</f>
        <v>0-2</v>
      </c>
      <c r="AR45" s="14">
        <v>7</v>
      </c>
      <c r="AS45" s="3" t="str" cm="1">
        <f t="array" ref="AS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6" spans="1:45" x14ac:dyDescent="0.25">
      <c r="A46" s="12">
        <v>30</v>
      </c>
      <c r="B46" s="12" t="str" cm="1">
        <f t="array" ref="B46">_xlfn.IFS(HR_Analytics[[#This Row],[Age]]&lt;=30,"Below 30",HR_Analytics[[#This Row],[Age]]&lt;=40,"30-40",HR_Analytics[[#This Row],[Age]]&lt;=60,"40-60")</f>
        <v>Below 30</v>
      </c>
      <c r="C46" s="9" t="s">
        <v>17</v>
      </c>
      <c r="D46" s="9" t="s">
        <v>18</v>
      </c>
      <c r="E46" s="9" t="s">
        <v>19</v>
      </c>
      <c r="F46" s="3">
        <v>1</v>
      </c>
      <c r="G46" s="3" t="str" cm="1">
        <f t="array" ref="G46">_xlfn.IFS(HR_Analytics[[#This Row],[Distance From Home]]&lt;=5,"1-5",HR_Analytics[[#This Row],[Distance From Home]]&lt;=10,"5-10",HR_Analytics[[#This Row],[Distance From Home]]&lt;=15,"10-15",HR_Analytics[[#This Row],[Distance From Home]]&lt;=20,"15-20",HR_Analytics[[#This Row],[Distance From Home]]&gt;20,"Above 20")</f>
        <v>1-5</v>
      </c>
      <c r="H46" s="3">
        <v>2</v>
      </c>
      <c r="I46" s="9" t="str">
        <f>VLOOKUP(H46,Mapping!$J$2:$K$6,2,0)</f>
        <v>College</v>
      </c>
      <c r="J46" s="9" t="s">
        <v>25</v>
      </c>
      <c r="K46" s="3">
        <v>57</v>
      </c>
      <c r="L46" s="3">
        <v>3</v>
      </c>
      <c r="M46" s="9" t="str">
        <f>VLOOKUP(L46,Mapping!$A$2:$B$5,2,0)</f>
        <v>Neutral</v>
      </c>
      <c r="N46" s="9" t="s">
        <v>14</v>
      </c>
      <c r="O46" s="3">
        <v>3</v>
      </c>
      <c r="P46" s="9" t="str">
        <f>VLOOKUP(O46,Mapping!$A$9:$B$12,2,0)</f>
        <v>High</v>
      </c>
      <c r="Q46" s="3">
        <v>2</v>
      </c>
      <c r="R46" s="9" t="str">
        <f>VLOOKUP(Q46,Mapping!$A$16:$B$20,2,0)</f>
        <v>Junior</v>
      </c>
      <c r="S46" s="9" t="s">
        <v>24</v>
      </c>
      <c r="T46" s="3">
        <v>4</v>
      </c>
      <c r="U46" s="9" t="str">
        <f>VLOOKUP(T46,Mapping!$E$9:$F$12,2,0)</f>
        <v>Satisfied</v>
      </c>
      <c r="V46" s="9" t="s">
        <v>16</v>
      </c>
      <c r="W46" s="5">
        <v>4011</v>
      </c>
      <c r="X46" s="3">
        <v>1</v>
      </c>
      <c r="Y46" s="9" t="s">
        <v>17</v>
      </c>
      <c r="Z46" s="4">
        <v>23</v>
      </c>
      <c r="AA46" s="24">
        <f>HR_Analytics[[#This Row],[Salary Hike]]/100</f>
        <v>0.23</v>
      </c>
      <c r="AB46" s="3">
        <v>4</v>
      </c>
      <c r="AC46" s="9" t="str">
        <f>VLOOKUP(AB46,Mapping!$E$2:$F$3,2,0)</f>
        <v>Outstanding</v>
      </c>
      <c r="AD46" s="3">
        <v>4</v>
      </c>
      <c r="AE46" s="9" t="str">
        <f>VLOOKUP(AD46,Mapping!$E$16:$F$19,2,0)</f>
        <v>Satisfied</v>
      </c>
      <c r="AF46" s="3">
        <v>0</v>
      </c>
      <c r="AG46" s="3">
        <v>12</v>
      </c>
      <c r="AH46" s="3" t="str" cm="1">
        <f t="array" ref="AH46">_xlfn.IFS(HR_Analytics[[#This Row],[Total Working Years]]&lt;=2,"0-2",HR_Analytics[[#This Row],[Total Working Years]]&lt;=5,"2-5",HR_Analytics[[#This Row],[Total Working Years]]&lt;=10,"5-10",HR_Analytics[[#This Row],[Total Working Years]]&lt;=20,"10-20",HR_Analytics[[#This Row],[Total Working Years]]&lt;=40,"20-40")</f>
        <v>10-20</v>
      </c>
      <c r="AI46" s="3">
        <v>2</v>
      </c>
      <c r="AJ46" s="3">
        <v>3</v>
      </c>
      <c r="AK46" s="9" t="str">
        <f>VLOOKUP(AJ46,Mapping!$J$10:$K$13,2,0)</f>
        <v>Better</v>
      </c>
      <c r="AL46" s="3">
        <v>12</v>
      </c>
      <c r="AM46" s="3" t="str" cm="1">
        <f t="array" ref="AM46">_xlfn.IFS(HR_Analytics[[#This Row],[Years At Company]]&lt;=2,"0-2",HR_Analytics[[#This Row],[Years At Company]]&lt;=5,"2-5",HR_Analytics[[#This Row],[Years At Company]]&lt;=10,"5-10",HR_Analytics[[#This Row],[Years At Company]]&lt;=20,"10-20",HR_Analytics[[#This Row],[Years At Company]]&lt;=40,"20-40")</f>
        <v>10-20</v>
      </c>
      <c r="AN46" s="3">
        <v>8</v>
      </c>
      <c r="AO46" s="3" t="str" cm="1">
        <f t="array" ref="AO46">_xlfn.IFS(HR_Analytics[[#This Row],[Years In Current Role]]&lt;=2,"0-2",HR_Analytics[[#This Row],[Years In Current Role]]&lt;=5,"2-5",HR_Analytics[[#This Row],[Years In Current Role]]&lt;=10,"5-10",HR_Analytics[[#This Row],[Years In Current Role]]&lt;=15,"10-15",HR_Analytics[[#This Row],[Years In Current Role]]&gt;15,"Above 15")</f>
        <v>5-10</v>
      </c>
      <c r="AP46" s="3">
        <v>3</v>
      </c>
      <c r="AQ46" s="14" t="str" cm="1">
        <f t="array" ref="AQ46">_xlfn.IFS(HR_Analytics[[#This Row],[Years Since Last Promotion]]&lt;=2,"0-2",HR_Analytics[[#This Row],[Years Since Last Promotion]]&lt;=5,"2-5",HR_Analytics[[#This Row],[Years Since Last Promotion]]&lt;=10,"5-10",HR_Analytics[[#This Row],[Years Since Last Promotion]]&lt;=15,"10-15")</f>
        <v>2-5</v>
      </c>
      <c r="AR46" s="14">
        <v>7</v>
      </c>
      <c r="AS46" s="3" t="str" cm="1">
        <f t="array" ref="AS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7" spans="1:45" x14ac:dyDescent="0.25">
      <c r="A47" s="12">
        <v>41</v>
      </c>
      <c r="B47" s="12" t="str" cm="1">
        <f t="array" ref="B47">_xlfn.IFS(HR_Analytics[[#This Row],[Age]]&lt;=30,"Below 30",HR_Analytics[[#This Row],[Age]]&lt;=40,"30-40",HR_Analytics[[#This Row],[Age]]&lt;=60,"40-60")</f>
        <v>40-60</v>
      </c>
      <c r="C47" s="9" t="s">
        <v>10</v>
      </c>
      <c r="D47" s="9" t="s">
        <v>11</v>
      </c>
      <c r="E47" s="9" t="s">
        <v>19</v>
      </c>
      <c r="F47" s="3">
        <v>12</v>
      </c>
      <c r="G47" s="3" t="str" cm="1">
        <f t="array" ref="G47">_xlfn.IFS(HR_Analytics[[#This Row],[Distance From Home]]&lt;=5,"1-5",HR_Analytics[[#This Row],[Distance From Home]]&lt;=10,"5-10",HR_Analytics[[#This Row],[Distance From Home]]&lt;=15,"10-15",HR_Analytics[[#This Row],[Distance From Home]]&lt;=20,"15-20",HR_Analytics[[#This Row],[Distance From Home]]&gt;20,"Above 20")</f>
        <v>10-15</v>
      </c>
      <c r="H47" s="3">
        <v>3</v>
      </c>
      <c r="I47" s="9" t="str">
        <f>VLOOKUP(H47,Mapping!$J$2:$K$6,2,0)</f>
        <v>Bachelors</v>
      </c>
      <c r="J47" s="9" t="s">
        <v>34</v>
      </c>
      <c r="K47" s="3">
        <v>58</v>
      </c>
      <c r="L47" s="3">
        <v>2</v>
      </c>
      <c r="M47" s="9" t="str">
        <f>VLOOKUP(L47,Mapping!$A$2:$B$5,2,0)</f>
        <v>Dissatisfied</v>
      </c>
      <c r="N47" s="9" t="s">
        <v>14</v>
      </c>
      <c r="O47" s="3">
        <v>3</v>
      </c>
      <c r="P47" s="9" t="str">
        <f>VLOOKUP(O47,Mapping!$A$9:$B$12,2,0)</f>
        <v>High</v>
      </c>
      <c r="Q47" s="3">
        <v>5</v>
      </c>
      <c r="R47" s="9" t="str">
        <f>VLOOKUP(Q47,Mapping!$A$16:$B$20,2,0)</f>
        <v>Executive</v>
      </c>
      <c r="S47" s="9" t="s">
        <v>32</v>
      </c>
      <c r="T47" s="3">
        <v>3</v>
      </c>
      <c r="U47" s="9" t="str">
        <f>VLOOKUP(T47,Mapping!$E$9:$F$12,2,0)</f>
        <v>Neutral</v>
      </c>
      <c r="V47" s="9" t="s">
        <v>22</v>
      </c>
      <c r="W47" s="5">
        <v>19545</v>
      </c>
      <c r="X47" s="3">
        <v>1</v>
      </c>
      <c r="Y47" s="9" t="s">
        <v>17</v>
      </c>
      <c r="Z47" s="4">
        <v>12</v>
      </c>
      <c r="AA47" s="24">
        <f>HR_Analytics[[#This Row],[Salary Hike]]/100</f>
        <v>0.12</v>
      </c>
      <c r="AB47" s="3">
        <v>3</v>
      </c>
      <c r="AC47" s="9" t="str">
        <f>VLOOKUP(AB47,Mapping!$E$2:$F$3,2,0)</f>
        <v>Excellent</v>
      </c>
      <c r="AD47" s="3">
        <v>4</v>
      </c>
      <c r="AE47" s="9" t="str">
        <f>VLOOKUP(AD47,Mapping!$E$16:$F$19,2,0)</f>
        <v>Satisfied</v>
      </c>
      <c r="AF47" s="3">
        <v>0</v>
      </c>
      <c r="AG47" s="3">
        <v>23</v>
      </c>
      <c r="AH47" s="3" t="str" cm="1">
        <f t="array" ref="AH47">_xlfn.IFS(HR_Analytics[[#This Row],[Total Working Years]]&lt;=2,"0-2",HR_Analytics[[#This Row],[Total Working Years]]&lt;=5,"2-5",HR_Analytics[[#This Row],[Total Working Years]]&lt;=10,"5-10",HR_Analytics[[#This Row],[Total Working Years]]&lt;=20,"10-20",HR_Analytics[[#This Row],[Total Working Years]]&lt;=40,"20-40")</f>
        <v>20-40</v>
      </c>
      <c r="AI47" s="3">
        <v>0</v>
      </c>
      <c r="AJ47" s="3">
        <v>3</v>
      </c>
      <c r="AK47" s="9" t="str">
        <f>VLOOKUP(AJ47,Mapping!$J$10:$K$13,2,0)</f>
        <v>Better</v>
      </c>
      <c r="AL47" s="3">
        <v>22</v>
      </c>
      <c r="AM47" s="3" t="str" cm="1">
        <f t="array" ref="AM47">_xlfn.IFS(HR_Analytics[[#This Row],[Years At Company]]&lt;=2,"0-2",HR_Analytics[[#This Row],[Years At Company]]&lt;=5,"2-5",HR_Analytics[[#This Row],[Years At Company]]&lt;=10,"5-10",HR_Analytics[[#This Row],[Years At Company]]&lt;=20,"10-20",HR_Analytics[[#This Row],[Years At Company]]&lt;=40,"20-40")</f>
        <v>20-40</v>
      </c>
      <c r="AN47" s="3">
        <v>15</v>
      </c>
      <c r="AO47" s="3" t="str" cm="1">
        <f t="array" ref="AO47">_xlfn.IFS(HR_Analytics[[#This Row],[Years In Current Role]]&lt;=2,"0-2",HR_Analytics[[#This Row],[Years In Current Role]]&lt;=5,"2-5",HR_Analytics[[#This Row],[Years In Current Role]]&lt;=10,"5-10",HR_Analytics[[#This Row],[Years In Current Role]]&lt;=15,"10-15",HR_Analytics[[#This Row],[Years In Current Role]]&gt;15,"Above 15")</f>
        <v>10-15</v>
      </c>
      <c r="AP47" s="3">
        <v>15</v>
      </c>
      <c r="AQ47" s="14" t="str" cm="1">
        <f t="array" ref="AQ47">_xlfn.IFS(HR_Analytics[[#This Row],[Years Since Last Promotion]]&lt;=2,"0-2",HR_Analytics[[#This Row],[Years Since Last Promotion]]&lt;=5,"2-5",HR_Analytics[[#This Row],[Years Since Last Promotion]]&lt;=10,"5-10",HR_Analytics[[#This Row],[Years Since Last Promotion]]&lt;=15,"10-15")</f>
        <v>10-15</v>
      </c>
      <c r="AR47" s="14">
        <v>8</v>
      </c>
      <c r="AS47" s="3" t="str" cm="1">
        <f t="array" ref="AS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8" spans="1:45" x14ac:dyDescent="0.25">
      <c r="A48" s="12">
        <v>34</v>
      </c>
      <c r="B48" s="12" t="str" cm="1">
        <f t="array" ref="B48">_xlfn.IFS(HR_Analytics[[#This Row],[Age]]&lt;=30,"Below 30",HR_Analytics[[#This Row],[Age]]&lt;=40,"30-40",HR_Analytics[[#This Row],[Age]]&lt;=60,"40-60")</f>
        <v>30-40</v>
      </c>
      <c r="C48" s="9" t="s">
        <v>17</v>
      </c>
      <c r="D48" s="9" t="s">
        <v>29</v>
      </c>
      <c r="E48" s="9" t="s">
        <v>12</v>
      </c>
      <c r="F48" s="3">
        <v>23</v>
      </c>
      <c r="G48" s="3" t="str" cm="1">
        <f t="array" ref="G48">_xlfn.IFS(HR_Analytics[[#This Row],[Distance From Home]]&lt;=5,"1-5",HR_Analytics[[#This Row],[Distance From Home]]&lt;=10,"5-10",HR_Analytics[[#This Row],[Distance From Home]]&lt;=15,"10-15",HR_Analytics[[#This Row],[Distance From Home]]&lt;=20,"15-20",HR_Analytics[[#This Row],[Distance From Home]]&gt;20,"Above 20")</f>
        <v>Above 20</v>
      </c>
      <c r="H48" s="3">
        <v>4</v>
      </c>
      <c r="I48" s="9" t="str">
        <f>VLOOKUP(H48,Mapping!$J$2:$K$6,2,0)</f>
        <v>Masters</v>
      </c>
      <c r="J48" s="9" t="s">
        <v>33</v>
      </c>
      <c r="K48" s="3">
        <v>60</v>
      </c>
      <c r="L48" s="3">
        <v>2</v>
      </c>
      <c r="M48" s="9" t="str">
        <f>VLOOKUP(L48,Mapping!$A$2:$B$5,2,0)</f>
        <v>Dissatisfied</v>
      </c>
      <c r="N48" s="9" t="s">
        <v>20</v>
      </c>
      <c r="O48" s="3">
        <v>3</v>
      </c>
      <c r="P48" s="9" t="str">
        <f>VLOOKUP(O48,Mapping!$A$9:$B$12,2,0)</f>
        <v>High</v>
      </c>
      <c r="Q48" s="3">
        <v>2</v>
      </c>
      <c r="R48" s="9" t="str">
        <f>VLOOKUP(Q48,Mapping!$A$16:$B$20,2,0)</f>
        <v>Junior</v>
      </c>
      <c r="S48" s="9" t="s">
        <v>15</v>
      </c>
      <c r="T48" s="3">
        <v>3</v>
      </c>
      <c r="U48" s="9" t="str">
        <f>VLOOKUP(T48,Mapping!$E$9:$F$12,2,0)</f>
        <v>Neutral</v>
      </c>
      <c r="V48" s="9" t="s">
        <v>16</v>
      </c>
      <c r="W48" s="5">
        <v>4568</v>
      </c>
      <c r="X48" s="3">
        <v>0</v>
      </c>
      <c r="Y48" s="9" t="s">
        <v>17</v>
      </c>
      <c r="Z48" s="4">
        <v>20</v>
      </c>
      <c r="AA48" s="24">
        <f>HR_Analytics[[#This Row],[Salary Hike]]/100</f>
        <v>0.2</v>
      </c>
      <c r="AB48" s="3">
        <v>4</v>
      </c>
      <c r="AC48" s="9" t="str">
        <f>VLOOKUP(AB48,Mapping!$E$2:$F$3,2,0)</f>
        <v>Outstanding</v>
      </c>
      <c r="AD48" s="3">
        <v>3</v>
      </c>
      <c r="AE48" s="9" t="str">
        <f>VLOOKUP(AD48,Mapping!$E$16:$F$19,2,0)</f>
        <v>Neutral</v>
      </c>
      <c r="AF48" s="3">
        <v>0</v>
      </c>
      <c r="AG48" s="3">
        <v>10</v>
      </c>
      <c r="AH48" s="3" t="str" cm="1">
        <f t="array" ref="AH48">_xlfn.IFS(HR_Analytics[[#This Row],[Total Working Years]]&lt;=2,"0-2",HR_Analytics[[#This Row],[Total Working Years]]&lt;=5,"2-5",HR_Analytics[[#This Row],[Total Working Years]]&lt;=10,"5-10",HR_Analytics[[#This Row],[Total Working Years]]&lt;=20,"10-20",HR_Analytics[[#This Row],[Total Working Years]]&lt;=40,"20-40")</f>
        <v>5-10</v>
      </c>
      <c r="AI48" s="3">
        <v>2</v>
      </c>
      <c r="AJ48" s="3">
        <v>3</v>
      </c>
      <c r="AK48" s="9" t="str">
        <f>VLOOKUP(AJ48,Mapping!$J$10:$K$13,2,0)</f>
        <v>Better</v>
      </c>
      <c r="AL48" s="3">
        <v>9</v>
      </c>
      <c r="AM48" s="3" t="str" cm="1">
        <f t="array" ref="AM48">_xlfn.IFS(HR_Analytics[[#This Row],[Years At Company]]&lt;=2,"0-2",HR_Analytics[[#This Row],[Years At Company]]&lt;=5,"2-5",HR_Analytics[[#This Row],[Years At Company]]&lt;=10,"5-10",HR_Analytics[[#This Row],[Years At Company]]&lt;=20,"10-20",HR_Analytics[[#This Row],[Years At Company]]&lt;=40,"20-40")</f>
        <v>5-10</v>
      </c>
      <c r="AN48" s="3">
        <v>5</v>
      </c>
      <c r="AO48" s="3" t="str" cm="1">
        <f t="array" ref="AO48">_xlfn.IFS(HR_Analytics[[#This Row],[Years In Current Role]]&lt;=2,"0-2",HR_Analytics[[#This Row],[Years In Current Role]]&lt;=5,"2-5",HR_Analytics[[#This Row],[Years In Current Role]]&lt;=10,"5-10",HR_Analytics[[#This Row],[Years In Current Role]]&lt;=15,"10-15",HR_Analytics[[#This Row],[Years In Current Role]]&gt;15,"Above 15")</f>
        <v>2-5</v>
      </c>
      <c r="AP48" s="3">
        <v>8</v>
      </c>
      <c r="AQ48" s="14" t="str" cm="1">
        <f t="array" ref="AQ48">_xlfn.IFS(HR_Analytics[[#This Row],[Years Since Last Promotion]]&lt;=2,"0-2",HR_Analytics[[#This Row],[Years Since Last Promotion]]&lt;=5,"2-5",HR_Analytics[[#This Row],[Years Since Last Promotion]]&lt;=10,"5-10",HR_Analytics[[#This Row],[Years Since Last Promotion]]&lt;=15,"10-15")</f>
        <v>5-10</v>
      </c>
      <c r="AR48" s="14">
        <v>7</v>
      </c>
      <c r="AS48" s="3" t="str" cm="1">
        <f t="array" ref="AS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9" spans="1:45" x14ac:dyDescent="0.25">
      <c r="A49" s="12">
        <v>37</v>
      </c>
      <c r="B49" s="12" t="str" cm="1">
        <f t="array" ref="B49">_xlfn.IFS(HR_Analytics[[#This Row],[Age]]&lt;=30,"Below 30",HR_Analytics[[#This Row],[Age]]&lt;=40,"30-40",HR_Analytics[[#This Row],[Age]]&lt;=60,"40-60")</f>
        <v>30-40</v>
      </c>
      <c r="C49" s="9" t="s">
        <v>17</v>
      </c>
      <c r="D49" s="9" t="s">
        <v>11</v>
      </c>
      <c r="E49" s="9" t="s">
        <v>19</v>
      </c>
      <c r="F49" s="3">
        <v>19</v>
      </c>
      <c r="G49" s="3" t="str" cm="1">
        <f t="array" ref="G49">_xlfn.IFS(HR_Analytics[[#This Row],[Distance From Home]]&lt;=5,"1-5",HR_Analytics[[#This Row],[Distance From Home]]&lt;=10,"5-10",HR_Analytics[[#This Row],[Distance From Home]]&lt;=15,"10-15",HR_Analytics[[#This Row],[Distance From Home]]&lt;=20,"15-20",HR_Analytics[[#This Row],[Distance From Home]]&gt;20,"Above 20")</f>
        <v>15-20</v>
      </c>
      <c r="H49" s="3">
        <v>2</v>
      </c>
      <c r="I49" s="9" t="str">
        <f>VLOOKUP(H49,Mapping!$J$2:$K$6,2,0)</f>
        <v>College</v>
      </c>
      <c r="J49" s="9" t="s">
        <v>13</v>
      </c>
      <c r="K49" s="3">
        <v>61</v>
      </c>
      <c r="L49" s="3">
        <v>2</v>
      </c>
      <c r="M49" s="9" t="str">
        <f>VLOOKUP(L49,Mapping!$A$2:$B$5,2,0)</f>
        <v>Dissatisfied</v>
      </c>
      <c r="N49" s="9" t="s">
        <v>20</v>
      </c>
      <c r="O49" s="3">
        <v>3</v>
      </c>
      <c r="P49" s="9" t="str">
        <f>VLOOKUP(O49,Mapping!$A$9:$B$12,2,0)</f>
        <v>High</v>
      </c>
      <c r="Q49" s="3">
        <v>1</v>
      </c>
      <c r="R49" s="9" t="str">
        <f>VLOOKUP(Q49,Mapping!$A$16:$B$20,2,0)</f>
        <v>Entry Level</v>
      </c>
      <c r="S49" s="9" t="s">
        <v>21</v>
      </c>
      <c r="T49" s="3">
        <v>2</v>
      </c>
      <c r="U49" s="9" t="str">
        <f>VLOOKUP(T49,Mapping!$E$9:$F$12,2,0)</f>
        <v>Dissatisfied</v>
      </c>
      <c r="V49" s="9" t="s">
        <v>22</v>
      </c>
      <c r="W49" s="5">
        <v>3022</v>
      </c>
      <c r="X49" s="3">
        <v>4</v>
      </c>
      <c r="Y49" s="9" t="s">
        <v>17</v>
      </c>
      <c r="Z49" s="4">
        <v>21</v>
      </c>
      <c r="AA49" s="24">
        <f>HR_Analytics[[#This Row],[Salary Hike]]/100</f>
        <v>0.21</v>
      </c>
      <c r="AB49" s="3">
        <v>4</v>
      </c>
      <c r="AC49" s="9" t="str">
        <f>VLOOKUP(AB49,Mapping!$E$2:$F$3,2,0)</f>
        <v>Outstanding</v>
      </c>
      <c r="AD49" s="3">
        <v>1</v>
      </c>
      <c r="AE49" s="9" t="str">
        <f>VLOOKUP(AD49,Mapping!$E$16:$F$19,2,0)</f>
        <v>Very Dissatisfied</v>
      </c>
      <c r="AF49" s="3">
        <v>0</v>
      </c>
      <c r="AG49" s="3">
        <v>8</v>
      </c>
      <c r="AH49" s="3" t="str" cm="1">
        <f t="array" ref="AH49">_xlfn.IFS(HR_Analytics[[#This Row],[Total Working Years]]&lt;=2,"0-2",HR_Analytics[[#This Row],[Total Working Years]]&lt;=5,"2-5",HR_Analytics[[#This Row],[Total Working Years]]&lt;=10,"5-10",HR_Analytics[[#This Row],[Total Working Years]]&lt;=20,"10-20",HR_Analytics[[#This Row],[Total Working Years]]&lt;=40,"20-40")</f>
        <v>5-10</v>
      </c>
      <c r="AI49" s="3">
        <v>1</v>
      </c>
      <c r="AJ49" s="3">
        <v>3</v>
      </c>
      <c r="AK49" s="9" t="str">
        <f>VLOOKUP(AJ49,Mapping!$J$10:$K$13,2,0)</f>
        <v>Better</v>
      </c>
      <c r="AL49" s="3">
        <v>1</v>
      </c>
      <c r="AM49" s="3" t="str" cm="1">
        <f t="array" ref="AM49">_xlfn.IFS(HR_Analytics[[#This Row],[Years At Company]]&lt;=2,"0-2",HR_Analytics[[#This Row],[Years At Company]]&lt;=5,"2-5",HR_Analytics[[#This Row],[Years At Company]]&lt;=10,"5-10",HR_Analytics[[#This Row],[Years At Company]]&lt;=20,"10-20",HR_Analytics[[#This Row],[Years At Company]]&lt;=40,"20-40")</f>
        <v>0-2</v>
      </c>
      <c r="AN49" s="3">
        <v>0</v>
      </c>
      <c r="AO49" s="3" t="str" cm="1">
        <f t="array" ref="AO49">_xlfn.IFS(HR_Analytics[[#This Row],[Years In Current Role]]&lt;=2,"0-2",HR_Analytics[[#This Row],[Years In Current Role]]&lt;=5,"2-5",HR_Analytics[[#This Row],[Years In Current Role]]&lt;=10,"5-10",HR_Analytics[[#This Row],[Years In Current Role]]&lt;=15,"10-15",HR_Analytics[[#This Row],[Years In Current Role]]&gt;15,"Above 15")</f>
        <v>0-2</v>
      </c>
      <c r="AP49" s="3">
        <v>0</v>
      </c>
      <c r="AQ49" s="14" t="str" cm="1">
        <f t="array" ref="AQ49">_xlfn.IFS(HR_Analytics[[#This Row],[Years Since Last Promotion]]&lt;=2,"0-2",HR_Analytics[[#This Row],[Years Since Last Promotion]]&lt;=5,"2-5",HR_Analytics[[#This Row],[Years Since Last Promotion]]&lt;=10,"5-10",HR_Analytics[[#This Row],[Years Since Last Promotion]]&lt;=15,"10-15")</f>
        <v>0-2</v>
      </c>
      <c r="AR49" s="14">
        <v>0</v>
      </c>
      <c r="AS49" s="3" t="str" cm="1">
        <f t="array" ref="AS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0" spans="1:45" x14ac:dyDescent="0.25">
      <c r="A50" s="12">
        <v>46</v>
      </c>
      <c r="B50" s="12" t="str" cm="1">
        <f t="array" ref="B50">_xlfn.IFS(HR_Analytics[[#This Row],[Age]]&lt;=30,"Below 30",HR_Analytics[[#This Row],[Age]]&lt;=40,"30-40",HR_Analytics[[#This Row],[Age]]&lt;=60,"40-60")</f>
        <v>40-60</v>
      </c>
      <c r="C50" s="9" t="s">
        <v>17</v>
      </c>
      <c r="D50" s="9" t="s">
        <v>18</v>
      </c>
      <c r="E50" s="9" t="s">
        <v>12</v>
      </c>
      <c r="F50" s="3">
        <v>5</v>
      </c>
      <c r="G50" s="3" t="str" cm="1">
        <f t="array" ref="G50">_xlfn.IFS(HR_Analytics[[#This Row],[Distance From Home]]&lt;=5,"1-5",HR_Analytics[[#This Row],[Distance From Home]]&lt;=10,"5-10",HR_Analytics[[#This Row],[Distance From Home]]&lt;=15,"10-15",HR_Analytics[[#This Row],[Distance From Home]]&lt;=20,"15-20",HR_Analytics[[#This Row],[Distance From Home]]&gt;20,"Above 20")</f>
        <v>1-5</v>
      </c>
      <c r="H50" s="3">
        <v>4</v>
      </c>
      <c r="I50" s="9" t="str">
        <f>VLOOKUP(H50,Mapping!$J$2:$K$6,2,0)</f>
        <v>Masters</v>
      </c>
      <c r="J50" s="9" t="s">
        <v>33</v>
      </c>
      <c r="K50" s="3">
        <v>62</v>
      </c>
      <c r="L50" s="3">
        <v>1</v>
      </c>
      <c r="M50" s="9" t="str">
        <f>VLOOKUP(L50,Mapping!$A$2:$B$5,2,0)</f>
        <v>Very Dissatisfied</v>
      </c>
      <c r="N50" s="9" t="s">
        <v>20</v>
      </c>
      <c r="O50" s="3">
        <v>3</v>
      </c>
      <c r="P50" s="9" t="str">
        <f>VLOOKUP(O50,Mapping!$A$9:$B$12,2,0)</f>
        <v>High</v>
      </c>
      <c r="Q50" s="3">
        <v>2</v>
      </c>
      <c r="R50" s="9" t="str">
        <f>VLOOKUP(Q50,Mapping!$A$16:$B$20,2,0)</f>
        <v>Junior</v>
      </c>
      <c r="S50" s="9" t="s">
        <v>15</v>
      </c>
      <c r="T50" s="3">
        <v>4</v>
      </c>
      <c r="U50" s="9" t="str">
        <f>VLOOKUP(T50,Mapping!$E$9:$F$12,2,0)</f>
        <v>Satisfied</v>
      </c>
      <c r="V50" s="9" t="s">
        <v>16</v>
      </c>
      <c r="W50" s="5">
        <v>5772</v>
      </c>
      <c r="X50" s="3">
        <v>4</v>
      </c>
      <c r="Y50" s="9" t="s">
        <v>10</v>
      </c>
      <c r="Z50" s="4">
        <v>21</v>
      </c>
      <c r="AA50" s="24">
        <f>HR_Analytics[[#This Row],[Salary Hike]]/100</f>
        <v>0.21</v>
      </c>
      <c r="AB50" s="3">
        <v>4</v>
      </c>
      <c r="AC50" s="9" t="str">
        <f>VLOOKUP(AB50,Mapping!$E$2:$F$3,2,0)</f>
        <v>Outstanding</v>
      </c>
      <c r="AD50" s="3">
        <v>3</v>
      </c>
      <c r="AE50" s="9" t="str">
        <f>VLOOKUP(AD50,Mapping!$E$16:$F$19,2,0)</f>
        <v>Neutral</v>
      </c>
      <c r="AF50" s="3">
        <v>0</v>
      </c>
      <c r="AG50" s="3">
        <v>14</v>
      </c>
      <c r="AH50" s="3" t="str" cm="1">
        <f t="array" ref="AH50">_xlfn.IFS(HR_Analytics[[#This Row],[Total Working Years]]&lt;=2,"0-2",HR_Analytics[[#This Row],[Total Working Years]]&lt;=5,"2-5",HR_Analytics[[#This Row],[Total Working Years]]&lt;=10,"5-10",HR_Analytics[[#This Row],[Total Working Years]]&lt;=20,"10-20",HR_Analytics[[#This Row],[Total Working Years]]&lt;=40,"20-40")</f>
        <v>10-20</v>
      </c>
      <c r="AI50" s="3">
        <v>4</v>
      </c>
      <c r="AJ50" s="3">
        <v>3</v>
      </c>
      <c r="AK50" s="9" t="str">
        <f>VLOOKUP(AJ50,Mapping!$J$10:$K$13,2,0)</f>
        <v>Better</v>
      </c>
      <c r="AL50" s="3">
        <v>9</v>
      </c>
      <c r="AM50" s="3" t="str" cm="1">
        <f t="array" ref="AM50">_xlfn.IFS(HR_Analytics[[#This Row],[Years At Company]]&lt;=2,"0-2",HR_Analytics[[#This Row],[Years At Company]]&lt;=5,"2-5",HR_Analytics[[#This Row],[Years At Company]]&lt;=10,"5-10",HR_Analytics[[#This Row],[Years At Company]]&lt;=20,"10-20",HR_Analytics[[#This Row],[Years At Company]]&lt;=40,"20-40")</f>
        <v>5-10</v>
      </c>
      <c r="AN50" s="3">
        <v>6</v>
      </c>
      <c r="AO50" s="3" t="str" cm="1">
        <f t="array" ref="AO50">_xlfn.IFS(HR_Analytics[[#This Row],[Years In Current Role]]&lt;=2,"0-2",HR_Analytics[[#This Row],[Years In Current Role]]&lt;=5,"2-5",HR_Analytics[[#This Row],[Years In Current Role]]&lt;=10,"5-10",HR_Analytics[[#This Row],[Years In Current Role]]&lt;=15,"10-15",HR_Analytics[[#This Row],[Years In Current Role]]&gt;15,"Above 15")</f>
        <v>5-10</v>
      </c>
      <c r="AP50" s="3">
        <v>0</v>
      </c>
      <c r="AQ50" s="14" t="str" cm="1">
        <f t="array" ref="AQ50">_xlfn.IFS(HR_Analytics[[#This Row],[Years Since Last Promotion]]&lt;=2,"0-2",HR_Analytics[[#This Row],[Years Since Last Promotion]]&lt;=5,"2-5",HR_Analytics[[#This Row],[Years Since Last Promotion]]&lt;=10,"5-10",HR_Analytics[[#This Row],[Years Since Last Promotion]]&lt;=15,"10-15")</f>
        <v>0-2</v>
      </c>
      <c r="AR50" s="14">
        <v>8</v>
      </c>
      <c r="AS50" s="3" t="str" cm="1">
        <f t="array" ref="AS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1" spans="1:45" x14ac:dyDescent="0.25">
      <c r="A51" s="12">
        <v>35</v>
      </c>
      <c r="B51" s="12" t="str" cm="1">
        <f t="array" ref="B51">_xlfn.IFS(HR_Analytics[[#This Row],[Age]]&lt;=30,"Below 30",HR_Analytics[[#This Row],[Age]]&lt;=40,"30-40",HR_Analytics[[#This Row],[Age]]&lt;=60,"40-60")</f>
        <v>30-40</v>
      </c>
      <c r="C51" s="9" t="s">
        <v>17</v>
      </c>
      <c r="D51" s="9" t="s">
        <v>11</v>
      </c>
      <c r="E51" s="9" t="s">
        <v>19</v>
      </c>
      <c r="F51" s="3">
        <v>8</v>
      </c>
      <c r="G51" s="3" t="str" cm="1">
        <f t="array" ref="G51">_xlfn.IFS(HR_Analytics[[#This Row],[Distance From Home]]&lt;=5,"1-5",HR_Analytics[[#This Row],[Distance From Home]]&lt;=10,"5-10",HR_Analytics[[#This Row],[Distance From Home]]&lt;=15,"10-15",HR_Analytics[[#This Row],[Distance From Home]]&lt;=20,"15-20",HR_Analytics[[#This Row],[Distance From Home]]&gt;20,"Above 20")</f>
        <v>5-10</v>
      </c>
      <c r="H51" s="3">
        <v>1</v>
      </c>
      <c r="I51" s="9" t="str">
        <f>VLOOKUP(H51,Mapping!$J$2:$K$6,2,0)</f>
        <v>Below College</v>
      </c>
      <c r="J51" s="9" t="s">
        <v>13</v>
      </c>
      <c r="K51" s="3">
        <v>63</v>
      </c>
      <c r="L51" s="3">
        <v>4</v>
      </c>
      <c r="M51" s="9" t="str">
        <f>VLOOKUP(L51,Mapping!$A$2:$B$5,2,0)</f>
        <v>Satisfied</v>
      </c>
      <c r="N51" s="9" t="s">
        <v>20</v>
      </c>
      <c r="O51" s="3">
        <v>4</v>
      </c>
      <c r="P51" s="9" t="str">
        <f>VLOOKUP(O51,Mapping!$A$9:$B$12,2,0)</f>
        <v>Very High</v>
      </c>
      <c r="Q51" s="3">
        <v>1</v>
      </c>
      <c r="R51" s="9" t="str">
        <f>VLOOKUP(Q51,Mapping!$A$16:$B$20,2,0)</f>
        <v>Entry Level</v>
      </c>
      <c r="S51" s="9" t="s">
        <v>24</v>
      </c>
      <c r="T51" s="3">
        <v>4</v>
      </c>
      <c r="U51" s="9" t="str">
        <f>VLOOKUP(T51,Mapping!$E$9:$F$12,2,0)</f>
        <v>Satisfied</v>
      </c>
      <c r="V51" s="9" t="s">
        <v>22</v>
      </c>
      <c r="W51" s="5">
        <v>2269</v>
      </c>
      <c r="X51" s="3">
        <v>1</v>
      </c>
      <c r="Y51" s="9" t="s">
        <v>17</v>
      </c>
      <c r="Z51" s="4">
        <v>19</v>
      </c>
      <c r="AA51" s="24">
        <f>HR_Analytics[[#This Row],[Salary Hike]]/100</f>
        <v>0.19</v>
      </c>
      <c r="AB51" s="3">
        <v>3</v>
      </c>
      <c r="AC51" s="9" t="str">
        <f>VLOOKUP(AB51,Mapping!$E$2:$F$3,2,0)</f>
        <v>Excellent</v>
      </c>
      <c r="AD51" s="3">
        <v>4</v>
      </c>
      <c r="AE51" s="9" t="str">
        <f>VLOOKUP(AD51,Mapping!$E$16:$F$19,2,0)</f>
        <v>Satisfied</v>
      </c>
      <c r="AF51" s="3">
        <v>0</v>
      </c>
      <c r="AG51" s="3">
        <v>1</v>
      </c>
      <c r="AH51" s="3" t="str" cm="1">
        <f t="array" ref="AH51">_xlfn.IFS(HR_Analytics[[#This Row],[Total Working Years]]&lt;=2,"0-2",HR_Analytics[[#This Row],[Total Working Years]]&lt;=5,"2-5",HR_Analytics[[#This Row],[Total Working Years]]&lt;=10,"5-10",HR_Analytics[[#This Row],[Total Working Years]]&lt;=20,"10-20",HR_Analytics[[#This Row],[Total Working Years]]&lt;=40,"20-40")</f>
        <v>0-2</v>
      </c>
      <c r="AI51" s="3">
        <v>2</v>
      </c>
      <c r="AJ51" s="3">
        <v>3</v>
      </c>
      <c r="AK51" s="9" t="str">
        <f>VLOOKUP(AJ51,Mapping!$J$10:$K$13,2,0)</f>
        <v>Better</v>
      </c>
      <c r="AL51" s="3">
        <v>1</v>
      </c>
      <c r="AM51" s="3" t="str" cm="1">
        <f t="array" ref="AM51">_xlfn.IFS(HR_Analytics[[#This Row],[Years At Company]]&lt;=2,"0-2",HR_Analytics[[#This Row],[Years At Company]]&lt;=5,"2-5",HR_Analytics[[#This Row],[Years At Company]]&lt;=10,"5-10",HR_Analytics[[#This Row],[Years At Company]]&lt;=20,"10-20",HR_Analytics[[#This Row],[Years At Company]]&lt;=40,"20-40")</f>
        <v>0-2</v>
      </c>
      <c r="AN51" s="3">
        <v>0</v>
      </c>
      <c r="AO51" s="3" t="str" cm="1">
        <f t="array" ref="AO51">_xlfn.IFS(HR_Analytics[[#This Row],[Years In Current Role]]&lt;=2,"0-2",HR_Analytics[[#This Row],[Years In Current Role]]&lt;=5,"2-5",HR_Analytics[[#This Row],[Years In Current Role]]&lt;=10,"5-10",HR_Analytics[[#This Row],[Years In Current Role]]&lt;=15,"10-15",HR_Analytics[[#This Row],[Years In Current Role]]&gt;15,"Above 15")</f>
        <v>0-2</v>
      </c>
      <c r="AP51" s="3">
        <v>0</v>
      </c>
      <c r="AQ51" s="14" t="str" cm="1">
        <f t="array" ref="AQ51">_xlfn.IFS(HR_Analytics[[#This Row],[Years Since Last Promotion]]&lt;=2,"0-2",HR_Analytics[[#This Row],[Years Since Last Promotion]]&lt;=5,"2-5",HR_Analytics[[#This Row],[Years Since Last Promotion]]&lt;=10,"5-10",HR_Analytics[[#This Row],[Years Since Last Promotion]]&lt;=15,"10-15")</f>
        <v>0-2</v>
      </c>
      <c r="AR51" s="14">
        <v>1</v>
      </c>
      <c r="AS51" s="3" t="str" cm="1">
        <f t="array" ref="AS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2" spans="1:45" x14ac:dyDescent="0.25">
      <c r="A52" s="12">
        <v>48</v>
      </c>
      <c r="B52" s="12" t="str" cm="1">
        <f t="array" ref="B52">_xlfn.IFS(HR_Analytics[[#This Row],[Age]]&lt;=30,"Below 30",HR_Analytics[[#This Row],[Age]]&lt;=40,"30-40",HR_Analytics[[#This Row],[Age]]&lt;=60,"40-60")</f>
        <v>40-60</v>
      </c>
      <c r="C52" s="9" t="s">
        <v>10</v>
      </c>
      <c r="D52" s="9" t="s">
        <v>11</v>
      </c>
      <c r="E52" s="9" t="s">
        <v>19</v>
      </c>
      <c r="F52" s="3">
        <v>1</v>
      </c>
      <c r="G52" s="3" t="str" cm="1">
        <f t="array" ref="G52">_xlfn.IFS(HR_Analytics[[#This Row],[Distance From Home]]&lt;=5,"1-5",HR_Analytics[[#This Row],[Distance From Home]]&lt;=10,"5-10",HR_Analytics[[#This Row],[Distance From Home]]&lt;=15,"10-15",HR_Analytics[[#This Row],[Distance From Home]]&lt;=20,"15-20",HR_Analytics[[#This Row],[Distance From Home]]&gt;20,"Above 20")</f>
        <v>1-5</v>
      </c>
      <c r="H52" s="3">
        <v>2</v>
      </c>
      <c r="I52" s="9" t="str">
        <f>VLOOKUP(H52,Mapping!$J$2:$K$6,2,0)</f>
        <v>College</v>
      </c>
      <c r="J52" s="9" t="s">
        <v>13</v>
      </c>
      <c r="K52" s="3">
        <v>64</v>
      </c>
      <c r="L52" s="3">
        <v>1</v>
      </c>
      <c r="M52" s="9" t="str">
        <f>VLOOKUP(L52,Mapping!$A$2:$B$5,2,0)</f>
        <v>Very Dissatisfied</v>
      </c>
      <c r="N52" s="9" t="s">
        <v>20</v>
      </c>
      <c r="O52" s="3">
        <v>2</v>
      </c>
      <c r="P52" s="9" t="str">
        <f>VLOOKUP(O52,Mapping!$A$9:$B$12,2,0)</f>
        <v>Medium</v>
      </c>
      <c r="Q52" s="3">
        <v>3</v>
      </c>
      <c r="R52" s="9" t="str">
        <f>VLOOKUP(Q52,Mapping!$A$16:$B$20,2,0)</f>
        <v>Mid Level</v>
      </c>
      <c r="S52" s="9" t="s">
        <v>24</v>
      </c>
      <c r="T52" s="3">
        <v>3</v>
      </c>
      <c r="U52" s="9" t="str">
        <f>VLOOKUP(T52,Mapping!$E$9:$F$12,2,0)</f>
        <v>Neutral</v>
      </c>
      <c r="V52" s="9" t="s">
        <v>16</v>
      </c>
      <c r="W52" s="5">
        <v>5381</v>
      </c>
      <c r="X52" s="3">
        <v>9</v>
      </c>
      <c r="Y52" s="9" t="s">
        <v>10</v>
      </c>
      <c r="Z52" s="4">
        <v>13</v>
      </c>
      <c r="AA52" s="24">
        <f>HR_Analytics[[#This Row],[Salary Hike]]/100</f>
        <v>0.13</v>
      </c>
      <c r="AB52" s="3">
        <v>3</v>
      </c>
      <c r="AC52" s="9" t="str">
        <f>VLOOKUP(AB52,Mapping!$E$2:$F$3,2,0)</f>
        <v>Excellent</v>
      </c>
      <c r="AD52" s="3">
        <v>4</v>
      </c>
      <c r="AE52" s="9" t="str">
        <f>VLOOKUP(AD52,Mapping!$E$16:$F$19,2,0)</f>
        <v>Satisfied</v>
      </c>
      <c r="AF52" s="3">
        <v>0</v>
      </c>
      <c r="AG52" s="3">
        <v>23</v>
      </c>
      <c r="AH52" s="3" t="str" cm="1">
        <f t="array" ref="AH52">_xlfn.IFS(HR_Analytics[[#This Row],[Total Working Years]]&lt;=2,"0-2",HR_Analytics[[#This Row],[Total Working Years]]&lt;=5,"2-5",HR_Analytics[[#This Row],[Total Working Years]]&lt;=10,"5-10",HR_Analytics[[#This Row],[Total Working Years]]&lt;=20,"10-20",HR_Analytics[[#This Row],[Total Working Years]]&lt;=40,"20-40")</f>
        <v>20-40</v>
      </c>
      <c r="AI52" s="3">
        <v>2</v>
      </c>
      <c r="AJ52" s="3">
        <v>3</v>
      </c>
      <c r="AK52" s="9" t="str">
        <f>VLOOKUP(AJ52,Mapping!$J$10:$K$13,2,0)</f>
        <v>Better</v>
      </c>
      <c r="AL52" s="3">
        <v>1</v>
      </c>
      <c r="AM52" s="3" t="str" cm="1">
        <f t="array" ref="AM52">_xlfn.IFS(HR_Analytics[[#This Row],[Years At Company]]&lt;=2,"0-2",HR_Analytics[[#This Row],[Years At Company]]&lt;=5,"2-5",HR_Analytics[[#This Row],[Years At Company]]&lt;=10,"5-10",HR_Analytics[[#This Row],[Years At Company]]&lt;=20,"10-20",HR_Analytics[[#This Row],[Years At Company]]&lt;=40,"20-40")</f>
        <v>0-2</v>
      </c>
      <c r="AN52" s="3">
        <v>0</v>
      </c>
      <c r="AO52" s="3" t="str" cm="1">
        <f t="array" ref="AO52">_xlfn.IFS(HR_Analytics[[#This Row],[Years In Current Role]]&lt;=2,"0-2",HR_Analytics[[#This Row],[Years In Current Role]]&lt;=5,"2-5",HR_Analytics[[#This Row],[Years In Current Role]]&lt;=10,"5-10",HR_Analytics[[#This Row],[Years In Current Role]]&lt;=15,"10-15",HR_Analytics[[#This Row],[Years In Current Role]]&gt;15,"Above 15")</f>
        <v>0-2</v>
      </c>
      <c r="AP52" s="3">
        <v>0</v>
      </c>
      <c r="AQ52" s="14" t="str" cm="1">
        <f t="array" ref="AQ52">_xlfn.IFS(HR_Analytics[[#This Row],[Years Since Last Promotion]]&lt;=2,"0-2",HR_Analytics[[#This Row],[Years Since Last Promotion]]&lt;=5,"2-5",HR_Analytics[[#This Row],[Years Since Last Promotion]]&lt;=10,"5-10",HR_Analytics[[#This Row],[Years Since Last Promotion]]&lt;=15,"10-15")</f>
        <v>0-2</v>
      </c>
      <c r="AR52" s="14">
        <v>0</v>
      </c>
      <c r="AS52" s="3" t="str" cm="1">
        <f t="array" ref="AS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3" spans="1:45" x14ac:dyDescent="0.25">
      <c r="A53" s="12">
        <v>28</v>
      </c>
      <c r="B53" s="12" t="str" cm="1">
        <f t="array" ref="B53">_xlfn.IFS(HR_Analytics[[#This Row],[Age]]&lt;=30,"Below 30",HR_Analytics[[#This Row],[Age]]&lt;=40,"30-40",HR_Analytics[[#This Row],[Age]]&lt;=60,"40-60")</f>
        <v>Below 30</v>
      </c>
      <c r="C53" s="9" t="s">
        <v>10</v>
      </c>
      <c r="D53" s="9" t="s">
        <v>11</v>
      </c>
      <c r="E53" s="9" t="s">
        <v>19</v>
      </c>
      <c r="F53" s="3">
        <v>5</v>
      </c>
      <c r="G53" s="3" t="str" cm="1">
        <f t="array" ref="G53">_xlfn.IFS(HR_Analytics[[#This Row],[Distance From Home]]&lt;=5,"1-5",HR_Analytics[[#This Row],[Distance From Home]]&lt;=10,"5-10",HR_Analytics[[#This Row],[Distance From Home]]&lt;=15,"10-15",HR_Analytics[[#This Row],[Distance From Home]]&lt;=20,"15-20",HR_Analytics[[#This Row],[Distance From Home]]&gt;20,"Above 20")</f>
        <v>1-5</v>
      </c>
      <c r="H53" s="3">
        <v>4</v>
      </c>
      <c r="I53" s="9" t="str">
        <f>VLOOKUP(H53,Mapping!$J$2:$K$6,2,0)</f>
        <v>Masters</v>
      </c>
      <c r="J53" s="9" t="s">
        <v>34</v>
      </c>
      <c r="K53" s="3">
        <v>65</v>
      </c>
      <c r="L53" s="3">
        <v>3</v>
      </c>
      <c r="M53" s="9" t="str">
        <f>VLOOKUP(L53,Mapping!$A$2:$B$5,2,0)</f>
        <v>Neutral</v>
      </c>
      <c r="N53" s="9" t="s">
        <v>20</v>
      </c>
      <c r="O53" s="3">
        <v>3</v>
      </c>
      <c r="P53" s="9" t="str">
        <f>VLOOKUP(O53,Mapping!$A$9:$B$12,2,0)</f>
        <v>High</v>
      </c>
      <c r="Q53" s="3">
        <v>1</v>
      </c>
      <c r="R53" s="9" t="str">
        <f>VLOOKUP(Q53,Mapping!$A$16:$B$20,2,0)</f>
        <v>Entry Level</v>
      </c>
      <c r="S53" s="9" t="s">
        <v>24</v>
      </c>
      <c r="T53" s="3">
        <v>3</v>
      </c>
      <c r="U53" s="9" t="str">
        <f>VLOOKUP(T53,Mapping!$E$9:$F$12,2,0)</f>
        <v>Neutral</v>
      </c>
      <c r="V53" s="9" t="s">
        <v>16</v>
      </c>
      <c r="W53" s="5">
        <v>3441</v>
      </c>
      <c r="X53" s="3">
        <v>1</v>
      </c>
      <c r="Y53" s="9" t="s">
        <v>10</v>
      </c>
      <c r="Z53" s="4">
        <v>13</v>
      </c>
      <c r="AA53" s="24">
        <f>HR_Analytics[[#This Row],[Salary Hike]]/100</f>
        <v>0.13</v>
      </c>
      <c r="AB53" s="3">
        <v>3</v>
      </c>
      <c r="AC53" s="9" t="str">
        <f>VLOOKUP(AB53,Mapping!$E$2:$F$3,2,0)</f>
        <v>Excellent</v>
      </c>
      <c r="AD53" s="3">
        <v>3</v>
      </c>
      <c r="AE53" s="9" t="str">
        <f>VLOOKUP(AD53,Mapping!$E$16:$F$19,2,0)</f>
        <v>Neutral</v>
      </c>
      <c r="AF53" s="3">
        <v>0</v>
      </c>
      <c r="AG53" s="3">
        <v>2</v>
      </c>
      <c r="AH53" s="3" t="str" cm="1">
        <f t="array" ref="AH53">_xlfn.IFS(HR_Analytics[[#This Row],[Total Working Years]]&lt;=2,"0-2",HR_Analytics[[#This Row],[Total Working Years]]&lt;=5,"2-5",HR_Analytics[[#This Row],[Total Working Years]]&lt;=10,"5-10",HR_Analytics[[#This Row],[Total Working Years]]&lt;=20,"10-20",HR_Analytics[[#This Row],[Total Working Years]]&lt;=40,"20-40")</f>
        <v>0-2</v>
      </c>
      <c r="AI53" s="3">
        <v>3</v>
      </c>
      <c r="AJ53" s="3">
        <v>2</v>
      </c>
      <c r="AK53" s="9" t="str">
        <f>VLOOKUP(AJ53,Mapping!$J$10:$K$13,2,0)</f>
        <v>Good</v>
      </c>
      <c r="AL53" s="3">
        <v>2</v>
      </c>
      <c r="AM53" s="3" t="str" cm="1">
        <f t="array" ref="AM53">_xlfn.IFS(HR_Analytics[[#This Row],[Years At Company]]&lt;=2,"0-2",HR_Analytics[[#This Row],[Years At Company]]&lt;=5,"2-5",HR_Analytics[[#This Row],[Years At Company]]&lt;=10,"5-10",HR_Analytics[[#This Row],[Years At Company]]&lt;=20,"10-20",HR_Analytics[[#This Row],[Years At Company]]&lt;=40,"20-40")</f>
        <v>0-2</v>
      </c>
      <c r="AN53" s="3">
        <v>2</v>
      </c>
      <c r="AO53" s="3" t="str" cm="1">
        <f t="array" ref="AO53">_xlfn.IFS(HR_Analytics[[#This Row],[Years In Current Role]]&lt;=2,"0-2",HR_Analytics[[#This Row],[Years In Current Role]]&lt;=5,"2-5",HR_Analytics[[#This Row],[Years In Current Role]]&lt;=10,"5-10",HR_Analytics[[#This Row],[Years In Current Role]]&lt;=15,"10-15",HR_Analytics[[#This Row],[Years In Current Role]]&gt;15,"Above 15")</f>
        <v>0-2</v>
      </c>
      <c r="AP53" s="3">
        <v>2</v>
      </c>
      <c r="AQ53" s="14" t="str" cm="1">
        <f t="array" ref="AQ53">_xlfn.IFS(HR_Analytics[[#This Row],[Years Since Last Promotion]]&lt;=2,"0-2",HR_Analytics[[#This Row],[Years Since Last Promotion]]&lt;=5,"2-5",HR_Analytics[[#This Row],[Years Since Last Promotion]]&lt;=10,"5-10",HR_Analytics[[#This Row],[Years Since Last Promotion]]&lt;=15,"10-15")</f>
        <v>0-2</v>
      </c>
      <c r="AR53" s="14">
        <v>2</v>
      </c>
      <c r="AS53" s="3" t="str" cm="1">
        <f t="array" ref="AS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4" spans="1:45" x14ac:dyDescent="0.25">
      <c r="A54" s="12">
        <v>44</v>
      </c>
      <c r="B54" s="12" t="str" cm="1">
        <f t="array" ref="B54">_xlfn.IFS(HR_Analytics[[#This Row],[Age]]&lt;=30,"Below 30",HR_Analytics[[#This Row],[Age]]&lt;=40,"30-40",HR_Analytics[[#This Row],[Age]]&lt;=60,"40-60")</f>
        <v>40-60</v>
      </c>
      <c r="C54" s="9" t="s">
        <v>17</v>
      </c>
      <c r="D54" s="9" t="s">
        <v>11</v>
      </c>
      <c r="E54" s="9" t="s">
        <v>12</v>
      </c>
      <c r="F54" s="3">
        <v>1</v>
      </c>
      <c r="G54" s="3" t="str" cm="1">
        <f t="array" ref="G54">_xlfn.IFS(HR_Analytics[[#This Row],[Distance From Home]]&lt;=5,"1-5",HR_Analytics[[#This Row],[Distance From Home]]&lt;=10,"5-10",HR_Analytics[[#This Row],[Distance From Home]]&lt;=15,"10-15",HR_Analytics[[#This Row],[Distance From Home]]&lt;=20,"15-20",HR_Analytics[[#This Row],[Distance From Home]]&gt;20,"Above 20")</f>
        <v>1-5</v>
      </c>
      <c r="H54" s="3">
        <v>5</v>
      </c>
      <c r="I54" s="9" t="str">
        <f>VLOOKUP(H54,Mapping!$J$2:$K$6,2,0)</f>
        <v>Doctor</v>
      </c>
      <c r="J54" s="9" t="s">
        <v>33</v>
      </c>
      <c r="K54" s="3">
        <v>68</v>
      </c>
      <c r="L54" s="3">
        <v>2</v>
      </c>
      <c r="M54" s="9" t="str">
        <f>VLOOKUP(L54,Mapping!$A$2:$B$5,2,0)</f>
        <v>Dissatisfied</v>
      </c>
      <c r="N54" s="9" t="s">
        <v>14</v>
      </c>
      <c r="O54" s="3">
        <v>3</v>
      </c>
      <c r="P54" s="9" t="str">
        <f>VLOOKUP(O54,Mapping!$A$9:$B$12,2,0)</f>
        <v>High</v>
      </c>
      <c r="Q54" s="3">
        <v>2</v>
      </c>
      <c r="R54" s="9" t="str">
        <f>VLOOKUP(Q54,Mapping!$A$16:$B$20,2,0)</f>
        <v>Junior</v>
      </c>
      <c r="S54" s="9" t="s">
        <v>15</v>
      </c>
      <c r="T54" s="3">
        <v>1</v>
      </c>
      <c r="U54" s="9" t="str">
        <f>VLOOKUP(T54,Mapping!$E$9:$F$12,2,0)</f>
        <v>Very Dissatisfied</v>
      </c>
      <c r="V54" s="9" t="s">
        <v>26</v>
      </c>
      <c r="W54" s="5">
        <v>5454</v>
      </c>
      <c r="X54" s="3">
        <v>5</v>
      </c>
      <c r="Y54" s="9" t="s">
        <v>10</v>
      </c>
      <c r="Z54" s="4">
        <v>21</v>
      </c>
      <c r="AA54" s="24">
        <f>HR_Analytics[[#This Row],[Salary Hike]]/100</f>
        <v>0.21</v>
      </c>
      <c r="AB54" s="3">
        <v>4</v>
      </c>
      <c r="AC54" s="9" t="str">
        <f>VLOOKUP(AB54,Mapping!$E$2:$F$3,2,0)</f>
        <v>Outstanding</v>
      </c>
      <c r="AD54" s="3">
        <v>3</v>
      </c>
      <c r="AE54" s="9" t="str">
        <f>VLOOKUP(AD54,Mapping!$E$16:$F$19,2,0)</f>
        <v>Neutral</v>
      </c>
      <c r="AF54" s="3">
        <v>1</v>
      </c>
      <c r="AG54" s="3">
        <v>9</v>
      </c>
      <c r="AH54" s="3" t="str" cm="1">
        <f t="array" ref="AH54">_xlfn.IFS(HR_Analytics[[#This Row],[Total Working Years]]&lt;=2,"0-2",HR_Analytics[[#This Row],[Total Working Years]]&lt;=5,"2-5",HR_Analytics[[#This Row],[Total Working Years]]&lt;=10,"5-10",HR_Analytics[[#This Row],[Total Working Years]]&lt;=20,"10-20",HR_Analytics[[#This Row],[Total Working Years]]&lt;=40,"20-40")</f>
        <v>5-10</v>
      </c>
      <c r="AI54" s="3">
        <v>2</v>
      </c>
      <c r="AJ54" s="3">
        <v>2</v>
      </c>
      <c r="AK54" s="9" t="str">
        <f>VLOOKUP(AJ54,Mapping!$J$10:$K$13,2,0)</f>
        <v>Good</v>
      </c>
      <c r="AL54" s="3">
        <v>4</v>
      </c>
      <c r="AM54" s="3" t="str" cm="1">
        <f t="array" ref="AM54">_xlfn.IFS(HR_Analytics[[#This Row],[Years At Company]]&lt;=2,"0-2",HR_Analytics[[#This Row],[Years At Company]]&lt;=5,"2-5",HR_Analytics[[#This Row],[Years At Company]]&lt;=10,"5-10",HR_Analytics[[#This Row],[Years At Company]]&lt;=20,"10-20",HR_Analytics[[#This Row],[Years At Company]]&lt;=40,"20-40")</f>
        <v>2-5</v>
      </c>
      <c r="AN54" s="3">
        <v>3</v>
      </c>
      <c r="AO54" s="3" t="str" cm="1">
        <f t="array" ref="AO54">_xlfn.IFS(HR_Analytics[[#This Row],[Years In Current Role]]&lt;=2,"0-2",HR_Analytics[[#This Row],[Years In Current Role]]&lt;=5,"2-5",HR_Analytics[[#This Row],[Years In Current Role]]&lt;=10,"5-10",HR_Analytics[[#This Row],[Years In Current Role]]&lt;=15,"10-15",HR_Analytics[[#This Row],[Years In Current Role]]&gt;15,"Above 15")</f>
        <v>2-5</v>
      </c>
      <c r="AP54" s="3">
        <v>1</v>
      </c>
      <c r="AQ54" s="14" t="str" cm="1">
        <f t="array" ref="AQ54">_xlfn.IFS(HR_Analytics[[#This Row],[Years Since Last Promotion]]&lt;=2,"0-2",HR_Analytics[[#This Row],[Years Since Last Promotion]]&lt;=5,"2-5",HR_Analytics[[#This Row],[Years Since Last Promotion]]&lt;=10,"5-10",HR_Analytics[[#This Row],[Years Since Last Promotion]]&lt;=15,"10-15")</f>
        <v>0-2</v>
      </c>
      <c r="AR54" s="14">
        <v>3</v>
      </c>
      <c r="AS54" s="3" t="str" cm="1">
        <f t="array" ref="AS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5" spans="1:45" x14ac:dyDescent="0.25">
      <c r="A55" s="12">
        <v>35</v>
      </c>
      <c r="B55" s="12" t="str" cm="1">
        <f t="array" ref="B55">_xlfn.IFS(HR_Analytics[[#This Row],[Age]]&lt;=30,"Below 30",HR_Analytics[[#This Row],[Age]]&lt;=40,"30-40",HR_Analytics[[#This Row],[Age]]&lt;=60,"40-60")</f>
        <v>30-40</v>
      </c>
      <c r="C55" s="9" t="s">
        <v>17</v>
      </c>
      <c r="D55" s="9" t="s">
        <v>29</v>
      </c>
      <c r="E55" s="9" t="s">
        <v>19</v>
      </c>
      <c r="F55" s="3">
        <v>11</v>
      </c>
      <c r="G55" s="3" t="str" cm="1">
        <f t="array" ref="G55">_xlfn.IFS(HR_Analytics[[#This Row],[Distance From Home]]&lt;=5,"1-5",HR_Analytics[[#This Row],[Distance From Home]]&lt;=10,"5-10",HR_Analytics[[#This Row],[Distance From Home]]&lt;=15,"10-15",HR_Analytics[[#This Row],[Distance From Home]]&lt;=20,"15-20",HR_Analytics[[#This Row],[Distance From Home]]&gt;20,"Above 20")</f>
        <v>10-15</v>
      </c>
      <c r="H55" s="3">
        <v>2</v>
      </c>
      <c r="I55" s="9" t="str">
        <f>VLOOKUP(H55,Mapping!$J$2:$K$6,2,0)</f>
        <v>College</v>
      </c>
      <c r="J55" s="9" t="s">
        <v>25</v>
      </c>
      <c r="K55" s="3">
        <v>70</v>
      </c>
      <c r="L55" s="3">
        <v>3</v>
      </c>
      <c r="M55" s="9" t="str">
        <f>VLOOKUP(L55,Mapping!$A$2:$B$5,2,0)</f>
        <v>Neutral</v>
      </c>
      <c r="N55" s="9" t="s">
        <v>20</v>
      </c>
      <c r="O55" s="3">
        <v>2</v>
      </c>
      <c r="P55" s="9" t="str">
        <f>VLOOKUP(O55,Mapping!$A$9:$B$12,2,0)</f>
        <v>Medium</v>
      </c>
      <c r="Q55" s="3">
        <v>3</v>
      </c>
      <c r="R55" s="9" t="str">
        <f>VLOOKUP(Q55,Mapping!$A$16:$B$20,2,0)</f>
        <v>Mid Level</v>
      </c>
      <c r="S55" s="9" t="s">
        <v>28</v>
      </c>
      <c r="T55" s="3">
        <v>1</v>
      </c>
      <c r="U55" s="9" t="str">
        <f>VLOOKUP(T55,Mapping!$E$9:$F$12,2,0)</f>
        <v>Very Dissatisfied</v>
      </c>
      <c r="V55" s="9" t="s">
        <v>22</v>
      </c>
      <c r="W55" s="5">
        <v>9884</v>
      </c>
      <c r="X55" s="3">
        <v>2</v>
      </c>
      <c r="Y55" s="9" t="s">
        <v>10</v>
      </c>
      <c r="Z55" s="4">
        <v>13</v>
      </c>
      <c r="AA55" s="24">
        <f>HR_Analytics[[#This Row],[Salary Hike]]/100</f>
        <v>0.13</v>
      </c>
      <c r="AB55" s="3">
        <v>3</v>
      </c>
      <c r="AC55" s="9" t="str">
        <f>VLOOKUP(AB55,Mapping!$E$2:$F$3,2,0)</f>
        <v>Excellent</v>
      </c>
      <c r="AD55" s="3">
        <v>3</v>
      </c>
      <c r="AE55" s="9" t="str">
        <f>VLOOKUP(AD55,Mapping!$E$16:$F$19,2,0)</f>
        <v>Neutral</v>
      </c>
      <c r="AF55" s="3">
        <v>1</v>
      </c>
      <c r="AG55" s="3">
        <v>10</v>
      </c>
      <c r="AH55" s="3" t="str" cm="1">
        <f t="array" ref="AH55">_xlfn.IFS(HR_Analytics[[#This Row],[Total Working Years]]&lt;=2,"0-2",HR_Analytics[[#This Row],[Total Working Years]]&lt;=5,"2-5",HR_Analytics[[#This Row],[Total Working Years]]&lt;=10,"5-10",HR_Analytics[[#This Row],[Total Working Years]]&lt;=20,"10-20",HR_Analytics[[#This Row],[Total Working Years]]&lt;=40,"20-40")</f>
        <v>5-10</v>
      </c>
      <c r="AI55" s="3">
        <v>3</v>
      </c>
      <c r="AJ55" s="3">
        <v>3</v>
      </c>
      <c r="AK55" s="9" t="str">
        <f>VLOOKUP(AJ55,Mapping!$J$10:$K$13,2,0)</f>
        <v>Better</v>
      </c>
      <c r="AL55" s="3">
        <v>4</v>
      </c>
      <c r="AM55" s="3" t="str" cm="1">
        <f t="array" ref="AM55">_xlfn.IFS(HR_Analytics[[#This Row],[Years At Company]]&lt;=2,"0-2",HR_Analytics[[#This Row],[Years At Company]]&lt;=5,"2-5",HR_Analytics[[#This Row],[Years At Company]]&lt;=10,"5-10",HR_Analytics[[#This Row],[Years At Company]]&lt;=20,"10-20",HR_Analytics[[#This Row],[Years At Company]]&lt;=40,"20-40")</f>
        <v>2-5</v>
      </c>
      <c r="AN55" s="3">
        <v>0</v>
      </c>
      <c r="AO55" s="3" t="str" cm="1">
        <f t="array" ref="AO55">_xlfn.IFS(HR_Analytics[[#This Row],[Years In Current Role]]&lt;=2,"0-2",HR_Analytics[[#This Row],[Years In Current Role]]&lt;=5,"2-5",HR_Analytics[[#This Row],[Years In Current Role]]&lt;=10,"5-10",HR_Analytics[[#This Row],[Years In Current Role]]&lt;=15,"10-15",HR_Analytics[[#This Row],[Years In Current Role]]&gt;15,"Above 15")</f>
        <v>0-2</v>
      </c>
      <c r="AP55" s="3">
        <v>2</v>
      </c>
      <c r="AQ55" s="14" t="str" cm="1">
        <f t="array" ref="AQ55">_xlfn.IFS(HR_Analytics[[#This Row],[Years Since Last Promotion]]&lt;=2,"0-2",HR_Analytics[[#This Row],[Years Since Last Promotion]]&lt;=5,"2-5",HR_Analytics[[#This Row],[Years Since Last Promotion]]&lt;=10,"5-10",HR_Analytics[[#This Row],[Years Since Last Promotion]]&lt;=15,"10-15")</f>
        <v>0-2</v>
      </c>
      <c r="AR55" s="14">
        <v>3</v>
      </c>
      <c r="AS55" s="3" t="str" cm="1">
        <f t="array" ref="AS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6" spans="1:45" x14ac:dyDescent="0.25">
      <c r="A56" s="12">
        <v>26</v>
      </c>
      <c r="B56" s="12" t="str" cm="1">
        <f t="array" ref="B56">_xlfn.IFS(HR_Analytics[[#This Row],[Age]]&lt;=30,"Below 30",HR_Analytics[[#This Row],[Age]]&lt;=40,"30-40",HR_Analytics[[#This Row],[Age]]&lt;=60,"40-60")</f>
        <v>Below 30</v>
      </c>
      <c r="C56" s="9" t="s">
        <v>17</v>
      </c>
      <c r="D56" s="9" t="s">
        <v>11</v>
      </c>
      <c r="E56" s="9" t="s">
        <v>12</v>
      </c>
      <c r="F56" s="3">
        <v>23</v>
      </c>
      <c r="G56" s="3" t="str" cm="1">
        <f t="array" ref="G56">_xlfn.IFS(HR_Analytics[[#This Row],[Distance From Home]]&lt;=5,"1-5",HR_Analytics[[#This Row],[Distance From Home]]&lt;=10,"5-10",HR_Analytics[[#This Row],[Distance From Home]]&lt;=15,"10-15",HR_Analytics[[#This Row],[Distance From Home]]&lt;=20,"15-20",HR_Analytics[[#This Row],[Distance From Home]]&gt;20,"Above 20")</f>
        <v>Above 20</v>
      </c>
      <c r="H56" s="3">
        <v>3</v>
      </c>
      <c r="I56" s="9" t="str">
        <f>VLOOKUP(H56,Mapping!$J$2:$K$6,2,0)</f>
        <v>Bachelors</v>
      </c>
      <c r="J56" s="9" t="s">
        <v>33</v>
      </c>
      <c r="K56" s="3">
        <v>72</v>
      </c>
      <c r="L56" s="3">
        <v>3</v>
      </c>
      <c r="M56" s="9" t="str">
        <f>VLOOKUP(L56,Mapping!$A$2:$B$5,2,0)</f>
        <v>Neutral</v>
      </c>
      <c r="N56" s="9" t="s">
        <v>14</v>
      </c>
      <c r="O56" s="3">
        <v>2</v>
      </c>
      <c r="P56" s="9" t="str">
        <f>VLOOKUP(O56,Mapping!$A$9:$B$12,2,0)</f>
        <v>Medium</v>
      </c>
      <c r="Q56" s="3">
        <v>2</v>
      </c>
      <c r="R56" s="9" t="str">
        <f>VLOOKUP(Q56,Mapping!$A$16:$B$20,2,0)</f>
        <v>Junior</v>
      </c>
      <c r="S56" s="9" t="s">
        <v>15</v>
      </c>
      <c r="T56" s="3">
        <v>4</v>
      </c>
      <c r="U56" s="9" t="str">
        <f>VLOOKUP(T56,Mapping!$E$9:$F$12,2,0)</f>
        <v>Satisfied</v>
      </c>
      <c r="V56" s="9" t="s">
        <v>22</v>
      </c>
      <c r="W56" s="5">
        <v>4157</v>
      </c>
      <c r="X56" s="3">
        <v>7</v>
      </c>
      <c r="Y56" s="9" t="s">
        <v>10</v>
      </c>
      <c r="Z56" s="4">
        <v>19</v>
      </c>
      <c r="AA56" s="24">
        <f>HR_Analytics[[#This Row],[Salary Hike]]/100</f>
        <v>0.19</v>
      </c>
      <c r="AB56" s="3">
        <v>3</v>
      </c>
      <c r="AC56" s="9" t="str">
        <f>VLOOKUP(AB56,Mapping!$E$2:$F$3,2,0)</f>
        <v>Excellent</v>
      </c>
      <c r="AD56" s="3">
        <v>3</v>
      </c>
      <c r="AE56" s="9" t="str">
        <f>VLOOKUP(AD56,Mapping!$E$16:$F$19,2,0)</f>
        <v>Neutral</v>
      </c>
      <c r="AF56" s="3">
        <v>1</v>
      </c>
      <c r="AG56" s="3">
        <v>5</v>
      </c>
      <c r="AH56" s="3" t="str" cm="1">
        <f t="array" ref="AH56">_xlfn.IFS(HR_Analytics[[#This Row],[Total Working Years]]&lt;=2,"0-2",HR_Analytics[[#This Row],[Total Working Years]]&lt;=5,"2-5",HR_Analytics[[#This Row],[Total Working Years]]&lt;=10,"5-10",HR_Analytics[[#This Row],[Total Working Years]]&lt;=20,"10-20",HR_Analytics[[#This Row],[Total Working Years]]&lt;=40,"20-40")</f>
        <v>2-5</v>
      </c>
      <c r="AI56" s="3">
        <v>2</v>
      </c>
      <c r="AJ56" s="3">
        <v>2</v>
      </c>
      <c r="AK56" s="9" t="str">
        <f>VLOOKUP(AJ56,Mapping!$J$10:$K$13,2,0)</f>
        <v>Good</v>
      </c>
      <c r="AL56" s="3">
        <v>2</v>
      </c>
      <c r="AM56" s="3" t="str" cm="1">
        <f t="array" ref="AM56">_xlfn.IFS(HR_Analytics[[#This Row],[Years At Company]]&lt;=2,"0-2",HR_Analytics[[#This Row],[Years At Company]]&lt;=5,"2-5",HR_Analytics[[#This Row],[Years At Company]]&lt;=10,"5-10",HR_Analytics[[#This Row],[Years At Company]]&lt;=20,"10-20",HR_Analytics[[#This Row],[Years At Company]]&lt;=40,"20-40")</f>
        <v>0-2</v>
      </c>
      <c r="AN56" s="3">
        <v>2</v>
      </c>
      <c r="AO56" s="3" t="str" cm="1">
        <f t="array" ref="AO56">_xlfn.IFS(HR_Analytics[[#This Row],[Years In Current Role]]&lt;=2,"0-2",HR_Analytics[[#This Row],[Years In Current Role]]&lt;=5,"2-5",HR_Analytics[[#This Row],[Years In Current Role]]&lt;=10,"5-10",HR_Analytics[[#This Row],[Years In Current Role]]&lt;=15,"10-15",HR_Analytics[[#This Row],[Years In Current Role]]&gt;15,"Above 15")</f>
        <v>0-2</v>
      </c>
      <c r="AP56" s="3">
        <v>0</v>
      </c>
      <c r="AQ56" s="14" t="str" cm="1">
        <f t="array" ref="AQ56">_xlfn.IFS(HR_Analytics[[#This Row],[Years Since Last Promotion]]&lt;=2,"0-2",HR_Analytics[[#This Row],[Years Since Last Promotion]]&lt;=5,"2-5",HR_Analytics[[#This Row],[Years Since Last Promotion]]&lt;=10,"5-10",HR_Analytics[[#This Row],[Years Since Last Promotion]]&lt;=15,"10-15")</f>
        <v>0-2</v>
      </c>
      <c r="AR56" s="14">
        <v>0</v>
      </c>
      <c r="AS56" s="3" t="str" cm="1">
        <f t="array" ref="AS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7" spans="1:45" x14ac:dyDescent="0.25">
      <c r="A57" s="12">
        <v>33</v>
      </c>
      <c r="B57" s="12" t="str" cm="1">
        <f t="array" ref="B57">_xlfn.IFS(HR_Analytics[[#This Row],[Age]]&lt;=30,"Below 30",HR_Analytics[[#This Row],[Age]]&lt;=40,"30-40",HR_Analytics[[#This Row],[Age]]&lt;=60,"40-60")</f>
        <v>30-40</v>
      </c>
      <c r="C57" s="9" t="s">
        <v>17</v>
      </c>
      <c r="D57" s="9" t="s">
        <v>18</v>
      </c>
      <c r="E57" s="9" t="s">
        <v>19</v>
      </c>
      <c r="F57" s="3">
        <v>1</v>
      </c>
      <c r="G57" s="3" t="str" cm="1">
        <f t="array" ref="G57">_xlfn.IFS(HR_Analytics[[#This Row],[Distance From Home]]&lt;=5,"1-5",HR_Analytics[[#This Row],[Distance From Home]]&lt;=10,"5-10",HR_Analytics[[#This Row],[Distance From Home]]&lt;=15,"10-15",HR_Analytics[[#This Row],[Distance From Home]]&lt;=20,"15-20",HR_Analytics[[#This Row],[Distance From Home]]&gt;20,"Above 20")</f>
        <v>1-5</v>
      </c>
      <c r="H57" s="3">
        <v>2</v>
      </c>
      <c r="I57" s="9" t="str">
        <f>VLOOKUP(H57,Mapping!$J$2:$K$6,2,0)</f>
        <v>College</v>
      </c>
      <c r="J57" s="9" t="s">
        <v>13</v>
      </c>
      <c r="K57" s="3">
        <v>73</v>
      </c>
      <c r="L57" s="3">
        <v>1</v>
      </c>
      <c r="M57" s="9" t="str">
        <f>VLOOKUP(L57,Mapping!$A$2:$B$5,2,0)</f>
        <v>Very Dissatisfied</v>
      </c>
      <c r="N57" s="9" t="s">
        <v>14</v>
      </c>
      <c r="O57" s="3">
        <v>3</v>
      </c>
      <c r="P57" s="9" t="str">
        <f>VLOOKUP(O57,Mapping!$A$9:$B$12,2,0)</f>
        <v>High</v>
      </c>
      <c r="Q57" s="3">
        <v>3</v>
      </c>
      <c r="R57" s="9" t="str">
        <f>VLOOKUP(Q57,Mapping!$A$16:$B$20,2,0)</f>
        <v>Mid Level</v>
      </c>
      <c r="S57" s="9" t="s">
        <v>32</v>
      </c>
      <c r="T57" s="3">
        <v>4</v>
      </c>
      <c r="U57" s="9" t="str">
        <f>VLOOKUP(T57,Mapping!$E$9:$F$12,2,0)</f>
        <v>Satisfied</v>
      </c>
      <c r="V57" s="9" t="s">
        <v>16</v>
      </c>
      <c r="W57" s="5">
        <v>13458</v>
      </c>
      <c r="X57" s="3">
        <v>1</v>
      </c>
      <c r="Y57" s="9" t="s">
        <v>10</v>
      </c>
      <c r="Z57" s="4">
        <v>12</v>
      </c>
      <c r="AA57" s="24">
        <f>HR_Analytics[[#This Row],[Salary Hike]]/100</f>
        <v>0.12</v>
      </c>
      <c r="AB57" s="3">
        <v>3</v>
      </c>
      <c r="AC57" s="9" t="str">
        <f>VLOOKUP(AB57,Mapping!$E$2:$F$3,2,0)</f>
        <v>Excellent</v>
      </c>
      <c r="AD57" s="3">
        <v>3</v>
      </c>
      <c r="AE57" s="9" t="str">
        <f>VLOOKUP(AD57,Mapping!$E$16:$F$19,2,0)</f>
        <v>Neutral</v>
      </c>
      <c r="AF57" s="3">
        <v>0</v>
      </c>
      <c r="AG57" s="3">
        <v>15</v>
      </c>
      <c r="AH57" s="3" t="str" cm="1">
        <f t="array" ref="AH57">_xlfn.IFS(HR_Analytics[[#This Row],[Total Working Years]]&lt;=2,"0-2",HR_Analytics[[#This Row],[Total Working Years]]&lt;=5,"2-5",HR_Analytics[[#This Row],[Total Working Years]]&lt;=10,"5-10",HR_Analytics[[#This Row],[Total Working Years]]&lt;=20,"10-20",HR_Analytics[[#This Row],[Total Working Years]]&lt;=40,"20-40")</f>
        <v>10-20</v>
      </c>
      <c r="AI57" s="3">
        <v>1</v>
      </c>
      <c r="AJ57" s="3">
        <v>3</v>
      </c>
      <c r="AK57" s="9" t="str">
        <f>VLOOKUP(AJ57,Mapping!$J$10:$K$13,2,0)</f>
        <v>Better</v>
      </c>
      <c r="AL57" s="3">
        <v>15</v>
      </c>
      <c r="AM57" s="3" t="str" cm="1">
        <f t="array" ref="AM57">_xlfn.IFS(HR_Analytics[[#This Row],[Years At Company]]&lt;=2,"0-2",HR_Analytics[[#This Row],[Years At Company]]&lt;=5,"2-5",HR_Analytics[[#This Row],[Years At Company]]&lt;=10,"5-10",HR_Analytics[[#This Row],[Years At Company]]&lt;=20,"10-20",HR_Analytics[[#This Row],[Years At Company]]&lt;=40,"20-40")</f>
        <v>10-20</v>
      </c>
      <c r="AN57" s="3">
        <v>14</v>
      </c>
      <c r="AO57" s="3" t="str" cm="1">
        <f t="array" ref="AO57">_xlfn.IFS(HR_Analytics[[#This Row],[Years In Current Role]]&lt;=2,"0-2",HR_Analytics[[#This Row],[Years In Current Role]]&lt;=5,"2-5",HR_Analytics[[#This Row],[Years In Current Role]]&lt;=10,"5-10",HR_Analytics[[#This Row],[Years In Current Role]]&lt;=15,"10-15",HR_Analytics[[#This Row],[Years In Current Role]]&gt;15,"Above 15")</f>
        <v>10-15</v>
      </c>
      <c r="AP57" s="3">
        <v>8</v>
      </c>
      <c r="AQ57" s="14" t="str" cm="1">
        <f t="array" ref="AQ57">_xlfn.IFS(HR_Analytics[[#This Row],[Years Since Last Promotion]]&lt;=2,"0-2",HR_Analytics[[#This Row],[Years Since Last Promotion]]&lt;=5,"2-5",HR_Analytics[[#This Row],[Years Since Last Promotion]]&lt;=10,"5-10",HR_Analytics[[#This Row],[Years Since Last Promotion]]&lt;=15,"10-15")</f>
        <v>5-10</v>
      </c>
      <c r="AR57" s="14">
        <v>12</v>
      </c>
      <c r="AS57" s="3" t="str" cm="1">
        <f t="array" ref="AS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58" spans="1:45" x14ac:dyDescent="0.25">
      <c r="A58" s="12">
        <v>35</v>
      </c>
      <c r="B58" s="12" t="str" cm="1">
        <f t="array" ref="B58">_xlfn.IFS(HR_Analytics[[#This Row],[Age]]&lt;=30,"Below 30",HR_Analytics[[#This Row],[Age]]&lt;=40,"30-40",HR_Analytics[[#This Row],[Age]]&lt;=60,"40-60")</f>
        <v>30-40</v>
      </c>
      <c r="C58" s="9" t="s">
        <v>17</v>
      </c>
      <c r="D58" s="9" t="s">
        <v>18</v>
      </c>
      <c r="E58" s="9" t="s">
        <v>12</v>
      </c>
      <c r="F58" s="3">
        <v>18</v>
      </c>
      <c r="G58" s="3" t="str" cm="1">
        <f t="array" ref="G58">_xlfn.IFS(HR_Analytics[[#This Row],[Distance From Home]]&lt;=5,"1-5",HR_Analytics[[#This Row],[Distance From Home]]&lt;=10,"5-10",HR_Analytics[[#This Row],[Distance From Home]]&lt;=15,"10-15",HR_Analytics[[#This Row],[Distance From Home]]&lt;=20,"15-20",HR_Analytics[[#This Row],[Distance From Home]]&gt;20,"Above 20")</f>
        <v>15-20</v>
      </c>
      <c r="H58" s="3">
        <v>5</v>
      </c>
      <c r="I58" s="9" t="str">
        <f>VLOOKUP(H58,Mapping!$J$2:$K$6,2,0)</f>
        <v>Doctor</v>
      </c>
      <c r="J58" s="9" t="s">
        <v>13</v>
      </c>
      <c r="K58" s="3">
        <v>74</v>
      </c>
      <c r="L58" s="3">
        <v>2</v>
      </c>
      <c r="M58" s="9" t="str">
        <f>VLOOKUP(L58,Mapping!$A$2:$B$5,2,0)</f>
        <v>Dissatisfied</v>
      </c>
      <c r="N58" s="9" t="s">
        <v>20</v>
      </c>
      <c r="O58" s="3">
        <v>3</v>
      </c>
      <c r="P58" s="9" t="str">
        <f>VLOOKUP(O58,Mapping!$A$9:$B$12,2,0)</f>
        <v>High</v>
      </c>
      <c r="Q58" s="3">
        <v>3</v>
      </c>
      <c r="R58" s="9" t="str">
        <f>VLOOKUP(Q58,Mapping!$A$16:$B$20,2,0)</f>
        <v>Mid Level</v>
      </c>
      <c r="S58" s="9" t="s">
        <v>15</v>
      </c>
      <c r="T58" s="3">
        <v>1</v>
      </c>
      <c r="U58" s="9" t="str">
        <f>VLOOKUP(T58,Mapping!$E$9:$F$12,2,0)</f>
        <v>Very Dissatisfied</v>
      </c>
      <c r="V58" s="9" t="s">
        <v>22</v>
      </c>
      <c r="W58" s="5">
        <v>9069</v>
      </c>
      <c r="X58" s="3">
        <v>1</v>
      </c>
      <c r="Y58" s="9" t="s">
        <v>17</v>
      </c>
      <c r="Z58" s="4">
        <v>22</v>
      </c>
      <c r="AA58" s="24">
        <f>HR_Analytics[[#This Row],[Salary Hike]]/100</f>
        <v>0.22</v>
      </c>
      <c r="AB58" s="3">
        <v>4</v>
      </c>
      <c r="AC58" s="9" t="str">
        <f>VLOOKUP(AB58,Mapping!$E$2:$F$3,2,0)</f>
        <v>Outstanding</v>
      </c>
      <c r="AD58" s="3">
        <v>4</v>
      </c>
      <c r="AE58" s="9" t="str">
        <f>VLOOKUP(AD58,Mapping!$E$16:$F$19,2,0)</f>
        <v>Satisfied</v>
      </c>
      <c r="AF58" s="3">
        <v>1</v>
      </c>
      <c r="AG58" s="3">
        <v>9</v>
      </c>
      <c r="AH58" s="3" t="str" cm="1">
        <f t="array" ref="AH58">_xlfn.IFS(HR_Analytics[[#This Row],[Total Working Years]]&lt;=2,"0-2",HR_Analytics[[#This Row],[Total Working Years]]&lt;=5,"2-5",HR_Analytics[[#This Row],[Total Working Years]]&lt;=10,"5-10",HR_Analytics[[#This Row],[Total Working Years]]&lt;=20,"10-20",HR_Analytics[[#This Row],[Total Working Years]]&lt;=40,"20-40")</f>
        <v>5-10</v>
      </c>
      <c r="AI58" s="3">
        <v>3</v>
      </c>
      <c r="AJ58" s="3">
        <v>2</v>
      </c>
      <c r="AK58" s="9" t="str">
        <f>VLOOKUP(AJ58,Mapping!$J$10:$K$13,2,0)</f>
        <v>Good</v>
      </c>
      <c r="AL58" s="3">
        <v>9</v>
      </c>
      <c r="AM58" s="3" t="str" cm="1">
        <f t="array" ref="AM58">_xlfn.IFS(HR_Analytics[[#This Row],[Years At Company]]&lt;=2,"0-2",HR_Analytics[[#This Row],[Years At Company]]&lt;=5,"2-5",HR_Analytics[[#This Row],[Years At Company]]&lt;=10,"5-10",HR_Analytics[[#This Row],[Years At Company]]&lt;=20,"10-20",HR_Analytics[[#This Row],[Years At Company]]&lt;=40,"20-40")</f>
        <v>5-10</v>
      </c>
      <c r="AN58" s="3">
        <v>8</v>
      </c>
      <c r="AO58" s="3" t="str" cm="1">
        <f t="array" ref="AO58">_xlfn.IFS(HR_Analytics[[#This Row],[Years In Current Role]]&lt;=2,"0-2",HR_Analytics[[#This Row],[Years In Current Role]]&lt;=5,"2-5",HR_Analytics[[#This Row],[Years In Current Role]]&lt;=10,"5-10",HR_Analytics[[#This Row],[Years In Current Role]]&lt;=15,"10-15",HR_Analytics[[#This Row],[Years In Current Role]]&gt;15,"Above 15")</f>
        <v>5-10</v>
      </c>
      <c r="AP58" s="3">
        <v>1</v>
      </c>
      <c r="AQ58" s="14" t="str" cm="1">
        <f t="array" ref="AQ58">_xlfn.IFS(HR_Analytics[[#This Row],[Years Since Last Promotion]]&lt;=2,"0-2",HR_Analytics[[#This Row],[Years Since Last Promotion]]&lt;=5,"2-5",HR_Analytics[[#This Row],[Years Since Last Promotion]]&lt;=10,"5-10",HR_Analytics[[#This Row],[Years Since Last Promotion]]&lt;=15,"10-15")</f>
        <v>0-2</v>
      </c>
      <c r="AR58" s="14">
        <v>8</v>
      </c>
      <c r="AS58" s="3" t="str" cm="1">
        <f t="array" ref="AS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9" spans="1:45" x14ac:dyDescent="0.25">
      <c r="A59" s="12">
        <v>35</v>
      </c>
      <c r="B59" s="12" t="str" cm="1">
        <f t="array" ref="B59">_xlfn.IFS(HR_Analytics[[#This Row],[Age]]&lt;=30,"Below 30",HR_Analytics[[#This Row],[Age]]&lt;=40,"30-40",HR_Analytics[[#This Row],[Age]]&lt;=60,"40-60")</f>
        <v>30-40</v>
      </c>
      <c r="C59" s="9" t="s">
        <v>17</v>
      </c>
      <c r="D59" s="9" t="s">
        <v>11</v>
      </c>
      <c r="E59" s="9" t="s">
        <v>19</v>
      </c>
      <c r="F59" s="3">
        <v>23</v>
      </c>
      <c r="G59" s="3" t="str" cm="1">
        <f t="array" ref="G59">_xlfn.IFS(HR_Analytics[[#This Row],[Distance From Home]]&lt;=5,"1-5",HR_Analytics[[#This Row],[Distance From Home]]&lt;=10,"5-10",HR_Analytics[[#This Row],[Distance From Home]]&lt;=15,"10-15",HR_Analytics[[#This Row],[Distance From Home]]&lt;=20,"15-20",HR_Analytics[[#This Row],[Distance From Home]]&gt;20,"Above 20")</f>
        <v>Above 20</v>
      </c>
      <c r="H59" s="3">
        <v>4</v>
      </c>
      <c r="I59" s="9" t="str">
        <f>VLOOKUP(H59,Mapping!$J$2:$K$6,2,0)</f>
        <v>Masters</v>
      </c>
      <c r="J59" s="9" t="s">
        <v>25</v>
      </c>
      <c r="K59" s="3">
        <v>75</v>
      </c>
      <c r="L59" s="3">
        <v>3</v>
      </c>
      <c r="M59" s="9" t="str">
        <f>VLOOKUP(L59,Mapping!$A$2:$B$5,2,0)</f>
        <v>Neutral</v>
      </c>
      <c r="N59" s="9" t="s">
        <v>14</v>
      </c>
      <c r="O59" s="3">
        <v>3</v>
      </c>
      <c r="P59" s="9" t="str">
        <f>VLOOKUP(O59,Mapping!$A$9:$B$12,2,0)</f>
        <v>High</v>
      </c>
      <c r="Q59" s="3">
        <v>1</v>
      </c>
      <c r="R59" s="9" t="str">
        <f>VLOOKUP(Q59,Mapping!$A$16:$B$20,2,0)</f>
        <v>Entry Level</v>
      </c>
      <c r="S59" s="9" t="s">
        <v>24</v>
      </c>
      <c r="T59" s="3">
        <v>1</v>
      </c>
      <c r="U59" s="9" t="str">
        <f>VLOOKUP(T59,Mapping!$E$9:$F$12,2,0)</f>
        <v>Very Dissatisfied</v>
      </c>
      <c r="V59" s="9" t="s">
        <v>22</v>
      </c>
      <c r="W59" s="5">
        <v>4014</v>
      </c>
      <c r="X59" s="3">
        <v>3</v>
      </c>
      <c r="Y59" s="9" t="s">
        <v>10</v>
      </c>
      <c r="Z59" s="4">
        <v>15</v>
      </c>
      <c r="AA59" s="24">
        <f>HR_Analytics[[#This Row],[Salary Hike]]/100</f>
        <v>0.15</v>
      </c>
      <c r="AB59" s="3">
        <v>3</v>
      </c>
      <c r="AC59" s="9" t="str">
        <f>VLOOKUP(AB59,Mapping!$E$2:$F$3,2,0)</f>
        <v>Excellent</v>
      </c>
      <c r="AD59" s="3">
        <v>3</v>
      </c>
      <c r="AE59" s="9" t="str">
        <f>VLOOKUP(AD59,Mapping!$E$16:$F$19,2,0)</f>
        <v>Neutral</v>
      </c>
      <c r="AF59" s="3">
        <v>1</v>
      </c>
      <c r="AG59" s="3">
        <v>4</v>
      </c>
      <c r="AH59" s="3" t="str" cm="1">
        <f t="array" ref="AH59">_xlfn.IFS(HR_Analytics[[#This Row],[Total Working Years]]&lt;=2,"0-2",HR_Analytics[[#This Row],[Total Working Years]]&lt;=5,"2-5",HR_Analytics[[#This Row],[Total Working Years]]&lt;=10,"5-10",HR_Analytics[[#This Row],[Total Working Years]]&lt;=20,"10-20",HR_Analytics[[#This Row],[Total Working Years]]&lt;=40,"20-40")</f>
        <v>2-5</v>
      </c>
      <c r="AI59" s="3">
        <v>3</v>
      </c>
      <c r="AJ59" s="3">
        <v>3</v>
      </c>
      <c r="AK59" s="9" t="str">
        <f>VLOOKUP(AJ59,Mapping!$J$10:$K$13,2,0)</f>
        <v>Better</v>
      </c>
      <c r="AL59" s="3">
        <v>2</v>
      </c>
      <c r="AM59" s="3" t="str" cm="1">
        <f t="array" ref="AM59">_xlfn.IFS(HR_Analytics[[#This Row],[Years At Company]]&lt;=2,"0-2",HR_Analytics[[#This Row],[Years At Company]]&lt;=5,"2-5",HR_Analytics[[#This Row],[Years At Company]]&lt;=10,"5-10",HR_Analytics[[#This Row],[Years At Company]]&lt;=20,"10-20",HR_Analytics[[#This Row],[Years At Company]]&lt;=40,"20-40")</f>
        <v>0-2</v>
      </c>
      <c r="AN59" s="3">
        <v>2</v>
      </c>
      <c r="AO59" s="3" t="str" cm="1">
        <f t="array" ref="AO59">_xlfn.IFS(HR_Analytics[[#This Row],[Years In Current Role]]&lt;=2,"0-2",HR_Analytics[[#This Row],[Years In Current Role]]&lt;=5,"2-5",HR_Analytics[[#This Row],[Years In Current Role]]&lt;=10,"5-10",HR_Analytics[[#This Row],[Years In Current Role]]&lt;=15,"10-15",HR_Analytics[[#This Row],[Years In Current Role]]&gt;15,"Above 15")</f>
        <v>0-2</v>
      </c>
      <c r="AP59" s="3">
        <v>2</v>
      </c>
      <c r="AQ59" s="14" t="str" cm="1">
        <f t="array" ref="AQ59">_xlfn.IFS(HR_Analytics[[#This Row],[Years Since Last Promotion]]&lt;=2,"0-2",HR_Analytics[[#This Row],[Years Since Last Promotion]]&lt;=5,"2-5",HR_Analytics[[#This Row],[Years Since Last Promotion]]&lt;=10,"5-10",HR_Analytics[[#This Row],[Years Since Last Promotion]]&lt;=15,"10-15")</f>
        <v>0-2</v>
      </c>
      <c r="AR59" s="14">
        <v>2</v>
      </c>
      <c r="AS59" s="3" t="str" cm="1">
        <f t="array" ref="AS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0" spans="1:45" x14ac:dyDescent="0.25">
      <c r="A60" s="12">
        <v>31</v>
      </c>
      <c r="B60" s="12" t="str" cm="1">
        <f t="array" ref="B60">_xlfn.IFS(HR_Analytics[[#This Row],[Age]]&lt;=30,"Below 30",HR_Analytics[[#This Row],[Age]]&lt;=40,"30-40",HR_Analytics[[#This Row],[Age]]&lt;=60,"40-60")</f>
        <v>30-40</v>
      </c>
      <c r="C60" s="9" t="s">
        <v>17</v>
      </c>
      <c r="D60" s="9" t="s">
        <v>11</v>
      </c>
      <c r="E60" s="9" t="s">
        <v>19</v>
      </c>
      <c r="F60" s="3">
        <v>7</v>
      </c>
      <c r="G60" s="3" t="str" cm="1">
        <f t="array" ref="G60">_xlfn.IFS(HR_Analytics[[#This Row],[Distance From Home]]&lt;=5,"1-5",HR_Analytics[[#This Row],[Distance From Home]]&lt;=10,"5-10",HR_Analytics[[#This Row],[Distance From Home]]&lt;=15,"10-15",HR_Analytics[[#This Row],[Distance From Home]]&lt;=20,"15-20",HR_Analytics[[#This Row],[Distance From Home]]&gt;20,"Above 20")</f>
        <v>5-10</v>
      </c>
      <c r="H60" s="3">
        <v>4</v>
      </c>
      <c r="I60" s="9" t="str">
        <f>VLOOKUP(H60,Mapping!$J$2:$K$6,2,0)</f>
        <v>Masters</v>
      </c>
      <c r="J60" s="9" t="s">
        <v>13</v>
      </c>
      <c r="K60" s="3">
        <v>76</v>
      </c>
      <c r="L60" s="3">
        <v>4</v>
      </c>
      <c r="M60" s="9" t="str">
        <f>VLOOKUP(L60,Mapping!$A$2:$B$5,2,0)</f>
        <v>Satisfied</v>
      </c>
      <c r="N60" s="9" t="s">
        <v>20</v>
      </c>
      <c r="O60" s="3">
        <v>3</v>
      </c>
      <c r="P60" s="9" t="str">
        <f>VLOOKUP(O60,Mapping!$A$9:$B$12,2,0)</f>
        <v>High</v>
      </c>
      <c r="Q60" s="3">
        <v>2</v>
      </c>
      <c r="R60" s="9" t="str">
        <f>VLOOKUP(Q60,Mapping!$A$16:$B$20,2,0)</f>
        <v>Junior</v>
      </c>
      <c r="S60" s="9" t="s">
        <v>24</v>
      </c>
      <c r="T60" s="3">
        <v>4</v>
      </c>
      <c r="U60" s="9" t="str">
        <f>VLOOKUP(T60,Mapping!$E$9:$F$12,2,0)</f>
        <v>Satisfied</v>
      </c>
      <c r="V60" s="9" t="s">
        <v>26</v>
      </c>
      <c r="W60" s="5">
        <v>5915</v>
      </c>
      <c r="X60" s="3">
        <v>3</v>
      </c>
      <c r="Y60" s="9" t="s">
        <v>17</v>
      </c>
      <c r="Z60" s="4">
        <v>22</v>
      </c>
      <c r="AA60" s="24">
        <f>HR_Analytics[[#This Row],[Salary Hike]]/100</f>
        <v>0.22</v>
      </c>
      <c r="AB60" s="3">
        <v>4</v>
      </c>
      <c r="AC60" s="9" t="str">
        <f>VLOOKUP(AB60,Mapping!$E$2:$F$3,2,0)</f>
        <v>Outstanding</v>
      </c>
      <c r="AD60" s="3">
        <v>4</v>
      </c>
      <c r="AE60" s="9" t="str">
        <f>VLOOKUP(AD60,Mapping!$E$16:$F$19,2,0)</f>
        <v>Satisfied</v>
      </c>
      <c r="AF60" s="3">
        <v>1</v>
      </c>
      <c r="AG60" s="3">
        <v>10</v>
      </c>
      <c r="AH60" s="3" t="str" cm="1">
        <f t="array" ref="AH60">_xlfn.IFS(HR_Analytics[[#This Row],[Total Working Years]]&lt;=2,"0-2",HR_Analytics[[#This Row],[Total Working Years]]&lt;=5,"2-5",HR_Analytics[[#This Row],[Total Working Years]]&lt;=10,"5-10",HR_Analytics[[#This Row],[Total Working Years]]&lt;=20,"10-20",HR_Analytics[[#This Row],[Total Working Years]]&lt;=40,"20-40")</f>
        <v>5-10</v>
      </c>
      <c r="AI60" s="3">
        <v>3</v>
      </c>
      <c r="AJ60" s="3">
        <v>2</v>
      </c>
      <c r="AK60" s="9" t="str">
        <f>VLOOKUP(AJ60,Mapping!$J$10:$K$13,2,0)</f>
        <v>Good</v>
      </c>
      <c r="AL60" s="3">
        <v>7</v>
      </c>
      <c r="AM60" s="3" t="str" cm="1">
        <f t="array" ref="AM60">_xlfn.IFS(HR_Analytics[[#This Row],[Years At Company]]&lt;=2,"0-2",HR_Analytics[[#This Row],[Years At Company]]&lt;=5,"2-5",HR_Analytics[[#This Row],[Years At Company]]&lt;=10,"5-10",HR_Analytics[[#This Row],[Years At Company]]&lt;=20,"10-20",HR_Analytics[[#This Row],[Years At Company]]&lt;=40,"20-40")</f>
        <v>5-10</v>
      </c>
      <c r="AN60" s="3">
        <v>7</v>
      </c>
      <c r="AO60" s="3" t="str" cm="1">
        <f t="array" ref="AO60">_xlfn.IFS(HR_Analytics[[#This Row],[Years In Current Role]]&lt;=2,"0-2",HR_Analytics[[#This Row],[Years In Current Role]]&lt;=5,"2-5",HR_Analytics[[#This Row],[Years In Current Role]]&lt;=10,"5-10",HR_Analytics[[#This Row],[Years In Current Role]]&lt;=15,"10-15",HR_Analytics[[#This Row],[Years In Current Role]]&gt;15,"Above 15")</f>
        <v>5-10</v>
      </c>
      <c r="AP60" s="3">
        <v>1</v>
      </c>
      <c r="AQ60" s="14" t="str" cm="1">
        <f t="array" ref="AQ60">_xlfn.IFS(HR_Analytics[[#This Row],[Years Since Last Promotion]]&lt;=2,"0-2",HR_Analytics[[#This Row],[Years Since Last Promotion]]&lt;=5,"2-5",HR_Analytics[[#This Row],[Years Since Last Promotion]]&lt;=10,"5-10",HR_Analytics[[#This Row],[Years Since Last Promotion]]&lt;=15,"10-15")</f>
        <v>0-2</v>
      </c>
      <c r="AR60" s="14">
        <v>7</v>
      </c>
      <c r="AS60" s="3" t="str" cm="1">
        <f t="array" ref="AS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1" spans="1:45" x14ac:dyDescent="0.25">
      <c r="A61" s="12">
        <v>37</v>
      </c>
      <c r="B61" s="12" t="str" cm="1">
        <f t="array" ref="B61">_xlfn.IFS(HR_Analytics[[#This Row],[Age]]&lt;=30,"Below 30",HR_Analytics[[#This Row],[Age]]&lt;=40,"30-40",HR_Analytics[[#This Row],[Age]]&lt;=60,"40-60")</f>
        <v>30-40</v>
      </c>
      <c r="C61" s="9" t="s">
        <v>17</v>
      </c>
      <c r="D61" s="9" t="s">
        <v>11</v>
      </c>
      <c r="E61" s="9" t="s">
        <v>19</v>
      </c>
      <c r="F61" s="3">
        <v>1</v>
      </c>
      <c r="G61" s="3" t="str" cm="1">
        <f t="array" ref="G61">_xlfn.IFS(HR_Analytics[[#This Row],[Distance From Home]]&lt;=5,"1-5",HR_Analytics[[#This Row],[Distance From Home]]&lt;=10,"5-10",HR_Analytics[[#This Row],[Distance From Home]]&lt;=15,"10-15",HR_Analytics[[#This Row],[Distance From Home]]&lt;=20,"15-20",HR_Analytics[[#This Row],[Distance From Home]]&gt;20,"Above 20")</f>
        <v>1-5</v>
      </c>
      <c r="H61" s="3">
        <v>4</v>
      </c>
      <c r="I61" s="9" t="str">
        <f>VLOOKUP(H61,Mapping!$J$2:$K$6,2,0)</f>
        <v>Masters</v>
      </c>
      <c r="J61" s="9" t="s">
        <v>13</v>
      </c>
      <c r="K61" s="3">
        <v>77</v>
      </c>
      <c r="L61" s="3">
        <v>1</v>
      </c>
      <c r="M61" s="9" t="str">
        <f>VLOOKUP(L61,Mapping!$A$2:$B$5,2,0)</f>
        <v>Very Dissatisfied</v>
      </c>
      <c r="N61" s="9" t="s">
        <v>20</v>
      </c>
      <c r="O61" s="3">
        <v>2</v>
      </c>
      <c r="P61" s="9" t="str">
        <f>VLOOKUP(O61,Mapping!$A$9:$B$12,2,0)</f>
        <v>Medium</v>
      </c>
      <c r="Q61" s="3">
        <v>2</v>
      </c>
      <c r="R61" s="9" t="str">
        <f>VLOOKUP(Q61,Mapping!$A$16:$B$20,2,0)</f>
        <v>Junior</v>
      </c>
      <c r="S61" s="9" t="s">
        <v>27</v>
      </c>
      <c r="T61" s="3">
        <v>3</v>
      </c>
      <c r="U61" s="9" t="str">
        <f>VLOOKUP(T61,Mapping!$E$9:$F$12,2,0)</f>
        <v>Neutral</v>
      </c>
      <c r="V61" s="9" t="s">
        <v>26</v>
      </c>
      <c r="W61" s="5">
        <v>5993</v>
      </c>
      <c r="X61" s="3">
        <v>1</v>
      </c>
      <c r="Y61" s="9" t="s">
        <v>17</v>
      </c>
      <c r="Z61" s="4">
        <v>18</v>
      </c>
      <c r="AA61" s="24">
        <f>HR_Analytics[[#This Row],[Salary Hike]]/100</f>
        <v>0.18</v>
      </c>
      <c r="AB61" s="3">
        <v>3</v>
      </c>
      <c r="AC61" s="9" t="str">
        <f>VLOOKUP(AB61,Mapping!$E$2:$F$3,2,0)</f>
        <v>Excellent</v>
      </c>
      <c r="AD61" s="3">
        <v>3</v>
      </c>
      <c r="AE61" s="9" t="str">
        <f>VLOOKUP(AD61,Mapping!$E$16:$F$19,2,0)</f>
        <v>Neutral</v>
      </c>
      <c r="AF61" s="3">
        <v>1</v>
      </c>
      <c r="AG61" s="3">
        <v>7</v>
      </c>
      <c r="AH61" s="3" t="str" cm="1">
        <f t="array" ref="AH61">_xlfn.IFS(HR_Analytics[[#This Row],[Total Working Years]]&lt;=2,"0-2",HR_Analytics[[#This Row],[Total Working Years]]&lt;=5,"2-5",HR_Analytics[[#This Row],[Total Working Years]]&lt;=10,"5-10",HR_Analytics[[#This Row],[Total Working Years]]&lt;=20,"10-20",HR_Analytics[[#This Row],[Total Working Years]]&lt;=40,"20-40")</f>
        <v>5-10</v>
      </c>
      <c r="AI61" s="3">
        <v>2</v>
      </c>
      <c r="AJ61" s="3">
        <v>4</v>
      </c>
      <c r="AK61" s="9" t="str">
        <f>VLOOKUP(AJ61,Mapping!$J$10:$K$13,2,0)</f>
        <v>Best</v>
      </c>
      <c r="AL61" s="3">
        <v>7</v>
      </c>
      <c r="AM61" s="3" t="str" cm="1">
        <f t="array" ref="AM61">_xlfn.IFS(HR_Analytics[[#This Row],[Years At Company]]&lt;=2,"0-2",HR_Analytics[[#This Row],[Years At Company]]&lt;=5,"2-5",HR_Analytics[[#This Row],[Years At Company]]&lt;=10,"5-10",HR_Analytics[[#This Row],[Years At Company]]&lt;=20,"10-20",HR_Analytics[[#This Row],[Years At Company]]&lt;=40,"20-40")</f>
        <v>5-10</v>
      </c>
      <c r="AN61" s="3">
        <v>5</v>
      </c>
      <c r="AO61" s="3" t="str" cm="1">
        <f t="array" ref="AO61">_xlfn.IFS(HR_Analytics[[#This Row],[Years In Current Role]]&lt;=2,"0-2",HR_Analytics[[#This Row],[Years In Current Role]]&lt;=5,"2-5",HR_Analytics[[#This Row],[Years In Current Role]]&lt;=10,"5-10",HR_Analytics[[#This Row],[Years In Current Role]]&lt;=15,"10-15",HR_Analytics[[#This Row],[Years In Current Role]]&gt;15,"Above 15")</f>
        <v>2-5</v>
      </c>
      <c r="AP61" s="3">
        <v>0</v>
      </c>
      <c r="AQ61" s="14" t="str" cm="1">
        <f t="array" ref="AQ61">_xlfn.IFS(HR_Analytics[[#This Row],[Years Since Last Promotion]]&lt;=2,"0-2",HR_Analytics[[#This Row],[Years Since Last Promotion]]&lt;=5,"2-5",HR_Analytics[[#This Row],[Years Since Last Promotion]]&lt;=10,"5-10",HR_Analytics[[#This Row],[Years Since Last Promotion]]&lt;=15,"10-15")</f>
        <v>0-2</v>
      </c>
      <c r="AR61" s="14">
        <v>7</v>
      </c>
      <c r="AS61" s="3" t="str" cm="1">
        <f t="array" ref="AS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2" spans="1:45" x14ac:dyDescent="0.25">
      <c r="A62" s="12">
        <v>32</v>
      </c>
      <c r="B62" s="12" t="str" cm="1">
        <f t="array" ref="B62">_xlfn.IFS(HR_Analytics[[#This Row],[Age]]&lt;=30,"Below 30",HR_Analytics[[#This Row],[Age]]&lt;=40,"30-40",HR_Analytics[[#This Row],[Age]]&lt;=60,"40-60")</f>
        <v>30-40</v>
      </c>
      <c r="C62" s="9" t="s">
        <v>17</v>
      </c>
      <c r="D62" s="9" t="s">
        <v>11</v>
      </c>
      <c r="E62" s="9" t="s">
        <v>19</v>
      </c>
      <c r="F62" s="3">
        <v>1</v>
      </c>
      <c r="G62" s="3" t="str" cm="1">
        <f t="array" ref="G62">_xlfn.IFS(HR_Analytics[[#This Row],[Distance From Home]]&lt;=5,"1-5",HR_Analytics[[#This Row],[Distance From Home]]&lt;=10,"5-10",HR_Analytics[[#This Row],[Distance From Home]]&lt;=15,"10-15",HR_Analytics[[#This Row],[Distance From Home]]&lt;=20,"15-20",HR_Analytics[[#This Row],[Distance From Home]]&gt;20,"Above 20")</f>
        <v>1-5</v>
      </c>
      <c r="H62" s="3">
        <v>3</v>
      </c>
      <c r="I62" s="9" t="str">
        <f>VLOOKUP(H62,Mapping!$J$2:$K$6,2,0)</f>
        <v>Bachelors</v>
      </c>
      <c r="J62" s="9" t="s">
        <v>25</v>
      </c>
      <c r="K62" s="3">
        <v>78</v>
      </c>
      <c r="L62" s="3">
        <v>1</v>
      </c>
      <c r="M62" s="9" t="str">
        <f>VLOOKUP(L62,Mapping!$A$2:$B$5,2,0)</f>
        <v>Very Dissatisfied</v>
      </c>
      <c r="N62" s="9" t="s">
        <v>20</v>
      </c>
      <c r="O62" s="3">
        <v>3</v>
      </c>
      <c r="P62" s="9" t="str">
        <f>VLOOKUP(O62,Mapping!$A$9:$B$12,2,0)</f>
        <v>High</v>
      </c>
      <c r="Q62" s="3">
        <v>2</v>
      </c>
      <c r="R62" s="9" t="str">
        <f>VLOOKUP(Q62,Mapping!$A$16:$B$20,2,0)</f>
        <v>Junior</v>
      </c>
      <c r="S62" s="9" t="s">
        <v>27</v>
      </c>
      <c r="T62" s="3">
        <v>4</v>
      </c>
      <c r="U62" s="9" t="str">
        <f>VLOOKUP(T62,Mapping!$E$9:$F$12,2,0)</f>
        <v>Satisfied</v>
      </c>
      <c r="V62" s="9" t="s">
        <v>22</v>
      </c>
      <c r="W62" s="5">
        <v>6162</v>
      </c>
      <c r="X62" s="3">
        <v>1</v>
      </c>
      <c r="Y62" s="9" t="s">
        <v>10</v>
      </c>
      <c r="Z62" s="4">
        <v>22</v>
      </c>
      <c r="AA62" s="24">
        <f>HR_Analytics[[#This Row],[Salary Hike]]/100</f>
        <v>0.22</v>
      </c>
      <c r="AB62" s="3">
        <v>4</v>
      </c>
      <c r="AC62" s="9" t="str">
        <f>VLOOKUP(AB62,Mapping!$E$2:$F$3,2,0)</f>
        <v>Outstanding</v>
      </c>
      <c r="AD62" s="3">
        <v>2</v>
      </c>
      <c r="AE62" s="9" t="str">
        <f>VLOOKUP(AD62,Mapping!$E$16:$F$19,2,0)</f>
        <v>Dissatisfied</v>
      </c>
      <c r="AF62" s="3">
        <v>1</v>
      </c>
      <c r="AG62" s="3">
        <v>9</v>
      </c>
      <c r="AH62" s="3" t="str" cm="1">
        <f t="array" ref="AH62">_xlfn.IFS(HR_Analytics[[#This Row],[Total Working Years]]&lt;=2,"0-2",HR_Analytics[[#This Row],[Total Working Years]]&lt;=5,"2-5",HR_Analytics[[#This Row],[Total Working Years]]&lt;=10,"5-10",HR_Analytics[[#This Row],[Total Working Years]]&lt;=20,"10-20",HR_Analytics[[#This Row],[Total Working Years]]&lt;=40,"20-40")</f>
        <v>5-10</v>
      </c>
      <c r="AI62" s="3">
        <v>3</v>
      </c>
      <c r="AJ62" s="3">
        <v>3</v>
      </c>
      <c r="AK62" s="9" t="str">
        <f>VLOOKUP(AJ62,Mapping!$J$10:$K$13,2,0)</f>
        <v>Better</v>
      </c>
      <c r="AL62" s="3">
        <v>9</v>
      </c>
      <c r="AM62" s="3" t="str" cm="1">
        <f t="array" ref="AM62">_xlfn.IFS(HR_Analytics[[#This Row],[Years At Company]]&lt;=2,"0-2",HR_Analytics[[#This Row],[Years At Company]]&lt;=5,"2-5",HR_Analytics[[#This Row],[Years At Company]]&lt;=10,"5-10",HR_Analytics[[#This Row],[Years At Company]]&lt;=20,"10-20",HR_Analytics[[#This Row],[Years At Company]]&lt;=40,"20-40")</f>
        <v>5-10</v>
      </c>
      <c r="AN62" s="3">
        <v>8</v>
      </c>
      <c r="AO62" s="3" t="str" cm="1">
        <f t="array" ref="AO62">_xlfn.IFS(HR_Analytics[[#This Row],[Years In Current Role]]&lt;=2,"0-2",HR_Analytics[[#This Row],[Years In Current Role]]&lt;=5,"2-5",HR_Analytics[[#This Row],[Years In Current Role]]&lt;=10,"5-10",HR_Analytics[[#This Row],[Years In Current Role]]&lt;=15,"10-15",HR_Analytics[[#This Row],[Years In Current Role]]&gt;15,"Above 15")</f>
        <v>5-10</v>
      </c>
      <c r="AP62" s="3">
        <v>7</v>
      </c>
      <c r="AQ62" s="14" t="str" cm="1">
        <f t="array" ref="AQ62">_xlfn.IFS(HR_Analytics[[#This Row],[Years Since Last Promotion]]&lt;=2,"0-2",HR_Analytics[[#This Row],[Years Since Last Promotion]]&lt;=5,"2-5",HR_Analytics[[#This Row],[Years Since Last Promotion]]&lt;=10,"5-10",HR_Analytics[[#This Row],[Years Since Last Promotion]]&lt;=15,"10-15")</f>
        <v>5-10</v>
      </c>
      <c r="AR62" s="14">
        <v>8</v>
      </c>
      <c r="AS62" s="3" t="str" cm="1">
        <f t="array" ref="AS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3" spans="1:45" x14ac:dyDescent="0.25">
      <c r="A63" s="12">
        <v>38</v>
      </c>
      <c r="B63" s="12" t="str" cm="1">
        <f t="array" ref="B63">_xlfn.IFS(HR_Analytics[[#This Row],[Age]]&lt;=30,"Below 30",HR_Analytics[[#This Row],[Age]]&lt;=40,"30-40",HR_Analytics[[#This Row],[Age]]&lt;=60,"40-60")</f>
        <v>30-40</v>
      </c>
      <c r="C63" s="9" t="s">
        <v>17</v>
      </c>
      <c r="D63" s="9" t="s">
        <v>18</v>
      </c>
      <c r="E63" s="9" t="s">
        <v>19</v>
      </c>
      <c r="F63" s="3">
        <v>29</v>
      </c>
      <c r="G63" s="3" t="str" cm="1">
        <f t="array" ref="G63">_xlfn.IFS(HR_Analytics[[#This Row],[Distance From Home]]&lt;=5,"1-5",HR_Analytics[[#This Row],[Distance From Home]]&lt;=10,"5-10",HR_Analytics[[#This Row],[Distance From Home]]&lt;=15,"10-15",HR_Analytics[[#This Row],[Distance From Home]]&lt;=20,"15-20",HR_Analytics[[#This Row],[Distance From Home]]&gt;20,"Above 20")</f>
        <v>Above 20</v>
      </c>
      <c r="H63" s="3">
        <v>5</v>
      </c>
      <c r="I63" s="9" t="str">
        <f>VLOOKUP(H63,Mapping!$J$2:$K$6,2,0)</f>
        <v>Doctor</v>
      </c>
      <c r="J63" s="9" t="s">
        <v>13</v>
      </c>
      <c r="K63" s="3">
        <v>79</v>
      </c>
      <c r="L63" s="3">
        <v>4</v>
      </c>
      <c r="M63" s="9" t="str">
        <f>VLOOKUP(L63,Mapping!$A$2:$B$5,2,0)</f>
        <v>Satisfied</v>
      </c>
      <c r="N63" s="9" t="s">
        <v>14</v>
      </c>
      <c r="O63" s="3">
        <v>3</v>
      </c>
      <c r="P63" s="9" t="str">
        <f>VLOOKUP(O63,Mapping!$A$9:$B$12,2,0)</f>
        <v>High</v>
      </c>
      <c r="Q63" s="3">
        <v>2</v>
      </c>
      <c r="R63" s="9" t="str">
        <f>VLOOKUP(Q63,Mapping!$A$16:$B$20,2,0)</f>
        <v>Junior</v>
      </c>
      <c r="S63" s="9" t="s">
        <v>24</v>
      </c>
      <c r="T63" s="3">
        <v>4</v>
      </c>
      <c r="U63" s="9" t="str">
        <f>VLOOKUP(T63,Mapping!$E$9:$F$12,2,0)</f>
        <v>Satisfied</v>
      </c>
      <c r="V63" s="9" t="s">
        <v>16</v>
      </c>
      <c r="W63" s="5">
        <v>2406</v>
      </c>
      <c r="X63" s="3">
        <v>1</v>
      </c>
      <c r="Y63" s="9" t="s">
        <v>17</v>
      </c>
      <c r="Z63" s="4">
        <v>11</v>
      </c>
      <c r="AA63" s="24">
        <f>HR_Analytics[[#This Row],[Salary Hike]]/100</f>
        <v>0.11</v>
      </c>
      <c r="AB63" s="3">
        <v>3</v>
      </c>
      <c r="AC63" s="9" t="str">
        <f>VLOOKUP(AB63,Mapping!$E$2:$F$3,2,0)</f>
        <v>Excellent</v>
      </c>
      <c r="AD63" s="3">
        <v>4</v>
      </c>
      <c r="AE63" s="9" t="str">
        <f>VLOOKUP(AD63,Mapping!$E$16:$F$19,2,0)</f>
        <v>Satisfied</v>
      </c>
      <c r="AF63" s="3">
        <v>0</v>
      </c>
      <c r="AG63" s="3">
        <v>10</v>
      </c>
      <c r="AH63" s="3" t="str" cm="1">
        <f t="array" ref="AH63">_xlfn.IFS(HR_Analytics[[#This Row],[Total Working Years]]&lt;=2,"0-2",HR_Analytics[[#This Row],[Total Working Years]]&lt;=5,"2-5",HR_Analytics[[#This Row],[Total Working Years]]&lt;=10,"5-10",HR_Analytics[[#This Row],[Total Working Years]]&lt;=20,"10-20",HR_Analytics[[#This Row],[Total Working Years]]&lt;=40,"20-40")</f>
        <v>5-10</v>
      </c>
      <c r="AI63" s="3">
        <v>2</v>
      </c>
      <c r="AJ63" s="3">
        <v>3</v>
      </c>
      <c r="AK63" s="9" t="str">
        <f>VLOOKUP(AJ63,Mapping!$J$10:$K$13,2,0)</f>
        <v>Better</v>
      </c>
      <c r="AL63" s="3">
        <v>10</v>
      </c>
      <c r="AM63" s="3" t="str" cm="1">
        <f t="array" ref="AM63">_xlfn.IFS(HR_Analytics[[#This Row],[Years At Company]]&lt;=2,"0-2",HR_Analytics[[#This Row],[Years At Company]]&lt;=5,"2-5",HR_Analytics[[#This Row],[Years At Company]]&lt;=10,"5-10",HR_Analytics[[#This Row],[Years At Company]]&lt;=20,"10-20",HR_Analytics[[#This Row],[Years At Company]]&lt;=40,"20-40")</f>
        <v>5-10</v>
      </c>
      <c r="AN63" s="3">
        <v>3</v>
      </c>
      <c r="AO63" s="3" t="str" cm="1">
        <f t="array" ref="AO63">_xlfn.IFS(HR_Analytics[[#This Row],[Years In Current Role]]&lt;=2,"0-2",HR_Analytics[[#This Row],[Years In Current Role]]&lt;=5,"2-5",HR_Analytics[[#This Row],[Years In Current Role]]&lt;=10,"5-10",HR_Analytics[[#This Row],[Years In Current Role]]&lt;=15,"10-15",HR_Analytics[[#This Row],[Years In Current Role]]&gt;15,"Above 15")</f>
        <v>2-5</v>
      </c>
      <c r="AP63" s="3">
        <v>9</v>
      </c>
      <c r="AQ63" s="14" t="str" cm="1">
        <f t="array" ref="AQ63">_xlfn.IFS(HR_Analytics[[#This Row],[Years Since Last Promotion]]&lt;=2,"0-2",HR_Analytics[[#This Row],[Years Since Last Promotion]]&lt;=5,"2-5",HR_Analytics[[#This Row],[Years Since Last Promotion]]&lt;=10,"5-10",HR_Analytics[[#This Row],[Years Since Last Promotion]]&lt;=15,"10-15")</f>
        <v>5-10</v>
      </c>
      <c r="AR63" s="14">
        <v>9</v>
      </c>
      <c r="AS63" s="3" t="str" cm="1">
        <f t="array" ref="AS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4" spans="1:45" x14ac:dyDescent="0.25">
      <c r="A64" s="12">
        <v>50</v>
      </c>
      <c r="B64" s="12" t="str" cm="1">
        <f t="array" ref="B64">_xlfn.IFS(HR_Analytics[[#This Row],[Age]]&lt;=30,"Below 30",HR_Analytics[[#This Row],[Age]]&lt;=40,"30-40",HR_Analytics[[#This Row],[Age]]&lt;=60,"40-60")</f>
        <v>40-60</v>
      </c>
      <c r="C64" s="9" t="s">
        <v>17</v>
      </c>
      <c r="D64" s="9" t="s">
        <v>11</v>
      </c>
      <c r="E64" s="9" t="s">
        <v>19</v>
      </c>
      <c r="F64" s="3">
        <v>7</v>
      </c>
      <c r="G64" s="3" t="str" cm="1">
        <f t="array" ref="G64">_xlfn.IFS(HR_Analytics[[#This Row],[Distance From Home]]&lt;=5,"1-5",HR_Analytics[[#This Row],[Distance From Home]]&lt;=10,"5-10",HR_Analytics[[#This Row],[Distance From Home]]&lt;=15,"10-15",HR_Analytics[[#This Row],[Distance From Home]]&lt;=20,"15-20",HR_Analytics[[#This Row],[Distance From Home]]&gt;20,"Above 20")</f>
        <v>5-10</v>
      </c>
      <c r="H64" s="3">
        <v>2</v>
      </c>
      <c r="I64" s="9" t="str">
        <f>VLOOKUP(H64,Mapping!$J$2:$K$6,2,0)</f>
        <v>College</v>
      </c>
      <c r="J64" s="9" t="s">
        <v>25</v>
      </c>
      <c r="K64" s="3">
        <v>80</v>
      </c>
      <c r="L64" s="3">
        <v>2</v>
      </c>
      <c r="M64" s="9" t="str">
        <f>VLOOKUP(L64,Mapping!$A$2:$B$5,2,0)</f>
        <v>Dissatisfied</v>
      </c>
      <c r="N64" s="9" t="s">
        <v>14</v>
      </c>
      <c r="O64" s="3">
        <v>2</v>
      </c>
      <c r="P64" s="9" t="str">
        <f>VLOOKUP(O64,Mapping!$A$9:$B$12,2,0)</f>
        <v>Medium</v>
      </c>
      <c r="Q64" s="3">
        <v>5</v>
      </c>
      <c r="R64" s="9" t="str">
        <f>VLOOKUP(Q64,Mapping!$A$16:$B$20,2,0)</f>
        <v>Executive</v>
      </c>
      <c r="S64" s="9" t="s">
        <v>32</v>
      </c>
      <c r="T64" s="3">
        <v>3</v>
      </c>
      <c r="U64" s="9" t="str">
        <f>VLOOKUP(T64,Mapping!$E$9:$F$12,2,0)</f>
        <v>Neutral</v>
      </c>
      <c r="V64" s="9" t="s">
        <v>26</v>
      </c>
      <c r="W64" s="5">
        <v>18740</v>
      </c>
      <c r="X64" s="3">
        <v>5</v>
      </c>
      <c r="Y64" s="9" t="s">
        <v>10</v>
      </c>
      <c r="Z64" s="4">
        <v>12</v>
      </c>
      <c r="AA64" s="24">
        <f>HR_Analytics[[#This Row],[Salary Hike]]/100</f>
        <v>0.12</v>
      </c>
      <c r="AB64" s="3">
        <v>3</v>
      </c>
      <c r="AC64" s="9" t="str">
        <f>VLOOKUP(AB64,Mapping!$E$2:$F$3,2,0)</f>
        <v>Excellent</v>
      </c>
      <c r="AD64" s="3">
        <v>4</v>
      </c>
      <c r="AE64" s="9" t="str">
        <f>VLOOKUP(AD64,Mapping!$E$16:$F$19,2,0)</f>
        <v>Satisfied</v>
      </c>
      <c r="AF64" s="3">
        <v>1</v>
      </c>
      <c r="AG64" s="3">
        <v>29</v>
      </c>
      <c r="AH64" s="3" t="str" cm="1">
        <f t="array" ref="AH64">_xlfn.IFS(HR_Analytics[[#This Row],[Total Working Years]]&lt;=2,"0-2",HR_Analytics[[#This Row],[Total Working Years]]&lt;=5,"2-5",HR_Analytics[[#This Row],[Total Working Years]]&lt;=10,"5-10",HR_Analytics[[#This Row],[Total Working Years]]&lt;=20,"10-20",HR_Analytics[[#This Row],[Total Working Years]]&lt;=40,"20-40")</f>
        <v>20-40</v>
      </c>
      <c r="AI64" s="3">
        <v>2</v>
      </c>
      <c r="AJ64" s="3">
        <v>2</v>
      </c>
      <c r="AK64" s="9" t="str">
        <f>VLOOKUP(AJ64,Mapping!$J$10:$K$13,2,0)</f>
        <v>Good</v>
      </c>
      <c r="AL64" s="3">
        <v>27</v>
      </c>
      <c r="AM64" s="3" t="str" cm="1">
        <f t="array" ref="AM64">_xlfn.IFS(HR_Analytics[[#This Row],[Years At Company]]&lt;=2,"0-2",HR_Analytics[[#This Row],[Years At Company]]&lt;=5,"2-5",HR_Analytics[[#This Row],[Years At Company]]&lt;=10,"5-10",HR_Analytics[[#This Row],[Years At Company]]&lt;=20,"10-20",HR_Analytics[[#This Row],[Years At Company]]&lt;=40,"20-40")</f>
        <v>20-40</v>
      </c>
      <c r="AN64" s="3">
        <v>3</v>
      </c>
      <c r="AO64" s="3" t="str" cm="1">
        <f t="array" ref="AO64">_xlfn.IFS(HR_Analytics[[#This Row],[Years In Current Role]]&lt;=2,"0-2",HR_Analytics[[#This Row],[Years In Current Role]]&lt;=5,"2-5",HR_Analytics[[#This Row],[Years In Current Role]]&lt;=10,"5-10",HR_Analytics[[#This Row],[Years In Current Role]]&lt;=15,"10-15",HR_Analytics[[#This Row],[Years In Current Role]]&gt;15,"Above 15")</f>
        <v>2-5</v>
      </c>
      <c r="AP64" s="3">
        <v>13</v>
      </c>
      <c r="AQ64" s="14" t="str" cm="1">
        <f t="array" ref="AQ64">_xlfn.IFS(HR_Analytics[[#This Row],[Years Since Last Promotion]]&lt;=2,"0-2",HR_Analytics[[#This Row],[Years Since Last Promotion]]&lt;=5,"2-5",HR_Analytics[[#This Row],[Years Since Last Promotion]]&lt;=10,"5-10",HR_Analytics[[#This Row],[Years Since Last Promotion]]&lt;=15,"10-15")</f>
        <v>10-15</v>
      </c>
      <c r="AR64" s="14">
        <v>8</v>
      </c>
      <c r="AS64" s="3" t="str" cm="1">
        <f t="array" ref="AS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5" spans="1:45" x14ac:dyDescent="0.25">
      <c r="A65" s="12">
        <v>59</v>
      </c>
      <c r="B65" s="12" t="str" cm="1">
        <f t="array" ref="B65">_xlfn.IFS(HR_Analytics[[#This Row],[Age]]&lt;=30,"Below 30",HR_Analytics[[#This Row],[Age]]&lt;=40,"30-40",HR_Analytics[[#This Row],[Age]]&lt;=60,"40-60")</f>
        <v>40-60</v>
      </c>
      <c r="C65" s="9" t="s">
        <v>17</v>
      </c>
      <c r="D65" s="9" t="s">
        <v>11</v>
      </c>
      <c r="E65" s="9" t="s">
        <v>12</v>
      </c>
      <c r="F65" s="3">
        <v>25</v>
      </c>
      <c r="G65" s="3" t="str" cm="1">
        <f t="array" ref="G65">_xlfn.IFS(HR_Analytics[[#This Row],[Distance From Home]]&lt;=5,"1-5",HR_Analytics[[#This Row],[Distance From Home]]&lt;=10,"5-10",HR_Analytics[[#This Row],[Distance From Home]]&lt;=15,"10-15",HR_Analytics[[#This Row],[Distance From Home]]&lt;=20,"15-20",HR_Analytics[[#This Row],[Distance From Home]]&gt;20,"Above 20")</f>
        <v>Above 20</v>
      </c>
      <c r="H65" s="3">
        <v>3</v>
      </c>
      <c r="I65" s="9" t="str">
        <f>VLOOKUP(H65,Mapping!$J$2:$K$6,2,0)</f>
        <v>Bachelors</v>
      </c>
      <c r="J65" s="9" t="s">
        <v>13</v>
      </c>
      <c r="K65" s="3">
        <v>81</v>
      </c>
      <c r="L65" s="3">
        <v>1</v>
      </c>
      <c r="M65" s="9" t="str">
        <f>VLOOKUP(L65,Mapping!$A$2:$B$5,2,0)</f>
        <v>Very Dissatisfied</v>
      </c>
      <c r="N65" s="9" t="s">
        <v>14</v>
      </c>
      <c r="O65" s="3">
        <v>3</v>
      </c>
      <c r="P65" s="9" t="str">
        <f>VLOOKUP(O65,Mapping!$A$9:$B$12,2,0)</f>
        <v>High</v>
      </c>
      <c r="Q65" s="3">
        <v>3</v>
      </c>
      <c r="R65" s="9" t="str">
        <f>VLOOKUP(Q65,Mapping!$A$16:$B$20,2,0)</f>
        <v>Mid Level</v>
      </c>
      <c r="S65" s="9" t="s">
        <v>15</v>
      </c>
      <c r="T65" s="3">
        <v>1</v>
      </c>
      <c r="U65" s="9" t="str">
        <f>VLOOKUP(T65,Mapping!$E$9:$F$12,2,0)</f>
        <v>Very Dissatisfied</v>
      </c>
      <c r="V65" s="9" t="s">
        <v>16</v>
      </c>
      <c r="W65" s="5">
        <v>7637</v>
      </c>
      <c r="X65" s="3">
        <v>7</v>
      </c>
      <c r="Y65" s="9" t="s">
        <v>17</v>
      </c>
      <c r="Z65" s="4">
        <v>11</v>
      </c>
      <c r="AA65" s="24">
        <f>HR_Analytics[[#This Row],[Salary Hike]]/100</f>
        <v>0.11</v>
      </c>
      <c r="AB65" s="3">
        <v>3</v>
      </c>
      <c r="AC65" s="9" t="str">
        <f>VLOOKUP(AB65,Mapping!$E$2:$F$3,2,0)</f>
        <v>Excellent</v>
      </c>
      <c r="AD65" s="3">
        <v>4</v>
      </c>
      <c r="AE65" s="9" t="str">
        <f>VLOOKUP(AD65,Mapping!$E$16:$F$19,2,0)</f>
        <v>Satisfied</v>
      </c>
      <c r="AF65" s="3">
        <v>0</v>
      </c>
      <c r="AG65" s="3">
        <v>28</v>
      </c>
      <c r="AH65" s="3" t="str" cm="1">
        <f t="array" ref="AH65">_xlfn.IFS(HR_Analytics[[#This Row],[Total Working Years]]&lt;=2,"0-2",HR_Analytics[[#This Row],[Total Working Years]]&lt;=5,"2-5",HR_Analytics[[#This Row],[Total Working Years]]&lt;=10,"5-10",HR_Analytics[[#This Row],[Total Working Years]]&lt;=20,"10-20",HR_Analytics[[#This Row],[Total Working Years]]&lt;=40,"20-40")</f>
        <v>20-40</v>
      </c>
      <c r="AI65" s="3">
        <v>3</v>
      </c>
      <c r="AJ65" s="3">
        <v>2</v>
      </c>
      <c r="AK65" s="9" t="str">
        <f>VLOOKUP(AJ65,Mapping!$J$10:$K$13,2,0)</f>
        <v>Good</v>
      </c>
      <c r="AL65" s="3">
        <v>21</v>
      </c>
      <c r="AM65" s="3" t="str" cm="1">
        <f t="array" ref="AM65">_xlfn.IFS(HR_Analytics[[#This Row],[Years At Company]]&lt;=2,"0-2",HR_Analytics[[#This Row],[Years At Company]]&lt;=5,"2-5",HR_Analytics[[#This Row],[Years At Company]]&lt;=10,"5-10",HR_Analytics[[#This Row],[Years At Company]]&lt;=20,"10-20",HR_Analytics[[#This Row],[Years At Company]]&lt;=40,"20-40")</f>
        <v>20-40</v>
      </c>
      <c r="AN65" s="3">
        <v>16</v>
      </c>
      <c r="AO65" s="3" t="str" cm="1">
        <f t="array" ref="AO65">_xlfn.IFS(HR_Analytics[[#This Row],[Years In Current Role]]&lt;=2,"0-2",HR_Analytics[[#This Row],[Years In Current Role]]&lt;=5,"2-5",HR_Analytics[[#This Row],[Years In Current Role]]&lt;=10,"5-10",HR_Analytics[[#This Row],[Years In Current Role]]&lt;=15,"10-15",HR_Analytics[[#This Row],[Years In Current Role]]&gt;15,"Above 15")</f>
        <v>Above 15</v>
      </c>
      <c r="AP65" s="3">
        <v>7</v>
      </c>
      <c r="AQ65" s="14" t="str" cm="1">
        <f t="array" ref="AQ65">_xlfn.IFS(HR_Analytics[[#This Row],[Years Since Last Promotion]]&lt;=2,"0-2",HR_Analytics[[#This Row],[Years Since Last Promotion]]&lt;=5,"2-5",HR_Analytics[[#This Row],[Years Since Last Promotion]]&lt;=10,"5-10",HR_Analytics[[#This Row],[Years Since Last Promotion]]&lt;=15,"10-15")</f>
        <v>5-10</v>
      </c>
      <c r="AR65" s="14">
        <v>9</v>
      </c>
      <c r="AS65" s="3" t="str" cm="1">
        <f t="array" ref="AS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6" spans="1:45" x14ac:dyDescent="0.25">
      <c r="A66" s="12">
        <v>36</v>
      </c>
      <c r="B66" s="12" t="str" cm="1">
        <f t="array" ref="B66">_xlfn.IFS(HR_Analytics[[#This Row],[Age]]&lt;=30,"Below 30",HR_Analytics[[#This Row],[Age]]&lt;=40,"30-40",HR_Analytics[[#This Row],[Age]]&lt;=60,"40-60")</f>
        <v>30-40</v>
      </c>
      <c r="C66" s="9" t="s">
        <v>17</v>
      </c>
      <c r="D66" s="9" t="s">
        <v>11</v>
      </c>
      <c r="E66" s="9" t="s">
        <v>19</v>
      </c>
      <c r="F66" s="3">
        <v>8</v>
      </c>
      <c r="G66" s="3" t="str" cm="1">
        <f t="array" ref="G66">_xlfn.IFS(HR_Analytics[[#This Row],[Distance From Home]]&lt;=5,"1-5",HR_Analytics[[#This Row],[Distance From Home]]&lt;=10,"5-10",HR_Analytics[[#This Row],[Distance From Home]]&lt;=15,"10-15",HR_Analytics[[#This Row],[Distance From Home]]&lt;=20,"15-20",HR_Analytics[[#This Row],[Distance From Home]]&gt;20,"Above 20")</f>
        <v>5-10</v>
      </c>
      <c r="H66" s="3">
        <v>3</v>
      </c>
      <c r="I66" s="9" t="str">
        <f>VLOOKUP(H66,Mapping!$J$2:$K$6,2,0)</f>
        <v>Bachelors</v>
      </c>
      <c r="J66" s="9" t="s">
        <v>34</v>
      </c>
      <c r="K66" s="3">
        <v>83</v>
      </c>
      <c r="L66" s="3">
        <v>3</v>
      </c>
      <c r="M66" s="9" t="str">
        <f>VLOOKUP(L66,Mapping!$A$2:$B$5,2,0)</f>
        <v>Neutral</v>
      </c>
      <c r="N66" s="9" t="s">
        <v>14</v>
      </c>
      <c r="O66" s="3">
        <v>3</v>
      </c>
      <c r="P66" s="9" t="str">
        <f>VLOOKUP(O66,Mapping!$A$9:$B$12,2,0)</f>
        <v>High</v>
      </c>
      <c r="Q66" s="3">
        <v>3</v>
      </c>
      <c r="R66" s="9" t="str">
        <f>VLOOKUP(Q66,Mapping!$A$16:$B$20,2,0)</f>
        <v>Mid Level</v>
      </c>
      <c r="S66" s="9" t="s">
        <v>28</v>
      </c>
      <c r="T66" s="3">
        <v>3</v>
      </c>
      <c r="U66" s="9" t="str">
        <f>VLOOKUP(T66,Mapping!$E$9:$F$12,2,0)</f>
        <v>Neutral</v>
      </c>
      <c r="V66" s="9" t="s">
        <v>26</v>
      </c>
      <c r="W66" s="5">
        <v>10096</v>
      </c>
      <c r="X66" s="3">
        <v>1</v>
      </c>
      <c r="Y66" s="9" t="s">
        <v>17</v>
      </c>
      <c r="Z66" s="4">
        <v>13</v>
      </c>
      <c r="AA66" s="24">
        <f>HR_Analytics[[#This Row],[Salary Hike]]/100</f>
        <v>0.13</v>
      </c>
      <c r="AB66" s="3">
        <v>3</v>
      </c>
      <c r="AC66" s="9" t="str">
        <f>VLOOKUP(AB66,Mapping!$E$2:$F$3,2,0)</f>
        <v>Excellent</v>
      </c>
      <c r="AD66" s="3">
        <v>2</v>
      </c>
      <c r="AE66" s="9" t="str">
        <f>VLOOKUP(AD66,Mapping!$E$16:$F$19,2,0)</f>
        <v>Dissatisfied</v>
      </c>
      <c r="AF66" s="3">
        <v>3</v>
      </c>
      <c r="AG66" s="3">
        <v>17</v>
      </c>
      <c r="AH66" s="3" t="str" cm="1">
        <f t="array" ref="AH66">_xlfn.IFS(HR_Analytics[[#This Row],[Total Working Years]]&lt;=2,"0-2",HR_Analytics[[#This Row],[Total Working Years]]&lt;=5,"2-5",HR_Analytics[[#This Row],[Total Working Years]]&lt;=10,"5-10",HR_Analytics[[#This Row],[Total Working Years]]&lt;=20,"10-20",HR_Analytics[[#This Row],[Total Working Years]]&lt;=40,"20-40")</f>
        <v>10-20</v>
      </c>
      <c r="AI66" s="3">
        <v>2</v>
      </c>
      <c r="AJ66" s="3">
        <v>3</v>
      </c>
      <c r="AK66" s="9" t="str">
        <f>VLOOKUP(AJ66,Mapping!$J$10:$K$13,2,0)</f>
        <v>Better</v>
      </c>
      <c r="AL66" s="3">
        <v>17</v>
      </c>
      <c r="AM66" s="3" t="str" cm="1">
        <f t="array" ref="AM66">_xlfn.IFS(HR_Analytics[[#This Row],[Years At Company]]&lt;=2,"0-2",HR_Analytics[[#This Row],[Years At Company]]&lt;=5,"2-5",HR_Analytics[[#This Row],[Years At Company]]&lt;=10,"5-10",HR_Analytics[[#This Row],[Years At Company]]&lt;=20,"10-20",HR_Analytics[[#This Row],[Years At Company]]&lt;=40,"20-40")</f>
        <v>10-20</v>
      </c>
      <c r="AN66" s="3">
        <v>14</v>
      </c>
      <c r="AO66" s="3" t="str" cm="1">
        <f t="array" ref="AO66">_xlfn.IFS(HR_Analytics[[#This Row],[Years In Current Role]]&lt;=2,"0-2",HR_Analytics[[#This Row],[Years In Current Role]]&lt;=5,"2-5",HR_Analytics[[#This Row],[Years In Current Role]]&lt;=10,"5-10",HR_Analytics[[#This Row],[Years In Current Role]]&lt;=15,"10-15",HR_Analytics[[#This Row],[Years In Current Role]]&gt;15,"Above 15")</f>
        <v>10-15</v>
      </c>
      <c r="AP66" s="3">
        <v>12</v>
      </c>
      <c r="AQ66" s="14" t="str" cm="1">
        <f t="array" ref="AQ66">_xlfn.IFS(HR_Analytics[[#This Row],[Years Since Last Promotion]]&lt;=2,"0-2",HR_Analytics[[#This Row],[Years Since Last Promotion]]&lt;=5,"2-5",HR_Analytics[[#This Row],[Years Since Last Promotion]]&lt;=10,"5-10",HR_Analytics[[#This Row],[Years Since Last Promotion]]&lt;=15,"10-15")</f>
        <v>10-15</v>
      </c>
      <c r="AR66" s="14">
        <v>8</v>
      </c>
      <c r="AS66" s="3" t="str" cm="1">
        <f t="array" ref="AS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7" spans="1:45" x14ac:dyDescent="0.25">
      <c r="A67" s="12">
        <v>55</v>
      </c>
      <c r="B67" s="12" t="str" cm="1">
        <f t="array" ref="B67">_xlfn.IFS(HR_Analytics[[#This Row],[Age]]&lt;=30,"Below 30",HR_Analytics[[#This Row],[Age]]&lt;=40,"30-40",HR_Analytics[[#This Row],[Age]]&lt;=60,"40-60")</f>
        <v>40-60</v>
      </c>
      <c r="C67" s="9" t="s">
        <v>17</v>
      </c>
      <c r="D67" s="9" t="s">
        <v>11</v>
      </c>
      <c r="E67" s="9" t="s">
        <v>19</v>
      </c>
      <c r="F67" s="3">
        <v>8</v>
      </c>
      <c r="G67" s="3" t="str" cm="1">
        <f t="array" ref="G67">_xlfn.IFS(HR_Analytics[[#This Row],[Distance From Home]]&lt;=5,"1-5",HR_Analytics[[#This Row],[Distance From Home]]&lt;=10,"5-10",HR_Analytics[[#This Row],[Distance From Home]]&lt;=15,"10-15",HR_Analytics[[#This Row],[Distance From Home]]&lt;=20,"15-20",HR_Analytics[[#This Row],[Distance From Home]]&gt;20,"Above 20")</f>
        <v>5-10</v>
      </c>
      <c r="H67" s="3">
        <v>3</v>
      </c>
      <c r="I67" s="9" t="str">
        <f>VLOOKUP(H67,Mapping!$J$2:$K$6,2,0)</f>
        <v>Bachelors</v>
      </c>
      <c r="J67" s="9" t="s">
        <v>25</v>
      </c>
      <c r="K67" s="3">
        <v>84</v>
      </c>
      <c r="L67" s="3">
        <v>4</v>
      </c>
      <c r="M67" s="9" t="str">
        <f>VLOOKUP(L67,Mapping!$A$2:$B$5,2,0)</f>
        <v>Satisfied</v>
      </c>
      <c r="N67" s="9" t="s">
        <v>14</v>
      </c>
      <c r="O67" s="3">
        <v>3</v>
      </c>
      <c r="P67" s="9" t="str">
        <f>VLOOKUP(O67,Mapping!$A$9:$B$12,2,0)</f>
        <v>High</v>
      </c>
      <c r="Q67" s="3">
        <v>4</v>
      </c>
      <c r="R67" s="9" t="str">
        <f>VLOOKUP(Q67,Mapping!$A$16:$B$20,2,0)</f>
        <v>Senior</v>
      </c>
      <c r="S67" s="9" t="s">
        <v>30</v>
      </c>
      <c r="T67" s="3">
        <v>3</v>
      </c>
      <c r="U67" s="9" t="str">
        <f>VLOOKUP(T67,Mapping!$E$9:$F$12,2,0)</f>
        <v>Neutral</v>
      </c>
      <c r="V67" s="9" t="s">
        <v>26</v>
      </c>
      <c r="W67" s="5">
        <v>14756</v>
      </c>
      <c r="X67" s="3">
        <v>2</v>
      </c>
      <c r="Y67" s="9" t="s">
        <v>10</v>
      </c>
      <c r="Z67" s="4">
        <v>14</v>
      </c>
      <c r="AA67" s="24">
        <f>HR_Analytics[[#This Row],[Salary Hike]]/100</f>
        <v>0.14000000000000001</v>
      </c>
      <c r="AB67" s="3">
        <v>3</v>
      </c>
      <c r="AC67" s="9" t="str">
        <f>VLOOKUP(AB67,Mapping!$E$2:$F$3,2,0)</f>
        <v>Excellent</v>
      </c>
      <c r="AD67" s="3">
        <v>3</v>
      </c>
      <c r="AE67" s="9" t="str">
        <f>VLOOKUP(AD67,Mapping!$E$16:$F$19,2,0)</f>
        <v>Neutral</v>
      </c>
      <c r="AF67" s="3">
        <v>3</v>
      </c>
      <c r="AG67" s="3">
        <v>21</v>
      </c>
      <c r="AH67" s="3" t="str" cm="1">
        <f t="array" ref="AH67">_xlfn.IFS(HR_Analytics[[#This Row],[Total Working Years]]&lt;=2,"0-2",HR_Analytics[[#This Row],[Total Working Years]]&lt;=5,"2-5",HR_Analytics[[#This Row],[Total Working Years]]&lt;=10,"5-10",HR_Analytics[[#This Row],[Total Working Years]]&lt;=20,"10-20",HR_Analytics[[#This Row],[Total Working Years]]&lt;=40,"20-40")</f>
        <v>20-40</v>
      </c>
      <c r="AI67" s="3">
        <v>2</v>
      </c>
      <c r="AJ67" s="3">
        <v>3</v>
      </c>
      <c r="AK67" s="9" t="str">
        <f>VLOOKUP(AJ67,Mapping!$J$10:$K$13,2,0)</f>
        <v>Better</v>
      </c>
      <c r="AL67" s="3">
        <v>5</v>
      </c>
      <c r="AM67" s="3" t="str" cm="1">
        <f t="array" ref="AM67">_xlfn.IFS(HR_Analytics[[#This Row],[Years At Company]]&lt;=2,"0-2",HR_Analytics[[#This Row],[Years At Company]]&lt;=5,"2-5",HR_Analytics[[#This Row],[Years At Company]]&lt;=10,"5-10",HR_Analytics[[#This Row],[Years At Company]]&lt;=20,"10-20",HR_Analytics[[#This Row],[Years At Company]]&lt;=40,"20-40")</f>
        <v>2-5</v>
      </c>
      <c r="AN67" s="3">
        <v>0</v>
      </c>
      <c r="AO67" s="3" t="str" cm="1">
        <f t="array" ref="AO67">_xlfn.IFS(HR_Analytics[[#This Row],[Years In Current Role]]&lt;=2,"0-2",HR_Analytics[[#This Row],[Years In Current Role]]&lt;=5,"2-5",HR_Analytics[[#This Row],[Years In Current Role]]&lt;=10,"5-10",HR_Analytics[[#This Row],[Years In Current Role]]&lt;=15,"10-15",HR_Analytics[[#This Row],[Years In Current Role]]&gt;15,"Above 15")</f>
        <v>0-2</v>
      </c>
      <c r="AP67" s="3">
        <v>0</v>
      </c>
      <c r="AQ67" s="14" t="str" cm="1">
        <f t="array" ref="AQ67">_xlfn.IFS(HR_Analytics[[#This Row],[Years Since Last Promotion]]&lt;=2,"0-2",HR_Analytics[[#This Row],[Years Since Last Promotion]]&lt;=5,"2-5",HR_Analytics[[#This Row],[Years Since Last Promotion]]&lt;=10,"5-10",HR_Analytics[[#This Row],[Years Since Last Promotion]]&lt;=15,"10-15")</f>
        <v>0-2</v>
      </c>
      <c r="AR67" s="14">
        <v>2</v>
      </c>
      <c r="AS67" s="3" t="str" cm="1">
        <f t="array" ref="AS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8" spans="1:45" x14ac:dyDescent="0.25">
      <c r="A68" s="12">
        <v>36</v>
      </c>
      <c r="B68" s="12" t="str" cm="1">
        <f t="array" ref="B68">_xlfn.IFS(HR_Analytics[[#This Row],[Age]]&lt;=30,"Below 30",HR_Analytics[[#This Row],[Age]]&lt;=40,"30-40",HR_Analytics[[#This Row],[Age]]&lt;=60,"40-60")</f>
        <v>30-40</v>
      </c>
      <c r="C68" s="9" t="s">
        <v>17</v>
      </c>
      <c r="D68" s="9" t="s">
        <v>18</v>
      </c>
      <c r="E68" s="9" t="s">
        <v>19</v>
      </c>
      <c r="F68" s="3">
        <v>11</v>
      </c>
      <c r="G68" s="3" t="str" cm="1">
        <f t="array" ref="G68">_xlfn.IFS(HR_Analytics[[#This Row],[Distance From Home]]&lt;=5,"1-5",HR_Analytics[[#This Row],[Distance From Home]]&lt;=10,"5-10",HR_Analytics[[#This Row],[Distance From Home]]&lt;=15,"10-15",HR_Analytics[[#This Row],[Distance From Home]]&lt;=20,"15-20",HR_Analytics[[#This Row],[Distance From Home]]&gt;20,"Above 20")</f>
        <v>10-15</v>
      </c>
      <c r="H68" s="3">
        <v>3</v>
      </c>
      <c r="I68" s="9" t="str">
        <f>VLOOKUP(H68,Mapping!$J$2:$K$6,2,0)</f>
        <v>Bachelors</v>
      </c>
      <c r="J68" s="9" t="s">
        <v>13</v>
      </c>
      <c r="K68" s="3">
        <v>85</v>
      </c>
      <c r="L68" s="3">
        <v>2</v>
      </c>
      <c r="M68" s="9" t="str">
        <f>VLOOKUP(L68,Mapping!$A$2:$B$5,2,0)</f>
        <v>Dissatisfied</v>
      </c>
      <c r="N68" s="9" t="s">
        <v>20</v>
      </c>
      <c r="O68" s="3">
        <v>2</v>
      </c>
      <c r="P68" s="9" t="str">
        <f>VLOOKUP(O68,Mapping!$A$9:$B$12,2,0)</f>
        <v>Medium</v>
      </c>
      <c r="Q68" s="3">
        <v>2</v>
      </c>
      <c r="R68" s="9" t="str">
        <f>VLOOKUP(Q68,Mapping!$A$16:$B$20,2,0)</f>
        <v>Junior</v>
      </c>
      <c r="S68" s="9" t="s">
        <v>27</v>
      </c>
      <c r="T68" s="3">
        <v>2</v>
      </c>
      <c r="U68" s="9" t="str">
        <f>VLOOKUP(T68,Mapping!$E$9:$F$12,2,0)</f>
        <v>Dissatisfied</v>
      </c>
      <c r="V68" s="9" t="s">
        <v>16</v>
      </c>
      <c r="W68" s="5">
        <v>6499</v>
      </c>
      <c r="X68" s="3">
        <v>1</v>
      </c>
      <c r="Y68" s="9" t="s">
        <v>17</v>
      </c>
      <c r="Z68" s="4">
        <v>13</v>
      </c>
      <c r="AA68" s="24">
        <f>HR_Analytics[[#This Row],[Salary Hike]]/100</f>
        <v>0.13</v>
      </c>
      <c r="AB68" s="3">
        <v>3</v>
      </c>
      <c r="AC68" s="9" t="str">
        <f>VLOOKUP(AB68,Mapping!$E$2:$F$3,2,0)</f>
        <v>Excellent</v>
      </c>
      <c r="AD68" s="3">
        <v>3</v>
      </c>
      <c r="AE68" s="9" t="str">
        <f>VLOOKUP(AD68,Mapping!$E$16:$F$19,2,0)</f>
        <v>Neutral</v>
      </c>
      <c r="AF68" s="3">
        <v>0</v>
      </c>
      <c r="AG68" s="3">
        <v>6</v>
      </c>
      <c r="AH68" s="3" t="str" cm="1">
        <f t="array" ref="AH68">_xlfn.IFS(HR_Analytics[[#This Row],[Total Working Years]]&lt;=2,"0-2",HR_Analytics[[#This Row],[Total Working Years]]&lt;=5,"2-5",HR_Analytics[[#This Row],[Total Working Years]]&lt;=10,"5-10",HR_Analytics[[#This Row],[Total Working Years]]&lt;=20,"10-20",HR_Analytics[[#This Row],[Total Working Years]]&lt;=40,"20-40")</f>
        <v>5-10</v>
      </c>
      <c r="AI68" s="3">
        <v>3</v>
      </c>
      <c r="AJ68" s="3">
        <v>3</v>
      </c>
      <c r="AK68" s="9" t="str">
        <f>VLOOKUP(AJ68,Mapping!$J$10:$K$13,2,0)</f>
        <v>Better</v>
      </c>
      <c r="AL68" s="3">
        <v>6</v>
      </c>
      <c r="AM68" s="3" t="str" cm="1">
        <f t="array" ref="AM68">_xlfn.IFS(HR_Analytics[[#This Row],[Years At Company]]&lt;=2,"0-2",HR_Analytics[[#This Row],[Years At Company]]&lt;=5,"2-5",HR_Analytics[[#This Row],[Years At Company]]&lt;=10,"5-10",HR_Analytics[[#This Row],[Years At Company]]&lt;=20,"10-20",HR_Analytics[[#This Row],[Years At Company]]&lt;=40,"20-40")</f>
        <v>5-10</v>
      </c>
      <c r="AN68" s="3">
        <v>5</v>
      </c>
      <c r="AO68" s="3" t="str" cm="1">
        <f t="array" ref="AO68">_xlfn.IFS(HR_Analytics[[#This Row],[Years In Current Role]]&lt;=2,"0-2",HR_Analytics[[#This Row],[Years In Current Role]]&lt;=5,"2-5",HR_Analytics[[#This Row],[Years In Current Role]]&lt;=10,"5-10",HR_Analytics[[#This Row],[Years In Current Role]]&lt;=15,"10-15",HR_Analytics[[#This Row],[Years In Current Role]]&gt;15,"Above 15")</f>
        <v>2-5</v>
      </c>
      <c r="AP68" s="3">
        <v>0</v>
      </c>
      <c r="AQ68" s="14" t="str" cm="1">
        <f t="array" ref="AQ68">_xlfn.IFS(HR_Analytics[[#This Row],[Years Since Last Promotion]]&lt;=2,"0-2",HR_Analytics[[#This Row],[Years Since Last Promotion]]&lt;=5,"2-5",HR_Analytics[[#This Row],[Years Since Last Promotion]]&lt;=10,"5-10",HR_Analytics[[#This Row],[Years Since Last Promotion]]&lt;=15,"10-15")</f>
        <v>0-2</v>
      </c>
      <c r="AR68" s="14">
        <v>3</v>
      </c>
      <c r="AS68" s="3" t="str" cm="1">
        <f t="array" ref="AS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9" spans="1:45" x14ac:dyDescent="0.25">
      <c r="A69" s="12">
        <v>45</v>
      </c>
      <c r="B69" s="12" t="str" cm="1">
        <f t="array" ref="B69">_xlfn.IFS(HR_Analytics[[#This Row],[Age]]&lt;=30,"Below 30",HR_Analytics[[#This Row],[Age]]&lt;=40,"30-40",HR_Analytics[[#This Row],[Age]]&lt;=60,"40-60")</f>
        <v>40-60</v>
      </c>
      <c r="C69" s="9" t="s">
        <v>17</v>
      </c>
      <c r="D69" s="9" t="s">
        <v>11</v>
      </c>
      <c r="E69" s="9" t="s">
        <v>19</v>
      </c>
      <c r="F69" s="3">
        <v>7</v>
      </c>
      <c r="G69" s="3" t="str" cm="1">
        <f t="array" ref="G69">_xlfn.IFS(HR_Analytics[[#This Row],[Distance From Home]]&lt;=5,"1-5",HR_Analytics[[#This Row],[Distance From Home]]&lt;=10,"5-10",HR_Analytics[[#This Row],[Distance From Home]]&lt;=15,"10-15",HR_Analytics[[#This Row],[Distance From Home]]&lt;=20,"15-20",HR_Analytics[[#This Row],[Distance From Home]]&gt;20,"Above 20")</f>
        <v>5-10</v>
      </c>
      <c r="H69" s="3">
        <v>3</v>
      </c>
      <c r="I69" s="9" t="str">
        <f>VLOOKUP(H69,Mapping!$J$2:$K$6,2,0)</f>
        <v>Bachelors</v>
      </c>
      <c r="J69" s="9" t="s">
        <v>13</v>
      </c>
      <c r="K69" s="3">
        <v>86</v>
      </c>
      <c r="L69" s="3">
        <v>2</v>
      </c>
      <c r="M69" s="9" t="str">
        <f>VLOOKUP(L69,Mapping!$A$2:$B$5,2,0)</f>
        <v>Dissatisfied</v>
      </c>
      <c r="N69" s="9" t="s">
        <v>20</v>
      </c>
      <c r="O69" s="3">
        <v>3</v>
      </c>
      <c r="P69" s="9" t="str">
        <f>VLOOKUP(O69,Mapping!$A$9:$B$12,2,0)</f>
        <v>High</v>
      </c>
      <c r="Q69" s="3">
        <v>3</v>
      </c>
      <c r="R69" s="9" t="str">
        <f>VLOOKUP(Q69,Mapping!$A$16:$B$20,2,0)</f>
        <v>Mid Level</v>
      </c>
      <c r="S69" s="9" t="s">
        <v>21</v>
      </c>
      <c r="T69" s="3">
        <v>1</v>
      </c>
      <c r="U69" s="9" t="str">
        <f>VLOOKUP(T69,Mapping!$E$9:$F$12,2,0)</f>
        <v>Very Dissatisfied</v>
      </c>
      <c r="V69" s="9" t="s">
        <v>26</v>
      </c>
      <c r="W69" s="5">
        <v>9724</v>
      </c>
      <c r="X69" s="3">
        <v>2</v>
      </c>
      <c r="Y69" s="9" t="s">
        <v>17</v>
      </c>
      <c r="Z69" s="4">
        <v>17</v>
      </c>
      <c r="AA69" s="24">
        <f>HR_Analytics[[#This Row],[Salary Hike]]/100</f>
        <v>0.17</v>
      </c>
      <c r="AB69" s="3">
        <v>3</v>
      </c>
      <c r="AC69" s="9" t="str">
        <f>VLOOKUP(AB69,Mapping!$E$2:$F$3,2,0)</f>
        <v>Excellent</v>
      </c>
      <c r="AD69" s="3">
        <v>3</v>
      </c>
      <c r="AE69" s="9" t="str">
        <f>VLOOKUP(AD69,Mapping!$E$16:$F$19,2,0)</f>
        <v>Neutral</v>
      </c>
      <c r="AF69" s="3">
        <v>1</v>
      </c>
      <c r="AG69" s="3">
        <v>25</v>
      </c>
      <c r="AH69" s="3" t="str" cm="1">
        <f t="array" ref="AH69">_xlfn.IFS(HR_Analytics[[#This Row],[Total Working Years]]&lt;=2,"0-2",HR_Analytics[[#This Row],[Total Working Years]]&lt;=5,"2-5",HR_Analytics[[#This Row],[Total Working Years]]&lt;=10,"5-10",HR_Analytics[[#This Row],[Total Working Years]]&lt;=20,"10-20",HR_Analytics[[#This Row],[Total Working Years]]&lt;=40,"20-40")</f>
        <v>20-40</v>
      </c>
      <c r="AI69" s="3">
        <v>2</v>
      </c>
      <c r="AJ69" s="3">
        <v>3</v>
      </c>
      <c r="AK69" s="9" t="str">
        <f>VLOOKUP(AJ69,Mapping!$J$10:$K$13,2,0)</f>
        <v>Better</v>
      </c>
      <c r="AL69" s="3">
        <v>1</v>
      </c>
      <c r="AM69" s="3" t="str" cm="1">
        <f t="array" ref="AM69">_xlfn.IFS(HR_Analytics[[#This Row],[Years At Company]]&lt;=2,"0-2",HR_Analytics[[#This Row],[Years At Company]]&lt;=5,"2-5",HR_Analytics[[#This Row],[Years At Company]]&lt;=10,"5-10",HR_Analytics[[#This Row],[Years At Company]]&lt;=20,"10-20",HR_Analytics[[#This Row],[Years At Company]]&lt;=40,"20-40")</f>
        <v>0-2</v>
      </c>
      <c r="AN69" s="3">
        <v>0</v>
      </c>
      <c r="AO69" s="3" t="str" cm="1">
        <f t="array" ref="AO69">_xlfn.IFS(HR_Analytics[[#This Row],[Years In Current Role]]&lt;=2,"0-2",HR_Analytics[[#This Row],[Years In Current Role]]&lt;=5,"2-5",HR_Analytics[[#This Row],[Years In Current Role]]&lt;=10,"5-10",HR_Analytics[[#This Row],[Years In Current Role]]&lt;=15,"10-15",HR_Analytics[[#This Row],[Years In Current Role]]&gt;15,"Above 15")</f>
        <v>0-2</v>
      </c>
      <c r="AP69" s="3">
        <v>0</v>
      </c>
      <c r="AQ69" s="14" t="str" cm="1">
        <f t="array" ref="AQ69">_xlfn.IFS(HR_Analytics[[#This Row],[Years Since Last Promotion]]&lt;=2,"0-2",HR_Analytics[[#This Row],[Years Since Last Promotion]]&lt;=5,"2-5",HR_Analytics[[#This Row],[Years Since Last Promotion]]&lt;=10,"5-10",HR_Analytics[[#This Row],[Years Since Last Promotion]]&lt;=15,"10-15")</f>
        <v>0-2</v>
      </c>
      <c r="AR69" s="14">
        <v>0</v>
      </c>
      <c r="AS69" s="3" t="str" cm="1">
        <f t="array" ref="AS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0" spans="1:45" x14ac:dyDescent="0.25">
      <c r="A70" s="12">
        <v>35</v>
      </c>
      <c r="B70" s="12" t="str" cm="1">
        <f t="array" ref="B70">_xlfn.IFS(HR_Analytics[[#This Row],[Age]]&lt;=30,"Below 30",HR_Analytics[[#This Row],[Age]]&lt;=40,"30-40",HR_Analytics[[#This Row],[Age]]&lt;=60,"40-60")</f>
        <v>30-40</v>
      </c>
      <c r="C70" s="9" t="s">
        <v>17</v>
      </c>
      <c r="D70" s="9" t="s">
        <v>18</v>
      </c>
      <c r="E70" s="9" t="s">
        <v>19</v>
      </c>
      <c r="F70" s="3">
        <v>1</v>
      </c>
      <c r="G70" s="3" t="str" cm="1">
        <f t="array" ref="G70">_xlfn.IFS(HR_Analytics[[#This Row],[Distance From Home]]&lt;=5,"1-5",HR_Analytics[[#This Row],[Distance From Home]]&lt;=10,"5-10",HR_Analytics[[#This Row],[Distance From Home]]&lt;=15,"10-15",HR_Analytics[[#This Row],[Distance From Home]]&lt;=20,"15-20",HR_Analytics[[#This Row],[Distance From Home]]&gt;20,"Above 20")</f>
        <v>1-5</v>
      </c>
      <c r="H70" s="3">
        <v>3</v>
      </c>
      <c r="I70" s="9" t="str">
        <f>VLOOKUP(H70,Mapping!$J$2:$K$6,2,0)</f>
        <v>Bachelors</v>
      </c>
      <c r="J70" s="9" t="s">
        <v>25</v>
      </c>
      <c r="K70" s="3">
        <v>88</v>
      </c>
      <c r="L70" s="3">
        <v>2</v>
      </c>
      <c r="M70" s="9" t="str">
        <f>VLOOKUP(L70,Mapping!$A$2:$B$5,2,0)</f>
        <v>Dissatisfied</v>
      </c>
      <c r="N70" s="9" t="s">
        <v>20</v>
      </c>
      <c r="O70" s="3">
        <v>3</v>
      </c>
      <c r="P70" s="9" t="str">
        <f>VLOOKUP(O70,Mapping!$A$9:$B$12,2,0)</f>
        <v>High</v>
      </c>
      <c r="Q70" s="3">
        <v>1</v>
      </c>
      <c r="R70" s="9" t="str">
        <f>VLOOKUP(Q70,Mapping!$A$16:$B$20,2,0)</f>
        <v>Entry Level</v>
      </c>
      <c r="S70" s="9" t="s">
        <v>21</v>
      </c>
      <c r="T70" s="3">
        <v>1</v>
      </c>
      <c r="U70" s="9" t="str">
        <f>VLOOKUP(T70,Mapping!$E$9:$F$12,2,0)</f>
        <v>Very Dissatisfied</v>
      </c>
      <c r="V70" s="9" t="s">
        <v>22</v>
      </c>
      <c r="W70" s="5">
        <v>2194</v>
      </c>
      <c r="X70" s="3">
        <v>4</v>
      </c>
      <c r="Y70" s="9" t="s">
        <v>17</v>
      </c>
      <c r="Z70" s="4">
        <v>13</v>
      </c>
      <c r="AA70" s="24">
        <f>HR_Analytics[[#This Row],[Salary Hike]]/100</f>
        <v>0.13</v>
      </c>
      <c r="AB70" s="3">
        <v>3</v>
      </c>
      <c r="AC70" s="9" t="str">
        <f>VLOOKUP(AB70,Mapping!$E$2:$F$3,2,0)</f>
        <v>Excellent</v>
      </c>
      <c r="AD70" s="3">
        <v>4</v>
      </c>
      <c r="AE70" s="9" t="str">
        <f>VLOOKUP(AD70,Mapping!$E$16:$F$19,2,0)</f>
        <v>Satisfied</v>
      </c>
      <c r="AF70" s="3">
        <v>1</v>
      </c>
      <c r="AG70" s="3">
        <v>5</v>
      </c>
      <c r="AH70" s="3" t="str" cm="1">
        <f t="array" ref="AH70">_xlfn.IFS(HR_Analytics[[#This Row],[Total Working Years]]&lt;=2,"0-2",HR_Analytics[[#This Row],[Total Working Years]]&lt;=5,"2-5",HR_Analytics[[#This Row],[Total Working Years]]&lt;=10,"5-10",HR_Analytics[[#This Row],[Total Working Years]]&lt;=20,"10-20",HR_Analytics[[#This Row],[Total Working Years]]&lt;=40,"20-40")</f>
        <v>2-5</v>
      </c>
      <c r="AI70" s="3">
        <v>2</v>
      </c>
      <c r="AJ70" s="3">
        <v>2</v>
      </c>
      <c r="AK70" s="9" t="str">
        <f>VLOOKUP(AJ70,Mapping!$J$10:$K$13,2,0)</f>
        <v>Good</v>
      </c>
      <c r="AL70" s="3">
        <v>3</v>
      </c>
      <c r="AM70" s="3" t="str" cm="1">
        <f t="array" ref="AM70">_xlfn.IFS(HR_Analytics[[#This Row],[Years At Company]]&lt;=2,"0-2",HR_Analytics[[#This Row],[Years At Company]]&lt;=5,"2-5",HR_Analytics[[#This Row],[Years At Company]]&lt;=10,"5-10",HR_Analytics[[#This Row],[Years At Company]]&lt;=20,"10-20",HR_Analytics[[#This Row],[Years At Company]]&lt;=40,"20-40")</f>
        <v>2-5</v>
      </c>
      <c r="AN70" s="3">
        <v>2</v>
      </c>
      <c r="AO70" s="3" t="str" cm="1">
        <f t="array" ref="AO70">_xlfn.IFS(HR_Analytics[[#This Row],[Years In Current Role]]&lt;=2,"0-2",HR_Analytics[[#This Row],[Years In Current Role]]&lt;=5,"2-5",HR_Analytics[[#This Row],[Years In Current Role]]&lt;=10,"5-10",HR_Analytics[[#This Row],[Years In Current Role]]&lt;=15,"10-15",HR_Analytics[[#This Row],[Years In Current Role]]&gt;15,"Above 15")</f>
        <v>0-2</v>
      </c>
      <c r="AP70" s="3">
        <v>1</v>
      </c>
      <c r="AQ70" s="14" t="str" cm="1">
        <f t="array" ref="AQ70">_xlfn.IFS(HR_Analytics[[#This Row],[Years Since Last Promotion]]&lt;=2,"0-2",HR_Analytics[[#This Row],[Years Since Last Promotion]]&lt;=5,"2-5",HR_Analytics[[#This Row],[Years Since Last Promotion]]&lt;=10,"5-10",HR_Analytics[[#This Row],[Years Since Last Promotion]]&lt;=15,"10-15")</f>
        <v>0-2</v>
      </c>
      <c r="AR70" s="14">
        <v>2</v>
      </c>
      <c r="AS70" s="3" t="str" cm="1">
        <f t="array" ref="AS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1" spans="1:45" x14ac:dyDescent="0.25">
      <c r="A71" s="12">
        <v>36</v>
      </c>
      <c r="B71" s="12" t="str" cm="1">
        <f t="array" ref="B71">_xlfn.IFS(HR_Analytics[[#This Row],[Age]]&lt;=30,"Below 30",HR_Analytics[[#This Row],[Age]]&lt;=40,"30-40",HR_Analytics[[#This Row],[Age]]&lt;=60,"40-60")</f>
        <v>30-40</v>
      </c>
      <c r="C71" s="9" t="s">
        <v>10</v>
      </c>
      <c r="D71" s="9" t="s">
        <v>11</v>
      </c>
      <c r="E71" s="9" t="s">
        <v>19</v>
      </c>
      <c r="F71" s="3">
        <v>9</v>
      </c>
      <c r="G71" s="3" t="str" cm="1">
        <f t="array" ref="G71">_xlfn.IFS(HR_Analytics[[#This Row],[Distance From Home]]&lt;=5,"1-5",HR_Analytics[[#This Row],[Distance From Home]]&lt;=10,"5-10",HR_Analytics[[#This Row],[Distance From Home]]&lt;=15,"10-15",HR_Analytics[[#This Row],[Distance From Home]]&lt;=20,"15-20",HR_Analytics[[#This Row],[Distance From Home]]&gt;20,"Above 20")</f>
        <v>5-10</v>
      </c>
      <c r="H71" s="3">
        <v>3</v>
      </c>
      <c r="I71" s="9" t="str">
        <f>VLOOKUP(H71,Mapping!$J$2:$K$6,2,0)</f>
        <v>Bachelors</v>
      </c>
      <c r="J71" s="9" t="s">
        <v>25</v>
      </c>
      <c r="K71" s="3">
        <v>90</v>
      </c>
      <c r="L71" s="3">
        <v>4</v>
      </c>
      <c r="M71" s="9" t="str">
        <f>VLOOKUP(L71,Mapping!$A$2:$B$5,2,0)</f>
        <v>Satisfied</v>
      </c>
      <c r="N71" s="9" t="s">
        <v>20</v>
      </c>
      <c r="O71" s="3">
        <v>2</v>
      </c>
      <c r="P71" s="9" t="str">
        <f>VLOOKUP(O71,Mapping!$A$9:$B$12,2,0)</f>
        <v>Medium</v>
      </c>
      <c r="Q71" s="3">
        <v>1</v>
      </c>
      <c r="R71" s="9" t="str">
        <f>VLOOKUP(Q71,Mapping!$A$16:$B$20,2,0)</f>
        <v>Entry Level</v>
      </c>
      <c r="S71" s="9" t="s">
        <v>21</v>
      </c>
      <c r="T71" s="3">
        <v>3</v>
      </c>
      <c r="U71" s="9" t="str">
        <f>VLOOKUP(T71,Mapping!$E$9:$F$12,2,0)</f>
        <v>Neutral</v>
      </c>
      <c r="V71" s="9" t="s">
        <v>22</v>
      </c>
      <c r="W71" s="5">
        <v>3388</v>
      </c>
      <c r="X71" s="3">
        <v>0</v>
      </c>
      <c r="Y71" s="9" t="s">
        <v>10</v>
      </c>
      <c r="Z71" s="4">
        <v>17</v>
      </c>
      <c r="AA71" s="24">
        <f>HR_Analytics[[#This Row],[Salary Hike]]/100</f>
        <v>0.17</v>
      </c>
      <c r="AB71" s="3">
        <v>3</v>
      </c>
      <c r="AC71" s="9" t="str">
        <f>VLOOKUP(AB71,Mapping!$E$2:$F$3,2,0)</f>
        <v>Excellent</v>
      </c>
      <c r="AD71" s="3">
        <v>1</v>
      </c>
      <c r="AE71" s="9" t="str">
        <f>VLOOKUP(AD71,Mapping!$E$16:$F$19,2,0)</f>
        <v>Very Dissatisfied</v>
      </c>
      <c r="AF71" s="3">
        <v>1</v>
      </c>
      <c r="AG71" s="3">
        <v>2</v>
      </c>
      <c r="AH71" s="3" t="str" cm="1">
        <f t="array" ref="AH71">_xlfn.IFS(HR_Analytics[[#This Row],[Total Working Years]]&lt;=2,"0-2",HR_Analytics[[#This Row],[Total Working Years]]&lt;=5,"2-5",HR_Analytics[[#This Row],[Total Working Years]]&lt;=10,"5-10",HR_Analytics[[#This Row],[Total Working Years]]&lt;=20,"10-20",HR_Analytics[[#This Row],[Total Working Years]]&lt;=40,"20-40")</f>
        <v>0-2</v>
      </c>
      <c r="AI71" s="3">
        <v>0</v>
      </c>
      <c r="AJ71" s="3">
        <v>2</v>
      </c>
      <c r="AK71" s="9" t="str">
        <f>VLOOKUP(AJ71,Mapping!$J$10:$K$13,2,0)</f>
        <v>Good</v>
      </c>
      <c r="AL71" s="3">
        <v>1</v>
      </c>
      <c r="AM71" s="3" t="str" cm="1">
        <f t="array" ref="AM71">_xlfn.IFS(HR_Analytics[[#This Row],[Years At Company]]&lt;=2,"0-2",HR_Analytics[[#This Row],[Years At Company]]&lt;=5,"2-5",HR_Analytics[[#This Row],[Years At Company]]&lt;=10,"5-10",HR_Analytics[[#This Row],[Years At Company]]&lt;=20,"10-20",HR_Analytics[[#This Row],[Years At Company]]&lt;=40,"20-40")</f>
        <v>0-2</v>
      </c>
      <c r="AN71" s="3">
        <v>0</v>
      </c>
      <c r="AO71" s="3" t="str" cm="1">
        <f t="array" ref="AO71">_xlfn.IFS(HR_Analytics[[#This Row],[Years In Current Role]]&lt;=2,"0-2",HR_Analytics[[#This Row],[Years In Current Role]]&lt;=5,"2-5",HR_Analytics[[#This Row],[Years In Current Role]]&lt;=10,"5-10",HR_Analytics[[#This Row],[Years In Current Role]]&lt;=15,"10-15",HR_Analytics[[#This Row],[Years In Current Role]]&gt;15,"Above 15")</f>
        <v>0-2</v>
      </c>
      <c r="AP71" s="3">
        <v>0</v>
      </c>
      <c r="AQ71" s="14" t="str" cm="1">
        <f t="array" ref="AQ71">_xlfn.IFS(HR_Analytics[[#This Row],[Years Since Last Promotion]]&lt;=2,"0-2",HR_Analytics[[#This Row],[Years Since Last Promotion]]&lt;=5,"2-5",HR_Analytics[[#This Row],[Years Since Last Promotion]]&lt;=10,"5-10",HR_Analytics[[#This Row],[Years Since Last Promotion]]&lt;=15,"10-15")</f>
        <v>0-2</v>
      </c>
      <c r="AR71" s="14">
        <v>0</v>
      </c>
      <c r="AS71" s="3" t="str" cm="1">
        <f t="array" ref="AS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2" spans="1:45" x14ac:dyDescent="0.25">
      <c r="A72" s="12">
        <v>59</v>
      </c>
      <c r="B72" s="12" t="str" cm="1">
        <f t="array" ref="B72">_xlfn.IFS(HR_Analytics[[#This Row],[Age]]&lt;=30,"Below 30",HR_Analytics[[#This Row],[Age]]&lt;=40,"30-40",HR_Analytics[[#This Row],[Age]]&lt;=60,"40-60")</f>
        <v>40-60</v>
      </c>
      <c r="C72" s="9" t="s">
        <v>17</v>
      </c>
      <c r="D72" s="9" t="s">
        <v>18</v>
      </c>
      <c r="E72" s="9" t="s">
        <v>12</v>
      </c>
      <c r="F72" s="3">
        <v>1</v>
      </c>
      <c r="G72" s="3" t="str" cm="1">
        <f t="array" ref="G72">_xlfn.IFS(HR_Analytics[[#This Row],[Distance From Home]]&lt;=5,"1-5",HR_Analytics[[#This Row],[Distance From Home]]&lt;=10,"5-10",HR_Analytics[[#This Row],[Distance From Home]]&lt;=15,"10-15",HR_Analytics[[#This Row],[Distance From Home]]&lt;=20,"15-20",HR_Analytics[[#This Row],[Distance From Home]]&gt;20,"Above 20")</f>
        <v>1-5</v>
      </c>
      <c r="H72" s="3">
        <v>1</v>
      </c>
      <c r="I72" s="9" t="str">
        <f>VLOOKUP(H72,Mapping!$J$2:$K$6,2,0)</f>
        <v>Below College</v>
      </c>
      <c r="J72" s="9" t="s">
        <v>13</v>
      </c>
      <c r="K72" s="3">
        <v>91</v>
      </c>
      <c r="L72" s="3">
        <v>1</v>
      </c>
      <c r="M72" s="9" t="str">
        <f>VLOOKUP(L72,Mapping!$A$2:$B$5,2,0)</f>
        <v>Very Dissatisfied</v>
      </c>
      <c r="N72" s="9" t="s">
        <v>14</v>
      </c>
      <c r="O72" s="3">
        <v>2</v>
      </c>
      <c r="P72" s="9" t="str">
        <f>VLOOKUP(O72,Mapping!$A$9:$B$12,2,0)</f>
        <v>Medium</v>
      </c>
      <c r="Q72" s="3">
        <v>2</v>
      </c>
      <c r="R72" s="9" t="str">
        <f>VLOOKUP(Q72,Mapping!$A$16:$B$20,2,0)</f>
        <v>Junior</v>
      </c>
      <c r="S72" s="9" t="s">
        <v>15</v>
      </c>
      <c r="T72" s="3">
        <v>3</v>
      </c>
      <c r="U72" s="9" t="str">
        <f>VLOOKUP(T72,Mapping!$E$9:$F$12,2,0)</f>
        <v>Neutral</v>
      </c>
      <c r="V72" s="9" t="s">
        <v>16</v>
      </c>
      <c r="W72" s="5">
        <v>5473</v>
      </c>
      <c r="X72" s="3">
        <v>7</v>
      </c>
      <c r="Y72" s="9" t="s">
        <v>17</v>
      </c>
      <c r="Z72" s="4">
        <v>11</v>
      </c>
      <c r="AA72" s="24">
        <f>HR_Analytics[[#This Row],[Salary Hike]]/100</f>
        <v>0.11</v>
      </c>
      <c r="AB72" s="3">
        <v>3</v>
      </c>
      <c r="AC72" s="9" t="str">
        <f>VLOOKUP(AB72,Mapping!$E$2:$F$3,2,0)</f>
        <v>Excellent</v>
      </c>
      <c r="AD72" s="3">
        <v>4</v>
      </c>
      <c r="AE72" s="9" t="str">
        <f>VLOOKUP(AD72,Mapping!$E$16:$F$19,2,0)</f>
        <v>Satisfied</v>
      </c>
      <c r="AF72" s="3">
        <v>0</v>
      </c>
      <c r="AG72" s="3">
        <v>20</v>
      </c>
      <c r="AH72" s="3" t="str" cm="1">
        <f t="array" ref="AH72">_xlfn.IFS(HR_Analytics[[#This Row],[Total Working Years]]&lt;=2,"0-2",HR_Analytics[[#This Row],[Total Working Years]]&lt;=5,"2-5",HR_Analytics[[#This Row],[Total Working Years]]&lt;=10,"5-10",HR_Analytics[[#This Row],[Total Working Years]]&lt;=20,"10-20",HR_Analytics[[#This Row],[Total Working Years]]&lt;=40,"20-40")</f>
        <v>10-20</v>
      </c>
      <c r="AI72" s="3">
        <v>2</v>
      </c>
      <c r="AJ72" s="3">
        <v>2</v>
      </c>
      <c r="AK72" s="9" t="str">
        <f>VLOOKUP(AJ72,Mapping!$J$10:$K$13,2,0)</f>
        <v>Good</v>
      </c>
      <c r="AL72" s="3">
        <v>4</v>
      </c>
      <c r="AM72" s="3" t="str" cm="1">
        <f t="array" ref="AM72">_xlfn.IFS(HR_Analytics[[#This Row],[Years At Company]]&lt;=2,"0-2",HR_Analytics[[#This Row],[Years At Company]]&lt;=5,"2-5",HR_Analytics[[#This Row],[Years At Company]]&lt;=10,"5-10",HR_Analytics[[#This Row],[Years At Company]]&lt;=20,"10-20",HR_Analytics[[#This Row],[Years At Company]]&lt;=40,"20-40")</f>
        <v>2-5</v>
      </c>
      <c r="AN72" s="3">
        <v>3</v>
      </c>
      <c r="AO72" s="3" t="str" cm="1">
        <f t="array" ref="AO72">_xlfn.IFS(HR_Analytics[[#This Row],[Years In Current Role]]&lt;=2,"0-2",HR_Analytics[[#This Row],[Years In Current Role]]&lt;=5,"2-5",HR_Analytics[[#This Row],[Years In Current Role]]&lt;=10,"5-10",HR_Analytics[[#This Row],[Years In Current Role]]&lt;=15,"10-15",HR_Analytics[[#This Row],[Years In Current Role]]&gt;15,"Above 15")</f>
        <v>2-5</v>
      </c>
      <c r="AP72" s="3">
        <v>1</v>
      </c>
      <c r="AQ72" s="14" t="str" cm="1">
        <f t="array" ref="AQ72">_xlfn.IFS(HR_Analytics[[#This Row],[Years Since Last Promotion]]&lt;=2,"0-2",HR_Analytics[[#This Row],[Years Since Last Promotion]]&lt;=5,"2-5",HR_Analytics[[#This Row],[Years Since Last Promotion]]&lt;=10,"5-10",HR_Analytics[[#This Row],[Years Since Last Promotion]]&lt;=15,"10-15")</f>
        <v>0-2</v>
      </c>
      <c r="AR72" s="14">
        <v>3</v>
      </c>
      <c r="AS72" s="3" t="str" cm="1">
        <f t="array" ref="AS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3" spans="1:45" x14ac:dyDescent="0.25">
      <c r="A73" s="12">
        <v>29</v>
      </c>
      <c r="B73" s="12" t="str" cm="1">
        <f t="array" ref="B73">_xlfn.IFS(HR_Analytics[[#This Row],[Age]]&lt;=30,"Below 30",HR_Analytics[[#This Row],[Age]]&lt;=40,"30-40",HR_Analytics[[#This Row],[Age]]&lt;=60,"40-60")</f>
        <v>Below 30</v>
      </c>
      <c r="C73" s="9" t="s">
        <v>17</v>
      </c>
      <c r="D73" s="9" t="s">
        <v>11</v>
      </c>
      <c r="E73" s="9" t="s">
        <v>19</v>
      </c>
      <c r="F73" s="3">
        <v>2</v>
      </c>
      <c r="G73" s="3" t="str" cm="1">
        <f t="array" ref="G73">_xlfn.IFS(HR_Analytics[[#This Row],[Distance From Home]]&lt;=5,"1-5",HR_Analytics[[#This Row],[Distance From Home]]&lt;=10,"5-10",HR_Analytics[[#This Row],[Distance From Home]]&lt;=15,"10-15",HR_Analytics[[#This Row],[Distance From Home]]&lt;=20,"15-20",HR_Analytics[[#This Row],[Distance From Home]]&gt;20,"Above 20")</f>
        <v>1-5</v>
      </c>
      <c r="H73" s="3">
        <v>3</v>
      </c>
      <c r="I73" s="9" t="str">
        <f>VLOOKUP(H73,Mapping!$J$2:$K$6,2,0)</f>
        <v>Bachelors</v>
      </c>
      <c r="J73" s="9" t="s">
        <v>13</v>
      </c>
      <c r="K73" s="3">
        <v>94</v>
      </c>
      <c r="L73" s="3">
        <v>3</v>
      </c>
      <c r="M73" s="9" t="str">
        <f>VLOOKUP(L73,Mapping!$A$2:$B$5,2,0)</f>
        <v>Neutral</v>
      </c>
      <c r="N73" s="9" t="s">
        <v>20</v>
      </c>
      <c r="O73" s="3">
        <v>3</v>
      </c>
      <c r="P73" s="9" t="str">
        <f>VLOOKUP(O73,Mapping!$A$9:$B$12,2,0)</f>
        <v>High</v>
      </c>
      <c r="Q73" s="3">
        <v>1</v>
      </c>
      <c r="R73" s="9" t="str">
        <f>VLOOKUP(Q73,Mapping!$A$16:$B$20,2,0)</f>
        <v>Entry Level</v>
      </c>
      <c r="S73" s="9" t="s">
        <v>21</v>
      </c>
      <c r="T73" s="3">
        <v>2</v>
      </c>
      <c r="U73" s="9" t="str">
        <f>VLOOKUP(T73,Mapping!$E$9:$F$12,2,0)</f>
        <v>Dissatisfied</v>
      </c>
      <c r="V73" s="9" t="s">
        <v>22</v>
      </c>
      <c r="W73" s="5">
        <v>2703</v>
      </c>
      <c r="X73" s="3">
        <v>0</v>
      </c>
      <c r="Y73" s="9" t="s">
        <v>17</v>
      </c>
      <c r="Z73" s="4">
        <v>23</v>
      </c>
      <c r="AA73" s="24">
        <f>HR_Analytics[[#This Row],[Salary Hike]]/100</f>
        <v>0.23</v>
      </c>
      <c r="AB73" s="3">
        <v>4</v>
      </c>
      <c r="AC73" s="9" t="str">
        <f>VLOOKUP(AB73,Mapping!$E$2:$F$3,2,0)</f>
        <v>Outstanding</v>
      </c>
      <c r="AD73" s="3">
        <v>4</v>
      </c>
      <c r="AE73" s="9" t="str">
        <f>VLOOKUP(AD73,Mapping!$E$16:$F$19,2,0)</f>
        <v>Satisfied</v>
      </c>
      <c r="AF73" s="3">
        <v>1</v>
      </c>
      <c r="AG73" s="3">
        <v>6</v>
      </c>
      <c r="AH73" s="3" t="str" cm="1">
        <f t="array" ref="AH73">_xlfn.IFS(HR_Analytics[[#This Row],[Total Working Years]]&lt;=2,"0-2",HR_Analytics[[#This Row],[Total Working Years]]&lt;=5,"2-5",HR_Analytics[[#This Row],[Total Working Years]]&lt;=10,"5-10",HR_Analytics[[#This Row],[Total Working Years]]&lt;=20,"10-20",HR_Analytics[[#This Row],[Total Working Years]]&lt;=40,"20-40")</f>
        <v>5-10</v>
      </c>
      <c r="AI73" s="3">
        <v>3</v>
      </c>
      <c r="AJ73" s="3">
        <v>3</v>
      </c>
      <c r="AK73" s="9" t="str">
        <f>VLOOKUP(AJ73,Mapping!$J$10:$K$13,2,0)</f>
        <v>Better</v>
      </c>
      <c r="AL73" s="3">
        <v>5</v>
      </c>
      <c r="AM73" s="3" t="str" cm="1">
        <f t="array" ref="AM73">_xlfn.IFS(HR_Analytics[[#This Row],[Years At Company]]&lt;=2,"0-2",HR_Analytics[[#This Row],[Years At Company]]&lt;=5,"2-5",HR_Analytics[[#This Row],[Years At Company]]&lt;=10,"5-10",HR_Analytics[[#This Row],[Years At Company]]&lt;=20,"10-20",HR_Analytics[[#This Row],[Years At Company]]&lt;=40,"20-40")</f>
        <v>2-5</v>
      </c>
      <c r="AN73" s="3">
        <v>4</v>
      </c>
      <c r="AO73" s="3" t="str" cm="1">
        <f t="array" ref="AO73">_xlfn.IFS(HR_Analytics[[#This Row],[Years In Current Role]]&lt;=2,"0-2",HR_Analytics[[#This Row],[Years In Current Role]]&lt;=5,"2-5",HR_Analytics[[#This Row],[Years In Current Role]]&lt;=10,"5-10",HR_Analytics[[#This Row],[Years In Current Role]]&lt;=15,"10-15",HR_Analytics[[#This Row],[Years In Current Role]]&gt;15,"Above 15")</f>
        <v>2-5</v>
      </c>
      <c r="AP73" s="3">
        <v>0</v>
      </c>
      <c r="AQ73" s="14" t="str" cm="1">
        <f t="array" ref="AQ73">_xlfn.IFS(HR_Analytics[[#This Row],[Years Since Last Promotion]]&lt;=2,"0-2",HR_Analytics[[#This Row],[Years Since Last Promotion]]&lt;=5,"2-5",HR_Analytics[[#This Row],[Years Since Last Promotion]]&lt;=10,"5-10",HR_Analytics[[#This Row],[Years Since Last Promotion]]&lt;=15,"10-15")</f>
        <v>0-2</v>
      </c>
      <c r="AR73" s="14">
        <v>4</v>
      </c>
      <c r="AS73" s="3" t="str" cm="1">
        <f t="array" ref="AS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4" spans="1:45" x14ac:dyDescent="0.25">
      <c r="A74" s="12">
        <v>31</v>
      </c>
      <c r="B74" s="12" t="str" cm="1">
        <f t="array" ref="B74">_xlfn.IFS(HR_Analytics[[#This Row],[Age]]&lt;=30,"Below 30",HR_Analytics[[#This Row],[Age]]&lt;=40,"30-40",HR_Analytics[[#This Row],[Age]]&lt;=60,"40-60")</f>
        <v>30-40</v>
      </c>
      <c r="C74" s="9" t="s">
        <v>17</v>
      </c>
      <c r="D74" s="9" t="s">
        <v>11</v>
      </c>
      <c r="E74" s="9" t="s">
        <v>19</v>
      </c>
      <c r="F74" s="3">
        <v>1</v>
      </c>
      <c r="G74" s="3" t="str" cm="1">
        <f t="array" ref="G74">_xlfn.IFS(HR_Analytics[[#This Row],[Distance From Home]]&lt;=5,"1-5",HR_Analytics[[#This Row],[Distance From Home]]&lt;=10,"5-10",HR_Analytics[[#This Row],[Distance From Home]]&lt;=15,"10-15",HR_Analytics[[#This Row],[Distance From Home]]&lt;=20,"15-20",HR_Analytics[[#This Row],[Distance From Home]]&gt;20,"Above 20")</f>
        <v>1-5</v>
      </c>
      <c r="H74" s="3">
        <v>4</v>
      </c>
      <c r="I74" s="9" t="str">
        <f>VLOOKUP(H74,Mapping!$J$2:$K$6,2,0)</f>
        <v>Masters</v>
      </c>
      <c r="J74" s="9" t="s">
        <v>25</v>
      </c>
      <c r="K74" s="3">
        <v>95</v>
      </c>
      <c r="L74" s="3">
        <v>3</v>
      </c>
      <c r="M74" s="9" t="str">
        <f>VLOOKUP(L74,Mapping!$A$2:$B$5,2,0)</f>
        <v>Neutral</v>
      </c>
      <c r="N74" s="9" t="s">
        <v>20</v>
      </c>
      <c r="O74" s="3">
        <v>3</v>
      </c>
      <c r="P74" s="9" t="str">
        <f>VLOOKUP(O74,Mapping!$A$9:$B$12,2,0)</f>
        <v>High</v>
      </c>
      <c r="Q74" s="3">
        <v>1</v>
      </c>
      <c r="R74" s="9" t="str">
        <f>VLOOKUP(Q74,Mapping!$A$16:$B$20,2,0)</f>
        <v>Entry Level</v>
      </c>
      <c r="S74" s="9" t="s">
        <v>21</v>
      </c>
      <c r="T74" s="3">
        <v>2</v>
      </c>
      <c r="U74" s="9" t="str">
        <f>VLOOKUP(T74,Mapping!$E$9:$F$12,2,0)</f>
        <v>Dissatisfied</v>
      </c>
      <c r="V74" s="9" t="s">
        <v>16</v>
      </c>
      <c r="W74" s="5">
        <v>2501</v>
      </c>
      <c r="X74" s="3">
        <v>1</v>
      </c>
      <c r="Y74" s="9" t="s">
        <v>17</v>
      </c>
      <c r="Z74" s="4">
        <v>17</v>
      </c>
      <c r="AA74" s="24">
        <f>HR_Analytics[[#This Row],[Salary Hike]]/100</f>
        <v>0.17</v>
      </c>
      <c r="AB74" s="3">
        <v>3</v>
      </c>
      <c r="AC74" s="9" t="str">
        <f>VLOOKUP(AB74,Mapping!$E$2:$F$3,2,0)</f>
        <v>Excellent</v>
      </c>
      <c r="AD74" s="3">
        <v>2</v>
      </c>
      <c r="AE74" s="9" t="str">
        <f>VLOOKUP(AD74,Mapping!$E$16:$F$19,2,0)</f>
        <v>Dissatisfied</v>
      </c>
      <c r="AF74" s="3">
        <v>0</v>
      </c>
      <c r="AG74" s="3">
        <v>1</v>
      </c>
      <c r="AH74" s="3" t="str" cm="1">
        <f t="array" ref="AH74">_xlfn.IFS(HR_Analytics[[#This Row],[Total Working Years]]&lt;=2,"0-2",HR_Analytics[[#This Row],[Total Working Years]]&lt;=5,"2-5",HR_Analytics[[#This Row],[Total Working Years]]&lt;=10,"5-10",HR_Analytics[[#This Row],[Total Working Years]]&lt;=20,"10-20",HR_Analytics[[#This Row],[Total Working Years]]&lt;=40,"20-40")</f>
        <v>0-2</v>
      </c>
      <c r="AI74" s="3">
        <v>4</v>
      </c>
      <c r="AJ74" s="3">
        <v>3</v>
      </c>
      <c r="AK74" s="9" t="str">
        <f>VLOOKUP(AJ74,Mapping!$J$10:$K$13,2,0)</f>
        <v>Better</v>
      </c>
      <c r="AL74" s="3">
        <v>1</v>
      </c>
      <c r="AM74" s="3" t="str" cm="1">
        <f t="array" ref="AM74">_xlfn.IFS(HR_Analytics[[#This Row],[Years At Company]]&lt;=2,"0-2",HR_Analytics[[#This Row],[Years At Company]]&lt;=5,"2-5",HR_Analytics[[#This Row],[Years At Company]]&lt;=10,"5-10",HR_Analytics[[#This Row],[Years At Company]]&lt;=20,"10-20",HR_Analytics[[#This Row],[Years At Company]]&lt;=40,"20-40")</f>
        <v>0-2</v>
      </c>
      <c r="AN74" s="3">
        <v>1</v>
      </c>
      <c r="AO74" s="3" t="str" cm="1">
        <f t="array" ref="AO74">_xlfn.IFS(HR_Analytics[[#This Row],[Years In Current Role]]&lt;=2,"0-2",HR_Analytics[[#This Row],[Years In Current Role]]&lt;=5,"2-5",HR_Analytics[[#This Row],[Years In Current Role]]&lt;=10,"5-10",HR_Analytics[[#This Row],[Years In Current Role]]&lt;=15,"10-15",HR_Analytics[[#This Row],[Years In Current Role]]&gt;15,"Above 15")</f>
        <v>0-2</v>
      </c>
      <c r="AP74" s="3">
        <v>1</v>
      </c>
      <c r="AQ74" s="14" t="str" cm="1">
        <f t="array" ref="AQ74">_xlfn.IFS(HR_Analytics[[#This Row],[Years Since Last Promotion]]&lt;=2,"0-2",HR_Analytics[[#This Row],[Years Since Last Promotion]]&lt;=5,"2-5",HR_Analytics[[#This Row],[Years Since Last Promotion]]&lt;=10,"5-10",HR_Analytics[[#This Row],[Years Since Last Promotion]]&lt;=15,"10-15")</f>
        <v>0-2</v>
      </c>
      <c r="AR74" s="14">
        <v>0</v>
      </c>
      <c r="AS74" s="3" t="str" cm="1">
        <f t="array" ref="AS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5" spans="1:45" x14ac:dyDescent="0.25">
      <c r="A75" s="12">
        <v>32</v>
      </c>
      <c r="B75" s="12" t="str" cm="1">
        <f t="array" ref="B75">_xlfn.IFS(HR_Analytics[[#This Row],[Age]]&lt;=30,"Below 30",HR_Analytics[[#This Row],[Age]]&lt;=40,"30-40",HR_Analytics[[#This Row],[Age]]&lt;=60,"40-60")</f>
        <v>30-40</v>
      </c>
      <c r="C75" s="9" t="s">
        <v>17</v>
      </c>
      <c r="D75" s="9" t="s">
        <v>11</v>
      </c>
      <c r="E75" s="9" t="s">
        <v>19</v>
      </c>
      <c r="F75" s="3">
        <v>1</v>
      </c>
      <c r="G75" s="3" t="str" cm="1">
        <f t="array" ref="G75">_xlfn.IFS(HR_Analytics[[#This Row],[Distance From Home]]&lt;=5,"1-5",HR_Analytics[[#This Row],[Distance From Home]]&lt;=10,"5-10",HR_Analytics[[#This Row],[Distance From Home]]&lt;=15,"10-15",HR_Analytics[[#This Row],[Distance From Home]]&lt;=20,"15-20",HR_Analytics[[#This Row],[Distance From Home]]&gt;20,"Above 20")</f>
        <v>1-5</v>
      </c>
      <c r="H75" s="3">
        <v>3</v>
      </c>
      <c r="I75" s="9" t="str">
        <f>VLOOKUP(H75,Mapping!$J$2:$K$6,2,0)</f>
        <v>Bachelors</v>
      </c>
      <c r="J75" s="9" t="s">
        <v>13</v>
      </c>
      <c r="K75" s="3">
        <v>96</v>
      </c>
      <c r="L75" s="3">
        <v>2</v>
      </c>
      <c r="M75" s="9" t="str">
        <f>VLOOKUP(L75,Mapping!$A$2:$B$5,2,0)</f>
        <v>Dissatisfied</v>
      </c>
      <c r="N75" s="9" t="s">
        <v>20</v>
      </c>
      <c r="O75" s="3">
        <v>3</v>
      </c>
      <c r="P75" s="9" t="str">
        <f>VLOOKUP(O75,Mapping!$A$9:$B$12,2,0)</f>
        <v>High</v>
      </c>
      <c r="Q75" s="3">
        <v>2</v>
      </c>
      <c r="R75" s="9" t="str">
        <f>VLOOKUP(Q75,Mapping!$A$16:$B$20,2,0)</f>
        <v>Junior</v>
      </c>
      <c r="S75" s="9" t="s">
        <v>21</v>
      </c>
      <c r="T75" s="3">
        <v>2</v>
      </c>
      <c r="U75" s="9" t="str">
        <f>VLOOKUP(T75,Mapping!$E$9:$F$12,2,0)</f>
        <v>Dissatisfied</v>
      </c>
      <c r="V75" s="9" t="s">
        <v>22</v>
      </c>
      <c r="W75" s="5">
        <v>6220</v>
      </c>
      <c r="X75" s="3">
        <v>1</v>
      </c>
      <c r="Y75" s="9" t="s">
        <v>17</v>
      </c>
      <c r="Z75" s="4">
        <v>17</v>
      </c>
      <c r="AA75" s="24">
        <f>HR_Analytics[[#This Row],[Salary Hike]]/100</f>
        <v>0.17</v>
      </c>
      <c r="AB75" s="3">
        <v>3</v>
      </c>
      <c r="AC75" s="9" t="str">
        <f>VLOOKUP(AB75,Mapping!$E$2:$F$3,2,0)</f>
        <v>Excellent</v>
      </c>
      <c r="AD75" s="3">
        <v>2</v>
      </c>
      <c r="AE75" s="9" t="str">
        <f>VLOOKUP(AD75,Mapping!$E$16:$F$19,2,0)</f>
        <v>Dissatisfied</v>
      </c>
      <c r="AF75" s="3">
        <v>2</v>
      </c>
      <c r="AG75" s="3">
        <v>10</v>
      </c>
      <c r="AH75" s="3" t="str" cm="1">
        <f t="array" ref="AH75">_xlfn.IFS(HR_Analytics[[#This Row],[Total Working Years]]&lt;=2,"0-2",HR_Analytics[[#This Row],[Total Working Years]]&lt;=5,"2-5",HR_Analytics[[#This Row],[Total Working Years]]&lt;=10,"5-10",HR_Analytics[[#This Row],[Total Working Years]]&lt;=20,"10-20",HR_Analytics[[#This Row],[Total Working Years]]&lt;=40,"20-40")</f>
        <v>5-10</v>
      </c>
      <c r="AI75" s="3">
        <v>3</v>
      </c>
      <c r="AJ75" s="3">
        <v>3</v>
      </c>
      <c r="AK75" s="9" t="str">
        <f>VLOOKUP(AJ75,Mapping!$J$10:$K$13,2,0)</f>
        <v>Better</v>
      </c>
      <c r="AL75" s="3">
        <v>10</v>
      </c>
      <c r="AM75" s="3" t="str" cm="1">
        <f t="array" ref="AM75">_xlfn.IFS(HR_Analytics[[#This Row],[Years At Company]]&lt;=2,"0-2",HR_Analytics[[#This Row],[Years At Company]]&lt;=5,"2-5",HR_Analytics[[#This Row],[Years At Company]]&lt;=10,"5-10",HR_Analytics[[#This Row],[Years At Company]]&lt;=20,"10-20",HR_Analytics[[#This Row],[Years At Company]]&lt;=40,"20-40")</f>
        <v>5-10</v>
      </c>
      <c r="AN75" s="3">
        <v>4</v>
      </c>
      <c r="AO75" s="3" t="str" cm="1">
        <f t="array" ref="AO75">_xlfn.IFS(HR_Analytics[[#This Row],[Years In Current Role]]&lt;=2,"0-2",HR_Analytics[[#This Row],[Years In Current Role]]&lt;=5,"2-5",HR_Analytics[[#This Row],[Years In Current Role]]&lt;=10,"5-10",HR_Analytics[[#This Row],[Years In Current Role]]&lt;=15,"10-15",HR_Analytics[[#This Row],[Years In Current Role]]&gt;15,"Above 15")</f>
        <v>2-5</v>
      </c>
      <c r="AP75" s="3">
        <v>0</v>
      </c>
      <c r="AQ75" s="14" t="str" cm="1">
        <f t="array" ref="AQ75">_xlfn.IFS(HR_Analytics[[#This Row],[Years Since Last Promotion]]&lt;=2,"0-2",HR_Analytics[[#This Row],[Years Since Last Promotion]]&lt;=5,"2-5",HR_Analytics[[#This Row],[Years Since Last Promotion]]&lt;=10,"5-10",HR_Analytics[[#This Row],[Years Since Last Promotion]]&lt;=15,"10-15")</f>
        <v>0-2</v>
      </c>
      <c r="AR75" s="14">
        <v>9</v>
      </c>
      <c r="AS75" s="3" t="str" cm="1">
        <f t="array" ref="AS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6" spans="1:45" x14ac:dyDescent="0.25">
      <c r="A76" s="12">
        <v>36</v>
      </c>
      <c r="B76" s="12" t="str" cm="1">
        <f t="array" ref="B76">_xlfn.IFS(HR_Analytics[[#This Row],[Age]]&lt;=30,"Below 30",HR_Analytics[[#This Row],[Age]]&lt;=40,"30-40",HR_Analytics[[#This Row],[Age]]&lt;=60,"40-60")</f>
        <v>30-40</v>
      </c>
      <c r="C76" s="9" t="s">
        <v>17</v>
      </c>
      <c r="D76" s="9" t="s">
        <v>11</v>
      </c>
      <c r="E76" s="9" t="s">
        <v>19</v>
      </c>
      <c r="F76" s="3">
        <v>6</v>
      </c>
      <c r="G76" s="3" t="str" cm="1">
        <f t="array" ref="G76">_xlfn.IFS(HR_Analytics[[#This Row],[Distance From Home]]&lt;=5,"1-5",HR_Analytics[[#This Row],[Distance From Home]]&lt;=10,"5-10",HR_Analytics[[#This Row],[Distance From Home]]&lt;=15,"10-15",HR_Analytics[[#This Row],[Distance From Home]]&lt;=20,"15-20",HR_Analytics[[#This Row],[Distance From Home]]&gt;20,"Above 20")</f>
        <v>5-10</v>
      </c>
      <c r="H76" s="3">
        <v>3</v>
      </c>
      <c r="I76" s="9" t="str">
        <f>VLOOKUP(H76,Mapping!$J$2:$K$6,2,0)</f>
        <v>Bachelors</v>
      </c>
      <c r="J76" s="9" t="s">
        <v>13</v>
      </c>
      <c r="K76" s="3">
        <v>97</v>
      </c>
      <c r="L76" s="3">
        <v>2</v>
      </c>
      <c r="M76" s="9" t="str">
        <f>VLOOKUP(L76,Mapping!$A$2:$B$5,2,0)</f>
        <v>Dissatisfied</v>
      </c>
      <c r="N76" s="9" t="s">
        <v>14</v>
      </c>
      <c r="O76" s="3">
        <v>4</v>
      </c>
      <c r="P76" s="9" t="str">
        <f>VLOOKUP(O76,Mapping!$A$9:$B$12,2,0)</f>
        <v>Very High</v>
      </c>
      <c r="Q76" s="3">
        <v>1</v>
      </c>
      <c r="R76" s="9" t="str">
        <f>VLOOKUP(Q76,Mapping!$A$16:$B$20,2,0)</f>
        <v>Entry Level</v>
      </c>
      <c r="S76" s="9" t="s">
        <v>24</v>
      </c>
      <c r="T76" s="3">
        <v>4</v>
      </c>
      <c r="U76" s="9" t="str">
        <f>VLOOKUP(T76,Mapping!$E$9:$F$12,2,0)</f>
        <v>Satisfied</v>
      </c>
      <c r="V76" s="9" t="s">
        <v>22</v>
      </c>
      <c r="W76" s="5">
        <v>3038</v>
      </c>
      <c r="X76" s="3">
        <v>3</v>
      </c>
      <c r="Y76" s="9" t="s">
        <v>17</v>
      </c>
      <c r="Z76" s="4">
        <v>12</v>
      </c>
      <c r="AA76" s="24">
        <f>HR_Analytics[[#This Row],[Salary Hike]]/100</f>
        <v>0.12</v>
      </c>
      <c r="AB76" s="3">
        <v>3</v>
      </c>
      <c r="AC76" s="9" t="str">
        <f>VLOOKUP(AB76,Mapping!$E$2:$F$3,2,0)</f>
        <v>Excellent</v>
      </c>
      <c r="AD76" s="3">
        <v>2</v>
      </c>
      <c r="AE76" s="9" t="str">
        <f>VLOOKUP(AD76,Mapping!$E$16:$F$19,2,0)</f>
        <v>Dissatisfied</v>
      </c>
      <c r="AF76" s="3">
        <v>0</v>
      </c>
      <c r="AG76" s="3">
        <v>5</v>
      </c>
      <c r="AH76" s="3" t="str" cm="1">
        <f t="array" ref="AH76">_xlfn.IFS(HR_Analytics[[#This Row],[Total Working Years]]&lt;=2,"0-2",HR_Analytics[[#This Row],[Total Working Years]]&lt;=5,"2-5",HR_Analytics[[#This Row],[Total Working Years]]&lt;=10,"5-10",HR_Analytics[[#This Row],[Total Working Years]]&lt;=20,"10-20",HR_Analytics[[#This Row],[Total Working Years]]&lt;=40,"20-40")</f>
        <v>2-5</v>
      </c>
      <c r="AI76" s="3">
        <v>3</v>
      </c>
      <c r="AJ76" s="3">
        <v>3</v>
      </c>
      <c r="AK76" s="9" t="str">
        <f>VLOOKUP(AJ76,Mapping!$J$10:$K$13,2,0)</f>
        <v>Better</v>
      </c>
      <c r="AL76" s="3">
        <v>1</v>
      </c>
      <c r="AM76" s="3" t="str" cm="1">
        <f t="array" ref="AM76">_xlfn.IFS(HR_Analytics[[#This Row],[Years At Company]]&lt;=2,"0-2",HR_Analytics[[#This Row],[Years At Company]]&lt;=5,"2-5",HR_Analytics[[#This Row],[Years At Company]]&lt;=10,"5-10",HR_Analytics[[#This Row],[Years At Company]]&lt;=20,"10-20",HR_Analytics[[#This Row],[Years At Company]]&lt;=40,"20-40")</f>
        <v>0-2</v>
      </c>
      <c r="AN76" s="3">
        <v>0</v>
      </c>
      <c r="AO76" s="3" t="str" cm="1">
        <f t="array" ref="AO76">_xlfn.IFS(HR_Analytics[[#This Row],[Years In Current Role]]&lt;=2,"0-2",HR_Analytics[[#This Row],[Years In Current Role]]&lt;=5,"2-5",HR_Analytics[[#This Row],[Years In Current Role]]&lt;=10,"5-10",HR_Analytics[[#This Row],[Years In Current Role]]&lt;=15,"10-15",HR_Analytics[[#This Row],[Years In Current Role]]&gt;15,"Above 15")</f>
        <v>0-2</v>
      </c>
      <c r="AP76" s="3">
        <v>0</v>
      </c>
      <c r="AQ76" s="14" t="str" cm="1">
        <f t="array" ref="AQ76">_xlfn.IFS(HR_Analytics[[#This Row],[Years Since Last Promotion]]&lt;=2,"0-2",HR_Analytics[[#This Row],[Years Since Last Promotion]]&lt;=5,"2-5",HR_Analytics[[#This Row],[Years Since Last Promotion]]&lt;=10,"5-10",HR_Analytics[[#This Row],[Years Since Last Promotion]]&lt;=15,"10-15")</f>
        <v>0-2</v>
      </c>
      <c r="AR76" s="14">
        <v>0</v>
      </c>
      <c r="AS76" s="3" t="str" cm="1">
        <f t="array" ref="AS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7" spans="1:45" x14ac:dyDescent="0.25">
      <c r="A77" s="12">
        <v>31</v>
      </c>
      <c r="B77" s="12" t="str" cm="1">
        <f t="array" ref="B77">_xlfn.IFS(HR_Analytics[[#This Row],[Age]]&lt;=30,"Below 30",HR_Analytics[[#This Row],[Age]]&lt;=40,"30-40",HR_Analytics[[#This Row],[Age]]&lt;=60,"40-60")</f>
        <v>30-40</v>
      </c>
      <c r="C77" s="9" t="s">
        <v>17</v>
      </c>
      <c r="D77" s="9" t="s">
        <v>11</v>
      </c>
      <c r="E77" s="9" t="s">
        <v>19</v>
      </c>
      <c r="F77" s="3">
        <v>8</v>
      </c>
      <c r="G77" s="3" t="str" cm="1">
        <f t="array" ref="G77">_xlfn.IFS(HR_Analytics[[#This Row],[Distance From Home]]&lt;=5,"1-5",HR_Analytics[[#This Row],[Distance From Home]]&lt;=10,"5-10",HR_Analytics[[#This Row],[Distance From Home]]&lt;=15,"10-15",HR_Analytics[[#This Row],[Distance From Home]]&lt;=20,"15-20",HR_Analytics[[#This Row],[Distance From Home]]&gt;20,"Above 20")</f>
        <v>5-10</v>
      </c>
      <c r="H77" s="3">
        <v>4</v>
      </c>
      <c r="I77" s="9" t="str">
        <f>VLOOKUP(H77,Mapping!$J$2:$K$6,2,0)</f>
        <v>Masters</v>
      </c>
      <c r="J77" s="9" t="s">
        <v>13</v>
      </c>
      <c r="K77" s="3">
        <v>98</v>
      </c>
      <c r="L77" s="3">
        <v>3</v>
      </c>
      <c r="M77" s="9" t="str">
        <f>VLOOKUP(L77,Mapping!$A$2:$B$5,2,0)</f>
        <v>Neutral</v>
      </c>
      <c r="N77" s="9" t="s">
        <v>14</v>
      </c>
      <c r="O77" s="3">
        <v>3</v>
      </c>
      <c r="P77" s="9" t="str">
        <f>VLOOKUP(O77,Mapping!$A$9:$B$12,2,0)</f>
        <v>High</v>
      </c>
      <c r="Q77" s="3">
        <v>2</v>
      </c>
      <c r="R77" s="9" t="str">
        <f>VLOOKUP(Q77,Mapping!$A$16:$B$20,2,0)</f>
        <v>Junior</v>
      </c>
      <c r="S77" s="9" t="s">
        <v>27</v>
      </c>
      <c r="T77" s="3">
        <v>4</v>
      </c>
      <c r="U77" s="9" t="str">
        <f>VLOOKUP(T77,Mapping!$E$9:$F$12,2,0)</f>
        <v>Satisfied</v>
      </c>
      <c r="V77" s="9" t="s">
        <v>16</v>
      </c>
      <c r="W77" s="5">
        <v>4424</v>
      </c>
      <c r="X77" s="3">
        <v>1</v>
      </c>
      <c r="Y77" s="9" t="s">
        <v>17</v>
      </c>
      <c r="Z77" s="4">
        <v>23</v>
      </c>
      <c r="AA77" s="24">
        <f>HR_Analytics[[#This Row],[Salary Hike]]/100</f>
        <v>0.23</v>
      </c>
      <c r="AB77" s="3">
        <v>4</v>
      </c>
      <c r="AC77" s="9" t="str">
        <f>VLOOKUP(AB77,Mapping!$E$2:$F$3,2,0)</f>
        <v>Outstanding</v>
      </c>
      <c r="AD77" s="3">
        <v>4</v>
      </c>
      <c r="AE77" s="9" t="str">
        <f>VLOOKUP(AD77,Mapping!$E$16:$F$19,2,0)</f>
        <v>Satisfied</v>
      </c>
      <c r="AF77" s="3">
        <v>0</v>
      </c>
      <c r="AG77" s="3">
        <v>11</v>
      </c>
      <c r="AH77" s="3" t="str" cm="1">
        <f t="array" ref="AH77">_xlfn.IFS(HR_Analytics[[#This Row],[Total Working Years]]&lt;=2,"0-2",HR_Analytics[[#This Row],[Total Working Years]]&lt;=5,"2-5",HR_Analytics[[#This Row],[Total Working Years]]&lt;=10,"5-10",HR_Analytics[[#This Row],[Total Working Years]]&lt;=20,"10-20",HR_Analytics[[#This Row],[Total Working Years]]&lt;=40,"20-40")</f>
        <v>10-20</v>
      </c>
      <c r="AI77" s="3">
        <v>2</v>
      </c>
      <c r="AJ77" s="3">
        <v>3</v>
      </c>
      <c r="AK77" s="9" t="str">
        <f>VLOOKUP(AJ77,Mapping!$J$10:$K$13,2,0)</f>
        <v>Better</v>
      </c>
      <c r="AL77" s="3">
        <v>11</v>
      </c>
      <c r="AM77" s="3" t="str" cm="1">
        <f t="array" ref="AM77">_xlfn.IFS(HR_Analytics[[#This Row],[Years At Company]]&lt;=2,"0-2",HR_Analytics[[#This Row],[Years At Company]]&lt;=5,"2-5",HR_Analytics[[#This Row],[Years At Company]]&lt;=10,"5-10",HR_Analytics[[#This Row],[Years At Company]]&lt;=20,"10-20",HR_Analytics[[#This Row],[Years At Company]]&lt;=40,"20-40")</f>
        <v>10-20</v>
      </c>
      <c r="AN77" s="3">
        <v>7</v>
      </c>
      <c r="AO77" s="3" t="str" cm="1">
        <f t="array" ref="AO77">_xlfn.IFS(HR_Analytics[[#This Row],[Years In Current Role]]&lt;=2,"0-2",HR_Analytics[[#This Row],[Years In Current Role]]&lt;=5,"2-5",HR_Analytics[[#This Row],[Years In Current Role]]&lt;=10,"5-10",HR_Analytics[[#This Row],[Years In Current Role]]&lt;=15,"10-15",HR_Analytics[[#This Row],[Years In Current Role]]&gt;15,"Above 15")</f>
        <v>5-10</v>
      </c>
      <c r="AP77" s="3">
        <v>1</v>
      </c>
      <c r="AQ77" s="14" t="str" cm="1">
        <f t="array" ref="AQ77">_xlfn.IFS(HR_Analytics[[#This Row],[Years Since Last Promotion]]&lt;=2,"0-2",HR_Analytics[[#This Row],[Years Since Last Promotion]]&lt;=5,"2-5",HR_Analytics[[#This Row],[Years Since Last Promotion]]&lt;=10,"5-10",HR_Analytics[[#This Row],[Years Since Last Promotion]]&lt;=15,"10-15")</f>
        <v>0-2</v>
      </c>
      <c r="AR77" s="14">
        <v>8</v>
      </c>
      <c r="AS77" s="3" t="str" cm="1">
        <f t="array" ref="AS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8" spans="1:45" x14ac:dyDescent="0.25">
      <c r="A78" s="12">
        <v>35</v>
      </c>
      <c r="B78" s="12" t="str" cm="1">
        <f t="array" ref="B78">_xlfn.IFS(HR_Analytics[[#This Row],[Age]]&lt;=30,"Below 30",HR_Analytics[[#This Row],[Age]]&lt;=40,"30-40",HR_Analytics[[#This Row],[Age]]&lt;=60,"40-60")</f>
        <v>30-40</v>
      </c>
      <c r="C78" s="9" t="s">
        <v>17</v>
      </c>
      <c r="D78" s="9" t="s">
        <v>11</v>
      </c>
      <c r="E78" s="9" t="s">
        <v>12</v>
      </c>
      <c r="F78" s="3">
        <v>1</v>
      </c>
      <c r="G78" s="3" t="str" cm="1">
        <f t="array" ref="G78">_xlfn.IFS(HR_Analytics[[#This Row],[Distance From Home]]&lt;=5,"1-5",HR_Analytics[[#This Row],[Distance From Home]]&lt;=10,"5-10",HR_Analytics[[#This Row],[Distance From Home]]&lt;=15,"10-15",HR_Analytics[[#This Row],[Distance From Home]]&lt;=20,"15-20",HR_Analytics[[#This Row],[Distance From Home]]&gt;20,"Above 20")</f>
        <v>1-5</v>
      </c>
      <c r="H78" s="3">
        <v>4</v>
      </c>
      <c r="I78" s="9" t="str">
        <f>VLOOKUP(H78,Mapping!$J$2:$K$6,2,0)</f>
        <v>Masters</v>
      </c>
      <c r="J78" s="9" t="s">
        <v>33</v>
      </c>
      <c r="K78" s="3">
        <v>100</v>
      </c>
      <c r="L78" s="3">
        <v>3</v>
      </c>
      <c r="M78" s="9" t="str">
        <f>VLOOKUP(L78,Mapping!$A$2:$B$5,2,0)</f>
        <v>Neutral</v>
      </c>
      <c r="N78" s="9" t="s">
        <v>20</v>
      </c>
      <c r="O78" s="3">
        <v>2</v>
      </c>
      <c r="P78" s="9" t="str">
        <f>VLOOKUP(O78,Mapping!$A$9:$B$12,2,0)</f>
        <v>Medium</v>
      </c>
      <c r="Q78" s="3">
        <v>2</v>
      </c>
      <c r="R78" s="9" t="str">
        <f>VLOOKUP(Q78,Mapping!$A$16:$B$20,2,0)</f>
        <v>Junior</v>
      </c>
      <c r="S78" s="9" t="s">
        <v>15</v>
      </c>
      <c r="T78" s="3">
        <v>1</v>
      </c>
      <c r="U78" s="9" t="str">
        <f>VLOOKUP(T78,Mapping!$E$9:$F$12,2,0)</f>
        <v>Very Dissatisfied</v>
      </c>
      <c r="V78" s="9" t="s">
        <v>16</v>
      </c>
      <c r="W78" s="5">
        <v>4312</v>
      </c>
      <c r="X78" s="3">
        <v>0</v>
      </c>
      <c r="Y78" s="9" t="s">
        <v>17</v>
      </c>
      <c r="Z78" s="4">
        <v>14</v>
      </c>
      <c r="AA78" s="24">
        <f>HR_Analytics[[#This Row],[Salary Hike]]/100</f>
        <v>0.14000000000000001</v>
      </c>
      <c r="AB78" s="3">
        <v>3</v>
      </c>
      <c r="AC78" s="9" t="str">
        <f>VLOOKUP(AB78,Mapping!$E$2:$F$3,2,0)</f>
        <v>Excellent</v>
      </c>
      <c r="AD78" s="3">
        <v>2</v>
      </c>
      <c r="AE78" s="9" t="str">
        <f>VLOOKUP(AD78,Mapping!$E$16:$F$19,2,0)</f>
        <v>Dissatisfied</v>
      </c>
      <c r="AF78" s="3">
        <v>0</v>
      </c>
      <c r="AG78" s="3">
        <v>16</v>
      </c>
      <c r="AH78" s="3" t="str" cm="1">
        <f t="array" ref="AH78">_xlfn.IFS(HR_Analytics[[#This Row],[Total Working Years]]&lt;=2,"0-2",HR_Analytics[[#This Row],[Total Working Years]]&lt;=5,"2-5",HR_Analytics[[#This Row],[Total Working Years]]&lt;=10,"5-10",HR_Analytics[[#This Row],[Total Working Years]]&lt;=20,"10-20",HR_Analytics[[#This Row],[Total Working Years]]&lt;=40,"20-40")</f>
        <v>10-20</v>
      </c>
      <c r="AI78" s="3">
        <v>2</v>
      </c>
      <c r="AJ78" s="3">
        <v>3</v>
      </c>
      <c r="AK78" s="9" t="str">
        <f>VLOOKUP(AJ78,Mapping!$J$10:$K$13,2,0)</f>
        <v>Better</v>
      </c>
      <c r="AL78" s="3">
        <v>15</v>
      </c>
      <c r="AM78" s="3" t="str" cm="1">
        <f t="array" ref="AM78">_xlfn.IFS(HR_Analytics[[#This Row],[Years At Company]]&lt;=2,"0-2",HR_Analytics[[#This Row],[Years At Company]]&lt;=5,"2-5",HR_Analytics[[#This Row],[Years At Company]]&lt;=10,"5-10",HR_Analytics[[#This Row],[Years At Company]]&lt;=20,"10-20",HR_Analytics[[#This Row],[Years At Company]]&lt;=40,"20-40")</f>
        <v>10-20</v>
      </c>
      <c r="AN78" s="3">
        <v>13</v>
      </c>
      <c r="AO78" s="3" t="str" cm="1">
        <f t="array" ref="AO78">_xlfn.IFS(HR_Analytics[[#This Row],[Years In Current Role]]&lt;=2,"0-2",HR_Analytics[[#This Row],[Years In Current Role]]&lt;=5,"2-5",HR_Analytics[[#This Row],[Years In Current Role]]&lt;=10,"5-10",HR_Analytics[[#This Row],[Years In Current Role]]&lt;=15,"10-15",HR_Analytics[[#This Row],[Years In Current Role]]&gt;15,"Above 15")</f>
        <v>10-15</v>
      </c>
      <c r="AP78" s="3">
        <v>2</v>
      </c>
      <c r="AQ78" s="14" t="str" cm="1">
        <f t="array" ref="AQ78">_xlfn.IFS(HR_Analytics[[#This Row],[Years Since Last Promotion]]&lt;=2,"0-2",HR_Analytics[[#This Row],[Years Since Last Promotion]]&lt;=5,"2-5",HR_Analytics[[#This Row],[Years Since Last Promotion]]&lt;=10,"5-10",HR_Analytics[[#This Row],[Years Since Last Promotion]]&lt;=15,"10-15")</f>
        <v>0-2</v>
      </c>
      <c r="AR78" s="14">
        <v>8</v>
      </c>
      <c r="AS78" s="3" t="str" cm="1">
        <f t="array" ref="AS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9" spans="1:45" x14ac:dyDescent="0.25">
      <c r="A79" s="12">
        <v>45</v>
      </c>
      <c r="B79" s="12" t="str" cm="1">
        <f t="array" ref="B79">_xlfn.IFS(HR_Analytics[[#This Row],[Age]]&lt;=30,"Below 30",HR_Analytics[[#This Row],[Age]]&lt;=40,"30-40",HR_Analytics[[#This Row],[Age]]&lt;=60,"40-60")</f>
        <v>40-60</v>
      </c>
      <c r="C79" s="9" t="s">
        <v>17</v>
      </c>
      <c r="D79" s="9" t="s">
        <v>11</v>
      </c>
      <c r="E79" s="9" t="s">
        <v>19</v>
      </c>
      <c r="F79" s="3">
        <v>6</v>
      </c>
      <c r="G79" s="3" t="str" cm="1">
        <f t="array" ref="G79">_xlfn.IFS(HR_Analytics[[#This Row],[Distance From Home]]&lt;=5,"1-5",HR_Analytics[[#This Row],[Distance From Home]]&lt;=10,"5-10",HR_Analytics[[#This Row],[Distance From Home]]&lt;=15,"10-15",HR_Analytics[[#This Row],[Distance From Home]]&lt;=20,"15-20",HR_Analytics[[#This Row],[Distance From Home]]&gt;20,"Above 20")</f>
        <v>5-10</v>
      </c>
      <c r="H79" s="3">
        <v>4</v>
      </c>
      <c r="I79" s="9" t="str">
        <f>VLOOKUP(H79,Mapping!$J$2:$K$6,2,0)</f>
        <v>Masters</v>
      </c>
      <c r="J79" s="9" t="s">
        <v>23</v>
      </c>
      <c r="K79" s="3">
        <v>101</v>
      </c>
      <c r="L79" s="3">
        <v>4</v>
      </c>
      <c r="M79" s="9" t="str">
        <f>VLOOKUP(L79,Mapping!$A$2:$B$5,2,0)</f>
        <v>Satisfied</v>
      </c>
      <c r="N79" s="9" t="s">
        <v>20</v>
      </c>
      <c r="O79" s="3">
        <v>3</v>
      </c>
      <c r="P79" s="9" t="str">
        <f>VLOOKUP(O79,Mapping!$A$9:$B$12,2,0)</f>
        <v>High</v>
      </c>
      <c r="Q79" s="3">
        <v>3</v>
      </c>
      <c r="R79" s="9" t="str">
        <f>VLOOKUP(Q79,Mapping!$A$16:$B$20,2,0)</f>
        <v>Mid Level</v>
      </c>
      <c r="S79" s="9" t="s">
        <v>32</v>
      </c>
      <c r="T79" s="3">
        <v>1</v>
      </c>
      <c r="U79" s="9" t="str">
        <f>VLOOKUP(T79,Mapping!$E$9:$F$12,2,0)</f>
        <v>Very Dissatisfied</v>
      </c>
      <c r="V79" s="9" t="s">
        <v>22</v>
      </c>
      <c r="W79" s="5">
        <v>13245</v>
      </c>
      <c r="X79" s="3">
        <v>4</v>
      </c>
      <c r="Y79" s="9" t="s">
        <v>10</v>
      </c>
      <c r="Z79" s="4">
        <v>14</v>
      </c>
      <c r="AA79" s="24">
        <f>HR_Analytics[[#This Row],[Salary Hike]]/100</f>
        <v>0.14000000000000001</v>
      </c>
      <c r="AB79" s="3">
        <v>3</v>
      </c>
      <c r="AC79" s="9" t="str">
        <f>VLOOKUP(AB79,Mapping!$E$2:$F$3,2,0)</f>
        <v>Excellent</v>
      </c>
      <c r="AD79" s="3">
        <v>2</v>
      </c>
      <c r="AE79" s="9" t="str">
        <f>VLOOKUP(AD79,Mapping!$E$16:$F$19,2,0)</f>
        <v>Dissatisfied</v>
      </c>
      <c r="AF79" s="3">
        <v>0</v>
      </c>
      <c r="AG79" s="3">
        <v>17</v>
      </c>
      <c r="AH79" s="3" t="str" cm="1">
        <f t="array" ref="AH79">_xlfn.IFS(HR_Analytics[[#This Row],[Total Working Years]]&lt;=2,"0-2",HR_Analytics[[#This Row],[Total Working Years]]&lt;=5,"2-5",HR_Analytics[[#This Row],[Total Working Years]]&lt;=10,"5-10",HR_Analytics[[#This Row],[Total Working Years]]&lt;=20,"10-20",HR_Analytics[[#This Row],[Total Working Years]]&lt;=40,"20-40")</f>
        <v>10-20</v>
      </c>
      <c r="AI79" s="3">
        <v>3</v>
      </c>
      <c r="AJ79" s="3">
        <v>4</v>
      </c>
      <c r="AK79" s="9" t="str">
        <f>VLOOKUP(AJ79,Mapping!$J$10:$K$13,2,0)</f>
        <v>Best</v>
      </c>
      <c r="AL79" s="3">
        <v>0</v>
      </c>
      <c r="AM79" s="3" t="str" cm="1">
        <f t="array" ref="AM79">_xlfn.IFS(HR_Analytics[[#This Row],[Years At Company]]&lt;=2,"0-2",HR_Analytics[[#This Row],[Years At Company]]&lt;=5,"2-5",HR_Analytics[[#This Row],[Years At Company]]&lt;=10,"5-10",HR_Analytics[[#This Row],[Years At Company]]&lt;=20,"10-20",HR_Analytics[[#This Row],[Years At Company]]&lt;=40,"20-40")</f>
        <v>0-2</v>
      </c>
      <c r="AN79" s="3">
        <v>0</v>
      </c>
      <c r="AO79" s="3" t="str" cm="1">
        <f t="array" ref="AO79">_xlfn.IFS(HR_Analytics[[#This Row],[Years In Current Role]]&lt;=2,"0-2",HR_Analytics[[#This Row],[Years In Current Role]]&lt;=5,"2-5",HR_Analytics[[#This Row],[Years In Current Role]]&lt;=10,"5-10",HR_Analytics[[#This Row],[Years In Current Role]]&lt;=15,"10-15",HR_Analytics[[#This Row],[Years In Current Role]]&gt;15,"Above 15")</f>
        <v>0-2</v>
      </c>
      <c r="AP79" s="3">
        <v>0</v>
      </c>
      <c r="AQ79" s="14" t="str" cm="1">
        <f t="array" ref="AQ79">_xlfn.IFS(HR_Analytics[[#This Row],[Years Since Last Promotion]]&lt;=2,"0-2",HR_Analytics[[#This Row],[Years Since Last Promotion]]&lt;=5,"2-5",HR_Analytics[[#This Row],[Years Since Last Promotion]]&lt;=10,"5-10",HR_Analytics[[#This Row],[Years Since Last Promotion]]&lt;=15,"10-15")</f>
        <v>0-2</v>
      </c>
      <c r="AR79" s="14">
        <v>0</v>
      </c>
      <c r="AS79" s="3" t="str" cm="1">
        <f t="array" ref="AS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0" spans="1:45" x14ac:dyDescent="0.25">
      <c r="A80" s="12">
        <v>37</v>
      </c>
      <c r="B80" s="12" t="str" cm="1">
        <f t="array" ref="B80">_xlfn.IFS(HR_Analytics[[#This Row],[Age]]&lt;=30,"Below 30",HR_Analytics[[#This Row],[Age]]&lt;=40,"30-40",HR_Analytics[[#This Row],[Age]]&lt;=60,"40-60")</f>
        <v>30-40</v>
      </c>
      <c r="C80" s="9" t="s">
        <v>17</v>
      </c>
      <c r="D80" s="9" t="s">
        <v>11</v>
      </c>
      <c r="E80" s="9" t="s">
        <v>19</v>
      </c>
      <c r="F80" s="3">
        <v>7</v>
      </c>
      <c r="G80" s="3" t="str" cm="1">
        <f t="array" ref="G80">_xlfn.IFS(HR_Analytics[[#This Row],[Distance From Home]]&lt;=5,"1-5",HR_Analytics[[#This Row],[Distance From Home]]&lt;=10,"5-10",HR_Analytics[[#This Row],[Distance From Home]]&lt;=15,"10-15",HR_Analytics[[#This Row],[Distance From Home]]&lt;=20,"15-20",HR_Analytics[[#This Row],[Distance From Home]]&gt;20,"Above 20")</f>
        <v>5-10</v>
      </c>
      <c r="H80" s="3">
        <v>4</v>
      </c>
      <c r="I80" s="9" t="str">
        <f>VLOOKUP(H80,Mapping!$J$2:$K$6,2,0)</f>
        <v>Masters</v>
      </c>
      <c r="J80" s="9" t="s">
        <v>25</v>
      </c>
      <c r="K80" s="3">
        <v>102</v>
      </c>
      <c r="L80" s="3">
        <v>1</v>
      </c>
      <c r="M80" s="9" t="str">
        <f>VLOOKUP(L80,Mapping!$A$2:$B$5,2,0)</f>
        <v>Very Dissatisfied</v>
      </c>
      <c r="N80" s="9" t="s">
        <v>20</v>
      </c>
      <c r="O80" s="3">
        <v>3</v>
      </c>
      <c r="P80" s="9" t="str">
        <f>VLOOKUP(O80,Mapping!$A$9:$B$12,2,0)</f>
        <v>High</v>
      </c>
      <c r="Q80" s="3">
        <v>3</v>
      </c>
      <c r="R80" s="9" t="str">
        <f>VLOOKUP(Q80,Mapping!$A$16:$B$20,2,0)</f>
        <v>Mid Level</v>
      </c>
      <c r="S80" s="9" t="s">
        <v>32</v>
      </c>
      <c r="T80" s="3">
        <v>3</v>
      </c>
      <c r="U80" s="9" t="str">
        <f>VLOOKUP(T80,Mapping!$E$9:$F$12,2,0)</f>
        <v>Neutral</v>
      </c>
      <c r="V80" s="9" t="s">
        <v>16</v>
      </c>
      <c r="W80" s="5">
        <v>13664</v>
      </c>
      <c r="X80" s="3">
        <v>4</v>
      </c>
      <c r="Y80" s="9" t="s">
        <v>17</v>
      </c>
      <c r="Z80" s="4">
        <v>13</v>
      </c>
      <c r="AA80" s="24">
        <f>HR_Analytics[[#This Row],[Salary Hike]]/100</f>
        <v>0.13</v>
      </c>
      <c r="AB80" s="3">
        <v>3</v>
      </c>
      <c r="AC80" s="9" t="str">
        <f>VLOOKUP(AB80,Mapping!$E$2:$F$3,2,0)</f>
        <v>Excellent</v>
      </c>
      <c r="AD80" s="3">
        <v>1</v>
      </c>
      <c r="AE80" s="9" t="str">
        <f>VLOOKUP(AD80,Mapping!$E$16:$F$19,2,0)</f>
        <v>Very Dissatisfied</v>
      </c>
      <c r="AF80" s="3">
        <v>0</v>
      </c>
      <c r="AG80" s="3">
        <v>16</v>
      </c>
      <c r="AH80" s="3" t="str" cm="1">
        <f t="array" ref="AH80">_xlfn.IFS(HR_Analytics[[#This Row],[Total Working Years]]&lt;=2,"0-2",HR_Analytics[[#This Row],[Total Working Years]]&lt;=5,"2-5",HR_Analytics[[#This Row],[Total Working Years]]&lt;=10,"5-10",HR_Analytics[[#This Row],[Total Working Years]]&lt;=20,"10-20",HR_Analytics[[#This Row],[Total Working Years]]&lt;=40,"20-40")</f>
        <v>10-20</v>
      </c>
      <c r="AI80" s="3">
        <v>3</v>
      </c>
      <c r="AJ80" s="3">
        <v>4</v>
      </c>
      <c r="AK80" s="9" t="str">
        <f>VLOOKUP(AJ80,Mapping!$J$10:$K$13,2,0)</f>
        <v>Best</v>
      </c>
      <c r="AL80" s="3">
        <v>5</v>
      </c>
      <c r="AM80" s="3" t="str" cm="1">
        <f t="array" ref="AM80">_xlfn.IFS(HR_Analytics[[#This Row],[Years At Company]]&lt;=2,"0-2",HR_Analytics[[#This Row],[Years At Company]]&lt;=5,"2-5",HR_Analytics[[#This Row],[Years At Company]]&lt;=10,"5-10",HR_Analytics[[#This Row],[Years At Company]]&lt;=20,"10-20",HR_Analytics[[#This Row],[Years At Company]]&lt;=40,"20-40")</f>
        <v>2-5</v>
      </c>
      <c r="AN80" s="3">
        <v>2</v>
      </c>
      <c r="AO80" s="3" t="str" cm="1">
        <f t="array" ref="AO80">_xlfn.IFS(HR_Analytics[[#This Row],[Years In Current Role]]&lt;=2,"0-2",HR_Analytics[[#This Row],[Years In Current Role]]&lt;=5,"2-5",HR_Analytics[[#This Row],[Years In Current Role]]&lt;=10,"5-10",HR_Analytics[[#This Row],[Years In Current Role]]&lt;=15,"10-15",HR_Analytics[[#This Row],[Years In Current Role]]&gt;15,"Above 15")</f>
        <v>0-2</v>
      </c>
      <c r="AP80" s="3">
        <v>0</v>
      </c>
      <c r="AQ80" s="14" t="str" cm="1">
        <f t="array" ref="AQ80">_xlfn.IFS(HR_Analytics[[#This Row],[Years Since Last Promotion]]&lt;=2,"0-2",HR_Analytics[[#This Row],[Years Since Last Promotion]]&lt;=5,"2-5",HR_Analytics[[#This Row],[Years Since Last Promotion]]&lt;=10,"5-10",HR_Analytics[[#This Row],[Years Since Last Promotion]]&lt;=15,"10-15")</f>
        <v>0-2</v>
      </c>
      <c r="AR80" s="14">
        <v>2</v>
      </c>
      <c r="AS80" s="3" t="str" cm="1">
        <f t="array" ref="AS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1" spans="1:45" x14ac:dyDescent="0.25">
      <c r="A81" s="12">
        <v>46</v>
      </c>
      <c r="B81" s="12" t="str" cm="1">
        <f t="array" ref="B81">_xlfn.IFS(HR_Analytics[[#This Row],[Age]]&lt;=30,"Below 30",HR_Analytics[[#This Row],[Age]]&lt;=40,"30-40",HR_Analytics[[#This Row],[Age]]&lt;=60,"40-60")</f>
        <v>40-60</v>
      </c>
      <c r="C81" s="9" t="s">
        <v>17</v>
      </c>
      <c r="D81" s="9" t="s">
        <v>11</v>
      </c>
      <c r="E81" s="9" t="s">
        <v>35</v>
      </c>
      <c r="F81" s="3">
        <v>5</v>
      </c>
      <c r="G81" s="3" t="str" cm="1">
        <f t="array" ref="G81">_xlfn.IFS(HR_Analytics[[#This Row],[Distance From Home]]&lt;=5,"1-5",HR_Analytics[[#This Row],[Distance From Home]]&lt;=10,"5-10",HR_Analytics[[#This Row],[Distance From Home]]&lt;=15,"10-15",HR_Analytics[[#This Row],[Distance From Home]]&lt;=20,"15-20",HR_Analytics[[#This Row],[Distance From Home]]&gt;20,"Above 20")</f>
        <v>1-5</v>
      </c>
      <c r="H81" s="3">
        <v>2</v>
      </c>
      <c r="I81" s="9" t="str">
        <f>VLOOKUP(H81,Mapping!$J$2:$K$6,2,0)</f>
        <v>College</v>
      </c>
      <c r="J81" s="9" t="s">
        <v>25</v>
      </c>
      <c r="K81" s="3">
        <v>103</v>
      </c>
      <c r="L81" s="3">
        <v>2</v>
      </c>
      <c r="M81" s="9" t="str">
        <f>VLOOKUP(L81,Mapping!$A$2:$B$5,2,0)</f>
        <v>Dissatisfied</v>
      </c>
      <c r="N81" s="9" t="s">
        <v>20</v>
      </c>
      <c r="O81" s="3">
        <v>3</v>
      </c>
      <c r="P81" s="9" t="str">
        <f>VLOOKUP(O81,Mapping!$A$9:$B$12,2,0)</f>
        <v>High</v>
      </c>
      <c r="Q81" s="3">
        <v>2</v>
      </c>
      <c r="R81" s="9" t="str">
        <f>VLOOKUP(Q81,Mapping!$A$16:$B$20,2,0)</f>
        <v>Junior</v>
      </c>
      <c r="S81" s="9" t="s">
        <v>35</v>
      </c>
      <c r="T81" s="3">
        <v>2</v>
      </c>
      <c r="U81" s="9" t="str">
        <f>VLOOKUP(T81,Mapping!$E$9:$F$12,2,0)</f>
        <v>Dissatisfied</v>
      </c>
      <c r="V81" s="9" t="s">
        <v>26</v>
      </c>
      <c r="W81" s="5">
        <v>5021</v>
      </c>
      <c r="X81" s="3">
        <v>8</v>
      </c>
      <c r="Y81" s="9" t="s">
        <v>10</v>
      </c>
      <c r="Z81" s="4">
        <v>22</v>
      </c>
      <c r="AA81" s="24">
        <f>HR_Analytics[[#This Row],[Salary Hike]]/100</f>
        <v>0.22</v>
      </c>
      <c r="AB81" s="3">
        <v>4</v>
      </c>
      <c r="AC81" s="9" t="str">
        <f>VLOOKUP(AB81,Mapping!$E$2:$F$3,2,0)</f>
        <v>Outstanding</v>
      </c>
      <c r="AD81" s="3">
        <v>4</v>
      </c>
      <c r="AE81" s="9" t="str">
        <f>VLOOKUP(AD81,Mapping!$E$16:$F$19,2,0)</f>
        <v>Satisfied</v>
      </c>
      <c r="AF81" s="3">
        <v>1</v>
      </c>
      <c r="AG81" s="3">
        <v>16</v>
      </c>
      <c r="AH81" s="3" t="str" cm="1">
        <f t="array" ref="AH81">_xlfn.IFS(HR_Analytics[[#This Row],[Total Working Years]]&lt;=2,"0-2",HR_Analytics[[#This Row],[Total Working Years]]&lt;=5,"2-5",HR_Analytics[[#This Row],[Total Working Years]]&lt;=10,"5-10",HR_Analytics[[#This Row],[Total Working Years]]&lt;=20,"10-20",HR_Analytics[[#This Row],[Total Working Years]]&lt;=40,"20-40")</f>
        <v>10-20</v>
      </c>
      <c r="AI81" s="3">
        <v>2</v>
      </c>
      <c r="AJ81" s="3">
        <v>3</v>
      </c>
      <c r="AK81" s="9" t="str">
        <f>VLOOKUP(AJ81,Mapping!$J$10:$K$13,2,0)</f>
        <v>Better</v>
      </c>
      <c r="AL81" s="3">
        <v>4</v>
      </c>
      <c r="AM81" s="3" t="str" cm="1">
        <f t="array" ref="AM81">_xlfn.IFS(HR_Analytics[[#This Row],[Years At Company]]&lt;=2,"0-2",HR_Analytics[[#This Row],[Years At Company]]&lt;=5,"2-5",HR_Analytics[[#This Row],[Years At Company]]&lt;=10,"5-10",HR_Analytics[[#This Row],[Years At Company]]&lt;=20,"10-20",HR_Analytics[[#This Row],[Years At Company]]&lt;=40,"20-40")</f>
        <v>2-5</v>
      </c>
      <c r="AN81" s="3">
        <v>2</v>
      </c>
      <c r="AO81" s="3" t="str" cm="1">
        <f t="array" ref="AO81">_xlfn.IFS(HR_Analytics[[#This Row],[Years In Current Role]]&lt;=2,"0-2",HR_Analytics[[#This Row],[Years In Current Role]]&lt;=5,"2-5",HR_Analytics[[#This Row],[Years In Current Role]]&lt;=10,"5-10",HR_Analytics[[#This Row],[Years In Current Role]]&lt;=15,"10-15",HR_Analytics[[#This Row],[Years In Current Role]]&gt;15,"Above 15")</f>
        <v>0-2</v>
      </c>
      <c r="AP81" s="3">
        <v>0</v>
      </c>
      <c r="AQ81" s="14" t="str" cm="1">
        <f t="array" ref="AQ81">_xlfn.IFS(HR_Analytics[[#This Row],[Years Since Last Promotion]]&lt;=2,"0-2",HR_Analytics[[#This Row],[Years Since Last Promotion]]&lt;=5,"2-5",HR_Analytics[[#This Row],[Years Since Last Promotion]]&lt;=10,"5-10",HR_Analytics[[#This Row],[Years Since Last Promotion]]&lt;=15,"10-15")</f>
        <v>0-2</v>
      </c>
      <c r="AR81" s="14">
        <v>2</v>
      </c>
      <c r="AS81" s="3" t="str" cm="1">
        <f t="array" ref="AS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2" spans="1:45" x14ac:dyDescent="0.25">
      <c r="A82" s="12">
        <v>30</v>
      </c>
      <c r="B82" s="12" t="str" cm="1">
        <f t="array" ref="B82">_xlfn.IFS(HR_Analytics[[#This Row],[Age]]&lt;=30,"Below 30",HR_Analytics[[#This Row],[Age]]&lt;=40,"30-40",HR_Analytics[[#This Row],[Age]]&lt;=60,"40-60")</f>
        <v>Below 30</v>
      </c>
      <c r="C82" s="9" t="s">
        <v>17</v>
      </c>
      <c r="D82" s="9" t="s">
        <v>11</v>
      </c>
      <c r="E82" s="9" t="s">
        <v>19</v>
      </c>
      <c r="F82" s="3">
        <v>1</v>
      </c>
      <c r="G82" s="3" t="str" cm="1">
        <f t="array" ref="G82">_xlfn.IFS(HR_Analytics[[#This Row],[Distance From Home]]&lt;=5,"1-5",HR_Analytics[[#This Row],[Distance From Home]]&lt;=10,"5-10",HR_Analytics[[#This Row],[Distance From Home]]&lt;=15,"10-15",HR_Analytics[[#This Row],[Distance From Home]]&lt;=20,"15-20",HR_Analytics[[#This Row],[Distance From Home]]&gt;20,"Above 20")</f>
        <v>1-5</v>
      </c>
      <c r="H82" s="3">
        <v>1</v>
      </c>
      <c r="I82" s="9" t="str">
        <f>VLOOKUP(H82,Mapping!$J$2:$K$6,2,0)</f>
        <v>Below College</v>
      </c>
      <c r="J82" s="9" t="s">
        <v>13</v>
      </c>
      <c r="K82" s="3">
        <v>104</v>
      </c>
      <c r="L82" s="3">
        <v>4</v>
      </c>
      <c r="M82" s="9" t="str">
        <f>VLOOKUP(L82,Mapping!$A$2:$B$5,2,0)</f>
        <v>Satisfied</v>
      </c>
      <c r="N82" s="9" t="s">
        <v>20</v>
      </c>
      <c r="O82" s="3">
        <v>2</v>
      </c>
      <c r="P82" s="9" t="str">
        <f>VLOOKUP(O82,Mapping!$A$9:$B$12,2,0)</f>
        <v>Medium</v>
      </c>
      <c r="Q82" s="3">
        <v>2</v>
      </c>
      <c r="R82" s="9" t="str">
        <f>VLOOKUP(Q82,Mapping!$A$16:$B$20,2,0)</f>
        <v>Junior</v>
      </c>
      <c r="S82" s="9" t="s">
        <v>24</v>
      </c>
      <c r="T82" s="3">
        <v>4</v>
      </c>
      <c r="U82" s="9" t="str">
        <f>VLOOKUP(T82,Mapping!$E$9:$F$12,2,0)</f>
        <v>Satisfied</v>
      </c>
      <c r="V82" s="9" t="s">
        <v>22</v>
      </c>
      <c r="W82" s="5">
        <v>5126</v>
      </c>
      <c r="X82" s="3">
        <v>1</v>
      </c>
      <c r="Y82" s="9" t="s">
        <v>10</v>
      </c>
      <c r="Z82" s="4">
        <v>12</v>
      </c>
      <c r="AA82" s="24">
        <f>HR_Analytics[[#This Row],[Salary Hike]]/100</f>
        <v>0.12</v>
      </c>
      <c r="AB82" s="3">
        <v>3</v>
      </c>
      <c r="AC82" s="9" t="str">
        <f>VLOOKUP(AB82,Mapping!$E$2:$F$3,2,0)</f>
        <v>Excellent</v>
      </c>
      <c r="AD82" s="3">
        <v>3</v>
      </c>
      <c r="AE82" s="9" t="str">
        <f>VLOOKUP(AD82,Mapping!$E$16:$F$19,2,0)</f>
        <v>Neutral</v>
      </c>
      <c r="AF82" s="3">
        <v>2</v>
      </c>
      <c r="AG82" s="3">
        <v>10</v>
      </c>
      <c r="AH82" s="3" t="str" cm="1">
        <f t="array" ref="AH82">_xlfn.IFS(HR_Analytics[[#This Row],[Total Working Years]]&lt;=2,"0-2",HR_Analytics[[#This Row],[Total Working Years]]&lt;=5,"2-5",HR_Analytics[[#This Row],[Total Working Years]]&lt;=10,"5-10",HR_Analytics[[#This Row],[Total Working Years]]&lt;=20,"10-20",HR_Analytics[[#This Row],[Total Working Years]]&lt;=40,"20-40")</f>
        <v>5-10</v>
      </c>
      <c r="AI82" s="3">
        <v>1</v>
      </c>
      <c r="AJ82" s="3">
        <v>2</v>
      </c>
      <c r="AK82" s="9" t="str">
        <f>VLOOKUP(AJ82,Mapping!$J$10:$K$13,2,0)</f>
        <v>Good</v>
      </c>
      <c r="AL82" s="3">
        <v>10</v>
      </c>
      <c r="AM82" s="3" t="str" cm="1">
        <f t="array" ref="AM82">_xlfn.IFS(HR_Analytics[[#This Row],[Years At Company]]&lt;=2,"0-2",HR_Analytics[[#This Row],[Years At Company]]&lt;=5,"2-5",HR_Analytics[[#This Row],[Years At Company]]&lt;=10,"5-10",HR_Analytics[[#This Row],[Years At Company]]&lt;=20,"10-20",HR_Analytics[[#This Row],[Years At Company]]&lt;=40,"20-40")</f>
        <v>5-10</v>
      </c>
      <c r="AN82" s="3">
        <v>8</v>
      </c>
      <c r="AO82" s="3" t="str" cm="1">
        <f t="array" ref="AO82">_xlfn.IFS(HR_Analytics[[#This Row],[Years In Current Role]]&lt;=2,"0-2",HR_Analytics[[#This Row],[Years In Current Role]]&lt;=5,"2-5",HR_Analytics[[#This Row],[Years In Current Role]]&lt;=10,"5-10",HR_Analytics[[#This Row],[Years In Current Role]]&lt;=15,"10-15",HR_Analytics[[#This Row],[Years In Current Role]]&gt;15,"Above 15")</f>
        <v>5-10</v>
      </c>
      <c r="AP82" s="3">
        <v>3</v>
      </c>
      <c r="AQ82" s="14" t="str" cm="1">
        <f t="array" ref="AQ82">_xlfn.IFS(HR_Analytics[[#This Row],[Years Since Last Promotion]]&lt;=2,"0-2",HR_Analytics[[#This Row],[Years Since Last Promotion]]&lt;=5,"2-5",HR_Analytics[[#This Row],[Years Since Last Promotion]]&lt;=10,"5-10",HR_Analytics[[#This Row],[Years Since Last Promotion]]&lt;=15,"10-15")</f>
        <v>2-5</v>
      </c>
      <c r="AR82" s="14">
        <v>0</v>
      </c>
      <c r="AS82" s="3" t="str" cm="1">
        <f t="array" ref="AS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3" spans="1:45" x14ac:dyDescent="0.25">
      <c r="A83" s="12">
        <v>35</v>
      </c>
      <c r="B83" s="12" t="str" cm="1">
        <f t="array" ref="B83">_xlfn.IFS(HR_Analytics[[#This Row],[Age]]&lt;=30,"Below 30",HR_Analytics[[#This Row],[Age]]&lt;=40,"30-40",HR_Analytics[[#This Row],[Age]]&lt;=60,"40-60")</f>
        <v>30-40</v>
      </c>
      <c r="C83" s="9" t="s">
        <v>17</v>
      </c>
      <c r="D83" s="9" t="s">
        <v>11</v>
      </c>
      <c r="E83" s="9" t="s">
        <v>19</v>
      </c>
      <c r="F83" s="3">
        <v>1</v>
      </c>
      <c r="G83" s="3" t="str" cm="1">
        <f t="array" ref="G83">_xlfn.IFS(HR_Analytics[[#This Row],[Distance From Home]]&lt;=5,"1-5",HR_Analytics[[#This Row],[Distance From Home]]&lt;=10,"5-10",HR_Analytics[[#This Row],[Distance From Home]]&lt;=15,"10-15",HR_Analytics[[#This Row],[Distance From Home]]&lt;=20,"15-20",HR_Analytics[[#This Row],[Distance From Home]]&gt;20,"Above 20")</f>
        <v>1-5</v>
      </c>
      <c r="H83" s="3">
        <v>3</v>
      </c>
      <c r="I83" s="9" t="str">
        <f>VLOOKUP(H83,Mapping!$J$2:$K$6,2,0)</f>
        <v>Bachelors</v>
      </c>
      <c r="J83" s="9" t="s">
        <v>25</v>
      </c>
      <c r="K83" s="3">
        <v>105</v>
      </c>
      <c r="L83" s="3">
        <v>2</v>
      </c>
      <c r="M83" s="9" t="str">
        <f>VLOOKUP(L83,Mapping!$A$2:$B$5,2,0)</f>
        <v>Dissatisfied</v>
      </c>
      <c r="N83" s="9" t="s">
        <v>20</v>
      </c>
      <c r="O83" s="3">
        <v>2</v>
      </c>
      <c r="P83" s="9" t="str">
        <f>VLOOKUP(O83,Mapping!$A$9:$B$12,2,0)</f>
        <v>Medium</v>
      </c>
      <c r="Q83" s="3">
        <v>1</v>
      </c>
      <c r="R83" s="9" t="str">
        <f>VLOOKUP(Q83,Mapping!$A$16:$B$20,2,0)</f>
        <v>Entry Level</v>
      </c>
      <c r="S83" s="9" t="s">
        <v>21</v>
      </c>
      <c r="T83" s="3">
        <v>3</v>
      </c>
      <c r="U83" s="9" t="str">
        <f>VLOOKUP(T83,Mapping!$E$9:$F$12,2,0)</f>
        <v>Neutral</v>
      </c>
      <c r="V83" s="9" t="s">
        <v>16</v>
      </c>
      <c r="W83" s="5">
        <v>2859</v>
      </c>
      <c r="X83" s="3">
        <v>1</v>
      </c>
      <c r="Y83" s="9" t="s">
        <v>17</v>
      </c>
      <c r="Z83" s="4">
        <v>18</v>
      </c>
      <c r="AA83" s="24">
        <f>HR_Analytics[[#This Row],[Salary Hike]]/100</f>
        <v>0.18</v>
      </c>
      <c r="AB83" s="3">
        <v>3</v>
      </c>
      <c r="AC83" s="9" t="str">
        <f>VLOOKUP(AB83,Mapping!$E$2:$F$3,2,0)</f>
        <v>Excellent</v>
      </c>
      <c r="AD83" s="3">
        <v>1</v>
      </c>
      <c r="AE83" s="9" t="str">
        <f>VLOOKUP(AD83,Mapping!$E$16:$F$19,2,0)</f>
        <v>Very Dissatisfied</v>
      </c>
      <c r="AF83" s="3">
        <v>0</v>
      </c>
      <c r="AG83" s="3">
        <v>6</v>
      </c>
      <c r="AH83" s="3" t="str" cm="1">
        <f t="array" ref="AH83">_xlfn.IFS(HR_Analytics[[#This Row],[Total Working Years]]&lt;=2,"0-2",HR_Analytics[[#This Row],[Total Working Years]]&lt;=5,"2-5",HR_Analytics[[#This Row],[Total Working Years]]&lt;=10,"5-10",HR_Analytics[[#This Row],[Total Working Years]]&lt;=20,"10-20",HR_Analytics[[#This Row],[Total Working Years]]&lt;=40,"20-40")</f>
        <v>5-10</v>
      </c>
      <c r="AI83" s="3">
        <v>3</v>
      </c>
      <c r="AJ83" s="3">
        <v>3</v>
      </c>
      <c r="AK83" s="9" t="str">
        <f>VLOOKUP(AJ83,Mapping!$J$10:$K$13,2,0)</f>
        <v>Better</v>
      </c>
      <c r="AL83" s="3">
        <v>6</v>
      </c>
      <c r="AM83" s="3" t="str" cm="1">
        <f t="array" ref="AM83">_xlfn.IFS(HR_Analytics[[#This Row],[Years At Company]]&lt;=2,"0-2",HR_Analytics[[#This Row],[Years At Company]]&lt;=5,"2-5",HR_Analytics[[#This Row],[Years At Company]]&lt;=10,"5-10",HR_Analytics[[#This Row],[Years At Company]]&lt;=20,"10-20",HR_Analytics[[#This Row],[Years At Company]]&lt;=40,"20-40")</f>
        <v>5-10</v>
      </c>
      <c r="AN83" s="3">
        <v>4</v>
      </c>
      <c r="AO83" s="3" t="str" cm="1">
        <f t="array" ref="AO83">_xlfn.IFS(HR_Analytics[[#This Row],[Years In Current Role]]&lt;=2,"0-2",HR_Analytics[[#This Row],[Years In Current Role]]&lt;=5,"2-5",HR_Analytics[[#This Row],[Years In Current Role]]&lt;=10,"5-10",HR_Analytics[[#This Row],[Years In Current Role]]&lt;=15,"10-15",HR_Analytics[[#This Row],[Years In Current Role]]&gt;15,"Above 15")</f>
        <v>2-5</v>
      </c>
      <c r="AP83" s="3">
        <v>0</v>
      </c>
      <c r="AQ83" s="14" t="str" cm="1">
        <f t="array" ref="AQ83">_xlfn.IFS(HR_Analytics[[#This Row],[Years Since Last Promotion]]&lt;=2,"0-2",HR_Analytics[[#This Row],[Years Since Last Promotion]]&lt;=5,"2-5",HR_Analytics[[#This Row],[Years Since Last Promotion]]&lt;=10,"5-10",HR_Analytics[[#This Row],[Years Since Last Promotion]]&lt;=15,"10-15")</f>
        <v>0-2</v>
      </c>
      <c r="AR83" s="14">
        <v>4</v>
      </c>
      <c r="AS83" s="3" t="str" cm="1">
        <f t="array" ref="AS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4" spans="1:45" x14ac:dyDescent="0.25">
      <c r="A84" s="12">
        <v>55</v>
      </c>
      <c r="B84" s="12" t="str" cm="1">
        <f t="array" ref="B84">_xlfn.IFS(HR_Analytics[[#This Row],[Age]]&lt;=30,"Below 30",HR_Analytics[[#This Row],[Age]]&lt;=40,"30-40",HR_Analytics[[#This Row],[Age]]&lt;=60,"40-60")</f>
        <v>40-60</v>
      </c>
      <c r="C84" s="9" t="s">
        <v>17</v>
      </c>
      <c r="D84" s="9" t="s">
        <v>11</v>
      </c>
      <c r="E84" s="9" t="s">
        <v>12</v>
      </c>
      <c r="F84" s="3">
        <v>1</v>
      </c>
      <c r="G84" s="3" t="str" cm="1">
        <f t="array" ref="G84">_xlfn.IFS(HR_Analytics[[#This Row],[Distance From Home]]&lt;=5,"1-5",HR_Analytics[[#This Row],[Distance From Home]]&lt;=10,"5-10",HR_Analytics[[#This Row],[Distance From Home]]&lt;=15,"10-15",HR_Analytics[[#This Row],[Distance From Home]]&lt;=20,"15-20",HR_Analytics[[#This Row],[Distance From Home]]&gt;20,"Above 20")</f>
        <v>1-5</v>
      </c>
      <c r="H84" s="3">
        <v>2</v>
      </c>
      <c r="I84" s="9" t="str">
        <f>VLOOKUP(H84,Mapping!$J$2:$K$6,2,0)</f>
        <v>College</v>
      </c>
      <c r="J84" s="9" t="s">
        <v>13</v>
      </c>
      <c r="K84" s="3">
        <v>106</v>
      </c>
      <c r="L84" s="3">
        <v>1</v>
      </c>
      <c r="M84" s="9" t="str">
        <f>VLOOKUP(L84,Mapping!$A$2:$B$5,2,0)</f>
        <v>Very Dissatisfied</v>
      </c>
      <c r="N84" s="9" t="s">
        <v>20</v>
      </c>
      <c r="O84" s="3">
        <v>3</v>
      </c>
      <c r="P84" s="9" t="str">
        <f>VLOOKUP(O84,Mapping!$A$9:$B$12,2,0)</f>
        <v>High</v>
      </c>
      <c r="Q84" s="3">
        <v>3</v>
      </c>
      <c r="R84" s="9" t="str">
        <f>VLOOKUP(Q84,Mapping!$A$16:$B$20,2,0)</f>
        <v>Mid Level</v>
      </c>
      <c r="S84" s="9" t="s">
        <v>15</v>
      </c>
      <c r="T84" s="3">
        <v>4</v>
      </c>
      <c r="U84" s="9" t="str">
        <f>VLOOKUP(T84,Mapping!$E$9:$F$12,2,0)</f>
        <v>Satisfied</v>
      </c>
      <c r="V84" s="9" t="s">
        <v>22</v>
      </c>
      <c r="W84" s="5">
        <v>10239</v>
      </c>
      <c r="X84" s="3">
        <v>3</v>
      </c>
      <c r="Y84" s="9" t="s">
        <v>17</v>
      </c>
      <c r="Z84" s="4">
        <v>14</v>
      </c>
      <c r="AA84" s="24">
        <f>HR_Analytics[[#This Row],[Salary Hike]]/100</f>
        <v>0.14000000000000001</v>
      </c>
      <c r="AB84" s="3">
        <v>3</v>
      </c>
      <c r="AC84" s="9" t="str">
        <f>VLOOKUP(AB84,Mapping!$E$2:$F$3,2,0)</f>
        <v>Excellent</v>
      </c>
      <c r="AD84" s="3">
        <v>4</v>
      </c>
      <c r="AE84" s="9" t="str">
        <f>VLOOKUP(AD84,Mapping!$E$16:$F$19,2,0)</f>
        <v>Satisfied</v>
      </c>
      <c r="AF84" s="3">
        <v>1</v>
      </c>
      <c r="AG84" s="3">
        <v>24</v>
      </c>
      <c r="AH84" s="3" t="str" cm="1">
        <f t="array" ref="AH84">_xlfn.IFS(HR_Analytics[[#This Row],[Total Working Years]]&lt;=2,"0-2",HR_Analytics[[#This Row],[Total Working Years]]&lt;=5,"2-5",HR_Analytics[[#This Row],[Total Working Years]]&lt;=10,"5-10",HR_Analytics[[#This Row],[Total Working Years]]&lt;=20,"10-20",HR_Analytics[[#This Row],[Total Working Years]]&lt;=40,"20-40")</f>
        <v>20-40</v>
      </c>
      <c r="AI84" s="3">
        <v>4</v>
      </c>
      <c r="AJ84" s="3">
        <v>3</v>
      </c>
      <c r="AK84" s="9" t="str">
        <f>VLOOKUP(AJ84,Mapping!$J$10:$K$13,2,0)</f>
        <v>Better</v>
      </c>
      <c r="AL84" s="3">
        <v>1</v>
      </c>
      <c r="AM84" s="3" t="str" cm="1">
        <f t="array" ref="AM84">_xlfn.IFS(HR_Analytics[[#This Row],[Years At Company]]&lt;=2,"0-2",HR_Analytics[[#This Row],[Years At Company]]&lt;=5,"2-5",HR_Analytics[[#This Row],[Years At Company]]&lt;=10,"5-10",HR_Analytics[[#This Row],[Years At Company]]&lt;=20,"10-20",HR_Analytics[[#This Row],[Years At Company]]&lt;=40,"20-40")</f>
        <v>0-2</v>
      </c>
      <c r="AN84" s="3">
        <v>0</v>
      </c>
      <c r="AO84" s="3" t="str" cm="1">
        <f t="array" ref="AO84">_xlfn.IFS(HR_Analytics[[#This Row],[Years In Current Role]]&lt;=2,"0-2",HR_Analytics[[#This Row],[Years In Current Role]]&lt;=5,"2-5",HR_Analytics[[#This Row],[Years In Current Role]]&lt;=10,"5-10",HR_Analytics[[#This Row],[Years In Current Role]]&lt;=15,"10-15",HR_Analytics[[#This Row],[Years In Current Role]]&gt;15,"Above 15")</f>
        <v>0-2</v>
      </c>
      <c r="AP84" s="3">
        <v>1</v>
      </c>
      <c r="AQ84" s="14" t="str" cm="1">
        <f t="array" ref="AQ84">_xlfn.IFS(HR_Analytics[[#This Row],[Years Since Last Promotion]]&lt;=2,"0-2",HR_Analytics[[#This Row],[Years Since Last Promotion]]&lt;=5,"2-5",HR_Analytics[[#This Row],[Years Since Last Promotion]]&lt;=10,"5-10",HR_Analytics[[#This Row],[Years Since Last Promotion]]&lt;=15,"10-15")</f>
        <v>0-2</v>
      </c>
      <c r="AR84" s="14">
        <v>0</v>
      </c>
      <c r="AS84" s="3" t="str" cm="1">
        <f t="array" ref="AS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5" spans="1:45" x14ac:dyDescent="0.25">
      <c r="A85" s="12">
        <v>38</v>
      </c>
      <c r="B85" s="12" t="str" cm="1">
        <f t="array" ref="B85">_xlfn.IFS(HR_Analytics[[#This Row],[Age]]&lt;=30,"Below 30",HR_Analytics[[#This Row],[Age]]&lt;=40,"30-40",HR_Analytics[[#This Row],[Age]]&lt;=60,"40-60")</f>
        <v>30-40</v>
      </c>
      <c r="C85" s="9" t="s">
        <v>17</v>
      </c>
      <c r="D85" s="9" t="s">
        <v>29</v>
      </c>
      <c r="E85" s="9" t="s">
        <v>19</v>
      </c>
      <c r="F85" s="3">
        <v>6</v>
      </c>
      <c r="G85" s="3" t="str" cm="1">
        <f t="array" ref="G85">_xlfn.IFS(HR_Analytics[[#This Row],[Distance From Home]]&lt;=5,"1-5",HR_Analytics[[#This Row],[Distance From Home]]&lt;=10,"5-10",HR_Analytics[[#This Row],[Distance From Home]]&lt;=15,"10-15",HR_Analytics[[#This Row],[Distance From Home]]&lt;=20,"15-20",HR_Analytics[[#This Row],[Distance From Home]]&gt;20,"Above 20")</f>
        <v>5-10</v>
      </c>
      <c r="H85" s="3">
        <v>3</v>
      </c>
      <c r="I85" s="9" t="str">
        <f>VLOOKUP(H85,Mapping!$J$2:$K$6,2,0)</f>
        <v>Bachelors</v>
      </c>
      <c r="J85" s="9" t="s">
        <v>25</v>
      </c>
      <c r="K85" s="3">
        <v>107</v>
      </c>
      <c r="L85" s="3">
        <v>2</v>
      </c>
      <c r="M85" s="9" t="str">
        <f>VLOOKUP(L85,Mapping!$A$2:$B$5,2,0)</f>
        <v>Dissatisfied</v>
      </c>
      <c r="N85" s="9" t="s">
        <v>14</v>
      </c>
      <c r="O85" s="3">
        <v>1</v>
      </c>
      <c r="P85" s="9" t="str">
        <f>VLOOKUP(O85,Mapping!$A$9:$B$12,2,0)</f>
        <v>Low</v>
      </c>
      <c r="Q85" s="3">
        <v>2</v>
      </c>
      <c r="R85" s="9" t="str">
        <f>VLOOKUP(Q85,Mapping!$A$16:$B$20,2,0)</f>
        <v>Junior</v>
      </c>
      <c r="S85" s="9" t="s">
        <v>21</v>
      </c>
      <c r="T85" s="3">
        <v>4</v>
      </c>
      <c r="U85" s="9" t="str">
        <f>VLOOKUP(T85,Mapping!$E$9:$F$12,2,0)</f>
        <v>Satisfied</v>
      </c>
      <c r="V85" s="9" t="s">
        <v>26</v>
      </c>
      <c r="W85" s="5">
        <v>5329</v>
      </c>
      <c r="X85" s="3">
        <v>7</v>
      </c>
      <c r="Y85" s="9" t="s">
        <v>10</v>
      </c>
      <c r="Z85" s="4">
        <v>12</v>
      </c>
      <c r="AA85" s="24">
        <f>HR_Analytics[[#This Row],[Salary Hike]]/100</f>
        <v>0.12</v>
      </c>
      <c r="AB85" s="3">
        <v>3</v>
      </c>
      <c r="AC85" s="9" t="str">
        <f>VLOOKUP(AB85,Mapping!$E$2:$F$3,2,0)</f>
        <v>Excellent</v>
      </c>
      <c r="AD85" s="3">
        <v>4</v>
      </c>
      <c r="AE85" s="9" t="str">
        <f>VLOOKUP(AD85,Mapping!$E$16:$F$19,2,0)</f>
        <v>Satisfied</v>
      </c>
      <c r="AF85" s="3">
        <v>3</v>
      </c>
      <c r="AG85" s="3">
        <v>17</v>
      </c>
      <c r="AH85" s="3" t="str" cm="1">
        <f t="array" ref="AH85">_xlfn.IFS(HR_Analytics[[#This Row],[Total Working Years]]&lt;=2,"0-2",HR_Analytics[[#This Row],[Total Working Years]]&lt;=5,"2-5",HR_Analytics[[#This Row],[Total Working Years]]&lt;=10,"5-10",HR_Analytics[[#This Row],[Total Working Years]]&lt;=20,"10-20",HR_Analytics[[#This Row],[Total Working Years]]&lt;=40,"20-40")</f>
        <v>10-20</v>
      </c>
      <c r="AI85" s="3">
        <v>3</v>
      </c>
      <c r="AJ85" s="3">
        <v>3</v>
      </c>
      <c r="AK85" s="9" t="str">
        <f>VLOOKUP(AJ85,Mapping!$J$10:$K$13,2,0)</f>
        <v>Better</v>
      </c>
      <c r="AL85" s="3">
        <v>13</v>
      </c>
      <c r="AM85" s="3" t="str" cm="1">
        <f t="array" ref="AM85">_xlfn.IFS(HR_Analytics[[#This Row],[Years At Company]]&lt;=2,"0-2",HR_Analytics[[#This Row],[Years At Company]]&lt;=5,"2-5",HR_Analytics[[#This Row],[Years At Company]]&lt;=10,"5-10",HR_Analytics[[#This Row],[Years At Company]]&lt;=20,"10-20",HR_Analytics[[#This Row],[Years At Company]]&lt;=40,"20-40")</f>
        <v>10-20</v>
      </c>
      <c r="AN85" s="3">
        <v>11</v>
      </c>
      <c r="AO85" s="3" t="str" cm="1">
        <f t="array" ref="AO85">_xlfn.IFS(HR_Analytics[[#This Row],[Years In Current Role]]&lt;=2,"0-2",HR_Analytics[[#This Row],[Years In Current Role]]&lt;=5,"2-5",HR_Analytics[[#This Row],[Years In Current Role]]&lt;=10,"5-10",HR_Analytics[[#This Row],[Years In Current Role]]&lt;=15,"10-15",HR_Analytics[[#This Row],[Years In Current Role]]&gt;15,"Above 15")</f>
        <v>10-15</v>
      </c>
      <c r="AP85" s="3">
        <v>1</v>
      </c>
      <c r="AQ85" s="14" t="str" cm="1">
        <f t="array" ref="AQ85">_xlfn.IFS(HR_Analytics[[#This Row],[Years Since Last Promotion]]&lt;=2,"0-2",HR_Analytics[[#This Row],[Years Since Last Promotion]]&lt;=5,"2-5",HR_Analytics[[#This Row],[Years Since Last Promotion]]&lt;=10,"5-10",HR_Analytics[[#This Row],[Years Since Last Promotion]]&lt;=15,"10-15")</f>
        <v>0-2</v>
      </c>
      <c r="AR85" s="14">
        <v>9</v>
      </c>
      <c r="AS85" s="3" t="str" cm="1">
        <f t="array" ref="AS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6" spans="1:45" x14ac:dyDescent="0.25">
      <c r="A86" s="12">
        <v>34</v>
      </c>
      <c r="B86" s="12" t="str" cm="1">
        <f t="array" ref="B86">_xlfn.IFS(HR_Analytics[[#This Row],[Age]]&lt;=30,"Below 30",HR_Analytics[[#This Row],[Age]]&lt;=40,"30-40",HR_Analytics[[#This Row],[Age]]&lt;=60,"40-60")</f>
        <v>30-40</v>
      </c>
      <c r="C86" s="9" t="s">
        <v>17</v>
      </c>
      <c r="D86" s="9" t="s">
        <v>11</v>
      </c>
      <c r="E86" s="9" t="s">
        <v>19</v>
      </c>
      <c r="F86" s="3">
        <v>1</v>
      </c>
      <c r="G86" s="3" t="str" cm="1">
        <f t="array" ref="G86">_xlfn.IFS(HR_Analytics[[#This Row],[Distance From Home]]&lt;=5,"1-5",HR_Analytics[[#This Row],[Distance From Home]]&lt;=10,"5-10",HR_Analytics[[#This Row],[Distance From Home]]&lt;=15,"10-15",HR_Analytics[[#This Row],[Distance From Home]]&lt;=20,"15-20",HR_Analytics[[#This Row],[Distance From Home]]&gt;20,"Above 20")</f>
        <v>1-5</v>
      </c>
      <c r="H86" s="3">
        <v>2</v>
      </c>
      <c r="I86" s="9" t="str">
        <f>VLOOKUP(H86,Mapping!$J$2:$K$6,2,0)</f>
        <v>College</v>
      </c>
      <c r="J86" s="9" t="s">
        <v>25</v>
      </c>
      <c r="K86" s="3">
        <v>110</v>
      </c>
      <c r="L86" s="3">
        <v>1</v>
      </c>
      <c r="M86" s="9" t="str">
        <f>VLOOKUP(L86,Mapping!$A$2:$B$5,2,0)</f>
        <v>Very Dissatisfied</v>
      </c>
      <c r="N86" s="9" t="s">
        <v>20</v>
      </c>
      <c r="O86" s="3">
        <v>3</v>
      </c>
      <c r="P86" s="9" t="str">
        <f>VLOOKUP(O86,Mapping!$A$9:$B$12,2,0)</f>
        <v>High</v>
      </c>
      <c r="Q86" s="3">
        <v>2</v>
      </c>
      <c r="R86" s="9" t="str">
        <f>VLOOKUP(Q86,Mapping!$A$16:$B$20,2,0)</f>
        <v>Junior</v>
      </c>
      <c r="S86" s="9" t="s">
        <v>27</v>
      </c>
      <c r="T86" s="3">
        <v>2</v>
      </c>
      <c r="U86" s="9" t="str">
        <f>VLOOKUP(T86,Mapping!$E$9:$F$12,2,0)</f>
        <v>Dissatisfied</v>
      </c>
      <c r="V86" s="9" t="s">
        <v>22</v>
      </c>
      <c r="W86" s="5">
        <v>4325</v>
      </c>
      <c r="X86" s="3">
        <v>1</v>
      </c>
      <c r="Y86" s="9" t="s">
        <v>17</v>
      </c>
      <c r="Z86" s="4">
        <v>15</v>
      </c>
      <c r="AA86" s="24">
        <f>HR_Analytics[[#This Row],[Salary Hike]]/100</f>
        <v>0.15</v>
      </c>
      <c r="AB86" s="3">
        <v>3</v>
      </c>
      <c r="AC86" s="9" t="str">
        <f>VLOOKUP(AB86,Mapping!$E$2:$F$3,2,0)</f>
        <v>Excellent</v>
      </c>
      <c r="AD86" s="3">
        <v>3</v>
      </c>
      <c r="AE86" s="9" t="str">
        <f>VLOOKUP(AD86,Mapping!$E$16:$F$19,2,0)</f>
        <v>Neutral</v>
      </c>
      <c r="AF86" s="3">
        <v>0</v>
      </c>
      <c r="AG86" s="3">
        <v>5</v>
      </c>
      <c r="AH86" s="3" t="str" cm="1">
        <f t="array" ref="AH86">_xlfn.IFS(HR_Analytics[[#This Row],[Total Working Years]]&lt;=2,"0-2",HR_Analytics[[#This Row],[Total Working Years]]&lt;=5,"2-5",HR_Analytics[[#This Row],[Total Working Years]]&lt;=10,"5-10",HR_Analytics[[#This Row],[Total Working Years]]&lt;=20,"10-20",HR_Analytics[[#This Row],[Total Working Years]]&lt;=40,"20-40")</f>
        <v>2-5</v>
      </c>
      <c r="AI86" s="3">
        <v>2</v>
      </c>
      <c r="AJ86" s="3">
        <v>3</v>
      </c>
      <c r="AK86" s="9" t="str">
        <f>VLOOKUP(AJ86,Mapping!$J$10:$K$13,2,0)</f>
        <v>Better</v>
      </c>
      <c r="AL86" s="3">
        <v>5</v>
      </c>
      <c r="AM86" s="3" t="str" cm="1">
        <f t="array" ref="AM86">_xlfn.IFS(HR_Analytics[[#This Row],[Years At Company]]&lt;=2,"0-2",HR_Analytics[[#This Row],[Years At Company]]&lt;=5,"2-5",HR_Analytics[[#This Row],[Years At Company]]&lt;=10,"5-10",HR_Analytics[[#This Row],[Years At Company]]&lt;=20,"10-20",HR_Analytics[[#This Row],[Years At Company]]&lt;=40,"20-40")</f>
        <v>2-5</v>
      </c>
      <c r="AN86" s="3">
        <v>2</v>
      </c>
      <c r="AO86" s="3" t="str" cm="1">
        <f t="array" ref="AO86">_xlfn.IFS(HR_Analytics[[#This Row],[Years In Current Role]]&lt;=2,"0-2",HR_Analytics[[#This Row],[Years In Current Role]]&lt;=5,"2-5",HR_Analytics[[#This Row],[Years In Current Role]]&lt;=10,"5-10",HR_Analytics[[#This Row],[Years In Current Role]]&lt;=15,"10-15",HR_Analytics[[#This Row],[Years In Current Role]]&gt;15,"Above 15")</f>
        <v>0-2</v>
      </c>
      <c r="AP86" s="3">
        <v>1</v>
      </c>
      <c r="AQ86" s="14" t="str" cm="1">
        <f t="array" ref="AQ86">_xlfn.IFS(HR_Analytics[[#This Row],[Years Since Last Promotion]]&lt;=2,"0-2",HR_Analytics[[#This Row],[Years Since Last Promotion]]&lt;=5,"2-5",HR_Analytics[[#This Row],[Years Since Last Promotion]]&lt;=10,"5-10",HR_Analytics[[#This Row],[Years Since Last Promotion]]&lt;=15,"10-15")</f>
        <v>0-2</v>
      </c>
      <c r="AR86" s="14">
        <v>3</v>
      </c>
      <c r="AS86" s="3" t="str" cm="1">
        <f t="array" ref="AS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7" spans="1:45" x14ac:dyDescent="0.25">
      <c r="A87" s="12">
        <v>56</v>
      </c>
      <c r="B87" s="12" t="str" cm="1">
        <f t="array" ref="B87">_xlfn.IFS(HR_Analytics[[#This Row],[Age]]&lt;=30,"Below 30",HR_Analytics[[#This Row],[Age]]&lt;=40,"30-40",HR_Analytics[[#This Row],[Age]]&lt;=60,"40-60")</f>
        <v>40-60</v>
      </c>
      <c r="C87" s="9" t="s">
        <v>17</v>
      </c>
      <c r="D87" s="9" t="s">
        <v>11</v>
      </c>
      <c r="E87" s="9" t="s">
        <v>19</v>
      </c>
      <c r="F87" s="3">
        <v>7</v>
      </c>
      <c r="G87" s="3" t="str" cm="1">
        <f t="array" ref="G87">_xlfn.IFS(HR_Analytics[[#This Row],[Distance From Home]]&lt;=5,"1-5",HR_Analytics[[#This Row],[Distance From Home]]&lt;=10,"5-10",HR_Analytics[[#This Row],[Distance From Home]]&lt;=15,"10-15",HR_Analytics[[#This Row],[Distance From Home]]&lt;=20,"15-20",HR_Analytics[[#This Row],[Distance From Home]]&gt;20,"Above 20")</f>
        <v>5-10</v>
      </c>
      <c r="H87" s="3">
        <v>3</v>
      </c>
      <c r="I87" s="9" t="str">
        <f>VLOOKUP(H87,Mapping!$J$2:$K$6,2,0)</f>
        <v>Bachelors</v>
      </c>
      <c r="J87" s="9" t="s">
        <v>13</v>
      </c>
      <c r="K87" s="3">
        <v>112</v>
      </c>
      <c r="L87" s="3">
        <v>4</v>
      </c>
      <c r="M87" s="9" t="str">
        <f>VLOOKUP(L87,Mapping!$A$2:$B$5,2,0)</f>
        <v>Satisfied</v>
      </c>
      <c r="N87" s="9" t="s">
        <v>20</v>
      </c>
      <c r="O87" s="3">
        <v>1</v>
      </c>
      <c r="P87" s="9" t="str">
        <f>VLOOKUP(O87,Mapping!$A$9:$B$12,2,0)</f>
        <v>Low</v>
      </c>
      <c r="Q87" s="3">
        <v>3</v>
      </c>
      <c r="R87" s="9" t="str">
        <f>VLOOKUP(Q87,Mapping!$A$16:$B$20,2,0)</f>
        <v>Mid Level</v>
      </c>
      <c r="S87" s="9" t="s">
        <v>27</v>
      </c>
      <c r="T87" s="3">
        <v>4</v>
      </c>
      <c r="U87" s="9" t="str">
        <f>VLOOKUP(T87,Mapping!$E$9:$F$12,2,0)</f>
        <v>Satisfied</v>
      </c>
      <c r="V87" s="9" t="s">
        <v>16</v>
      </c>
      <c r="W87" s="5">
        <v>7260</v>
      </c>
      <c r="X87" s="3">
        <v>4</v>
      </c>
      <c r="Y87" s="9" t="s">
        <v>17</v>
      </c>
      <c r="Z87" s="4">
        <v>11</v>
      </c>
      <c r="AA87" s="24">
        <f>HR_Analytics[[#This Row],[Salary Hike]]/100</f>
        <v>0.11</v>
      </c>
      <c r="AB87" s="3">
        <v>3</v>
      </c>
      <c r="AC87" s="9" t="str">
        <f>VLOOKUP(AB87,Mapping!$E$2:$F$3,2,0)</f>
        <v>Excellent</v>
      </c>
      <c r="AD87" s="3">
        <v>1</v>
      </c>
      <c r="AE87" s="9" t="str">
        <f>VLOOKUP(AD87,Mapping!$E$16:$F$19,2,0)</f>
        <v>Very Dissatisfied</v>
      </c>
      <c r="AF87" s="3">
        <v>0</v>
      </c>
      <c r="AG87" s="3">
        <v>37</v>
      </c>
      <c r="AH87" s="3" t="str" cm="1">
        <f t="array" ref="AH87">_xlfn.IFS(HR_Analytics[[#This Row],[Total Working Years]]&lt;=2,"0-2",HR_Analytics[[#This Row],[Total Working Years]]&lt;=5,"2-5",HR_Analytics[[#This Row],[Total Working Years]]&lt;=10,"5-10",HR_Analytics[[#This Row],[Total Working Years]]&lt;=20,"10-20",HR_Analytics[[#This Row],[Total Working Years]]&lt;=40,"20-40")</f>
        <v>20-40</v>
      </c>
      <c r="AI87" s="3">
        <v>3</v>
      </c>
      <c r="AJ87" s="3">
        <v>2</v>
      </c>
      <c r="AK87" s="9" t="str">
        <f>VLOOKUP(AJ87,Mapping!$J$10:$K$13,2,0)</f>
        <v>Good</v>
      </c>
      <c r="AL87" s="3">
        <v>6</v>
      </c>
      <c r="AM87" s="3" t="str" cm="1">
        <f t="array" ref="AM87">_xlfn.IFS(HR_Analytics[[#This Row],[Years At Company]]&lt;=2,"0-2",HR_Analytics[[#This Row],[Years At Company]]&lt;=5,"2-5",HR_Analytics[[#This Row],[Years At Company]]&lt;=10,"5-10",HR_Analytics[[#This Row],[Years At Company]]&lt;=20,"10-20",HR_Analytics[[#This Row],[Years At Company]]&lt;=40,"20-40")</f>
        <v>5-10</v>
      </c>
      <c r="AN87" s="3">
        <v>4</v>
      </c>
      <c r="AO87" s="3" t="str" cm="1">
        <f t="array" ref="AO87">_xlfn.IFS(HR_Analytics[[#This Row],[Years In Current Role]]&lt;=2,"0-2",HR_Analytics[[#This Row],[Years In Current Role]]&lt;=5,"2-5",HR_Analytics[[#This Row],[Years In Current Role]]&lt;=10,"5-10",HR_Analytics[[#This Row],[Years In Current Role]]&lt;=15,"10-15",HR_Analytics[[#This Row],[Years In Current Role]]&gt;15,"Above 15")</f>
        <v>2-5</v>
      </c>
      <c r="AP87" s="3">
        <v>0</v>
      </c>
      <c r="AQ87" s="14" t="str" cm="1">
        <f t="array" ref="AQ87">_xlfn.IFS(HR_Analytics[[#This Row],[Years Since Last Promotion]]&lt;=2,"0-2",HR_Analytics[[#This Row],[Years Since Last Promotion]]&lt;=5,"2-5",HR_Analytics[[#This Row],[Years Since Last Promotion]]&lt;=10,"5-10",HR_Analytics[[#This Row],[Years Since Last Promotion]]&lt;=15,"10-15")</f>
        <v>0-2</v>
      </c>
      <c r="AR87" s="14">
        <v>2</v>
      </c>
      <c r="AS87" s="3" t="str" cm="1">
        <f t="array" ref="AS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8" spans="1:45" x14ac:dyDescent="0.25">
      <c r="A88" s="12">
        <v>23</v>
      </c>
      <c r="B88" s="12" t="str" cm="1">
        <f t="array" ref="B88">_xlfn.IFS(HR_Analytics[[#This Row],[Age]]&lt;=30,"Below 30",HR_Analytics[[#This Row],[Age]]&lt;=40,"30-40",HR_Analytics[[#This Row],[Age]]&lt;=60,"40-60")</f>
        <v>Below 30</v>
      </c>
      <c r="C88" s="9" t="s">
        <v>17</v>
      </c>
      <c r="D88" s="9" t="s">
        <v>11</v>
      </c>
      <c r="E88" s="9" t="s">
        <v>12</v>
      </c>
      <c r="F88" s="3">
        <v>2</v>
      </c>
      <c r="G88" s="3" t="str" cm="1">
        <f t="array" ref="G88">_xlfn.IFS(HR_Analytics[[#This Row],[Distance From Home]]&lt;=5,"1-5",HR_Analytics[[#This Row],[Distance From Home]]&lt;=10,"5-10",HR_Analytics[[#This Row],[Distance From Home]]&lt;=15,"10-15",HR_Analytics[[#This Row],[Distance From Home]]&lt;=20,"15-20",HR_Analytics[[#This Row],[Distance From Home]]&gt;20,"Above 20")</f>
        <v>1-5</v>
      </c>
      <c r="H88" s="3">
        <v>1</v>
      </c>
      <c r="I88" s="9" t="str">
        <f>VLOOKUP(H88,Mapping!$J$2:$K$6,2,0)</f>
        <v>Below College</v>
      </c>
      <c r="J88" s="9" t="s">
        <v>34</v>
      </c>
      <c r="K88" s="3">
        <v>113</v>
      </c>
      <c r="L88" s="3">
        <v>3</v>
      </c>
      <c r="M88" s="9" t="str">
        <f>VLOOKUP(L88,Mapping!$A$2:$B$5,2,0)</f>
        <v>Neutral</v>
      </c>
      <c r="N88" s="9" t="s">
        <v>20</v>
      </c>
      <c r="O88" s="3">
        <v>3</v>
      </c>
      <c r="P88" s="9" t="str">
        <f>VLOOKUP(O88,Mapping!$A$9:$B$12,2,0)</f>
        <v>High</v>
      </c>
      <c r="Q88" s="3">
        <v>1</v>
      </c>
      <c r="R88" s="9" t="str">
        <f>VLOOKUP(Q88,Mapping!$A$16:$B$20,2,0)</f>
        <v>Entry Level</v>
      </c>
      <c r="S88" s="9" t="s">
        <v>31</v>
      </c>
      <c r="T88" s="3">
        <v>1</v>
      </c>
      <c r="U88" s="9" t="str">
        <f>VLOOKUP(T88,Mapping!$E$9:$F$12,2,0)</f>
        <v>Very Dissatisfied</v>
      </c>
      <c r="V88" s="9" t="s">
        <v>26</v>
      </c>
      <c r="W88" s="5">
        <v>2322</v>
      </c>
      <c r="X88" s="3">
        <v>3</v>
      </c>
      <c r="Y88" s="9" t="s">
        <v>17</v>
      </c>
      <c r="Z88" s="4">
        <v>13</v>
      </c>
      <c r="AA88" s="24">
        <f>HR_Analytics[[#This Row],[Salary Hike]]/100</f>
        <v>0.13</v>
      </c>
      <c r="AB88" s="3">
        <v>3</v>
      </c>
      <c r="AC88" s="9" t="str">
        <f>VLOOKUP(AB88,Mapping!$E$2:$F$3,2,0)</f>
        <v>Excellent</v>
      </c>
      <c r="AD88" s="3">
        <v>3</v>
      </c>
      <c r="AE88" s="9" t="str">
        <f>VLOOKUP(AD88,Mapping!$E$16:$F$19,2,0)</f>
        <v>Neutral</v>
      </c>
      <c r="AF88" s="3">
        <v>1</v>
      </c>
      <c r="AG88" s="3">
        <v>3</v>
      </c>
      <c r="AH88" s="3" t="str" cm="1">
        <f t="array" ref="AH88">_xlfn.IFS(HR_Analytics[[#This Row],[Total Working Years]]&lt;=2,"0-2",HR_Analytics[[#This Row],[Total Working Years]]&lt;=5,"2-5",HR_Analytics[[#This Row],[Total Working Years]]&lt;=10,"5-10",HR_Analytics[[#This Row],[Total Working Years]]&lt;=20,"10-20",HR_Analytics[[#This Row],[Total Working Years]]&lt;=40,"20-40")</f>
        <v>2-5</v>
      </c>
      <c r="AI88" s="3">
        <v>3</v>
      </c>
      <c r="AJ88" s="3">
        <v>3</v>
      </c>
      <c r="AK88" s="9" t="str">
        <f>VLOOKUP(AJ88,Mapping!$J$10:$K$13,2,0)</f>
        <v>Better</v>
      </c>
      <c r="AL88" s="3">
        <v>0</v>
      </c>
      <c r="AM88" s="3" t="str" cm="1">
        <f t="array" ref="AM88">_xlfn.IFS(HR_Analytics[[#This Row],[Years At Company]]&lt;=2,"0-2",HR_Analytics[[#This Row],[Years At Company]]&lt;=5,"2-5",HR_Analytics[[#This Row],[Years At Company]]&lt;=10,"5-10",HR_Analytics[[#This Row],[Years At Company]]&lt;=20,"10-20",HR_Analytics[[#This Row],[Years At Company]]&lt;=40,"20-40")</f>
        <v>0-2</v>
      </c>
      <c r="AN88" s="3">
        <v>0</v>
      </c>
      <c r="AO88" s="3" t="str" cm="1">
        <f t="array" ref="AO88">_xlfn.IFS(HR_Analytics[[#This Row],[Years In Current Role]]&lt;=2,"0-2",HR_Analytics[[#This Row],[Years In Current Role]]&lt;=5,"2-5",HR_Analytics[[#This Row],[Years In Current Role]]&lt;=10,"5-10",HR_Analytics[[#This Row],[Years In Current Role]]&lt;=15,"10-15",HR_Analytics[[#This Row],[Years In Current Role]]&gt;15,"Above 15")</f>
        <v>0-2</v>
      </c>
      <c r="AP88" s="3">
        <v>0</v>
      </c>
      <c r="AQ88" s="14" t="str" cm="1">
        <f t="array" ref="AQ88">_xlfn.IFS(HR_Analytics[[#This Row],[Years Since Last Promotion]]&lt;=2,"0-2",HR_Analytics[[#This Row],[Years Since Last Promotion]]&lt;=5,"2-5",HR_Analytics[[#This Row],[Years Since Last Promotion]]&lt;=10,"5-10",HR_Analytics[[#This Row],[Years Since Last Promotion]]&lt;=15,"10-15")</f>
        <v>0-2</v>
      </c>
      <c r="AR88" s="14">
        <v>0</v>
      </c>
      <c r="AS88" s="3" t="str" cm="1">
        <f t="array" ref="AS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9" spans="1:45" x14ac:dyDescent="0.25">
      <c r="A89" s="12">
        <v>51</v>
      </c>
      <c r="B89" s="12" t="str" cm="1">
        <f t="array" ref="B89">_xlfn.IFS(HR_Analytics[[#This Row],[Age]]&lt;=30,"Below 30",HR_Analytics[[#This Row],[Age]]&lt;=40,"30-40",HR_Analytics[[#This Row],[Age]]&lt;=60,"40-60")</f>
        <v>40-60</v>
      </c>
      <c r="C89" s="9" t="s">
        <v>17</v>
      </c>
      <c r="D89" s="9" t="s">
        <v>11</v>
      </c>
      <c r="E89" s="9" t="s">
        <v>19</v>
      </c>
      <c r="F89" s="3">
        <v>9</v>
      </c>
      <c r="G89" s="3" t="str" cm="1">
        <f t="array" ref="G89">_xlfn.IFS(HR_Analytics[[#This Row],[Distance From Home]]&lt;=5,"1-5",HR_Analytics[[#This Row],[Distance From Home]]&lt;=10,"5-10",HR_Analytics[[#This Row],[Distance From Home]]&lt;=15,"10-15",HR_Analytics[[#This Row],[Distance From Home]]&lt;=20,"15-20",HR_Analytics[[#This Row],[Distance From Home]]&gt;20,"Above 20")</f>
        <v>5-10</v>
      </c>
      <c r="H89" s="3">
        <v>4</v>
      </c>
      <c r="I89" s="9" t="str">
        <f>VLOOKUP(H89,Mapping!$J$2:$K$6,2,0)</f>
        <v>Masters</v>
      </c>
      <c r="J89" s="9" t="s">
        <v>13</v>
      </c>
      <c r="K89" s="3">
        <v>116</v>
      </c>
      <c r="L89" s="3">
        <v>4</v>
      </c>
      <c r="M89" s="9" t="str">
        <f>VLOOKUP(L89,Mapping!$A$2:$B$5,2,0)</f>
        <v>Satisfied</v>
      </c>
      <c r="N89" s="9" t="s">
        <v>20</v>
      </c>
      <c r="O89" s="3">
        <v>3</v>
      </c>
      <c r="P89" s="9" t="str">
        <f>VLOOKUP(O89,Mapping!$A$9:$B$12,2,0)</f>
        <v>High</v>
      </c>
      <c r="Q89" s="3">
        <v>1</v>
      </c>
      <c r="R89" s="9" t="str">
        <f>VLOOKUP(Q89,Mapping!$A$16:$B$20,2,0)</f>
        <v>Entry Level</v>
      </c>
      <c r="S89" s="9" t="s">
        <v>24</v>
      </c>
      <c r="T89" s="3">
        <v>4</v>
      </c>
      <c r="U89" s="9" t="str">
        <f>VLOOKUP(T89,Mapping!$E$9:$F$12,2,0)</f>
        <v>Satisfied</v>
      </c>
      <c r="V89" s="9" t="s">
        <v>22</v>
      </c>
      <c r="W89" s="5">
        <v>2075</v>
      </c>
      <c r="X89" s="3">
        <v>3</v>
      </c>
      <c r="Y89" s="9" t="s">
        <v>17</v>
      </c>
      <c r="Z89" s="4">
        <v>23</v>
      </c>
      <c r="AA89" s="24">
        <f>HR_Analytics[[#This Row],[Salary Hike]]/100</f>
        <v>0.23</v>
      </c>
      <c r="AB89" s="3">
        <v>4</v>
      </c>
      <c r="AC89" s="9" t="str">
        <f>VLOOKUP(AB89,Mapping!$E$2:$F$3,2,0)</f>
        <v>Outstanding</v>
      </c>
      <c r="AD89" s="3">
        <v>2</v>
      </c>
      <c r="AE89" s="9" t="str">
        <f>VLOOKUP(AD89,Mapping!$E$16:$F$19,2,0)</f>
        <v>Dissatisfied</v>
      </c>
      <c r="AF89" s="3">
        <v>2</v>
      </c>
      <c r="AG89" s="3">
        <v>10</v>
      </c>
      <c r="AH89" s="3" t="str" cm="1">
        <f t="array" ref="AH89">_xlfn.IFS(HR_Analytics[[#This Row],[Total Working Years]]&lt;=2,"0-2",HR_Analytics[[#This Row],[Total Working Years]]&lt;=5,"2-5",HR_Analytics[[#This Row],[Total Working Years]]&lt;=10,"5-10",HR_Analytics[[#This Row],[Total Working Years]]&lt;=20,"10-20",HR_Analytics[[#This Row],[Total Working Years]]&lt;=40,"20-40")</f>
        <v>5-10</v>
      </c>
      <c r="AI89" s="3">
        <v>4</v>
      </c>
      <c r="AJ89" s="3">
        <v>3</v>
      </c>
      <c r="AK89" s="9" t="str">
        <f>VLOOKUP(AJ89,Mapping!$J$10:$K$13,2,0)</f>
        <v>Better</v>
      </c>
      <c r="AL89" s="3">
        <v>4</v>
      </c>
      <c r="AM89" s="3" t="str" cm="1">
        <f t="array" ref="AM89">_xlfn.IFS(HR_Analytics[[#This Row],[Years At Company]]&lt;=2,"0-2",HR_Analytics[[#This Row],[Years At Company]]&lt;=5,"2-5",HR_Analytics[[#This Row],[Years At Company]]&lt;=10,"5-10",HR_Analytics[[#This Row],[Years At Company]]&lt;=20,"10-20",HR_Analytics[[#This Row],[Years At Company]]&lt;=40,"20-40")</f>
        <v>2-5</v>
      </c>
      <c r="AN89" s="3">
        <v>2</v>
      </c>
      <c r="AO89" s="3" t="str" cm="1">
        <f t="array" ref="AO89">_xlfn.IFS(HR_Analytics[[#This Row],[Years In Current Role]]&lt;=2,"0-2",HR_Analytics[[#This Row],[Years In Current Role]]&lt;=5,"2-5",HR_Analytics[[#This Row],[Years In Current Role]]&lt;=10,"5-10",HR_Analytics[[#This Row],[Years In Current Role]]&lt;=15,"10-15",HR_Analytics[[#This Row],[Years In Current Role]]&gt;15,"Above 15")</f>
        <v>0-2</v>
      </c>
      <c r="AP89" s="3">
        <v>0</v>
      </c>
      <c r="AQ89" s="14" t="str" cm="1">
        <f t="array" ref="AQ89">_xlfn.IFS(HR_Analytics[[#This Row],[Years Since Last Promotion]]&lt;=2,"0-2",HR_Analytics[[#This Row],[Years Since Last Promotion]]&lt;=5,"2-5",HR_Analytics[[#This Row],[Years Since Last Promotion]]&lt;=10,"5-10",HR_Analytics[[#This Row],[Years Since Last Promotion]]&lt;=15,"10-15")</f>
        <v>0-2</v>
      </c>
      <c r="AR89" s="14">
        <v>3</v>
      </c>
      <c r="AS89" s="3" t="str" cm="1">
        <f t="array" ref="AS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0" spans="1:45" x14ac:dyDescent="0.25">
      <c r="A90" s="12">
        <v>30</v>
      </c>
      <c r="B90" s="12" t="str" cm="1">
        <f t="array" ref="B90">_xlfn.IFS(HR_Analytics[[#This Row],[Age]]&lt;=30,"Below 30",HR_Analytics[[#This Row],[Age]]&lt;=40,"30-40",HR_Analytics[[#This Row],[Age]]&lt;=60,"40-60")</f>
        <v>Below 30</v>
      </c>
      <c r="C90" s="9" t="s">
        <v>17</v>
      </c>
      <c r="D90" s="9" t="s">
        <v>11</v>
      </c>
      <c r="E90" s="9" t="s">
        <v>19</v>
      </c>
      <c r="F90" s="3">
        <v>2</v>
      </c>
      <c r="G90" s="3" t="str" cm="1">
        <f t="array" ref="G90">_xlfn.IFS(HR_Analytics[[#This Row],[Distance From Home]]&lt;=5,"1-5",HR_Analytics[[#This Row],[Distance From Home]]&lt;=10,"5-10",HR_Analytics[[#This Row],[Distance From Home]]&lt;=15,"10-15",HR_Analytics[[#This Row],[Distance From Home]]&lt;=20,"15-20",HR_Analytics[[#This Row],[Distance From Home]]&gt;20,"Above 20")</f>
        <v>1-5</v>
      </c>
      <c r="H90" s="3">
        <v>3</v>
      </c>
      <c r="I90" s="9" t="str">
        <f>VLOOKUP(H90,Mapping!$J$2:$K$6,2,0)</f>
        <v>Bachelors</v>
      </c>
      <c r="J90" s="9" t="s">
        <v>13</v>
      </c>
      <c r="K90" s="3">
        <v>117</v>
      </c>
      <c r="L90" s="3">
        <v>3</v>
      </c>
      <c r="M90" s="9" t="str">
        <f>VLOOKUP(L90,Mapping!$A$2:$B$5,2,0)</f>
        <v>Neutral</v>
      </c>
      <c r="N90" s="9" t="s">
        <v>20</v>
      </c>
      <c r="O90" s="3">
        <v>2</v>
      </c>
      <c r="P90" s="9" t="str">
        <f>VLOOKUP(O90,Mapping!$A$9:$B$12,2,0)</f>
        <v>Medium</v>
      </c>
      <c r="Q90" s="3">
        <v>2</v>
      </c>
      <c r="R90" s="9" t="str">
        <f>VLOOKUP(Q90,Mapping!$A$16:$B$20,2,0)</f>
        <v>Junior</v>
      </c>
      <c r="S90" s="9" t="s">
        <v>28</v>
      </c>
      <c r="T90" s="3">
        <v>4</v>
      </c>
      <c r="U90" s="9" t="str">
        <f>VLOOKUP(T90,Mapping!$E$9:$F$12,2,0)</f>
        <v>Satisfied</v>
      </c>
      <c r="V90" s="9" t="s">
        <v>22</v>
      </c>
      <c r="W90" s="5">
        <v>4152</v>
      </c>
      <c r="X90" s="3">
        <v>1</v>
      </c>
      <c r="Y90" s="9" t="s">
        <v>17</v>
      </c>
      <c r="Z90" s="4">
        <v>19</v>
      </c>
      <c r="AA90" s="24">
        <f>HR_Analytics[[#This Row],[Salary Hike]]/100</f>
        <v>0.19</v>
      </c>
      <c r="AB90" s="3">
        <v>3</v>
      </c>
      <c r="AC90" s="9" t="str">
        <f>VLOOKUP(AB90,Mapping!$E$2:$F$3,2,0)</f>
        <v>Excellent</v>
      </c>
      <c r="AD90" s="3">
        <v>1</v>
      </c>
      <c r="AE90" s="9" t="str">
        <f>VLOOKUP(AD90,Mapping!$E$16:$F$19,2,0)</f>
        <v>Very Dissatisfied</v>
      </c>
      <c r="AF90" s="3">
        <v>3</v>
      </c>
      <c r="AG90" s="3">
        <v>11</v>
      </c>
      <c r="AH90" s="3" t="str" cm="1">
        <f t="array" ref="AH90">_xlfn.IFS(HR_Analytics[[#This Row],[Total Working Years]]&lt;=2,"0-2",HR_Analytics[[#This Row],[Total Working Years]]&lt;=5,"2-5",HR_Analytics[[#This Row],[Total Working Years]]&lt;=10,"5-10",HR_Analytics[[#This Row],[Total Working Years]]&lt;=20,"10-20",HR_Analytics[[#This Row],[Total Working Years]]&lt;=40,"20-40")</f>
        <v>10-20</v>
      </c>
      <c r="AI90" s="3">
        <v>3</v>
      </c>
      <c r="AJ90" s="3">
        <v>3</v>
      </c>
      <c r="AK90" s="9" t="str">
        <f>VLOOKUP(AJ90,Mapping!$J$10:$K$13,2,0)</f>
        <v>Better</v>
      </c>
      <c r="AL90" s="3">
        <v>11</v>
      </c>
      <c r="AM90" s="3" t="str" cm="1">
        <f t="array" ref="AM90">_xlfn.IFS(HR_Analytics[[#This Row],[Years At Company]]&lt;=2,"0-2",HR_Analytics[[#This Row],[Years At Company]]&lt;=5,"2-5",HR_Analytics[[#This Row],[Years At Company]]&lt;=10,"5-10",HR_Analytics[[#This Row],[Years At Company]]&lt;=20,"10-20",HR_Analytics[[#This Row],[Years At Company]]&lt;=40,"20-40")</f>
        <v>10-20</v>
      </c>
      <c r="AN90" s="3">
        <v>10</v>
      </c>
      <c r="AO90" s="3" t="str" cm="1">
        <f t="array" ref="AO90">_xlfn.IFS(HR_Analytics[[#This Row],[Years In Current Role]]&lt;=2,"0-2",HR_Analytics[[#This Row],[Years In Current Role]]&lt;=5,"2-5",HR_Analytics[[#This Row],[Years In Current Role]]&lt;=10,"5-10",HR_Analytics[[#This Row],[Years In Current Role]]&lt;=15,"10-15",HR_Analytics[[#This Row],[Years In Current Role]]&gt;15,"Above 15")</f>
        <v>5-10</v>
      </c>
      <c r="AP90" s="3">
        <v>10</v>
      </c>
      <c r="AQ90" s="14" t="str" cm="1">
        <f t="array" ref="AQ90">_xlfn.IFS(HR_Analytics[[#This Row],[Years Since Last Promotion]]&lt;=2,"0-2",HR_Analytics[[#This Row],[Years Since Last Promotion]]&lt;=5,"2-5",HR_Analytics[[#This Row],[Years Since Last Promotion]]&lt;=10,"5-10",HR_Analytics[[#This Row],[Years Since Last Promotion]]&lt;=15,"10-15")</f>
        <v>5-10</v>
      </c>
      <c r="AR90" s="14">
        <v>8</v>
      </c>
      <c r="AS90" s="3" t="str" cm="1">
        <f t="array" ref="AS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1" spans="1:45" x14ac:dyDescent="0.25">
      <c r="A91" s="12">
        <v>46</v>
      </c>
      <c r="B91" s="12" t="str" cm="1">
        <f t="array" ref="B91">_xlfn.IFS(HR_Analytics[[#This Row],[Age]]&lt;=30,"Below 30",HR_Analytics[[#This Row],[Age]]&lt;=40,"30-40",HR_Analytics[[#This Row],[Age]]&lt;=60,"40-60")</f>
        <v>40-60</v>
      </c>
      <c r="C91" s="9" t="s">
        <v>10</v>
      </c>
      <c r="D91" s="9" t="s">
        <v>11</v>
      </c>
      <c r="E91" s="9" t="s">
        <v>12</v>
      </c>
      <c r="F91" s="3">
        <v>9</v>
      </c>
      <c r="G91" s="3" t="str" cm="1">
        <f t="array" ref="G91">_xlfn.IFS(HR_Analytics[[#This Row],[Distance From Home]]&lt;=5,"1-5",HR_Analytics[[#This Row],[Distance From Home]]&lt;=10,"5-10",HR_Analytics[[#This Row],[Distance From Home]]&lt;=15,"10-15",HR_Analytics[[#This Row],[Distance From Home]]&lt;=20,"15-20",HR_Analytics[[#This Row],[Distance From Home]]&gt;20,"Above 20")</f>
        <v>5-10</v>
      </c>
      <c r="H91" s="3">
        <v>2</v>
      </c>
      <c r="I91" s="9" t="str">
        <f>VLOOKUP(H91,Mapping!$J$2:$K$6,2,0)</f>
        <v>College</v>
      </c>
      <c r="J91" s="9" t="s">
        <v>25</v>
      </c>
      <c r="K91" s="3">
        <v>118</v>
      </c>
      <c r="L91" s="3">
        <v>3</v>
      </c>
      <c r="M91" s="9" t="str">
        <f>VLOOKUP(L91,Mapping!$A$2:$B$5,2,0)</f>
        <v>Neutral</v>
      </c>
      <c r="N91" s="9" t="s">
        <v>20</v>
      </c>
      <c r="O91" s="3">
        <v>2</v>
      </c>
      <c r="P91" s="9" t="str">
        <f>VLOOKUP(O91,Mapping!$A$9:$B$12,2,0)</f>
        <v>Medium</v>
      </c>
      <c r="Q91" s="3">
        <v>3</v>
      </c>
      <c r="R91" s="9" t="str">
        <f>VLOOKUP(Q91,Mapping!$A$16:$B$20,2,0)</f>
        <v>Mid Level</v>
      </c>
      <c r="S91" s="9" t="s">
        <v>15</v>
      </c>
      <c r="T91" s="3">
        <v>4</v>
      </c>
      <c r="U91" s="9" t="str">
        <f>VLOOKUP(T91,Mapping!$E$9:$F$12,2,0)</f>
        <v>Satisfied</v>
      </c>
      <c r="V91" s="9" t="s">
        <v>16</v>
      </c>
      <c r="W91" s="5">
        <v>9619</v>
      </c>
      <c r="X91" s="3">
        <v>1</v>
      </c>
      <c r="Y91" s="9" t="s">
        <v>17</v>
      </c>
      <c r="Z91" s="4">
        <v>16</v>
      </c>
      <c r="AA91" s="24">
        <f>HR_Analytics[[#This Row],[Salary Hike]]/100</f>
        <v>0.16</v>
      </c>
      <c r="AB91" s="3">
        <v>3</v>
      </c>
      <c r="AC91" s="9" t="str">
        <f>VLOOKUP(AB91,Mapping!$E$2:$F$3,2,0)</f>
        <v>Excellent</v>
      </c>
      <c r="AD91" s="3">
        <v>4</v>
      </c>
      <c r="AE91" s="9" t="str">
        <f>VLOOKUP(AD91,Mapping!$E$16:$F$19,2,0)</f>
        <v>Satisfied</v>
      </c>
      <c r="AF91" s="3">
        <v>0</v>
      </c>
      <c r="AG91" s="3">
        <v>9</v>
      </c>
      <c r="AH91" s="3" t="str" cm="1">
        <f t="array" ref="AH91">_xlfn.IFS(HR_Analytics[[#This Row],[Total Working Years]]&lt;=2,"0-2",HR_Analytics[[#This Row],[Total Working Years]]&lt;=5,"2-5",HR_Analytics[[#This Row],[Total Working Years]]&lt;=10,"5-10",HR_Analytics[[#This Row],[Total Working Years]]&lt;=20,"10-20",HR_Analytics[[#This Row],[Total Working Years]]&lt;=40,"20-40")</f>
        <v>5-10</v>
      </c>
      <c r="AI91" s="3">
        <v>3</v>
      </c>
      <c r="AJ91" s="3">
        <v>3</v>
      </c>
      <c r="AK91" s="9" t="str">
        <f>VLOOKUP(AJ91,Mapping!$J$10:$K$13,2,0)</f>
        <v>Better</v>
      </c>
      <c r="AL91" s="3">
        <v>9</v>
      </c>
      <c r="AM91" s="3" t="str" cm="1">
        <f t="array" ref="AM91">_xlfn.IFS(HR_Analytics[[#This Row],[Years At Company]]&lt;=2,"0-2",HR_Analytics[[#This Row],[Years At Company]]&lt;=5,"2-5",HR_Analytics[[#This Row],[Years At Company]]&lt;=10,"5-10",HR_Analytics[[#This Row],[Years At Company]]&lt;=20,"10-20",HR_Analytics[[#This Row],[Years At Company]]&lt;=40,"20-40")</f>
        <v>5-10</v>
      </c>
      <c r="AN91" s="3">
        <v>8</v>
      </c>
      <c r="AO91" s="3" t="str" cm="1">
        <f t="array" ref="AO91">_xlfn.IFS(HR_Analytics[[#This Row],[Years In Current Role]]&lt;=2,"0-2",HR_Analytics[[#This Row],[Years In Current Role]]&lt;=5,"2-5",HR_Analytics[[#This Row],[Years In Current Role]]&lt;=10,"5-10",HR_Analytics[[#This Row],[Years In Current Role]]&lt;=15,"10-15",HR_Analytics[[#This Row],[Years In Current Role]]&gt;15,"Above 15")</f>
        <v>5-10</v>
      </c>
      <c r="AP91" s="3">
        <v>4</v>
      </c>
      <c r="AQ91" s="14" t="str" cm="1">
        <f t="array" ref="AQ91">_xlfn.IFS(HR_Analytics[[#This Row],[Years Since Last Promotion]]&lt;=2,"0-2",HR_Analytics[[#This Row],[Years Since Last Promotion]]&lt;=5,"2-5",HR_Analytics[[#This Row],[Years Since Last Promotion]]&lt;=10,"5-10",HR_Analytics[[#This Row],[Years Since Last Promotion]]&lt;=15,"10-15")</f>
        <v>2-5</v>
      </c>
      <c r="AR91" s="14">
        <v>7</v>
      </c>
      <c r="AS91" s="3" t="str" cm="1">
        <f t="array" ref="AS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2" spans="1:45" x14ac:dyDescent="0.25">
      <c r="A92" s="12">
        <v>40</v>
      </c>
      <c r="B92" s="12" t="str" cm="1">
        <f t="array" ref="B92">_xlfn.IFS(HR_Analytics[[#This Row],[Age]]&lt;=30,"Below 30",HR_Analytics[[#This Row],[Age]]&lt;=40,"30-40",HR_Analytics[[#This Row],[Age]]&lt;=60,"40-60")</f>
        <v>30-40</v>
      </c>
      <c r="C92" s="9" t="s">
        <v>17</v>
      </c>
      <c r="D92" s="9" t="s">
        <v>18</v>
      </c>
      <c r="E92" s="9" t="s">
        <v>19</v>
      </c>
      <c r="F92" s="3">
        <v>1</v>
      </c>
      <c r="G92" s="3" t="str" cm="1">
        <f t="array" ref="G92">_xlfn.IFS(HR_Analytics[[#This Row],[Distance From Home]]&lt;=5,"1-5",HR_Analytics[[#This Row],[Distance From Home]]&lt;=10,"5-10",HR_Analytics[[#This Row],[Distance From Home]]&lt;=15,"10-15",HR_Analytics[[#This Row],[Distance From Home]]&lt;=20,"15-20",HR_Analytics[[#This Row],[Distance From Home]]&gt;20,"Above 20")</f>
        <v>1-5</v>
      </c>
      <c r="H92" s="3">
        <v>4</v>
      </c>
      <c r="I92" s="9" t="str">
        <f>VLOOKUP(H92,Mapping!$J$2:$K$6,2,0)</f>
        <v>Masters</v>
      </c>
      <c r="J92" s="9" t="s">
        <v>13</v>
      </c>
      <c r="K92" s="3">
        <v>119</v>
      </c>
      <c r="L92" s="3">
        <v>3</v>
      </c>
      <c r="M92" s="9" t="str">
        <f>VLOOKUP(L92,Mapping!$A$2:$B$5,2,0)</f>
        <v>Neutral</v>
      </c>
      <c r="N92" s="9" t="s">
        <v>20</v>
      </c>
      <c r="O92" s="3">
        <v>2</v>
      </c>
      <c r="P92" s="9" t="str">
        <f>VLOOKUP(O92,Mapping!$A$9:$B$12,2,0)</f>
        <v>Medium</v>
      </c>
      <c r="Q92" s="3">
        <v>4</v>
      </c>
      <c r="R92" s="9" t="str">
        <f>VLOOKUP(Q92,Mapping!$A$16:$B$20,2,0)</f>
        <v>Senior</v>
      </c>
      <c r="S92" s="9" t="s">
        <v>28</v>
      </c>
      <c r="T92" s="3">
        <v>2</v>
      </c>
      <c r="U92" s="9" t="str">
        <f>VLOOKUP(T92,Mapping!$E$9:$F$12,2,0)</f>
        <v>Dissatisfied</v>
      </c>
      <c r="V92" s="9" t="s">
        <v>22</v>
      </c>
      <c r="W92" s="5">
        <v>13503</v>
      </c>
      <c r="X92" s="3">
        <v>1</v>
      </c>
      <c r="Y92" s="9" t="s">
        <v>17</v>
      </c>
      <c r="Z92" s="4">
        <v>22</v>
      </c>
      <c r="AA92" s="24">
        <f>HR_Analytics[[#This Row],[Salary Hike]]/100</f>
        <v>0.22</v>
      </c>
      <c r="AB92" s="3">
        <v>4</v>
      </c>
      <c r="AC92" s="9" t="str">
        <f>VLOOKUP(AB92,Mapping!$E$2:$F$3,2,0)</f>
        <v>Outstanding</v>
      </c>
      <c r="AD92" s="3">
        <v>4</v>
      </c>
      <c r="AE92" s="9" t="str">
        <f>VLOOKUP(AD92,Mapping!$E$16:$F$19,2,0)</f>
        <v>Satisfied</v>
      </c>
      <c r="AF92" s="3">
        <v>1</v>
      </c>
      <c r="AG92" s="3">
        <v>22</v>
      </c>
      <c r="AH92" s="3" t="str" cm="1">
        <f t="array" ref="AH92">_xlfn.IFS(HR_Analytics[[#This Row],[Total Working Years]]&lt;=2,"0-2",HR_Analytics[[#This Row],[Total Working Years]]&lt;=5,"2-5",HR_Analytics[[#This Row],[Total Working Years]]&lt;=10,"5-10",HR_Analytics[[#This Row],[Total Working Years]]&lt;=20,"10-20",HR_Analytics[[#This Row],[Total Working Years]]&lt;=40,"20-40")</f>
        <v>20-40</v>
      </c>
      <c r="AI92" s="3">
        <v>3</v>
      </c>
      <c r="AJ92" s="3">
        <v>2</v>
      </c>
      <c r="AK92" s="9" t="str">
        <f>VLOOKUP(AJ92,Mapping!$J$10:$K$13,2,0)</f>
        <v>Good</v>
      </c>
      <c r="AL92" s="3">
        <v>22</v>
      </c>
      <c r="AM92" s="3" t="str" cm="1">
        <f t="array" ref="AM92">_xlfn.IFS(HR_Analytics[[#This Row],[Years At Company]]&lt;=2,"0-2",HR_Analytics[[#This Row],[Years At Company]]&lt;=5,"2-5",HR_Analytics[[#This Row],[Years At Company]]&lt;=10,"5-10",HR_Analytics[[#This Row],[Years At Company]]&lt;=20,"10-20",HR_Analytics[[#This Row],[Years At Company]]&lt;=40,"20-40")</f>
        <v>20-40</v>
      </c>
      <c r="AN92" s="3">
        <v>3</v>
      </c>
      <c r="AO92" s="3" t="str" cm="1">
        <f t="array" ref="AO92">_xlfn.IFS(HR_Analytics[[#This Row],[Years In Current Role]]&lt;=2,"0-2",HR_Analytics[[#This Row],[Years In Current Role]]&lt;=5,"2-5",HR_Analytics[[#This Row],[Years In Current Role]]&lt;=10,"5-10",HR_Analytics[[#This Row],[Years In Current Role]]&lt;=15,"10-15",HR_Analytics[[#This Row],[Years In Current Role]]&gt;15,"Above 15")</f>
        <v>2-5</v>
      </c>
      <c r="AP92" s="3">
        <v>11</v>
      </c>
      <c r="AQ92" s="14" t="str" cm="1">
        <f t="array" ref="AQ92">_xlfn.IFS(HR_Analytics[[#This Row],[Years Since Last Promotion]]&lt;=2,"0-2",HR_Analytics[[#This Row],[Years Since Last Promotion]]&lt;=5,"2-5",HR_Analytics[[#This Row],[Years Since Last Promotion]]&lt;=10,"5-10",HR_Analytics[[#This Row],[Years Since Last Promotion]]&lt;=15,"10-15")</f>
        <v>10-15</v>
      </c>
      <c r="AR92" s="14">
        <v>11</v>
      </c>
      <c r="AS92" s="3" t="str" cm="1">
        <f t="array" ref="AS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93" spans="1:45" x14ac:dyDescent="0.25">
      <c r="A93" s="12">
        <v>51</v>
      </c>
      <c r="B93" s="12" t="str" cm="1">
        <f t="array" ref="B93">_xlfn.IFS(HR_Analytics[[#This Row],[Age]]&lt;=30,"Below 30",HR_Analytics[[#This Row],[Age]]&lt;=40,"30-40",HR_Analytics[[#This Row],[Age]]&lt;=60,"40-60")</f>
        <v>40-60</v>
      </c>
      <c r="C93" s="9" t="s">
        <v>17</v>
      </c>
      <c r="D93" s="9" t="s">
        <v>11</v>
      </c>
      <c r="E93" s="9" t="s">
        <v>12</v>
      </c>
      <c r="F93" s="3">
        <v>21</v>
      </c>
      <c r="G93" s="3" t="str" cm="1">
        <f t="array" ref="G93">_xlfn.IFS(HR_Analytics[[#This Row],[Distance From Home]]&lt;=5,"1-5",HR_Analytics[[#This Row],[Distance From Home]]&lt;=10,"5-10",HR_Analytics[[#This Row],[Distance From Home]]&lt;=15,"10-15",HR_Analytics[[#This Row],[Distance From Home]]&lt;=20,"15-20",HR_Analytics[[#This Row],[Distance From Home]]&gt;20,"Above 20")</f>
        <v>Above 20</v>
      </c>
      <c r="H93" s="3">
        <v>4</v>
      </c>
      <c r="I93" s="9" t="str">
        <f>VLOOKUP(H93,Mapping!$J$2:$K$6,2,0)</f>
        <v>Masters</v>
      </c>
      <c r="J93" s="9" t="s">
        <v>33</v>
      </c>
      <c r="K93" s="3">
        <v>120</v>
      </c>
      <c r="L93" s="3">
        <v>3</v>
      </c>
      <c r="M93" s="9" t="str">
        <f>VLOOKUP(L93,Mapping!$A$2:$B$5,2,0)</f>
        <v>Neutral</v>
      </c>
      <c r="N93" s="9" t="s">
        <v>20</v>
      </c>
      <c r="O93" s="3">
        <v>3</v>
      </c>
      <c r="P93" s="9" t="str">
        <f>VLOOKUP(O93,Mapping!$A$9:$B$12,2,0)</f>
        <v>High</v>
      </c>
      <c r="Q93" s="3">
        <v>2</v>
      </c>
      <c r="R93" s="9" t="str">
        <f>VLOOKUP(Q93,Mapping!$A$16:$B$20,2,0)</f>
        <v>Junior</v>
      </c>
      <c r="S93" s="9" t="s">
        <v>15</v>
      </c>
      <c r="T93" s="3">
        <v>4</v>
      </c>
      <c r="U93" s="9" t="str">
        <f>VLOOKUP(T93,Mapping!$E$9:$F$12,2,0)</f>
        <v>Satisfied</v>
      </c>
      <c r="V93" s="9" t="s">
        <v>16</v>
      </c>
      <c r="W93" s="5">
        <v>5441</v>
      </c>
      <c r="X93" s="3">
        <v>0</v>
      </c>
      <c r="Y93" s="9" t="s">
        <v>10</v>
      </c>
      <c r="Z93" s="4">
        <v>22</v>
      </c>
      <c r="AA93" s="24">
        <f>HR_Analytics[[#This Row],[Salary Hike]]/100</f>
        <v>0.22</v>
      </c>
      <c r="AB93" s="3">
        <v>4</v>
      </c>
      <c r="AC93" s="9" t="str">
        <f>VLOOKUP(AB93,Mapping!$E$2:$F$3,2,0)</f>
        <v>Outstanding</v>
      </c>
      <c r="AD93" s="3">
        <v>4</v>
      </c>
      <c r="AE93" s="9" t="str">
        <f>VLOOKUP(AD93,Mapping!$E$16:$F$19,2,0)</f>
        <v>Satisfied</v>
      </c>
      <c r="AF93" s="3">
        <v>0</v>
      </c>
      <c r="AG93" s="3">
        <v>11</v>
      </c>
      <c r="AH93" s="3" t="str" cm="1">
        <f t="array" ref="AH93">_xlfn.IFS(HR_Analytics[[#This Row],[Total Working Years]]&lt;=2,"0-2",HR_Analytics[[#This Row],[Total Working Years]]&lt;=5,"2-5",HR_Analytics[[#This Row],[Total Working Years]]&lt;=10,"5-10",HR_Analytics[[#This Row],[Total Working Years]]&lt;=20,"10-20",HR_Analytics[[#This Row],[Total Working Years]]&lt;=40,"20-40")</f>
        <v>10-20</v>
      </c>
      <c r="AI93" s="3">
        <v>2</v>
      </c>
      <c r="AJ93" s="3">
        <v>1</v>
      </c>
      <c r="AK93" s="9" t="str">
        <f>VLOOKUP(AJ93,Mapping!$J$10:$K$13,2,0)</f>
        <v>Bad</v>
      </c>
      <c r="AL93" s="3">
        <v>10</v>
      </c>
      <c r="AM93" s="3" t="str" cm="1">
        <f t="array" ref="AM93">_xlfn.IFS(HR_Analytics[[#This Row],[Years At Company]]&lt;=2,"0-2",HR_Analytics[[#This Row],[Years At Company]]&lt;=5,"2-5",HR_Analytics[[#This Row],[Years At Company]]&lt;=10,"5-10",HR_Analytics[[#This Row],[Years At Company]]&lt;=20,"10-20",HR_Analytics[[#This Row],[Years At Company]]&lt;=40,"20-40")</f>
        <v>5-10</v>
      </c>
      <c r="AN93" s="3">
        <v>7</v>
      </c>
      <c r="AO93" s="3" t="str" cm="1">
        <f t="array" ref="AO93">_xlfn.IFS(HR_Analytics[[#This Row],[Years In Current Role]]&lt;=2,"0-2",HR_Analytics[[#This Row],[Years In Current Role]]&lt;=5,"2-5",HR_Analytics[[#This Row],[Years In Current Role]]&lt;=10,"5-10",HR_Analytics[[#This Row],[Years In Current Role]]&lt;=15,"10-15",HR_Analytics[[#This Row],[Years In Current Role]]&gt;15,"Above 15")</f>
        <v>5-10</v>
      </c>
      <c r="AP93" s="3">
        <v>1</v>
      </c>
      <c r="AQ93" s="14" t="str" cm="1">
        <f t="array" ref="AQ93">_xlfn.IFS(HR_Analytics[[#This Row],[Years Since Last Promotion]]&lt;=2,"0-2",HR_Analytics[[#This Row],[Years Since Last Promotion]]&lt;=5,"2-5",HR_Analytics[[#This Row],[Years Since Last Promotion]]&lt;=10,"5-10",HR_Analytics[[#This Row],[Years Since Last Promotion]]&lt;=15,"10-15")</f>
        <v>0-2</v>
      </c>
      <c r="AR93" s="14">
        <v>0</v>
      </c>
      <c r="AS93" s="3" t="str" cm="1">
        <f t="array" ref="AS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4" spans="1:45" x14ac:dyDescent="0.25">
      <c r="A94" s="12">
        <v>30</v>
      </c>
      <c r="B94" s="12" t="str" cm="1">
        <f t="array" ref="B94">_xlfn.IFS(HR_Analytics[[#This Row],[Age]]&lt;=30,"Below 30",HR_Analytics[[#This Row],[Age]]&lt;=40,"30-40",HR_Analytics[[#This Row],[Age]]&lt;=60,"40-60")</f>
        <v>Below 30</v>
      </c>
      <c r="C94" s="9" t="s">
        <v>17</v>
      </c>
      <c r="D94" s="9" t="s">
        <v>11</v>
      </c>
      <c r="E94" s="9" t="s">
        <v>12</v>
      </c>
      <c r="F94" s="3">
        <v>4</v>
      </c>
      <c r="G94" s="3" t="str" cm="1">
        <f t="array" ref="G94">_xlfn.IFS(HR_Analytics[[#This Row],[Distance From Home]]&lt;=5,"1-5",HR_Analytics[[#This Row],[Distance From Home]]&lt;=10,"5-10",HR_Analytics[[#This Row],[Distance From Home]]&lt;=15,"10-15",HR_Analytics[[#This Row],[Distance From Home]]&lt;=20,"15-20",HR_Analytics[[#This Row],[Distance From Home]]&gt;20,"Above 20")</f>
        <v>1-5</v>
      </c>
      <c r="H94" s="3">
        <v>2</v>
      </c>
      <c r="I94" s="9" t="str">
        <f>VLOOKUP(H94,Mapping!$J$2:$K$6,2,0)</f>
        <v>College</v>
      </c>
      <c r="J94" s="9" t="s">
        <v>25</v>
      </c>
      <c r="K94" s="3">
        <v>121</v>
      </c>
      <c r="L94" s="3">
        <v>3</v>
      </c>
      <c r="M94" s="9" t="str">
        <f>VLOOKUP(L94,Mapping!$A$2:$B$5,2,0)</f>
        <v>Neutral</v>
      </c>
      <c r="N94" s="9" t="s">
        <v>14</v>
      </c>
      <c r="O94" s="3">
        <v>2</v>
      </c>
      <c r="P94" s="9" t="str">
        <f>VLOOKUP(O94,Mapping!$A$9:$B$12,2,0)</f>
        <v>Medium</v>
      </c>
      <c r="Q94" s="3">
        <v>2</v>
      </c>
      <c r="R94" s="9" t="str">
        <f>VLOOKUP(Q94,Mapping!$A$16:$B$20,2,0)</f>
        <v>Junior</v>
      </c>
      <c r="S94" s="9" t="s">
        <v>15</v>
      </c>
      <c r="T94" s="3">
        <v>2</v>
      </c>
      <c r="U94" s="9" t="str">
        <f>VLOOKUP(T94,Mapping!$E$9:$F$12,2,0)</f>
        <v>Dissatisfied</v>
      </c>
      <c r="V94" s="9" t="s">
        <v>26</v>
      </c>
      <c r="W94" s="5">
        <v>5209</v>
      </c>
      <c r="X94" s="3">
        <v>1</v>
      </c>
      <c r="Y94" s="9" t="s">
        <v>10</v>
      </c>
      <c r="Z94" s="4">
        <v>12</v>
      </c>
      <c r="AA94" s="24">
        <f>HR_Analytics[[#This Row],[Salary Hike]]/100</f>
        <v>0.12</v>
      </c>
      <c r="AB94" s="3">
        <v>3</v>
      </c>
      <c r="AC94" s="9" t="str">
        <f>VLOOKUP(AB94,Mapping!$E$2:$F$3,2,0)</f>
        <v>Excellent</v>
      </c>
      <c r="AD94" s="3">
        <v>2</v>
      </c>
      <c r="AE94" s="9" t="str">
        <f>VLOOKUP(AD94,Mapping!$E$16:$F$19,2,0)</f>
        <v>Dissatisfied</v>
      </c>
      <c r="AF94" s="3">
        <v>3</v>
      </c>
      <c r="AG94" s="3">
        <v>11</v>
      </c>
      <c r="AH94" s="3" t="str" cm="1">
        <f t="array" ref="AH94">_xlfn.IFS(HR_Analytics[[#This Row],[Total Working Years]]&lt;=2,"0-2",HR_Analytics[[#This Row],[Total Working Years]]&lt;=5,"2-5",HR_Analytics[[#This Row],[Total Working Years]]&lt;=10,"5-10",HR_Analytics[[#This Row],[Total Working Years]]&lt;=20,"10-20",HR_Analytics[[#This Row],[Total Working Years]]&lt;=40,"20-40")</f>
        <v>10-20</v>
      </c>
      <c r="AI94" s="3">
        <v>4</v>
      </c>
      <c r="AJ94" s="3">
        <v>2</v>
      </c>
      <c r="AK94" s="9" t="str">
        <f>VLOOKUP(AJ94,Mapping!$J$10:$K$13,2,0)</f>
        <v>Good</v>
      </c>
      <c r="AL94" s="3">
        <v>11</v>
      </c>
      <c r="AM94" s="3" t="str" cm="1">
        <f t="array" ref="AM94">_xlfn.IFS(HR_Analytics[[#This Row],[Years At Company]]&lt;=2,"0-2",HR_Analytics[[#This Row],[Years At Company]]&lt;=5,"2-5",HR_Analytics[[#This Row],[Years At Company]]&lt;=10,"5-10",HR_Analytics[[#This Row],[Years At Company]]&lt;=20,"10-20",HR_Analytics[[#This Row],[Years At Company]]&lt;=40,"20-40")</f>
        <v>10-20</v>
      </c>
      <c r="AN94" s="3">
        <v>8</v>
      </c>
      <c r="AO94" s="3" t="str" cm="1">
        <f t="array" ref="AO94">_xlfn.IFS(HR_Analytics[[#This Row],[Years In Current Role]]&lt;=2,"0-2",HR_Analytics[[#This Row],[Years In Current Role]]&lt;=5,"2-5",HR_Analytics[[#This Row],[Years In Current Role]]&lt;=10,"5-10",HR_Analytics[[#This Row],[Years In Current Role]]&lt;=15,"10-15",HR_Analytics[[#This Row],[Years In Current Role]]&gt;15,"Above 15")</f>
        <v>5-10</v>
      </c>
      <c r="AP94" s="3">
        <v>2</v>
      </c>
      <c r="AQ94" s="14" t="str" cm="1">
        <f t="array" ref="AQ94">_xlfn.IFS(HR_Analytics[[#This Row],[Years Since Last Promotion]]&lt;=2,"0-2",HR_Analytics[[#This Row],[Years Since Last Promotion]]&lt;=5,"2-5",HR_Analytics[[#This Row],[Years Since Last Promotion]]&lt;=10,"5-10",HR_Analytics[[#This Row],[Years Since Last Promotion]]&lt;=15,"10-15")</f>
        <v>0-2</v>
      </c>
      <c r="AR94" s="14">
        <v>7</v>
      </c>
      <c r="AS94" s="3" t="str" cm="1">
        <f t="array" ref="AS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5" spans="1:45" x14ac:dyDescent="0.25">
      <c r="A95" s="12">
        <v>46</v>
      </c>
      <c r="B95" s="12" t="str" cm="1">
        <f t="array" ref="B95">_xlfn.IFS(HR_Analytics[[#This Row],[Age]]&lt;=30,"Below 30",HR_Analytics[[#This Row],[Age]]&lt;=40,"30-40",HR_Analytics[[#This Row],[Age]]&lt;=60,"40-60")</f>
        <v>40-60</v>
      </c>
      <c r="C95" s="9" t="s">
        <v>17</v>
      </c>
      <c r="D95" s="9" t="s">
        <v>18</v>
      </c>
      <c r="E95" s="9" t="s">
        <v>19</v>
      </c>
      <c r="F95" s="3">
        <v>1</v>
      </c>
      <c r="G95" s="3" t="str" cm="1">
        <f t="array" ref="G95">_xlfn.IFS(HR_Analytics[[#This Row],[Distance From Home]]&lt;=5,"1-5",HR_Analytics[[#This Row],[Distance From Home]]&lt;=10,"5-10",HR_Analytics[[#This Row],[Distance From Home]]&lt;=15,"10-15",HR_Analytics[[#This Row],[Distance From Home]]&lt;=20,"15-20",HR_Analytics[[#This Row],[Distance From Home]]&gt;20,"Above 20")</f>
        <v>1-5</v>
      </c>
      <c r="H95" s="3">
        <v>3</v>
      </c>
      <c r="I95" s="9" t="str">
        <f>VLOOKUP(H95,Mapping!$J$2:$K$6,2,0)</f>
        <v>Bachelors</v>
      </c>
      <c r="J95" s="9" t="s">
        <v>25</v>
      </c>
      <c r="K95" s="3">
        <v>124</v>
      </c>
      <c r="L95" s="3">
        <v>3</v>
      </c>
      <c r="M95" s="9" t="str">
        <f>VLOOKUP(L95,Mapping!$A$2:$B$5,2,0)</f>
        <v>Neutral</v>
      </c>
      <c r="N95" s="9" t="s">
        <v>20</v>
      </c>
      <c r="O95" s="3">
        <v>2</v>
      </c>
      <c r="P95" s="9" t="str">
        <f>VLOOKUP(O95,Mapping!$A$9:$B$12,2,0)</f>
        <v>Medium</v>
      </c>
      <c r="Q95" s="3">
        <v>3</v>
      </c>
      <c r="R95" s="9" t="str">
        <f>VLOOKUP(Q95,Mapping!$A$16:$B$20,2,0)</f>
        <v>Mid Level</v>
      </c>
      <c r="S95" s="9" t="s">
        <v>28</v>
      </c>
      <c r="T95" s="3">
        <v>1</v>
      </c>
      <c r="U95" s="9" t="str">
        <f>VLOOKUP(T95,Mapping!$E$9:$F$12,2,0)</f>
        <v>Very Dissatisfied</v>
      </c>
      <c r="V95" s="9" t="s">
        <v>22</v>
      </c>
      <c r="W95" s="5">
        <v>10673</v>
      </c>
      <c r="X95" s="3">
        <v>2</v>
      </c>
      <c r="Y95" s="9" t="s">
        <v>10</v>
      </c>
      <c r="Z95" s="4">
        <v>13</v>
      </c>
      <c r="AA95" s="24">
        <f>HR_Analytics[[#This Row],[Salary Hike]]/100</f>
        <v>0.13</v>
      </c>
      <c r="AB95" s="3">
        <v>3</v>
      </c>
      <c r="AC95" s="9" t="str">
        <f>VLOOKUP(AB95,Mapping!$E$2:$F$3,2,0)</f>
        <v>Excellent</v>
      </c>
      <c r="AD95" s="3">
        <v>3</v>
      </c>
      <c r="AE95" s="9" t="str">
        <f>VLOOKUP(AD95,Mapping!$E$16:$F$19,2,0)</f>
        <v>Neutral</v>
      </c>
      <c r="AF95" s="3">
        <v>1</v>
      </c>
      <c r="AG95" s="3">
        <v>21</v>
      </c>
      <c r="AH95" s="3" t="str" cm="1">
        <f t="array" ref="AH95">_xlfn.IFS(HR_Analytics[[#This Row],[Total Working Years]]&lt;=2,"0-2",HR_Analytics[[#This Row],[Total Working Years]]&lt;=5,"2-5",HR_Analytics[[#This Row],[Total Working Years]]&lt;=10,"5-10",HR_Analytics[[#This Row],[Total Working Years]]&lt;=20,"10-20",HR_Analytics[[#This Row],[Total Working Years]]&lt;=40,"20-40")</f>
        <v>20-40</v>
      </c>
      <c r="AI95" s="3">
        <v>5</v>
      </c>
      <c r="AJ95" s="3">
        <v>2</v>
      </c>
      <c r="AK95" s="9" t="str">
        <f>VLOOKUP(AJ95,Mapping!$J$10:$K$13,2,0)</f>
        <v>Good</v>
      </c>
      <c r="AL95" s="3">
        <v>10</v>
      </c>
      <c r="AM95" s="3" t="str" cm="1">
        <f t="array" ref="AM95">_xlfn.IFS(HR_Analytics[[#This Row],[Years At Company]]&lt;=2,"0-2",HR_Analytics[[#This Row],[Years At Company]]&lt;=5,"2-5",HR_Analytics[[#This Row],[Years At Company]]&lt;=10,"5-10",HR_Analytics[[#This Row],[Years At Company]]&lt;=20,"10-20",HR_Analytics[[#This Row],[Years At Company]]&lt;=40,"20-40")</f>
        <v>5-10</v>
      </c>
      <c r="AN95" s="3">
        <v>9</v>
      </c>
      <c r="AO95" s="3" t="str" cm="1">
        <f t="array" ref="AO95">_xlfn.IFS(HR_Analytics[[#This Row],[Years In Current Role]]&lt;=2,"0-2",HR_Analytics[[#This Row],[Years In Current Role]]&lt;=5,"2-5",HR_Analytics[[#This Row],[Years In Current Role]]&lt;=10,"5-10",HR_Analytics[[#This Row],[Years In Current Role]]&lt;=15,"10-15",HR_Analytics[[#This Row],[Years In Current Role]]&gt;15,"Above 15")</f>
        <v>5-10</v>
      </c>
      <c r="AP95" s="3">
        <v>9</v>
      </c>
      <c r="AQ95" s="14" t="str" cm="1">
        <f t="array" ref="AQ95">_xlfn.IFS(HR_Analytics[[#This Row],[Years Since Last Promotion]]&lt;=2,"0-2",HR_Analytics[[#This Row],[Years Since Last Promotion]]&lt;=5,"2-5",HR_Analytics[[#This Row],[Years Since Last Promotion]]&lt;=10,"5-10",HR_Analytics[[#This Row],[Years Since Last Promotion]]&lt;=15,"10-15")</f>
        <v>5-10</v>
      </c>
      <c r="AR95" s="14">
        <v>5</v>
      </c>
      <c r="AS95" s="3" t="str" cm="1">
        <f t="array" ref="AS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6" spans="1:45" x14ac:dyDescent="0.25">
      <c r="A96" s="12">
        <v>32</v>
      </c>
      <c r="B96" s="12" t="str" cm="1">
        <f t="array" ref="B96">_xlfn.IFS(HR_Analytics[[#This Row],[Age]]&lt;=30,"Below 30",HR_Analytics[[#This Row],[Age]]&lt;=40,"30-40",HR_Analytics[[#This Row],[Age]]&lt;=60,"40-60")</f>
        <v>30-40</v>
      </c>
      <c r="C96" s="9" t="s">
        <v>17</v>
      </c>
      <c r="D96" s="9" t="s">
        <v>11</v>
      </c>
      <c r="E96" s="9" t="s">
        <v>12</v>
      </c>
      <c r="F96" s="3">
        <v>6</v>
      </c>
      <c r="G96" s="3" t="str" cm="1">
        <f t="array" ref="G96">_xlfn.IFS(HR_Analytics[[#This Row],[Distance From Home]]&lt;=5,"1-5",HR_Analytics[[#This Row],[Distance From Home]]&lt;=10,"5-10",HR_Analytics[[#This Row],[Distance From Home]]&lt;=15,"10-15",HR_Analytics[[#This Row],[Distance From Home]]&lt;=20,"15-20",HR_Analytics[[#This Row],[Distance From Home]]&gt;20,"Above 20")</f>
        <v>5-10</v>
      </c>
      <c r="H96" s="3">
        <v>4</v>
      </c>
      <c r="I96" s="9" t="str">
        <f>VLOOKUP(H96,Mapping!$J$2:$K$6,2,0)</f>
        <v>Masters</v>
      </c>
      <c r="J96" s="9" t="s">
        <v>25</v>
      </c>
      <c r="K96" s="3">
        <v>125</v>
      </c>
      <c r="L96" s="3">
        <v>2</v>
      </c>
      <c r="M96" s="9" t="str">
        <f>VLOOKUP(L96,Mapping!$A$2:$B$5,2,0)</f>
        <v>Dissatisfied</v>
      </c>
      <c r="N96" s="9" t="s">
        <v>20</v>
      </c>
      <c r="O96" s="3">
        <v>3</v>
      </c>
      <c r="P96" s="9" t="str">
        <f>VLOOKUP(O96,Mapping!$A$9:$B$12,2,0)</f>
        <v>High</v>
      </c>
      <c r="Q96" s="3">
        <v>2</v>
      </c>
      <c r="R96" s="9" t="str">
        <f>VLOOKUP(Q96,Mapping!$A$16:$B$20,2,0)</f>
        <v>Junior</v>
      </c>
      <c r="S96" s="9" t="s">
        <v>15</v>
      </c>
      <c r="T96" s="3">
        <v>3</v>
      </c>
      <c r="U96" s="9" t="str">
        <f>VLOOKUP(T96,Mapping!$E$9:$F$12,2,0)</f>
        <v>Neutral</v>
      </c>
      <c r="V96" s="9" t="s">
        <v>16</v>
      </c>
      <c r="W96" s="5">
        <v>5010</v>
      </c>
      <c r="X96" s="3">
        <v>1</v>
      </c>
      <c r="Y96" s="9" t="s">
        <v>17</v>
      </c>
      <c r="Z96" s="4">
        <v>16</v>
      </c>
      <c r="AA96" s="24">
        <f>HR_Analytics[[#This Row],[Salary Hike]]/100</f>
        <v>0.16</v>
      </c>
      <c r="AB96" s="3">
        <v>3</v>
      </c>
      <c r="AC96" s="9" t="str">
        <f>VLOOKUP(AB96,Mapping!$E$2:$F$3,2,0)</f>
        <v>Excellent</v>
      </c>
      <c r="AD96" s="3">
        <v>1</v>
      </c>
      <c r="AE96" s="9" t="str">
        <f>VLOOKUP(AD96,Mapping!$E$16:$F$19,2,0)</f>
        <v>Very Dissatisfied</v>
      </c>
      <c r="AF96" s="3">
        <v>0</v>
      </c>
      <c r="AG96" s="3">
        <v>12</v>
      </c>
      <c r="AH96" s="3" t="str" cm="1">
        <f t="array" ref="AH96">_xlfn.IFS(HR_Analytics[[#This Row],[Total Working Years]]&lt;=2,"0-2",HR_Analytics[[#This Row],[Total Working Years]]&lt;=5,"2-5",HR_Analytics[[#This Row],[Total Working Years]]&lt;=10,"5-10",HR_Analytics[[#This Row],[Total Working Years]]&lt;=20,"10-20",HR_Analytics[[#This Row],[Total Working Years]]&lt;=40,"20-40")</f>
        <v>10-20</v>
      </c>
      <c r="AI96" s="3">
        <v>0</v>
      </c>
      <c r="AJ96" s="3">
        <v>3</v>
      </c>
      <c r="AK96" s="9" t="str">
        <f>VLOOKUP(AJ96,Mapping!$J$10:$K$13,2,0)</f>
        <v>Better</v>
      </c>
      <c r="AL96" s="3">
        <v>11</v>
      </c>
      <c r="AM96" s="3" t="str" cm="1">
        <f t="array" ref="AM96">_xlfn.IFS(HR_Analytics[[#This Row],[Years At Company]]&lt;=2,"0-2",HR_Analytics[[#This Row],[Years At Company]]&lt;=5,"2-5",HR_Analytics[[#This Row],[Years At Company]]&lt;=10,"5-10",HR_Analytics[[#This Row],[Years At Company]]&lt;=20,"10-20",HR_Analytics[[#This Row],[Years At Company]]&lt;=40,"20-40")</f>
        <v>10-20</v>
      </c>
      <c r="AN96" s="3">
        <v>8</v>
      </c>
      <c r="AO96" s="3" t="str" cm="1">
        <f t="array" ref="AO96">_xlfn.IFS(HR_Analytics[[#This Row],[Years In Current Role]]&lt;=2,"0-2",HR_Analytics[[#This Row],[Years In Current Role]]&lt;=5,"2-5",HR_Analytics[[#This Row],[Years In Current Role]]&lt;=10,"5-10",HR_Analytics[[#This Row],[Years In Current Role]]&lt;=15,"10-15",HR_Analytics[[#This Row],[Years In Current Role]]&gt;15,"Above 15")</f>
        <v>5-10</v>
      </c>
      <c r="AP96" s="3">
        <v>5</v>
      </c>
      <c r="AQ96" s="14" t="str" cm="1">
        <f t="array" ref="AQ96">_xlfn.IFS(HR_Analytics[[#This Row],[Years Since Last Promotion]]&lt;=2,"0-2",HR_Analytics[[#This Row],[Years Since Last Promotion]]&lt;=5,"2-5",HR_Analytics[[#This Row],[Years Since Last Promotion]]&lt;=10,"5-10",HR_Analytics[[#This Row],[Years Since Last Promotion]]&lt;=15,"10-15")</f>
        <v>2-5</v>
      </c>
      <c r="AR96" s="14">
        <v>7</v>
      </c>
      <c r="AS96" s="3" t="str" cm="1">
        <f t="array" ref="AS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7" spans="1:45" x14ac:dyDescent="0.25">
      <c r="A97" s="12">
        <v>54</v>
      </c>
      <c r="B97" s="12" t="str" cm="1">
        <f t="array" ref="B97">_xlfn.IFS(HR_Analytics[[#This Row],[Age]]&lt;=30,"Below 30",HR_Analytics[[#This Row],[Age]]&lt;=40,"30-40",HR_Analytics[[#This Row],[Age]]&lt;=60,"40-60")</f>
        <v>40-60</v>
      </c>
      <c r="C97" s="9" t="s">
        <v>17</v>
      </c>
      <c r="D97" s="9" t="s">
        <v>11</v>
      </c>
      <c r="E97" s="9" t="s">
        <v>19</v>
      </c>
      <c r="F97" s="3">
        <v>2</v>
      </c>
      <c r="G97" s="3" t="str" cm="1">
        <f t="array" ref="G97">_xlfn.IFS(HR_Analytics[[#This Row],[Distance From Home]]&lt;=5,"1-5",HR_Analytics[[#This Row],[Distance From Home]]&lt;=10,"5-10",HR_Analytics[[#This Row],[Distance From Home]]&lt;=15,"10-15",HR_Analytics[[#This Row],[Distance From Home]]&lt;=20,"15-20",HR_Analytics[[#This Row],[Distance From Home]]&gt;20,"Above 20")</f>
        <v>1-5</v>
      </c>
      <c r="H97" s="3">
        <v>4</v>
      </c>
      <c r="I97" s="9" t="str">
        <f>VLOOKUP(H97,Mapping!$J$2:$K$6,2,0)</f>
        <v>Masters</v>
      </c>
      <c r="J97" s="9" t="s">
        <v>34</v>
      </c>
      <c r="K97" s="3">
        <v>126</v>
      </c>
      <c r="L97" s="3">
        <v>1</v>
      </c>
      <c r="M97" s="9" t="str">
        <f>VLOOKUP(L97,Mapping!$A$2:$B$5,2,0)</f>
        <v>Very Dissatisfied</v>
      </c>
      <c r="N97" s="9" t="s">
        <v>14</v>
      </c>
      <c r="O97" s="3">
        <v>3</v>
      </c>
      <c r="P97" s="9" t="str">
        <f>VLOOKUP(O97,Mapping!$A$9:$B$12,2,0)</f>
        <v>High</v>
      </c>
      <c r="Q97" s="3">
        <v>3</v>
      </c>
      <c r="R97" s="9" t="str">
        <f>VLOOKUP(Q97,Mapping!$A$16:$B$20,2,0)</f>
        <v>Mid Level</v>
      </c>
      <c r="S97" s="9" t="s">
        <v>32</v>
      </c>
      <c r="T97" s="3">
        <v>3</v>
      </c>
      <c r="U97" s="9" t="str">
        <f>VLOOKUP(T97,Mapping!$E$9:$F$12,2,0)</f>
        <v>Neutral</v>
      </c>
      <c r="V97" s="9" t="s">
        <v>22</v>
      </c>
      <c r="W97" s="5">
        <v>13549</v>
      </c>
      <c r="X97" s="3">
        <v>9</v>
      </c>
      <c r="Y97" s="9" t="s">
        <v>17</v>
      </c>
      <c r="Z97" s="4">
        <v>12</v>
      </c>
      <c r="AA97" s="24">
        <f>HR_Analytics[[#This Row],[Salary Hike]]/100</f>
        <v>0.12</v>
      </c>
      <c r="AB97" s="3">
        <v>3</v>
      </c>
      <c r="AC97" s="9" t="str">
        <f>VLOOKUP(AB97,Mapping!$E$2:$F$3,2,0)</f>
        <v>Excellent</v>
      </c>
      <c r="AD97" s="3">
        <v>1</v>
      </c>
      <c r="AE97" s="9" t="str">
        <f>VLOOKUP(AD97,Mapping!$E$16:$F$19,2,0)</f>
        <v>Very Dissatisfied</v>
      </c>
      <c r="AF97" s="3">
        <v>1</v>
      </c>
      <c r="AG97" s="3">
        <v>16</v>
      </c>
      <c r="AH97" s="3" t="str" cm="1">
        <f t="array" ref="AH97">_xlfn.IFS(HR_Analytics[[#This Row],[Total Working Years]]&lt;=2,"0-2",HR_Analytics[[#This Row],[Total Working Years]]&lt;=5,"2-5",HR_Analytics[[#This Row],[Total Working Years]]&lt;=10,"5-10",HR_Analytics[[#This Row],[Total Working Years]]&lt;=20,"10-20",HR_Analytics[[#This Row],[Total Working Years]]&lt;=40,"20-40")</f>
        <v>10-20</v>
      </c>
      <c r="AI97" s="3">
        <v>5</v>
      </c>
      <c r="AJ97" s="3">
        <v>1</v>
      </c>
      <c r="AK97" s="9" t="str">
        <f>VLOOKUP(AJ97,Mapping!$J$10:$K$13,2,0)</f>
        <v>Bad</v>
      </c>
      <c r="AL97" s="3">
        <v>4</v>
      </c>
      <c r="AM97" s="3" t="str" cm="1">
        <f t="array" ref="AM97">_xlfn.IFS(HR_Analytics[[#This Row],[Years At Company]]&lt;=2,"0-2",HR_Analytics[[#This Row],[Years At Company]]&lt;=5,"2-5",HR_Analytics[[#This Row],[Years At Company]]&lt;=10,"5-10",HR_Analytics[[#This Row],[Years At Company]]&lt;=20,"10-20",HR_Analytics[[#This Row],[Years At Company]]&lt;=40,"20-40")</f>
        <v>2-5</v>
      </c>
      <c r="AN97" s="3">
        <v>3</v>
      </c>
      <c r="AO97" s="3" t="str" cm="1">
        <f t="array" ref="AO97">_xlfn.IFS(HR_Analytics[[#This Row],[Years In Current Role]]&lt;=2,"0-2",HR_Analytics[[#This Row],[Years In Current Role]]&lt;=5,"2-5",HR_Analytics[[#This Row],[Years In Current Role]]&lt;=10,"5-10",HR_Analytics[[#This Row],[Years In Current Role]]&lt;=15,"10-15",HR_Analytics[[#This Row],[Years In Current Role]]&gt;15,"Above 15")</f>
        <v>2-5</v>
      </c>
      <c r="AP97" s="3">
        <v>0</v>
      </c>
      <c r="AQ97" s="14" t="str" cm="1">
        <f t="array" ref="AQ97">_xlfn.IFS(HR_Analytics[[#This Row],[Years Since Last Promotion]]&lt;=2,"0-2",HR_Analytics[[#This Row],[Years Since Last Promotion]]&lt;=5,"2-5",HR_Analytics[[#This Row],[Years Since Last Promotion]]&lt;=10,"5-10",HR_Analytics[[#This Row],[Years Since Last Promotion]]&lt;=15,"10-15")</f>
        <v>0-2</v>
      </c>
      <c r="AR97" s="14">
        <v>3</v>
      </c>
      <c r="AS97" s="3" t="str" cm="1">
        <f t="array" ref="AS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8" spans="1:45" x14ac:dyDescent="0.25">
      <c r="A98" s="12">
        <v>24</v>
      </c>
      <c r="B98" s="12" t="str" cm="1">
        <f t="array" ref="B98">_xlfn.IFS(HR_Analytics[[#This Row],[Age]]&lt;=30,"Below 30",HR_Analytics[[#This Row],[Age]]&lt;=40,"30-40",HR_Analytics[[#This Row],[Age]]&lt;=60,"40-60")</f>
        <v>Below 30</v>
      </c>
      <c r="C98" s="9" t="s">
        <v>17</v>
      </c>
      <c r="D98" s="9" t="s">
        <v>11</v>
      </c>
      <c r="E98" s="9" t="s">
        <v>12</v>
      </c>
      <c r="F98" s="3">
        <v>3</v>
      </c>
      <c r="G98" s="3" t="str" cm="1">
        <f t="array" ref="G98">_xlfn.IFS(HR_Analytics[[#This Row],[Distance From Home]]&lt;=5,"1-5",HR_Analytics[[#This Row],[Distance From Home]]&lt;=10,"5-10",HR_Analytics[[#This Row],[Distance From Home]]&lt;=15,"10-15",HR_Analytics[[#This Row],[Distance From Home]]&lt;=20,"15-20",HR_Analytics[[#This Row],[Distance From Home]]&gt;20,"Above 20")</f>
        <v>1-5</v>
      </c>
      <c r="H98" s="3">
        <v>2</v>
      </c>
      <c r="I98" s="9" t="str">
        <f>VLOOKUP(H98,Mapping!$J$2:$K$6,2,0)</f>
        <v>College</v>
      </c>
      <c r="J98" s="9" t="s">
        <v>23</v>
      </c>
      <c r="K98" s="3">
        <v>128</v>
      </c>
      <c r="L98" s="3">
        <v>1</v>
      </c>
      <c r="M98" s="9" t="str">
        <f>VLOOKUP(L98,Mapping!$A$2:$B$5,2,0)</f>
        <v>Very Dissatisfied</v>
      </c>
      <c r="N98" s="9" t="s">
        <v>14</v>
      </c>
      <c r="O98" s="3">
        <v>3</v>
      </c>
      <c r="P98" s="9" t="str">
        <f>VLOOKUP(O98,Mapping!$A$9:$B$12,2,0)</f>
        <v>High</v>
      </c>
      <c r="Q98" s="3">
        <v>2</v>
      </c>
      <c r="R98" s="9" t="str">
        <f>VLOOKUP(Q98,Mapping!$A$16:$B$20,2,0)</f>
        <v>Junior</v>
      </c>
      <c r="S98" s="9" t="s">
        <v>15</v>
      </c>
      <c r="T98" s="3">
        <v>3</v>
      </c>
      <c r="U98" s="9" t="str">
        <f>VLOOKUP(T98,Mapping!$E$9:$F$12,2,0)</f>
        <v>Neutral</v>
      </c>
      <c r="V98" s="9" t="s">
        <v>22</v>
      </c>
      <c r="W98" s="5">
        <v>4999</v>
      </c>
      <c r="X98" s="3">
        <v>0</v>
      </c>
      <c r="Y98" s="9" t="s">
        <v>17</v>
      </c>
      <c r="Z98" s="4">
        <v>21</v>
      </c>
      <c r="AA98" s="24">
        <f>HR_Analytics[[#This Row],[Salary Hike]]/100</f>
        <v>0.21</v>
      </c>
      <c r="AB98" s="3">
        <v>4</v>
      </c>
      <c r="AC98" s="9" t="str">
        <f>VLOOKUP(AB98,Mapping!$E$2:$F$3,2,0)</f>
        <v>Outstanding</v>
      </c>
      <c r="AD98" s="3">
        <v>1</v>
      </c>
      <c r="AE98" s="9" t="str">
        <f>VLOOKUP(AD98,Mapping!$E$16:$F$19,2,0)</f>
        <v>Very Dissatisfied</v>
      </c>
      <c r="AF98" s="3">
        <v>1</v>
      </c>
      <c r="AG98" s="3">
        <v>4</v>
      </c>
      <c r="AH98" s="3" t="str" cm="1">
        <f t="array" ref="AH98">_xlfn.IFS(HR_Analytics[[#This Row],[Total Working Years]]&lt;=2,"0-2",HR_Analytics[[#This Row],[Total Working Years]]&lt;=5,"2-5",HR_Analytics[[#This Row],[Total Working Years]]&lt;=10,"5-10",HR_Analytics[[#This Row],[Total Working Years]]&lt;=20,"10-20",HR_Analytics[[#This Row],[Total Working Years]]&lt;=40,"20-40")</f>
        <v>2-5</v>
      </c>
      <c r="AI98" s="3">
        <v>2</v>
      </c>
      <c r="AJ98" s="3">
        <v>2</v>
      </c>
      <c r="AK98" s="9" t="str">
        <f>VLOOKUP(AJ98,Mapping!$J$10:$K$13,2,0)</f>
        <v>Good</v>
      </c>
      <c r="AL98" s="3">
        <v>3</v>
      </c>
      <c r="AM98" s="3" t="str" cm="1">
        <f t="array" ref="AM98">_xlfn.IFS(HR_Analytics[[#This Row],[Years At Company]]&lt;=2,"0-2",HR_Analytics[[#This Row],[Years At Company]]&lt;=5,"2-5",HR_Analytics[[#This Row],[Years At Company]]&lt;=10,"5-10",HR_Analytics[[#This Row],[Years At Company]]&lt;=20,"10-20",HR_Analytics[[#This Row],[Years At Company]]&lt;=40,"20-40")</f>
        <v>2-5</v>
      </c>
      <c r="AN98" s="3">
        <v>2</v>
      </c>
      <c r="AO98" s="3" t="str" cm="1">
        <f t="array" ref="AO98">_xlfn.IFS(HR_Analytics[[#This Row],[Years In Current Role]]&lt;=2,"0-2",HR_Analytics[[#This Row],[Years In Current Role]]&lt;=5,"2-5",HR_Analytics[[#This Row],[Years In Current Role]]&lt;=10,"5-10",HR_Analytics[[#This Row],[Years In Current Role]]&lt;=15,"10-15",HR_Analytics[[#This Row],[Years In Current Role]]&gt;15,"Above 15")</f>
        <v>0-2</v>
      </c>
      <c r="AP98" s="3">
        <v>0</v>
      </c>
      <c r="AQ98" s="14" t="str" cm="1">
        <f t="array" ref="AQ98">_xlfn.IFS(HR_Analytics[[#This Row],[Years Since Last Promotion]]&lt;=2,"0-2",HR_Analytics[[#This Row],[Years Since Last Promotion]]&lt;=5,"2-5",HR_Analytics[[#This Row],[Years Since Last Promotion]]&lt;=10,"5-10",HR_Analytics[[#This Row],[Years Since Last Promotion]]&lt;=15,"10-15")</f>
        <v>0-2</v>
      </c>
      <c r="AR98" s="14">
        <v>2</v>
      </c>
      <c r="AS98" s="3" t="str" cm="1">
        <f t="array" ref="AS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9" spans="1:45" x14ac:dyDescent="0.25">
      <c r="A99" s="12">
        <v>28</v>
      </c>
      <c r="B99" s="12" t="str" cm="1">
        <f t="array" ref="B99">_xlfn.IFS(HR_Analytics[[#This Row],[Age]]&lt;=30,"Below 30",HR_Analytics[[#This Row],[Age]]&lt;=40,"30-40",HR_Analytics[[#This Row],[Age]]&lt;=60,"40-60")</f>
        <v>Below 30</v>
      </c>
      <c r="C99" s="9" t="s">
        <v>17</v>
      </c>
      <c r="D99" s="9" t="s">
        <v>29</v>
      </c>
      <c r="E99" s="9" t="s">
        <v>12</v>
      </c>
      <c r="F99" s="3">
        <v>4</v>
      </c>
      <c r="G99" s="3" t="str" cm="1">
        <f t="array" ref="G99">_xlfn.IFS(HR_Analytics[[#This Row],[Distance From Home]]&lt;=5,"1-5",HR_Analytics[[#This Row],[Distance From Home]]&lt;=10,"5-10",HR_Analytics[[#This Row],[Distance From Home]]&lt;=15,"10-15",HR_Analytics[[#This Row],[Distance From Home]]&lt;=20,"15-20",HR_Analytics[[#This Row],[Distance From Home]]&gt;20,"Above 20")</f>
        <v>1-5</v>
      </c>
      <c r="H99" s="3">
        <v>3</v>
      </c>
      <c r="I99" s="9" t="str">
        <f>VLOOKUP(H99,Mapping!$J$2:$K$6,2,0)</f>
        <v>Bachelors</v>
      </c>
      <c r="J99" s="9" t="s">
        <v>25</v>
      </c>
      <c r="K99" s="3">
        <v>129</v>
      </c>
      <c r="L99" s="3">
        <v>2</v>
      </c>
      <c r="M99" s="9" t="str">
        <f>VLOOKUP(L99,Mapping!$A$2:$B$5,2,0)</f>
        <v>Dissatisfied</v>
      </c>
      <c r="N99" s="9" t="s">
        <v>20</v>
      </c>
      <c r="O99" s="3">
        <v>3</v>
      </c>
      <c r="P99" s="9" t="str">
        <f>VLOOKUP(O99,Mapping!$A$9:$B$12,2,0)</f>
        <v>High</v>
      </c>
      <c r="Q99" s="3">
        <v>2</v>
      </c>
      <c r="R99" s="9" t="str">
        <f>VLOOKUP(Q99,Mapping!$A$16:$B$20,2,0)</f>
        <v>Junior</v>
      </c>
      <c r="S99" s="9" t="s">
        <v>15</v>
      </c>
      <c r="T99" s="3">
        <v>3</v>
      </c>
      <c r="U99" s="9" t="str">
        <f>VLOOKUP(T99,Mapping!$E$9:$F$12,2,0)</f>
        <v>Neutral</v>
      </c>
      <c r="V99" s="9" t="s">
        <v>22</v>
      </c>
      <c r="W99" s="5">
        <v>4221</v>
      </c>
      <c r="X99" s="3">
        <v>1</v>
      </c>
      <c r="Y99" s="9" t="s">
        <v>17</v>
      </c>
      <c r="Z99" s="4">
        <v>15</v>
      </c>
      <c r="AA99" s="24">
        <f>HR_Analytics[[#This Row],[Salary Hike]]/100</f>
        <v>0.15</v>
      </c>
      <c r="AB99" s="3">
        <v>3</v>
      </c>
      <c r="AC99" s="9" t="str">
        <f>VLOOKUP(AB99,Mapping!$E$2:$F$3,2,0)</f>
        <v>Excellent</v>
      </c>
      <c r="AD99" s="3">
        <v>2</v>
      </c>
      <c r="AE99" s="9" t="str">
        <f>VLOOKUP(AD99,Mapping!$E$16:$F$19,2,0)</f>
        <v>Dissatisfied</v>
      </c>
      <c r="AF99" s="3">
        <v>0</v>
      </c>
      <c r="AG99" s="3">
        <v>5</v>
      </c>
      <c r="AH99" s="3" t="str" cm="1">
        <f t="array" ref="AH99">_xlfn.IFS(HR_Analytics[[#This Row],[Total Working Years]]&lt;=2,"0-2",HR_Analytics[[#This Row],[Total Working Years]]&lt;=5,"2-5",HR_Analytics[[#This Row],[Total Working Years]]&lt;=10,"5-10",HR_Analytics[[#This Row],[Total Working Years]]&lt;=20,"10-20",HR_Analytics[[#This Row],[Total Working Years]]&lt;=40,"20-40")</f>
        <v>2-5</v>
      </c>
      <c r="AI99" s="3">
        <v>3</v>
      </c>
      <c r="AJ99" s="3">
        <v>4</v>
      </c>
      <c r="AK99" s="9" t="str">
        <f>VLOOKUP(AJ99,Mapping!$J$10:$K$13,2,0)</f>
        <v>Best</v>
      </c>
      <c r="AL99" s="3">
        <v>5</v>
      </c>
      <c r="AM99" s="3" t="str" cm="1">
        <f t="array" ref="AM99">_xlfn.IFS(HR_Analytics[[#This Row],[Years At Company]]&lt;=2,"0-2",HR_Analytics[[#This Row],[Years At Company]]&lt;=5,"2-5",HR_Analytics[[#This Row],[Years At Company]]&lt;=10,"5-10",HR_Analytics[[#This Row],[Years At Company]]&lt;=20,"10-20",HR_Analytics[[#This Row],[Years At Company]]&lt;=40,"20-40")</f>
        <v>2-5</v>
      </c>
      <c r="AN99" s="3">
        <v>4</v>
      </c>
      <c r="AO99" s="3" t="str" cm="1">
        <f t="array" ref="AO99">_xlfn.IFS(HR_Analytics[[#This Row],[Years In Current Role]]&lt;=2,"0-2",HR_Analytics[[#This Row],[Years In Current Role]]&lt;=5,"2-5",HR_Analytics[[#This Row],[Years In Current Role]]&lt;=10,"5-10",HR_Analytics[[#This Row],[Years In Current Role]]&lt;=15,"10-15",HR_Analytics[[#This Row],[Years In Current Role]]&gt;15,"Above 15")</f>
        <v>2-5</v>
      </c>
      <c r="AP99" s="3">
        <v>0</v>
      </c>
      <c r="AQ99" s="14" t="str" cm="1">
        <f t="array" ref="AQ99">_xlfn.IFS(HR_Analytics[[#This Row],[Years Since Last Promotion]]&lt;=2,"0-2",HR_Analytics[[#This Row],[Years Since Last Promotion]]&lt;=5,"2-5",HR_Analytics[[#This Row],[Years Since Last Promotion]]&lt;=10,"5-10",HR_Analytics[[#This Row],[Years Since Last Promotion]]&lt;=15,"10-15")</f>
        <v>0-2</v>
      </c>
      <c r="AR99" s="14">
        <v>4</v>
      </c>
      <c r="AS99" s="3" t="str" cm="1">
        <f t="array" ref="AS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0" spans="1:45" x14ac:dyDescent="0.25">
      <c r="A100" s="12">
        <v>58</v>
      </c>
      <c r="B100" s="12" t="str" cm="1">
        <f t="array" ref="B100">_xlfn.IFS(HR_Analytics[[#This Row],[Age]]&lt;=30,"Below 30",HR_Analytics[[#This Row],[Age]]&lt;=40,"30-40",HR_Analytics[[#This Row],[Age]]&lt;=60,"40-60")</f>
        <v>40-60</v>
      </c>
      <c r="C100" s="9" t="s">
        <v>17</v>
      </c>
      <c r="D100" s="9" t="s">
        <v>11</v>
      </c>
      <c r="E100" s="9" t="s">
        <v>12</v>
      </c>
      <c r="F100" s="3">
        <v>10</v>
      </c>
      <c r="G100" s="3" t="str" cm="1">
        <f t="array" ref="G100">_xlfn.IFS(HR_Analytics[[#This Row],[Distance From Home]]&lt;=5,"1-5",HR_Analytics[[#This Row],[Distance From Home]]&lt;=10,"5-10",HR_Analytics[[#This Row],[Distance From Home]]&lt;=15,"10-15",HR_Analytics[[#This Row],[Distance From Home]]&lt;=20,"15-20",HR_Analytics[[#This Row],[Distance From Home]]&gt;20,"Above 20")</f>
        <v>5-10</v>
      </c>
      <c r="H100" s="3">
        <v>4</v>
      </c>
      <c r="I100" s="9" t="str">
        <f>VLOOKUP(H100,Mapping!$J$2:$K$6,2,0)</f>
        <v>Masters</v>
      </c>
      <c r="J100" s="9" t="s">
        <v>25</v>
      </c>
      <c r="K100" s="3">
        <v>131</v>
      </c>
      <c r="L100" s="3">
        <v>4</v>
      </c>
      <c r="M100" s="9" t="str">
        <f>VLOOKUP(L100,Mapping!$A$2:$B$5,2,0)</f>
        <v>Satisfied</v>
      </c>
      <c r="N100" s="9" t="s">
        <v>20</v>
      </c>
      <c r="O100" s="3">
        <v>3</v>
      </c>
      <c r="P100" s="9" t="str">
        <f>VLOOKUP(O100,Mapping!$A$9:$B$12,2,0)</f>
        <v>High</v>
      </c>
      <c r="Q100" s="3">
        <v>4</v>
      </c>
      <c r="R100" s="9" t="str">
        <f>VLOOKUP(Q100,Mapping!$A$16:$B$20,2,0)</f>
        <v>Senior</v>
      </c>
      <c r="S100" s="9" t="s">
        <v>15</v>
      </c>
      <c r="T100" s="3">
        <v>3</v>
      </c>
      <c r="U100" s="9" t="str">
        <f>VLOOKUP(T100,Mapping!$E$9:$F$12,2,0)</f>
        <v>Neutral</v>
      </c>
      <c r="V100" s="9" t="s">
        <v>16</v>
      </c>
      <c r="W100" s="5">
        <v>13872</v>
      </c>
      <c r="X100" s="3">
        <v>0</v>
      </c>
      <c r="Y100" s="9" t="s">
        <v>17</v>
      </c>
      <c r="Z100" s="4">
        <v>13</v>
      </c>
      <c r="AA100" s="24">
        <f>HR_Analytics[[#This Row],[Salary Hike]]/100</f>
        <v>0.13</v>
      </c>
      <c r="AB100" s="3">
        <v>3</v>
      </c>
      <c r="AC100" s="9" t="str">
        <f>VLOOKUP(AB100,Mapping!$E$2:$F$3,2,0)</f>
        <v>Excellent</v>
      </c>
      <c r="AD100" s="3">
        <v>3</v>
      </c>
      <c r="AE100" s="9" t="str">
        <f>VLOOKUP(AD100,Mapping!$E$16:$F$19,2,0)</f>
        <v>Neutral</v>
      </c>
      <c r="AF100" s="3">
        <v>0</v>
      </c>
      <c r="AG100" s="3">
        <v>38</v>
      </c>
      <c r="AH100" s="3" t="str" cm="1">
        <f t="array" ref="AH100">_xlfn.IFS(HR_Analytics[[#This Row],[Total Working Years]]&lt;=2,"0-2",HR_Analytics[[#This Row],[Total Working Years]]&lt;=5,"2-5",HR_Analytics[[#This Row],[Total Working Years]]&lt;=10,"5-10",HR_Analytics[[#This Row],[Total Working Years]]&lt;=20,"10-20",HR_Analytics[[#This Row],[Total Working Years]]&lt;=40,"20-40")</f>
        <v>20-40</v>
      </c>
      <c r="AI100" s="3">
        <v>1</v>
      </c>
      <c r="AJ100" s="3">
        <v>2</v>
      </c>
      <c r="AK100" s="9" t="str">
        <f>VLOOKUP(AJ100,Mapping!$J$10:$K$13,2,0)</f>
        <v>Good</v>
      </c>
      <c r="AL100" s="3">
        <v>37</v>
      </c>
      <c r="AM100" s="3" t="str" cm="1">
        <f t="array" ref="AM100">_xlfn.IFS(HR_Analytics[[#This Row],[Years At Company]]&lt;=2,"0-2",HR_Analytics[[#This Row],[Years At Company]]&lt;=5,"2-5",HR_Analytics[[#This Row],[Years At Company]]&lt;=10,"5-10",HR_Analytics[[#This Row],[Years At Company]]&lt;=20,"10-20",HR_Analytics[[#This Row],[Years At Company]]&lt;=40,"20-40")</f>
        <v>20-40</v>
      </c>
      <c r="AN100" s="3">
        <v>10</v>
      </c>
      <c r="AO100" s="3" t="str" cm="1">
        <f t="array" ref="AO100">_xlfn.IFS(HR_Analytics[[#This Row],[Years In Current Role]]&lt;=2,"0-2",HR_Analytics[[#This Row],[Years In Current Role]]&lt;=5,"2-5",HR_Analytics[[#This Row],[Years In Current Role]]&lt;=10,"5-10",HR_Analytics[[#This Row],[Years In Current Role]]&lt;=15,"10-15",HR_Analytics[[#This Row],[Years In Current Role]]&gt;15,"Above 15")</f>
        <v>5-10</v>
      </c>
      <c r="AP100" s="3">
        <v>1</v>
      </c>
      <c r="AQ100" s="14" t="str" cm="1">
        <f t="array" ref="AQ100">_xlfn.IFS(HR_Analytics[[#This Row],[Years Since Last Promotion]]&lt;=2,"0-2",HR_Analytics[[#This Row],[Years Since Last Promotion]]&lt;=5,"2-5",HR_Analytics[[#This Row],[Years Since Last Promotion]]&lt;=10,"5-10",HR_Analytics[[#This Row],[Years Since Last Promotion]]&lt;=15,"10-15")</f>
        <v>0-2</v>
      </c>
      <c r="AR100" s="14">
        <v>8</v>
      </c>
      <c r="AS100" s="3" t="str" cm="1">
        <f t="array" ref="AS1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1" spans="1:45" x14ac:dyDescent="0.25">
      <c r="A101" s="12">
        <v>44</v>
      </c>
      <c r="B101" s="12" t="str" cm="1">
        <f t="array" ref="B101">_xlfn.IFS(HR_Analytics[[#This Row],[Age]]&lt;=30,"Below 30",HR_Analytics[[#This Row],[Age]]&lt;=40,"30-40",HR_Analytics[[#This Row],[Age]]&lt;=60,"40-60")</f>
        <v>40-60</v>
      </c>
      <c r="C101" s="9" t="s">
        <v>17</v>
      </c>
      <c r="D101" s="9" t="s">
        <v>29</v>
      </c>
      <c r="E101" s="9" t="s">
        <v>19</v>
      </c>
      <c r="F101" s="3">
        <v>23</v>
      </c>
      <c r="G101" s="3" t="str" cm="1">
        <f t="array" ref="G101">_xlfn.IFS(HR_Analytics[[#This Row],[Distance From Home]]&lt;=5,"1-5",HR_Analytics[[#This Row],[Distance From Home]]&lt;=10,"5-10",HR_Analytics[[#This Row],[Distance From Home]]&lt;=15,"10-15",HR_Analytics[[#This Row],[Distance From Home]]&lt;=20,"15-20",HR_Analytics[[#This Row],[Distance From Home]]&gt;20,"Above 20")</f>
        <v>Above 20</v>
      </c>
      <c r="H101" s="3">
        <v>3</v>
      </c>
      <c r="I101" s="9" t="str">
        <f>VLOOKUP(H101,Mapping!$J$2:$K$6,2,0)</f>
        <v>Bachelors</v>
      </c>
      <c r="J101" s="9" t="s">
        <v>25</v>
      </c>
      <c r="K101" s="3">
        <v>132</v>
      </c>
      <c r="L101" s="3">
        <v>2</v>
      </c>
      <c r="M101" s="9" t="str">
        <f>VLOOKUP(L101,Mapping!$A$2:$B$5,2,0)</f>
        <v>Dissatisfied</v>
      </c>
      <c r="N101" s="9" t="s">
        <v>20</v>
      </c>
      <c r="O101" s="3">
        <v>3</v>
      </c>
      <c r="P101" s="9" t="str">
        <f>VLOOKUP(O101,Mapping!$A$9:$B$12,2,0)</f>
        <v>High</v>
      </c>
      <c r="Q101" s="3">
        <v>2</v>
      </c>
      <c r="R101" s="9" t="str">
        <f>VLOOKUP(Q101,Mapping!$A$16:$B$20,2,0)</f>
        <v>Junior</v>
      </c>
      <c r="S101" s="9" t="s">
        <v>24</v>
      </c>
      <c r="T101" s="3">
        <v>2</v>
      </c>
      <c r="U101" s="9" t="str">
        <f>VLOOKUP(T101,Mapping!$E$9:$F$12,2,0)</f>
        <v>Dissatisfied</v>
      </c>
      <c r="V101" s="9" t="s">
        <v>22</v>
      </c>
      <c r="W101" s="5">
        <v>2042</v>
      </c>
      <c r="X101" s="3">
        <v>4</v>
      </c>
      <c r="Y101" s="9" t="s">
        <v>17</v>
      </c>
      <c r="Z101" s="4">
        <v>12</v>
      </c>
      <c r="AA101" s="24">
        <f>HR_Analytics[[#This Row],[Salary Hike]]/100</f>
        <v>0.12</v>
      </c>
      <c r="AB101" s="3">
        <v>3</v>
      </c>
      <c r="AC101" s="9" t="str">
        <f>VLOOKUP(AB101,Mapping!$E$2:$F$3,2,0)</f>
        <v>Excellent</v>
      </c>
      <c r="AD101" s="3">
        <v>3</v>
      </c>
      <c r="AE101" s="9" t="str">
        <f>VLOOKUP(AD101,Mapping!$E$16:$F$19,2,0)</f>
        <v>Neutral</v>
      </c>
      <c r="AF101" s="3">
        <v>1</v>
      </c>
      <c r="AG101" s="3">
        <v>17</v>
      </c>
      <c r="AH101" s="3" t="str" cm="1">
        <f t="array" ref="AH101">_xlfn.IFS(HR_Analytics[[#This Row],[Total Working Years]]&lt;=2,"0-2",HR_Analytics[[#This Row],[Total Working Years]]&lt;=5,"2-5",HR_Analytics[[#This Row],[Total Working Years]]&lt;=10,"5-10",HR_Analytics[[#This Row],[Total Working Years]]&lt;=20,"10-20",HR_Analytics[[#This Row],[Total Working Years]]&lt;=40,"20-40")</f>
        <v>10-20</v>
      </c>
      <c r="AI101" s="3">
        <v>3</v>
      </c>
      <c r="AJ101" s="3">
        <v>4</v>
      </c>
      <c r="AK101" s="9" t="str">
        <f>VLOOKUP(AJ101,Mapping!$J$10:$K$13,2,0)</f>
        <v>Best</v>
      </c>
      <c r="AL101" s="3">
        <v>3</v>
      </c>
      <c r="AM101" s="3" t="str" cm="1">
        <f t="array" ref="AM101">_xlfn.IFS(HR_Analytics[[#This Row],[Years At Company]]&lt;=2,"0-2",HR_Analytics[[#This Row],[Years At Company]]&lt;=5,"2-5",HR_Analytics[[#This Row],[Years At Company]]&lt;=10,"5-10",HR_Analytics[[#This Row],[Years At Company]]&lt;=20,"10-20",HR_Analytics[[#This Row],[Years At Company]]&lt;=40,"20-40")</f>
        <v>2-5</v>
      </c>
      <c r="AN101" s="3">
        <v>2</v>
      </c>
      <c r="AO101" s="3" t="str" cm="1">
        <f t="array" ref="AO101">_xlfn.IFS(HR_Analytics[[#This Row],[Years In Current Role]]&lt;=2,"0-2",HR_Analytics[[#This Row],[Years In Current Role]]&lt;=5,"2-5",HR_Analytics[[#This Row],[Years In Current Role]]&lt;=10,"5-10",HR_Analytics[[#This Row],[Years In Current Role]]&lt;=15,"10-15",HR_Analytics[[#This Row],[Years In Current Role]]&gt;15,"Above 15")</f>
        <v>0-2</v>
      </c>
      <c r="AP101" s="3">
        <v>1</v>
      </c>
      <c r="AQ101" s="14" t="str" cm="1">
        <f t="array" ref="AQ101">_xlfn.IFS(HR_Analytics[[#This Row],[Years Since Last Promotion]]&lt;=2,"0-2",HR_Analytics[[#This Row],[Years Since Last Promotion]]&lt;=5,"2-5",HR_Analytics[[#This Row],[Years Since Last Promotion]]&lt;=10,"5-10",HR_Analytics[[#This Row],[Years Since Last Promotion]]&lt;=15,"10-15")</f>
        <v>0-2</v>
      </c>
      <c r="AR101" s="14">
        <v>2</v>
      </c>
      <c r="AS101" s="3" t="str" cm="1">
        <f t="array" ref="AS1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2" spans="1:45" x14ac:dyDescent="0.25">
      <c r="A102" s="12">
        <v>37</v>
      </c>
      <c r="B102" s="12" t="str" cm="1">
        <f t="array" ref="B102">_xlfn.IFS(HR_Analytics[[#This Row],[Age]]&lt;=30,"Below 30",HR_Analytics[[#This Row],[Age]]&lt;=40,"30-40",HR_Analytics[[#This Row],[Age]]&lt;=60,"40-60")</f>
        <v>30-40</v>
      </c>
      <c r="C102" s="9" t="s">
        <v>10</v>
      </c>
      <c r="D102" s="9" t="s">
        <v>11</v>
      </c>
      <c r="E102" s="9" t="s">
        <v>35</v>
      </c>
      <c r="F102" s="3">
        <v>6</v>
      </c>
      <c r="G102" s="3" t="str" cm="1">
        <f t="array" ref="G102">_xlfn.IFS(HR_Analytics[[#This Row],[Distance From Home]]&lt;=5,"1-5",HR_Analytics[[#This Row],[Distance From Home]]&lt;=10,"5-10",HR_Analytics[[#This Row],[Distance From Home]]&lt;=15,"10-15",HR_Analytics[[#This Row],[Distance From Home]]&lt;=20,"15-20",HR_Analytics[[#This Row],[Distance From Home]]&gt;20,"Above 20")</f>
        <v>5-10</v>
      </c>
      <c r="H102" s="3">
        <v>4</v>
      </c>
      <c r="I102" s="9" t="str">
        <f>VLOOKUP(H102,Mapping!$J$2:$K$6,2,0)</f>
        <v>Masters</v>
      </c>
      <c r="J102" s="9" t="s">
        <v>35</v>
      </c>
      <c r="K102" s="3">
        <v>133</v>
      </c>
      <c r="L102" s="3">
        <v>3</v>
      </c>
      <c r="M102" s="9" t="str">
        <f>VLOOKUP(L102,Mapping!$A$2:$B$5,2,0)</f>
        <v>Neutral</v>
      </c>
      <c r="N102" s="9" t="s">
        <v>20</v>
      </c>
      <c r="O102" s="3">
        <v>3</v>
      </c>
      <c r="P102" s="9" t="str">
        <f>VLOOKUP(O102,Mapping!$A$9:$B$12,2,0)</f>
        <v>High</v>
      </c>
      <c r="Q102" s="3">
        <v>1</v>
      </c>
      <c r="R102" s="9" t="str">
        <f>VLOOKUP(Q102,Mapping!$A$16:$B$20,2,0)</f>
        <v>Entry Level</v>
      </c>
      <c r="S102" s="9" t="s">
        <v>35</v>
      </c>
      <c r="T102" s="3">
        <v>1</v>
      </c>
      <c r="U102" s="9" t="str">
        <f>VLOOKUP(T102,Mapping!$E$9:$F$12,2,0)</f>
        <v>Very Dissatisfied</v>
      </c>
      <c r="V102" s="9" t="s">
        <v>26</v>
      </c>
      <c r="W102" s="5">
        <v>2073</v>
      </c>
      <c r="X102" s="3">
        <v>4</v>
      </c>
      <c r="Y102" s="9" t="s">
        <v>10</v>
      </c>
      <c r="Z102" s="4">
        <v>22</v>
      </c>
      <c r="AA102" s="24">
        <f>HR_Analytics[[#This Row],[Salary Hike]]/100</f>
        <v>0.22</v>
      </c>
      <c r="AB102" s="3">
        <v>4</v>
      </c>
      <c r="AC102" s="9" t="str">
        <f>VLOOKUP(AB102,Mapping!$E$2:$F$3,2,0)</f>
        <v>Outstanding</v>
      </c>
      <c r="AD102" s="3">
        <v>4</v>
      </c>
      <c r="AE102" s="9" t="str">
        <f>VLOOKUP(AD102,Mapping!$E$16:$F$19,2,0)</f>
        <v>Satisfied</v>
      </c>
      <c r="AF102" s="3">
        <v>0</v>
      </c>
      <c r="AG102" s="3">
        <v>7</v>
      </c>
      <c r="AH102" s="3" t="str" cm="1">
        <f t="array" ref="AH102">_xlfn.IFS(HR_Analytics[[#This Row],[Total Working Years]]&lt;=2,"0-2",HR_Analytics[[#This Row],[Total Working Years]]&lt;=5,"2-5",HR_Analytics[[#This Row],[Total Working Years]]&lt;=10,"5-10",HR_Analytics[[#This Row],[Total Working Years]]&lt;=20,"10-20",HR_Analytics[[#This Row],[Total Working Years]]&lt;=40,"20-40")</f>
        <v>5-10</v>
      </c>
      <c r="AI102" s="3">
        <v>3</v>
      </c>
      <c r="AJ102" s="3">
        <v>3</v>
      </c>
      <c r="AK102" s="9" t="str">
        <f>VLOOKUP(AJ102,Mapping!$J$10:$K$13,2,0)</f>
        <v>Better</v>
      </c>
      <c r="AL102" s="3">
        <v>3</v>
      </c>
      <c r="AM102" s="3" t="str" cm="1">
        <f t="array" ref="AM102">_xlfn.IFS(HR_Analytics[[#This Row],[Years At Company]]&lt;=2,"0-2",HR_Analytics[[#This Row],[Years At Company]]&lt;=5,"2-5",HR_Analytics[[#This Row],[Years At Company]]&lt;=10,"5-10",HR_Analytics[[#This Row],[Years At Company]]&lt;=20,"10-20",HR_Analytics[[#This Row],[Years At Company]]&lt;=40,"20-40")</f>
        <v>2-5</v>
      </c>
      <c r="AN102" s="3">
        <v>2</v>
      </c>
      <c r="AO102" s="3" t="str" cm="1">
        <f t="array" ref="AO102">_xlfn.IFS(HR_Analytics[[#This Row],[Years In Current Role]]&lt;=2,"0-2",HR_Analytics[[#This Row],[Years In Current Role]]&lt;=5,"2-5",HR_Analytics[[#This Row],[Years In Current Role]]&lt;=10,"5-10",HR_Analytics[[#This Row],[Years In Current Role]]&lt;=15,"10-15",HR_Analytics[[#This Row],[Years In Current Role]]&gt;15,"Above 15")</f>
        <v>0-2</v>
      </c>
      <c r="AP102" s="3">
        <v>0</v>
      </c>
      <c r="AQ102" s="14" t="str" cm="1">
        <f t="array" ref="AQ102">_xlfn.IFS(HR_Analytics[[#This Row],[Years Since Last Promotion]]&lt;=2,"0-2",HR_Analytics[[#This Row],[Years Since Last Promotion]]&lt;=5,"2-5",HR_Analytics[[#This Row],[Years Since Last Promotion]]&lt;=10,"5-10",HR_Analytics[[#This Row],[Years Since Last Promotion]]&lt;=15,"10-15")</f>
        <v>0-2</v>
      </c>
      <c r="AR102" s="14">
        <v>2</v>
      </c>
      <c r="AS102" s="3" t="str" cm="1">
        <f t="array" ref="AS1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3" spans="1:45" x14ac:dyDescent="0.25">
      <c r="A103" s="12">
        <v>32</v>
      </c>
      <c r="B103" s="12" t="str" cm="1">
        <f t="array" ref="B103">_xlfn.IFS(HR_Analytics[[#This Row],[Age]]&lt;=30,"Below 30",HR_Analytics[[#This Row],[Age]]&lt;=40,"30-40",HR_Analytics[[#This Row],[Age]]&lt;=60,"40-60")</f>
        <v>30-40</v>
      </c>
      <c r="C103" s="9" t="s">
        <v>17</v>
      </c>
      <c r="D103" s="9" t="s">
        <v>11</v>
      </c>
      <c r="E103" s="9" t="s">
        <v>19</v>
      </c>
      <c r="F103" s="3">
        <v>1</v>
      </c>
      <c r="G103" s="3" t="str" cm="1">
        <f t="array" ref="G103">_xlfn.IFS(HR_Analytics[[#This Row],[Distance From Home]]&lt;=5,"1-5",HR_Analytics[[#This Row],[Distance From Home]]&lt;=10,"5-10",HR_Analytics[[#This Row],[Distance From Home]]&lt;=15,"10-15",HR_Analytics[[#This Row],[Distance From Home]]&lt;=20,"15-20",HR_Analytics[[#This Row],[Distance From Home]]&gt;20,"Above 20")</f>
        <v>1-5</v>
      </c>
      <c r="H103" s="3">
        <v>1</v>
      </c>
      <c r="I103" s="9" t="str">
        <f>VLOOKUP(H103,Mapping!$J$2:$K$6,2,0)</f>
        <v>Below College</v>
      </c>
      <c r="J103" s="9" t="s">
        <v>13</v>
      </c>
      <c r="K103" s="3">
        <v>134</v>
      </c>
      <c r="L103" s="3">
        <v>4</v>
      </c>
      <c r="M103" s="9" t="str">
        <f>VLOOKUP(L103,Mapping!$A$2:$B$5,2,0)</f>
        <v>Satisfied</v>
      </c>
      <c r="N103" s="9" t="s">
        <v>20</v>
      </c>
      <c r="O103" s="3">
        <v>3</v>
      </c>
      <c r="P103" s="9" t="str">
        <f>VLOOKUP(O103,Mapping!$A$9:$B$12,2,0)</f>
        <v>High</v>
      </c>
      <c r="Q103" s="3">
        <v>1</v>
      </c>
      <c r="R103" s="9" t="str">
        <f>VLOOKUP(Q103,Mapping!$A$16:$B$20,2,0)</f>
        <v>Entry Level</v>
      </c>
      <c r="S103" s="9" t="s">
        <v>21</v>
      </c>
      <c r="T103" s="3">
        <v>1</v>
      </c>
      <c r="U103" s="9" t="str">
        <f>VLOOKUP(T103,Mapping!$E$9:$F$12,2,0)</f>
        <v>Very Dissatisfied</v>
      </c>
      <c r="V103" s="9" t="s">
        <v>16</v>
      </c>
      <c r="W103" s="5">
        <v>2956</v>
      </c>
      <c r="X103" s="3">
        <v>1</v>
      </c>
      <c r="Y103" s="9" t="s">
        <v>17</v>
      </c>
      <c r="Z103" s="4">
        <v>13</v>
      </c>
      <c r="AA103" s="24">
        <f>HR_Analytics[[#This Row],[Salary Hike]]/100</f>
        <v>0.13</v>
      </c>
      <c r="AB103" s="3">
        <v>3</v>
      </c>
      <c r="AC103" s="9" t="str">
        <f>VLOOKUP(AB103,Mapping!$E$2:$F$3,2,0)</f>
        <v>Excellent</v>
      </c>
      <c r="AD103" s="3">
        <v>4</v>
      </c>
      <c r="AE103" s="9" t="str">
        <f>VLOOKUP(AD103,Mapping!$E$16:$F$19,2,0)</f>
        <v>Satisfied</v>
      </c>
      <c r="AF103" s="3">
        <v>0</v>
      </c>
      <c r="AG103" s="3">
        <v>1</v>
      </c>
      <c r="AH103" s="3" t="str" cm="1">
        <f t="array" ref="AH103">_xlfn.IFS(HR_Analytics[[#This Row],[Total Working Years]]&lt;=2,"0-2",HR_Analytics[[#This Row],[Total Working Years]]&lt;=5,"2-5",HR_Analytics[[#This Row],[Total Working Years]]&lt;=10,"5-10",HR_Analytics[[#This Row],[Total Working Years]]&lt;=20,"10-20",HR_Analytics[[#This Row],[Total Working Years]]&lt;=40,"20-40")</f>
        <v>0-2</v>
      </c>
      <c r="AI103" s="3">
        <v>2</v>
      </c>
      <c r="AJ103" s="3">
        <v>3</v>
      </c>
      <c r="AK103" s="9" t="str">
        <f>VLOOKUP(AJ103,Mapping!$J$10:$K$13,2,0)</f>
        <v>Better</v>
      </c>
      <c r="AL103" s="3">
        <v>1</v>
      </c>
      <c r="AM103" s="3" t="str" cm="1">
        <f t="array" ref="AM103">_xlfn.IFS(HR_Analytics[[#This Row],[Years At Company]]&lt;=2,"0-2",HR_Analytics[[#This Row],[Years At Company]]&lt;=5,"2-5",HR_Analytics[[#This Row],[Years At Company]]&lt;=10,"5-10",HR_Analytics[[#This Row],[Years At Company]]&lt;=20,"10-20",HR_Analytics[[#This Row],[Years At Company]]&lt;=40,"20-40")</f>
        <v>0-2</v>
      </c>
      <c r="AN103" s="3">
        <v>0</v>
      </c>
      <c r="AO103" s="3" t="str" cm="1">
        <f t="array" ref="AO103">_xlfn.IFS(HR_Analytics[[#This Row],[Years In Current Role]]&lt;=2,"0-2",HR_Analytics[[#This Row],[Years In Current Role]]&lt;=5,"2-5",HR_Analytics[[#This Row],[Years In Current Role]]&lt;=10,"5-10",HR_Analytics[[#This Row],[Years In Current Role]]&lt;=15,"10-15",HR_Analytics[[#This Row],[Years In Current Role]]&gt;15,"Above 15")</f>
        <v>0-2</v>
      </c>
      <c r="AP103" s="3">
        <v>0</v>
      </c>
      <c r="AQ103" s="14" t="str" cm="1">
        <f t="array" ref="AQ103">_xlfn.IFS(HR_Analytics[[#This Row],[Years Since Last Promotion]]&lt;=2,"0-2",HR_Analytics[[#This Row],[Years Since Last Promotion]]&lt;=5,"2-5",HR_Analytics[[#This Row],[Years Since Last Promotion]]&lt;=10,"5-10",HR_Analytics[[#This Row],[Years Since Last Promotion]]&lt;=15,"10-15")</f>
        <v>0-2</v>
      </c>
      <c r="AR103" s="14">
        <v>0</v>
      </c>
      <c r="AS103" s="3" t="str" cm="1">
        <f t="array" ref="AS1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4" spans="1:45" x14ac:dyDescent="0.25">
      <c r="A104" s="12">
        <v>20</v>
      </c>
      <c r="B104" s="12" t="str" cm="1">
        <f t="array" ref="B104">_xlfn.IFS(HR_Analytics[[#This Row],[Age]]&lt;=30,"Below 30",HR_Analytics[[#This Row],[Age]]&lt;=40,"30-40",HR_Analytics[[#This Row],[Age]]&lt;=60,"40-60")</f>
        <v>Below 30</v>
      </c>
      <c r="C104" s="9" t="s">
        <v>10</v>
      </c>
      <c r="D104" s="9" t="s">
        <v>18</v>
      </c>
      <c r="E104" s="9" t="s">
        <v>19</v>
      </c>
      <c r="F104" s="3">
        <v>6</v>
      </c>
      <c r="G104" s="3" t="str" cm="1">
        <f t="array" ref="G104">_xlfn.IFS(HR_Analytics[[#This Row],[Distance From Home]]&lt;=5,"1-5",HR_Analytics[[#This Row],[Distance From Home]]&lt;=10,"5-10",HR_Analytics[[#This Row],[Distance From Home]]&lt;=15,"10-15",HR_Analytics[[#This Row],[Distance From Home]]&lt;=20,"15-20",HR_Analytics[[#This Row],[Distance From Home]]&gt;20,"Above 20")</f>
        <v>5-10</v>
      </c>
      <c r="H104" s="3">
        <v>3</v>
      </c>
      <c r="I104" s="9" t="str">
        <f>VLOOKUP(H104,Mapping!$J$2:$K$6,2,0)</f>
        <v>Bachelors</v>
      </c>
      <c r="J104" s="9" t="s">
        <v>13</v>
      </c>
      <c r="K104" s="3">
        <v>137</v>
      </c>
      <c r="L104" s="3">
        <v>4</v>
      </c>
      <c r="M104" s="9" t="str">
        <f>VLOOKUP(L104,Mapping!$A$2:$B$5,2,0)</f>
        <v>Satisfied</v>
      </c>
      <c r="N104" s="9" t="s">
        <v>14</v>
      </c>
      <c r="O104" s="3">
        <v>2</v>
      </c>
      <c r="P104" s="9" t="str">
        <f>VLOOKUP(O104,Mapping!$A$9:$B$12,2,0)</f>
        <v>Medium</v>
      </c>
      <c r="Q104" s="3">
        <v>1</v>
      </c>
      <c r="R104" s="9" t="str">
        <f>VLOOKUP(Q104,Mapping!$A$16:$B$20,2,0)</f>
        <v>Entry Level</v>
      </c>
      <c r="S104" s="9" t="s">
        <v>24</v>
      </c>
      <c r="T104" s="3">
        <v>4</v>
      </c>
      <c r="U104" s="9" t="str">
        <f>VLOOKUP(T104,Mapping!$E$9:$F$12,2,0)</f>
        <v>Satisfied</v>
      </c>
      <c r="V104" s="9" t="s">
        <v>16</v>
      </c>
      <c r="W104" s="5">
        <v>2926</v>
      </c>
      <c r="X104" s="3">
        <v>1</v>
      </c>
      <c r="Y104" s="9" t="s">
        <v>10</v>
      </c>
      <c r="Z104" s="4">
        <v>18</v>
      </c>
      <c r="AA104" s="24">
        <f>HR_Analytics[[#This Row],[Salary Hike]]/100</f>
        <v>0.18</v>
      </c>
      <c r="AB104" s="3">
        <v>3</v>
      </c>
      <c r="AC104" s="9" t="str">
        <f>VLOOKUP(AB104,Mapping!$E$2:$F$3,2,0)</f>
        <v>Excellent</v>
      </c>
      <c r="AD104" s="3">
        <v>2</v>
      </c>
      <c r="AE104" s="9" t="str">
        <f>VLOOKUP(AD104,Mapping!$E$16:$F$19,2,0)</f>
        <v>Dissatisfied</v>
      </c>
      <c r="AF104" s="3">
        <v>0</v>
      </c>
      <c r="AG104" s="3">
        <v>1</v>
      </c>
      <c r="AH104" s="3" t="str" cm="1">
        <f t="array" ref="AH104">_xlfn.IFS(HR_Analytics[[#This Row],[Total Working Years]]&lt;=2,"0-2",HR_Analytics[[#This Row],[Total Working Years]]&lt;=5,"2-5",HR_Analytics[[#This Row],[Total Working Years]]&lt;=10,"5-10",HR_Analytics[[#This Row],[Total Working Years]]&lt;=20,"10-20",HR_Analytics[[#This Row],[Total Working Years]]&lt;=40,"20-40")</f>
        <v>0-2</v>
      </c>
      <c r="AI104" s="3">
        <v>5</v>
      </c>
      <c r="AJ104" s="3">
        <v>3</v>
      </c>
      <c r="AK104" s="9" t="str">
        <f>VLOOKUP(AJ104,Mapping!$J$10:$K$13,2,0)</f>
        <v>Better</v>
      </c>
      <c r="AL104" s="3">
        <v>1</v>
      </c>
      <c r="AM104" s="3" t="str" cm="1">
        <f t="array" ref="AM104">_xlfn.IFS(HR_Analytics[[#This Row],[Years At Company]]&lt;=2,"0-2",HR_Analytics[[#This Row],[Years At Company]]&lt;=5,"2-5",HR_Analytics[[#This Row],[Years At Company]]&lt;=10,"5-10",HR_Analytics[[#This Row],[Years At Company]]&lt;=20,"10-20",HR_Analytics[[#This Row],[Years At Company]]&lt;=40,"20-40")</f>
        <v>0-2</v>
      </c>
      <c r="AN104" s="3">
        <v>0</v>
      </c>
      <c r="AO104" s="3" t="str" cm="1">
        <f t="array" ref="AO104">_xlfn.IFS(HR_Analytics[[#This Row],[Years In Current Role]]&lt;=2,"0-2",HR_Analytics[[#This Row],[Years In Current Role]]&lt;=5,"2-5",HR_Analytics[[#This Row],[Years In Current Role]]&lt;=10,"5-10",HR_Analytics[[#This Row],[Years In Current Role]]&lt;=15,"10-15",HR_Analytics[[#This Row],[Years In Current Role]]&gt;15,"Above 15")</f>
        <v>0-2</v>
      </c>
      <c r="AP104" s="3">
        <v>1</v>
      </c>
      <c r="AQ104" s="14" t="str" cm="1">
        <f t="array" ref="AQ104">_xlfn.IFS(HR_Analytics[[#This Row],[Years Since Last Promotion]]&lt;=2,"0-2",HR_Analytics[[#This Row],[Years Since Last Promotion]]&lt;=5,"2-5",HR_Analytics[[#This Row],[Years Since Last Promotion]]&lt;=10,"5-10",HR_Analytics[[#This Row],[Years Since Last Promotion]]&lt;=15,"10-15")</f>
        <v>0-2</v>
      </c>
      <c r="AR104" s="14">
        <v>0</v>
      </c>
      <c r="AS104" s="3" t="str" cm="1">
        <f t="array" ref="AS1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5" spans="1:45" x14ac:dyDescent="0.25">
      <c r="A105" s="12">
        <v>34</v>
      </c>
      <c r="B105" s="12" t="str" cm="1">
        <f t="array" ref="B105">_xlfn.IFS(HR_Analytics[[#This Row],[Age]]&lt;=30,"Below 30",HR_Analytics[[#This Row],[Age]]&lt;=40,"30-40",HR_Analytics[[#This Row],[Age]]&lt;=60,"40-60")</f>
        <v>30-40</v>
      </c>
      <c r="C105" s="9" t="s">
        <v>17</v>
      </c>
      <c r="D105" s="9" t="s">
        <v>11</v>
      </c>
      <c r="E105" s="9" t="s">
        <v>19</v>
      </c>
      <c r="F105" s="3">
        <v>6</v>
      </c>
      <c r="G105" s="3" t="str" cm="1">
        <f t="array" ref="G105">_xlfn.IFS(HR_Analytics[[#This Row],[Distance From Home]]&lt;=5,"1-5",HR_Analytics[[#This Row],[Distance From Home]]&lt;=10,"5-10",HR_Analytics[[#This Row],[Distance From Home]]&lt;=15,"10-15",HR_Analytics[[#This Row],[Distance From Home]]&lt;=20,"15-20",HR_Analytics[[#This Row],[Distance From Home]]&gt;20,"Above 20")</f>
        <v>5-10</v>
      </c>
      <c r="H105" s="3">
        <v>4</v>
      </c>
      <c r="I105" s="9" t="str">
        <f>VLOOKUP(H105,Mapping!$J$2:$K$6,2,0)</f>
        <v>Masters</v>
      </c>
      <c r="J105" s="9" t="s">
        <v>23</v>
      </c>
      <c r="K105" s="3">
        <v>138</v>
      </c>
      <c r="L105" s="3">
        <v>1</v>
      </c>
      <c r="M105" s="9" t="str">
        <f>VLOOKUP(L105,Mapping!$A$2:$B$5,2,0)</f>
        <v>Very Dissatisfied</v>
      </c>
      <c r="N105" s="9" t="s">
        <v>14</v>
      </c>
      <c r="O105" s="3">
        <v>3</v>
      </c>
      <c r="P105" s="9" t="str">
        <f>VLOOKUP(O105,Mapping!$A$9:$B$12,2,0)</f>
        <v>High</v>
      </c>
      <c r="Q105" s="3">
        <v>2</v>
      </c>
      <c r="R105" s="9" t="str">
        <f>VLOOKUP(Q105,Mapping!$A$16:$B$20,2,0)</f>
        <v>Junior</v>
      </c>
      <c r="S105" s="9" t="s">
        <v>21</v>
      </c>
      <c r="T105" s="3">
        <v>3</v>
      </c>
      <c r="U105" s="9" t="str">
        <f>VLOOKUP(T105,Mapping!$E$9:$F$12,2,0)</f>
        <v>Neutral</v>
      </c>
      <c r="V105" s="9" t="s">
        <v>16</v>
      </c>
      <c r="W105" s="5">
        <v>4809</v>
      </c>
      <c r="X105" s="3">
        <v>1</v>
      </c>
      <c r="Y105" s="9" t="s">
        <v>17</v>
      </c>
      <c r="Z105" s="4">
        <v>14</v>
      </c>
      <c r="AA105" s="24">
        <f>HR_Analytics[[#This Row],[Salary Hike]]/100</f>
        <v>0.14000000000000001</v>
      </c>
      <c r="AB105" s="3">
        <v>3</v>
      </c>
      <c r="AC105" s="9" t="str">
        <f>VLOOKUP(AB105,Mapping!$E$2:$F$3,2,0)</f>
        <v>Excellent</v>
      </c>
      <c r="AD105" s="3">
        <v>3</v>
      </c>
      <c r="AE105" s="9" t="str">
        <f>VLOOKUP(AD105,Mapping!$E$16:$F$19,2,0)</f>
        <v>Neutral</v>
      </c>
      <c r="AF105" s="3">
        <v>0</v>
      </c>
      <c r="AG105" s="3">
        <v>16</v>
      </c>
      <c r="AH105" s="3" t="str" cm="1">
        <f t="array" ref="AH105">_xlfn.IFS(HR_Analytics[[#This Row],[Total Working Years]]&lt;=2,"0-2",HR_Analytics[[#This Row],[Total Working Years]]&lt;=5,"2-5",HR_Analytics[[#This Row],[Total Working Years]]&lt;=10,"5-10",HR_Analytics[[#This Row],[Total Working Years]]&lt;=20,"10-20",HR_Analytics[[#This Row],[Total Working Years]]&lt;=40,"20-40")</f>
        <v>10-20</v>
      </c>
      <c r="AI105" s="3">
        <v>3</v>
      </c>
      <c r="AJ105" s="3">
        <v>3</v>
      </c>
      <c r="AK105" s="9" t="str">
        <f>VLOOKUP(AJ105,Mapping!$J$10:$K$13,2,0)</f>
        <v>Better</v>
      </c>
      <c r="AL105" s="3">
        <v>16</v>
      </c>
      <c r="AM105" s="3" t="str" cm="1">
        <f t="array" ref="AM105">_xlfn.IFS(HR_Analytics[[#This Row],[Years At Company]]&lt;=2,"0-2",HR_Analytics[[#This Row],[Years At Company]]&lt;=5,"2-5",HR_Analytics[[#This Row],[Years At Company]]&lt;=10,"5-10",HR_Analytics[[#This Row],[Years At Company]]&lt;=20,"10-20",HR_Analytics[[#This Row],[Years At Company]]&lt;=40,"20-40")</f>
        <v>10-20</v>
      </c>
      <c r="AN105" s="3">
        <v>13</v>
      </c>
      <c r="AO105" s="3" t="str" cm="1">
        <f t="array" ref="AO105">_xlfn.IFS(HR_Analytics[[#This Row],[Years In Current Role]]&lt;=2,"0-2",HR_Analytics[[#This Row],[Years In Current Role]]&lt;=5,"2-5",HR_Analytics[[#This Row],[Years In Current Role]]&lt;=10,"5-10",HR_Analytics[[#This Row],[Years In Current Role]]&lt;=15,"10-15",HR_Analytics[[#This Row],[Years In Current Role]]&gt;15,"Above 15")</f>
        <v>10-15</v>
      </c>
      <c r="AP105" s="3">
        <v>2</v>
      </c>
      <c r="AQ105" s="14" t="str" cm="1">
        <f t="array" ref="AQ105">_xlfn.IFS(HR_Analytics[[#This Row],[Years Since Last Promotion]]&lt;=2,"0-2",HR_Analytics[[#This Row],[Years Since Last Promotion]]&lt;=5,"2-5",HR_Analytics[[#This Row],[Years Since Last Promotion]]&lt;=10,"5-10",HR_Analytics[[#This Row],[Years Since Last Promotion]]&lt;=15,"10-15")</f>
        <v>0-2</v>
      </c>
      <c r="AR105" s="14">
        <v>10</v>
      </c>
      <c r="AS105" s="3" t="str" cm="1">
        <f t="array" ref="AS1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6" spans="1:45" x14ac:dyDescent="0.25">
      <c r="A106" s="12">
        <v>37</v>
      </c>
      <c r="B106" s="12" t="str" cm="1">
        <f t="array" ref="B106">_xlfn.IFS(HR_Analytics[[#This Row],[Age]]&lt;=30,"Below 30",HR_Analytics[[#This Row],[Age]]&lt;=40,"30-40",HR_Analytics[[#This Row],[Age]]&lt;=60,"40-60")</f>
        <v>30-40</v>
      </c>
      <c r="C106" s="9" t="s">
        <v>17</v>
      </c>
      <c r="D106" s="9" t="s">
        <v>29</v>
      </c>
      <c r="E106" s="9" t="s">
        <v>19</v>
      </c>
      <c r="F106" s="3">
        <v>2</v>
      </c>
      <c r="G106" s="3" t="str" cm="1">
        <f t="array" ref="G106">_xlfn.IFS(HR_Analytics[[#This Row],[Distance From Home]]&lt;=5,"1-5",HR_Analytics[[#This Row],[Distance From Home]]&lt;=10,"5-10",HR_Analytics[[#This Row],[Distance From Home]]&lt;=15,"10-15",HR_Analytics[[#This Row],[Distance From Home]]&lt;=20,"15-20",HR_Analytics[[#This Row],[Distance From Home]]&gt;20,"Above 20")</f>
        <v>1-5</v>
      </c>
      <c r="H106" s="3">
        <v>2</v>
      </c>
      <c r="I106" s="9" t="str">
        <f>VLOOKUP(H106,Mapping!$J$2:$K$6,2,0)</f>
        <v>College</v>
      </c>
      <c r="J106" s="9" t="s">
        <v>13</v>
      </c>
      <c r="K106" s="3">
        <v>139</v>
      </c>
      <c r="L106" s="3">
        <v>3</v>
      </c>
      <c r="M106" s="9" t="str">
        <f>VLOOKUP(L106,Mapping!$A$2:$B$5,2,0)</f>
        <v>Neutral</v>
      </c>
      <c r="N106" s="9" t="s">
        <v>20</v>
      </c>
      <c r="O106" s="3">
        <v>2</v>
      </c>
      <c r="P106" s="9" t="str">
        <f>VLOOKUP(O106,Mapping!$A$9:$B$12,2,0)</f>
        <v>Medium</v>
      </c>
      <c r="Q106" s="3">
        <v>2</v>
      </c>
      <c r="R106" s="9" t="str">
        <f>VLOOKUP(Q106,Mapping!$A$16:$B$20,2,0)</f>
        <v>Junior</v>
      </c>
      <c r="S106" s="9" t="s">
        <v>28</v>
      </c>
      <c r="T106" s="3">
        <v>4</v>
      </c>
      <c r="U106" s="9" t="str">
        <f>VLOOKUP(T106,Mapping!$E$9:$F$12,2,0)</f>
        <v>Satisfied</v>
      </c>
      <c r="V106" s="9" t="s">
        <v>26</v>
      </c>
      <c r="W106" s="5">
        <v>5163</v>
      </c>
      <c r="X106" s="3">
        <v>5</v>
      </c>
      <c r="Y106" s="9" t="s">
        <v>17</v>
      </c>
      <c r="Z106" s="4">
        <v>14</v>
      </c>
      <c r="AA106" s="24">
        <f>HR_Analytics[[#This Row],[Salary Hike]]/100</f>
        <v>0.14000000000000001</v>
      </c>
      <c r="AB106" s="3">
        <v>3</v>
      </c>
      <c r="AC106" s="9" t="str">
        <f>VLOOKUP(AB106,Mapping!$E$2:$F$3,2,0)</f>
        <v>Excellent</v>
      </c>
      <c r="AD106" s="3">
        <v>4</v>
      </c>
      <c r="AE106" s="9" t="str">
        <f>VLOOKUP(AD106,Mapping!$E$16:$F$19,2,0)</f>
        <v>Satisfied</v>
      </c>
      <c r="AF106" s="3">
        <v>1</v>
      </c>
      <c r="AG106" s="3">
        <v>17</v>
      </c>
      <c r="AH106" s="3" t="str" cm="1">
        <f t="array" ref="AH106">_xlfn.IFS(HR_Analytics[[#This Row],[Total Working Years]]&lt;=2,"0-2",HR_Analytics[[#This Row],[Total Working Years]]&lt;=5,"2-5",HR_Analytics[[#This Row],[Total Working Years]]&lt;=10,"5-10",HR_Analytics[[#This Row],[Total Working Years]]&lt;=20,"10-20",HR_Analytics[[#This Row],[Total Working Years]]&lt;=40,"20-40")</f>
        <v>10-20</v>
      </c>
      <c r="AI106" s="3">
        <v>2</v>
      </c>
      <c r="AJ106" s="3">
        <v>4</v>
      </c>
      <c r="AK106" s="9" t="str">
        <f>VLOOKUP(AJ106,Mapping!$J$10:$K$13,2,0)</f>
        <v>Best</v>
      </c>
      <c r="AL106" s="3">
        <v>1</v>
      </c>
      <c r="AM106" s="3" t="str" cm="1">
        <f t="array" ref="AM106">_xlfn.IFS(HR_Analytics[[#This Row],[Years At Company]]&lt;=2,"0-2",HR_Analytics[[#This Row],[Years At Company]]&lt;=5,"2-5",HR_Analytics[[#This Row],[Years At Company]]&lt;=10,"5-10",HR_Analytics[[#This Row],[Years At Company]]&lt;=20,"10-20",HR_Analytics[[#This Row],[Years At Company]]&lt;=40,"20-40")</f>
        <v>0-2</v>
      </c>
      <c r="AN106" s="3">
        <v>0</v>
      </c>
      <c r="AO106" s="3" t="str" cm="1">
        <f t="array" ref="AO106">_xlfn.IFS(HR_Analytics[[#This Row],[Years In Current Role]]&lt;=2,"0-2",HR_Analytics[[#This Row],[Years In Current Role]]&lt;=5,"2-5",HR_Analytics[[#This Row],[Years In Current Role]]&lt;=10,"5-10",HR_Analytics[[#This Row],[Years In Current Role]]&lt;=15,"10-15",HR_Analytics[[#This Row],[Years In Current Role]]&gt;15,"Above 15")</f>
        <v>0-2</v>
      </c>
      <c r="AP106" s="3">
        <v>0</v>
      </c>
      <c r="AQ106" s="14" t="str" cm="1">
        <f t="array" ref="AQ106">_xlfn.IFS(HR_Analytics[[#This Row],[Years Since Last Promotion]]&lt;=2,"0-2",HR_Analytics[[#This Row],[Years Since Last Promotion]]&lt;=5,"2-5",HR_Analytics[[#This Row],[Years Since Last Promotion]]&lt;=10,"5-10",HR_Analytics[[#This Row],[Years Since Last Promotion]]&lt;=15,"10-15")</f>
        <v>0-2</v>
      </c>
      <c r="AR106" s="14">
        <v>0</v>
      </c>
      <c r="AS106" s="3" t="str" cm="1">
        <f t="array" ref="AS1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7" spans="1:45" x14ac:dyDescent="0.25">
      <c r="A107" s="12">
        <v>59</v>
      </c>
      <c r="B107" s="12" t="str" cm="1">
        <f t="array" ref="B107">_xlfn.IFS(HR_Analytics[[#This Row],[Age]]&lt;=30,"Below 30",HR_Analytics[[#This Row],[Age]]&lt;=40,"30-40",HR_Analytics[[#This Row],[Age]]&lt;=60,"40-60")</f>
        <v>40-60</v>
      </c>
      <c r="C107" s="9" t="s">
        <v>17</v>
      </c>
      <c r="D107" s="9" t="s">
        <v>29</v>
      </c>
      <c r="E107" s="9" t="s">
        <v>35</v>
      </c>
      <c r="F107" s="3">
        <v>2</v>
      </c>
      <c r="G107" s="3" t="str" cm="1">
        <f t="array" ref="G107">_xlfn.IFS(HR_Analytics[[#This Row],[Distance From Home]]&lt;=5,"1-5",HR_Analytics[[#This Row],[Distance From Home]]&lt;=10,"5-10",HR_Analytics[[#This Row],[Distance From Home]]&lt;=15,"10-15",HR_Analytics[[#This Row],[Distance From Home]]&lt;=20,"15-20",HR_Analytics[[#This Row],[Distance From Home]]&gt;20,"Above 20")</f>
        <v>1-5</v>
      </c>
      <c r="H107" s="3">
        <v>4</v>
      </c>
      <c r="I107" s="9" t="str">
        <f>VLOOKUP(H107,Mapping!$J$2:$K$6,2,0)</f>
        <v>Masters</v>
      </c>
      <c r="J107" s="9" t="s">
        <v>35</v>
      </c>
      <c r="K107" s="3">
        <v>140</v>
      </c>
      <c r="L107" s="3">
        <v>3</v>
      </c>
      <c r="M107" s="9" t="str">
        <f>VLOOKUP(L107,Mapping!$A$2:$B$5,2,0)</f>
        <v>Neutral</v>
      </c>
      <c r="N107" s="9" t="s">
        <v>14</v>
      </c>
      <c r="O107" s="3">
        <v>2</v>
      </c>
      <c r="P107" s="9" t="str">
        <f>VLOOKUP(O107,Mapping!$A$9:$B$12,2,0)</f>
        <v>Medium</v>
      </c>
      <c r="Q107" s="3">
        <v>5</v>
      </c>
      <c r="R107" s="9" t="str">
        <f>VLOOKUP(Q107,Mapping!$A$16:$B$20,2,0)</f>
        <v>Executive</v>
      </c>
      <c r="S107" s="9" t="s">
        <v>30</v>
      </c>
      <c r="T107" s="3">
        <v>4</v>
      </c>
      <c r="U107" s="9" t="str">
        <f>VLOOKUP(T107,Mapping!$E$9:$F$12,2,0)</f>
        <v>Satisfied</v>
      </c>
      <c r="V107" s="9" t="s">
        <v>22</v>
      </c>
      <c r="W107" s="5">
        <v>18844</v>
      </c>
      <c r="X107" s="3">
        <v>9</v>
      </c>
      <c r="Y107" s="9" t="s">
        <v>17</v>
      </c>
      <c r="Z107" s="4">
        <v>21</v>
      </c>
      <c r="AA107" s="24">
        <f>HR_Analytics[[#This Row],[Salary Hike]]/100</f>
        <v>0.21</v>
      </c>
      <c r="AB107" s="3">
        <v>4</v>
      </c>
      <c r="AC107" s="9" t="str">
        <f>VLOOKUP(AB107,Mapping!$E$2:$F$3,2,0)</f>
        <v>Outstanding</v>
      </c>
      <c r="AD107" s="3">
        <v>4</v>
      </c>
      <c r="AE107" s="9" t="str">
        <f>VLOOKUP(AD107,Mapping!$E$16:$F$19,2,0)</f>
        <v>Satisfied</v>
      </c>
      <c r="AF107" s="3">
        <v>1</v>
      </c>
      <c r="AG107" s="3">
        <v>30</v>
      </c>
      <c r="AH107" s="3" t="str" cm="1">
        <f t="array" ref="AH107">_xlfn.IFS(HR_Analytics[[#This Row],[Total Working Years]]&lt;=2,"0-2",HR_Analytics[[#This Row],[Total Working Years]]&lt;=5,"2-5",HR_Analytics[[#This Row],[Total Working Years]]&lt;=10,"5-10",HR_Analytics[[#This Row],[Total Working Years]]&lt;=20,"10-20",HR_Analytics[[#This Row],[Total Working Years]]&lt;=40,"20-40")</f>
        <v>20-40</v>
      </c>
      <c r="AI107" s="3">
        <v>3</v>
      </c>
      <c r="AJ107" s="3">
        <v>3</v>
      </c>
      <c r="AK107" s="9" t="str">
        <f>VLOOKUP(AJ107,Mapping!$J$10:$K$13,2,0)</f>
        <v>Better</v>
      </c>
      <c r="AL107" s="3">
        <v>3</v>
      </c>
      <c r="AM107" s="3" t="str" cm="1">
        <f t="array" ref="AM107">_xlfn.IFS(HR_Analytics[[#This Row],[Years At Company]]&lt;=2,"0-2",HR_Analytics[[#This Row],[Years At Company]]&lt;=5,"2-5",HR_Analytics[[#This Row],[Years At Company]]&lt;=10,"5-10",HR_Analytics[[#This Row],[Years At Company]]&lt;=20,"10-20",HR_Analytics[[#This Row],[Years At Company]]&lt;=40,"20-40")</f>
        <v>2-5</v>
      </c>
      <c r="AN107" s="3">
        <v>2</v>
      </c>
      <c r="AO107" s="3" t="str" cm="1">
        <f t="array" ref="AO107">_xlfn.IFS(HR_Analytics[[#This Row],[Years In Current Role]]&lt;=2,"0-2",HR_Analytics[[#This Row],[Years In Current Role]]&lt;=5,"2-5",HR_Analytics[[#This Row],[Years In Current Role]]&lt;=10,"5-10",HR_Analytics[[#This Row],[Years In Current Role]]&lt;=15,"10-15",HR_Analytics[[#This Row],[Years In Current Role]]&gt;15,"Above 15")</f>
        <v>0-2</v>
      </c>
      <c r="AP107" s="3">
        <v>2</v>
      </c>
      <c r="AQ107" s="14" t="str" cm="1">
        <f t="array" ref="AQ107">_xlfn.IFS(HR_Analytics[[#This Row],[Years Since Last Promotion]]&lt;=2,"0-2",HR_Analytics[[#This Row],[Years Since Last Promotion]]&lt;=5,"2-5",HR_Analytics[[#This Row],[Years Since Last Promotion]]&lt;=10,"5-10",HR_Analytics[[#This Row],[Years Since Last Promotion]]&lt;=15,"10-15")</f>
        <v>0-2</v>
      </c>
      <c r="AR107" s="14">
        <v>2</v>
      </c>
      <c r="AS107" s="3" t="str" cm="1">
        <f t="array" ref="AS1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8" spans="1:45" x14ac:dyDescent="0.25">
      <c r="A108" s="12">
        <v>50</v>
      </c>
      <c r="B108" s="12" t="str" cm="1">
        <f t="array" ref="B108">_xlfn.IFS(HR_Analytics[[#This Row],[Age]]&lt;=30,"Below 30",HR_Analytics[[#This Row],[Age]]&lt;=40,"30-40",HR_Analytics[[#This Row],[Age]]&lt;=60,"40-60")</f>
        <v>40-60</v>
      </c>
      <c r="C108" s="9" t="s">
        <v>17</v>
      </c>
      <c r="D108" s="9" t="s">
        <v>18</v>
      </c>
      <c r="E108" s="9" t="s">
        <v>19</v>
      </c>
      <c r="F108" s="3">
        <v>1</v>
      </c>
      <c r="G108" s="3" t="str" cm="1">
        <f t="array" ref="G108">_xlfn.IFS(HR_Analytics[[#This Row],[Distance From Home]]&lt;=5,"1-5",HR_Analytics[[#This Row],[Distance From Home]]&lt;=10,"5-10",HR_Analytics[[#This Row],[Distance From Home]]&lt;=15,"10-15",HR_Analytics[[#This Row],[Distance From Home]]&lt;=20,"15-20",HR_Analytics[[#This Row],[Distance From Home]]&gt;20,"Above 20")</f>
        <v>1-5</v>
      </c>
      <c r="H108" s="3">
        <v>3</v>
      </c>
      <c r="I108" s="9" t="str">
        <f>VLOOKUP(H108,Mapping!$J$2:$K$6,2,0)</f>
        <v>Bachelors</v>
      </c>
      <c r="J108" s="9" t="s">
        <v>13</v>
      </c>
      <c r="K108" s="3">
        <v>141</v>
      </c>
      <c r="L108" s="3">
        <v>1</v>
      </c>
      <c r="M108" s="9" t="str">
        <f>VLOOKUP(L108,Mapping!$A$2:$B$5,2,0)</f>
        <v>Very Dissatisfied</v>
      </c>
      <c r="N108" s="9" t="s">
        <v>14</v>
      </c>
      <c r="O108" s="3">
        <v>3</v>
      </c>
      <c r="P108" s="9" t="str">
        <f>VLOOKUP(O108,Mapping!$A$9:$B$12,2,0)</f>
        <v>High</v>
      </c>
      <c r="Q108" s="3">
        <v>5</v>
      </c>
      <c r="R108" s="9" t="str">
        <f>VLOOKUP(Q108,Mapping!$A$16:$B$20,2,0)</f>
        <v>Executive</v>
      </c>
      <c r="S108" s="9" t="s">
        <v>32</v>
      </c>
      <c r="T108" s="3">
        <v>2</v>
      </c>
      <c r="U108" s="9" t="str">
        <f>VLOOKUP(T108,Mapping!$E$9:$F$12,2,0)</f>
        <v>Dissatisfied</v>
      </c>
      <c r="V108" s="9" t="s">
        <v>22</v>
      </c>
      <c r="W108" s="5">
        <v>18172</v>
      </c>
      <c r="X108" s="3">
        <v>3</v>
      </c>
      <c r="Y108" s="9" t="s">
        <v>10</v>
      </c>
      <c r="Z108" s="4">
        <v>19</v>
      </c>
      <c r="AA108" s="24">
        <f>HR_Analytics[[#This Row],[Salary Hike]]/100</f>
        <v>0.19</v>
      </c>
      <c r="AB108" s="3">
        <v>3</v>
      </c>
      <c r="AC108" s="9" t="str">
        <f>VLOOKUP(AB108,Mapping!$E$2:$F$3,2,0)</f>
        <v>Excellent</v>
      </c>
      <c r="AD108" s="3">
        <v>1</v>
      </c>
      <c r="AE108" s="9" t="str">
        <f>VLOOKUP(AD108,Mapping!$E$16:$F$19,2,0)</f>
        <v>Very Dissatisfied</v>
      </c>
      <c r="AF108" s="3">
        <v>0</v>
      </c>
      <c r="AG108" s="3">
        <v>28</v>
      </c>
      <c r="AH108" s="3" t="str" cm="1">
        <f t="array" ref="AH108">_xlfn.IFS(HR_Analytics[[#This Row],[Total Working Years]]&lt;=2,"0-2",HR_Analytics[[#This Row],[Total Working Years]]&lt;=5,"2-5",HR_Analytics[[#This Row],[Total Working Years]]&lt;=10,"5-10",HR_Analytics[[#This Row],[Total Working Years]]&lt;=20,"10-20",HR_Analytics[[#This Row],[Total Working Years]]&lt;=40,"20-40")</f>
        <v>20-40</v>
      </c>
      <c r="AI108" s="3">
        <v>1</v>
      </c>
      <c r="AJ108" s="3">
        <v>2</v>
      </c>
      <c r="AK108" s="9" t="str">
        <f>VLOOKUP(AJ108,Mapping!$J$10:$K$13,2,0)</f>
        <v>Good</v>
      </c>
      <c r="AL108" s="3">
        <v>8</v>
      </c>
      <c r="AM108" s="3" t="str" cm="1">
        <f t="array" ref="AM108">_xlfn.IFS(HR_Analytics[[#This Row],[Years At Company]]&lt;=2,"0-2",HR_Analytics[[#This Row],[Years At Company]]&lt;=5,"2-5",HR_Analytics[[#This Row],[Years At Company]]&lt;=10,"5-10",HR_Analytics[[#This Row],[Years At Company]]&lt;=20,"10-20",HR_Analytics[[#This Row],[Years At Company]]&lt;=40,"20-40")</f>
        <v>5-10</v>
      </c>
      <c r="AN108" s="3">
        <v>3</v>
      </c>
      <c r="AO108" s="3" t="str" cm="1">
        <f t="array" ref="AO108">_xlfn.IFS(HR_Analytics[[#This Row],[Years In Current Role]]&lt;=2,"0-2",HR_Analytics[[#This Row],[Years In Current Role]]&lt;=5,"2-5",HR_Analytics[[#This Row],[Years In Current Role]]&lt;=10,"5-10",HR_Analytics[[#This Row],[Years In Current Role]]&lt;=15,"10-15",HR_Analytics[[#This Row],[Years In Current Role]]&gt;15,"Above 15")</f>
        <v>2-5</v>
      </c>
      <c r="AP108" s="3">
        <v>0</v>
      </c>
      <c r="AQ108" s="14" t="str" cm="1">
        <f t="array" ref="AQ108">_xlfn.IFS(HR_Analytics[[#This Row],[Years Since Last Promotion]]&lt;=2,"0-2",HR_Analytics[[#This Row],[Years Since Last Promotion]]&lt;=5,"2-5",HR_Analytics[[#This Row],[Years Since Last Promotion]]&lt;=10,"5-10",HR_Analytics[[#This Row],[Years Since Last Promotion]]&lt;=15,"10-15")</f>
        <v>0-2</v>
      </c>
      <c r="AR108" s="14">
        <v>7</v>
      </c>
      <c r="AS108" s="3" t="str" cm="1">
        <f t="array" ref="AS1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9" spans="1:45" x14ac:dyDescent="0.25">
      <c r="A109" s="12">
        <v>25</v>
      </c>
      <c r="B109" s="12" t="str" cm="1">
        <f t="array" ref="B109">_xlfn.IFS(HR_Analytics[[#This Row],[Age]]&lt;=30,"Below 30",HR_Analytics[[#This Row],[Age]]&lt;=40,"30-40",HR_Analytics[[#This Row],[Age]]&lt;=60,"40-60")</f>
        <v>Below 30</v>
      </c>
      <c r="C109" s="9" t="s">
        <v>10</v>
      </c>
      <c r="D109" s="9" t="s">
        <v>11</v>
      </c>
      <c r="E109" s="9" t="s">
        <v>12</v>
      </c>
      <c r="F109" s="3">
        <v>5</v>
      </c>
      <c r="G109" s="3" t="str" cm="1">
        <f t="array" ref="G109">_xlfn.IFS(HR_Analytics[[#This Row],[Distance From Home]]&lt;=5,"1-5",HR_Analytics[[#This Row],[Distance From Home]]&lt;=10,"5-10",HR_Analytics[[#This Row],[Distance From Home]]&lt;=15,"10-15",HR_Analytics[[#This Row],[Distance From Home]]&lt;=20,"15-20",HR_Analytics[[#This Row],[Distance From Home]]&gt;20,"Above 20")</f>
        <v>1-5</v>
      </c>
      <c r="H109" s="3">
        <v>3</v>
      </c>
      <c r="I109" s="9" t="str">
        <f>VLOOKUP(H109,Mapping!$J$2:$K$6,2,0)</f>
        <v>Bachelors</v>
      </c>
      <c r="J109" s="9" t="s">
        <v>33</v>
      </c>
      <c r="K109" s="3">
        <v>142</v>
      </c>
      <c r="L109" s="3">
        <v>3</v>
      </c>
      <c r="M109" s="9" t="str">
        <f>VLOOKUP(L109,Mapping!$A$2:$B$5,2,0)</f>
        <v>Neutral</v>
      </c>
      <c r="N109" s="9" t="s">
        <v>20</v>
      </c>
      <c r="O109" s="3">
        <v>2</v>
      </c>
      <c r="P109" s="9" t="str">
        <f>VLOOKUP(O109,Mapping!$A$9:$B$12,2,0)</f>
        <v>Medium</v>
      </c>
      <c r="Q109" s="3">
        <v>2</v>
      </c>
      <c r="R109" s="9" t="str">
        <f>VLOOKUP(Q109,Mapping!$A$16:$B$20,2,0)</f>
        <v>Junior</v>
      </c>
      <c r="S109" s="9" t="s">
        <v>15</v>
      </c>
      <c r="T109" s="3">
        <v>3</v>
      </c>
      <c r="U109" s="9" t="str">
        <f>VLOOKUP(T109,Mapping!$E$9:$F$12,2,0)</f>
        <v>Neutral</v>
      </c>
      <c r="V109" s="9" t="s">
        <v>16</v>
      </c>
      <c r="W109" s="5">
        <v>5744</v>
      </c>
      <c r="X109" s="3">
        <v>1</v>
      </c>
      <c r="Y109" s="9" t="s">
        <v>10</v>
      </c>
      <c r="Z109" s="4">
        <v>11</v>
      </c>
      <c r="AA109" s="24">
        <f>HR_Analytics[[#This Row],[Salary Hike]]/100</f>
        <v>0.11</v>
      </c>
      <c r="AB109" s="3">
        <v>3</v>
      </c>
      <c r="AC109" s="9" t="str">
        <f>VLOOKUP(AB109,Mapping!$E$2:$F$3,2,0)</f>
        <v>Excellent</v>
      </c>
      <c r="AD109" s="3">
        <v>4</v>
      </c>
      <c r="AE109" s="9" t="str">
        <f>VLOOKUP(AD109,Mapping!$E$16:$F$19,2,0)</f>
        <v>Satisfied</v>
      </c>
      <c r="AF109" s="3">
        <v>0</v>
      </c>
      <c r="AG109" s="3">
        <v>6</v>
      </c>
      <c r="AH109" s="3" t="str" cm="1">
        <f t="array" ref="AH109">_xlfn.IFS(HR_Analytics[[#This Row],[Total Working Years]]&lt;=2,"0-2",HR_Analytics[[#This Row],[Total Working Years]]&lt;=5,"2-5",HR_Analytics[[#This Row],[Total Working Years]]&lt;=10,"5-10",HR_Analytics[[#This Row],[Total Working Years]]&lt;=20,"10-20",HR_Analytics[[#This Row],[Total Working Years]]&lt;=40,"20-40")</f>
        <v>5-10</v>
      </c>
      <c r="AI109" s="3">
        <v>1</v>
      </c>
      <c r="AJ109" s="3">
        <v>3</v>
      </c>
      <c r="AK109" s="9" t="str">
        <f>VLOOKUP(AJ109,Mapping!$J$10:$K$13,2,0)</f>
        <v>Better</v>
      </c>
      <c r="AL109" s="3">
        <v>6</v>
      </c>
      <c r="AM109" s="3" t="str" cm="1">
        <f t="array" ref="AM109">_xlfn.IFS(HR_Analytics[[#This Row],[Years At Company]]&lt;=2,"0-2",HR_Analytics[[#This Row],[Years At Company]]&lt;=5,"2-5",HR_Analytics[[#This Row],[Years At Company]]&lt;=10,"5-10",HR_Analytics[[#This Row],[Years At Company]]&lt;=20,"10-20",HR_Analytics[[#This Row],[Years At Company]]&lt;=40,"20-40")</f>
        <v>5-10</v>
      </c>
      <c r="AN109" s="3">
        <v>4</v>
      </c>
      <c r="AO109" s="3" t="str" cm="1">
        <f t="array" ref="AO109">_xlfn.IFS(HR_Analytics[[#This Row],[Years In Current Role]]&lt;=2,"0-2",HR_Analytics[[#This Row],[Years In Current Role]]&lt;=5,"2-5",HR_Analytics[[#This Row],[Years In Current Role]]&lt;=10,"5-10",HR_Analytics[[#This Row],[Years In Current Role]]&lt;=15,"10-15",HR_Analytics[[#This Row],[Years In Current Role]]&gt;15,"Above 15")</f>
        <v>2-5</v>
      </c>
      <c r="AP109" s="3">
        <v>0</v>
      </c>
      <c r="AQ109" s="14" t="str" cm="1">
        <f t="array" ref="AQ109">_xlfn.IFS(HR_Analytics[[#This Row],[Years Since Last Promotion]]&lt;=2,"0-2",HR_Analytics[[#This Row],[Years Since Last Promotion]]&lt;=5,"2-5",HR_Analytics[[#This Row],[Years Since Last Promotion]]&lt;=10,"5-10",HR_Analytics[[#This Row],[Years Since Last Promotion]]&lt;=15,"10-15")</f>
        <v>0-2</v>
      </c>
      <c r="AR109" s="14">
        <v>3</v>
      </c>
      <c r="AS109" s="3" t="str" cm="1">
        <f t="array" ref="AS1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0" spans="1:45" x14ac:dyDescent="0.25">
      <c r="A110" s="12">
        <v>25</v>
      </c>
      <c r="B110" s="12" t="str" cm="1">
        <f t="array" ref="B110">_xlfn.IFS(HR_Analytics[[#This Row],[Age]]&lt;=30,"Below 30",HR_Analytics[[#This Row],[Age]]&lt;=40,"30-40",HR_Analytics[[#This Row],[Age]]&lt;=60,"40-60")</f>
        <v>Below 30</v>
      </c>
      <c r="C110" s="9" t="s">
        <v>17</v>
      </c>
      <c r="D110" s="9" t="s">
        <v>11</v>
      </c>
      <c r="E110" s="9" t="s">
        <v>19</v>
      </c>
      <c r="F110" s="3">
        <v>7</v>
      </c>
      <c r="G110" s="3" t="str" cm="1">
        <f t="array" ref="G110">_xlfn.IFS(HR_Analytics[[#This Row],[Distance From Home]]&lt;=5,"1-5",HR_Analytics[[#This Row],[Distance From Home]]&lt;=10,"5-10",HR_Analytics[[#This Row],[Distance From Home]]&lt;=15,"10-15",HR_Analytics[[#This Row],[Distance From Home]]&lt;=20,"15-20",HR_Analytics[[#This Row],[Distance From Home]]&gt;20,"Above 20")</f>
        <v>5-10</v>
      </c>
      <c r="H110" s="3">
        <v>1</v>
      </c>
      <c r="I110" s="9" t="str">
        <f>VLOOKUP(H110,Mapping!$J$2:$K$6,2,0)</f>
        <v>Below College</v>
      </c>
      <c r="J110" s="9" t="s">
        <v>25</v>
      </c>
      <c r="K110" s="3">
        <v>143</v>
      </c>
      <c r="L110" s="3">
        <v>4</v>
      </c>
      <c r="M110" s="9" t="str">
        <f>VLOOKUP(L110,Mapping!$A$2:$B$5,2,0)</f>
        <v>Satisfied</v>
      </c>
      <c r="N110" s="9" t="s">
        <v>20</v>
      </c>
      <c r="O110" s="3">
        <v>2</v>
      </c>
      <c r="P110" s="9" t="str">
        <f>VLOOKUP(O110,Mapping!$A$9:$B$12,2,0)</f>
        <v>Medium</v>
      </c>
      <c r="Q110" s="3">
        <v>1</v>
      </c>
      <c r="R110" s="9" t="str">
        <f>VLOOKUP(Q110,Mapping!$A$16:$B$20,2,0)</f>
        <v>Entry Level</v>
      </c>
      <c r="S110" s="9" t="s">
        <v>21</v>
      </c>
      <c r="T110" s="3">
        <v>4</v>
      </c>
      <c r="U110" s="9" t="str">
        <f>VLOOKUP(T110,Mapping!$E$9:$F$12,2,0)</f>
        <v>Satisfied</v>
      </c>
      <c r="V110" s="9" t="s">
        <v>22</v>
      </c>
      <c r="W110" s="5">
        <v>2889</v>
      </c>
      <c r="X110" s="3">
        <v>1</v>
      </c>
      <c r="Y110" s="9" t="s">
        <v>17</v>
      </c>
      <c r="Z110" s="4">
        <v>11</v>
      </c>
      <c r="AA110" s="24">
        <f>HR_Analytics[[#This Row],[Salary Hike]]/100</f>
        <v>0.11</v>
      </c>
      <c r="AB110" s="3">
        <v>3</v>
      </c>
      <c r="AC110" s="9" t="str">
        <f>VLOOKUP(AB110,Mapping!$E$2:$F$3,2,0)</f>
        <v>Excellent</v>
      </c>
      <c r="AD110" s="3">
        <v>3</v>
      </c>
      <c r="AE110" s="9" t="str">
        <f>VLOOKUP(AD110,Mapping!$E$16:$F$19,2,0)</f>
        <v>Neutral</v>
      </c>
      <c r="AF110" s="3">
        <v>2</v>
      </c>
      <c r="AG110" s="3">
        <v>2</v>
      </c>
      <c r="AH110" s="3" t="str" cm="1">
        <f t="array" ref="AH110">_xlfn.IFS(HR_Analytics[[#This Row],[Total Working Years]]&lt;=2,"0-2",HR_Analytics[[#This Row],[Total Working Years]]&lt;=5,"2-5",HR_Analytics[[#This Row],[Total Working Years]]&lt;=10,"5-10",HR_Analytics[[#This Row],[Total Working Years]]&lt;=20,"10-20",HR_Analytics[[#This Row],[Total Working Years]]&lt;=40,"20-40")</f>
        <v>0-2</v>
      </c>
      <c r="AI110" s="3">
        <v>2</v>
      </c>
      <c r="AJ110" s="3">
        <v>3</v>
      </c>
      <c r="AK110" s="9" t="str">
        <f>VLOOKUP(AJ110,Mapping!$J$10:$K$13,2,0)</f>
        <v>Better</v>
      </c>
      <c r="AL110" s="3">
        <v>2</v>
      </c>
      <c r="AM110" s="3" t="str" cm="1">
        <f t="array" ref="AM110">_xlfn.IFS(HR_Analytics[[#This Row],[Years At Company]]&lt;=2,"0-2",HR_Analytics[[#This Row],[Years At Company]]&lt;=5,"2-5",HR_Analytics[[#This Row],[Years At Company]]&lt;=10,"5-10",HR_Analytics[[#This Row],[Years At Company]]&lt;=20,"10-20",HR_Analytics[[#This Row],[Years At Company]]&lt;=40,"20-40")</f>
        <v>0-2</v>
      </c>
      <c r="AN110" s="3">
        <v>2</v>
      </c>
      <c r="AO110" s="3" t="str" cm="1">
        <f t="array" ref="AO110">_xlfn.IFS(HR_Analytics[[#This Row],[Years In Current Role]]&lt;=2,"0-2",HR_Analytics[[#This Row],[Years In Current Role]]&lt;=5,"2-5",HR_Analytics[[#This Row],[Years In Current Role]]&lt;=10,"5-10",HR_Analytics[[#This Row],[Years In Current Role]]&lt;=15,"10-15",HR_Analytics[[#This Row],[Years In Current Role]]&gt;15,"Above 15")</f>
        <v>0-2</v>
      </c>
      <c r="AP110" s="3">
        <v>2</v>
      </c>
      <c r="AQ110" s="14" t="str" cm="1">
        <f t="array" ref="AQ110">_xlfn.IFS(HR_Analytics[[#This Row],[Years Since Last Promotion]]&lt;=2,"0-2",HR_Analytics[[#This Row],[Years Since Last Promotion]]&lt;=5,"2-5",HR_Analytics[[#This Row],[Years Since Last Promotion]]&lt;=10,"5-10",HR_Analytics[[#This Row],[Years Since Last Promotion]]&lt;=15,"10-15")</f>
        <v>0-2</v>
      </c>
      <c r="AR110" s="14">
        <v>1</v>
      </c>
      <c r="AS110" s="3" t="str" cm="1">
        <f t="array" ref="AS1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1" spans="1:45" x14ac:dyDescent="0.25">
      <c r="A111" s="12">
        <v>22</v>
      </c>
      <c r="B111" s="12" t="str" cm="1">
        <f t="array" ref="B111">_xlfn.IFS(HR_Analytics[[#This Row],[Age]]&lt;=30,"Below 30",HR_Analytics[[#This Row],[Age]]&lt;=40,"30-40",HR_Analytics[[#This Row],[Age]]&lt;=60,"40-60")</f>
        <v>Below 30</v>
      </c>
      <c r="C111" s="9" t="s">
        <v>17</v>
      </c>
      <c r="D111" s="9" t="s">
        <v>11</v>
      </c>
      <c r="E111" s="9" t="s">
        <v>19</v>
      </c>
      <c r="F111" s="3">
        <v>15</v>
      </c>
      <c r="G111" s="3" t="str" cm="1">
        <f t="array" ref="G111">_xlfn.IFS(HR_Analytics[[#This Row],[Distance From Home]]&lt;=5,"1-5",HR_Analytics[[#This Row],[Distance From Home]]&lt;=10,"5-10",HR_Analytics[[#This Row],[Distance From Home]]&lt;=15,"10-15",HR_Analytics[[#This Row],[Distance From Home]]&lt;=20,"15-20",HR_Analytics[[#This Row],[Distance From Home]]&gt;20,"Above 20")</f>
        <v>10-15</v>
      </c>
      <c r="H111" s="3">
        <v>3</v>
      </c>
      <c r="I111" s="9" t="str">
        <f>VLOOKUP(H111,Mapping!$J$2:$K$6,2,0)</f>
        <v>Bachelors</v>
      </c>
      <c r="J111" s="9" t="s">
        <v>25</v>
      </c>
      <c r="K111" s="3">
        <v>144</v>
      </c>
      <c r="L111" s="3">
        <v>2</v>
      </c>
      <c r="M111" s="9" t="str">
        <f>VLOOKUP(L111,Mapping!$A$2:$B$5,2,0)</f>
        <v>Dissatisfied</v>
      </c>
      <c r="N111" s="9" t="s">
        <v>14</v>
      </c>
      <c r="O111" s="3">
        <v>3</v>
      </c>
      <c r="P111" s="9" t="str">
        <f>VLOOKUP(O111,Mapping!$A$9:$B$12,2,0)</f>
        <v>High</v>
      </c>
      <c r="Q111" s="3">
        <v>1</v>
      </c>
      <c r="R111" s="9" t="str">
        <f>VLOOKUP(Q111,Mapping!$A$16:$B$20,2,0)</f>
        <v>Entry Level</v>
      </c>
      <c r="S111" s="9" t="s">
        <v>24</v>
      </c>
      <c r="T111" s="3">
        <v>4</v>
      </c>
      <c r="U111" s="9" t="str">
        <f>VLOOKUP(T111,Mapping!$E$9:$F$12,2,0)</f>
        <v>Satisfied</v>
      </c>
      <c r="V111" s="9" t="s">
        <v>16</v>
      </c>
      <c r="W111" s="5">
        <v>2871</v>
      </c>
      <c r="X111" s="3">
        <v>1</v>
      </c>
      <c r="Y111" s="9" t="s">
        <v>17</v>
      </c>
      <c r="Z111" s="4">
        <v>15</v>
      </c>
      <c r="AA111" s="24">
        <f>HR_Analytics[[#This Row],[Salary Hike]]/100</f>
        <v>0.15</v>
      </c>
      <c r="AB111" s="3">
        <v>3</v>
      </c>
      <c r="AC111" s="9" t="str">
        <f>VLOOKUP(AB111,Mapping!$E$2:$F$3,2,0)</f>
        <v>Excellent</v>
      </c>
      <c r="AD111" s="3">
        <v>3</v>
      </c>
      <c r="AE111" s="9" t="str">
        <f>VLOOKUP(AD111,Mapping!$E$16:$F$19,2,0)</f>
        <v>Neutral</v>
      </c>
      <c r="AF111" s="3">
        <v>0</v>
      </c>
      <c r="AG111" s="3">
        <v>1</v>
      </c>
      <c r="AH111" s="3" t="str" cm="1">
        <f t="array" ref="AH111">_xlfn.IFS(HR_Analytics[[#This Row],[Total Working Years]]&lt;=2,"0-2",HR_Analytics[[#This Row],[Total Working Years]]&lt;=5,"2-5",HR_Analytics[[#This Row],[Total Working Years]]&lt;=10,"5-10",HR_Analytics[[#This Row],[Total Working Years]]&lt;=20,"10-20",HR_Analytics[[#This Row],[Total Working Years]]&lt;=40,"20-40")</f>
        <v>0-2</v>
      </c>
      <c r="AI111" s="3">
        <v>5</v>
      </c>
      <c r="AJ111" s="3">
        <v>3</v>
      </c>
      <c r="AK111" s="9" t="str">
        <f>VLOOKUP(AJ111,Mapping!$J$10:$K$13,2,0)</f>
        <v>Better</v>
      </c>
      <c r="AL111" s="3">
        <v>0</v>
      </c>
      <c r="AM111" s="3" t="str" cm="1">
        <f t="array" ref="AM111">_xlfn.IFS(HR_Analytics[[#This Row],[Years At Company]]&lt;=2,"0-2",HR_Analytics[[#This Row],[Years At Company]]&lt;=5,"2-5",HR_Analytics[[#This Row],[Years At Company]]&lt;=10,"5-10",HR_Analytics[[#This Row],[Years At Company]]&lt;=20,"10-20",HR_Analytics[[#This Row],[Years At Company]]&lt;=40,"20-40")</f>
        <v>0-2</v>
      </c>
      <c r="AN111" s="3">
        <v>0</v>
      </c>
      <c r="AO111" s="3" t="str" cm="1">
        <f t="array" ref="AO111">_xlfn.IFS(HR_Analytics[[#This Row],[Years In Current Role]]&lt;=2,"0-2",HR_Analytics[[#This Row],[Years In Current Role]]&lt;=5,"2-5",HR_Analytics[[#This Row],[Years In Current Role]]&lt;=10,"5-10",HR_Analytics[[#This Row],[Years In Current Role]]&lt;=15,"10-15",HR_Analytics[[#This Row],[Years In Current Role]]&gt;15,"Above 15")</f>
        <v>0-2</v>
      </c>
      <c r="AP111" s="3">
        <v>0</v>
      </c>
      <c r="AQ111" s="14" t="str" cm="1">
        <f t="array" ref="AQ111">_xlfn.IFS(HR_Analytics[[#This Row],[Years Since Last Promotion]]&lt;=2,"0-2",HR_Analytics[[#This Row],[Years Since Last Promotion]]&lt;=5,"2-5",HR_Analytics[[#This Row],[Years Since Last Promotion]]&lt;=10,"5-10",HR_Analytics[[#This Row],[Years Since Last Promotion]]&lt;=15,"10-15")</f>
        <v>0-2</v>
      </c>
      <c r="AR111" s="14">
        <v>0</v>
      </c>
      <c r="AS111" s="3" t="str" cm="1">
        <f t="array" ref="AS1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2" spans="1:45" x14ac:dyDescent="0.25">
      <c r="A112" s="12">
        <v>51</v>
      </c>
      <c r="B112" s="12" t="str" cm="1">
        <f t="array" ref="B112">_xlfn.IFS(HR_Analytics[[#This Row],[Age]]&lt;=30,"Below 30",HR_Analytics[[#This Row],[Age]]&lt;=40,"30-40",HR_Analytics[[#This Row],[Age]]&lt;=60,"40-60")</f>
        <v>40-60</v>
      </c>
      <c r="C112" s="9" t="s">
        <v>17</v>
      </c>
      <c r="D112" s="9" t="s">
        <v>18</v>
      </c>
      <c r="E112" s="9" t="s">
        <v>19</v>
      </c>
      <c r="F112" s="3">
        <v>1</v>
      </c>
      <c r="G112" s="3" t="str" cm="1">
        <f t="array" ref="G112">_xlfn.IFS(HR_Analytics[[#This Row],[Distance From Home]]&lt;=5,"1-5",HR_Analytics[[#This Row],[Distance From Home]]&lt;=10,"5-10",HR_Analytics[[#This Row],[Distance From Home]]&lt;=15,"10-15",HR_Analytics[[#This Row],[Distance From Home]]&lt;=20,"15-20",HR_Analytics[[#This Row],[Distance From Home]]&gt;20,"Above 20")</f>
        <v>1-5</v>
      </c>
      <c r="H112" s="3">
        <v>4</v>
      </c>
      <c r="I112" s="9" t="str">
        <f>VLOOKUP(H112,Mapping!$J$2:$K$6,2,0)</f>
        <v>Masters</v>
      </c>
      <c r="J112" s="9" t="s">
        <v>25</v>
      </c>
      <c r="K112" s="3">
        <v>145</v>
      </c>
      <c r="L112" s="3">
        <v>1</v>
      </c>
      <c r="M112" s="9" t="str">
        <f>VLOOKUP(L112,Mapping!$A$2:$B$5,2,0)</f>
        <v>Very Dissatisfied</v>
      </c>
      <c r="N112" s="9" t="s">
        <v>14</v>
      </c>
      <c r="O112" s="3">
        <v>2</v>
      </c>
      <c r="P112" s="9" t="str">
        <f>VLOOKUP(O112,Mapping!$A$9:$B$12,2,0)</f>
        <v>Medium</v>
      </c>
      <c r="Q112" s="3">
        <v>3</v>
      </c>
      <c r="R112" s="9" t="str">
        <f>VLOOKUP(Q112,Mapping!$A$16:$B$20,2,0)</f>
        <v>Mid Level</v>
      </c>
      <c r="S112" s="9" t="s">
        <v>28</v>
      </c>
      <c r="T112" s="3">
        <v>1</v>
      </c>
      <c r="U112" s="9" t="str">
        <f>VLOOKUP(T112,Mapping!$E$9:$F$12,2,0)</f>
        <v>Very Dissatisfied</v>
      </c>
      <c r="V112" s="9" t="s">
        <v>16</v>
      </c>
      <c r="W112" s="5">
        <v>7484</v>
      </c>
      <c r="X112" s="3">
        <v>3</v>
      </c>
      <c r="Y112" s="9" t="s">
        <v>17</v>
      </c>
      <c r="Z112" s="4">
        <v>20</v>
      </c>
      <c r="AA112" s="24">
        <f>HR_Analytics[[#This Row],[Salary Hike]]/100</f>
        <v>0.2</v>
      </c>
      <c r="AB112" s="3">
        <v>4</v>
      </c>
      <c r="AC112" s="9" t="str">
        <f>VLOOKUP(AB112,Mapping!$E$2:$F$3,2,0)</f>
        <v>Outstanding</v>
      </c>
      <c r="AD112" s="3">
        <v>3</v>
      </c>
      <c r="AE112" s="9" t="str">
        <f>VLOOKUP(AD112,Mapping!$E$16:$F$19,2,0)</f>
        <v>Neutral</v>
      </c>
      <c r="AF112" s="3">
        <v>0</v>
      </c>
      <c r="AG112" s="3">
        <v>23</v>
      </c>
      <c r="AH112" s="3" t="str" cm="1">
        <f t="array" ref="AH112">_xlfn.IFS(HR_Analytics[[#This Row],[Total Working Years]]&lt;=2,"0-2",HR_Analytics[[#This Row],[Total Working Years]]&lt;=5,"2-5",HR_Analytics[[#This Row],[Total Working Years]]&lt;=10,"5-10",HR_Analytics[[#This Row],[Total Working Years]]&lt;=20,"10-20",HR_Analytics[[#This Row],[Total Working Years]]&lt;=40,"20-40")</f>
        <v>20-40</v>
      </c>
      <c r="AI112" s="3">
        <v>1</v>
      </c>
      <c r="AJ112" s="3">
        <v>2</v>
      </c>
      <c r="AK112" s="9" t="str">
        <f>VLOOKUP(AJ112,Mapping!$J$10:$K$13,2,0)</f>
        <v>Good</v>
      </c>
      <c r="AL112" s="3">
        <v>13</v>
      </c>
      <c r="AM112" s="3" t="str" cm="1">
        <f t="array" ref="AM112">_xlfn.IFS(HR_Analytics[[#This Row],[Years At Company]]&lt;=2,"0-2",HR_Analytics[[#This Row],[Years At Company]]&lt;=5,"2-5",HR_Analytics[[#This Row],[Years At Company]]&lt;=10,"5-10",HR_Analytics[[#This Row],[Years At Company]]&lt;=20,"10-20",HR_Analytics[[#This Row],[Years At Company]]&lt;=40,"20-40")</f>
        <v>10-20</v>
      </c>
      <c r="AN112" s="3">
        <v>12</v>
      </c>
      <c r="AO112" s="3" t="str" cm="1">
        <f t="array" ref="AO112">_xlfn.IFS(HR_Analytics[[#This Row],[Years In Current Role]]&lt;=2,"0-2",HR_Analytics[[#This Row],[Years In Current Role]]&lt;=5,"2-5",HR_Analytics[[#This Row],[Years In Current Role]]&lt;=10,"5-10",HR_Analytics[[#This Row],[Years In Current Role]]&lt;=15,"10-15",HR_Analytics[[#This Row],[Years In Current Role]]&gt;15,"Above 15")</f>
        <v>10-15</v>
      </c>
      <c r="AP112" s="3">
        <v>12</v>
      </c>
      <c r="AQ112" s="14" t="str" cm="1">
        <f t="array" ref="AQ112">_xlfn.IFS(HR_Analytics[[#This Row],[Years Since Last Promotion]]&lt;=2,"0-2",HR_Analytics[[#This Row],[Years Since Last Promotion]]&lt;=5,"2-5",HR_Analytics[[#This Row],[Years Since Last Promotion]]&lt;=10,"5-10",HR_Analytics[[#This Row],[Years Since Last Promotion]]&lt;=15,"10-15")</f>
        <v>10-15</v>
      </c>
      <c r="AR112" s="14">
        <v>8</v>
      </c>
      <c r="AS112" s="3" t="str" cm="1">
        <f t="array" ref="AS1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3" spans="1:45" x14ac:dyDescent="0.25">
      <c r="A113" s="12">
        <v>34</v>
      </c>
      <c r="B113" s="12" t="str" cm="1">
        <f t="array" ref="B113">_xlfn.IFS(HR_Analytics[[#This Row],[Age]]&lt;=30,"Below 30",HR_Analytics[[#This Row],[Age]]&lt;=40,"30-40",HR_Analytics[[#This Row],[Age]]&lt;=60,"40-60")</f>
        <v>30-40</v>
      </c>
      <c r="C113" s="9" t="s">
        <v>10</v>
      </c>
      <c r="D113" s="9" t="s">
        <v>18</v>
      </c>
      <c r="E113" s="9" t="s">
        <v>19</v>
      </c>
      <c r="F113" s="3">
        <v>7</v>
      </c>
      <c r="G113" s="3" t="str" cm="1">
        <f t="array" ref="G113">_xlfn.IFS(HR_Analytics[[#This Row],[Distance From Home]]&lt;=5,"1-5",HR_Analytics[[#This Row],[Distance From Home]]&lt;=10,"5-10",HR_Analytics[[#This Row],[Distance From Home]]&lt;=15,"10-15",HR_Analytics[[#This Row],[Distance From Home]]&lt;=20,"15-20",HR_Analytics[[#This Row],[Distance From Home]]&gt;20,"Above 20")</f>
        <v>5-10</v>
      </c>
      <c r="H113" s="3">
        <v>3</v>
      </c>
      <c r="I113" s="9" t="str">
        <f>VLOOKUP(H113,Mapping!$J$2:$K$6,2,0)</f>
        <v>Bachelors</v>
      </c>
      <c r="J113" s="9" t="s">
        <v>13</v>
      </c>
      <c r="K113" s="3">
        <v>147</v>
      </c>
      <c r="L113" s="3">
        <v>1</v>
      </c>
      <c r="M113" s="9" t="str">
        <f>VLOOKUP(L113,Mapping!$A$2:$B$5,2,0)</f>
        <v>Very Dissatisfied</v>
      </c>
      <c r="N113" s="9" t="s">
        <v>20</v>
      </c>
      <c r="O113" s="3">
        <v>1</v>
      </c>
      <c r="P113" s="9" t="str">
        <f>VLOOKUP(O113,Mapping!$A$9:$B$12,2,0)</f>
        <v>Low</v>
      </c>
      <c r="Q113" s="3">
        <v>2</v>
      </c>
      <c r="R113" s="9" t="str">
        <f>VLOOKUP(Q113,Mapping!$A$16:$B$20,2,0)</f>
        <v>Junior</v>
      </c>
      <c r="S113" s="9" t="s">
        <v>24</v>
      </c>
      <c r="T113" s="3">
        <v>3</v>
      </c>
      <c r="U113" s="9" t="str">
        <f>VLOOKUP(T113,Mapping!$E$9:$F$12,2,0)</f>
        <v>Neutral</v>
      </c>
      <c r="V113" s="9" t="s">
        <v>16</v>
      </c>
      <c r="W113" s="5">
        <v>6074</v>
      </c>
      <c r="X113" s="3">
        <v>1</v>
      </c>
      <c r="Y113" s="9" t="s">
        <v>10</v>
      </c>
      <c r="Z113" s="4">
        <v>24</v>
      </c>
      <c r="AA113" s="24">
        <f>HR_Analytics[[#This Row],[Salary Hike]]/100</f>
        <v>0.24</v>
      </c>
      <c r="AB113" s="3">
        <v>4</v>
      </c>
      <c r="AC113" s="9" t="str">
        <f>VLOOKUP(AB113,Mapping!$E$2:$F$3,2,0)</f>
        <v>Outstanding</v>
      </c>
      <c r="AD113" s="3">
        <v>4</v>
      </c>
      <c r="AE113" s="9" t="str">
        <f>VLOOKUP(AD113,Mapping!$E$16:$F$19,2,0)</f>
        <v>Satisfied</v>
      </c>
      <c r="AF113" s="3">
        <v>0</v>
      </c>
      <c r="AG113" s="3">
        <v>9</v>
      </c>
      <c r="AH113" s="3" t="str" cm="1">
        <f t="array" ref="AH113">_xlfn.IFS(HR_Analytics[[#This Row],[Total Working Years]]&lt;=2,"0-2",HR_Analytics[[#This Row],[Total Working Years]]&lt;=5,"2-5",HR_Analytics[[#This Row],[Total Working Years]]&lt;=10,"5-10",HR_Analytics[[#This Row],[Total Working Years]]&lt;=20,"10-20",HR_Analytics[[#This Row],[Total Working Years]]&lt;=40,"20-40")</f>
        <v>5-10</v>
      </c>
      <c r="AI113" s="3">
        <v>3</v>
      </c>
      <c r="AJ113" s="3">
        <v>3</v>
      </c>
      <c r="AK113" s="9" t="str">
        <f>VLOOKUP(AJ113,Mapping!$J$10:$K$13,2,0)</f>
        <v>Better</v>
      </c>
      <c r="AL113" s="3">
        <v>9</v>
      </c>
      <c r="AM113" s="3" t="str" cm="1">
        <f t="array" ref="AM113">_xlfn.IFS(HR_Analytics[[#This Row],[Years At Company]]&lt;=2,"0-2",HR_Analytics[[#This Row],[Years At Company]]&lt;=5,"2-5",HR_Analytics[[#This Row],[Years At Company]]&lt;=10,"5-10",HR_Analytics[[#This Row],[Years At Company]]&lt;=20,"10-20",HR_Analytics[[#This Row],[Years At Company]]&lt;=40,"20-40")</f>
        <v>5-10</v>
      </c>
      <c r="AN113" s="3">
        <v>7</v>
      </c>
      <c r="AO113" s="3" t="str" cm="1">
        <f t="array" ref="AO113">_xlfn.IFS(HR_Analytics[[#This Row],[Years In Current Role]]&lt;=2,"0-2",HR_Analytics[[#This Row],[Years In Current Role]]&lt;=5,"2-5",HR_Analytics[[#This Row],[Years In Current Role]]&lt;=10,"5-10",HR_Analytics[[#This Row],[Years In Current Role]]&lt;=15,"10-15",HR_Analytics[[#This Row],[Years In Current Role]]&gt;15,"Above 15")</f>
        <v>5-10</v>
      </c>
      <c r="AP113" s="3">
        <v>0</v>
      </c>
      <c r="AQ113" s="14" t="str" cm="1">
        <f t="array" ref="AQ113">_xlfn.IFS(HR_Analytics[[#This Row],[Years Since Last Promotion]]&lt;=2,"0-2",HR_Analytics[[#This Row],[Years Since Last Promotion]]&lt;=5,"2-5",HR_Analytics[[#This Row],[Years Since Last Promotion]]&lt;=10,"5-10",HR_Analytics[[#This Row],[Years Since Last Promotion]]&lt;=15,"10-15")</f>
        <v>0-2</v>
      </c>
      <c r="AR113" s="14">
        <v>6</v>
      </c>
      <c r="AS113" s="3" t="str" cm="1">
        <f t="array" ref="AS1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4" spans="1:45" x14ac:dyDescent="0.25">
      <c r="A114" s="12">
        <v>54</v>
      </c>
      <c r="B114" s="12" t="str" cm="1">
        <f t="array" ref="B114">_xlfn.IFS(HR_Analytics[[#This Row],[Age]]&lt;=30,"Below 30",HR_Analytics[[#This Row],[Age]]&lt;=40,"30-40",HR_Analytics[[#This Row],[Age]]&lt;=60,"40-60")</f>
        <v>40-60</v>
      </c>
      <c r="C114" s="9" t="s">
        <v>17</v>
      </c>
      <c r="D114" s="9" t="s">
        <v>29</v>
      </c>
      <c r="E114" s="9" t="s">
        <v>35</v>
      </c>
      <c r="F114" s="3">
        <v>26</v>
      </c>
      <c r="G114" s="3" t="str" cm="1">
        <f t="array" ref="G114">_xlfn.IFS(HR_Analytics[[#This Row],[Distance From Home]]&lt;=5,"1-5",HR_Analytics[[#This Row],[Distance From Home]]&lt;=10,"5-10",HR_Analytics[[#This Row],[Distance From Home]]&lt;=15,"10-15",HR_Analytics[[#This Row],[Distance From Home]]&lt;=20,"15-20",HR_Analytics[[#This Row],[Distance From Home]]&gt;20,"Above 20")</f>
        <v>Above 20</v>
      </c>
      <c r="H114" s="3">
        <v>3</v>
      </c>
      <c r="I114" s="9" t="str">
        <f>VLOOKUP(H114,Mapping!$J$2:$K$6,2,0)</f>
        <v>Bachelors</v>
      </c>
      <c r="J114" s="9" t="s">
        <v>35</v>
      </c>
      <c r="K114" s="3">
        <v>148</v>
      </c>
      <c r="L114" s="3">
        <v>4</v>
      </c>
      <c r="M114" s="9" t="str">
        <f>VLOOKUP(L114,Mapping!$A$2:$B$5,2,0)</f>
        <v>Satisfied</v>
      </c>
      <c r="N114" s="9" t="s">
        <v>14</v>
      </c>
      <c r="O114" s="3">
        <v>4</v>
      </c>
      <c r="P114" s="9" t="str">
        <f>VLOOKUP(O114,Mapping!$A$9:$B$12,2,0)</f>
        <v>Very High</v>
      </c>
      <c r="Q114" s="3">
        <v>4</v>
      </c>
      <c r="R114" s="9" t="str">
        <f>VLOOKUP(Q114,Mapping!$A$16:$B$20,2,0)</f>
        <v>Senior</v>
      </c>
      <c r="S114" s="9" t="s">
        <v>30</v>
      </c>
      <c r="T114" s="3">
        <v>4</v>
      </c>
      <c r="U114" s="9" t="str">
        <f>VLOOKUP(T114,Mapping!$E$9:$F$12,2,0)</f>
        <v>Satisfied</v>
      </c>
      <c r="V114" s="9" t="s">
        <v>16</v>
      </c>
      <c r="W114" s="5">
        <v>17328</v>
      </c>
      <c r="X114" s="3">
        <v>2</v>
      </c>
      <c r="Y114" s="9" t="s">
        <v>10</v>
      </c>
      <c r="Z114" s="4">
        <v>12</v>
      </c>
      <c r="AA114" s="24">
        <f>HR_Analytics[[#This Row],[Salary Hike]]/100</f>
        <v>0.12</v>
      </c>
      <c r="AB114" s="3">
        <v>3</v>
      </c>
      <c r="AC114" s="9" t="str">
        <f>VLOOKUP(AB114,Mapping!$E$2:$F$3,2,0)</f>
        <v>Excellent</v>
      </c>
      <c r="AD114" s="3">
        <v>3</v>
      </c>
      <c r="AE114" s="9" t="str">
        <f>VLOOKUP(AD114,Mapping!$E$16:$F$19,2,0)</f>
        <v>Neutral</v>
      </c>
      <c r="AF114" s="3">
        <v>0</v>
      </c>
      <c r="AG114" s="3">
        <v>23</v>
      </c>
      <c r="AH114" s="3" t="str" cm="1">
        <f t="array" ref="AH114">_xlfn.IFS(HR_Analytics[[#This Row],[Total Working Years]]&lt;=2,"0-2",HR_Analytics[[#This Row],[Total Working Years]]&lt;=5,"2-5",HR_Analytics[[#This Row],[Total Working Years]]&lt;=10,"5-10",HR_Analytics[[#This Row],[Total Working Years]]&lt;=20,"10-20",HR_Analytics[[#This Row],[Total Working Years]]&lt;=40,"20-40")</f>
        <v>20-40</v>
      </c>
      <c r="AI114" s="3">
        <v>3</v>
      </c>
      <c r="AJ114" s="3">
        <v>3</v>
      </c>
      <c r="AK114" s="9" t="str">
        <f>VLOOKUP(AJ114,Mapping!$J$10:$K$13,2,0)</f>
        <v>Better</v>
      </c>
      <c r="AL114" s="3">
        <v>5</v>
      </c>
      <c r="AM114" s="3" t="str" cm="1">
        <f t="array" ref="AM114">_xlfn.IFS(HR_Analytics[[#This Row],[Years At Company]]&lt;=2,"0-2",HR_Analytics[[#This Row],[Years At Company]]&lt;=5,"2-5",HR_Analytics[[#This Row],[Years At Company]]&lt;=10,"5-10",HR_Analytics[[#This Row],[Years At Company]]&lt;=20,"10-20",HR_Analytics[[#This Row],[Years At Company]]&lt;=40,"20-40")</f>
        <v>2-5</v>
      </c>
      <c r="AN114" s="3">
        <v>3</v>
      </c>
      <c r="AO114" s="3" t="str" cm="1">
        <f t="array" ref="AO114">_xlfn.IFS(HR_Analytics[[#This Row],[Years In Current Role]]&lt;=2,"0-2",HR_Analytics[[#This Row],[Years In Current Role]]&lt;=5,"2-5",HR_Analytics[[#This Row],[Years In Current Role]]&lt;=10,"5-10",HR_Analytics[[#This Row],[Years In Current Role]]&lt;=15,"10-15",HR_Analytics[[#This Row],[Years In Current Role]]&gt;15,"Above 15")</f>
        <v>2-5</v>
      </c>
      <c r="AP114" s="3">
        <v>4</v>
      </c>
      <c r="AQ114" s="14" t="str" cm="1">
        <f t="array" ref="AQ114">_xlfn.IFS(HR_Analytics[[#This Row],[Years Since Last Promotion]]&lt;=2,"0-2",HR_Analytics[[#This Row],[Years Since Last Promotion]]&lt;=5,"2-5",HR_Analytics[[#This Row],[Years Since Last Promotion]]&lt;=10,"5-10",HR_Analytics[[#This Row],[Years Since Last Promotion]]&lt;=15,"10-15")</f>
        <v>2-5</v>
      </c>
      <c r="AR114" s="14">
        <v>4</v>
      </c>
      <c r="AS114" s="3" t="str" cm="1">
        <f t="array" ref="AS1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5" spans="1:45" x14ac:dyDescent="0.25">
      <c r="A115" s="12">
        <v>24</v>
      </c>
      <c r="B115" s="12" t="str" cm="1">
        <f t="array" ref="B115">_xlfn.IFS(HR_Analytics[[#This Row],[Age]]&lt;=30,"Below 30",HR_Analytics[[#This Row],[Age]]&lt;=40,"30-40",HR_Analytics[[#This Row],[Age]]&lt;=60,"40-60")</f>
        <v>Below 30</v>
      </c>
      <c r="C115" s="9" t="s">
        <v>17</v>
      </c>
      <c r="D115" s="9" t="s">
        <v>11</v>
      </c>
      <c r="E115" s="9" t="s">
        <v>19</v>
      </c>
      <c r="F115" s="3">
        <v>18</v>
      </c>
      <c r="G115" s="3" t="str" cm="1">
        <f t="array" ref="G115">_xlfn.IFS(HR_Analytics[[#This Row],[Distance From Home]]&lt;=5,"1-5",HR_Analytics[[#This Row],[Distance From Home]]&lt;=10,"5-10",HR_Analytics[[#This Row],[Distance From Home]]&lt;=15,"10-15",HR_Analytics[[#This Row],[Distance From Home]]&lt;=20,"15-20",HR_Analytics[[#This Row],[Distance From Home]]&gt;20,"Above 20")</f>
        <v>15-20</v>
      </c>
      <c r="H115" s="3">
        <v>1</v>
      </c>
      <c r="I115" s="9" t="str">
        <f>VLOOKUP(H115,Mapping!$J$2:$K$6,2,0)</f>
        <v>Below College</v>
      </c>
      <c r="J115" s="9" t="s">
        <v>13</v>
      </c>
      <c r="K115" s="3">
        <v>150</v>
      </c>
      <c r="L115" s="3">
        <v>2</v>
      </c>
      <c r="M115" s="9" t="str">
        <f>VLOOKUP(L115,Mapping!$A$2:$B$5,2,0)</f>
        <v>Dissatisfied</v>
      </c>
      <c r="N115" s="9" t="s">
        <v>20</v>
      </c>
      <c r="O115" s="3">
        <v>3</v>
      </c>
      <c r="P115" s="9" t="str">
        <f>VLOOKUP(O115,Mapping!$A$9:$B$12,2,0)</f>
        <v>High</v>
      </c>
      <c r="Q115" s="3">
        <v>1</v>
      </c>
      <c r="R115" s="9" t="str">
        <f>VLOOKUP(Q115,Mapping!$A$16:$B$20,2,0)</f>
        <v>Entry Level</v>
      </c>
      <c r="S115" s="9" t="s">
        <v>24</v>
      </c>
      <c r="T115" s="3">
        <v>3</v>
      </c>
      <c r="U115" s="9" t="str">
        <f>VLOOKUP(T115,Mapping!$E$9:$F$12,2,0)</f>
        <v>Neutral</v>
      </c>
      <c r="V115" s="9" t="s">
        <v>22</v>
      </c>
      <c r="W115" s="5">
        <v>2774</v>
      </c>
      <c r="X115" s="3">
        <v>0</v>
      </c>
      <c r="Y115" s="9" t="s">
        <v>17</v>
      </c>
      <c r="Z115" s="4">
        <v>12</v>
      </c>
      <c r="AA115" s="24">
        <f>HR_Analytics[[#This Row],[Salary Hike]]/100</f>
        <v>0.12</v>
      </c>
      <c r="AB115" s="3">
        <v>3</v>
      </c>
      <c r="AC115" s="9" t="str">
        <f>VLOOKUP(AB115,Mapping!$E$2:$F$3,2,0)</f>
        <v>Excellent</v>
      </c>
      <c r="AD115" s="3">
        <v>3</v>
      </c>
      <c r="AE115" s="9" t="str">
        <f>VLOOKUP(AD115,Mapping!$E$16:$F$19,2,0)</f>
        <v>Neutral</v>
      </c>
      <c r="AF115" s="3">
        <v>1</v>
      </c>
      <c r="AG115" s="3">
        <v>6</v>
      </c>
      <c r="AH115" s="3" t="str" cm="1">
        <f t="array" ref="AH115">_xlfn.IFS(HR_Analytics[[#This Row],[Total Working Years]]&lt;=2,"0-2",HR_Analytics[[#This Row],[Total Working Years]]&lt;=5,"2-5",HR_Analytics[[#This Row],[Total Working Years]]&lt;=10,"5-10",HR_Analytics[[#This Row],[Total Working Years]]&lt;=20,"10-20",HR_Analytics[[#This Row],[Total Working Years]]&lt;=40,"20-40")</f>
        <v>5-10</v>
      </c>
      <c r="AI115" s="3">
        <v>2</v>
      </c>
      <c r="AJ115" s="3">
        <v>3</v>
      </c>
      <c r="AK115" s="9" t="str">
        <f>VLOOKUP(AJ115,Mapping!$J$10:$K$13,2,0)</f>
        <v>Better</v>
      </c>
      <c r="AL115" s="3">
        <v>5</v>
      </c>
      <c r="AM115" s="3" t="str" cm="1">
        <f t="array" ref="AM115">_xlfn.IFS(HR_Analytics[[#This Row],[Years At Company]]&lt;=2,"0-2",HR_Analytics[[#This Row],[Years At Company]]&lt;=5,"2-5",HR_Analytics[[#This Row],[Years At Company]]&lt;=10,"5-10",HR_Analytics[[#This Row],[Years At Company]]&lt;=20,"10-20",HR_Analytics[[#This Row],[Years At Company]]&lt;=40,"20-40")</f>
        <v>2-5</v>
      </c>
      <c r="AN115" s="3">
        <v>3</v>
      </c>
      <c r="AO115" s="3" t="str" cm="1">
        <f t="array" ref="AO115">_xlfn.IFS(HR_Analytics[[#This Row],[Years In Current Role]]&lt;=2,"0-2",HR_Analytics[[#This Row],[Years In Current Role]]&lt;=5,"2-5",HR_Analytics[[#This Row],[Years In Current Role]]&lt;=10,"5-10",HR_Analytics[[#This Row],[Years In Current Role]]&lt;=15,"10-15",HR_Analytics[[#This Row],[Years In Current Role]]&gt;15,"Above 15")</f>
        <v>2-5</v>
      </c>
      <c r="AP115" s="3">
        <v>1</v>
      </c>
      <c r="AQ115" s="14" t="str" cm="1">
        <f t="array" ref="AQ115">_xlfn.IFS(HR_Analytics[[#This Row],[Years Since Last Promotion]]&lt;=2,"0-2",HR_Analytics[[#This Row],[Years Since Last Promotion]]&lt;=5,"2-5",HR_Analytics[[#This Row],[Years Since Last Promotion]]&lt;=10,"5-10",HR_Analytics[[#This Row],[Years Since Last Promotion]]&lt;=15,"10-15")</f>
        <v>0-2</v>
      </c>
      <c r="AR115" s="14">
        <v>2</v>
      </c>
      <c r="AS115" s="3" t="str" cm="1">
        <f t="array" ref="AS1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6" spans="1:45" x14ac:dyDescent="0.25">
      <c r="A116" s="12">
        <v>34</v>
      </c>
      <c r="B116" s="12" t="str" cm="1">
        <f t="array" ref="B116">_xlfn.IFS(HR_Analytics[[#This Row],[Age]]&lt;=30,"Below 30",HR_Analytics[[#This Row],[Age]]&lt;=40,"30-40",HR_Analytics[[#This Row],[Age]]&lt;=60,"40-60")</f>
        <v>30-40</v>
      </c>
      <c r="C116" s="9" t="s">
        <v>17</v>
      </c>
      <c r="D116" s="9" t="s">
        <v>11</v>
      </c>
      <c r="E116" s="9" t="s">
        <v>19</v>
      </c>
      <c r="F116" s="3">
        <v>6</v>
      </c>
      <c r="G116" s="3" t="str" cm="1">
        <f t="array" ref="G116">_xlfn.IFS(HR_Analytics[[#This Row],[Distance From Home]]&lt;=5,"1-5",HR_Analytics[[#This Row],[Distance From Home]]&lt;=10,"5-10",HR_Analytics[[#This Row],[Distance From Home]]&lt;=15,"10-15",HR_Analytics[[#This Row],[Distance From Home]]&lt;=20,"15-20",HR_Analytics[[#This Row],[Distance From Home]]&gt;20,"Above 20")</f>
        <v>5-10</v>
      </c>
      <c r="H116" s="3">
        <v>4</v>
      </c>
      <c r="I116" s="9" t="str">
        <f>VLOOKUP(H116,Mapping!$J$2:$K$6,2,0)</f>
        <v>Masters</v>
      </c>
      <c r="J116" s="9" t="s">
        <v>13</v>
      </c>
      <c r="K116" s="3">
        <v>151</v>
      </c>
      <c r="L116" s="3">
        <v>3</v>
      </c>
      <c r="M116" s="9" t="str">
        <f>VLOOKUP(L116,Mapping!$A$2:$B$5,2,0)</f>
        <v>Neutral</v>
      </c>
      <c r="N116" s="9" t="s">
        <v>14</v>
      </c>
      <c r="O116" s="3">
        <v>2</v>
      </c>
      <c r="P116" s="9" t="str">
        <f>VLOOKUP(O116,Mapping!$A$9:$B$12,2,0)</f>
        <v>Medium</v>
      </c>
      <c r="Q116" s="3">
        <v>2</v>
      </c>
      <c r="R116" s="9" t="str">
        <f>VLOOKUP(Q116,Mapping!$A$16:$B$20,2,0)</f>
        <v>Junior</v>
      </c>
      <c r="S116" s="9" t="s">
        <v>21</v>
      </c>
      <c r="T116" s="3">
        <v>2</v>
      </c>
      <c r="U116" s="9" t="str">
        <f>VLOOKUP(T116,Mapping!$E$9:$F$12,2,0)</f>
        <v>Dissatisfied</v>
      </c>
      <c r="V116" s="9" t="s">
        <v>26</v>
      </c>
      <c r="W116" s="5">
        <v>4505</v>
      </c>
      <c r="X116" s="3">
        <v>6</v>
      </c>
      <c r="Y116" s="9" t="s">
        <v>17</v>
      </c>
      <c r="Z116" s="4">
        <v>15</v>
      </c>
      <c r="AA116" s="24">
        <f>HR_Analytics[[#This Row],[Salary Hike]]/100</f>
        <v>0.15</v>
      </c>
      <c r="AB116" s="3">
        <v>3</v>
      </c>
      <c r="AC116" s="9" t="str">
        <f>VLOOKUP(AB116,Mapping!$E$2:$F$3,2,0)</f>
        <v>Excellent</v>
      </c>
      <c r="AD116" s="3">
        <v>3</v>
      </c>
      <c r="AE116" s="9" t="str">
        <f>VLOOKUP(AD116,Mapping!$E$16:$F$19,2,0)</f>
        <v>Neutral</v>
      </c>
      <c r="AF116" s="3">
        <v>1</v>
      </c>
      <c r="AG116" s="3">
        <v>12</v>
      </c>
      <c r="AH116" s="3" t="str" cm="1">
        <f t="array" ref="AH116">_xlfn.IFS(HR_Analytics[[#This Row],[Total Working Years]]&lt;=2,"0-2",HR_Analytics[[#This Row],[Total Working Years]]&lt;=5,"2-5",HR_Analytics[[#This Row],[Total Working Years]]&lt;=10,"5-10",HR_Analytics[[#This Row],[Total Working Years]]&lt;=20,"10-20",HR_Analytics[[#This Row],[Total Working Years]]&lt;=40,"20-40")</f>
        <v>10-20</v>
      </c>
      <c r="AI116" s="3">
        <v>3</v>
      </c>
      <c r="AJ116" s="3">
        <v>3</v>
      </c>
      <c r="AK116" s="9" t="str">
        <f>VLOOKUP(AJ116,Mapping!$J$10:$K$13,2,0)</f>
        <v>Better</v>
      </c>
      <c r="AL116" s="3">
        <v>1</v>
      </c>
      <c r="AM116" s="3" t="str" cm="1">
        <f t="array" ref="AM116">_xlfn.IFS(HR_Analytics[[#This Row],[Years At Company]]&lt;=2,"0-2",HR_Analytics[[#This Row],[Years At Company]]&lt;=5,"2-5",HR_Analytics[[#This Row],[Years At Company]]&lt;=10,"5-10",HR_Analytics[[#This Row],[Years At Company]]&lt;=20,"10-20",HR_Analytics[[#This Row],[Years At Company]]&lt;=40,"20-40")</f>
        <v>0-2</v>
      </c>
      <c r="AN116" s="3">
        <v>0</v>
      </c>
      <c r="AO116" s="3" t="str" cm="1">
        <f t="array" ref="AO116">_xlfn.IFS(HR_Analytics[[#This Row],[Years In Current Role]]&lt;=2,"0-2",HR_Analytics[[#This Row],[Years In Current Role]]&lt;=5,"2-5",HR_Analytics[[#This Row],[Years In Current Role]]&lt;=10,"5-10",HR_Analytics[[#This Row],[Years In Current Role]]&lt;=15,"10-15",HR_Analytics[[#This Row],[Years In Current Role]]&gt;15,"Above 15")</f>
        <v>0-2</v>
      </c>
      <c r="AP116" s="3">
        <v>0</v>
      </c>
      <c r="AQ116" s="14" t="str" cm="1">
        <f t="array" ref="AQ116">_xlfn.IFS(HR_Analytics[[#This Row],[Years Since Last Promotion]]&lt;=2,"0-2",HR_Analytics[[#This Row],[Years Since Last Promotion]]&lt;=5,"2-5",HR_Analytics[[#This Row],[Years Since Last Promotion]]&lt;=10,"5-10",HR_Analytics[[#This Row],[Years Since Last Promotion]]&lt;=15,"10-15")</f>
        <v>0-2</v>
      </c>
      <c r="AR116" s="14">
        <v>0</v>
      </c>
      <c r="AS116" s="3" t="str" cm="1">
        <f t="array" ref="AS1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7" spans="1:45" x14ac:dyDescent="0.25">
      <c r="A117" s="12">
        <v>37</v>
      </c>
      <c r="B117" s="12" t="str" cm="1">
        <f t="array" ref="B117">_xlfn.IFS(HR_Analytics[[#This Row],[Age]]&lt;=30,"Below 30",HR_Analytics[[#This Row],[Age]]&lt;=40,"30-40",HR_Analytics[[#This Row],[Age]]&lt;=60,"40-60")</f>
        <v>30-40</v>
      </c>
      <c r="C117" s="9" t="s">
        <v>17</v>
      </c>
      <c r="D117" s="9" t="s">
        <v>11</v>
      </c>
      <c r="E117" s="9" t="s">
        <v>12</v>
      </c>
      <c r="F117" s="3">
        <v>3</v>
      </c>
      <c r="G117" s="3" t="str" cm="1">
        <f t="array" ref="G117">_xlfn.IFS(HR_Analytics[[#This Row],[Distance From Home]]&lt;=5,"1-5",HR_Analytics[[#This Row],[Distance From Home]]&lt;=10,"5-10",HR_Analytics[[#This Row],[Distance From Home]]&lt;=15,"10-15",HR_Analytics[[#This Row],[Distance From Home]]&lt;=20,"15-20",HR_Analytics[[#This Row],[Distance From Home]]&gt;20,"Above 20")</f>
        <v>1-5</v>
      </c>
      <c r="H117" s="3">
        <v>3</v>
      </c>
      <c r="I117" s="9" t="str">
        <f>VLOOKUP(H117,Mapping!$J$2:$K$6,2,0)</f>
        <v>Bachelors</v>
      </c>
      <c r="J117" s="9" t="s">
        <v>13</v>
      </c>
      <c r="K117" s="3">
        <v>152</v>
      </c>
      <c r="L117" s="3">
        <v>3</v>
      </c>
      <c r="M117" s="9" t="str">
        <f>VLOOKUP(L117,Mapping!$A$2:$B$5,2,0)</f>
        <v>Neutral</v>
      </c>
      <c r="N117" s="9" t="s">
        <v>20</v>
      </c>
      <c r="O117" s="3">
        <v>3</v>
      </c>
      <c r="P117" s="9" t="str">
        <f>VLOOKUP(O117,Mapping!$A$9:$B$12,2,0)</f>
        <v>High</v>
      </c>
      <c r="Q117" s="3">
        <v>3</v>
      </c>
      <c r="R117" s="9" t="str">
        <f>VLOOKUP(Q117,Mapping!$A$16:$B$20,2,0)</f>
        <v>Mid Level</v>
      </c>
      <c r="S117" s="9" t="s">
        <v>15</v>
      </c>
      <c r="T117" s="3">
        <v>4</v>
      </c>
      <c r="U117" s="9" t="str">
        <f>VLOOKUP(T117,Mapping!$E$9:$F$12,2,0)</f>
        <v>Satisfied</v>
      </c>
      <c r="V117" s="9" t="s">
        <v>16</v>
      </c>
      <c r="W117" s="5">
        <v>7428</v>
      </c>
      <c r="X117" s="3">
        <v>2</v>
      </c>
      <c r="Y117" s="9" t="s">
        <v>17</v>
      </c>
      <c r="Z117" s="4">
        <v>12</v>
      </c>
      <c r="AA117" s="24">
        <f>HR_Analytics[[#This Row],[Salary Hike]]/100</f>
        <v>0.12</v>
      </c>
      <c r="AB117" s="3">
        <v>3</v>
      </c>
      <c r="AC117" s="9" t="str">
        <f>VLOOKUP(AB117,Mapping!$E$2:$F$3,2,0)</f>
        <v>Excellent</v>
      </c>
      <c r="AD117" s="3">
        <v>1</v>
      </c>
      <c r="AE117" s="9" t="str">
        <f>VLOOKUP(AD117,Mapping!$E$16:$F$19,2,0)</f>
        <v>Very Dissatisfied</v>
      </c>
      <c r="AF117" s="3">
        <v>0</v>
      </c>
      <c r="AG117" s="3">
        <v>12</v>
      </c>
      <c r="AH117" s="3" t="str" cm="1">
        <f t="array" ref="AH117">_xlfn.IFS(HR_Analytics[[#This Row],[Total Working Years]]&lt;=2,"0-2",HR_Analytics[[#This Row],[Total Working Years]]&lt;=5,"2-5",HR_Analytics[[#This Row],[Total Working Years]]&lt;=10,"5-10",HR_Analytics[[#This Row],[Total Working Years]]&lt;=20,"10-20",HR_Analytics[[#This Row],[Total Working Years]]&lt;=40,"20-40")</f>
        <v>10-20</v>
      </c>
      <c r="AI117" s="3">
        <v>3</v>
      </c>
      <c r="AJ117" s="3">
        <v>3</v>
      </c>
      <c r="AK117" s="9" t="str">
        <f>VLOOKUP(AJ117,Mapping!$J$10:$K$13,2,0)</f>
        <v>Better</v>
      </c>
      <c r="AL117" s="3">
        <v>5</v>
      </c>
      <c r="AM117" s="3" t="str" cm="1">
        <f t="array" ref="AM117">_xlfn.IFS(HR_Analytics[[#This Row],[Years At Company]]&lt;=2,"0-2",HR_Analytics[[#This Row],[Years At Company]]&lt;=5,"2-5",HR_Analytics[[#This Row],[Years At Company]]&lt;=10,"5-10",HR_Analytics[[#This Row],[Years At Company]]&lt;=20,"10-20",HR_Analytics[[#This Row],[Years At Company]]&lt;=40,"20-40")</f>
        <v>2-5</v>
      </c>
      <c r="AN117" s="3">
        <v>3</v>
      </c>
      <c r="AO117" s="3" t="str" cm="1">
        <f t="array" ref="AO117">_xlfn.IFS(HR_Analytics[[#This Row],[Years In Current Role]]&lt;=2,"0-2",HR_Analytics[[#This Row],[Years In Current Role]]&lt;=5,"2-5",HR_Analytics[[#This Row],[Years In Current Role]]&lt;=10,"5-10",HR_Analytics[[#This Row],[Years In Current Role]]&lt;=15,"10-15",HR_Analytics[[#This Row],[Years In Current Role]]&gt;15,"Above 15")</f>
        <v>2-5</v>
      </c>
      <c r="AP117" s="3">
        <v>1</v>
      </c>
      <c r="AQ117" s="14" t="str" cm="1">
        <f t="array" ref="AQ117">_xlfn.IFS(HR_Analytics[[#This Row],[Years Since Last Promotion]]&lt;=2,"0-2",HR_Analytics[[#This Row],[Years Since Last Promotion]]&lt;=5,"2-5",HR_Analytics[[#This Row],[Years Since Last Promotion]]&lt;=10,"5-10",HR_Analytics[[#This Row],[Years Since Last Promotion]]&lt;=15,"10-15")</f>
        <v>0-2</v>
      </c>
      <c r="AR117" s="14">
        <v>3</v>
      </c>
      <c r="AS117" s="3" t="str" cm="1">
        <f t="array" ref="AS1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8" spans="1:45" x14ac:dyDescent="0.25">
      <c r="A118" s="12">
        <v>34</v>
      </c>
      <c r="B118" s="12" t="str" cm="1">
        <f t="array" ref="B118">_xlfn.IFS(HR_Analytics[[#This Row],[Age]]&lt;=30,"Below 30",HR_Analytics[[#This Row],[Age]]&lt;=40,"30-40",HR_Analytics[[#This Row],[Age]]&lt;=60,"40-60")</f>
        <v>30-40</v>
      </c>
      <c r="C118" s="9" t="s">
        <v>17</v>
      </c>
      <c r="D118" s="9" t="s">
        <v>11</v>
      </c>
      <c r="E118" s="9" t="s">
        <v>19</v>
      </c>
      <c r="F118" s="3">
        <v>5</v>
      </c>
      <c r="G118" s="3" t="str" cm="1">
        <f t="array" ref="G118">_xlfn.IFS(HR_Analytics[[#This Row],[Distance From Home]]&lt;=5,"1-5",HR_Analytics[[#This Row],[Distance From Home]]&lt;=10,"5-10",HR_Analytics[[#This Row],[Distance From Home]]&lt;=15,"10-15",HR_Analytics[[#This Row],[Distance From Home]]&lt;=20,"15-20",HR_Analytics[[#This Row],[Distance From Home]]&gt;20,"Above 20")</f>
        <v>1-5</v>
      </c>
      <c r="H118" s="3">
        <v>3</v>
      </c>
      <c r="I118" s="9" t="str">
        <f>VLOOKUP(H118,Mapping!$J$2:$K$6,2,0)</f>
        <v>Bachelors</v>
      </c>
      <c r="J118" s="9" t="s">
        <v>25</v>
      </c>
      <c r="K118" s="3">
        <v>153</v>
      </c>
      <c r="L118" s="3">
        <v>3</v>
      </c>
      <c r="M118" s="9" t="str">
        <f>VLOOKUP(L118,Mapping!$A$2:$B$5,2,0)</f>
        <v>Neutral</v>
      </c>
      <c r="N118" s="9" t="s">
        <v>14</v>
      </c>
      <c r="O118" s="3">
        <v>2</v>
      </c>
      <c r="P118" s="9" t="str">
        <f>VLOOKUP(O118,Mapping!$A$9:$B$12,2,0)</f>
        <v>Medium</v>
      </c>
      <c r="Q118" s="3">
        <v>3</v>
      </c>
      <c r="R118" s="9" t="str">
        <f>VLOOKUP(Q118,Mapping!$A$16:$B$20,2,0)</f>
        <v>Mid Level</v>
      </c>
      <c r="S118" s="9" t="s">
        <v>30</v>
      </c>
      <c r="T118" s="3">
        <v>1</v>
      </c>
      <c r="U118" s="9" t="str">
        <f>VLOOKUP(T118,Mapping!$E$9:$F$12,2,0)</f>
        <v>Very Dissatisfied</v>
      </c>
      <c r="V118" s="9" t="s">
        <v>16</v>
      </c>
      <c r="W118" s="5">
        <v>11631</v>
      </c>
      <c r="X118" s="3">
        <v>2</v>
      </c>
      <c r="Y118" s="9" t="s">
        <v>17</v>
      </c>
      <c r="Z118" s="4">
        <v>12</v>
      </c>
      <c r="AA118" s="24">
        <f>HR_Analytics[[#This Row],[Salary Hike]]/100</f>
        <v>0.12</v>
      </c>
      <c r="AB118" s="3">
        <v>3</v>
      </c>
      <c r="AC118" s="9" t="str">
        <f>VLOOKUP(AB118,Mapping!$E$2:$F$3,2,0)</f>
        <v>Excellent</v>
      </c>
      <c r="AD118" s="3">
        <v>4</v>
      </c>
      <c r="AE118" s="9" t="str">
        <f>VLOOKUP(AD118,Mapping!$E$16:$F$19,2,0)</f>
        <v>Satisfied</v>
      </c>
      <c r="AF118" s="3">
        <v>0</v>
      </c>
      <c r="AG118" s="3">
        <v>14</v>
      </c>
      <c r="AH118" s="3" t="str" cm="1">
        <f t="array" ref="AH118">_xlfn.IFS(HR_Analytics[[#This Row],[Total Working Years]]&lt;=2,"0-2",HR_Analytics[[#This Row],[Total Working Years]]&lt;=5,"2-5",HR_Analytics[[#This Row],[Total Working Years]]&lt;=10,"5-10",HR_Analytics[[#This Row],[Total Working Years]]&lt;=20,"10-20",HR_Analytics[[#This Row],[Total Working Years]]&lt;=40,"20-40")</f>
        <v>10-20</v>
      </c>
      <c r="AI118" s="3">
        <v>6</v>
      </c>
      <c r="AJ118" s="3">
        <v>3</v>
      </c>
      <c r="AK118" s="9" t="str">
        <f>VLOOKUP(AJ118,Mapping!$J$10:$K$13,2,0)</f>
        <v>Better</v>
      </c>
      <c r="AL118" s="3">
        <v>11</v>
      </c>
      <c r="AM118" s="3" t="str" cm="1">
        <f t="array" ref="AM118">_xlfn.IFS(HR_Analytics[[#This Row],[Years At Company]]&lt;=2,"0-2",HR_Analytics[[#This Row],[Years At Company]]&lt;=5,"2-5",HR_Analytics[[#This Row],[Years At Company]]&lt;=10,"5-10",HR_Analytics[[#This Row],[Years At Company]]&lt;=20,"10-20",HR_Analytics[[#This Row],[Years At Company]]&lt;=40,"20-40")</f>
        <v>10-20</v>
      </c>
      <c r="AN118" s="3">
        <v>10</v>
      </c>
      <c r="AO118" s="3" t="str" cm="1">
        <f t="array" ref="AO118">_xlfn.IFS(HR_Analytics[[#This Row],[Years In Current Role]]&lt;=2,"0-2",HR_Analytics[[#This Row],[Years In Current Role]]&lt;=5,"2-5",HR_Analytics[[#This Row],[Years In Current Role]]&lt;=10,"5-10",HR_Analytics[[#This Row],[Years In Current Role]]&lt;=15,"10-15",HR_Analytics[[#This Row],[Years In Current Role]]&gt;15,"Above 15")</f>
        <v>5-10</v>
      </c>
      <c r="AP118" s="3">
        <v>5</v>
      </c>
      <c r="AQ118" s="14" t="str" cm="1">
        <f t="array" ref="AQ118">_xlfn.IFS(HR_Analytics[[#This Row],[Years Since Last Promotion]]&lt;=2,"0-2",HR_Analytics[[#This Row],[Years Since Last Promotion]]&lt;=5,"2-5",HR_Analytics[[#This Row],[Years Since Last Promotion]]&lt;=10,"5-10",HR_Analytics[[#This Row],[Years Since Last Promotion]]&lt;=15,"10-15")</f>
        <v>2-5</v>
      </c>
      <c r="AR118" s="14">
        <v>8</v>
      </c>
      <c r="AS118" s="3" t="str" cm="1">
        <f t="array" ref="AS1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9" spans="1:45" x14ac:dyDescent="0.25">
      <c r="A119" s="12">
        <v>36</v>
      </c>
      <c r="B119" s="12" t="str" cm="1">
        <f t="array" ref="B119">_xlfn.IFS(HR_Analytics[[#This Row],[Age]]&lt;=30,"Below 30",HR_Analytics[[#This Row],[Age]]&lt;=40,"30-40",HR_Analytics[[#This Row],[Age]]&lt;=60,"40-60")</f>
        <v>30-40</v>
      </c>
      <c r="C119" s="9" t="s">
        <v>17</v>
      </c>
      <c r="D119" s="9" t="s">
        <v>18</v>
      </c>
      <c r="E119" s="9" t="s">
        <v>12</v>
      </c>
      <c r="F119" s="3">
        <v>11</v>
      </c>
      <c r="G119" s="3" t="str" cm="1">
        <f t="array" ref="G119">_xlfn.IFS(HR_Analytics[[#This Row],[Distance From Home]]&lt;=5,"1-5",HR_Analytics[[#This Row],[Distance From Home]]&lt;=10,"5-10",HR_Analytics[[#This Row],[Distance From Home]]&lt;=15,"10-15",HR_Analytics[[#This Row],[Distance From Home]]&lt;=20,"15-20",HR_Analytics[[#This Row],[Distance From Home]]&gt;20,"Above 20")</f>
        <v>10-15</v>
      </c>
      <c r="H119" s="3">
        <v>2</v>
      </c>
      <c r="I119" s="9" t="str">
        <f>VLOOKUP(H119,Mapping!$J$2:$K$6,2,0)</f>
        <v>College</v>
      </c>
      <c r="J119" s="9" t="s">
        <v>34</v>
      </c>
      <c r="K119" s="3">
        <v>154</v>
      </c>
      <c r="L119" s="3">
        <v>2</v>
      </c>
      <c r="M119" s="9" t="str">
        <f>VLOOKUP(L119,Mapping!$A$2:$B$5,2,0)</f>
        <v>Dissatisfied</v>
      </c>
      <c r="N119" s="9" t="s">
        <v>14</v>
      </c>
      <c r="O119" s="3">
        <v>3</v>
      </c>
      <c r="P119" s="9" t="str">
        <f>VLOOKUP(O119,Mapping!$A$9:$B$12,2,0)</f>
        <v>High</v>
      </c>
      <c r="Q119" s="3">
        <v>3</v>
      </c>
      <c r="R119" s="9" t="str">
        <f>VLOOKUP(Q119,Mapping!$A$16:$B$20,2,0)</f>
        <v>Mid Level</v>
      </c>
      <c r="S119" s="9" t="s">
        <v>15</v>
      </c>
      <c r="T119" s="3">
        <v>4</v>
      </c>
      <c r="U119" s="9" t="str">
        <f>VLOOKUP(T119,Mapping!$E$9:$F$12,2,0)</f>
        <v>Satisfied</v>
      </c>
      <c r="V119" s="9" t="s">
        <v>22</v>
      </c>
      <c r="W119" s="5">
        <v>9738</v>
      </c>
      <c r="X119" s="3">
        <v>0</v>
      </c>
      <c r="Y119" s="9" t="s">
        <v>17</v>
      </c>
      <c r="Z119" s="4">
        <v>14</v>
      </c>
      <c r="AA119" s="24">
        <f>HR_Analytics[[#This Row],[Salary Hike]]/100</f>
        <v>0.14000000000000001</v>
      </c>
      <c r="AB119" s="3">
        <v>3</v>
      </c>
      <c r="AC119" s="9" t="str">
        <f>VLOOKUP(AB119,Mapping!$E$2:$F$3,2,0)</f>
        <v>Excellent</v>
      </c>
      <c r="AD119" s="3">
        <v>3</v>
      </c>
      <c r="AE119" s="9" t="str">
        <f>VLOOKUP(AD119,Mapping!$E$16:$F$19,2,0)</f>
        <v>Neutral</v>
      </c>
      <c r="AF119" s="3">
        <v>1</v>
      </c>
      <c r="AG119" s="3">
        <v>10</v>
      </c>
      <c r="AH119" s="3" t="str" cm="1">
        <f t="array" ref="AH119">_xlfn.IFS(HR_Analytics[[#This Row],[Total Working Years]]&lt;=2,"0-2",HR_Analytics[[#This Row],[Total Working Years]]&lt;=5,"2-5",HR_Analytics[[#This Row],[Total Working Years]]&lt;=10,"5-10",HR_Analytics[[#This Row],[Total Working Years]]&lt;=20,"10-20",HR_Analytics[[#This Row],[Total Working Years]]&lt;=40,"20-40")</f>
        <v>5-10</v>
      </c>
      <c r="AI119" s="3">
        <v>6</v>
      </c>
      <c r="AJ119" s="3">
        <v>3</v>
      </c>
      <c r="AK119" s="9" t="str">
        <f>VLOOKUP(AJ119,Mapping!$J$10:$K$13,2,0)</f>
        <v>Better</v>
      </c>
      <c r="AL119" s="3">
        <v>9</v>
      </c>
      <c r="AM119" s="3" t="str" cm="1">
        <f t="array" ref="AM119">_xlfn.IFS(HR_Analytics[[#This Row],[Years At Company]]&lt;=2,"0-2",HR_Analytics[[#This Row],[Years At Company]]&lt;=5,"2-5",HR_Analytics[[#This Row],[Years At Company]]&lt;=10,"5-10",HR_Analytics[[#This Row],[Years At Company]]&lt;=20,"10-20",HR_Analytics[[#This Row],[Years At Company]]&lt;=40,"20-40")</f>
        <v>5-10</v>
      </c>
      <c r="AN119" s="3">
        <v>7</v>
      </c>
      <c r="AO119" s="3" t="str" cm="1">
        <f t="array" ref="AO119">_xlfn.IFS(HR_Analytics[[#This Row],[Years In Current Role]]&lt;=2,"0-2",HR_Analytics[[#This Row],[Years In Current Role]]&lt;=5,"2-5",HR_Analytics[[#This Row],[Years In Current Role]]&lt;=10,"5-10",HR_Analytics[[#This Row],[Years In Current Role]]&lt;=15,"10-15",HR_Analytics[[#This Row],[Years In Current Role]]&gt;15,"Above 15")</f>
        <v>5-10</v>
      </c>
      <c r="AP119" s="3">
        <v>2</v>
      </c>
      <c r="AQ119" s="14" t="str" cm="1">
        <f t="array" ref="AQ119">_xlfn.IFS(HR_Analytics[[#This Row],[Years Since Last Promotion]]&lt;=2,"0-2",HR_Analytics[[#This Row],[Years Since Last Promotion]]&lt;=5,"2-5",HR_Analytics[[#This Row],[Years Since Last Promotion]]&lt;=10,"5-10",HR_Analytics[[#This Row],[Years Since Last Promotion]]&lt;=15,"10-15")</f>
        <v>0-2</v>
      </c>
      <c r="AR119" s="14">
        <v>8</v>
      </c>
      <c r="AS119" s="3" t="str" cm="1">
        <f t="array" ref="AS1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0" spans="1:45" x14ac:dyDescent="0.25">
      <c r="A120" s="12">
        <v>36</v>
      </c>
      <c r="B120" s="12" t="str" cm="1">
        <f t="array" ref="B120">_xlfn.IFS(HR_Analytics[[#This Row],[Age]]&lt;=30,"Below 30",HR_Analytics[[#This Row],[Age]]&lt;=40,"30-40",HR_Analytics[[#This Row],[Age]]&lt;=60,"40-60")</f>
        <v>30-40</v>
      </c>
      <c r="C120" s="9" t="s">
        <v>17</v>
      </c>
      <c r="D120" s="9" t="s">
        <v>11</v>
      </c>
      <c r="E120" s="9" t="s">
        <v>19</v>
      </c>
      <c r="F120" s="3">
        <v>3</v>
      </c>
      <c r="G120" s="3" t="str" cm="1">
        <f t="array" ref="G120">_xlfn.IFS(HR_Analytics[[#This Row],[Distance From Home]]&lt;=5,"1-5",HR_Analytics[[#This Row],[Distance From Home]]&lt;=10,"5-10",HR_Analytics[[#This Row],[Distance From Home]]&lt;=15,"10-15",HR_Analytics[[#This Row],[Distance From Home]]&lt;=20,"15-20",HR_Analytics[[#This Row],[Distance From Home]]&gt;20,"Above 20")</f>
        <v>1-5</v>
      </c>
      <c r="H120" s="3">
        <v>2</v>
      </c>
      <c r="I120" s="9" t="str">
        <f>VLOOKUP(H120,Mapping!$J$2:$K$6,2,0)</f>
        <v>College</v>
      </c>
      <c r="J120" s="9" t="s">
        <v>13</v>
      </c>
      <c r="K120" s="3">
        <v>155</v>
      </c>
      <c r="L120" s="3">
        <v>1</v>
      </c>
      <c r="M120" s="9" t="str">
        <f>VLOOKUP(L120,Mapping!$A$2:$B$5,2,0)</f>
        <v>Very Dissatisfied</v>
      </c>
      <c r="N120" s="9" t="s">
        <v>14</v>
      </c>
      <c r="O120" s="3">
        <v>3</v>
      </c>
      <c r="P120" s="9" t="str">
        <f>VLOOKUP(O120,Mapping!$A$9:$B$12,2,0)</f>
        <v>High</v>
      </c>
      <c r="Q120" s="3">
        <v>1</v>
      </c>
      <c r="R120" s="9" t="str">
        <f>VLOOKUP(Q120,Mapping!$A$16:$B$20,2,0)</f>
        <v>Entry Level</v>
      </c>
      <c r="S120" s="9" t="s">
        <v>24</v>
      </c>
      <c r="T120" s="3">
        <v>4</v>
      </c>
      <c r="U120" s="9" t="str">
        <f>VLOOKUP(T120,Mapping!$E$9:$F$12,2,0)</f>
        <v>Satisfied</v>
      </c>
      <c r="V120" s="9" t="s">
        <v>26</v>
      </c>
      <c r="W120" s="5">
        <v>2835</v>
      </c>
      <c r="X120" s="3">
        <v>5</v>
      </c>
      <c r="Y120" s="9" t="s">
        <v>17</v>
      </c>
      <c r="Z120" s="4">
        <v>22</v>
      </c>
      <c r="AA120" s="24">
        <f>HR_Analytics[[#This Row],[Salary Hike]]/100</f>
        <v>0.22</v>
      </c>
      <c r="AB120" s="3">
        <v>4</v>
      </c>
      <c r="AC120" s="9" t="str">
        <f>VLOOKUP(AB120,Mapping!$E$2:$F$3,2,0)</f>
        <v>Outstanding</v>
      </c>
      <c r="AD120" s="3">
        <v>1</v>
      </c>
      <c r="AE120" s="9" t="str">
        <f>VLOOKUP(AD120,Mapping!$E$16:$F$19,2,0)</f>
        <v>Very Dissatisfied</v>
      </c>
      <c r="AF120" s="3">
        <v>1</v>
      </c>
      <c r="AG120" s="3">
        <v>7</v>
      </c>
      <c r="AH120" s="3" t="str" cm="1">
        <f t="array" ref="AH120">_xlfn.IFS(HR_Analytics[[#This Row],[Total Working Years]]&lt;=2,"0-2",HR_Analytics[[#This Row],[Total Working Years]]&lt;=5,"2-5",HR_Analytics[[#This Row],[Total Working Years]]&lt;=10,"5-10",HR_Analytics[[#This Row],[Total Working Years]]&lt;=20,"10-20",HR_Analytics[[#This Row],[Total Working Years]]&lt;=40,"20-40")</f>
        <v>5-10</v>
      </c>
      <c r="AI120" s="3">
        <v>2</v>
      </c>
      <c r="AJ120" s="3">
        <v>3</v>
      </c>
      <c r="AK120" s="9" t="str">
        <f>VLOOKUP(AJ120,Mapping!$J$10:$K$13,2,0)</f>
        <v>Better</v>
      </c>
      <c r="AL120" s="3">
        <v>1</v>
      </c>
      <c r="AM120" s="3" t="str" cm="1">
        <f t="array" ref="AM120">_xlfn.IFS(HR_Analytics[[#This Row],[Years At Company]]&lt;=2,"0-2",HR_Analytics[[#This Row],[Years At Company]]&lt;=5,"2-5",HR_Analytics[[#This Row],[Years At Company]]&lt;=10,"5-10",HR_Analytics[[#This Row],[Years At Company]]&lt;=20,"10-20",HR_Analytics[[#This Row],[Years At Company]]&lt;=40,"20-40")</f>
        <v>0-2</v>
      </c>
      <c r="AN120" s="3">
        <v>0</v>
      </c>
      <c r="AO120" s="3" t="str" cm="1">
        <f t="array" ref="AO120">_xlfn.IFS(HR_Analytics[[#This Row],[Years In Current Role]]&lt;=2,"0-2",HR_Analytics[[#This Row],[Years In Current Role]]&lt;=5,"2-5",HR_Analytics[[#This Row],[Years In Current Role]]&lt;=10,"5-10",HR_Analytics[[#This Row],[Years In Current Role]]&lt;=15,"10-15",HR_Analytics[[#This Row],[Years In Current Role]]&gt;15,"Above 15")</f>
        <v>0-2</v>
      </c>
      <c r="AP120" s="3">
        <v>0</v>
      </c>
      <c r="AQ120" s="14" t="str" cm="1">
        <f t="array" ref="AQ120">_xlfn.IFS(HR_Analytics[[#This Row],[Years Since Last Promotion]]&lt;=2,"0-2",HR_Analytics[[#This Row],[Years Since Last Promotion]]&lt;=5,"2-5",HR_Analytics[[#This Row],[Years Since Last Promotion]]&lt;=10,"5-10",HR_Analytics[[#This Row],[Years Since Last Promotion]]&lt;=15,"10-15")</f>
        <v>0-2</v>
      </c>
      <c r="AR120" s="14">
        <v>0</v>
      </c>
      <c r="AS120" s="3" t="str" cm="1">
        <f t="array" ref="AS1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1" spans="1:45" x14ac:dyDescent="0.25">
      <c r="A121" s="12">
        <v>43</v>
      </c>
      <c r="B121" s="12" t="str" cm="1">
        <f t="array" ref="B121">_xlfn.IFS(HR_Analytics[[#This Row],[Age]]&lt;=30,"Below 30",HR_Analytics[[#This Row],[Age]]&lt;=40,"30-40",HR_Analytics[[#This Row],[Age]]&lt;=60,"40-60")</f>
        <v>40-60</v>
      </c>
      <c r="C121" s="9" t="s">
        <v>17</v>
      </c>
      <c r="D121" s="9" t="s">
        <v>18</v>
      </c>
      <c r="E121" s="9" t="s">
        <v>12</v>
      </c>
      <c r="F121" s="3">
        <v>26</v>
      </c>
      <c r="G121" s="3" t="str" cm="1">
        <f t="array" ref="G121">_xlfn.IFS(HR_Analytics[[#This Row],[Distance From Home]]&lt;=5,"1-5",HR_Analytics[[#This Row],[Distance From Home]]&lt;=10,"5-10",HR_Analytics[[#This Row],[Distance From Home]]&lt;=15,"10-15",HR_Analytics[[#This Row],[Distance From Home]]&lt;=20,"15-20",HR_Analytics[[#This Row],[Distance From Home]]&gt;20,"Above 20")</f>
        <v>Above 20</v>
      </c>
      <c r="H121" s="3">
        <v>2</v>
      </c>
      <c r="I121" s="9" t="str">
        <f>VLOOKUP(H121,Mapping!$J$2:$K$6,2,0)</f>
        <v>College</v>
      </c>
      <c r="J121" s="9" t="s">
        <v>13</v>
      </c>
      <c r="K121" s="3">
        <v>158</v>
      </c>
      <c r="L121" s="3">
        <v>3</v>
      </c>
      <c r="M121" s="9" t="str">
        <f>VLOOKUP(L121,Mapping!$A$2:$B$5,2,0)</f>
        <v>Neutral</v>
      </c>
      <c r="N121" s="9" t="s">
        <v>20</v>
      </c>
      <c r="O121" s="3">
        <v>3</v>
      </c>
      <c r="P121" s="9" t="str">
        <f>VLOOKUP(O121,Mapping!$A$9:$B$12,2,0)</f>
        <v>High</v>
      </c>
      <c r="Q121" s="3">
        <v>4</v>
      </c>
      <c r="R121" s="9" t="str">
        <f>VLOOKUP(Q121,Mapping!$A$16:$B$20,2,0)</f>
        <v>Senior</v>
      </c>
      <c r="S121" s="9" t="s">
        <v>30</v>
      </c>
      <c r="T121" s="3">
        <v>4</v>
      </c>
      <c r="U121" s="9" t="str">
        <f>VLOOKUP(T121,Mapping!$E$9:$F$12,2,0)</f>
        <v>Satisfied</v>
      </c>
      <c r="V121" s="9" t="s">
        <v>22</v>
      </c>
      <c r="W121" s="5">
        <v>16959</v>
      </c>
      <c r="X121" s="3">
        <v>1</v>
      </c>
      <c r="Y121" s="9" t="s">
        <v>10</v>
      </c>
      <c r="Z121" s="4">
        <v>12</v>
      </c>
      <c r="AA121" s="24">
        <f>HR_Analytics[[#This Row],[Salary Hike]]/100</f>
        <v>0.12</v>
      </c>
      <c r="AB121" s="3">
        <v>3</v>
      </c>
      <c r="AC121" s="9" t="str">
        <f>VLOOKUP(AB121,Mapping!$E$2:$F$3,2,0)</f>
        <v>Excellent</v>
      </c>
      <c r="AD121" s="3">
        <v>4</v>
      </c>
      <c r="AE121" s="9" t="str">
        <f>VLOOKUP(AD121,Mapping!$E$16:$F$19,2,0)</f>
        <v>Satisfied</v>
      </c>
      <c r="AF121" s="3">
        <v>2</v>
      </c>
      <c r="AG121" s="3">
        <v>25</v>
      </c>
      <c r="AH121" s="3" t="str" cm="1">
        <f t="array" ref="AH121">_xlfn.IFS(HR_Analytics[[#This Row],[Total Working Years]]&lt;=2,"0-2",HR_Analytics[[#This Row],[Total Working Years]]&lt;=5,"2-5",HR_Analytics[[#This Row],[Total Working Years]]&lt;=10,"5-10",HR_Analytics[[#This Row],[Total Working Years]]&lt;=20,"10-20",HR_Analytics[[#This Row],[Total Working Years]]&lt;=40,"20-40")</f>
        <v>20-40</v>
      </c>
      <c r="AI121" s="3">
        <v>3</v>
      </c>
      <c r="AJ121" s="3">
        <v>4</v>
      </c>
      <c r="AK121" s="9" t="str">
        <f>VLOOKUP(AJ121,Mapping!$J$10:$K$13,2,0)</f>
        <v>Best</v>
      </c>
      <c r="AL121" s="3">
        <v>25</v>
      </c>
      <c r="AM121" s="3" t="str" cm="1">
        <f t="array" ref="AM121">_xlfn.IFS(HR_Analytics[[#This Row],[Years At Company]]&lt;=2,"0-2",HR_Analytics[[#This Row],[Years At Company]]&lt;=5,"2-5",HR_Analytics[[#This Row],[Years At Company]]&lt;=10,"5-10",HR_Analytics[[#This Row],[Years At Company]]&lt;=20,"10-20",HR_Analytics[[#This Row],[Years At Company]]&lt;=40,"20-40")</f>
        <v>20-40</v>
      </c>
      <c r="AN121" s="3">
        <v>12</v>
      </c>
      <c r="AO121" s="3" t="str" cm="1">
        <f t="array" ref="AO121">_xlfn.IFS(HR_Analytics[[#This Row],[Years In Current Role]]&lt;=2,"0-2",HR_Analytics[[#This Row],[Years In Current Role]]&lt;=5,"2-5",HR_Analytics[[#This Row],[Years In Current Role]]&lt;=10,"5-10",HR_Analytics[[#This Row],[Years In Current Role]]&lt;=15,"10-15",HR_Analytics[[#This Row],[Years In Current Role]]&gt;15,"Above 15")</f>
        <v>10-15</v>
      </c>
      <c r="AP121" s="3">
        <v>4</v>
      </c>
      <c r="AQ121" s="14" t="str" cm="1">
        <f t="array" ref="AQ121">_xlfn.IFS(HR_Analytics[[#This Row],[Years Since Last Promotion]]&lt;=2,"0-2",HR_Analytics[[#This Row],[Years Since Last Promotion]]&lt;=5,"2-5",HR_Analytics[[#This Row],[Years Since Last Promotion]]&lt;=10,"5-10",HR_Analytics[[#This Row],[Years Since Last Promotion]]&lt;=15,"10-15")</f>
        <v>2-5</v>
      </c>
      <c r="AR121" s="14">
        <v>12</v>
      </c>
      <c r="AS121" s="3" t="str" cm="1">
        <f t="array" ref="AS1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22" spans="1:45" x14ac:dyDescent="0.25">
      <c r="A122" s="12">
        <v>30</v>
      </c>
      <c r="B122" s="12" t="str" cm="1">
        <f t="array" ref="B122">_xlfn.IFS(HR_Analytics[[#This Row],[Age]]&lt;=30,"Below 30",HR_Analytics[[#This Row],[Age]]&lt;=40,"30-40",HR_Analytics[[#This Row],[Age]]&lt;=60,"40-60")</f>
        <v>Below 30</v>
      </c>
      <c r="C122" s="9" t="s">
        <v>17</v>
      </c>
      <c r="D122" s="9" t="s">
        <v>18</v>
      </c>
      <c r="E122" s="9" t="s">
        <v>19</v>
      </c>
      <c r="F122" s="3">
        <v>23</v>
      </c>
      <c r="G122" s="3" t="str" cm="1">
        <f t="array" ref="G122">_xlfn.IFS(HR_Analytics[[#This Row],[Distance From Home]]&lt;=5,"1-5",HR_Analytics[[#This Row],[Distance From Home]]&lt;=10,"5-10",HR_Analytics[[#This Row],[Distance From Home]]&lt;=15,"10-15",HR_Analytics[[#This Row],[Distance From Home]]&lt;=20,"15-20",HR_Analytics[[#This Row],[Distance From Home]]&gt;20,"Above 20")</f>
        <v>Above 20</v>
      </c>
      <c r="H122" s="3">
        <v>3</v>
      </c>
      <c r="I122" s="9" t="str">
        <f>VLOOKUP(H122,Mapping!$J$2:$K$6,2,0)</f>
        <v>Bachelors</v>
      </c>
      <c r="J122" s="9" t="s">
        <v>13</v>
      </c>
      <c r="K122" s="3">
        <v>159</v>
      </c>
      <c r="L122" s="3">
        <v>1</v>
      </c>
      <c r="M122" s="9" t="str">
        <f>VLOOKUP(L122,Mapping!$A$2:$B$5,2,0)</f>
        <v>Very Dissatisfied</v>
      </c>
      <c r="N122" s="9" t="s">
        <v>20</v>
      </c>
      <c r="O122" s="3">
        <v>1</v>
      </c>
      <c r="P122" s="9" t="str">
        <f>VLOOKUP(O122,Mapping!$A$9:$B$12,2,0)</f>
        <v>Low</v>
      </c>
      <c r="Q122" s="3">
        <v>1</v>
      </c>
      <c r="R122" s="9" t="str">
        <f>VLOOKUP(Q122,Mapping!$A$16:$B$20,2,0)</f>
        <v>Entry Level</v>
      </c>
      <c r="S122" s="9" t="s">
        <v>21</v>
      </c>
      <c r="T122" s="3">
        <v>3</v>
      </c>
      <c r="U122" s="9" t="str">
        <f>VLOOKUP(T122,Mapping!$E$9:$F$12,2,0)</f>
        <v>Neutral</v>
      </c>
      <c r="V122" s="9" t="s">
        <v>26</v>
      </c>
      <c r="W122" s="5">
        <v>2613</v>
      </c>
      <c r="X122" s="3">
        <v>1</v>
      </c>
      <c r="Y122" s="9" t="s">
        <v>17</v>
      </c>
      <c r="Z122" s="4">
        <v>25</v>
      </c>
      <c r="AA122" s="24">
        <f>HR_Analytics[[#This Row],[Salary Hike]]/100</f>
        <v>0.25</v>
      </c>
      <c r="AB122" s="3">
        <v>4</v>
      </c>
      <c r="AC122" s="9" t="str">
        <f>VLOOKUP(AB122,Mapping!$E$2:$F$3,2,0)</f>
        <v>Outstanding</v>
      </c>
      <c r="AD122" s="3">
        <v>3</v>
      </c>
      <c r="AE122" s="9" t="str">
        <f>VLOOKUP(AD122,Mapping!$E$16:$F$19,2,0)</f>
        <v>Neutral</v>
      </c>
      <c r="AF122" s="3">
        <v>3</v>
      </c>
      <c r="AG122" s="3">
        <v>10</v>
      </c>
      <c r="AH122" s="3" t="str" cm="1">
        <f t="array" ref="AH122">_xlfn.IFS(HR_Analytics[[#This Row],[Total Working Years]]&lt;=2,"0-2",HR_Analytics[[#This Row],[Total Working Years]]&lt;=5,"2-5",HR_Analytics[[#This Row],[Total Working Years]]&lt;=10,"5-10",HR_Analytics[[#This Row],[Total Working Years]]&lt;=20,"10-20",HR_Analytics[[#This Row],[Total Working Years]]&lt;=40,"20-40")</f>
        <v>5-10</v>
      </c>
      <c r="AI122" s="3">
        <v>2</v>
      </c>
      <c r="AJ122" s="3">
        <v>2</v>
      </c>
      <c r="AK122" s="9" t="str">
        <f>VLOOKUP(AJ122,Mapping!$J$10:$K$13,2,0)</f>
        <v>Good</v>
      </c>
      <c r="AL122" s="3">
        <v>10</v>
      </c>
      <c r="AM122" s="3" t="str" cm="1">
        <f t="array" ref="AM122">_xlfn.IFS(HR_Analytics[[#This Row],[Years At Company]]&lt;=2,"0-2",HR_Analytics[[#This Row],[Years At Company]]&lt;=5,"2-5",HR_Analytics[[#This Row],[Years At Company]]&lt;=10,"5-10",HR_Analytics[[#This Row],[Years At Company]]&lt;=20,"10-20",HR_Analytics[[#This Row],[Years At Company]]&lt;=40,"20-40")</f>
        <v>5-10</v>
      </c>
      <c r="AN122" s="3">
        <v>7</v>
      </c>
      <c r="AO122" s="3" t="str" cm="1">
        <f t="array" ref="AO122">_xlfn.IFS(HR_Analytics[[#This Row],[Years In Current Role]]&lt;=2,"0-2",HR_Analytics[[#This Row],[Years In Current Role]]&lt;=5,"2-5",HR_Analytics[[#This Row],[Years In Current Role]]&lt;=10,"5-10",HR_Analytics[[#This Row],[Years In Current Role]]&lt;=15,"10-15",HR_Analytics[[#This Row],[Years In Current Role]]&gt;15,"Above 15")</f>
        <v>5-10</v>
      </c>
      <c r="AP122" s="3">
        <v>0</v>
      </c>
      <c r="AQ122" s="14" t="str" cm="1">
        <f t="array" ref="AQ122">_xlfn.IFS(HR_Analytics[[#This Row],[Years Since Last Promotion]]&lt;=2,"0-2",HR_Analytics[[#This Row],[Years Since Last Promotion]]&lt;=5,"2-5",HR_Analytics[[#This Row],[Years Since Last Promotion]]&lt;=10,"5-10",HR_Analytics[[#This Row],[Years Since Last Promotion]]&lt;=15,"10-15")</f>
        <v>0-2</v>
      </c>
      <c r="AR122" s="14">
        <v>9</v>
      </c>
      <c r="AS122" s="3" t="str" cm="1">
        <f t="array" ref="AS1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3" spans="1:45" x14ac:dyDescent="0.25">
      <c r="A123" s="12">
        <v>33</v>
      </c>
      <c r="B123" s="12" t="str" cm="1">
        <f t="array" ref="B123">_xlfn.IFS(HR_Analytics[[#This Row],[Age]]&lt;=30,"Below 30",HR_Analytics[[#This Row],[Age]]&lt;=40,"30-40",HR_Analytics[[#This Row],[Age]]&lt;=60,"40-60")</f>
        <v>30-40</v>
      </c>
      <c r="C123" s="9" t="s">
        <v>17</v>
      </c>
      <c r="D123" s="9" t="s">
        <v>29</v>
      </c>
      <c r="E123" s="9" t="s">
        <v>12</v>
      </c>
      <c r="F123" s="3">
        <v>22</v>
      </c>
      <c r="G123" s="3" t="str" cm="1">
        <f t="array" ref="G123">_xlfn.IFS(HR_Analytics[[#This Row],[Distance From Home]]&lt;=5,"1-5",HR_Analytics[[#This Row],[Distance From Home]]&lt;=10,"5-10",HR_Analytics[[#This Row],[Distance From Home]]&lt;=15,"10-15",HR_Analytics[[#This Row],[Distance From Home]]&lt;=20,"15-20",HR_Analytics[[#This Row],[Distance From Home]]&gt;20,"Above 20")</f>
        <v>Above 20</v>
      </c>
      <c r="H123" s="3">
        <v>2</v>
      </c>
      <c r="I123" s="9" t="str">
        <f>VLOOKUP(H123,Mapping!$J$2:$K$6,2,0)</f>
        <v>College</v>
      </c>
      <c r="J123" s="9" t="s">
        <v>33</v>
      </c>
      <c r="K123" s="3">
        <v>160</v>
      </c>
      <c r="L123" s="3">
        <v>3</v>
      </c>
      <c r="M123" s="9" t="str">
        <f>VLOOKUP(L123,Mapping!$A$2:$B$5,2,0)</f>
        <v>Neutral</v>
      </c>
      <c r="N123" s="9" t="s">
        <v>20</v>
      </c>
      <c r="O123" s="3">
        <v>3</v>
      </c>
      <c r="P123" s="9" t="str">
        <f>VLOOKUP(O123,Mapping!$A$9:$B$12,2,0)</f>
        <v>High</v>
      </c>
      <c r="Q123" s="3">
        <v>2</v>
      </c>
      <c r="R123" s="9" t="str">
        <f>VLOOKUP(Q123,Mapping!$A$16:$B$20,2,0)</f>
        <v>Junior</v>
      </c>
      <c r="S123" s="9" t="s">
        <v>15</v>
      </c>
      <c r="T123" s="3">
        <v>2</v>
      </c>
      <c r="U123" s="9" t="str">
        <f>VLOOKUP(T123,Mapping!$E$9:$F$12,2,0)</f>
        <v>Dissatisfied</v>
      </c>
      <c r="V123" s="9" t="s">
        <v>22</v>
      </c>
      <c r="W123" s="5">
        <v>6146</v>
      </c>
      <c r="X123" s="3">
        <v>0</v>
      </c>
      <c r="Y123" s="9" t="s">
        <v>17</v>
      </c>
      <c r="Z123" s="4">
        <v>13</v>
      </c>
      <c r="AA123" s="24">
        <f>HR_Analytics[[#This Row],[Salary Hike]]/100</f>
        <v>0.13</v>
      </c>
      <c r="AB123" s="3">
        <v>3</v>
      </c>
      <c r="AC123" s="9" t="str">
        <f>VLOOKUP(AB123,Mapping!$E$2:$F$3,2,0)</f>
        <v>Excellent</v>
      </c>
      <c r="AD123" s="3">
        <v>1</v>
      </c>
      <c r="AE123" s="9" t="str">
        <f>VLOOKUP(AD123,Mapping!$E$16:$F$19,2,0)</f>
        <v>Very Dissatisfied</v>
      </c>
      <c r="AF123" s="3">
        <v>1</v>
      </c>
      <c r="AG123" s="3">
        <v>8</v>
      </c>
      <c r="AH123" s="3" t="str" cm="1">
        <f t="array" ref="AH123">_xlfn.IFS(HR_Analytics[[#This Row],[Total Working Years]]&lt;=2,"0-2",HR_Analytics[[#This Row],[Total Working Years]]&lt;=5,"2-5",HR_Analytics[[#This Row],[Total Working Years]]&lt;=10,"5-10",HR_Analytics[[#This Row],[Total Working Years]]&lt;=20,"10-20",HR_Analytics[[#This Row],[Total Working Years]]&lt;=40,"20-40")</f>
        <v>5-10</v>
      </c>
      <c r="AI123" s="3">
        <v>2</v>
      </c>
      <c r="AJ123" s="3">
        <v>4</v>
      </c>
      <c r="AK123" s="9" t="str">
        <f>VLOOKUP(AJ123,Mapping!$J$10:$K$13,2,0)</f>
        <v>Best</v>
      </c>
      <c r="AL123" s="3">
        <v>7</v>
      </c>
      <c r="AM123" s="3" t="str" cm="1">
        <f t="array" ref="AM123">_xlfn.IFS(HR_Analytics[[#This Row],[Years At Company]]&lt;=2,"0-2",HR_Analytics[[#This Row],[Years At Company]]&lt;=5,"2-5",HR_Analytics[[#This Row],[Years At Company]]&lt;=10,"5-10",HR_Analytics[[#This Row],[Years At Company]]&lt;=20,"10-20",HR_Analytics[[#This Row],[Years At Company]]&lt;=40,"20-40")</f>
        <v>5-10</v>
      </c>
      <c r="AN123" s="3">
        <v>7</v>
      </c>
      <c r="AO123" s="3" t="str" cm="1">
        <f t="array" ref="AO123">_xlfn.IFS(HR_Analytics[[#This Row],[Years In Current Role]]&lt;=2,"0-2",HR_Analytics[[#This Row],[Years In Current Role]]&lt;=5,"2-5",HR_Analytics[[#This Row],[Years In Current Role]]&lt;=10,"5-10",HR_Analytics[[#This Row],[Years In Current Role]]&lt;=15,"10-15",HR_Analytics[[#This Row],[Years In Current Role]]&gt;15,"Above 15")</f>
        <v>5-10</v>
      </c>
      <c r="AP123" s="3">
        <v>0</v>
      </c>
      <c r="AQ123" s="14" t="str" cm="1">
        <f t="array" ref="AQ123">_xlfn.IFS(HR_Analytics[[#This Row],[Years Since Last Promotion]]&lt;=2,"0-2",HR_Analytics[[#This Row],[Years Since Last Promotion]]&lt;=5,"2-5",HR_Analytics[[#This Row],[Years Since Last Promotion]]&lt;=10,"5-10",HR_Analytics[[#This Row],[Years Since Last Promotion]]&lt;=15,"10-15")</f>
        <v>0-2</v>
      </c>
      <c r="AR123" s="14">
        <v>7</v>
      </c>
      <c r="AS123" s="3" t="str" cm="1">
        <f t="array" ref="AS1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4" spans="1:45" x14ac:dyDescent="0.25">
      <c r="A124" s="12">
        <v>56</v>
      </c>
      <c r="B124" s="12" t="str" cm="1">
        <f t="array" ref="B124">_xlfn.IFS(HR_Analytics[[#This Row],[Age]]&lt;=30,"Below 30",HR_Analytics[[#This Row],[Age]]&lt;=40,"30-40",HR_Analytics[[#This Row],[Age]]&lt;=60,"40-60")</f>
        <v>40-60</v>
      </c>
      <c r="C124" s="9" t="s">
        <v>10</v>
      </c>
      <c r="D124" s="9" t="s">
        <v>11</v>
      </c>
      <c r="E124" s="9" t="s">
        <v>19</v>
      </c>
      <c r="F124" s="3">
        <v>14</v>
      </c>
      <c r="G124" s="3" t="str" cm="1">
        <f t="array" ref="G124">_xlfn.IFS(HR_Analytics[[#This Row],[Distance From Home]]&lt;=5,"1-5",HR_Analytics[[#This Row],[Distance From Home]]&lt;=10,"5-10",HR_Analytics[[#This Row],[Distance From Home]]&lt;=15,"10-15",HR_Analytics[[#This Row],[Distance From Home]]&lt;=20,"15-20",HR_Analytics[[#This Row],[Distance From Home]]&gt;20,"Above 20")</f>
        <v>10-15</v>
      </c>
      <c r="H124" s="3">
        <v>4</v>
      </c>
      <c r="I124" s="9" t="str">
        <f>VLOOKUP(H124,Mapping!$J$2:$K$6,2,0)</f>
        <v>Masters</v>
      </c>
      <c r="J124" s="9" t="s">
        <v>13</v>
      </c>
      <c r="K124" s="3">
        <v>161</v>
      </c>
      <c r="L124" s="3">
        <v>2</v>
      </c>
      <c r="M124" s="9" t="str">
        <f>VLOOKUP(L124,Mapping!$A$2:$B$5,2,0)</f>
        <v>Dissatisfied</v>
      </c>
      <c r="N124" s="9" t="s">
        <v>14</v>
      </c>
      <c r="O124" s="3">
        <v>3</v>
      </c>
      <c r="P124" s="9" t="str">
        <f>VLOOKUP(O124,Mapping!$A$9:$B$12,2,0)</f>
        <v>High</v>
      </c>
      <c r="Q124" s="3">
        <v>1</v>
      </c>
      <c r="R124" s="9" t="str">
        <f>VLOOKUP(Q124,Mapping!$A$16:$B$20,2,0)</f>
        <v>Entry Level</v>
      </c>
      <c r="S124" s="9" t="s">
        <v>21</v>
      </c>
      <c r="T124" s="3">
        <v>2</v>
      </c>
      <c r="U124" s="9" t="str">
        <f>VLOOKUP(T124,Mapping!$E$9:$F$12,2,0)</f>
        <v>Dissatisfied</v>
      </c>
      <c r="V124" s="9" t="s">
        <v>22</v>
      </c>
      <c r="W124" s="5">
        <v>4963</v>
      </c>
      <c r="X124" s="3">
        <v>9</v>
      </c>
      <c r="Y124" s="9" t="s">
        <v>10</v>
      </c>
      <c r="Z124" s="4">
        <v>18</v>
      </c>
      <c r="AA124" s="24">
        <f>HR_Analytics[[#This Row],[Salary Hike]]/100</f>
        <v>0.18</v>
      </c>
      <c r="AB124" s="3">
        <v>3</v>
      </c>
      <c r="AC124" s="9" t="str">
        <f>VLOOKUP(AB124,Mapping!$E$2:$F$3,2,0)</f>
        <v>Excellent</v>
      </c>
      <c r="AD124" s="3">
        <v>1</v>
      </c>
      <c r="AE124" s="9" t="str">
        <f>VLOOKUP(AD124,Mapping!$E$16:$F$19,2,0)</f>
        <v>Very Dissatisfied</v>
      </c>
      <c r="AF124" s="3">
        <v>3</v>
      </c>
      <c r="AG124" s="3">
        <v>7</v>
      </c>
      <c r="AH124" s="3" t="str" cm="1">
        <f t="array" ref="AH124">_xlfn.IFS(HR_Analytics[[#This Row],[Total Working Years]]&lt;=2,"0-2",HR_Analytics[[#This Row],[Total Working Years]]&lt;=5,"2-5",HR_Analytics[[#This Row],[Total Working Years]]&lt;=10,"5-10",HR_Analytics[[#This Row],[Total Working Years]]&lt;=20,"10-20",HR_Analytics[[#This Row],[Total Working Years]]&lt;=40,"20-40")</f>
        <v>5-10</v>
      </c>
      <c r="AI124" s="3">
        <v>2</v>
      </c>
      <c r="AJ124" s="3">
        <v>3</v>
      </c>
      <c r="AK124" s="9" t="str">
        <f>VLOOKUP(AJ124,Mapping!$J$10:$K$13,2,0)</f>
        <v>Better</v>
      </c>
      <c r="AL124" s="3">
        <v>5</v>
      </c>
      <c r="AM124" s="3" t="str" cm="1">
        <f t="array" ref="AM124">_xlfn.IFS(HR_Analytics[[#This Row],[Years At Company]]&lt;=2,"0-2",HR_Analytics[[#This Row],[Years At Company]]&lt;=5,"2-5",HR_Analytics[[#This Row],[Years At Company]]&lt;=10,"5-10",HR_Analytics[[#This Row],[Years At Company]]&lt;=20,"10-20",HR_Analytics[[#This Row],[Years At Company]]&lt;=40,"20-40")</f>
        <v>2-5</v>
      </c>
      <c r="AN124" s="3">
        <v>4</v>
      </c>
      <c r="AO124" s="3" t="str" cm="1">
        <f t="array" ref="AO124">_xlfn.IFS(HR_Analytics[[#This Row],[Years In Current Role]]&lt;=2,"0-2",HR_Analytics[[#This Row],[Years In Current Role]]&lt;=5,"2-5",HR_Analytics[[#This Row],[Years In Current Role]]&lt;=10,"5-10",HR_Analytics[[#This Row],[Years In Current Role]]&lt;=15,"10-15",HR_Analytics[[#This Row],[Years In Current Role]]&gt;15,"Above 15")</f>
        <v>2-5</v>
      </c>
      <c r="AP124" s="3">
        <v>4</v>
      </c>
      <c r="AQ124" s="14" t="str" cm="1">
        <f t="array" ref="AQ124">_xlfn.IFS(HR_Analytics[[#This Row],[Years Since Last Promotion]]&lt;=2,"0-2",HR_Analytics[[#This Row],[Years Since Last Promotion]]&lt;=5,"2-5",HR_Analytics[[#This Row],[Years Since Last Promotion]]&lt;=10,"5-10",HR_Analytics[[#This Row],[Years Since Last Promotion]]&lt;=15,"10-15")</f>
        <v>2-5</v>
      </c>
      <c r="AR124" s="14">
        <v>3</v>
      </c>
      <c r="AS124" s="3" t="str" cm="1">
        <f t="array" ref="AS1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5" spans="1:45" x14ac:dyDescent="0.25">
      <c r="A125" s="12">
        <v>51</v>
      </c>
      <c r="B125" s="12" t="str" cm="1">
        <f t="array" ref="B125">_xlfn.IFS(HR_Analytics[[#This Row],[Age]]&lt;=30,"Below 30",HR_Analytics[[#This Row],[Age]]&lt;=40,"30-40",HR_Analytics[[#This Row],[Age]]&lt;=60,"40-60")</f>
        <v>40-60</v>
      </c>
      <c r="C125" s="9" t="s">
        <v>17</v>
      </c>
      <c r="D125" s="9" t="s">
        <v>11</v>
      </c>
      <c r="E125" s="9" t="s">
        <v>19</v>
      </c>
      <c r="F125" s="3">
        <v>6</v>
      </c>
      <c r="G125" s="3" t="str" cm="1">
        <f t="array" ref="G125">_xlfn.IFS(HR_Analytics[[#This Row],[Distance From Home]]&lt;=5,"1-5",HR_Analytics[[#This Row],[Distance From Home]]&lt;=10,"5-10",HR_Analytics[[#This Row],[Distance From Home]]&lt;=15,"10-15",HR_Analytics[[#This Row],[Distance From Home]]&lt;=20,"15-20",HR_Analytics[[#This Row],[Distance From Home]]&gt;20,"Above 20")</f>
        <v>5-10</v>
      </c>
      <c r="H125" s="3">
        <v>3</v>
      </c>
      <c r="I125" s="9" t="str">
        <f>VLOOKUP(H125,Mapping!$J$2:$K$6,2,0)</f>
        <v>Bachelors</v>
      </c>
      <c r="J125" s="9" t="s">
        <v>13</v>
      </c>
      <c r="K125" s="3">
        <v>162</v>
      </c>
      <c r="L125" s="3">
        <v>1</v>
      </c>
      <c r="M125" s="9" t="str">
        <f>VLOOKUP(L125,Mapping!$A$2:$B$5,2,0)</f>
        <v>Very Dissatisfied</v>
      </c>
      <c r="N125" s="9" t="s">
        <v>20</v>
      </c>
      <c r="O125" s="3">
        <v>3</v>
      </c>
      <c r="P125" s="9" t="str">
        <f>VLOOKUP(O125,Mapping!$A$9:$B$12,2,0)</f>
        <v>High</v>
      </c>
      <c r="Q125" s="3">
        <v>5</v>
      </c>
      <c r="R125" s="9" t="str">
        <f>VLOOKUP(Q125,Mapping!$A$16:$B$20,2,0)</f>
        <v>Executive</v>
      </c>
      <c r="S125" s="9" t="s">
        <v>32</v>
      </c>
      <c r="T125" s="3">
        <v>3</v>
      </c>
      <c r="U125" s="9" t="str">
        <f>VLOOKUP(T125,Mapping!$E$9:$F$12,2,0)</f>
        <v>Neutral</v>
      </c>
      <c r="V125" s="9" t="s">
        <v>16</v>
      </c>
      <c r="W125" s="5">
        <v>19537</v>
      </c>
      <c r="X125" s="3">
        <v>7</v>
      </c>
      <c r="Y125" s="9" t="s">
        <v>17</v>
      </c>
      <c r="Z125" s="4">
        <v>13</v>
      </c>
      <c r="AA125" s="24">
        <f>HR_Analytics[[#This Row],[Salary Hike]]/100</f>
        <v>0.13</v>
      </c>
      <c r="AB125" s="3">
        <v>3</v>
      </c>
      <c r="AC125" s="9" t="str">
        <f>VLOOKUP(AB125,Mapping!$E$2:$F$3,2,0)</f>
        <v>Excellent</v>
      </c>
      <c r="AD125" s="3">
        <v>3</v>
      </c>
      <c r="AE125" s="9" t="str">
        <f>VLOOKUP(AD125,Mapping!$E$16:$F$19,2,0)</f>
        <v>Neutral</v>
      </c>
      <c r="AF125" s="3">
        <v>0</v>
      </c>
      <c r="AG125" s="3">
        <v>23</v>
      </c>
      <c r="AH125" s="3" t="str" cm="1">
        <f t="array" ref="AH125">_xlfn.IFS(HR_Analytics[[#This Row],[Total Working Years]]&lt;=2,"0-2",HR_Analytics[[#This Row],[Total Working Years]]&lt;=5,"2-5",HR_Analytics[[#This Row],[Total Working Years]]&lt;=10,"5-10",HR_Analytics[[#This Row],[Total Working Years]]&lt;=20,"10-20",HR_Analytics[[#This Row],[Total Working Years]]&lt;=40,"20-40")</f>
        <v>20-40</v>
      </c>
      <c r="AI125" s="3">
        <v>5</v>
      </c>
      <c r="AJ125" s="3">
        <v>3</v>
      </c>
      <c r="AK125" s="9" t="str">
        <f>VLOOKUP(AJ125,Mapping!$J$10:$K$13,2,0)</f>
        <v>Better</v>
      </c>
      <c r="AL125" s="3">
        <v>20</v>
      </c>
      <c r="AM125" s="3" t="str" cm="1">
        <f t="array" ref="AM125">_xlfn.IFS(HR_Analytics[[#This Row],[Years At Company]]&lt;=2,"0-2",HR_Analytics[[#This Row],[Years At Company]]&lt;=5,"2-5",HR_Analytics[[#This Row],[Years At Company]]&lt;=10,"5-10",HR_Analytics[[#This Row],[Years At Company]]&lt;=20,"10-20",HR_Analytics[[#This Row],[Years At Company]]&lt;=40,"20-40")</f>
        <v>10-20</v>
      </c>
      <c r="AN125" s="3">
        <v>18</v>
      </c>
      <c r="AO125" s="3" t="str" cm="1">
        <f t="array" ref="AO125">_xlfn.IFS(HR_Analytics[[#This Row],[Years In Current Role]]&lt;=2,"0-2",HR_Analytics[[#This Row],[Years In Current Role]]&lt;=5,"2-5",HR_Analytics[[#This Row],[Years In Current Role]]&lt;=10,"5-10",HR_Analytics[[#This Row],[Years In Current Role]]&lt;=15,"10-15",HR_Analytics[[#This Row],[Years In Current Role]]&gt;15,"Above 15")</f>
        <v>Above 15</v>
      </c>
      <c r="AP125" s="3">
        <v>15</v>
      </c>
      <c r="AQ125" s="14" t="str" cm="1">
        <f t="array" ref="AQ125">_xlfn.IFS(HR_Analytics[[#This Row],[Years Since Last Promotion]]&lt;=2,"0-2",HR_Analytics[[#This Row],[Years Since Last Promotion]]&lt;=5,"2-5",HR_Analytics[[#This Row],[Years Since Last Promotion]]&lt;=10,"5-10",HR_Analytics[[#This Row],[Years Since Last Promotion]]&lt;=15,"10-15")</f>
        <v>10-15</v>
      </c>
      <c r="AR125" s="14">
        <v>15</v>
      </c>
      <c r="AS125" s="3" t="str" cm="1">
        <f t="array" ref="AS1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26" spans="1:45" x14ac:dyDescent="0.25">
      <c r="A126" s="12">
        <v>31</v>
      </c>
      <c r="B126" s="12" t="str" cm="1">
        <f t="array" ref="B126">_xlfn.IFS(HR_Analytics[[#This Row],[Age]]&lt;=30,"Below 30",HR_Analytics[[#This Row],[Age]]&lt;=40,"30-40",HR_Analytics[[#This Row],[Age]]&lt;=60,"40-60")</f>
        <v>30-40</v>
      </c>
      <c r="C126" s="9" t="s">
        <v>10</v>
      </c>
      <c r="D126" s="9" t="s">
        <v>11</v>
      </c>
      <c r="E126" s="9" t="s">
        <v>12</v>
      </c>
      <c r="F126" s="3">
        <v>6</v>
      </c>
      <c r="G126" s="3" t="str" cm="1">
        <f t="array" ref="G126">_xlfn.IFS(HR_Analytics[[#This Row],[Distance From Home]]&lt;=5,"1-5",HR_Analytics[[#This Row],[Distance From Home]]&lt;=10,"5-10",HR_Analytics[[#This Row],[Distance From Home]]&lt;=15,"10-15",HR_Analytics[[#This Row],[Distance From Home]]&lt;=20,"15-20",HR_Analytics[[#This Row],[Distance From Home]]&gt;20,"Above 20")</f>
        <v>5-10</v>
      </c>
      <c r="H126" s="3">
        <v>4</v>
      </c>
      <c r="I126" s="9" t="str">
        <f>VLOOKUP(H126,Mapping!$J$2:$K$6,2,0)</f>
        <v>Masters</v>
      </c>
      <c r="J126" s="9" t="s">
        <v>13</v>
      </c>
      <c r="K126" s="3">
        <v>163</v>
      </c>
      <c r="L126" s="3">
        <v>2</v>
      </c>
      <c r="M126" s="9" t="str">
        <f>VLOOKUP(L126,Mapping!$A$2:$B$5,2,0)</f>
        <v>Dissatisfied</v>
      </c>
      <c r="N126" s="9" t="s">
        <v>20</v>
      </c>
      <c r="O126" s="3">
        <v>1</v>
      </c>
      <c r="P126" s="9" t="str">
        <f>VLOOKUP(O126,Mapping!$A$9:$B$12,2,0)</f>
        <v>Low</v>
      </c>
      <c r="Q126" s="3">
        <v>2</v>
      </c>
      <c r="R126" s="9" t="str">
        <f>VLOOKUP(Q126,Mapping!$A$16:$B$20,2,0)</f>
        <v>Junior</v>
      </c>
      <c r="S126" s="9" t="s">
        <v>15</v>
      </c>
      <c r="T126" s="3">
        <v>3</v>
      </c>
      <c r="U126" s="9" t="str">
        <f>VLOOKUP(T126,Mapping!$E$9:$F$12,2,0)</f>
        <v>Neutral</v>
      </c>
      <c r="V126" s="9" t="s">
        <v>22</v>
      </c>
      <c r="W126" s="5">
        <v>6172</v>
      </c>
      <c r="X126" s="3">
        <v>4</v>
      </c>
      <c r="Y126" s="9" t="s">
        <v>10</v>
      </c>
      <c r="Z126" s="4">
        <v>18</v>
      </c>
      <c r="AA126" s="24">
        <f>HR_Analytics[[#This Row],[Salary Hike]]/100</f>
        <v>0.18</v>
      </c>
      <c r="AB126" s="3">
        <v>3</v>
      </c>
      <c r="AC126" s="9" t="str">
        <f>VLOOKUP(AB126,Mapping!$E$2:$F$3,2,0)</f>
        <v>Excellent</v>
      </c>
      <c r="AD126" s="3">
        <v>2</v>
      </c>
      <c r="AE126" s="9" t="str">
        <f>VLOOKUP(AD126,Mapping!$E$16:$F$19,2,0)</f>
        <v>Dissatisfied</v>
      </c>
      <c r="AF126" s="3">
        <v>0</v>
      </c>
      <c r="AG126" s="3">
        <v>12</v>
      </c>
      <c r="AH126" s="3" t="str" cm="1">
        <f t="array" ref="AH126">_xlfn.IFS(HR_Analytics[[#This Row],[Total Working Years]]&lt;=2,"0-2",HR_Analytics[[#This Row],[Total Working Years]]&lt;=5,"2-5",HR_Analytics[[#This Row],[Total Working Years]]&lt;=10,"5-10",HR_Analytics[[#This Row],[Total Working Years]]&lt;=20,"10-20",HR_Analytics[[#This Row],[Total Working Years]]&lt;=40,"20-40")</f>
        <v>10-20</v>
      </c>
      <c r="AI126" s="3">
        <v>3</v>
      </c>
      <c r="AJ126" s="3">
        <v>2</v>
      </c>
      <c r="AK126" s="9" t="str">
        <f>VLOOKUP(AJ126,Mapping!$J$10:$K$13,2,0)</f>
        <v>Good</v>
      </c>
      <c r="AL126" s="3">
        <v>7</v>
      </c>
      <c r="AM126" s="3" t="str" cm="1">
        <f t="array" ref="AM126">_xlfn.IFS(HR_Analytics[[#This Row],[Years At Company]]&lt;=2,"0-2",HR_Analytics[[#This Row],[Years At Company]]&lt;=5,"2-5",HR_Analytics[[#This Row],[Years At Company]]&lt;=10,"5-10",HR_Analytics[[#This Row],[Years At Company]]&lt;=20,"10-20",HR_Analytics[[#This Row],[Years At Company]]&lt;=40,"20-40")</f>
        <v>5-10</v>
      </c>
      <c r="AN126" s="3">
        <v>7</v>
      </c>
      <c r="AO126" s="3" t="str" cm="1">
        <f t="array" ref="AO126">_xlfn.IFS(HR_Analytics[[#This Row],[Years In Current Role]]&lt;=2,"0-2",HR_Analytics[[#This Row],[Years In Current Role]]&lt;=5,"2-5",HR_Analytics[[#This Row],[Years In Current Role]]&lt;=10,"5-10",HR_Analytics[[#This Row],[Years In Current Role]]&lt;=15,"10-15",HR_Analytics[[#This Row],[Years In Current Role]]&gt;15,"Above 15")</f>
        <v>5-10</v>
      </c>
      <c r="AP126" s="3">
        <v>7</v>
      </c>
      <c r="AQ126" s="14" t="str" cm="1">
        <f t="array" ref="AQ126">_xlfn.IFS(HR_Analytics[[#This Row],[Years Since Last Promotion]]&lt;=2,"0-2",HR_Analytics[[#This Row],[Years Since Last Promotion]]&lt;=5,"2-5",HR_Analytics[[#This Row],[Years Since Last Promotion]]&lt;=10,"5-10",HR_Analytics[[#This Row],[Years Since Last Promotion]]&lt;=15,"10-15")</f>
        <v>5-10</v>
      </c>
      <c r="AR126" s="14">
        <v>7</v>
      </c>
      <c r="AS126" s="3" t="str" cm="1">
        <f t="array" ref="AS1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7" spans="1:45" x14ac:dyDescent="0.25">
      <c r="A127" s="12">
        <v>26</v>
      </c>
      <c r="B127" s="12" t="str" cm="1">
        <f t="array" ref="B127">_xlfn.IFS(HR_Analytics[[#This Row],[Age]]&lt;=30,"Below 30",HR_Analytics[[#This Row],[Age]]&lt;=40,"30-40",HR_Analytics[[#This Row],[Age]]&lt;=60,"40-60")</f>
        <v>Below 30</v>
      </c>
      <c r="C127" s="9" t="s">
        <v>17</v>
      </c>
      <c r="D127" s="9" t="s">
        <v>11</v>
      </c>
      <c r="E127" s="9" t="s">
        <v>19</v>
      </c>
      <c r="F127" s="3">
        <v>6</v>
      </c>
      <c r="G127" s="3" t="str" cm="1">
        <f t="array" ref="G127">_xlfn.IFS(HR_Analytics[[#This Row],[Distance From Home]]&lt;=5,"1-5",HR_Analytics[[#This Row],[Distance From Home]]&lt;=10,"5-10",HR_Analytics[[#This Row],[Distance From Home]]&lt;=15,"10-15",HR_Analytics[[#This Row],[Distance From Home]]&lt;=20,"15-20",HR_Analytics[[#This Row],[Distance From Home]]&gt;20,"Above 20")</f>
        <v>5-10</v>
      </c>
      <c r="H127" s="3">
        <v>3</v>
      </c>
      <c r="I127" s="9" t="str">
        <f>VLOOKUP(H127,Mapping!$J$2:$K$6,2,0)</f>
        <v>Bachelors</v>
      </c>
      <c r="J127" s="9" t="s">
        <v>23</v>
      </c>
      <c r="K127" s="3">
        <v>164</v>
      </c>
      <c r="L127" s="3">
        <v>3</v>
      </c>
      <c r="M127" s="9" t="str">
        <f>VLOOKUP(L127,Mapping!$A$2:$B$5,2,0)</f>
        <v>Neutral</v>
      </c>
      <c r="N127" s="9" t="s">
        <v>14</v>
      </c>
      <c r="O127" s="3">
        <v>2</v>
      </c>
      <c r="P127" s="9" t="str">
        <f>VLOOKUP(O127,Mapping!$A$9:$B$12,2,0)</f>
        <v>Medium</v>
      </c>
      <c r="Q127" s="3">
        <v>1</v>
      </c>
      <c r="R127" s="9" t="str">
        <f>VLOOKUP(Q127,Mapping!$A$16:$B$20,2,0)</f>
        <v>Entry Level</v>
      </c>
      <c r="S127" s="9" t="s">
        <v>21</v>
      </c>
      <c r="T127" s="3">
        <v>2</v>
      </c>
      <c r="U127" s="9" t="str">
        <f>VLOOKUP(T127,Mapping!$E$9:$F$12,2,0)</f>
        <v>Dissatisfied</v>
      </c>
      <c r="V127" s="9" t="s">
        <v>22</v>
      </c>
      <c r="W127" s="5">
        <v>2368</v>
      </c>
      <c r="X127" s="3">
        <v>1</v>
      </c>
      <c r="Y127" s="9" t="s">
        <v>17</v>
      </c>
      <c r="Z127" s="4">
        <v>19</v>
      </c>
      <c r="AA127" s="24">
        <f>HR_Analytics[[#This Row],[Salary Hike]]/100</f>
        <v>0.19</v>
      </c>
      <c r="AB127" s="3">
        <v>3</v>
      </c>
      <c r="AC127" s="9" t="str">
        <f>VLOOKUP(AB127,Mapping!$E$2:$F$3,2,0)</f>
        <v>Excellent</v>
      </c>
      <c r="AD127" s="3">
        <v>3</v>
      </c>
      <c r="AE127" s="9" t="str">
        <f>VLOOKUP(AD127,Mapping!$E$16:$F$19,2,0)</f>
        <v>Neutral</v>
      </c>
      <c r="AF127" s="3">
        <v>0</v>
      </c>
      <c r="AG127" s="3">
        <v>5</v>
      </c>
      <c r="AH127" s="3" t="str" cm="1">
        <f t="array" ref="AH127">_xlfn.IFS(HR_Analytics[[#This Row],[Total Working Years]]&lt;=2,"0-2",HR_Analytics[[#This Row],[Total Working Years]]&lt;=5,"2-5",HR_Analytics[[#This Row],[Total Working Years]]&lt;=10,"5-10",HR_Analytics[[#This Row],[Total Working Years]]&lt;=20,"10-20",HR_Analytics[[#This Row],[Total Working Years]]&lt;=40,"20-40")</f>
        <v>2-5</v>
      </c>
      <c r="AI127" s="3">
        <v>3</v>
      </c>
      <c r="AJ127" s="3">
        <v>2</v>
      </c>
      <c r="AK127" s="9" t="str">
        <f>VLOOKUP(AJ127,Mapping!$J$10:$K$13,2,0)</f>
        <v>Good</v>
      </c>
      <c r="AL127" s="3">
        <v>5</v>
      </c>
      <c r="AM127" s="3" t="str" cm="1">
        <f t="array" ref="AM127">_xlfn.IFS(HR_Analytics[[#This Row],[Years At Company]]&lt;=2,"0-2",HR_Analytics[[#This Row],[Years At Company]]&lt;=5,"2-5",HR_Analytics[[#This Row],[Years At Company]]&lt;=10,"5-10",HR_Analytics[[#This Row],[Years At Company]]&lt;=20,"10-20",HR_Analytics[[#This Row],[Years At Company]]&lt;=40,"20-40")</f>
        <v>2-5</v>
      </c>
      <c r="AN127" s="3">
        <v>4</v>
      </c>
      <c r="AO127" s="3" t="str" cm="1">
        <f t="array" ref="AO127">_xlfn.IFS(HR_Analytics[[#This Row],[Years In Current Role]]&lt;=2,"0-2",HR_Analytics[[#This Row],[Years In Current Role]]&lt;=5,"2-5",HR_Analytics[[#This Row],[Years In Current Role]]&lt;=10,"5-10",HR_Analytics[[#This Row],[Years In Current Role]]&lt;=15,"10-15",HR_Analytics[[#This Row],[Years In Current Role]]&gt;15,"Above 15")</f>
        <v>2-5</v>
      </c>
      <c r="AP127" s="3">
        <v>4</v>
      </c>
      <c r="AQ127" s="14" t="str" cm="1">
        <f t="array" ref="AQ127">_xlfn.IFS(HR_Analytics[[#This Row],[Years Since Last Promotion]]&lt;=2,"0-2",HR_Analytics[[#This Row],[Years Since Last Promotion]]&lt;=5,"2-5",HR_Analytics[[#This Row],[Years Since Last Promotion]]&lt;=10,"5-10",HR_Analytics[[#This Row],[Years Since Last Promotion]]&lt;=15,"10-15")</f>
        <v>2-5</v>
      </c>
      <c r="AR127" s="14">
        <v>3</v>
      </c>
      <c r="AS127" s="3" t="str" cm="1">
        <f t="array" ref="AS1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8" spans="1:45" x14ac:dyDescent="0.25">
      <c r="A128" s="12">
        <v>58</v>
      </c>
      <c r="B128" s="12" t="str" cm="1">
        <f t="array" ref="B128">_xlfn.IFS(HR_Analytics[[#This Row],[Age]]&lt;=30,"Below 30",HR_Analytics[[#This Row],[Age]]&lt;=40,"30-40",HR_Analytics[[#This Row],[Age]]&lt;=60,"40-60")</f>
        <v>40-60</v>
      </c>
      <c r="C128" s="9" t="s">
        <v>10</v>
      </c>
      <c r="D128" s="9" t="s">
        <v>11</v>
      </c>
      <c r="E128" s="9" t="s">
        <v>19</v>
      </c>
      <c r="F128" s="3">
        <v>23</v>
      </c>
      <c r="G128" s="3" t="str" cm="1">
        <f t="array" ref="G128">_xlfn.IFS(HR_Analytics[[#This Row],[Distance From Home]]&lt;=5,"1-5",HR_Analytics[[#This Row],[Distance From Home]]&lt;=10,"5-10",HR_Analytics[[#This Row],[Distance From Home]]&lt;=15,"10-15",HR_Analytics[[#This Row],[Distance From Home]]&lt;=20,"15-20",HR_Analytics[[#This Row],[Distance From Home]]&gt;20,"Above 20")</f>
        <v>Above 20</v>
      </c>
      <c r="H128" s="3">
        <v>4</v>
      </c>
      <c r="I128" s="9" t="str">
        <f>VLOOKUP(H128,Mapping!$J$2:$K$6,2,0)</f>
        <v>Masters</v>
      </c>
      <c r="J128" s="9" t="s">
        <v>25</v>
      </c>
      <c r="K128" s="3">
        <v>165</v>
      </c>
      <c r="L128" s="3">
        <v>4</v>
      </c>
      <c r="M128" s="9" t="str">
        <f>VLOOKUP(L128,Mapping!$A$2:$B$5,2,0)</f>
        <v>Satisfied</v>
      </c>
      <c r="N128" s="9" t="s">
        <v>14</v>
      </c>
      <c r="O128" s="3">
        <v>3</v>
      </c>
      <c r="P128" s="9" t="str">
        <f>VLOOKUP(O128,Mapping!$A$9:$B$12,2,0)</f>
        <v>High</v>
      </c>
      <c r="Q128" s="3">
        <v>3</v>
      </c>
      <c r="R128" s="9" t="str">
        <f>VLOOKUP(Q128,Mapping!$A$16:$B$20,2,0)</f>
        <v>Mid Level</v>
      </c>
      <c r="S128" s="9" t="s">
        <v>28</v>
      </c>
      <c r="T128" s="3">
        <v>4</v>
      </c>
      <c r="U128" s="9" t="str">
        <f>VLOOKUP(T128,Mapping!$E$9:$F$12,2,0)</f>
        <v>Satisfied</v>
      </c>
      <c r="V128" s="9" t="s">
        <v>22</v>
      </c>
      <c r="W128" s="5">
        <v>10312</v>
      </c>
      <c r="X128" s="3">
        <v>1</v>
      </c>
      <c r="Y128" s="9" t="s">
        <v>17</v>
      </c>
      <c r="Z128" s="4">
        <v>12</v>
      </c>
      <c r="AA128" s="24">
        <f>HR_Analytics[[#This Row],[Salary Hike]]/100</f>
        <v>0.12</v>
      </c>
      <c r="AB128" s="3">
        <v>3</v>
      </c>
      <c r="AC128" s="9" t="str">
        <f>VLOOKUP(AB128,Mapping!$E$2:$F$3,2,0)</f>
        <v>Excellent</v>
      </c>
      <c r="AD128" s="3">
        <v>4</v>
      </c>
      <c r="AE128" s="9" t="str">
        <f>VLOOKUP(AD128,Mapping!$E$16:$F$19,2,0)</f>
        <v>Satisfied</v>
      </c>
      <c r="AF128" s="3">
        <v>1</v>
      </c>
      <c r="AG128" s="3">
        <v>40</v>
      </c>
      <c r="AH128" s="3" t="str" cm="1">
        <f t="array" ref="AH128">_xlfn.IFS(HR_Analytics[[#This Row],[Total Working Years]]&lt;=2,"0-2",HR_Analytics[[#This Row],[Total Working Years]]&lt;=5,"2-5",HR_Analytics[[#This Row],[Total Working Years]]&lt;=10,"5-10",HR_Analytics[[#This Row],[Total Working Years]]&lt;=20,"10-20",HR_Analytics[[#This Row],[Total Working Years]]&lt;=40,"20-40")</f>
        <v>20-40</v>
      </c>
      <c r="AI128" s="3">
        <v>3</v>
      </c>
      <c r="AJ128" s="3">
        <v>2</v>
      </c>
      <c r="AK128" s="9" t="str">
        <f>VLOOKUP(AJ128,Mapping!$J$10:$K$13,2,0)</f>
        <v>Good</v>
      </c>
      <c r="AL128" s="3">
        <v>40</v>
      </c>
      <c r="AM128" s="3" t="str" cm="1">
        <f t="array" ref="AM128">_xlfn.IFS(HR_Analytics[[#This Row],[Years At Company]]&lt;=2,"0-2",HR_Analytics[[#This Row],[Years At Company]]&lt;=5,"2-5",HR_Analytics[[#This Row],[Years At Company]]&lt;=10,"5-10",HR_Analytics[[#This Row],[Years At Company]]&lt;=20,"10-20",HR_Analytics[[#This Row],[Years At Company]]&lt;=40,"20-40")</f>
        <v>20-40</v>
      </c>
      <c r="AN128" s="3">
        <v>10</v>
      </c>
      <c r="AO128" s="3" t="str" cm="1">
        <f t="array" ref="AO128">_xlfn.IFS(HR_Analytics[[#This Row],[Years In Current Role]]&lt;=2,"0-2",HR_Analytics[[#This Row],[Years In Current Role]]&lt;=5,"2-5",HR_Analytics[[#This Row],[Years In Current Role]]&lt;=10,"5-10",HR_Analytics[[#This Row],[Years In Current Role]]&lt;=15,"10-15",HR_Analytics[[#This Row],[Years In Current Role]]&gt;15,"Above 15")</f>
        <v>5-10</v>
      </c>
      <c r="AP128" s="3">
        <v>15</v>
      </c>
      <c r="AQ128" s="14" t="str" cm="1">
        <f t="array" ref="AQ128">_xlfn.IFS(HR_Analytics[[#This Row],[Years Since Last Promotion]]&lt;=2,"0-2",HR_Analytics[[#This Row],[Years Since Last Promotion]]&lt;=5,"2-5",HR_Analytics[[#This Row],[Years Since Last Promotion]]&lt;=10,"5-10",HR_Analytics[[#This Row],[Years Since Last Promotion]]&lt;=15,"10-15")</f>
        <v>10-15</v>
      </c>
      <c r="AR128" s="14">
        <v>6</v>
      </c>
      <c r="AS128" s="3" t="str" cm="1">
        <f t="array" ref="AS1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9" spans="1:45" x14ac:dyDescent="0.25">
      <c r="A129" s="12">
        <v>19</v>
      </c>
      <c r="B129" s="12" t="str" cm="1">
        <f t="array" ref="B129">_xlfn.IFS(HR_Analytics[[#This Row],[Age]]&lt;=30,"Below 30",HR_Analytics[[#This Row],[Age]]&lt;=40,"30-40",HR_Analytics[[#This Row],[Age]]&lt;=60,"40-60")</f>
        <v>Below 30</v>
      </c>
      <c r="C129" s="9" t="s">
        <v>10</v>
      </c>
      <c r="D129" s="9" t="s">
        <v>11</v>
      </c>
      <c r="E129" s="9" t="s">
        <v>12</v>
      </c>
      <c r="F129" s="3">
        <v>22</v>
      </c>
      <c r="G129" s="3" t="str" cm="1">
        <f t="array" ref="G129">_xlfn.IFS(HR_Analytics[[#This Row],[Distance From Home]]&lt;=5,"1-5",HR_Analytics[[#This Row],[Distance From Home]]&lt;=10,"5-10",HR_Analytics[[#This Row],[Distance From Home]]&lt;=15,"10-15",HR_Analytics[[#This Row],[Distance From Home]]&lt;=20,"15-20",HR_Analytics[[#This Row],[Distance From Home]]&gt;20,"Above 20")</f>
        <v>Above 20</v>
      </c>
      <c r="H129" s="3">
        <v>1</v>
      </c>
      <c r="I129" s="9" t="str">
        <f>VLOOKUP(H129,Mapping!$J$2:$K$6,2,0)</f>
        <v>Below College</v>
      </c>
      <c r="J129" s="9" t="s">
        <v>33</v>
      </c>
      <c r="K129" s="3">
        <v>167</v>
      </c>
      <c r="L129" s="3">
        <v>4</v>
      </c>
      <c r="M129" s="9" t="str">
        <f>VLOOKUP(L129,Mapping!$A$2:$B$5,2,0)</f>
        <v>Satisfied</v>
      </c>
      <c r="N129" s="9" t="s">
        <v>20</v>
      </c>
      <c r="O129" s="3">
        <v>3</v>
      </c>
      <c r="P129" s="9" t="str">
        <f>VLOOKUP(O129,Mapping!$A$9:$B$12,2,0)</f>
        <v>High</v>
      </c>
      <c r="Q129" s="3">
        <v>1</v>
      </c>
      <c r="R129" s="9" t="str">
        <f>VLOOKUP(Q129,Mapping!$A$16:$B$20,2,0)</f>
        <v>Entry Level</v>
      </c>
      <c r="S129" s="9" t="s">
        <v>31</v>
      </c>
      <c r="T129" s="3">
        <v>3</v>
      </c>
      <c r="U129" s="9" t="str">
        <f>VLOOKUP(T129,Mapping!$E$9:$F$12,2,0)</f>
        <v>Neutral</v>
      </c>
      <c r="V129" s="9" t="s">
        <v>16</v>
      </c>
      <c r="W129" s="5">
        <v>1675</v>
      </c>
      <c r="X129" s="3">
        <v>1</v>
      </c>
      <c r="Y129" s="9" t="s">
        <v>10</v>
      </c>
      <c r="Z129" s="4">
        <v>19</v>
      </c>
      <c r="AA129" s="24">
        <f>HR_Analytics[[#This Row],[Salary Hike]]/100</f>
        <v>0.19</v>
      </c>
      <c r="AB129" s="3">
        <v>3</v>
      </c>
      <c r="AC129" s="9" t="str">
        <f>VLOOKUP(AB129,Mapping!$E$2:$F$3,2,0)</f>
        <v>Excellent</v>
      </c>
      <c r="AD129" s="3">
        <v>4</v>
      </c>
      <c r="AE129" s="9" t="str">
        <f>VLOOKUP(AD129,Mapping!$E$16:$F$19,2,0)</f>
        <v>Satisfied</v>
      </c>
      <c r="AF129" s="3">
        <v>0</v>
      </c>
      <c r="AG129" s="3">
        <v>0</v>
      </c>
      <c r="AH129" s="3" t="str" cm="1">
        <f t="array" ref="AH129">_xlfn.IFS(HR_Analytics[[#This Row],[Total Working Years]]&lt;=2,"0-2",HR_Analytics[[#This Row],[Total Working Years]]&lt;=5,"2-5",HR_Analytics[[#This Row],[Total Working Years]]&lt;=10,"5-10",HR_Analytics[[#This Row],[Total Working Years]]&lt;=20,"10-20",HR_Analytics[[#This Row],[Total Working Years]]&lt;=40,"20-40")</f>
        <v>0-2</v>
      </c>
      <c r="AI129" s="3">
        <v>2</v>
      </c>
      <c r="AJ129" s="3">
        <v>2</v>
      </c>
      <c r="AK129" s="9" t="str">
        <f>VLOOKUP(AJ129,Mapping!$J$10:$K$13,2,0)</f>
        <v>Good</v>
      </c>
      <c r="AL129" s="3">
        <v>0</v>
      </c>
      <c r="AM129" s="3" t="str" cm="1">
        <f t="array" ref="AM129">_xlfn.IFS(HR_Analytics[[#This Row],[Years At Company]]&lt;=2,"0-2",HR_Analytics[[#This Row],[Years At Company]]&lt;=5,"2-5",HR_Analytics[[#This Row],[Years At Company]]&lt;=10,"5-10",HR_Analytics[[#This Row],[Years At Company]]&lt;=20,"10-20",HR_Analytics[[#This Row],[Years At Company]]&lt;=40,"20-40")</f>
        <v>0-2</v>
      </c>
      <c r="AN129" s="3">
        <v>0</v>
      </c>
      <c r="AO129" s="3" t="str" cm="1">
        <f t="array" ref="AO129">_xlfn.IFS(HR_Analytics[[#This Row],[Years In Current Role]]&lt;=2,"0-2",HR_Analytics[[#This Row],[Years In Current Role]]&lt;=5,"2-5",HR_Analytics[[#This Row],[Years In Current Role]]&lt;=10,"5-10",HR_Analytics[[#This Row],[Years In Current Role]]&lt;=15,"10-15",HR_Analytics[[#This Row],[Years In Current Role]]&gt;15,"Above 15")</f>
        <v>0-2</v>
      </c>
      <c r="AP129" s="3">
        <v>0</v>
      </c>
      <c r="AQ129" s="14" t="str" cm="1">
        <f t="array" ref="AQ129">_xlfn.IFS(HR_Analytics[[#This Row],[Years Since Last Promotion]]&lt;=2,"0-2",HR_Analytics[[#This Row],[Years Since Last Promotion]]&lt;=5,"2-5",HR_Analytics[[#This Row],[Years Since Last Promotion]]&lt;=10,"5-10",HR_Analytics[[#This Row],[Years Since Last Promotion]]&lt;=15,"10-15")</f>
        <v>0-2</v>
      </c>
      <c r="AR129" s="14">
        <v>0</v>
      </c>
      <c r="AS129" s="3" t="str" cm="1">
        <f t="array" ref="AS1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0" spans="1:45" x14ac:dyDescent="0.25">
      <c r="A130" s="12">
        <v>22</v>
      </c>
      <c r="B130" s="12" t="str" cm="1">
        <f t="array" ref="B130">_xlfn.IFS(HR_Analytics[[#This Row],[Age]]&lt;=30,"Below 30",HR_Analytics[[#This Row],[Age]]&lt;=40,"30-40",HR_Analytics[[#This Row],[Age]]&lt;=60,"40-60")</f>
        <v>Below 30</v>
      </c>
      <c r="C130" s="9" t="s">
        <v>17</v>
      </c>
      <c r="D130" s="9" t="s">
        <v>11</v>
      </c>
      <c r="E130" s="9" t="s">
        <v>19</v>
      </c>
      <c r="F130" s="3">
        <v>2</v>
      </c>
      <c r="G130" s="3" t="str" cm="1">
        <f t="array" ref="G130">_xlfn.IFS(HR_Analytics[[#This Row],[Distance From Home]]&lt;=5,"1-5",HR_Analytics[[#This Row],[Distance From Home]]&lt;=10,"5-10",HR_Analytics[[#This Row],[Distance From Home]]&lt;=15,"10-15",HR_Analytics[[#This Row],[Distance From Home]]&lt;=20,"15-20",HR_Analytics[[#This Row],[Distance From Home]]&gt;20,"Above 20")</f>
        <v>1-5</v>
      </c>
      <c r="H130" s="3">
        <v>1</v>
      </c>
      <c r="I130" s="9" t="str">
        <f>VLOOKUP(H130,Mapping!$J$2:$K$6,2,0)</f>
        <v>Below College</v>
      </c>
      <c r="J130" s="9" t="s">
        <v>34</v>
      </c>
      <c r="K130" s="3">
        <v>169</v>
      </c>
      <c r="L130" s="3">
        <v>3</v>
      </c>
      <c r="M130" s="9" t="str">
        <f>VLOOKUP(L130,Mapping!$A$2:$B$5,2,0)</f>
        <v>Neutral</v>
      </c>
      <c r="N130" s="9" t="s">
        <v>20</v>
      </c>
      <c r="O130" s="3">
        <v>3</v>
      </c>
      <c r="P130" s="9" t="str">
        <f>VLOOKUP(O130,Mapping!$A$9:$B$12,2,0)</f>
        <v>High</v>
      </c>
      <c r="Q130" s="3">
        <v>1</v>
      </c>
      <c r="R130" s="9" t="str">
        <f>VLOOKUP(Q130,Mapping!$A$16:$B$20,2,0)</f>
        <v>Entry Level</v>
      </c>
      <c r="S130" s="9" t="s">
        <v>24</v>
      </c>
      <c r="T130" s="3">
        <v>4</v>
      </c>
      <c r="U130" s="9" t="str">
        <f>VLOOKUP(T130,Mapping!$E$9:$F$12,2,0)</f>
        <v>Satisfied</v>
      </c>
      <c r="V130" s="9" t="s">
        <v>22</v>
      </c>
      <c r="W130" s="5">
        <v>2523</v>
      </c>
      <c r="X130" s="3">
        <v>0</v>
      </c>
      <c r="Y130" s="9" t="s">
        <v>17</v>
      </c>
      <c r="Z130" s="4">
        <v>14</v>
      </c>
      <c r="AA130" s="24">
        <f>HR_Analytics[[#This Row],[Salary Hike]]/100</f>
        <v>0.14000000000000001</v>
      </c>
      <c r="AB130" s="3">
        <v>3</v>
      </c>
      <c r="AC130" s="9" t="str">
        <f>VLOOKUP(AB130,Mapping!$E$2:$F$3,2,0)</f>
        <v>Excellent</v>
      </c>
      <c r="AD130" s="3">
        <v>3</v>
      </c>
      <c r="AE130" s="9" t="str">
        <f>VLOOKUP(AD130,Mapping!$E$16:$F$19,2,0)</f>
        <v>Neutral</v>
      </c>
      <c r="AF130" s="3">
        <v>1</v>
      </c>
      <c r="AG130" s="3">
        <v>3</v>
      </c>
      <c r="AH130" s="3" t="str" cm="1">
        <f t="array" ref="AH130">_xlfn.IFS(HR_Analytics[[#This Row],[Total Working Years]]&lt;=2,"0-2",HR_Analytics[[#This Row],[Total Working Years]]&lt;=5,"2-5",HR_Analytics[[#This Row],[Total Working Years]]&lt;=10,"5-10",HR_Analytics[[#This Row],[Total Working Years]]&lt;=20,"10-20",HR_Analytics[[#This Row],[Total Working Years]]&lt;=40,"20-40")</f>
        <v>2-5</v>
      </c>
      <c r="AI130" s="3">
        <v>2</v>
      </c>
      <c r="AJ130" s="3">
        <v>3</v>
      </c>
      <c r="AK130" s="9" t="str">
        <f>VLOOKUP(AJ130,Mapping!$J$10:$K$13,2,0)</f>
        <v>Better</v>
      </c>
      <c r="AL130" s="3">
        <v>2</v>
      </c>
      <c r="AM130" s="3" t="str" cm="1">
        <f t="array" ref="AM130">_xlfn.IFS(HR_Analytics[[#This Row],[Years At Company]]&lt;=2,"0-2",HR_Analytics[[#This Row],[Years At Company]]&lt;=5,"2-5",HR_Analytics[[#This Row],[Years At Company]]&lt;=10,"5-10",HR_Analytics[[#This Row],[Years At Company]]&lt;=20,"10-20",HR_Analytics[[#This Row],[Years At Company]]&lt;=40,"20-40")</f>
        <v>0-2</v>
      </c>
      <c r="AN130" s="3">
        <v>1</v>
      </c>
      <c r="AO130" s="3" t="str" cm="1">
        <f t="array" ref="AO130">_xlfn.IFS(HR_Analytics[[#This Row],[Years In Current Role]]&lt;=2,"0-2",HR_Analytics[[#This Row],[Years In Current Role]]&lt;=5,"2-5",HR_Analytics[[#This Row],[Years In Current Role]]&lt;=10,"5-10",HR_Analytics[[#This Row],[Years In Current Role]]&lt;=15,"10-15",HR_Analytics[[#This Row],[Years In Current Role]]&gt;15,"Above 15")</f>
        <v>0-2</v>
      </c>
      <c r="AP130" s="3">
        <v>2</v>
      </c>
      <c r="AQ130" s="14" t="str" cm="1">
        <f t="array" ref="AQ130">_xlfn.IFS(HR_Analytics[[#This Row],[Years Since Last Promotion]]&lt;=2,"0-2",HR_Analytics[[#This Row],[Years Since Last Promotion]]&lt;=5,"2-5",HR_Analytics[[#This Row],[Years Since Last Promotion]]&lt;=10,"5-10",HR_Analytics[[#This Row],[Years Since Last Promotion]]&lt;=15,"10-15")</f>
        <v>0-2</v>
      </c>
      <c r="AR130" s="14">
        <v>1</v>
      </c>
      <c r="AS130" s="3" t="str" cm="1">
        <f t="array" ref="AS1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1" spans="1:45" x14ac:dyDescent="0.25">
      <c r="A131" s="12">
        <v>49</v>
      </c>
      <c r="B131" s="12" t="str" cm="1">
        <f t="array" ref="B131">_xlfn.IFS(HR_Analytics[[#This Row],[Age]]&lt;=30,"Below 30",HR_Analytics[[#This Row],[Age]]&lt;=40,"30-40",HR_Analytics[[#This Row],[Age]]&lt;=60,"40-60")</f>
        <v>40-60</v>
      </c>
      <c r="C131" s="9" t="s">
        <v>17</v>
      </c>
      <c r="D131" s="9" t="s">
        <v>11</v>
      </c>
      <c r="E131" s="9" t="s">
        <v>19</v>
      </c>
      <c r="F131" s="3">
        <v>20</v>
      </c>
      <c r="G131" s="3" t="str" cm="1">
        <f t="array" ref="G131">_xlfn.IFS(HR_Analytics[[#This Row],[Distance From Home]]&lt;=5,"1-5",HR_Analytics[[#This Row],[Distance From Home]]&lt;=10,"5-10",HR_Analytics[[#This Row],[Distance From Home]]&lt;=15,"10-15",HR_Analytics[[#This Row],[Distance From Home]]&lt;=20,"15-20",HR_Analytics[[#This Row],[Distance From Home]]&gt;20,"Above 20")</f>
        <v>15-20</v>
      </c>
      <c r="H131" s="3">
        <v>4</v>
      </c>
      <c r="I131" s="9" t="str">
        <f>VLOOKUP(H131,Mapping!$J$2:$K$6,2,0)</f>
        <v>Masters</v>
      </c>
      <c r="J131" s="9" t="s">
        <v>25</v>
      </c>
      <c r="K131" s="3">
        <v>170</v>
      </c>
      <c r="L131" s="3">
        <v>3</v>
      </c>
      <c r="M131" s="9" t="str">
        <f>VLOOKUP(L131,Mapping!$A$2:$B$5,2,0)</f>
        <v>Neutral</v>
      </c>
      <c r="N131" s="9" t="s">
        <v>14</v>
      </c>
      <c r="O131" s="3">
        <v>3</v>
      </c>
      <c r="P131" s="9" t="str">
        <f>VLOOKUP(O131,Mapping!$A$9:$B$12,2,0)</f>
        <v>High</v>
      </c>
      <c r="Q131" s="3">
        <v>2</v>
      </c>
      <c r="R131" s="9" t="str">
        <f>VLOOKUP(Q131,Mapping!$A$16:$B$20,2,0)</f>
        <v>Junior</v>
      </c>
      <c r="S131" s="9" t="s">
        <v>27</v>
      </c>
      <c r="T131" s="3">
        <v>1</v>
      </c>
      <c r="U131" s="9" t="str">
        <f>VLOOKUP(T131,Mapping!$E$9:$F$12,2,0)</f>
        <v>Very Dissatisfied</v>
      </c>
      <c r="V131" s="9" t="s">
        <v>22</v>
      </c>
      <c r="W131" s="5">
        <v>6567</v>
      </c>
      <c r="X131" s="3">
        <v>1</v>
      </c>
      <c r="Y131" s="9" t="s">
        <v>17</v>
      </c>
      <c r="Z131" s="4">
        <v>14</v>
      </c>
      <c r="AA131" s="24">
        <f>HR_Analytics[[#This Row],[Salary Hike]]/100</f>
        <v>0.14000000000000001</v>
      </c>
      <c r="AB131" s="3">
        <v>3</v>
      </c>
      <c r="AC131" s="9" t="str">
        <f>VLOOKUP(AB131,Mapping!$E$2:$F$3,2,0)</f>
        <v>Excellent</v>
      </c>
      <c r="AD131" s="3">
        <v>3</v>
      </c>
      <c r="AE131" s="9" t="str">
        <f>VLOOKUP(AD131,Mapping!$E$16:$F$19,2,0)</f>
        <v>Neutral</v>
      </c>
      <c r="AF131" s="3">
        <v>0</v>
      </c>
      <c r="AG131" s="3">
        <v>16</v>
      </c>
      <c r="AH131" s="3" t="str" cm="1">
        <f t="array" ref="AH131">_xlfn.IFS(HR_Analytics[[#This Row],[Total Working Years]]&lt;=2,"0-2",HR_Analytics[[#This Row],[Total Working Years]]&lt;=5,"2-5",HR_Analytics[[#This Row],[Total Working Years]]&lt;=10,"5-10",HR_Analytics[[#This Row],[Total Working Years]]&lt;=20,"10-20",HR_Analytics[[#This Row],[Total Working Years]]&lt;=40,"20-40")</f>
        <v>10-20</v>
      </c>
      <c r="AI131" s="3">
        <v>2</v>
      </c>
      <c r="AJ131" s="3">
        <v>2</v>
      </c>
      <c r="AK131" s="9" t="str">
        <f>VLOOKUP(AJ131,Mapping!$J$10:$K$13,2,0)</f>
        <v>Good</v>
      </c>
      <c r="AL131" s="3">
        <v>15</v>
      </c>
      <c r="AM131" s="3" t="str" cm="1">
        <f t="array" ref="AM131">_xlfn.IFS(HR_Analytics[[#This Row],[Years At Company]]&lt;=2,"0-2",HR_Analytics[[#This Row],[Years At Company]]&lt;=5,"2-5",HR_Analytics[[#This Row],[Years At Company]]&lt;=10,"5-10",HR_Analytics[[#This Row],[Years At Company]]&lt;=20,"10-20",HR_Analytics[[#This Row],[Years At Company]]&lt;=40,"20-40")</f>
        <v>10-20</v>
      </c>
      <c r="AN131" s="3">
        <v>11</v>
      </c>
      <c r="AO131" s="3" t="str" cm="1">
        <f t="array" ref="AO131">_xlfn.IFS(HR_Analytics[[#This Row],[Years In Current Role]]&lt;=2,"0-2",HR_Analytics[[#This Row],[Years In Current Role]]&lt;=5,"2-5",HR_Analytics[[#This Row],[Years In Current Role]]&lt;=10,"5-10",HR_Analytics[[#This Row],[Years In Current Role]]&lt;=15,"10-15",HR_Analytics[[#This Row],[Years In Current Role]]&gt;15,"Above 15")</f>
        <v>10-15</v>
      </c>
      <c r="AP131" s="3">
        <v>5</v>
      </c>
      <c r="AQ131" s="14" t="str" cm="1">
        <f t="array" ref="AQ131">_xlfn.IFS(HR_Analytics[[#This Row],[Years Since Last Promotion]]&lt;=2,"0-2",HR_Analytics[[#This Row],[Years Since Last Promotion]]&lt;=5,"2-5",HR_Analytics[[#This Row],[Years Since Last Promotion]]&lt;=10,"5-10",HR_Analytics[[#This Row],[Years Since Last Promotion]]&lt;=15,"10-15")</f>
        <v>2-5</v>
      </c>
      <c r="AR131" s="14">
        <v>11</v>
      </c>
      <c r="AS131" s="3" t="str" cm="1">
        <f t="array" ref="AS1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32" spans="1:45" x14ac:dyDescent="0.25">
      <c r="A132" s="12">
        <v>43</v>
      </c>
      <c r="B132" s="12" t="str" cm="1">
        <f t="array" ref="B132">_xlfn.IFS(HR_Analytics[[#This Row],[Age]]&lt;=30,"Below 30",HR_Analytics[[#This Row],[Age]]&lt;=40,"30-40",HR_Analytics[[#This Row],[Age]]&lt;=60,"40-60")</f>
        <v>40-60</v>
      </c>
      <c r="C132" s="9" t="s">
        <v>17</v>
      </c>
      <c r="D132" s="9" t="s">
        <v>18</v>
      </c>
      <c r="E132" s="9" t="s">
        <v>19</v>
      </c>
      <c r="F132" s="3">
        <v>28</v>
      </c>
      <c r="G132" s="3" t="str" cm="1">
        <f t="array" ref="G132">_xlfn.IFS(HR_Analytics[[#This Row],[Distance From Home]]&lt;=5,"1-5",HR_Analytics[[#This Row],[Distance From Home]]&lt;=10,"5-10",HR_Analytics[[#This Row],[Distance From Home]]&lt;=15,"10-15",HR_Analytics[[#This Row],[Distance From Home]]&lt;=20,"15-20",HR_Analytics[[#This Row],[Distance From Home]]&gt;20,"Above 20")</f>
        <v>Above 20</v>
      </c>
      <c r="H132" s="3">
        <v>3</v>
      </c>
      <c r="I132" s="9" t="str">
        <f>VLOOKUP(H132,Mapping!$J$2:$K$6,2,0)</f>
        <v>Bachelors</v>
      </c>
      <c r="J132" s="9" t="s">
        <v>25</v>
      </c>
      <c r="K132" s="3">
        <v>171</v>
      </c>
      <c r="L132" s="3">
        <v>2</v>
      </c>
      <c r="M132" s="9" t="str">
        <f>VLOOKUP(L132,Mapping!$A$2:$B$5,2,0)</f>
        <v>Dissatisfied</v>
      </c>
      <c r="N132" s="9" t="s">
        <v>14</v>
      </c>
      <c r="O132" s="3">
        <v>4</v>
      </c>
      <c r="P132" s="9" t="str">
        <f>VLOOKUP(O132,Mapping!$A$9:$B$12,2,0)</f>
        <v>Very High</v>
      </c>
      <c r="Q132" s="3">
        <v>1</v>
      </c>
      <c r="R132" s="9" t="str">
        <f>VLOOKUP(Q132,Mapping!$A$16:$B$20,2,0)</f>
        <v>Entry Level</v>
      </c>
      <c r="S132" s="9" t="s">
        <v>21</v>
      </c>
      <c r="T132" s="3">
        <v>3</v>
      </c>
      <c r="U132" s="9" t="str">
        <f>VLOOKUP(T132,Mapping!$E$9:$F$12,2,0)</f>
        <v>Neutral</v>
      </c>
      <c r="V132" s="9" t="s">
        <v>16</v>
      </c>
      <c r="W132" s="5">
        <v>4739</v>
      </c>
      <c r="X132" s="3">
        <v>4</v>
      </c>
      <c r="Y132" s="9" t="s">
        <v>17</v>
      </c>
      <c r="Z132" s="4">
        <v>12</v>
      </c>
      <c r="AA132" s="24">
        <f>HR_Analytics[[#This Row],[Salary Hike]]/100</f>
        <v>0.12</v>
      </c>
      <c r="AB132" s="3">
        <v>3</v>
      </c>
      <c r="AC132" s="9" t="str">
        <f>VLOOKUP(AB132,Mapping!$E$2:$F$3,2,0)</f>
        <v>Excellent</v>
      </c>
      <c r="AD132" s="3">
        <v>4</v>
      </c>
      <c r="AE132" s="9" t="str">
        <f>VLOOKUP(AD132,Mapping!$E$16:$F$19,2,0)</f>
        <v>Satisfied</v>
      </c>
      <c r="AF132" s="3">
        <v>0</v>
      </c>
      <c r="AG132" s="3">
        <v>18</v>
      </c>
      <c r="AH132" s="3" t="str" cm="1">
        <f t="array" ref="AH132">_xlfn.IFS(HR_Analytics[[#This Row],[Total Working Years]]&lt;=2,"0-2",HR_Analytics[[#This Row],[Total Working Years]]&lt;=5,"2-5",HR_Analytics[[#This Row],[Total Working Years]]&lt;=10,"5-10",HR_Analytics[[#This Row],[Total Working Years]]&lt;=20,"10-20",HR_Analytics[[#This Row],[Total Working Years]]&lt;=40,"20-40")</f>
        <v>10-20</v>
      </c>
      <c r="AI132" s="3">
        <v>2</v>
      </c>
      <c r="AJ132" s="3">
        <v>3</v>
      </c>
      <c r="AK132" s="9" t="str">
        <f>VLOOKUP(AJ132,Mapping!$J$10:$K$13,2,0)</f>
        <v>Better</v>
      </c>
      <c r="AL132" s="3">
        <v>3</v>
      </c>
      <c r="AM132" s="3" t="str" cm="1">
        <f t="array" ref="AM132">_xlfn.IFS(HR_Analytics[[#This Row],[Years At Company]]&lt;=2,"0-2",HR_Analytics[[#This Row],[Years At Company]]&lt;=5,"2-5",HR_Analytics[[#This Row],[Years At Company]]&lt;=10,"5-10",HR_Analytics[[#This Row],[Years At Company]]&lt;=20,"10-20",HR_Analytics[[#This Row],[Years At Company]]&lt;=40,"20-40")</f>
        <v>2-5</v>
      </c>
      <c r="AN132" s="3">
        <v>2</v>
      </c>
      <c r="AO132" s="3" t="str" cm="1">
        <f t="array" ref="AO132">_xlfn.IFS(HR_Analytics[[#This Row],[Years In Current Role]]&lt;=2,"0-2",HR_Analytics[[#This Row],[Years In Current Role]]&lt;=5,"2-5",HR_Analytics[[#This Row],[Years In Current Role]]&lt;=10,"5-10",HR_Analytics[[#This Row],[Years In Current Role]]&lt;=15,"10-15",HR_Analytics[[#This Row],[Years In Current Role]]&gt;15,"Above 15")</f>
        <v>0-2</v>
      </c>
      <c r="AP132" s="3">
        <v>1</v>
      </c>
      <c r="AQ132" s="14" t="str" cm="1">
        <f t="array" ref="AQ132">_xlfn.IFS(HR_Analytics[[#This Row],[Years Since Last Promotion]]&lt;=2,"0-2",HR_Analytics[[#This Row],[Years Since Last Promotion]]&lt;=5,"2-5",HR_Analytics[[#This Row],[Years Since Last Promotion]]&lt;=10,"5-10",HR_Analytics[[#This Row],[Years Since Last Promotion]]&lt;=15,"10-15")</f>
        <v>0-2</v>
      </c>
      <c r="AR132" s="14">
        <v>2</v>
      </c>
      <c r="AS132" s="3" t="str" cm="1">
        <f t="array" ref="AS1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3" spans="1:45" x14ac:dyDescent="0.25">
      <c r="A133" s="12">
        <v>50</v>
      </c>
      <c r="B133" s="12" t="str" cm="1">
        <f t="array" ref="B133">_xlfn.IFS(HR_Analytics[[#This Row],[Age]]&lt;=30,"Below 30",HR_Analytics[[#This Row],[Age]]&lt;=40,"30-40",HR_Analytics[[#This Row],[Age]]&lt;=60,"40-60")</f>
        <v>40-60</v>
      </c>
      <c r="C133" s="9" t="s">
        <v>17</v>
      </c>
      <c r="D133" s="9" t="s">
        <v>18</v>
      </c>
      <c r="E133" s="9" t="s">
        <v>12</v>
      </c>
      <c r="F133" s="3">
        <v>12</v>
      </c>
      <c r="G133" s="3" t="str" cm="1">
        <f t="array" ref="G133">_xlfn.IFS(HR_Analytics[[#This Row],[Distance From Home]]&lt;=5,"1-5",HR_Analytics[[#This Row],[Distance From Home]]&lt;=10,"5-10",HR_Analytics[[#This Row],[Distance From Home]]&lt;=15,"10-15",HR_Analytics[[#This Row],[Distance From Home]]&lt;=20,"15-20",HR_Analytics[[#This Row],[Distance From Home]]&gt;20,"Above 20")</f>
        <v>10-15</v>
      </c>
      <c r="H133" s="3">
        <v>3</v>
      </c>
      <c r="I133" s="9" t="str">
        <f>VLOOKUP(H133,Mapping!$J$2:$K$6,2,0)</f>
        <v>Bachelors</v>
      </c>
      <c r="J133" s="9" t="s">
        <v>33</v>
      </c>
      <c r="K133" s="3">
        <v>174</v>
      </c>
      <c r="L133" s="3">
        <v>3</v>
      </c>
      <c r="M133" s="9" t="str">
        <f>VLOOKUP(L133,Mapping!$A$2:$B$5,2,0)</f>
        <v>Neutral</v>
      </c>
      <c r="N133" s="9" t="s">
        <v>14</v>
      </c>
      <c r="O133" s="3">
        <v>3</v>
      </c>
      <c r="P133" s="9" t="str">
        <f>VLOOKUP(O133,Mapping!$A$9:$B$12,2,0)</f>
        <v>High</v>
      </c>
      <c r="Q133" s="3">
        <v>3</v>
      </c>
      <c r="R133" s="9" t="str">
        <f>VLOOKUP(Q133,Mapping!$A$16:$B$20,2,0)</f>
        <v>Mid Level</v>
      </c>
      <c r="S133" s="9" t="s">
        <v>15</v>
      </c>
      <c r="T133" s="3">
        <v>4</v>
      </c>
      <c r="U133" s="9" t="str">
        <f>VLOOKUP(T133,Mapping!$E$9:$F$12,2,0)</f>
        <v>Satisfied</v>
      </c>
      <c r="V133" s="9" t="s">
        <v>16</v>
      </c>
      <c r="W133" s="5">
        <v>9208</v>
      </c>
      <c r="X133" s="3">
        <v>4</v>
      </c>
      <c r="Y133" s="9" t="s">
        <v>17</v>
      </c>
      <c r="Z133" s="4">
        <v>11</v>
      </c>
      <c r="AA133" s="24">
        <f>HR_Analytics[[#This Row],[Salary Hike]]/100</f>
        <v>0.11</v>
      </c>
      <c r="AB133" s="3">
        <v>3</v>
      </c>
      <c r="AC133" s="9" t="str">
        <f>VLOOKUP(AB133,Mapping!$E$2:$F$3,2,0)</f>
        <v>Excellent</v>
      </c>
      <c r="AD133" s="3">
        <v>4</v>
      </c>
      <c r="AE133" s="9" t="str">
        <f>VLOOKUP(AD133,Mapping!$E$16:$F$19,2,0)</f>
        <v>Satisfied</v>
      </c>
      <c r="AF133" s="3">
        <v>0</v>
      </c>
      <c r="AG133" s="3">
        <v>16</v>
      </c>
      <c r="AH133" s="3" t="str" cm="1">
        <f t="array" ref="AH133">_xlfn.IFS(HR_Analytics[[#This Row],[Total Working Years]]&lt;=2,"0-2",HR_Analytics[[#This Row],[Total Working Years]]&lt;=5,"2-5",HR_Analytics[[#This Row],[Total Working Years]]&lt;=10,"5-10",HR_Analytics[[#This Row],[Total Working Years]]&lt;=20,"10-20",HR_Analytics[[#This Row],[Total Working Years]]&lt;=40,"20-40")</f>
        <v>10-20</v>
      </c>
      <c r="AI133" s="3">
        <v>3</v>
      </c>
      <c r="AJ133" s="3">
        <v>3</v>
      </c>
      <c r="AK133" s="9" t="str">
        <f>VLOOKUP(AJ133,Mapping!$J$10:$K$13,2,0)</f>
        <v>Better</v>
      </c>
      <c r="AL133" s="3">
        <v>2</v>
      </c>
      <c r="AM133" s="3" t="str" cm="1">
        <f t="array" ref="AM133">_xlfn.IFS(HR_Analytics[[#This Row],[Years At Company]]&lt;=2,"0-2",HR_Analytics[[#This Row],[Years At Company]]&lt;=5,"2-5",HR_Analytics[[#This Row],[Years At Company]]&lt;=10,"5-10",HR_Analytics[[#This Row],[Years At Company]]&lt;=20,"10-20",HR_Analytics[[#This Row],[Years At Company]]&lt;=40,"20-40")</f>
        <v>0-2</v>
      </c>
      <c r="AN133" s="3">
        <v>2</v>
      </c>
      <c r="AO133" s="3" t="str" cm="1">
        <f t="array" ref="AO133">_xlfn.IFS(HR_Analytics[[#This Row],[Years In Current Role]]&lt;=2,"0-2",HR_Analytics[[#This Row],[Years In Current Role]]&lt;=5,"2-5",HR_Analytics[[#This Row],[Years In Current Role]]&lt;=10,"5-10",HR_Analytics[[#This Row],[Years In Current Role]]&lt;=15,"10-15",HR_Analytics[[#This Row],[Years In Current Role]]&gt;15,"Above 15")</f>
        <v>0-2</v>
      </c>
      <c r="AP133" s="3">
        <v>2</v>
      </c>
      <c r="AQ133" s="14" t="str" cm="1">
        <f t="array" ref="AQ133">_xlfn.IFS(HR_Analytics[[#This Row],[Years Since Last Promotion]]&lt;=2,"0-2",HR_Analytics[[#This Row],[Years Since Last Promotion]]&lt;=5,"2-5",HR_Analytics[[#This Row],[Years Since Last Promotion]]&lt;=10,"5-10",HR_Analytics[[#This Row],[Years Since Last Promotion]]&lt;=15,"10-15")</f>
        <v>0-2</v>
      </c>
      <c r="AR133" s="14">
        <v>1</v>
      </c>
      <c r="AS133" s="3" t="str" cm="1">
        <f t="array" ref="AS1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4" spans="1:45" x14ac:dyDescent="0.25">
      <c r="A134" s="12">
        <v>31</v>
      </c>
      <c r="B134" s="12" t="str" cm="1">
        <f t="array" ref="B134">_xlfn.IFS(HR_Analytics[[#This Row],[Age]]&lt;=30,"Below 30",HR_Analytics[[#This Row],[Age]]&lt;=40,"30-40",HR_Analytics[[#This Row],[Age]]&lt;=60,"40-60")</f>
        <v>30-40</v>
      </c>
      <c r="C134" s="9" t="s">
        <v>10</v>
      </c>
      <c r="D134" s="9" t="s">
        <v>11</v>
      </c>
      <c r="E134" s="9" t="s">
        <v>12</v>
      </c>
      <c r="F134" s="3">
        <v>20</v>
      </c>
      <c r="G134" s="3" t="str" cm="1">
        <f t="array" ref="G134">_xlfn.IFS(HR_Analytics[[#This Row],[Distance From Home]]&lt;=5,"1-5",HR_Analytics[[#This Row],[Distance From Home]]&lt;=10,"5-10",HR_Analytics[[#This Row],[Distance From Home]]&lt;=15,"10-15",HR_Analytics[[#This Row],[Distance From Home]]&lt;=20,"15-20",HR_Analytics[[#This Row],[Distance From Home]]&gt;20,"Above 20")</f>
        <v>15-20</v>
      </c>
      <c r="H134" s="3">
        <v>3</v>
      </c>
      <c r="I134" s="9" t="str">
        <f>VLOOKUP(H134,Mapping!$J$2:$K$6,2,0)</f>
        <v>Bachelors</v>
      </c>
      <c r="J134" s="9" t="s">
        <v>13</v>
      </c>
      <c r="K134" s="3">
        <v>175</v>
      </c>
      <c r="L134" s="3">
        <v>2</v>
      </c>
      <c r="M134" s="9" t="str">
        <f>VLOOKUP(L134,Mapping!$A$2:$B$5,2,0)</f>
        <v>Dissatisfied</v>
      </c>
      <c r="N134" s="9" t="s">
        <v>14</v>
      </c>
      <c r="O134" s="3">
        <v>1</v>
      </c>
      <c r="P134" s="9" t="str">
        <f>VLOOKUP(O134,Mapping!$A$9:$B$12,2,0)</f>
        <v>Low</v>
      </c>
      <c r="Q134" s="3">
        <v>2</v>
      </c>
      <c r="R134" s="9" t="str">
        <f>VLOOKUP(Q134,Mapping!$A$16:$B$20,2,0)</f>
        <v>Junior</v>
      </c>
      <c r="S134" s="9" t="s">
        <v>15</v>
      </c>
      <c r="T134" s="3">
        <v>3</v>
      </c>
      <c r="U134" s="9" t="str">
        <f>VLOOKUP(T134,Mapping!$E$9:$F$12,2,0)</f>
        <v>Neutral</v>
      </c>
      <c r="V134" s="9" t="s">
        <v>22</v>
      </c>
      <c r="W134" s="5">
        <v>4559</v>
      </c>
      <c r="X134" s="3">
        <v>3</v>
      </c>
      <c r="Y134" s="9" t="s">
        <v>10</v>
      </c>
      <c r="Z134" s="4">
        <v>11</v>
      </c>
      <c r="AA134" s="24">
        <f>HR_Analytics[[#This Row],[Salary Hike]]/100</f>
        <v>0.11</v>
      </c>
      <c r="AB134" s="3">
        <v>3</v>
      </c>
      <c r="AC134" s="9" t="str">
        <f>VLOOKUP(AB134,Mapping!$E$2:$F$3,2,0)</f>
        <v>Excellent</v>
      </c>
      <c r="AD134" s="3">
        <v>3</v>
      </c>
      <c r="AE134" s="9" t="str">
        <f>VLOOKUP(AD134,Mapping!$E$16:$F$19,2,0)</f>
        <v>Neutral</v>
      </c>
      <c r="AF134" s="3">
        <v>1</v>
      </c>
      <c r="AG134" s="3">
        <v>4</v>
      </c>
      <c r="AH134" s="3" t="str" cm="1">
        <f t="array" ref="AH134">_xlfn.IFS(HR_Analytics[[#This Row],[Total Working Years]]&lt;=2,"0-2",HR_Analytics[[#This Row],[Total Working Years]]&lt;=5,"2-5",HR_Analytics[[#This Row],[Total Working Years]]&lt;=10,"5-10",HR_Analytics[[#This Row],[Total Working Years]]&lt;=20,"10-20",HR_Analytics[[#This Row],[Total Working Years]]&lt;=40,"20-40")</f>
        <v>2-5</v>
      </c>
      <c r="AI134" s="3">
        <v>2</v>
      </c>
      <c r="AJ134" s="3">
        <v>3</v>
      </c>
      <c r="AK134" s="9" t="str">
        <f>VLOOKUP(AJ134,Mapping!$J$10:$K$13,2,0)</f>
        <v>Better</v>
      </c>
      <c r="AL134" s="3">
        <v>2</v>
      </c>
      <c r="AM134" s="3" t="str" cm="1">
        <f t="array" ref="AM134">_xlfn.IFS(HR_Analytics[[#This Row],[Years At Company]]&lt;=2,"0-2",HR_Analytics[[#This Row],[Years At Company]]&lt;=5,"2-5",HR_Analytics[[#This Row],[Years At Company]]&lt;=10,"5-10",HR_Analytics[[#This Row],[Years At Company]]&lt;=20,"10-20",HR_Analytics[[#This Row],[Years At Company]]&lt;=40,"20-40")</f>
        <v>0-2</v>
      </c>
      <c r="AN134" s="3">
        <v>2</v>
      </c>
      <c r="AO134" s="3" t="str" cm="1">
        <f t="array" ref="AO134">_xlfn.IFS(HR_Analytics[[#This Row],[Years In Current Role]]&lt;=2,"0-2",HR_Analytics[[#This Row],[Years In Current Role]]&lt;=5,"2-5",HR_Analytics[[#This Row],[Years In Current Role]]&lt;=10,"5-10",HR_Analytics[[#This Row],[Years In Current Role]]&lt;=15,"10-15",HR_Analytics[[#This Row],[Years In Current Role]]&gt;15,"Above 15")</f>
        <v>0-2</v>
      </c>
      <c r="AP134" s="3">
        <v>2</v>
      </c>
      <c r="AQ134" s="14" t="str" cm="1">
        <f t="array" ref="AQ134">_xlfn.IFS(HR_Analytics[[#This Row],[Years Since Last Promotion]]&lt;=2,"0-2",HR_Analytics[[#This Row],[Years Since Last Promotion]]&lt;=5,"2-5",HR_Analytics[[#This Row],[Years Since Last Promotion]]&lt;=10,"5-10",HR_Analytics[[#This Row],[Years Since Last Promotion]]&lt;=15,"10-15")</f>
        <v>0-2</v>
      </c>
      <c r="AR134" s="14">
        <v>2</v>
      </c>
      <c r="AS134" s="3" t="str" cm="1">
        <f t="array" ref="AS1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5" spans="1:45" x14ac:dyDescent="0.25">
      <c r="A135" s="12">
        <v>41</v>
      </c>
      <c r="B135" s="12" t="str" cm="1">
        <f t="array" ref="B135">_xlfn.IFS(HR_Analytics[[#This Row],[Age]]&lt;=30,"Below 30",HR_Analytics[[#This Row],[Age]]&lt;=40,"30-40",HR_Analytics[[#This Row],[Age]]&lt;=60,"40-60")</f>
        <v>40-60</v>
      </c>
      <c r="C135" s="9" t="s">
        <v>17</v>
      </c>
      <c r="D135" s="9" t="s">
        <v>11</v>
      </c>
      <c r="E135" s="9" t="s">
        <v>12</v>
      </c>
      <c r="F135" s="3">
        <v>9</v>
      </c>
      <c r="G135" s="3" t="str" cm="1">
        <f t="array" ref="G135">_xlfn.IFS(HR_Analytics[[#This Row],[Distance From Home]]&lt;=5,"1-5",HR_Analytics[[#This Row],[Distance From Home]]&lt;=10,"5-10",HR_Analytics[[#This Row],[Distance From Home]]&lt;=15,"10-15",HR_Analytics[[#This Row],[Distance From Home]]&lt;=20,"15-20",HR_Analytics[[#This Row],[Distance From Home]]&gt;20,"Above 20")</f>
        <v>5-10</v>
      </c>
      <c r="H135" s="3">
        <v>1</v>
      </c>
      <c r="I135" s="9" t="str">
        <f>VLOOKUP(H135,Mapping!$J$2:$K$6,2,0)</f>
        <v>Below College</v>
      </c>
      <c r="J135" s="9" t="s">
        <v>13</v>
      </c>
      <c r="K135" s="3">
        <v>176</v>
      </c>
      <c r="L135" s="3">
        <v>3</v>
      </c>
      <c r="M135" s="9" t="str">
        <f>VLOOKUP(L135,Mapping!$A$2:$B$5,2,0)</f>
        <v>Neutral</v>
      </c>
      <c r="N135" s="9" t="s">
        <v>20</v>
      </c>
      <c r="O135" s="3">
        <v>3</v>
      </c>
      <c r="P135" s="9" t="str">
        <f>VLOOKUP(O135,Mapping!$A$9:$B$12,2,0)</f>
        <v>High</v>
      </c>
      <c r="Q135" s="3">
        <v>3</v>
      </c>
      <c r="R135" s="9" t="str">
        <f>VLOOKUP(Q135,Mapping!$A$16:$B$20,2,0)</f>
        <v>Mid Level</v>
      </c>
      <c r="S135" s="9" t="s">
        <v>15</v>
      </c>
      <c r="T135" s="3">
        <v>3</v>
      </c>
      <c r="U135" s="9" t="str">
        <f>VLOOKUP(T135,Mapping!$E$9:$F$12,2,0)</f>
        <v>Neutral</v>
      </c>
      <c r="V135" s="9" t="s">
        <v>26</v>
      </c>
      <c r="W135" s="5">
        <v>8189</v>
      </c>
      <c r="X135" s="3">
        <v>3</v>
      </c>
      <c r="Y135" s="9" t="s">
        <v>10</v>
      </c>
      <c r="Z135" s="4">
        <v>13</v>
      </c>
      <c r="AA135" s="24">
        <f>HR_Analytics[[#This Row],[Salary Hike]]/100</f>
        <v>0.13</v>
      </c>
      <c r="AB135" s="3">
        <v>3</v>
      </c>
      <c r="AC135" s="9" t="str">
        <f>VLOOKUP(AB135,Mapping!$E$2:$F$3,2,0)</f>
        <v>Excellent</v>
      </c>
      <c r="AD135" s="3">
        <v>3</v>
      </c>
      <c r="AE135" s="9" t="str">
        <f>VLOOKUP(AD135,Mapping!$E$16:$F$19,2,0)</f>
        <v>Neutral</v>
      </c>
      <c r="AF135" s="3">
        <v>1</v>
      </c>
      <c r="AG135" s="3">
        <v>12</v>
      </c>
      <c r="AH135" s="3" t="str" cm="1">
        <f t="array" ref="AH135">_xlfn.IFS(HR_Analytics[[#This Row],[Total Working Years]]&lt;=2,"0-2",HR_Analytics[[#This Row],[Total Working Years]]&lt;=5,"2-5",HR_Analytics[[#This Row],[Total Working Years]]&lt;=10,"5-10",HR_Analytics[[#This Row],[Total Working Years]]&lt;=20,"10-20",HR_Analytics[[#This Row],[Total Working Years]]&lt;=40,"20-40")</f>
        <v>10-20</v>
      </c>
      <c r="AI135" s="3">
        <v>2</v>
      </c>
      <c r="AJ135" s="3">
        <v>3</v>
      </c>
      <c r="AK135" s="9" t="str">
        <f>VLOOKUP(AJ135,Mapping!$J$10:$K$13,2,0)</f>
        <v>Better</v>
      </c>
      <c r="AL135" s="3">
        <v>9</v>
      </c>
      <c r="AM135" s="3" t="str" cm="1">
        <f t="array" ref="AM135">_xlfn.IFS(HR_Analytics[[#This Row],[Years At Company]]&lt;=2,"0-2",HR_Analytics[[#This Row],[Years At Company]]&lt;=5,"2-5",HR_Analytics[[#This Row],[Years At Company]]&lt;=10,"5-10",HR_Analytics[[#This Row],[Years At Company]]&lt;=20,"10-20",HR_Analytics[[#This Row],[Years At Company]]&lt;=40,"20-40")</f>
        <v>5-10</v>
      </c>
      <c r="AN135" s="3">
        <v>7</v>
      </c>
      <c r="AO135" s="3" t="str" cm="1">
        <f t="array" ref="AO135">_xlfn.IFS(HR_Analytics[[#This Row],[Years In Current Role]]&lt;=2,"0-2",HR_Analytics[[#This Row],[Years In Current Role]]&lt;=5,"2-5",HR_Analytics[[#This Row],[Years In Current Role]]&lt;=10,"5-10",HR_Analytics[[#This Row],[Years In Current Role]]&lt;=15,"10-15",HR_Analytics[[#This Row],[Years In Current Role]]&gt;15,"Above 15")</f>
        <v>5-10</v>
      </c>
      <c r="AP135" s="3">
        <v>0</v>
      </c>
      <c r="AQ135" s="14" t="str" cm="1">
        <f t="array" ref="AQ135">_xlfn.IFS(HR_Analytics[[#This Row],[Years Since Last Promotion]]&lt;=2,"0-2",HR_Analytics[[#This Row],[Years Since Last Promotion]]&lt;=5,"2-5",HR_Analytics[[#This Row],[Years Since Last Promotion]]&lt;=10,"5-10",HR_Analytics[[#This Row],[Years Since Last Promotion]]&lt;=15,"10-15")</f>
        <v>0-2</v>
      </c>
      <c r="AR135" s="14">
        <v>7</v>
      </c>
      <c r="AS135" s="3" t="str" cm="1">
        <f t="array" ref="AS1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6" spans="1:45" x14ac:dyDescent="0.25">
      <c r="A136" s="12">
        <v>26</v>
      </c>
      <c r="B136" s="12" t="str" cm="1">
        <f t="array" ref="B136">_xlfn.IFS(HR_Analytics[[#This Row],[Age]]&lt;=30,"Below 30",HR_Analytics[[#This Row],[Age]]&lt;=40,"30-40",HR_Analytics[[#This Row],[Age]]&lt;=60,"40-60")</f>
        <v>Below 30</v>
      </c>
      <c r="C136" s="9" t="s">
        <v>17</v>
      </c>
      <c r="D136" s="9" t="s">
        <v>11</v>
      </c>
      <c r="E136" s="9" t="s">
        <v>35</v>
      </c>
      <c r="F136" s="3">
        <v>25</v>
      </c>
      <c r="G136" s="3" t="str" cm="1">
        <f t="array" ref="G136">_xlfn.IFS(HR_Analytics[[#This Row],[Distance From Home]]&lt;=5,"1-5",HR_Analytics[[#This Row],[Distance From Home]]&lt;=10,"5-10",HR_Analytics[[#This Row],[Distance From Home]]&lt;=15,"10-15",HR_Analytics[[#This Row],[Distance From Home]]&lt;=20,"15-20",HR_Analytics[[#This Row],[Distance From Home]]&gt;20,"Above 20")</f>
        <v>Above 20</v>
      </c>
      <c r="H136" s="3">
        <v>1</v>
      </c>
      <c r="I136" s="9" t="str">
        <f>VLOOKUP(H136,Mapping!$J$2:$K$6,2,0)</f>
        <v>Below College</v>
      </c>
      <c r="J136" s="9" t="s">
        <v>13</v>
      </c>
      <c r="K136" s="3">
        <v>177</v>
      </c>
      <c r="L136" s="3">
        <v>3</v>
      </c>
      <c r="M136" s="9" t="str">
        <f>VLOOKUP(L136,Mapping!$A$2:$B$5,2,0)</f>
        <v>Neutral</v>
      </c>
      <c r="N136" s="9" t="s">
        <v>14</v>
      </c>
      <c r="O136" s="3">
        <v>3</v>
      </c>
      <c r="P136" s="9" t="str">
        <f>VLOOKUP(O136,Mapping!$A$9:$B$12,2,0)</f>
        <v>High</v>
      </c>
      <c r="Q136" s="3">
        <v>1</v>
      </c>
      <c r="R136" s="9" t="str">
        <f>VLOOKUP(Q136,Mapping!$A$16:$B$20,2,0)</f>
        <v>Entry Level</v>
      </c>
      <c r="S136" s="9" t="s">
        <v>35</v>
      </c>
      <c r="T136" s="3">
        <v>3</v>
      </c>
      <c r="U136" s="9" t="str">
        <f>VLOOKUP(T136,Mapping!$E$9:$F$12,2,0)</f>
        <v>Neutral</v>
      </c>
      <c r="V136" s="9" t="s">
        <v>22</v>
      </c>
      <c r="W136" s="5">
        <v>2942</v>
      </c>
      <c r="X136" s="3">
        <v>1</v>
      </c>
      <c r="Y136" s="9" t="s">
        <v>17</v>
      </c>
      <c r="Z136" s="4">
        <v>23</v>
      </c>
      <c r="AA136" s="24">
        <f>HR_Analytics[[#This Row],[Salary Hike]]/100</f>
        <v>0.23</v>
      </c>
      <c r="AB136" s="3">
        <v>4</v>
      </c>
      <c r="AC136" s="9" t="str">
        <f>VLOOKUP(AB136,Mapping!$E$2:$F$3,2,0)</f>
        <v>Outstanding</v>
      </c>
      <c r="AD136" s="3">
        <v>4</v>
      </c>
      <c r="AE136" s="9" t="str">
        <f>VLOOKUP(AD136,Mapping!$E$16:$F$19,2,0)</f>
        <v>Satisfied</v>
      </c>
      <c r="AF136" s="3">
        <v>1</v>
      </c>
      <c r="AG136" s="3">
        <v>8</v>
      </c>
      <c r="AH136" s="3" t="str" cm="1">
        <f t="array" ref="AH136">_xlfn.IFS(HR_Analytics[[#This Row],[Total Working Years]]&lt;=2,"0-2",HR_Analytics[[#This Row],[Total Working Years]]&lt;=5,"2-5",HR_Analytics[[#This Row],[Total Working Years]]&lt;=10,"5-10",HR_Analytics[[#This Row],[Total Working Years]]&lt;=20,"10-20",HR_Analytics[[#This Row],[Total Working Years]]&lt;=40,"20-40")</f>
        <v>5-10</v>
      </c>
      <c r="AI136" s="3">
        <v>3</v>
      </c>
      <c r="AJ136" s="3">
        <v>3</v>
      </c>
      <c r="AK136" s="9" t="str">
        <f>VLOOKUP(AJ136,Mapping!$J$10:$K$13,2,0)</f>
        <v>Better</v>
      </c>
      <c r="AL136" s="3">
        <v>8</v>
      </c>
      <c r="AM136" s="3" t="str" cm="1">
        <f t="array" ref="AM136">_xlfn.IFS(HR_Analytics[[#This Row],[Years At Company]]&lt;=2,"0-2",HR_Analytics[[#This Row],[Years At Company]]&lt;=5,"2-5",HR_Analytics[[#This Row],[Years At Company]]&lt;=10,"5-10",HR_Analytics[[#This Row],[Years At Company]]&lt;=20,"10-20",HR_Analytics[[#This Row],[Years At Company]]&lt;=40,"20-40")</f>
        <v>5-10</v>
      </c>
      <c r="AN136" s="3">
        <v>7</v>
      </c>
      <c r="AO136" s="3" t="str" cm="1">
        <f t="array" ref="AO136">_xlfn.IFS(HR_Analytics[[#This Row],[Years In Current Role]]&lt;=2,"0-2",HR_Analytics[[#This Row],[Years In Current Role]]&lt;=5,"2-5",HR_Analytics[[#This Row],[Years In Current Role]]&lt;=10,"5-10",HR_Analytics[[#This Row],[Years In Current Role]]&lt;=15,"10-15",HR_Analytics[[#This Row],[Years In Current Role]]&gt;15,"Above 15")</f>
        <v>5-10</v>
      </c>
      <c r="AP136" s="3">
        <v>5</v>
      </c>
      <c r="AQ136" s="14" t="str" cm="1">
        <f t="array" ref="AQ136">_xlfn.IFS(HR_Analytics[[#This Row],[Years Since Last Promotion]]&lt;=2,"0-2",HR_Analytics[[#This Row],[Years Since Last Promotion]]&lt;=5,"2-5",HR_Analytics[[#This Row],[Years Since Last Promotion]]&lt;=10,"5-10",HR_Analytics[[#This Row],[Years Since Last Promotion]]&lt;=15,"10-15")</f>
        <v>2-5</v>
      </c>
      <c r="AR136" s="14">
        <v>7</v>
      </c>
      <c r="AS136" s="3" t="str" cm="1">
        <f t="array" ref="AS1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7" spans="1:45" x14ac:dyDescent="0.25">
      <c r="A137" s="12">
        <v>36</v>
      </c>
      <c r="B137" s="12" t="str" cm="1">
        <f t="array" ref="B137">_xlfn.IFS(HR_Analytics[[#This Row],[Age]]&lt;=30,"Below 30",HR_Analytics[[#This Row],[Age]]&lt;=40,"30-40",HR_Analytics[[#This Row],[Age]]&lt;=60,"40-60")</f>
        <v>30-40</v>
      </c>
      <c r="C137" s="9" t="s">
        <v>17</v>
      </c>
      <c r="D137" s="9" t="s">
        <v>11</v>
      </c>
      <c r="E137" s="9" t="s">
        <v>19</v>
      </c>
      <c r="F137" s="3">
        <v>6</v>
      </c>
      <c r="G137" s="3" t="str" cm="1">
        <f t="array" ref="G137">_xlfn.IFS(HR_Analytics[[#This Row],[Distance From Home]]&lt;=5,"1-5",HR_Analytics[[#This Row],[Distance From Home]]&lt;=10,"5-10",HR_Analytics[[#This Row],[Distance From Home]]&lt;=15,"10-15",HR_Analytics[[#This Row],[Distance From Home]]&lt;=20,"15-20",HR_Analytics[[#This Row],[Distance From Home]]&gt;20,"Above 20")</f>
        <v>5-10</v>
      </c>
      <c r="H137" s="3">
        <v>2</v>
      </c>
      <c r="I137" s="9" t="str">
        <f>VLOOKUP(H137,Mapping!$J$2:$K$6,2,0)</f>
        <v>College</v>
      </c>
      <c r="J137" s="9" t="s">
        <v>25</v>
      </c>
      <c r="K137" s="3">
        <v>178</v>
      </c>
      <c r="L137" s="3">
        <v>2</v>
      </c>
      <c r="M137" s="9" t="str">
        <f>VLOOKUP(L137,Mapping!$A$2:$B$5,2,0)</f>
        <v>Dissatisfied</v>
      </c>
      <c r="N137" s="9" t="s">
        <v>20</v>
      </c>
      <c r="O137" s="3">
        <v>3</v>
      </c>
      <c r="P137" s="9" t="str">
        <f>VLOOKUP(O137,Mapping!$A$9:$B$12,2,0)</f>
        <v>High</v>
      </c>
      <c r="Q137" s="3">
        <v>2</v>
      </c>
      <c r="R137" s="9" t="str">
        <f>VLOOKUP(Q137,Mapping!$A$16:$B$20,2,0)</f>
        <v>Junior</v>
      </c>
      <c r="S137" s="9" t="s">
        <v>27</v>
      </c>
      <c r="T137" s="3">
        <v>2</v>
      </c>
      <c r="U137" s="9" t="str">
        <f>VLOOKUP(T137,Mapping!$E$9:$F$12,2,0)</f>
        <v>Dissatisfied</v>
      </c>
      <c r="V137" s="9" t="s">
        <v>26</v>
      </c>
      <c r="W137" s="5">
        <v>4941</v>
      </c>
      <c r="X137" s="3">
        <v>6</v>
      </c>
      <c r="Y137" s="9" t="s">
        <v>17</v>
      </c>
      <c r="Z137" s="4">
        <v>20</v>
      </c>
      <c r="AA137" s="24">
        <f>HR_Analytics[[#This Row],[Salary Hike]]/100</f>
        <v>0.2</v>
      </c>
      <c r="AB137" s="3">
        <v>4</v>
      </c>
      <c r="AC137" s="9" t="str">
        <f>VLOOKUP(AB137,Mapping!$E$2:$F$3,2,0)</f>
        <v>Outstanding</v>
      </c>
      <c r="AD137" s="3">
        <v>4</v>
      </c>
      <c r="AE137" s="9" t="str">
        <f>VLOOKUP(AD137,Mapping!$E$16:$F$19,2,0)</f>
        <v>Satisfied</v>
      </c>
      <c r="AF137" s="3">
        <v>2</v>
      </c>
      <c r="AG137" s="3">
        <v>7</v>
      </c>
      <c r="AH137" s="3" t="str" cm="1">
        <f t="array" ref="AH137">_xlfn.IFS(HR_Analytics[[#This Row],[Total Working Years]]&lt;=2,"0-2",HR_Analytics[[#This Row],[Total Working Years]]&lt;=5,"2-5",HR_Analytics[[#This Row],[Total Working Years]]&lt;=10,"5-10",HR_Analytics[[#This Row],[Total Working Years]]&lt;=20,"10-20",HR_Analytics[[#This Row],[Total Working Years]]&lt;=40,"20-40")</f>
        <v>5-10</v>
      </c>
      <c r="AI137" s="3">
        <v>0</v>
      </c>
      <c r="AJ137" s="3">
        <v>3</v>
      </c>
      <c r="AK137" s="9" t="str">
        <f>VLOOKUP(AJ137,Mapping!$J$10:$K$13,2,0)</f>
        <v>Better</v>
      </c>
      <c r="AL137" s="3">
        <v>3</v>
      </c>
      <c r="AM137" s="3" t="str" cm="1">
        <f t="array" ref="AM137">_xlfn.IFS(HR_Analytics[[#This Row],[Years At Company]]&lt;=2,"0-2",HR_Analytics[[#This Row],[Years At Company]]&lt;=5,"2-5",HR_Analytics[[#This Row],[Years At Company]]&lt;=10,"5-10",HR_Analytics[[#This Row],[Years At Company]]&lt;=20,"10-20",HR_Analytics[[#This Row],[Years At Company]]&lt;=40,"20-40")</f>
        <v>2-5</v>
      </c>
      <c r="AN137" s="3">
        <v>2</v>
      </c>
      <c r="AO137" s="3" t="str" cm="1">
        <f t="array" ref="AO137">_xlfn.IFS(HR_Analytics[[#This Row],[Years In Current Role]]&lt;=2,"0-2",HR_Analytics[[#This Row],[Years In Current Role]]&lt;=5,"2-5",HR_Analytics[[#This Row],[Years In Current Role]]&lt;=10,"5-10",HR_Analytics[[#This Row],[Years In Current Role]]&lt;=15,"10-15",HR_Analytics[[#This Row],[Years In Current Role]]&gt;15,"Above 15")</f>
        <v>0-2</v>
      </c>
      <c r="AP137" s="3">
        <v>0</v>
      </c>
      <c r="AQ137" s="14" t="str" cm="1">
        <f t="array" ref="AQ137">_xlfn.IFS(HR_Analytics[[#This Row],[Years Since Last Promotion]]&lt;=2,"0-2",HR_Analytics[[#This Row],[Years Since Last Promotion]]&lt;=5,"2-5",HR_Analytics[[#This Row],[Years Since Last Promotion]]&lt;=10,"5-10",HR_Analytics[[#This Row],[Years Since Last Promotion]]&lt;=15,"10-15")</f>
        <v>0-2</v>
      </c>
      <c r="AR137" s="14">
        <v>1</v>
      </c>
      <c r="AS137" s="3" t="str" cm="1">
        <f t="array" ref="AS1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8" spans="1:45" x14ac:dyDescent="0.25">
      <c r="A138" s="12">
        <v>51</v>
      </c>
      <c r="B138" s="12" t="str" cm="1">
        <f t="array" ref="B138">_xlfn.IFS(HR_Analytics[[#This Row],[Age]]&lt;=30,"Below 30",HR_Analytics[[#This Row],[Age]]&lt;=40,"30-40",HR_Analytics[[#This Row],[Age]]&lt;=60,"40-60")</f>
        <v>40-60</v>
      </c>
      <c r="C138" s="9" t="s">
        <v>10</v>
      </c>
      <c r="D138" s="9" t="s">
        <v>18</v>
      </c>
      <c r="E138" s="9" t="s">
        <v>19</v>
      </c>
      <c r="F138" s="3">
        <v>8</v>
      </c>
      <c r="G138" s="3" t="str" cm="1">
        <f t="array" ref="G138">_xlfn.IFS(HR_Analytics[[#This Row],[Distance From Home]]&lt;=5,"1-5",HR_Analytics[[#This Row],[Distance From Home]]&lt;=10,"5-10",HR_Analytics[[#This Row],[Distance From Home]]&lt;=15,"10-15",HR_Analytics[[#This Row],[Distance From Home]]&lt;=20,"15-20",HR_Analytics[[#This Row],[Distance From Home]]&gt;20,"Above 20")</f>
        <v>5-10</v>
      </c>
      <c r="H138" s="3">
        <v>4</v>
      </c>
      <c r="I138" s="9" t="str">
        <f>VLOOKUP(H138,Mapping!$J$2:$K$6,2,0)</f>
        <v>Masters</v>
      </c>
      <c r="J138" s="9" t="s">
        <v>13</v>
      </c>
      <c r="K138" s="3">
        <v>179</v>
      </c>
      <c r="L138" s="3">
        <v>1</v>
      </c>
      <c r="M138" s="9" t="str">
        <f>VLOOKUP(L138,Mapping!$A$2:$B$5,2,0)</f>
        <v>Very Dissatisfied</v>
      </c>
      <c r="N138" s="9" t="s">
        <v>20</v>
      </c>
      <c r="O138" s="3">
        <v>1</v>
      </c>
      <c r="P138" s="9" t="str">
        <f>VLOOKUP(O138,Mapping!$A$9:$B$12,2,0)</f>
        <v>Low</v>
      </c>
      <c r="Q138" s="3">
        <v>3</v>
      </c>
      <c r="R138" s="9" t="str">
        <f>VLOOKUP(Q138,Mapping!$A$16:$B$20,2,0)</f>
        <v>Mid Level</v>
      </c>
      <c r="S138" s="9" t="s">
        <v>27</v>
      </c>
      <c r="T138" s="3">
        <v>4</v>
      </c>
      <c r="U138" s="9" t="str">
        <f>VLOOKUP(T138,Mapping!$E$9:$F$12,2,0)</f>
        <v>Satisfied</v>
      </c>
      <c r="V138" s="9" t="s">
        <v>16</v>
      </c>
      <c r="W138" s="5">
        <v>10650</v>
      </c>
      <c r="X138" s="3">
        <v>2</v>
      </c>
      <c r="Y138" s="9" t="s">
        <v>17</v>
      </c>
      <c r="Z138" s="4">
        <v>15</v>
      </c>
      <c r="AA138" s="24">
        <f>HR_Analytics[[#This Row],[Salary Hike]]/100</f>
        <v>0.15</v>
      </c>
      <c r="AB138" s="3">
        <v>3</v>
      </c>
      <c r="AC138" s="9" t="str">
        <f>VLOOKUP(AB138,Mapping!$E$2:$F$3,2,0)</f>
        <v>Excellent</v>
      </c>
      <c r="AD138" s="3">
        <v>4</v>
      </c>
      <c r="AE138" s="9" t="str">
        <f>VLOOKUP(AD138,Mapping!$E$16:$F$19,2,0)</f>
        <v>Satisfied</v>
      </c>
      <c r="AF138" s="3">
        <v>0</v>
      </c>
      <c r="AG138" s="3">
        <v>18</v>
      </c>
      <c r="AH138" s="3" t="str" cm="1">
        <f t="array" ref="AH138">_xlfn.IFS(HR_Analytics[[#This Row],[Total Working Years]]&lt;=2,"0-2",HR_Analytics[[#This Row],[Total Working Years]]&lt;=5,"2-5",HR_Analytics[[#This Row],[Total Working Years]]&lt;=10,"5-10",HR_Analytics[[#This Row],[Total Working Years]]&lt;=20,"10-20",HR_Analytics[[#This Row],[Total Working Years]]&lt;=40,"20-40")</f>
        <v>10-20</v>
      </c>
      <c r="AI138" s="3">
        <v>2</v>
      </c>
      <c r="AJ138" s="3">
        <v>3</v>
      </c>
      <c r="AK138" s="9" t="str">
        <f>VLOOKUP(AJ138,Mapping!$J$10:$K$13,2,0)</f>
        <v>Better</v>
      </c>
      <c r="AL138" s="3">
        <v>4</v>
      </c>
      <c r="AM138" s="3" t="str" cm="1">
        <f t="array" ref="AM138">_xlfn.IFS(HR_Analytics[[#This Row],[Years At Company]]&lt;=2,"0-2",HR_Analytics[[#This Row],[Years At Company]]&lt;=5,"2-5",HR_Analytics[[#This Row],[Years At Company]]&lt;=10,"5-10",HR_Analytics[[#This Row],[Years At Company]]&lt;=20,"10-20",HR_Analytics[[#This Row],[Years At Company]]&lt;=40,"20-40")</f>
        <v>2-5</v>
      </c>
      <c r="AN138" s="3">
        <v>2</v>
      </c>
      <c r="AO138" s="3" t="str" cm="1">
        <f t="array" ref="AO138">_xlfn.IFS(HR_Analytics[[#This Row],[Years In Current Role]]&lt;=2,"0-2",HR_Analytics[[#This Row],[Years In Current Role]]&lt;=5,"2-5",HR_Analytics[[#This Row],[Years In Current Role]]&lt;=10,"5-10",HR_Analytics[[#This Row],[Years In Current Role]]&lt;=15,"10-15",HR_Analytics[[#This Row],[Years In Current Role]]&gt;15,"Above 15")</f>
        <v>0-2</v>
      </c>
      <c r="AP138" s="3">
        <v>0</v>
      </c>
      <c r="AQ138" s="14" t="str" cm="1">
        <f t="array" ref="AQ138">_xlfn.IFS(HR_Analytics[[#This Row],[Years Since Last Promotion]]&lt;=2,"0-2",HR_Analytics[[#This Row],[Years Since Last Promotion]]&lt;=5,"2-5",HR_Analytics[[#This Row],[Years Since Last Promotion]]&lt;=10,"5-10",HR_Analytics[[#This Row],[Years Since Last Promotion]]&lt;=15,"10-15")</f>
        <v>0-2</v>
      </c>
      <c r="AR138" s="14">
        <v>3</v>
      </c>
      <c r="AS138" s="3" t="str" cm="1">
        <f t="array" ref="AS1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9" spans="1:45" x14ac:dyDescent="0.25">
      <c r="A139" s="12">
        <v>39</v>
      </c>
      <c r="B139" s="12" t="str" cm="1">
        <f t="array" ref="B139">_xlfn.IFS(HR_Analytics[[#This Row],[Age]]&lt;=30,"Below 30",HR_Analytics[[#This Row],[Age]]&lt;=40,"30-40",HR_Analytics[[#This Row],[Age]]&lt;=60,"40-60")</f>
        <v>30-40</v>
      </c>
      <c r="C139" s="9" t="s">
        <v>17</v>
      </c>
      <c r="D139" s="9" t="s">
        <v>11</v>
      </c>
      <c r="E139" s="9" t="s">
        <v>12</v>
      </c>
      <c r="F139" s="3">
        <v>4</v>
      </c>
      <c r="G139" s="3" t="str" cm="1">
        <f t="array" ref="G139">_xlfn.IFS(HR_Analytics[[#This Row],[Distance From Home]]&lt;=5,"1-5",HR_Analytics[[#This Row],[Distance From Home]]&lt;=10,"5-10",HR_Analytics[[#This Row],[Distance From Home]]&lt;=15,"10-15",HR_Analytics[[#This Row],[Distance From Home]]&lt;=20,"15-20",HR_Analytics[[#This Row],[Distance From Home]]&gt;20,"Above 20")</f>
        <v>1-5</v>
      </c>
      <c r="H139" s="3">
        <v>4</v>
      </c>
      <c r="I139" s="9" t="str">
        <f>VLOOKUP(H139,Mapping!$J$2:$K$6,2,0)</f>
        <v>Masters</v>
      </c>
      <c r="J139" s="9" t="s">
        <v>13</v>
      </c>
      <c r="K139" s="3">
        <v>182</v>
      </c>
      <c r="L139" s="3">
        <v>4</v>
      </c>
      <c r="M139" s="9" t="str">
        <f>VLOOKUP(L139,Mapping!$A$2:$B$5,2,0)</f>
        <v>Satisfied</v>
      </c>
      <c r="N139" s="9" t="s">
        <v>14</v>
      </c>
      <c r="O139" s="3">
        <v>2</v>
      </c>
      <c r="P139" s="9" t="str">
        <f>VLOOKUP(O139,Mapping!$A$9:$B$12,2,0)</f>
        <v>Medium</v>
      </c>
      <c r="Q139" s="3">
        <v>2</v>
      </c>
      <c r="R139" s="9" t="str">
        <f>VLOOKUP(Q139,Mapping!$A$16:$B$20,2,0)</f>
        <v>Junior</v>
      </c>
      <c r="S139" s="9" t="s">
        <v>15</v>
      </c>
      <c r="T139" s="3">
        <v>3</v>
      </c>
      <c r="U139" s="9" t="str">
        <f>VLOOKUP(T139,Mapping!$E$9:$F$12,2,0)</f>
        <v>Neutral</v>
      </c>
      <c r="V139" s="9" t="s">
        <v>22</v>
      </c>
      <c r="W139" s="5">
        <v>5902</v>
      </c>
      <c r="X139" s="3">
        <v>4</v>
      </c>
      <c r="Y139" s="9" t="s">
        <v>17</v>
      </c>
      <c r="Z139" s="4">
        <v>14</v>
      </c>
      <c r="AA139" s="24">
        <f>HR_Analytics[[#This Row],[Salary Hike]]/100</f>
        <v>0.14000000000000001</v>
      </c>
      <c r="AB139" s="3">
        <v>3</v>
      </c>
      <c r="AC139" s="9" t="str">
        <f>VLOOKUP(AB139,Mapping!$E$2:$F$3,2,0)</f>
        <v>Excellent</v>
      </c>
      <c r="AD139" s="3">
        <v>3</v>
      </c>
      <c r="AE139" s="9" t="str">
        <f>VLOOKUP(AD139,Mapping!$E$16:$F$19,2,0)</f>
        <v>Neutral</v>
      </c>
      <c r="AF139" s="3">
        <v>1</v>
      </c>
      <c r="AG139" s="3">
        <v>17</v>
      </c>
      <c r="AH139" s="3" t="str" cm="1">
        <f t="array" ref="AH139">_xlfn.IFS(HR_Analytics[[#This Row],[Total Working Years]]&lt;=2,"0-2",HR_Analytics[[#This Row],[Total Working Years]]&lt;=5,"2-5",HR_Analytics[[#This Row],[Total Working Years]]&lt;=10,"5-10",HR_Analytics[[#This Row],[Total Working Years]]&lt;=20,"10-20",HR_Analytics[[#This Row],[Total Working Years]]&lt;=40,"20-40")</f>
        <v>10-20</v>
      </c>
      <c r="AI139" s="3">
        <v>1</v>
      </c>
      <c r="AJ139" s="3">
        <v>4</v>
      </c>
      <c r="AK139" s="9" t="str">
        <f>VLOOKUP(AJ139,Mapping!$J$10:$K$13,2,0)</f>
        <v>Best</v>
      </c>
      <c r="AL139" s="3">
        <v>15</v>
      </c>
      <c r="AM139" s="3" t="str" cm="1">
        <f t="array" ref="AM139">_xlfn.IFS(HR_Analytics[[#This Row],[Years At Company]]&lt;=2,"0-2",HR_Analytics[[#This Row],[Years At Company]]&lt;=5,"2-5",HR_Analytics[[#This Row],[Years At Company]]&lt;=10,"5-10",HR_Analytics[[#This Row],[Years At Company]]&lt;=20,"10-20",HR_Analytics[[#This Row],[Years At Company]]&lt;=40,"20-40")</f>
        <v>10-20</v>
      </c>
      <c r="AN139" s="3">
        <v>11</v>
      </c>
      <c r="AO139" s="3" t="str" cm="1">
        <f t="array" ref="AO139">_xlfn.IFS(HR_Analytics[[#This Row],[Years In Current Role]]&lt;=2,"0-2",HR_Analytics[[#This Row],[Years In Current Role]]&lt;=5,"2-5",HR_Analytics[[#This Row],[Years In Current Role]]&lt;=10,"5-10",HR_Analytics[[#This Row],[Years In Current Role]]&lt;=15,"10-15",HR_Analytics[[#This Row],[Years In Current Role]]&gt;15,"Above 15")</f>
        <v>10-15</v>
      </c>
      <c r="AP139" s="3">
        <v>5</v>
      </c>
      <c r="AQ139" s="14" t="str" cm="1">
        <f t="array" ref="AQ139">_xlfn.IFS(HR_Analytics[[#This Row],[Years Since Last Promotion]]&lt;=2,"0-2",HR_Analytics[[#This Row],[Years Since Last Promotion]]&lt;=5,"2-5",HR_Analytics[[#This Row],[Years Since Last Promotion]]&lt;=10,"5-10",HR_Analytics[[#This Row],[Years Since Last Promotion]]&lt;=15,"10-15")</f>
        <v>2-5</v>
      </c>
      <c r="AR139" s="14">
        <v>9</v>
      </c>
      <c r="AS139" s="3" t="str" cm="1">
        <f t="array" ref="AS1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0" spans="1:45" x14ac:dyDescent="0.25">
      <c r="A140" s="12">
        <v>25</v>
      </c>
      <c r="B140" s="12" t="str" cm="1">
        <f t="array" ref="B140">_xlfn.IFS(HR_Analytics[[#This Row],[Age]]&lt;=30,"Below 30",HR_Analytics[[#This Row],[Age]]&lt;=40,"30-40",HR_Analytics[[#This Row],[Age]]&lt;=60,"40-60")</f>
        <v>Below 30</v>
      </c>
      <c r="C140" s="9" t="s">
        <v>17</v>
      </c>
      <c r="D140" s="9" t="s">
        <v>11</v>
      </c>
      <c r="E140" s="9" t="s">
        <v>12</v>
      </c>
      <c r="F140" s="3">
        <v>28</v>
      </c>
      <c r="G140" s="3" t="str" cm="1">
        <f t="array" ref="G140">_xlfn.IFS(HR_Analytics[[#This Row],[Distance From Home]]&lt;=5,"1-5",HR_Analytics[[#This Row],[Distance From Home]]&lt;=10,"5-10",HR_Analytics[[#This Row],[Distance From Home]]&lt;=15,"10-15",HR_Analytics[[#This Row],[Distance From Home]]&lt;=20,"15-20",HR_Analytics[[#This Row],[Distance From Home]]&gt;20,"Above 20")</f>
        <v>Above 20</v>
      </c>
      <c r="H140" s="3">
        <v>3</v>
      </c>
      <c r="I140" s="9" t="str">
        <f>VLOOKUP(H140,Mapping!$J$2:$K$6,2,0)</f>
        <v>Bachelors</v>
      </c>
      <c r="J140" s="9" t="s">
        <v>13</v>
      </c>
      <c r="K140" s="3">
        <v>183</v>
      </c>
      <c r="L140" s="3">
        <v>1</v>
      </c>
      <c r="M140" s="9" t="str">
        <f>VLOOKUP(L140,Mapping!$A$2:$B$5,2,0)</f>
        <v>Very Dissatisfied</v>
      </c>
      <c r="N140" s="9" t="s">
        <v>20</v>
      </c>
      <c r="O140" s="3">
        <v>2</v>
      </c>
      <c r="P140" s="9" t="str">
        <f>VLOOKUP(O140,Mapping!$A$9:$B$12,2,0)</f>
        <v>Medium</v>
      </c>
      <c r="Q140" s="3">
        <v>2</v>
      </c>
      <c r="R140" s="9" t="str">
        <f>VLOOKUP(Q140,Mapping!$A$16:$B$20,2,0)</f>
        <v>Junior</v>
      </c>
      <c r="S140" s="9" t="s">
        <v>15</v>
      </c>
      <c r="T140" s="3">
        <v>3</v>
      </c>
      <c r="U140" s="9" t="str">
        <f>VLOOKUP(T140,Mapping!$E$9:$F$12,2,0)</f>
        <v>Neutral</v>
      </c>
      <c r="V140" s="9" t="s">
        <v>22</v>
      </c>
      <c r="W140" s="5">
        <v>8639</v>
      </c>
      <c r="X140" s="3">
        <v>2</v>
      </c>
      <c r="Y140" s="9" t="s">
        <v>17</v>
      </c>
      <c r="Z140" s="4">
        <v>18</v>
      </c>
      <c r="AA140" s="24">
        <f>HR_Analytics[[#This Row],[Salary Hike]]/100</f>
        <v>0.18</v>
      </c>
      <c r="AB140" s="3">
        <v>3</v>
      </c>
      <c r="AC140" s="9" t="str">
        <f>VLOOKUP(AB140,Mapping!$E$2:$F$3,2,0)</f>
        <v>Excellent</v>
      </c>
      <c r="AD140" s="3">
        <v>4</v>
      </c>
      <c r="AE140" s="9" t="str">
        <f>VLOOKUP(AD140,Mapping!$E$16:$F$19,2,0)</f>
        <v>Satisfied</v>
      </c>
      <c r="AF140" s="3">
        <v>0</v>
      </c>
      <c r="AG140" s="3">
        <v>6</v>
      </c>
      <c r="AH140" s="3" t="str" cm="1">
        <f t="array" ref="AH140">_xlfn.IFS(HR_Analytics[[#This Row],[Total Working Years]]&lt;=2,"0-2",HR_Analytics[[#This Row],[Total Working Years]]&lt;=5,"2-5",HR_Analytics[[#This Row],[Total Working Years]]&lt;=10,"5-10",HR_Analytics[[#This Row],[Total Working Years]]&lt;=20,"10-20",HR_Analytics[[#This Row],[Total Working Years]]&lt;=40,"20-40")</f>
        <v>5-10</v>
      </c>
      <c r="AI140" s="3">
        <v>3</v>
      </c>
      <c r="AJ140" s="3">
        <v>3</v>
      </c>
      <c r="AK140" s="9" t="str">
        <f>VLOOKUP(AJ140,Mapping!$J$10:$K$13,2,0)</f>
        <v>Better</v>
      </c>
      <c r="AL140" s="3">
        <v>2</v>
      </c>
      <c r="AM140" s="3" t="str" cm="1">
        <f t="array" ref="AM140">_xlfn.IFS(HR_Analytics[[#This Row],[Years At Company]]&lt;=2,"0-2",HR_Analytics[[#This Row],[Years At Company]]&lt;=5,"2-5",HR_Analytics[[#This Row],[Years At Company]]&lt;=10,"5-10",HR_Analytics[[#This Row],[Years At Company]]&lt;=20,"10-20",HR_Analytics[[#This Row],[Years At Company]]&lt;=40,"20-40")</f>
        <v>0-2</v>
      </c>
      <c r="AN140" s="3">
        <v>2</v>
      </c>
      <c r="AO140" s="3" t="str" cm="1">
        <f t="array" ref="AO140">_xlfn.IFS(HR_Analytics[[#This Row],[Years In Current Role]]&lt;=2,"0-2",HR_Analytics[[#This Row],[Years In Current Role]]&lt;=5,"2-5",HR_Analytics[[#This Row],[Years In Current Role]]&lt;=10,"5-10",HR_Analytics[[#This Row],[Years In Current Role]]&lt;=15,"10-15",HR_Analytics[[#This Row],[Years In Current Role]]&gt;15,"Above 15")</f>
        <v>0-2</v>
      </c>
      <c r="AP140" s="3">
        <v>2</v>
      </c>
      <c r="AQ140" s="14" t="str" cm="1">
        <f t="array" ref="AQ140">_xlfn.IFS(HR_Analytics[[#This Row],[Years Since Last Promotion]]&lt;=2,"0-2",HR_Analytics[[#This Row],[Years Since Last Promotion]]&lt;=5,"2-5",HR_Analytics[[#This Row],[Years Since Last Promotion]]&lt;=10,"5-10",HR_Analytics[[#This Row],[Years Since Last Promotion]]&lt;=15,"10-15")</f>
        <v>0-2</v>
      </c>
      <c r="AR140" s="14">
        <v>2</v>
      </c>
      <c r="AS140" s="3" t="str" cm="1">
        <f t="array" ref="AS1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1" spans="1:45" x14ac:dyDescent="0.25">
      <c r="A141" s="12">
        <v>30</v>
      </c>
      <c r="B141" s="12" t="str" cm="1">
        <f t="array" ref="B141">_xlfn.IFS(HR_Analytics[[#This Row],[Age]]&lt;=30,"Below 30",HR_Analytics[[#This Row],[Age]]&lt;=40,"30-40",HR_Analytics[[#This Row],[Age]]&lt;=60,"40-60")</f>
        <v>Below 30</v>
      </c>
      <c r="C141" s="9" t="s">
        <v>17</v>
      </c>
      <c r="D141" s="9" t="s">
        <v>11</v>
      </c>
      <c r="E141" s="9" t="s">
        <v>35</v>
      </c>
      <c r="F141" s="3">
        <v>9</v>
      </c>
      <c r="G141" s="3" t="str" cm="1">
        <f t="array" ref="G141">_xlfn.IFS(HR_Analytics[[#This Row],[Distance From Home]]&lt;=5,"1-5",HR_Analytics[[#This Row],[Distance From Home]]&lt;=10,"5-10",HR_Analytics[[#This Row],[Distance From Home]]&lt;=15,"10-15",HR_Analytics[[#This Row],[Distance From Home]]&lt;=20,"15-20",HR_Analytics[[#This Row],[Distance From Home]]&gt;20,"Above 20")</f>
        <v>5-10</v>
      </c>
      <c r="H141" s="3">
        <v>3</v>
      </c>
      <c r="I141" s="9" t="str">
        <f>VLOOKUP(H141,Mapping!$J$2:$K$6,2,0)</f>
        <v>Bachelors</v>
      </c>
      <c r="J141" s="9" t="s">
        <v>35</v>
      </c>
      <c r="K141" s="3">
        <v>184</v>
      </c>
      <c r="L141" s="3">
        <v>3</v>
      </c>
      <c r="M141" s="9" t="str">
        <f>VLOOKUP(L141,Mapping!$A$2:$B$5,2,0)</f>
        <v>Neutral</v>
      </c>
      <c r="N141" s="9" t="s">
        <v>20</v>
      </c>
      <c r="O141" s="3">
        <v>3</v>
      </c>
      <c r="P141" s="9" t="str">
        <f>VLOOKUP(O141,Mapping!$A$9:$B$12,2,0)</f>
        <v>High</v>
      </c>
      <c r="Q141" s="3">
        <v>2</v>
      </c>
      <c r="R141" s="9" t="str">
        <f>VLOOKUP(Q141,Mapping!$A$16:$B$20,2,0)</f>
        <v>Junior</v>
      </c>
      <c r="S141" s="9" t="s">
        <v>35</v>
      </c>
      <c r="T141" s="3">
        <v>4</v>
      </c>
      <c r="U141" s="9" t="str">
        <f>VLOOKUP(T141,Mapping!$E$9:$F$12,2,0)</f>
        <v>Satisfied</v>
      </c>
      <c r="V141" s="9" t="s">
        <v>22</v>
      </c>
      <c r="W141" s="5">
        <v>6347</v>
      </c>
      <c r="X141" s="3">
        <v>0</v>
      </c>
      <c r="Y141" s="9" t="s">
        <v>10</v>
      </c>
      <c r="Z141" s="4">
        <v>19</v>
      </c>
      <c r="AA141" s="24">
        <f>HR_Analytics[[#This Row],[Salary Hike]]/100</f>
        <v>0.19</v>
      </c>
      <c r="AB141" s="3">
        <v>3</v>
      </c>
      <c r="AC141" s="9" t="str">
        <f>VLOOKUP(AB141,Mapping!$E$2:$F$3,2,0)</f>
        <v>Excellent</v>
      </c>
      <c r="AD141" s="3">
        <v>4</v>
      </c>
      <c r="AE141" s="9" t="str">
        <f>VLOOKUP(AD141,Mapping!$E$16:$F$19,2,0)</f>
        <v>Satisfied</v>
      </c>
      <c r="AF141" s="3">
        <v>0</v>
      </c>
      <c r="AG141" s="3">
        <v>12</v>
      </c>
      <c r="AH141" s="3" t="str" cm="1">
        <f t="array" ref="AH141">_xlfn.IFS(HR_Analytics[[#This Row],[Total Working Years]]&lt;=2,"0-2",HR_Analytics[[#This Row],[Total Working Years]]&lt;=5,"2-5",HR_Analytics[[#This Row],[Total Working Years]]&lt;=10,"5-10",HR_Analytics[[#This Row],[Total Working Years]]&lt;=20,"10-20",HR_Analytics[[#This Row],[Total Working Years]]&lt;=40,"20-40")</f>
        <v>10-20</v>
      </c>
      <c r="AI141" s="3">
        <v>2</v>
      </c>
      <c r="AJ141" s="3">
        <v>1</v>
      </c>
      <c r="AK141" s="9" t="str">
        <f>VLOOKUP(AJ141,Mapping!$J$10:$K$13,2,0)</f>
        <v>Bad</v>
      </c>
      <c r="AL141" s="3">
        <v>11</v>
      </c>
      <c r="AM141" s="3" t="str" cm="1">
        <f t="array" ref="AM141">_xlfn.IFS(HR_Analytics[[#This Row],[Years At Company]]&lt;=2,"0-2",HR_Analytics[[#This Row],[Years At Company]]&lt;=5,"2-5",HR_Analytics[[#This Row],[Years At Company]]&lt;=10,"5-10",HR_Analytics[[#This Row],[Years At Company]]&lt;=20,"10-20",HR_Analytics[[#This Row],[Years At Company]]&lt;=40,"20-40")</f>
        <v>10-20</v>
      </c>
      <c r="AN141" s="3">
        <v>9</v>
      </c>
      <c r="AO141" s="3" t="str" cm="1">
        <f t="array" ref="AO141">_xlfn.IFS(HR_Analytics[[#This Row],[Years In Current Role]]&lt;=2,"0-2",HR_Analytics[[#This Row],[Years In Current Role]]&lt;=5,"2-5",HR_Analytics[[#This Row],[Years In Current Role]]&lt;=10,"5-10",HR_Analytics[[#This Row],[Years In Current Role]]&lt;=15,"10-15",HR_Analytics[[#This Row],[Years In Current Role]]&gt;15,"Above 15")</f>
        <v>5-10</v>
      </c>
      <c r="AP141" s="3">
        <v>4</v>
      </c>
      <c r="AQ141" s="14" t="str" cm="1">
        <f t="array" ref="AQ141">_xlfn.IFS(HR_Analytics[[#This Row],[Years Since Last Promotion]]&lt;=2,"0-2",HR_Analytics[[#This Row],[Years Since Last Promotion]]&lt;=5,"2-5",HR_Analytics[[#This Row],[Years Since Last Promotion]]&lt;=10,"5-10",HR_Analytics[[#This Row],[Years Since Last Promotion]]&lt;=15,"10-15")</f>
        <v>2-5</v>
      </c>
      <c r="AR141" s="14">
        <v>7</v>
      </c>
      <c r="AS141" s="3" t="str" cm="1">
        <f t="array" ref="AS1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2" spans="1:45" x14ac:dyDescent="0.25">
      <c r="A142" s="12">
        <v>32</v>
      </c>
      <c r="B142" s="12" t="str" cm="1">
        <f t="array" ref="B142">_xlfn.IFS(HR_Analytics[[#This Row],[Age]]&lt;=30,"Below 30",HR_Analytics[[#This Row],[Age]]&lt;=40,"30-40",HR_Analytics[[#This Row],[Age]]&lt;=60,"40-60")</f>
        <v>30-40</v>
      </c>
      <c r="C142" s="9" t="s">
        <v>10</v>
      </c>
      <c r="D142" s="9" t="s">
        <v>11</v>
      </c>
      <c r="E142" s="9" t="s">
        <v>19</v>
      </c>
      <c r="F142" s="3">
        <v>9</v>
      </c>
      <c r="G142" s="3" t="str" cm="1">
        <f t="array" ref="G142">_xlfn.IFS(HR_Analytics[[#This Row],[Distance From Home]]&lt;=5,"1-5",HR_Analytics[[#This Row],[Distance From Home]]&lt;=10,"5-10",HR_Analytics[[#This Row],[Distance From Home]]&lt;=15,"10-15",HR_Analytics[[#This Row],[Distance From Home]]&lt;=20,"15-20",HR_Analytics[[#This Row],[Distance From Home]]&gt;20,"Above 20")</f>
        <v>5-10</v>
      </c>
      <c r="H142" s="3">
        <v>3</v>
      </c>
      <c r="I142" s="9" t="str">
        <f>VLOOKUP(H142,Mapping!$J$2:$K$6,2,0)</f>
        <v>Bachelors</v>
      </c>
      <c r="J142" s="9" t="s">
        <v>25</v>
      </c>
      <c r="K142" s="3">
        <v>190</v>
      </c>
      <c r="L142" s="3">
        <v>1</v>
      </c>
      <c r="M142" s="9" t="str">
        <f>VLOOKUP(L142,Mapping!$A$2:$B$5,2,0)</f>
        <v>Very Dissatisfied</v>
      </c>
      <c r="N142" s="9" t="s">
        <v>14</v>
      </c>
      <c r="O142" s="3">
        <v>3</v>
      </c>
      <c r="P142" s="9" t="str">
        <f>VLOOKUP(O142,Mapping!$A$9:$B$12,2,0)</f>
        <v>High</v>
      </c>
      <c r="Q142" s="3">
        <v>1</v>
      </c>
      <c r="R142" s="9" t="str">
        <f>VLOOKUP(Q142,Mapping!$A$16:$B$20,2,0)</f>
        <v>Entry Level</v>
      </c>
      <c r="S142" s="9" t="s">
        <v>24</v>
      </c>
      <c r="T142" s="3">
        <v>1</v>
      </c>
      <c r="U142" s="9" t="str">
        <f>VLOOKUP(T142,Mapping!$E$9:$F$12,2,0)</f>
        <v>Very Dissatisfied</v>
      </c>
      <c r="V142" s="9" t="s">
        <v>16</v>
      </c>
      <c r="W142" s="5">
        <v>4200</v>
      </c>
      <c r="X142" s="3">
        <v>7</v>
      </c>
      <c r="Y142" s="9" t="s">
        <v>17</v>
      </c>
      <c r="Z142" s="4">
        <v>22</v>
      </c>
      <c r="AA142" s="24">
        <f>HR_Analytics[[#This Row],[Salary Hike]]/100</f>
        <v>0.22</v>
      </c>
      <c r="AB142" s="3">
        <v>4</v>
      </c>
      <c r="AC142" s="9" t="str">
        <f>VLOOKUP(AB142,Mapping!$E$2:$F$3,2,0)</f>
        <v>Outstanding</v>
      </c>
      <c r="AD142" s="3">
        <v>1</v>
      </c>
      <c r="AE142" s="9" t="str">
        <f>VLOOKUP(AD142,Mapping!$E$16:$F$19,2,0)</f>
        <v>Very Dissatisfied</v>
      </c>
      <c r="AF142" s="3">
        <v>0</v>
      </c>
      <c r="AG142" s="3">
        <v>10</v>
      </c>
      <c r="AH142" s="3" t="str" cm="1">
        <f t="array" ref="AH142">_xlfn.IFS(HR_Analytics[[#This Row],[Total Working Years]]&lt;=2,"0-2",HR_Analytics[[#This Row],[Total Working Years]]&lt;=5,"2-5",HR_Analytics[[#This Row],[Total Working Years]]&lt;=10,"5-10",HR_Analytics[[#This Row],[Total Working Years]]&lt;=20,"10-20",HR_Analytics[[#This Row],[Total Working Years]]&lt;=40,"20-40")</f>
        <v>5-10</v>
      </c>
      <c r="AI142" s="3">
        <v>2</v>
      </c>
      <c r="AJ142" s="3">
        <v>4</v>
      </c>
      <c r="AK142" s="9" t="str">
        <f>VLOOKUP(AJ142,Mapping!$J$10:$K$13,2,0)</f>
        <v>Best</v>
      </c>
      <c r="AL142" s="3">
        <v>5</v>
      </c>
      <c r="AM142" s="3" t="str" cm="1">
        <f t="array" ref="AM142">_xlfn.IFS(HR_Analytics[[#This Row],[Years At Company]]&lt;=2,"0-2",HR_Analytics[[#This Row],[Years At Company]]&lt;=5,"2-5",HR_Analytics[[#This Row],[Years At Company]]&lt;=10,"5-10",HR_Analytics[[#This Row],[Years At Company]]&lt;=20,"10-20",HR_Analytics[[#This Row],[Years At Company]]&lt;=40,"20-40")</f>
        <v>2-5</v>
      </c>
      <c r="AN142" s="3">
        <v>4</v>
      </c>
      <c r="AO142" s="3" t="str" cm="1">
        <f t="array" ref="AO142">_xlfn.IFS(HR_Analytics[[#This Row],[Years In Current Role]]&lt;=2,"0-2",HR_Analytics[[#This Row],[Years In Current Role]]&lt;=5,"2-5",HR_Analytics[[#This Row],[Years In Current Role]]&lt;=10,"5-10",HR_Analytics[[#This Row],[Years In Current Role]]&lt;=15,"10-15",HR_Analytics[[#This Row],[Years In Current Role]]&gt;15,"Above 15")</f>
        <v>2-5</v>
      </c>
      <c r="AP142" s="3">
        <v>0</v>
      </c>
      <c r="AQ142" s="14" t="str" cm="1">
        <f t="array" ref="AQ142">_xlfn.IFS(HR_Analytics[[#This Row],[Years Since Last Promotion]]&lt;=2,"0-2",HR_Analytics[[#This Row],[Years Since Last Promotion]]&lt;=5,"2-5",HR_Analytics[[#This Row],[Years Since Last Promotion]]&lt;=10,"5-10",HR_Analytics[[#This Row],[Years Since Last Promotion]]&lt;=15,"10-15")</f>
        <v>0-2</v>
      </c>
      <c r="AR142" s="14">
        <v>4</v>
      </c>
      <c r="AS142" s="3" t="str" cm="1">
        <f t="array" ref="AS1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3" spans="1:45" x14ac:dyDescent="0.25">
      <c r="A143" s="12">
        <v>45</v>
      </c>
      <c r="B143" s="12" t="str" cm="1">
        <f t="array" ref="B143">_xlfn.IFS(HR_Analytics[[#This Row],[Age]]&lt;=30,"Below 30",HR_Analytics[[#This Row],[Age]]&lt;=40,"30-40",HR_Analytics[[#This Row],[Age]]&lt;=60,"40-60")</f>
        <v>40-60</v>
      </c>
      <c r="C143" s="9" t="s">
        <v>17</v>
      </c>
      <c r="D143" s="9" t="s">
        <v>11</v>
      </c>
      <c r="E143" s="9" t="s">
        <v>19</v>
      </c>
      <c r="F143" s="3">
        <v>29</v>
      </c>
      <c r="G143" s="3" t="str" cm="1">
        <f t="array" ref="G143">_xlfn.IFS(HR_Analytics[[#This Row],[Distance From Home]]&lt;=5,"1-5",HR_Analytics[[#This Row],[Distance From Home]]&lt;=10,"5-10",HR_Analytics[[#This Row],[Distance From Home]]&lt;=15,"10-15",HR_Analytics[[#This Row],[Distance From Home]]&lt;=20,"15-20",HR_Analytics[[#This Row],[Distance From Home]]&gt;20,"Above 20")</f>
        <v>Above 20</v>
      </c>
      <c r="H143" s="3">
        <v>3</v>
      </c>
      <c r="I143" s="9" t="str">
        <f>VLOOKUP(H143,Mapping!$J$2:$K$6,2,0)</f>
        <v>Bachelors</v>
      </c>
      <c r="J143" s="9" t="s">
        <v>25</v>
      </c>
      <c r="K143" s="3">
        <v>192</v>
      </c>
      <c r="L143" s="3">
        <v>3</v>
      </c>
      <c r="M143" s="9" t="str">
        <f>VLOOKUP(L143,Mapping!$A$2:$B$5,2,0)</f>
        <v>Neutral</v>
      </c>
      <c r="N143" s="9" t="s">
        <v>20</v>
      </c>
      <c r="O143" s="3">
        <v>3</v>
      </c>
      <c r="P143" s="9" t="str">
        <f>VLOOKUP(O143,Mapping!$A$9:$B$12,2,0)</f>
        <v>High</v>
      </c>
      <c r="Q143" s="3">
        <v>1</v>
      </c>
      <c r="R143" s="9" t="str">
        <f>VLOOKUP(Q143,Mapping!$A$16:$B$20,2,0)</f>
        <v>Entry Level</v>
      </c>
      <c r="S143" s="9" t="s">
        <v>21</v>
      </c>
      <c r="T143" s="3">
        <v>4</v>
      </c>
      <c r="U143" s="9" t="str">
        <f>VLOOKUP(T143,Mapping!$E$9:$F$12,2,0)</f>
        <v>Satisfied</v>
      </c>
      <c r="V143" s="9" t="s">
        <v>16</v>
      </c>
      <c r="W143" s="5">
        <v>3452</v>
      </c>
      <c r="X143" s="3">
        <v>5</v>
      </c>
      <c r="Y143" s="9" t="s">
        <v>17</v>
      </c>
      <c r="Z143" s="4">
        <v>13</v>
      </c>
      <c r="AA143" s="24">
        <f>HR_Analytics[[#This Row],[Salary Hike]]/100</f>
        <v>0.13</v>
      </c>
      <c r="AB143" s="3">
        <v>3</v>
      </c>
      <c r="AC143" s="9" t="str">
        <f>VLOOKUP(AB143,Mapping!$E$2:$F$3,2,0)</f>
        <v>Excellent</v>
      </c>
      <c r="AD143" s="3">
        <v>2</v>
      </c>
      <c r="AE143" s="9" t="str">
        <f>VLOOKUP(AD143,Mapping!$E$16:$F$19,2,0)</f>
        <v>Dissatisfied</v>
      </c>
      <c r="AF143" s="3">
        <v>0</v>
      </c>
      <c r="AG143" s="3">
        <v>9</v>
      </c>
      <c r="AH143" s="3" t="str" cm="1">
        <f t="array" ref="AH143">_xlfn.IFS(HR_Analytics[[#This Row],[Total Working Years]]&lt;=2,"0-2",HR_Analytics[[#This Row],[Total Working Years]]&lt;=5,"2-5",HR_Analytics[[#This Row],[Total Working Years]]&lt;=10,"5-10",HR_Analytics[[#This Row],[Total Working Years]]&lt;=20,"10-20",HR_Analytics[[#This Row],[Total Working Years]]&lt;=40,"20-40")</f>
        <v>5-10</v>
      </c>
      <c r="AI143" s="3">
        <v>2</v>
      </c>
      <c r="AJ143" s="3">
        <v>2</v>
      </c>
      <c r="AK143" s="9" t="str">
        <f>VLOOKUP(AJ143,Mapping!$J$10:$K$13,2,0)</f>
        <v>Good</v>
      </c>
      <c r="AL143" s="3">
        <v>6</v>
      </c>
      <c r="AM143" s="3" t="str" cm="1">
        <f t="array" ref="AM143">_xlfn.IFS(HR_Analytics[[#This Row],[Years At Company]]&lt;=2,"0-2",HR_Analytics[[#This Row],[Years At Company]]&lt;=5,"2-5",HR_Analytics[[#This Row],[Years At Company]]&lt;=10,"5-10",HR_Analytics[[#This Row],[Years At Company]]&lt;=20,"10-20",HR_Analytics[[#This Row],[Years At Company]]&lt;=40,"20-40")</f>
        <v>5-10</v>
      </c>
      <c r="AN143" s="3">
        <v>5</v>
      </c>
      <c r="AO143" s="3" t="str" cm="1">
        <f t="array" ref="AO143">_xlfn.IFS(HR_Analytics[[#This Row],[Years In Current Role]]&lt;=2,"0-2",HR_Analytics[[#This Row],[Years In Current Role]]&lt;=5,"2-5",HR_Analytics[[#This Row],[Years In Current Role]]&lt;=10,"5-10",HR_Analytics[[#This Row],[Years In Current Role]]&lt;=15,"10-15",HR_Analytics[[#This Row],[Years In Current Role]]&gt;15,"Above 15")</f>
        <v>2-5</v>
      </c>
      <c r="AP143" s="3">
        <v>0</v>
      </c>
      <c r="AQ143" s="14" t="str" cm="1">
        <f t="array" ref="AQ143">_xlfn.IFS(HR_Analytics[[#This Row],[Years Since Last Promotion]]&lt;=2,"0-2",HR_Analytics[[#This Row],[Years Since Last Promotion]]&lt;=5,"2-5",HR_Analytics[[#This Row],[Years Since Last Promotion]]&lt;=10,"5-10",HR_Analytics[[#This Row],[Years Since Last Promotion]]&lt;=15,"10-15")</f>
        <v>0-2</v>
      </c>
      <c r="AR143" s="14">
        <v>3</v>
      </c>
      <c r="AS143" s="3" t="str" cm="1">
        <f t="array" ref="AS1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4" spans="1:45" x14ac:dyDescent="0.25">
      <c r="A144" s="12">
        <v>38</v>
      </c>
      <c r="B144" s="12" t="str" cm="1">
        <f t="array" ref="B144">_xlfn.IFS(HR_Analytics[[#This Row],[Age]]&lt;=30,"Below 30",HR_Analytics[[#This Row],[Age]]&lt;=40,"30-40",HR_Analytics[[#This Row],[Age]]&lt;=60,"40-60")</f>
        <v>30-40</v>
      </c>
      <c r="C144" s="9" t="s">
        <v>17</v>
      </c>
      <c r="D144" s="9" t="s">
        <v>11</v>
      </c>
      <c r="E144" s="9" t="s">
        <v>19</v>
      </c>
      <c r="F144" s="3">
        <v>3</v>
      </c>
      <c r="G144" s="3" t="str" cm="1">
        <f t="array" ref="G144">_xlfn.IFS(HR_Analytics[[#This Row],[Distance From Home]]&lt;=5,"1-5",HR_Analytics[[#This Row],[Distance From Home]]&lt;=10,"5-10",HR_Analytics[[#This Row],[Distance From Home]]&lt;=15,"10-15",HR_Analytics[[#This Row],[Distance From Home]]&lt;=20,"15-20",HR_Analytics[[#This Row],[Distance From Home]]&gt;20,"Above 20")</f>
        <v>1-5</v>
      </c>
      <c r="H144" s="3">
        <v>5</v>
      </c>
      <c r="I144" s="9" t="str">
        <f>VLOOKUP(H144,Mapping!$J$2:$K$6,2,0)</f>
        <v>Doctor</v>
      </c>
      <c r="J144" s="9" t="s">
        <v>34</v>
      </c>
      <c r="K144" s="3">
        <v>193</v>
      </c>
      <c r="L144" s="3">
        <v>4</v>
      </c>
      <c r="M144" s="9" t="str">
        <f>VLOOKUP(L144,Mapping!$A$2:$B$5,2,0)</f>
        <v>Satisfied</v>
      </c>
      <c r="N144" s="9" t="s">
        <v>14</v>
      </c>
      <c r="O144" s="3">
        <v>3</v>
      </c>
      <c r="P144" s="9" t="str">
        <f>VLOOKUP(O144,Mapping!$A$9:$B$12,2,0)</f>
        <v>High</v>
      </c>
      <c r="Q144" s="3">
        <v>2</v>
      </c>
      <c r="R144" s="9" t="str">
        <f>VLOOKUP(Q144,Mapping!$A$16:$B$20,2,0)</f>
        <v>Junior</v>
      </c>
      <c r="S144" s="9" t="s">
        <v>21</v>
      </c>
      <c r="T144" s="3">
        <v>3</v>
      </c>
      <c r="U144" s="9" t="str">
        <f>VLOOKUP(T144,Mapping!$E$9:$F$12,2,0)</f>
        <v>Neutral</v>
      </c>
      <c r="V144" s="9" t="s">
        <v>16</v>
      </c>
      <c r="W144" s="5">
        <v>4317</v>
      </c>
      <c r="X144" s="3">
        <v>3</v>
      </c>
      <c r="Y144" s="9" t="s">
        <v>10</v>
      </c>
      <c r="Z144" s="4">
        <v>20</v>
      </c>
      <c r="AA144" s="24">
        <f>HR_Analytics[[#This Row],[Salary Hike]]/100</f>
        <v>0.2</v>
      </c>
      <c r="AB144" s="3">
        <v>4</v>
      </c>
      <c r="AC144" s="9" t="str">
        <f>VLOOKUP(AB144,Mapping!$E$2:$F$3,2,0)</f>
        <v>Outstanding</v>
      </c>
      <c r="AD144" s="3">
        <v>2</v>
      </c>
      <c r="AE144" s="9" t="str">
        <f>VLOOKUP(AD144,Mapping!$E$16:$F$19,2,0)</f>
        <v>Dissatisfied</v>
      </c>
      <c r="AF144" s="3">
        <v>0</v>
      </c>
      <c r="AG144" s="3">
        <v>19</v>
      </c>
      <c r="AH144" s="3" t="str" cm="1">
        <f t="array" ref="AH144">_xlfn.IFS(HR_Analytics[[#This Row],[Total Working Years]]&lt;=2,"0-2",HR_Analytics[[#This Row],[Total Working Years]]&lt;=5,"2-5",HR_Analytics[[#This Row],[Total Working Years]]&lt;=10,"5-10",HR_Analytics[[#This Row],[Total Working Years]]&lt;=20,"10-20",HR_Analytics[[#This Row],[Total Working Years]]&lt;=40,"20-40")</f>
        <v>10-20</v>
      </c>
      <c r="AI144" s="3">
        <v>2</v>
      </c>
      <c r="AJ144" s="3">
        <v>3</v>
      </c>
      <c r="AK144" s="9" t="str">
        <f>VLOOKUP(AJ144,Mapping!$J$10:$K$13,2,0)</f>
        <v>Better</v>
      </c>
      <c r="AL144" s="3">
        <v>3</v>
      </c>
      <c r="AM144" s="3" t="str" cm="1">
        <f t="array" ref="AM144">_xlfn.IFS(HR_Analytics[[#This Row],[Years At Company]]&lt;=2,"0-2",HR_Analytics[[#This Row],[Years At Company]]&lt;=5,"2-5",HR_Analytics[[#This Row],[Years At Company]]&lt;=10,"5-10",HR_Analytics[[#This Row],[Years At Company]]&lt;=20,"10-20",HR_Analytics[[#This Row],[Years At Company]]&lt;=40,"20-40")</f>
        <v>2-5</v>
      </c>
      <c r="AN144" s="3">
        <v>2</v>
      </c>
      <c r="AO144" s="3" t="str" cm="1">
        <f t="array" ref="AO144">_xlfn.IFS(HR_Analytics[[#This Row],[Years In Current Role]]&lt;=2,"0-2",HR_Analytics[[#This Row],[Years In Current Role]]&lt;=5,"2-5",HR_Analytics[[#This Row],[Years In Current Role]]&lt;=10,"5-10",HR_Analytics[[#This Row],[Years In Current Role]]&lt;=15,"10-15",HR_Analytics[[#This Row],[Years In Current Role]]&gt;15,"Above 15")</f>
        <v>0-2</v>
      </c>
      <c r="AP144" s="3">
        <v>2</v>
      </c>
      <c r="AQ144" s="14" t="str" cm="1">
        <f t="array" ref="AQ144">_xlfn.IFS(HR_Analytics[[#This Row],[Years Since Last Promotion]]&lt;=2,"0-2",HR_Analytics[[#This Row],[Years Since Last Promotion]]&lt;=5,"2-5",HR_Analytics[[#This Row],[Years Since Last Promotion]]&lt;=10,"5-10",HR_Analytics[[#This Row],[Years Since Last Promotion]]&lt;=15,"10-15")</f>
        <v>0-2</v>
      </c>
      <c r="AR144" s="14">
        <v>2</v>
      </c>
      <c r="AS144" s="3" t="str" cm="1">
        <f t="array" ref="AS1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5" spans="1:45" x14ac:dyDescent="0.25">
      <c r="A145" s="12">
        <v>30</v>
      </c>
      <c r="B145" s="12" t="str" cm="1">
        <f t="array" ref="B145">_xlfn.IFS(HR_Analytics[[#This Row],[Age]]&lt;=30,"Below 30",HR_Analytics[[#This Row],[Age]]&lt;=40,"30-40",HR_Analytics[[#This Row],[Age]]&lt;=60,"40-60")</f>
        <v>Below 30</v>
      </c>
      <c r="C145" s="9" t="s">
        <v>17</v>
      </c>
      <c r="D145" s="9" t="s">
        <v>11</v>
      </c>
      <c r="E145" s="9" t="s">
        <v>19</v>
      </c>
      <c r="F145" s="3">
        <v>18</v>
      </c>
      <c r="G145" s="3" t="str" cm="1">
        <f t="array" ref="G145">_xlfn.IFS(HR_Analytics[[#This Row],[Distance From Home]]&lt;=5,"1-5",HR_Analytics[[#This Row],[Distance From Home]]&lt;=10,"5-10",HR_Analytics[[#This Row],[Distance From Home]]&lt;=15,"10-15",HR_Analytics[[#This Row],[Distance From Home]]&lt;=20,"15-20",HR_Analytics[[#This Row],[Distance From Home]]&gt;20,"Above 20")</f>
        <v>15-20</v>
      </c>
      <c r="H145" s="3">
        <v>3</v>
      </c>
      <c r="I145" s="9" t="str">
        <f>VLOOKUP(H145,Mapping!$J$2:$K$6,2,0)</f>
        <v>Bachelors</v>
      </c>
      <c r="J145" s="9" t="s">
        <v>13</v>
      </c>
      <c r="K145" s="3">
        <v>194</v>
      </c>
      <c r="L145" s="3">
        <v>1</v>
      </c>
      <c r="M145" s="9" t="str">
        <f>VLOOKUP(L145,Mapping!$A$2:$B$5,2,0)</f>
        <v>Very Dissatisfied</v>
      </c>
      <c r="N145" s="9" t="s">
        <v>14</v>
      </c>
      <c r="O145" s="3">
        <v>3</v>
      </c>
      <c r="P145" s="9" t="str">
        <f>VLOOKUP(O145,Mapping!$A$9:$B$12,2,0)</f>
        <v>High</v>
      </c>
      <c r="Q145" s="3">
        <v>1</v>
      </c>
      <c r="R145" s="9" t="str">
        <f>VLOOKUP(Q145,Mapping!$A$16:$B$20,2,0)</f>
        <v>Entry Level</v>
      </c>
      <c r="S145" s="9" t="s">
        <v>21</v>
      </c>
      <c r="T145" s="3">
        <v>3</v>
      </c>
      <c r="U145" s="9" t="str">
        <f>VLOOKUP(T145,Mapping!$E$9:$F$12,2,0)</f>
        <v>Neutral</v>
      </c>
      <c r="V145" s="9" t="s">
        <v>16</v>
      </c>
      <c r="W145" s="5">
        <v>2632</v>
      </c>
      <c r="X145" s="3">
        <v>1</v>
      </c>
      <c r="Y145" s="9" t="s">
        <v>17</v>
      </c>
      <c r="Z145" s="4">
        <v>14</v>
      </c>
      <c r="AA145" s="24">
        <f>HR_Analytics[[#This Row],[Salary Hike]]/100</f>
        <v>0.14000000000000001</v>
      </c>
      <c r="AB145" s="3">
        <v>3</v>
      </c>
      <c r="AC145" s="9" t="str">
        <f>VLOOKUP(AB145,Mapping!$E$2:$F$3,2,0)</f>
        <v>Excellent</v>
      </c>
      <c r="AD145" s="3">
        <v>3</v>
      </c>
      <c r="AE145" s="9" t="str">
        <f>VLOOKUP(AD145,Mapping!$E$16:$F$19,2,0)</f>
        <v>Neutral</v>
      </c>
      <c r="AF145" s="3">
        <v>0</v>
      </c>
      <c r="AG145" s="3">
        <v>5</v>
      </c>
      <c r="AH145" s="3" t="str" cm="1">
        <f t="array" ref="AH145">_xlfn.IFS(HR_Analytics[[#This Row],[Total Working Years]]&lt;=2,"0-2",HR_Analytics[[#This Row],[Total Working Years]]&lt;=5,"2-5",HR_Analytics[[#This Row],[Total Working Years]]&lt;=10,"5-10",HR_Analytics[[#This Row],[Total Working Years]]&lt;=20,"10-20",HR_Analytics[[#This Row],[Total Working Years]]&lt;=40,"20-40")</f>
        <v>2-5</v>
      </c>
      <c r="AI145" s="3">
        <v>4</v>
      </c>
      <c r="AJ145" s="3">
        <v>2</v>
      </c>
      <c r="AK145" s="9" t="str">
        <f>VLOOKUP(AJ145,Mapping!$J$10:$K$13,2,0)</f>
        <v>Good</v>
      </c>
      <c r="AL145" s="3">
        <v>5</v>
      </c>
      <c r="AM145" s="3" t="str" cm="1">
        <f t="array" ref="AM145">_xlfn.IFS(HR_Analytics[[#This Row],[Years At Company]]&lt;=2,"0-2",HR_Analytics[[#This Row],[Years At Company]]&lt;=5,"2-5",HR_Analytics[[#This Row],[Years At Company]]&lt;=10,"5-10",HR_Analytics[[#This Row],[Years At Company]]&lt;=20,"10-20",HR_Analytics[[#This Row],[Years At Company]]&lt;=40,"20-40")</f>
        <v>2-5</v>
      </c>
      <c r="AN145" s="3">
        <v>4</v>
      </c>
      <c r="AO145" s="3" t="str" cm="1">
        <f t="array" ref="AO145">_xlfn.IFS(HR_Analytics[[#This Row],[Years In Current Role]]&lt;=2,"0-2",HR_Analytics[[#This Row],[Years In Current Role]]&lt;=5,"2-5",HR_Analytics[[#This Row],[Years In Current Role]]&lt;=10,"5-10",HR_Analytics[[#This Row],[Years In Current Role]]&lt;=15,"10-15",HR_Analytics[[#This Row],[Years In Current Role]]&gt;15,"Above 15")</f>
        <v>2-5</v>
      </c>
      <c r="AP145" s="3">
        <v>0</v>
      </c>
      <c r="AQ145" s="14" t="str" cm="1">
        <f t="array" ref="AQ145">_xlfn.IFS(HR_Analytics[[#This Row],[Years Since Last Promotion]]&lt;=2,"0-2",HR_Analytics[[#This Row],[Years Since Last Promotion]]&lt;=5,"2-5",HR_Analytics[[#This Row],[Years Since Last Promotion]]&lt;=10,"5-10",HR_Analytics[[#This Row],[Years Since Last Promotion]]&lt;=15,"10-15")</f>
        <v>0-2</v>
      </c>
      <c r="AR145" s="14">
        <v>4</v>
      </c>
      <c r="AS145" s="3" t="str" cm="1">
        <f t="array" ref="AS1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6" spans="1:45" x14ac:dyDescent="0.25">
      <c r="A146" s="12">
        <v>32</v>
      </c>
      <c r="B146" s="12" t="str" cm="1">
        <f t="array" ref="B146">_xlfn.IFS(HR_Analytics[[#This Row],[Age]]&lt;=30,"Below 30",HR_Analytics[[#This Row],[Age]]&lt;=40,"30-40",HR_Analytics[[#This Row],[Age]]&lt;=60,"40-60")</f>
        <v>30-40</v>
      </c>
      <c r="C146" s="9" t="s">
        <v>17</v>
      </c>
      <c r="D146" s="9" t="s">
        <v>18</v>
      </c>
      <c r="E146" s="9" t="s">
        <v>12</v>
      </c>
      <c r="F146" s="3">
        <v>9</v>
      </c>
      <c r="G146" s="3" t="str" cm="1">
        <f t="array" ref="G146">_xlfn.IFS(HR_Analytics[[#This Row],[Distance From Home]]&lt;=5,"1-5",HR_Analytics[[#This Row],[Distance From Home]]&lt;=10,"5-10",HR_Analytics[[#This Row],[Distance From Home]]&lt;=15,"10-15",HR_Analytics[[#This Row],[Distance From Home]]&lt;=20,"15-20",HR_Analytics[[#This Row],[Distance From Home]]&gt;20,"Above 20")</f>
        <v>5-10</v>
      </c>
      <c r="H146" s="3">
        <v>2</v>
      </c>
      <c r="I146" s="9" t="str">
        <f>VLOOKUP(H146,Mapping!$J$2:$K$6,2,0)</f>
        <v>College</v>
      </c>
      <c r="J146" s="9" t="s">
        <v>25</v>
      </c>
      <c r="K146" s="3">
        <v>195</v>
      </c>
      <c r="L146" s="3">
        <v>4</v>
      </c>
      <c r="M146" s="9" t="str">
        <f>VLOOKUP(L146,Mapping!$A$2:$B$5,2,0)</f>
        <v>Satisfied</v>
      </c>
      <c r="N146" s="9" t="s">
        <v>20</v>
      </c>
      <c r="O146" s="3">
        <v>1</v>
      </c>
      <c r="P146" s="9" t="str">
        <f>VLOOKUP(O146,Mapping!$A$9:$B$12,2,0)</f>
        <v>Low</v>
      </c>
      <c r="Q146" s="3">
        <v>2</v>
      </c>
      <c r="R146" s="9" t="str">
        <f>VLOOKUP(Q146,Mapping!$A$16:$B$20,2,0)</f>
        <v>Junior</v>
      </c>
      <c r="S146" s="9" t="s">
        <v>15</v>
      </c>
      <c r="T146" s="3">
        <v>4</v>
      </c>
      <c r="U146" s="9" t="str">
        <f>VLOOKUP(T146,Mapping!$E$9:$F$12,2,0)</f>
        <v>Satisfied</v>
      </c>
      <c r="V146" s="9" t="s">
        <v>26</v>
      </c>
      <c r="W146" s="5">
        <v>4668</v>
      </c>
      <c r="X146" s="3">
        <v>0</v>
      </c>
      <c r="Y146" s="9" t="s">
        <v>17</v>
      </c>
      <c r="Z146" s="4">
        <v>17</v>
      </c>
      <c r="AA146" s="24">
        <f>HR_Analytics[[#This Row],[Salary Hike]]/100</f>
        <v>0.17</v>
      </c>
      <c r="AB146" s="3">
        <v>3</v>
      </c>
      <c r="AC146" s="9" t="str">
        <f>VLOOKUP(AB146,Mapping!$E$2:$F$3,2,0)</f>
        <v>Excellent</v>
      </c>
      <c r="AD146" s="3">
        <v>4</v>
      </c>
      <c r="AE146" s="9" t="str">
        <f>VLOOKUP(AD146,Mapping!$E$16:$F$19,2,0)</f>
        <v>Satisfied</v>
      </c>
      <c r="AF146" s="3">
        <v>3</v>
      </c>
      <c r="AG146" s="3">
        <v>9</v>
      </c>
      <c r="AH146" s="3" t="str" cm="1">
        <f t="array" ref="AH146">_xlfn.IFS(HR_Analytics[[#This Row],[Total Working Years]]&lt;=2,"0-2",HR_Analytics[[#This Row],[Total Working Years]]&lt;=5,"2-5",HR_Analytics[[#This Row],[Total Working Years]]&lt;=10,"5-10",HR_Analytics[[#This Row],[Total Working Years]]&lt;=20,"10-20",HR_Analytics[[#This Row],[Total Working Years]]&lt;=40,"20-40")</f>
        <v>5-10</v>
      </c>
      <c r="AI146" s="3">
        <v>2</v>
      </c>
      <c r="AJ146" s="3">
        <v>4</v>
      </c>
      <c r="AK146" s="9" t="str">
        <f>VLOOKUP(AJ146,Mapping!$J$10:$K$13,2,0)</f>
        <v>Best</v>
      </c>
      <c r="AL146" s="3">
        <v>8</v>
      </c>
      <c r="AM146" s="3" t="str" cm="1">
        <f t="array" ref="AM146">_xlfn.IFS(HR_Analytics[[#This Row],[Years At Company]]&lt;=2,"0-2",HR_Analytics[[#This Row],[Years At Company]]&lt;=5,"2-5",HR_Analytics[[#This Row],[Years At Company]]&lt;=10,"5-10",HR_Analytics[[#This Row],[Years At Company]]&lt;=20,"10-20",HR_Analytics[[#This Row],[Years At Company]]&lt;=40,"20-40")</f>
        <v>5-10</v>
      </c>
      <c r="AN146" s="3">
        <v>7</v>
      </c>
      <c r="AO146" s="3" t="str" cm="1">
        <f t="array" ref="AO146">_xlfn.IFS(HR_Analytics[[#This Row],[Years In Current Role]]&lt;=2,"0-2",HR_Analytics[[#This Row],[Years In Current Role]]&lt;=5,"2-5",HR_Analytics[[#This Row],[Years In Current Role]]&lt;=10,"5-10",HR_Analytics[[#This Row],[Years In Current Role]]&lt;=15,"10-15",HR_Analytics[[#This Row],[Years In Current Role]]&gt;15,"Above 15")</f>
        <v>5-10</v>
      </c>
      <c r="AP146" s="3">
        <v>0</v>
      </c>
      <c r="AQ146" s="14" t="str" cm="1">
        <f t="array" ref="AQ146">_xlfn.IFS(HR_Analytics[[#This Row],[Years Since Last Promotion]]&lt;=2,"0-2",HR_Analytics[[#This Row],[Years Since Last Promotion]]&lt;=5,"2-5",HR_Analytics[[#This Row],[Years Since Last Promotion]]&lt;=10,"5-10",HR_Analytics[[#This Row],[Years Since Last Promotion]]&lt;=15,"10-15")</f>
        <v>0-2</v>
      </c>
      <c r="AR146" s="14">
        <v>7</v>
      </c>
      <c r="AS146" s="3" t="str" cm="1">
        <f t="array" ref="AS1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7" spans="1:45" x14ac:dyDescent="0.25">
      <c r="A147" s="12">
        <v>30</v>
      </c>
      <c r="B147" s="12" t="str" cm="1">
        <f t="array" ref="B147">_xlfn.IFS(HR_Analytics[[#This Row],[Age]]&lt;=30,"Below 30",HR_Analytics[[#This Row],[Age]]&lt;=40,"30-40",HR_Analytics[[#This Row],[Age]]&lt;=60,"40-60")</f>
        <v>Below 30</v>
      </c>
      <c r="C147" s="9" t="s">
        <v>17</v>
      </c>
      <c r="D147" s="9" t="s">
        <v>11</v>
      </c>
      <c r="E147" s="9" t="s">
        <v>19</v>
      </c>
      <c r="F147" s="3">
        <v>5</v>
      </c>
      <c r="G147" s="3" t="str" cm="1">
        <f t="array" ref="G147">_xlfn.IFS(HR_Analytics[[#This Row],[Distance From Home]]&lt;=5,"1-5",HR_Analytics[[#This Row],[Distance From Home]]&lt;=10,"5-10",HR_Analytics[[#This Row],[Distance From Home]]&lt;=15,"10-15",HR_Analytics[[#This Row],[Distance From Home]]&lt;=20,"15-20",HR_Analytics[[#This Row],[Distance From Home]]&gt;20,"Above 20")</f>
        <v>1-5</v>
      </c>
      <c r="H147" s="3">
        <v>3</v>
      </c>
      <c r="I147" s="9" t="str">
        <f>VLOOKUP(H147,Mapping!$J$2:$K$6,2,0)</f>
        <v>Bachelors</v>
      </c>
      <c r="J147" s="9" t="s">
        <v>34</v>
      </c>
      <c r="K147" s="3">
        <v>197</v>
      </c>
      <c r="L147" s="3">
        <v>4</v>
      </c>
      <c r="M147" s="9" t="str">
        <f>VLOOKUP(L147,Mapping!$A$2:$B$5,2,0)</f>
        <v>Satisfied</v>
      </c>
      <c r="N147" s="9" t="s">
        <v>14</v>
      </c>
      <c r="O147" s="3">
        <v>3</v>
      </c>
      <c r="P147" s="9" t="str">
        <f>VLOOKUP(O147,Mapping!$A$9:$B$12,2,0)</f>
        <v>High</v>
      </c>
      <c r="Q147" s="3">
        <v>1</v>
      </c>
      <c r="R147" s="9" t="str">
        <f>VLOOKUP(Q147,Mapping!$A$16:$B$20,2,0)</f>
        <v>Entry Level</v>
      </c>
      <c r="S147" s="9" t="s">
        <v>21</v>
      </c>
      <c r="T147" s="3">
        <v>1</v>
      </c>
      <c r="U147" s="9" t="str">
        <f>VLOOKUP(T147,Mapping!$E$9:$F$12,2,0)</f>
        <v>Very Dissatisfied</v>
      </c>
      <c r="V147" s="9" t="s">
        <v>26</v>
      </c>
      <c r="W147" s="5">
        <v>3204</v>
      </c>
      <c r="X147" s="3">
        <v>5</v>
      </c>
      <c r="Y147" s="9" t="s">
        <v>17</v>
      </c>
      <c r="Z147" s="4">
        <v>14</v>
      </c>
      <c r="AA147" s="24">
        <f>HR_Analytics[[#This Row],[Salary Hike]]/100</f>
        <v>0.14000000000000001</v>
      </c>
      <c r="AB147" s="3">
        <v>3</v>
      </c>
      <c r="AC147" s="9" t="str">
        <f>VLOOKUP(AB147,Mapping!$E$2:$F$3,2,0)</f>
        <v>Excellent</v>
      </c>
      <c r="AD147" s="3">
        <v>4</v>
      </c>
      <c r="AE147" s="9" t="str">
        <f>VLOOKUP(AD147,Mapping!$E$16:$F$19,2,0)</f>
        <v>Satisfied</v>
      </c>
      <c r="AF147" s="3">
        <v>1</v>
      </c>
      <c r="AG147" s="3">
        <v>8</v>
      </c>
      <c r="AH147" s="3" t="str" cm="1">
        <f t="array" ref="AH147">_xlfn.IFS(HR_Analytics[[#This Row],[Total Working Years]]&lt;=2,"0-2",HR_Analytics[[#This Row],[Total Working Years]]&lt;=5,"2-5",HR_Analytics[[#This Row],[Total Working Years]]&lt;=10,"5-10",HR_Analytics[[#This Row],[Total Working Years]]&lt;=20,"10-20",HR_Analytics[[#This Row],[Total Working Years]]&lt;=40,"20-40")</f>
        <v>5-10</v>
      </c>
      <c r="AI147" s="3">
        <v>3</v>
      </c>
      <c r="AJ147" s="3">
        <v>3</v>
      </c>
      <c r="AK147" s="9" t="str">
        <f>VLOOKUP(AJ147,Mapping!$J$10:$K$13,2,0)</f>
        <v>Better</v>
      </c>
      <c r="AL147" s="3">
        <v>3</v>
      </c>
      <c r="AM147" s="3" t="str" cm="1">
        <f t="array" ref="AM147">_xlfn.IFS(HR_Analytics[[#This Row],[Years At Company]]&lt;=2,"0-2",HR_Analytics[[#This Row],[Years At Company]]&lt;=5,"2-5",HR_Analytics[[#This Row],[Years At Company]]&lt;=10,"5-10",HR_Analytics[[#This Row],[Years At Company]]&lt;=20,"10-20",HR_Analytics[[#This Row],[Years At Company]]&lt;=40,"20-40")</f>
        <v>2-5</v>
      </c>
      <c r="AN147" s="3">
        <v>2</v>
      </c>
      <c r="AO147" s="3" t="str" cm="1">
        <f t="array" ref="AO147">_xlfn.IFS(HR_Analytics[[#This Row],[Years In Current Role]]&lt;=2,"0-2",HR_Analytics[[#This Row],[Years In Current Role]]&lt;=5,"2-5",HR_Analytics[[#This Row],[Years In Current Role]]&lt;=10,"5-10",HR_Analytics[[#This Row],[Years In Current Role]]&lt;=15,"10-15",HR_Analytics[[#This Row],[Years In Current Role]]&gt;15,"Above 15")</f>
        <v>0-2</v>
      </c>
      <c r="AP147" s="3">
        <v>2</v>
      </c>
      <c r="AQ147" s="14" t="str" cm="1">
        <f t="array" ref="AQ147">_xlfn.IFS(HR_Analytics[[#This Row],[Years Since Last Promotion]]&lt;=2,"0-2",HR_Analytics[[#This Row],[Years Since Last Promotion]]&lt;=5,"2-5",HR_Analytics[[#This Row],[Years Since Last Promotion]]&lt;=10,"5-10",HR_Analytics[[#This Row],[Years Since Last Promotion]]&lt;=15,"10-15")</f>
        <v>0-2</v>
      </c>
      <c r="AR147" s="14">
        <v>2</v>
      </c>
      <c r="AS147" s="3" t="str" cm="1">
        <f t="array" ref="AS1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8" spans="1:45" x14ac:dyDescent="0.25">
      <c r="A148" s="12">
        <v>30</v>
      </c>
      <c r="B148" s="12" t="str" cm="1">
        <f t="array" ref="B148">_xlfn.IFS(HR_Analytics[[#This Row],[Age]]&lt;=30,"Below 30",HR_Analytics[[#This Row],[Age]]&lt;=40,"30-40",HR_Analytics[[#This Row],[Age]]&lt;=60,"40-60")</f>
        <v>Below 30</v>
      </c>
      <c r="C148" s="9" t="s">
        <v>17</v>
      </c>
      <c r="D148" s="9" t="s">
        <v>11</v>
      </c>
      <c r="E148" s="9" t="s">
        <v>19</v>
      </c>
      <c r="F148" s="3">
        <v>2</v>
      </c>
      <c r="G148" s="3" t="str" cm="1">
        <f t="array" ref="G148">_xlfn.IFS(HR_Analytics[[#This Row],[Distance From Home]]&lt;=5,"1-5",HR_Analytics[[#This Row],[Distance From Home]]&lt;=10,"5-10",HR_Analytics[[#This Row],[Distance From Home]]&lt;=15,"10-15",HR_Analytics[[#This Row],[Distance From Home]]&lt;=20,"15-20",HR_Analytics[[#This Row],[Distance From Home]]&gt;20,"Above 20")</f>
        <v>1-5</v>
      </c>
      <c r="H148" s="3">
        <v>1</v>
      </c>
      <c r="I148" s="9" t="str">
        <f>VLOOKUP(H148,Mapping!$J$2:$K$6,2,0)</f>
        <v>Below College</v>
      </c>
      <c r="J148" s="9" t="s">
        <v>25</v>
      </c>
      <c r="K148" s="3">
        <v>198</v>
      </c>
      <c r="L148" s="3">
        <v>2</v>
      </c>
      <c r="M148" s="9" t="str">
        <f>VLOOKUP(L148,Mapping!$A$2:$B$5,2,0)</f>
        <v>Dissatisfied</v>
      </c>
      <c r="N148" s="9" t="s">
        <v>20</v>
      </c>
      <c r="O148" s="3">
        <v>2</v>
      </c>
      <c r="P148" s="9" t="str">
        <f>VLOOKUP(O148,Mapping!$A$9:$B$12,2,0)</f>
        <v>Medium</v>
      </c>
      <c r="Q148" s="3">
        <v>1</v>
      </c>
      <c r="R148" s="9" t="str">
        <f>VLOOKUP(Q148,Mapping!$A$16:$B$20,2,0)</f>
        <v>Entry Level</v>
      </c>
      <c r="S148" s="9" t="s">
        <v>24</v>
      </c>
      <c r="T148" s="3">
        <v>4</v>
      </c>
      <c r="U148" s="9" t="str">
        <f>VLOOKUP(T148,Mapping!$E$9:$F$12,2,0)</f>
        <v>Satisfied</v>
      </c>
      <c r="V148" s="9" t="s">
        <v>16</v>
      </c>
      <c r="W148" s="5">
        <v>2720</v>
      </c>
      <c r="X148" s="3">
        <v>0</v>
      </c>
      <c r="Y148" s="9" t="s">
        <v>17</v>
      </c>
      <c r="Z148" s="4">
        <v>13</v>
      </c>
      <c r="AA148" s="24">
        <f>HR_Analytics[[#This Row],[Salary Hike]]/100</f>
        <v>0.13</v>
      </c>
      <c r="AB148" s="3">
        <v>3</v>
      </c>
      <c r="AC148" s="9" t="str">
        <f>VLOOKUP(AB148,Mapping!$E$2:$F$3,2,0)</f>
        <v>Excellent</v>
      </c>
      <c r="AD148" s="3">
        <v>4</v>
      </c>
      <c r="AE148" s="9" t="str">
        <f>VLOOKUP(AD148,Mapping!$E$16:$F$19,2,0)</f>
        <v>Satisfied</v>
      </c>
      <c r="AF148" s="3">
        <v>0</v>
      </c>
      <c r="AG148" s="3">
        <v>6</v>
      </c>
      <c r="AH148" s="3" t="str" cm="1">
        <f t="array" ref="AH148">_xlfn.IFS(HR_Analytics[[#This Row],[Total Working Years]]&lt;=2,"0-2",HR_Analytics[[#This Row],[Total Working Years]]&lt;=5,"2-5",HR_Analytics[[#This Row],[Total Working Years]]&lt;=10,"5-10",HR_Analytics[[#This Row],[Total Working Years]]&lt;=20,"10-20",HR_Analytics[[#This Row],[Total Working Years]]&lt;=40,"20-40")</f>
        <v>5-10</v>
      </c>
      <c r="AI148" s="3">
        <v>3</v>
      </c>
      <c r="AJ148" s="3">
        <v>3</v>
      </c>
      <c r="AK148" s="9" t="str">
        <f>VLOOKUP(AJ148,Mapping!$J$10:$K$13,2,0)</f>
        <v>Better</v>
      </c>
      <c r="AL148" s="3">
        <v>5</v>
      </c>
      <c r="AM148" s="3" t="str" cm="1">
        <f t="array" ref="AM148">_xlfn.IFS(HR_Analytics[[#This Row],[Years At Company]]&lt;=2,"0-2",HR_Analytics[[#This Row],[Years At Company]]&lt;=5,"2-5",HR_Analytics[[#This Row],[Years At Company]]&lt;=10,"5-10",HR_Analytics[[#This Row],[Years At Company]]&lt;=20,"10-20",HR_Analytics[[#This Row],[Years At Company]]&lt;=40,"20-40")</f>
        <v>2-5</v>
      </c>
      <c r="AN148" s="3">
        <v>3</v>
      </c>
      <c r="AO148" s="3" t="str" cm="1">
        <f t="array" ref="AO148">_xlfn.IFS(HR_Analytics[[#This Row],[Years In Current Role]]&lt;=2,"0-2",HR_Analytics[[#This Row],[Years In Current Role]]&lt;=5,"2-5",HR_Analytics[[#This Row],[Years In Current Role]]&lt;=10,"5-10",HR_Analytics[[#This Row],[Years In Current Role]]&lt;=15,"10-15",HR_Analytics[[#This Row],[Years In Current Role]]&gt;15,"Above 15")</f>
        <v>2-5</v>
      </c>
      <c r="AP148" s="3">
        <v>1</v>
      </c>
      <c r="AQ148" s="14" t="str" cm="1">
        <f t="array" ref="AQ148">_xlfn.IFS(HR_Analytics[[#This Row],[Years Since Last Promotion]]&lt;=2,"0-2",HR_Analytics[[#This Row],[Years Since Last Promotion]]&lt;=5,"2-5",HR_Analytics[[#This Row],[Years Since Last Promotion]]&lt;=10,"5-10",HR_Analytics[[#This Row],[Years Since Last Promotion]]&lt;=15,"10-15")</f>
        <v>0-2</v>
      </c>
      <c r="AR148" s="14">
        <v>2</v>
      </c>
      <c r="AS148" s="3" t="str" cm="1">
        <f t="array" ref="AS1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9" spans="1:45" x14ac:dyDescent="0.25">
      <c r="A149" s="12">
        <v>41</v>
      </c>
      <c r="B149" s="12" t="str" cm="1">
        <f t="array" ref="B149">_xlfn.IFS(HR_Analytics[[#This Row],[Age]]&lt;=30,"Below 30",HR_Analytics[[#This Row],[Age]]&lt;=40,"30-40",HR_Analytics[[#This Row],[Age]]&lt;=60,"40-60")</f>
        <v>40-60</v>
      </c>
      <c r="C149" s="9" t="s">
        <v>17</v>
      </c>
      <c r="D149" s="9" t="s">
        <v>18</v>
      </c>
      <c r="E149" s="9" t="s">
        <v>19</v>
      </c>
      <c r="F149" s="3">
        <v>10</v>
      </c>
      <c r="G149" s="3" t="str" cm="1">
        <f t="array" ref="G149">_xlfn.IFS(HR_Analytics[[#This Row],[Distance From Home]]&lt;=5,"1-5",HR_Analytics[[#This Row],[Distance From Home]]&lt;=10,"5-10",HR_Analytics[[#This Row],[Distance From Home]]&lt;=15,"10-15",HR_Analytics[[#This Row],[Distance From Home]]&lt;=20,"15-20",HR_Analytics[[#This Row],[Distance From Home]]&gt;20,"Above 20")</f>
        <v>5-10</v>
      </c>
      <c r="H149" s="3">
        <v>3</v>
      </c>
      <c r="I149" s="9" t="str">
        <f>VLOOKUP(H149,Mapping!$J$2:$K$6,2,0)</f>
        <v>Bachelors</v>
      </c>
      <c r="J149" s="9" t="s">
        <v>13</v>
      </c>
      <c r="K149" s="3">
        <v>199</v>
      </c>
      <c r="L149" s="3">
        <v>4</v>
      </c>
      <c r="M149" s="9" t="str">
        <f>VLOOKUP(L149,Mapping!$A$2:$B$5,2,0)</f>
        <v>Satisfied</v>
      </c>
      <c r="N149" s="9" t="s">
        <v>20</v>
      </c>
      <c r="O149" s="3">
        <v>2</v>
      </c>
      <c r="P149" s="9" t="str">
        <f>VLOOKUP(O149,Mapping!$A$9:$B$12,2,0)</f>
        <v>Medium</v>
      </c>
      <c r="Q149" s="3">
        <v>4</v>
      </c>
      <c r="R149" s="9" t="str">
        <f>VLOOKUP(Q149,Mapping!$A$16:$B$20,2,0)</f>
        <v>Senior</v>
      </c>
      <c r="S149" s="9" t="s">
        <v>30</v>
      </c>
      <c r="T149" s="3">
        <v>1</v>
      </c>
      <c r="U149" s="9" t="str">
        <f>VLOOKUP(T149,Mapping!$E$9:$F$12,2,0)</f>
        <v>Very Dissatisfied</v>
      </c>
      <c r="V149" s="9" t="s">
        <v>26</v>
      </c>
      <c r="W149" s="5">
        <v>17181</v>
      </c>
      <c r="X149" s="3">
        <v>4</v>
      </c>
      <c r="Y149" s="9" t="s">
        <v>17</v>
      </c>
      <c r="Z149" s="4">
        <v>13</v>
      </c>
      <c r="AA149" s="24">
        <f>HR_Analytics[[#This Row],[Salary Hike]]/100</f>
        <v>0.13</v>
      </c>
      <c r="AB149" s="3">
        <v>3</v>
      </c>
      <c r="AC149" s="9" t="str">
        <f>VLOOKUP(AB149,Mapping!$E$2:$F$3,2,0)</f>
        <v>Excellent</v>
      </c>
      <c r="AD149" s="3">
        <v>2</v>
      </c>
      <c r="AE149" s="9" t="str">
        <f>VLOOKUP(AD149,Mapping!$E$16:$F$19,2,0)</f>
        <v>Dissatisfied</v>
      </c>
      <c r="AF149" s="3">
        <v>1</v>
      </c>
      <c r="AG149" s="3">
        <v>21</v>
      </c>
      <c r="AH149" s="3" t="str" cm="1">
        <f t="array" ref="AH149">_xlfn.IFS(HR_Analytics[[#This Row],[Total Working Years]]&lt;=2,"0-2",HR_Analytics[[#This Row],[Total Working Years]]&lt;=5,"2-5",HR_Analytics[[#This Row],[Total Working Years]]&lt;=10,"5-10",HR_Analytics[[#This Row],[Total Working Years]]&lt;=20,"10-20",HR_Analytics[[#This Row],[Total Working Years]]&lt;=40,"20-40")</f>
        <v>20-40</v>
      </c>
      <c r="AI149" s="3">
        <v>2</v>
      </c>
      <c r="AJ149" s="3">
        <v>2</v>
      </c>
      <c r="AK149" s="9" t="str">
        <f>VLOOKUP(AJ149,Mapping!$J$10:$K$13,2,0)</f>
        <v>Good</v>
      </c>
      <c r="AL149" s="3">
        <v>7</v>
      </c>
      <c r="AM149" s="3" t="str" cm="1">
        <f t="array" ref="AM149">_xlfn.IFS(HR_Analytics[[#This Row],[Years At Company]]&lt;=2,"0-2",HR_Analytics[[#This Row],[Years At Company]]&lt;=5,"2-5",HR_Analytics[[#This Row],[Years At Company]]&lt;=10,"5-10",HR_Analytics[[#This Row],[Years At Company]]&lt;=20,"10-20",HR_Analytics[[#This Row],[Years At Company]]&lt;=40,"20-40")</f>
        <v>5-10</v>
      </c>
      <c r="AN149" s="3">
        <v>6</v>
      </c>
      <c r="AO149" s="3" t="str" cm="1">
        <f t="array" ref="AO149">_xlfn.IFS(HR_Analytics[[#This Row],[Years In Current Role]]&lt;=2,"0-2",HR_Analytics[[#This Row],[Years In Current Role]]&lt;=5,"2-5",HR_Analytics[[#This Row],[Years In Current Role]]&lt;=10,"5-10",HR_Analytics[[#This Row],[Years In Current Role]]&lt;=15,"10-15",HR_Analytics[[#This Row],[Years In Current Role]]&gt;15,"Above 15")</f>
        <v>5-10</v>
      </c>
      <c r="AP149" s="3">
        <v>7</v>
      </c>
      <c r="AQ149" s="14" t="str" cm="1">
        <f t="array" ref="AQ149">_xlfn.IFS(HR_Analytics[[#This Row],[Years Since Last Promotion]]&lt;=2,"0-2",HR_Analytics[[#This Row],[Years Since Last Promotion]]&lt;=5,"2-5",HR_Analytics[[#This Row],[Years Since Last Promotion]]&lt;=10,"5-10",HR_Analytics[[#This Row],[Years Since Last Promotion]]&lt;=15,"10-15")</f>
        <v>5-10</v>
      </c>
      <c r="AR149" s="14">
        <v>7</v>
      </c>
      <c r="AS149" s="3" t="str" cm="1">
        <f t="array" ref="AS1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50" spans="1:45" x14ac:dyDescent="0.25">
      <c r="A150" s="12">
        <v>41</v>
      </c>
      <c r="B150" s="12" t="str" cm="1">
        <f t="array" ref="B150">_xlfn.IFS(HR_Analytics[[#This Row],[Age]]&lt;=30,"Below 30",HR_Analytics[[#This Row],[Age]]&lt;=40,"30-40",HR_Analytics[[#This Row],[Age]]&lt;=60,"40-60")</f>
        <v>40-60</v>
      </c>
      <c r="C150" s="9" t="s">
        <v>17</v>
      </c>
      <c r="D150" s="9" t="s">
        <v>11</v>
      </c>
      <c r="E150" s="9" t="s">
        <v>19</v>
      </c>
      <c r="F150" s="3">
        <v>9</v>
      </c>
      <c r="G150" s="3" t="str" cm="1">
        <f t="array" ref="G150">_xlfn.IFS(HR_Analytics[[#This Row],[Distance From Home]]&lt;=5,"1-5",HR_Analytics[[#This Row],[Distance From Home]]&lt;=10,"5-10",HR_Analytics[[#This Row],[Distance From Home]]&lt;=15,"10-15",HR_Analytics[[#This Row],[Distance From Home]]&lt;=20,"15-20",HR_Analytics[[#This Row],[Distance From Home]]&gt;20,"Above 20")</f>
        <v>5-10</v>
      </c>
      <c r="H150" s="3">
        <v>4</v>
      </c>
      <c r="I150" s="9" t="str">
        <f>VLOOKUP(H150,Mapping!$J$2:$K$6,2,0)</f>
        <v>Masters</v>
      </c>
      <c r="J150" s="9" t="s">
        <v>13</v>
      </c>
      <c r="K150" s="3">
        <v>200</v>
      </c>
      <c r="L150" s="3">
        <v>3</v>
      </c>
      <c r="M150" s="9" t="str">
        <f>VLOOKUP(L150,Mapping!$A$2:$B$5,2,0)</f>
        <v>Neutral</v>
      </c>
      <c r="N150" s="9" t="s">
        <v>20</v>
      </c>
      <c r="O150" s="3">
        <v>3</v>
      </c>
      <c r="P150" s="9" t="str">
        <f>VLOOKUP(O150,Mapping!$A$9:$B$12,2,0)</f>
        <v>High</v>
      </c>
      <c r="Q150" s="3">
        <v>1</v>
      </c>
      <c r="R150" s="9" t="str">
        <f>VLOOKUP(Q150,Mapping!$A$16:$B$20,2,0)</f>
        <v>Entry Level</v>
      </c>
      <c r="S150" s="9" t="s">
        <v>24</v>
      </c>
      <c r="T150" s="3">
        <v>1</v>
      </c>
      <c r="U150" s="9" t="str">
        <f>VLOOKUP(T150,Mapping!$E$9:$F$12,2,0)</f>
        <v>Very Dissatisfied</v>
      </c>
      <c r="V150" s="9" t="s">
        <v>22</v>
      </c>
      <c r="W150" s="5">
        <v>2238</v>
      </c>
      <c r="X150" s="3">
        <v>2</v>
      </c>
      <c r="Y150" s="9" t="s">
        <v>17</v>
      </c>
      <c r="Z150" s="4">
        <v>21</v>
      </c>
      <c r="AA150" s="24">
        <f>HR_Analytics[[#This Row],[Salary Hike]]/100</f>
        <v>0.21</v>
      </c>
      <c r="AB150" s="3">
        <v>4</v>
      </c>
      <c r="AC150" s="9" t="str">
        <f>VLOOKUP(AB150,Mapping!$E$2:$F$3,2,0)</f>
        <v>Outstanding</v>
      </c>
      <c r="AD150" s="3">
        <v>4</v>
      </c>
      <c r="AE150" s="9" t="str">
        <f>VLOOKUP(AD150,Mapping!$E$16:$F$19,2,0)</f>
        <v>Satisfied</v>
      </c>
      <c r="AF150" s="3">
        <v>1</v>
      </c>
      <c r="AG150" s="3">
        <v>7</v>
      </c>
      <c r="AH150" s="3" t="str" cm="1">
        <f t="array" ref="AH150">_xlfn.IFS(HR_Analytics[[#This Row],[Total Working Years]]&lt;=2,"0-2",HR_Analytics[[#This Row],[Total Working Years]]&lt;=5,"2-5",HR_Analytics[[#This Row],[Total Working Years]]&lt;=10,"5-10",HR_Analytics[[#This Row],[Total Working Years]]&lt;=20,"10-20",HR_Analytics[[#This Row],[Total Working Years]]&lt;=40,"20-40")</f>
        <v>5-10</v>
      </c>
      <c r="AI150" s="3">
        <v>2</v>
      </c>
      <c r="AJ150" s="3">
        <v>3</v>
      </c>
      <c r="AK150" s="9" t="str">
        <f>VLOOKUP(AJ150,Mapping!$J$10:$K$13,2,0)</f>
        <v>Better</v>
      </c>
      <c r="AL150" s="3">
        <v>5</v>
      </c>
      <c r="AM150" s="3" t="str" cm="1">
        <f t="array" ref="AM150">_xlfn.IFS(HR_Analytics[[#This Row],[Years At Company]]&lt;=2,"0-2",HR_Analytics[[#This Row],[Years At Company]]&lt;=5,"2-5",HR_Analytics[[#This Row],[Years At Company]]&lt;=10,"5-10",HR_Analytics[[#This Row],[Years At Company]]&lt;=20,"10-20",HR_Analytics[[#This Row],[Years At Company]]&lt;=40,"20-40")</f>
        <v>2-5</v>
      </c>
      <c r="AN150" s="3">
        <v>0</v>
      </c>
      <c r="AO150" s="3" t="str" cm="1">
        <f t="array" ref="AO150">_xlfn.IFS(HR_Analytics[[#This Row],[Years In Current Role]]&lt;=2,"0-2",HR_Analytics[[#This Row],[Years In Current Role]]&lt;=5,"2-5",HR_Analytics[[#This Row],[Years In Current Role]]&lt;=10,"5-10",HR_Analytics[[#This Row],[Years In Current Role]]&lt;=15,"10-15",HR_Analytics[[#This Row],[Years In Current Role]]&gt;15,"Above 15")</f>
        <v>0-2</v>
      </c>
      <c r="AP150" s="3">
        <v>1</v>
      </c>
      <c r="AQ150" s="14" t="str" cm="1">
        <f t="array" ref="AQ150">_xlfn.IFS(HR_Analytics[[#This Row],[Years Since Last Promotion]]&lt;=2,"0-2",HR_Analytics[[#This Row],[Years Since Last Promotion]]&lt;=5,"2-5",HR_Analytics[[#This Row],[Years Since Last Promotion]]&lt;=10,"5-10",HR_Analytics[[#This Row],[Years Since Last Promotion]]&lt;=15,"10-15")</f>
        <v>0-2</v>
      </c>
      <c r="AR150" s="14">
        <v>4</v>
      </c>
      <c r="AS150" s="3" t="str" cm="1">
        <f t="array" ref="AS1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51" spans="1:45" x14ac:dyDescent="0.25">
      <c r="A151" s="12">
        <v>19</v>
      </c>
      <c r="B151" s="12" t="str" cm="1">
        <f t="array" ref="B151">_xlfn.IFS(HR_Analytics[[#This Row],[Age]]&lt;=30,"Below 30",HR_Analytics[[#This Row],[Age]]&lt;=40,"30-40",HR_Analytics[[#This Row],[Age]]&lt;=60,"40-60")</f>
        <v>Below 30</v>
      </c>
      <c r="C151" s="9" t="s">
        <v>17</v>
      </c>
      <c r="D151" s="9" t="s">
        <v>11</v>
      </c>
      <c r="E151" s="9" t="s">
        <v>19</v>
      </c>
      <c r="F151" s="3">
        <v>3</v>
      </c>
      <c r="G151" s="3" t="str" cm="1">
        <f t="array" ref="G151">_xlfn.IFS(HR_Analytics[[#This Row],[Distance From Home]]&lt;=5,"1-5",HR_Analytics[[#This Row],[Distance From Home]]&lt;=10,"5-10",HR_Analytics[[#This Row],[Distance From Home]]&lt;=15,"10-15",HR_Analytics[[#This Row],[Distance From Home]]&lt;=20,"15-20",HR_Analytics[[#This Row],[Distance From Home]]&gt;20,"Above 20")</f>
        <v>1-5</v>
      </c>
      <c r="H151" s="3">
        <v>1</v>
      </c>
      <c r="I151" s="9" t="str">
        <f>VLOOKUP(H151,Mapping!$J$2:$K$6,2,0)</f>
        <v>Below College</v>
      </c>
      <c r="J151" s="9" t="s">
        <v>25</v>
      </c>
      <c r="K151" s="3">
        <v>201</v>
      </c>
      <c r="L151" s="3">
        <v>2</v>
      </c>
      <c r="M151" s="9" t="str">
        <f>VLOOKUP(L151,Mapping!$A$2:$B$5,2,0)</f>
        <v>Dissatisfied</v>
      </c>
      <c r="N151" s="9" t="s">
        <v>14</v>
      </c>
      <c r="O151" s="3">
        <v>3</v>
      </c>
      <c r="P151" s="9" t="str">
        <f>VLOOKUP(O151,Mapping!$A$9:$B$12,2,0)</f>
        <v>High</v>
      </c>
      <c r="Q151" s="3">
        <v>1</v>
      </c>
      <c r="R151" s="9" t="str">
        <f>VLOOKUP(Q151,Mapping!$A$16:$B$20,2,0)</f>
        <v>Entry Level</v>
      </c>
      <c r="S151" s="9" t="s">
        <v>24</v>
      </c>
      <c r="T151" s="3">
        <v>2</v>
      </c>
      <c r="U151" s="9" t="str">
        <f>VLOOKUP(T151,Mapping!$E$9:$F$12,2,0)</f>
        <v>Dissatisfied</v>
      </c>
      <c r="V151" s="9" t="s">
        <v>16</v>
      </c>
      <c r="W151" s="5">
        <v>1483</v>
      </c>
      <c r="X151" s="3">
        <v>1</v>
      </c>
      <c r="Y151" s="9" t="s">
        <v>17</v>
      </c>
      <c r="Z151" s="4">
        <v>14</v>
      </c>
      <c r="AA151" s="24">
        <f>HR_Analytics[[#This Row],[Salary Hike]]/100</f>
        <v>0.14000000000000001</v>
      </c>
      <c r="AB151" s="3">
        <v>3</v>
      </c>
      <c r="AC151" s="9" t="str">
        <f>VLOOKUP(AB151,Mapping!$E$2:$F$3,2,0)</f>
        <v>Excellent</v>
      </c>
      <c r="AD151" s="3">
        <v>4</v>
      </c>
      <c r="AE151" s="9" t="str">
        <f>VLOOKUP(AD151,Mapping!$E$16:$F$19,2,0)</f>
        <v>Satisfied</v>
      </c>
      <c r="AF151" s="3">
        <v>0</v>
      </c>
      <c r="AG151" s="3">
        <v>1</v>
      </c>
      <c r="AH151" s="3" t="str" cm="1">
        <f t="array" ref="AH151">_xlfn.IFS(HR_Analytics[[#This Row],[Total Working Years]]&lt;=2,"0-2",HR_Analytics[[#This Row],[Total Working Years]]&lt;=5,"2-5",HR_Analytics[[#This Row],[Total Working Years]]&lt;=10,"5-10",HR_Analytics[[#This Row],[Total Working Years]]&lt;=20,"10-20",HR_Analytics[[#This Row],[Total Working Years]]&lt;=40,"20-40")</f>
        <v>0-2</v>
      </c>
      <c r="AI151" s="3">
        <v>3</v>
      </c>
      <c r="AJ151" s="3">
        <v>3</v>
      </c>
      <c r="AK151" s="9" t="str">
        <f>VLOOKUP(AJ151,Mapping!$J$10:$K$13,2,0)</f>
        <v>Better</v>
      </c>
      <c r="AL151" s="3">
        <v>1</v>
      </c>
      <c r="AM151" s="3" t="str" cm="1">
        <f t="array" ref="AM151">_xlfn.IFS(HR_Analytics[[#This Row],[Years At Company]]&lt;=2,"0-2",HR_Analytics[[#This Row],[Years At Company]]&lt;=5,"2-5",HR_Analytics[[#This Row],[Years At Company]]&lt;=10,"5-10",HR_Analytics[[#This Row],[Years At Company]]&lt;=20,"10-20",HR_Analytics[[#This Row],[Years At Company]]&lt;=40,"20-40")</f>
        <v>0-2</v>
      </c>
      <c r="AN151" s="3">
        <v>0</v>
      </c>
      <c r="AO151" s="3" t="str" cm="1">
        <f t="array" ref="AO151">_xlfn.IFS(HR_Analytics[[#This Row],[Years In Current Role]]&lt;=2,"0-2",HR_Analytics[[#This Row],[Years In Current Role]]&lt;=5,"2-5",HR_Analytics[[#This Row],[Years In Current Role]]&lt;=10,"5-10",HR_Analytics[[#This Row],[Years In Current Role]]&lt;=15,"10-15",HR_Analytics[[#This Row],[Years In Current Role]]&gt;15,"Above 15")</f>
        <v>0-2</v>
      </c>
      <c r="AP151" s="3">
        <v>0</v>
      </c>
      <c r="AQ151" s="14" t="str" cm="1">
        <f t="array" ref="AQ151">_xlfn.IFS(HR_Analytics[[#This Row],[Years Since Last Promotion]]&lt;=2,"0-2",HR_Analytics[[#This Row],[Years Since Last Promotion]]&lt;=5,"2-5",HR_Analytics[[#This Row],[Years Since Last Promotion]]&lt;=10,"5-10",HR_Analytics[[#This Row],[Years Since Last Promotion]]&lt;=15,"10-15")</f>
        <v>0-2</v>
      </c>
      <c r="AR151" s="14">
        <v>0</v>
      </c>
      <c r="AS151" s="3" t="str" cm="1">
        <f t="array" ref="AS1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52" spans="1:45" x14ac:dyDescent="0.25">
      <c r="A152" s="12">
        <v>40</v>
      </c>
      <c r="B152" s="12" t="str" cm="1">
        <f t="array" ref="B152">_xlfn.IFS(HR_Analytics[[#This Row],[Age]]&lt;=30,"Below 30",HR_Analytics[[#This Row],[Age]]&lt;=40,"30-40",HR_Analytics[[#This Row],[Age]]&lt;=60,"40-60")</f>
        <v>30-40</v>
      </c>
      <c r="C152" s="9" t="s">
        <v>17</v>
      </c>
      <c r="D152" s="9" t="s">
        <v>18</v>
      </c>
      <c r="E152" s="9" t="s">
        <v>19</v>
      </c>
      <c r="F152" s="3">
        <v>26</v>
      </c>
      <c r="G152" s="3" t="str" cm="1">
        <f t="array" ref="G152">_xlfn.IFS(HR_Analytics[[#This Row],[Distance From Home]]&lt;=5,"1-5",HR_Analytics[[#This Row],[Distance From Home]]&lt;=10,"5-10",HR_Analytics[[#This Row],[Distance From Home]]&lt;=15,"10-15",HR_Analytics[[#This Row],[Distance From Home]]&lt;=20,"15-20",HR_Analytics[[#This Row],[Distance From Home]]&gt;20,"Above 20")</f>
        <v>Above 20</v>
      </c>
      <c r="H152" s="3">
        <v>3</v>
      </c>
      <c r="I152" s="9" t="str">
        <f>VLOOKUP(H152,Mapping!$J$2:$K$6,2,0)</f>
        <v>Bachelors</v>
      </c>
      <c r="J152" s="9" t="s">
        <v>25</v>
      </c>
      <c r="K152" s="3">
        <v>202</v>
      </c>
      <c r="L152" s="3">
        <v>2</v>
      </c>
      <c r="M152" s="9" t="str">
        <f>VLOOKUP(L152,Mapping!$A$2:$B$5,2,0)</f>
        <v>Dissatisfied</v>
      </c>
      <c r="N152" s="9" t="s">
        <v>14</v>
      </c>
      <c r="O152" s="3">
        <v>3</v>
      </c>
      <c r="P152" s="9" t="str">
        <f>VLOOKUP(O152,Mapping!$A$9:$B$12,2,0)</f>
        <v>High</v>
      </c>
      <c r="Q152" s="3">
        <v>2</v>
      </c>
      <c r="R152" s="9" t="str">
        <f>VLOOKUP(Q152,Mapping!$A$16:$B$20,2,0)</f>
        <v>Junior</v>
      </c>
      <c r="S152" s="9" t="s">
        <v>21</v>
      </c>
      <c r="T152" s="3">
        <v>2</v>
      </c>
      <c r="U152" s="9" t="str">
        <f>VLOOKUP(T152,Mapping!$E$9:$F$12,2,0)</f>
        <v>Dissatisfied</v>
      </c>
      <c r="V152" s="9" t="s">
        <v>26</v>
      </c>
      <c r="W152" s="5">
        <v>5605</v>
      </c>
      <c r="X152" s="3">
        <v>1</v>
      </c>
      <c r="Y152" s="9" t="s">
        <v>17</v>
      </c>
      <c r="Z152" s="4">
        <v>11</v>
      </c>
      <c r="AA152" s="24">
        <f>HR_Analytics[[#This Row],[Salary Hike]]/100</f>
        <v>0.11</v>
      </c>
      <c r="AB152" s="3">
        <v>3</v>
      </c>
      <c r="AC152" s="9" t="str">
        <f>VLOOKUP(AB152,Mapping!$E$2:$F$3,2,0)</f>
        <v>Excellent</v>
      </c>
      <c r="AD152" s="3">
        <v>1</v>
      </c>
      <c r="AE152" s="9" t="str">
        <f>VLOOKUP(AD152,Mapping!$E$16:$F$19,2,0)</f>
        <v>Very Dissatisfied</v>
      </c>
      <c r="AF152" s="3">
        <v>1</v>
      </c>
      <c r="AG152" s="3">
        <v>20</v>
      </c>
      <c r="AH152" s="3" t="str" cm="1">
        <f t="array" ref="AH152">_xlfn.IFS(HR_Analytics[[#This Row],[Total Working Years]]&lt;=2,"0-2",HR_Analytics[[#This Row],[Total Working Years]]&lt;=5,"2-5",HR_Analytics[[#This Row],[Total Working Years]]&lt;=10,"5-10",HR_Analytics[[#This Row],[Total Working Years]]&lt;=20,"10-20",HR_Analytics[[#This Row],[Total Working Years]]&lt;=40,"20-40")</f>
        <v>10-20</v>
      </c>
      <c r="AI152" s="3">
        <v>2</v>
      </c>
      <c r="AJ152" s="3">
        <v>3</v>
      </c>
      <c r="AK152" s="9" t="str">
        <f>VLOOKUP(AJ152,Mapping!$J$10:$K$13,2,0)</f>
        <v>Better</v>
      </c>
      <c r="AL152" s="3">
        <v>20</v>
      </c>
      <c r="AM152" s="3" t="str" cm="1">
        <f t="array" ref="AM152">_xlfn.IFS(HR_Analytics[[#This Row],[Years At Company]]&lt;=2,"0-2",HR_Analytics[[#This Row],[Years At Company]]&lt;=5,"2-5",HR_Analytics[[#This Row],[Years At Company]]&lt;=10,"5-10",HR_Analytics[[#This Row],[Years At Company]]&lt;=20,"10-20",HR_Analytics[[#This Row],[Years At Company]]&lt;=40,"20-40")</f>
        <v>10-20</v>
      </c>
      <c r="AN152" s="3">
        <v>7</v>
      </c>
      <c r="AO152" s="3" t="str" cm="1">
        <f t="array" ref="AO152">_xlfn.IFS(HR_Analytics[[#This Row],[Years In Current Role]]&lt;=2,"0-2",HR_Analytics[[#This Row],[Years In Current Role]]&lt;=5,"2-5",HR_Analytics[[#This Row],[Years In Current Role]]&lt;=10,"5-10",HR_Analytics[[#This Row],[Years In Current Role]]&lt;=15,"10-15",HR_Analytics[[#This Row],[Years In Current Role]]&gt;15,"Above 15")</f>
        <v>5-10</v>
      </c>
      <c r="AP152" s="3">
        <v>2</v>
      </c>
      <c r="AQ152" s="14" t="str" cm="1">
        <f t="array" ref="AQ152">_xlfn.IFS(HR_Analytics[[#This Row],[Years Since Last Promotion]]&lt;=2,"0-2",HR_Analytics[[#This Row],[Years Since Last Promotion]]&lt;=5,"2-5",HR_Analytics[[#This Row],[Years Since Last Promotion]]&lt;=10,"5-10",HR_Analytics[[#This Row],[Years Since Last Promotion]]&lt;=15,"10-15")</f>
        <v>0-2</v>
      </c>
      <c r="AR152" s="14">
        <v>13</v>
      </c>
      <c r="AS152" s="3" t="str" cm="1">
        <f t="array" ref="AS1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53" spans="1:45" x14ac:dyDescent="0.25">
      <c r="A153" s="12">
        <v>35</v>
      </c>
      <c r="B153" s="12" t="str" cm="1">
        <f t="array" ref="B153">_xlfn.IFS(HR_Analytics[[#This Row],[Age]]&lt;=30,"Below 30",HR_Analytics[[#This Row],[Age]]&lt;=40,"30-40",HR_Analytics[[#This Row],[Age]]&lt;=60,"40-60")</f>
        <v>30-40</v>
      </c>
      <c r="C153" s="9" t="s">
        <v>17</v>
      </c>
      <c r="D153" s="9" t="s">
        <v>11</v>
      </c>
      <c r="E153" s="9" t="s">
        <v>12</v>
      </c>
      <c r="F153" s="3">
        <v>1</v>
      </c>
      <c r="G153" s="3" t="str" cm="1">
        <f t="array" ref="G153">_xlfn.IFS(HR_Analytics[[#This Row],[Distance From Home]]&lt;=5,"1-5",HR_Analytics[[#This Row],[Distance From Home]]&lt;=10,"5-10",HR_Analytics[[#This Row],[Distance From Home]]&lt;=15,"10-15",HR_Analytics[[#This Row],[Distance From Home]]&lt;=20,"15-20",HR_Analytics[[#This Row],[Distance From Home]]&gt;20,"Above 20")</f>
        <v>1-5</v>
      </c>
      <c r="H153" s="3">
        <v>5</v>
      </c>
      <c r="I153" s="9" t="str">
        <f>VLOOKUP(H153,Mapping!$J$2:$K$6,2,0)</f>
        <v>Doctor</v>
      </c>
      <c r="J153" s="9" t="s">
        <v>33</v>
      </c>
      <c r="K153" s="3">
        <v>204</v>
      </c>
      <c r="L153" s="3">
        <v>3</v>
      </c>
      <c r="M153" s="9" t="str">
        <f>VLOOKUP(L153,Mapping!$A$2:$B$5,2,0)</f>
        <v>Neutral</v>
      </c>
      <c r="N153" s="9" t="s">
        <v>20</v>
      </c>
      <c r="O153" s="3">
        <v>3</v>
      </c>
      <c r="P153" s="9" t="str">
        <f>VLOOKUP(O153,Mapping!$A$9:$B$12,2,0)</f>
        <v>High</v>
      </c>
      <c r="Q153" s="3">
        <v>3</v>
      </c>
      <c r="R153" s="9" t="str">
        <f>VLOOKUP(Q153,Mapping!$A$16:$B$20,2,0)</f>
        <v>Mid Level</v>
      </c>
      <c r="S153" s="9" t="s">
        <v>15</v>
      </c>
      <c r="T153" s="3">
        <v>2</v>
      </c>
      <c r="U153" s="9" t="str">
        <f>VLOOKUP(T153,Mapping!$E$9:$F$12,2,0)</f>
        <v>Dissatisfied</v>
      </c>
      <c r="V153" s="9" t="s">
        <v>22</v>
      </c>
      <c r="W153" s="5">
        <v>7295</v>
      </c>
      <c r="X153" s="3">
        <v>1</v>
      </c>
      <c r="Y153" s="9" t="s">
        <v>17</v>
      </c>
      <c r="Z153" s="4">
        <v>13</v>
      </c>
      <c r="AA153" s="24">
        <f>HR_Analytics[[#This Row],[Salary Hike]]/100</f>
        <v>0.13</v>
      </c>
      <c r="AB153" s="3">
        <v>3</v>
      </c>
      <c r="AC153" s="9" t="str">
        <f>VLOOKUP(AB153,Mapping!$E$2:$F$3,2,0)</f>
        <v>Excellent</v>
      </c>
      <c r="AD153" s="3">
        <v>1</v>
      </c>
      <c r="AE153" s="9" t="str">
        <f>VLOOKUP(AD153,Mapping!$E$16:$F$19,2,0)</f>
        <v>Very Dissatisfied</v>
      </c>
      <c r="AF153" s="3">
        <v>2</v>
      </c>
      <c r="AG153" s="3">
        <v>10</v>
      </c>
      <c r="AH153" s="3" t="str" cm="1">
        <f t="array" ref="AH153">_xlfn.IFS(HR_Analytics[[#This Row],[Total Working Years]]&lt;=2,"0-2",HR_Analytics[[#This Row],[Total Working Years]]&lt;=5,"2-5",HR_Analytics[[#This Row],[Total Working Years]]&lt;=10,"5-10",HR_Analytics[[#This Row],[Total Working Years]]&lt;=20,"10-20",HR_Analytics[[#This Row],[Total Working Years]]&lt;=40,"20-40")</f>
        <v>5-10</v>
      </c>
      <c r="AI153" s="3">
        <v>3</v>
      </c>
      <c r="AJ153" s="3">
        <v>3</v>
      </c>
      <c r="AK153" s="9" t="str">
        <f>VLOOKUP(AJ153,Mapping!$J$10:$K$13,2,0)</f>
        <v>Better</v>
      </c>
      <c r="AL153" s="3">
        <v>10</v>
      </c>
      <c r="AM153" s="3" t="str" cm="1">
        <f t="array" ref="AM153">_xlfn.IFS(HR_Analytics[[#This Row],[Years At Company]]&lt;=2,"0-2",HR_Analytics[[#This Row],[Years At Company]]&lt;=5,"2-5",HR_Analytics[[#This Row],[Years At Company]]&lt;=10,"5-10",HR_Analytics[[#This Row],[Years At Company]]&lt;=20,"10-20",HR_Analytics[[#This Row],[Years At Company]]&lt;=40,"20-40")</f>
        <v>5-10</v>
      </c>
      <c r="AN153" s="3">
        <v>8</v>
      </c>
      <c r="AO153" s="3" t="str" cm="1">
        <f t="array" ref="AO153">_xlfn.IFS(HR_Analytics[[#This Row],[Years In Current Role]]&lt;=2,"0-2",HR_Analytics[[#This Row],[Years In Current Role]]&lt;=5,"2-5",HR_Analytics[[#This Row],[Years In Current Role]]&lt;=10,"5-10",HR_Analytics[[#This Row],[Years In Current Role]]&lt;=15,"10-15",HR_Analytics[[#This Row],[Years In Current Role]]&gt;15,"Above 15")</f>
        <v>5-10</v>
      </c>
      <c r="AP153" s="3">
        <v>0</v>
      </c>
      <c r="AQ153" s="14" t="str" cm="1">
        <f t="array" ref="AQ153">_xlfn.IFS(HR_Analytics[[#This Row],[Years Since Last Promotion]]&lt;=2,"0-2",HR_Analytics[[#This Row],[Years Since Last Promotion]]&lt;=5,"2-5",HR_Analytics[[#This Row],[Years Since Last Promotion]]&lt;=10,"5-10",HR_Analytics[[#This Row],[Years Since Last Promotion]]&lt;=15,"10-15")</f>
        <v>0-2</v>
      </c>
      <c r="AR153" s="14">
        <v>6</v>
      </c>
      <c r="AS153" s="3" t="str" cm="1">
        <f t="array" ref="AS1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54" spans="1:45" x14ac:dyDescent="0.25">
      <c r="A154" s="12">
        <v>53</v>
      </c>
      <c r="B154" s="12" t="str" cm="1">
        <f t="array" ref="B154">_xlfn.IFS(HR_Analytics[[#This Row],[Age]]&lt;=30,"Below 30",HR_Analytics[[#This Row],[Age]]&lt;=40,"30-40",HR_Analytics[[#This Row],[Age]]&lt;=60,"40-60")</f>
        <v>40-60</v>
      </c>
      <c r="C154" s="9" t="s">
        <v>17</v>
      </c>
      <c r="D154" s="9" t="s">
        <v>11</v>
      </c>
      <c r="E154" s="9" t="s">
        <v>12</v>
      </c>
      <c r="F154" s="3">
        <v>6</v>
      </c>
      <c r="G154" s="3" t="str" cm="1">
        <f t="array" ref="G154">_xlfn.IFS(HR_Analytics[[#This Row],[Distance From Home]]&lt;=5,"1-5",HR_Analytics[[#This Row],[Distance From Home]]&lt;=10,"5-10",HR_Analytics[[#This Row],[Distance From Home]]&lt;=15,"10-15",HR_Analytics[[#This Row],[Distance From Home]]&lt;=20,"15-20",HR_Analytics[[#This Row],[Distance From Home]]&gt;20,"Above 20")</f>
        <v>5-10</v>
      </c>
      <c r="H154" s="3">
        <v>2</v>
      </c>
      <c r="I154" s="9" t="str">
        <f>VLOOKUP(H154,Mapping!$J$2:$K$6,2,0)</f>
        <v>College</v>
      </c>
      <c r="J154" s="9" t="s">
        <v>33</v>
      </c>
      <c r="K154" s="3">
        <v>205</v>
      </c>
      <c r="L154" s="3">
        <v>2</v>
      </c>
      <c r="M154" s="9" t="str">
        <f>VLOOKUP(L154,Mapping!$A$2:$B$5,2,0)</f>
        <v>Dissatisfied</v>
      </c>
      <c r="N154" s="9" t="s">
        <v>20</v>
      </c>
      <c r="O154" s="3">
        <v>3</v>
      </c>
      <c r="P154" s="9" t="str">
        <f>VLOOKUP(O154,Mapping!$A$9:$B$12,2,0)</f>
        <v>High</v>
      </c>
      <c r="Q154" s="3">
        <v>2</v>
      </c>
      <c r="R154" s="9" t="str">
        <f>VLOOKUP(Q154,Mapping!$A$16:$B$20,2,0)</f>
        <v>Junior</v>
      </c>
      <c r="S154" s="9" t="s">
        <v>31</v>
      </c>
      <c r="T154" s="3">
        <v>3</v>
      </c>
      <c r="U154" s="9" t="str">
        <f>VLOOKUP(T154,Mapping!$E$9:$F$12,2,0)</f>
        <v>Neutral</v>
      </c>
      <c r="V154" s="9" t="s">
        <v>22</v>
      </c>
      <c r="W154" s="5">
        <v>2306</v>
      </c>
      <c r="X154" s="3">
        <v>2</v>
      </c>
      <c r="Y154" s="9" t="s">
        <v>10</v>
      </c>
      <c r="Z154" s="4">
        <v>20</v>
      </c>
      <c r="AA154" s="24">
        <f>HR_Analytics[[#This Row],[Salary Hike]]/100</f>
        <v>0.2</v>
      </c>
      <c r="AB154" s="3">
        <v>4</v>
      </c>
      <c r="AC154" s="9" t="str">
        <f>VLOOKUP(AB154,Mapping!$E$2:$F$3,2,0)</f>
        <v>Outstanding</v>
      </c>
      <c r="AD154" s="3">
        <v>4</v>
      </c>
      <c r="AE154" s="9" t="str">
        <f>VLOOKUP(AD154,Mapping!$E$16:$F$19,2,0)</f>
        <v>Satisfied</v>
      </c>
      <c r="AF154" s="3">
        <v>1</v>
      </c>
      <c r="AG154" s="3">
        <v>13</v>
      </c>
      <c r="AH154" s="3" t="str" cm="1">
        <f t="array" ref="AH154">_xlfn.IFS(HR_Analytics[[#This Row],[Total Working Years]]&lt;=2,"0-2",HR_Analytics[[#This Row],[Total Working Years]]&lt;=5,"2-5",HR_Analytics[[#This Row],[Total Working Years]]&lt;=10,"5-10",HR_Analytics[[#This Row],[Total Working Years]]&lt;=20,"10-20",HR_Analytics[[#This Row],[Total Working Years]]&lt;=40,"20-40")</f>
        <v>10-20</v>
      </c>
      <c r="AI154" s="3">
        <v>3</v>
      </c>
      <c r="AJ154" s="3">
        <v>1</v>
      </c>
      <c r="AK154" s="9" t="str">
        <f>VLOOKUP(AJ154,Mapping!$J$10:$K$13,2,0)</f>
        <v>Bad</v>
      </c>
      <c r="AL154" s="3">
        <v>7</v>
      </c>
      <c r="AM154" s="3" t="str" cm="1">
        <f t="array" ref="AM154">_xlfn.IFS(HR_Analytics[[#This Row],[Years At Company]]&lt;=2,"0-2",HR_Analytics[[#This Row],[Years At Company]]&lt;=5,"2-5",HR_Analytics[[#This Row],[Years At Company]]&lt;=10,"5-10",HR_Analytics[[#This Row],[Years At Company]]&lt;=20,"10-20",HR_Analytics[[#This Row],[Years At Company]]&lt;=40,"20-40")</f>
        <v>5-10</v>
      </c>
      <c r="AN154" s="3">
        <v>7</v>
      </c>
      <c r="AO154" s="3" t="str" cm="1">
        <f t="array" ref="AO154">_xlfn.IFS(HR_Analytics[[#This Row],[Years In Current Role]]&lt;=2,"0-2",HR_Analytics[[#This Row],[Years In Current Role]]&lt;=5,"2-5",HR_Analytics[[#This Row],[Years In Current Role]]&lt;=10,"5-10",HR_Analytics[[#This Row],[Years In Current Role]]&lt;=15,"10-15",HR_Analytics[[#This Row],[Years In Current Role]]&gt;15,"Above 15")</f>
        <v>5-10</v>
      </c>
      <c r="AP154" s="3">
        <v>4</v>
      </c>
      <c r="AQ154" s="14" t="str" cm="1">
        <f t="array" ref="AQ154">_xlfn.IFS(HR_Analytics[[#This Row],[Years Since Last Promotion]]&lt;=2,"0-2",HR_Analytics[[#This Row],[Years Since Last Promotion]]&lt;=5,"2-5",HR_Analytics[[#This Row],[Years Since Last Promotion]]&lt;=10,"5-10",HR_Analytics[[#This Row],[Years Since Last Promotion]]&lt;=15,"10-15")</f>
        <v>2-5</v>
      </c>
      <c r="AR154" s="14">
        <v>5</v>
      </c>
      <c r="AS154" s="3" t="str" cm="1">
        <f t="array" ref="AS1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55" spans="1:45" x14ac:dyDescent="0.25">
      <c r="A155" s="12">
        <v>45</v>
      </c>
      <c r="B155" s="12" t="str" cm="1">
        <f t="array" ref="B155">_xlfn.IFS(HR_Analytics[[#This Row],[Age]]&lt;=30,"Below 30",HR_Analytics[[#This Row],[Age]]&lt;=40,"30-40",HR_Analytics[[#This Row],[Age]]&lt;=60,"40-60")</f>
        <v>40-60</v>
      </c>
      <c r="C155" s="9" t="s">
        <v>17</v>
      </c>
      <c r="D155" s="9" t="s">
        <v>11</v>
      </c>
      <c r="E155" s="9" t="s">
        <v>19</v>
      </c>
      <c r="F155" s="3">
        <v>9</v>
      </c>
      <c r="G155" s="3" t="str" cm="1">
        <f t="array" ref="G155">_xlfn.IFS(HR_Analytics[[#This Row],[Distance From Home]]&lt;=5,"1-5",HR_Analytics[[#This Row],[Distance From Home]]&lt;=10,"5-10",HR_Analytics[[#This Row],[Distance From Home]]&lt;=15,"10-15",HR_Analytics[[#This Row],[Distance From Home]]&lt;=20,"15-20",HR_Analytics[[#This Row],[Distance From Home]]&gt;20,"Above 20")</f>
        <v>5-10</v>
      </c>
      <c r="H155" s="3">
        <v>3</v>
      </c>
      <c r="I155" s="9" t="str">
        <f>VLOOKUP(H155,Mapping!$J$2:$K$6,2,0)</f>
        <v>Bachelors</v>
      </c>
      <c r="J155" s="9" t="s">
        <v>13</v>
      </c>
      <c r="K155" s="3">
        <v>206</v>
      </c>
      <c r="L155" s="3">
        <v>2</v>
      </c>
      <c r="M155" s="9" t="str">
        <f>VLOOKUP(L155,Mapping!$A$2:$B$5,2,0)</f>
        <v>Dissatisfied</v>
      </c>
      <c r="N155" s="9" t="s">
        <v>20</v>
      </c>
      <c r="O155" s="3">
        <v>3</v>
      </c>
      <c r="P155" s="9" t="str">
        <f>VLOOKUP(O155,Mapping!$A$9:$B$12,2,0)</f>
        <v>High</v>
      </c>
      <c r="Q155" s="3">
        <v>2</v>
      </c>
      <c r="R155" s="9" t="str">
        <f>VLOOKUP(Q155,Mapping!$A$16:$B$20,2,0)</f>
        <v>Junior</v>
      </c>
      <c r="S155" s="9" t="s">
        <v>24</v>
      </c>
      <c r="T155" s="3">
        <v>2</v>
      </c>
      <c r="U155" s="9" t="str">
        <f>VLOOKUP(T155,Mapping!$E$9:$F$12,2,0)</f>
        <v>Dissatisfied</v>
      </c>
      <c r="V155" s="9" t="s">
        <v>26</v>
      </c>
      <c r="W155" s="5">
        <v>2348</v>
      </c>
      <c r="X155" s="3">
        <v>8</v>
      </c>
      <c r="Y155" s="9" t="s">
        <v>17</v>
      </c>
      <c r="Z155" s="4">
        <v>18</v>
      </c>
      <c r="AA155" s="24">
        <f>HR_Analytics[[#This Row],[Salary Hike]]/100</f>
        <v>0.18</v>
      </c>
      <c r="AB155" s="3">
        <v>3</v>
      </c>
      <c r="AC155" s="9" t="str">
        <f>VLOOKUP(AB155,Mapping!$E$2:$F$3,2,0)</f>
        <v>Excellent</v>
      </c>
      <c r="AD155" s="3">
        <v>3</v>
      </c>
      <c r="AE155" s="9" t="str">
        <f>VLOOKUP(AD155,Mapping!$E$16:$F$19,2,0)</f>
        <v>Neutral</v>
      </c>
      <c r="AF155" s="3">
        <v>1</v>
      </c>
      <c r="AG155" s="3">
        <v>20</v>
      </c>
      <c r="AH155" s="3" t="str" cm="1">
        <f t="array" ref="AH155">_xlfn.IFS(HR_Analytics[[#This Row],[Total Working Years]]&lt;=2,"0-2",HR_Analytics[[#This Row],[Total Working Years]]&lt;=5,"2-5",HR_Analytics[[#This Row],[Total Working Years]]&lt;=10,"5-10",HR_Analytics[[#This Row],[Total Working Years]]&lt;=20,"10-20",HR_Analytics[[#This Row],[Total Working Years]]&lt;=40,"20-40")</f>
        <v>10-20</v>
      </c>
      <c r="AI155" s="3">
        <v>2</v>
      </c>
      <c r="AJ155" s="3">
        <v>1</v>
      </c>
      <c r="AK155" s="9" t="str">
        <f>VLOOKUP(AJ155,Mapping!$J$10:$K$13,2,0)</f>
        <v>Bad</v>
      </c>
      <c r="AL155" s="3">
        <v>17</v>
      </c>
      <c r="AM155" s="3" t="str" cm="1">
        <f t="array" ref="AM155">_xlfn.IFS(HR_Analytics[[#This Row],[Years At Company]]&lt;=2,"0-2",HR_Analytics[[#This Row],[Years At Company]]&lt;=5,"2-5",HR_Analytics[[#This Row],[Years At Company]]&lt;=10,"5-10",HR_Analytics[[#This Row],[Years At Company]]&lt;=20,"10-20",HR_Analytics[[#This Row],[Years At Company]]&lt;=40,"20-40")</f>
        <v>10-20</v>
      </c>
      <c r="AN155" s="3">
        <v>9</v>
      </c>
      <c r="AO155" s="3" t="str" cm="1">
        <f t="array" ref="AO155">_xlfn.IFS(HR_Analytics[[#This Row],[Years In Current Role]]&lt;=2,"0-2",HR_Analytics[[#This Row],[Years In Current Role]]&lt;=5,"2-5",HR_Analytics[[#This Row],[Years In Current Role]]&lt;=10,"5-10",HR_Analytics[[#This Row],[Years In Current Role]]&lt;=15,"10-15",HR_Analytics[[#This Row],[Years In Current Role]]&gt;15,"Above 15")</f>
        <v>5-10</v>
      </c>
      <c r="AP155" s="3">
        <v>0</v>
      </c>
      <c r="AQ155" s="14" t="str" cm="1">
        <f t="array" ref="AQ155">_xlfn.IFS(HR_Analytics[[#This Row],[Years Since Last Promotion]]&lt;=2,"0-2",HR_Analytics[[#This Row],[Years Since Last Promotion]]&lt;=5,"2-5",HR_Analytics[[#This Row],[Years Since Last Promotion]]&lt;=10,"5-10",HR_Analytics[[#This Row],[Years Since Last Promotion]]&lt;=15,"10-15")</f>
        <v>0-2</v>
      </c>
      <c r="AR155" s="14">
        <v>15</v>
      </c>
      <c r="AS155" s="3" t="str" cm="1">
        <f t="array" ref="AS1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56" spans="1:45" x14ac:dyDescent="0.25">
      <c r="A156" s="12">
        <v>32</v>
      </c>
      <c r="B156" s="12" t="str" cm="1">
        <f t="array" ref="B156">_xlfn.IFS(HR_Analytics[[#This Row],[Age]]&lt;=30,"Below 30",HR_Analytics[[#This Row],[Age]]&lt;=40,"30-40",HR_Analytics[[#This Row],[Age]]&lt;=60,"40-60")</f>
        <v>30-40</v>
      </c>
      <c r="C156" s="9" t="s">
        <v>17</v>
      </c>
      <c r="D156" s="9" t="s">
        <v>18</v>
      </c>
      <c r="E156" s="9" t="s">
        <v>12</v>
      </c>
      <c r="F156" s="3">
        <v>8</v>
      </c>
      <c r="G156" s="3" t="str" cm="1">
        <f t="array" ref="G156">_xlfn.IFS(HR_Analytics[[#This Row],[Distance From Home]]&lt;=5,"1-5",HR_Analytics[[#This Row],[Distance From Home]]&lt;=10,"5-10",HR_Analytics[[#This Row],[Distance From Home]]&lt;=15,"10-15",HR_Analytics[[#This Row],[Distance From Home]]&lt;=20,"15-20",HR_Analytics[[#This Row],[Distance From Home]]&gt;20,"Above 20")</f>
        <v>5-10</v>
      </c>
      <c r="H156" s="3">
        <v>3</v>
      </c>
      <c r="I156" s="9" t="str">
        <f>VLOOKUP(H156,Mapping!$J$2:$K$6,2,0)</f>
        <v>Bachelors</v>
      </c>
      <c r="J156" s="9" t="s">
        <v>33</v>
      </c>
      <c r="K156" s="3">
        <v>207</v>
      </c>
      <c r="L156" s="3">
        <v>2</v>
      </c>
      <c r="M156" s="9" t="str">
        <f>VLOOKUP(L156,Mapping!$A$2:$B$5,2,0)</f>
        <v>Dissatisfied</v>
      </c>
      <c r="N156" s="9" t="s">
        <v>14</v>
      </c>
      <c r="O156" s="3">
        <v>3</v>
      </c>
      <c r="P156" s="9" t="str">
        <f>VLOOKUP(O156,Mapping!$A$9:$B$12,2,0)</f>
        <v>High</v>
      </c>
      <c r="Q156" s="3">
        <v>3</v>
      </c>
      <c r="R156" s="9" t="str">
        <f>VLOOKUP(Q156,Mapping!$A$16:$B$20,2,0)</f>
        <v>Mid Level</v>
      </c>
      <c r="S156" s="9" t="s">
        <v>15</v>
      </c>
      <c r="T156" s="3">
        <v>4</v>
      </c>
      <c r="U156" s="9" t="str">
        <f>VLOOKUP(T156,Mapping!$E$9:$F$12,2,0)</f>
        <v>Satisfied</v>
      </c>
      <c r="V156" s="9" t="s">
        <v>16</v>
      </c>
      <c r="W156" s="5">
        <v>8998</v>
      </c>
      <c r="X156" s="3">
        <v>1</v>
      </c>
      <c r="Y156" s="9" t="s">
        <v>17</v>
      </c>
      <c r="Z156" s="4">
        <v>14</v>
      </c>
      <c r="AA156" s="24">
        <f>HR_Analytics[[#This Row],[Salary Hike]]/100</f>
        <v>0.14000000000000001</v>
      </c>
      <c r="AB156" s="3">
        <v>3</v>
      </c>
      <c r="AC156" s="9" t="str">
        <f>VLOOKUP(AB156,Mapping!$E$2:$F$3,2,0)</f>
        <v>Excellent</v>
      </c>
      <c r="AD156" s="3">
        <v>4</v>
      </c>
      <c r="AE156" s="9" t="str">
        <f>VLOOKUP(AD156,Mapping!$E$16:$F$19,2,0)</f>
        <v>Satisfied</v>
      </c>
      <c r="AF156" s="3">
        <v>0</v>
      </c>
      <c r="AG156" s="3">
        <v>9</v>
      </c>
      <c r="AH156" s="3" t="str" cm="1">
        <f t="array" ref="AH156">_xlfn.IFS(HR_Analytics[[#This Row],[Total Working Years]]&lt;=2,"0-2",HR_Analytics[[#This Row],[Total Working Years]]&lt;=5,"2-5",HR_Analytics[[#This Row],[Total Working Years]]&lt;=10,"5-10",HR_Analytics[[#This Row],[Total Working Years]]&lt;=20,"10-20",HR_Analytics[[#This Row],[Total Working Years]]&lt;=40,"20-40")</f>
        <v>5-10</v>
      </c>
      <c r="AI156" s="3">
        <v>2</v>
      </c>
      <c r="AJ156" s="3">
        <v>3</v>
      </c>
      <c r="AK156" s="9" t="str">
        <f>VLOOKUP(AJ156,Mapping!$J$10:$K$13,2,0)</f>
        <v>Better</v>
      </c>
      <c r="AL156" s="3">
        <v>9</v>
      </c>
      <c r="AM156" s="3" t="str" cm="1">
        <f t="array" ref="AM156">_xlfn.IFS(HR_Analytics[[#This Row],[Years At Company]]&lt;=2,"0-2",HR_Analytics[[#This Row],[Years At Company]]&lt;=5,"2-5",HR_Analytics[[#This Row],[Years At Company]]&lt;=10,"5-10",HR_Analytics[[#This Row],[Years At Company]]&lt;=20,"10-20",HR_Analytics[[#This Row],[Years At Company]]&lt;=40,"20-40")</f>
        <v>5-10</v>
      </c>
      <c r="AN156" s="3">
        <v>8</v>
      </c>
      <c r="AO156" s="3" t="str" cm="1">
        <f t="array" ref="AO156">_xlfn.IFS(HR_Analytics[[#This Row],[Years In Current Role]]&lt;=2,"0-2",HR_Analytics[[#This Row],[Years In Current Role]]&lt;=5,"2-5",HR_Analytics[[#This Row],[Years In Current Role]]&lt;=10,"5-10",HR_Analytics[[#This Row],[Years In Current Role]]&lt;=15,"10-15",HR_Analytics[[#This Row],[Years In Current Role]]&gt;15,"Above 15")</f>
        <v>5-10</v>
      </c>
      <c r="AP156" s="3">
        <v>3</v>
      </c>
      <c r="AQ156" s="14" t="str" cm="1">
        <f t="array" ref="AQ156">_xlfn.IFS(HR_Analytics[[#This Row],[Years Since Last Promotion]]&lt;=2,"0-2",HR_Analytics[[#This Row],[Years Since Last Promotion]]&lt;=5,"2-5",HR_Analytics[[#This Row],[Years Since Last Promotion]]&lt;=10,"5-10",HR_Analytics[[#This Row],[Years Since Last Promotion]]&lt;=15,"10-15")</f>
        <v>2-5</v>
      </c>
      <c r="AR156" s="14">
        <v>7</v>
      </c>
      <c r="AS156" s="3" t="str" cm="1">
        <f t="array" ref="AS1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57" spans="1:45" x14ac:dyDescent="0.25">
      <c r="A157" s="12">
        <v>29</v>
      </c>
      <c r="B157" s="12" t="str" cm="1">
        <f t="array" ref="B157">_xlfn.IFS(HR_Analytics[[#This Row],[Age]]&lt;=30,"Below 30",HR_Analytics[[#This Row],[Age]]&lt;=40,"30-40",HR_Analytics[[#This Row],[Age]]&lt;=60,"40-60")</f>
        <v>Below 30</v>
      </c>
      <c r="C157" s="9" t="s">
        <v>17</v>
      </c>
      <c r="D157" s="9" t="s">
        <v>29</v>
      </c>
      <c r="E157" s="9" t="s">
        <v>19</v>
      </c>
      <c r="F157" s="3">
        <v>1</v>
      </c>
      <c r="G157" s="3" t="str" cm="1">
        <f t="array" ref="G157">_xlfn.IFS(HR_Analytics[[#This Row],[Distance From Home]]&lt;=5,"1-5",HR_Analytics[[#This Row],[Distance From Home]]&lt;=10,"5-10",HR_Analytics[[#This Row],[Distance From Home]]&lt;=15,"10-15",HR_Analytics[[#This Row],[Distance From Home]]&lt;=20,"15-20",HR_Analytics[[#This Row],[Distance From Home]]&gt;20,"Above 20")</f>
        <v>1-5</v>
      </c>
      <c r="H157" s="3">
        <v>1</v>
      </c>
      <c r="I157" s="9" t="str">
        <f>VLOOKUP(H157,Mapping!$J$2:$K$6,2,0)</f>
        <v>Below College</v>
      </c>
      <c r="J157" s="9" t="s">
        <v>34</v>
      </c>
      <c r="K157" s="3">
        <v>208</v>
      </c>
      <c r="L157" s="3">
        <v>4</v>
      </c>
      <c r="M157" s="9" t="str">
        <f>VLOOKUP(L157,Mapping!$A$2:$B$5,2,0)</f>
        <v>Satisfied</v>
      </c>
      <c r="N157" s="9" t="s">
        <v>20</v>
      </c>
      <c r="O157" s="3">
        <v>3</v>
      </c>
      <c r="P157" s="9" t="str">
        <f>VLOOKUP(O157,Mapping!$A$9:$B$12,2,0)</f>
        <v>High</v>
      </c>
      <c r="Q157" s="3">
        <v>2</v>
      </c>
      <c r="R157" s="9" t="str">
        <f>VLOOKUP(Q157,Mapping!$A$16:$B$20,2,0)</f>
        <v>Junior</v>
      </c>
      <c r="S157" s="9" t="s">
        <v>27</v>
      </c>
      <c r="T157" s="3">
        <v>3</v>
      </c>
      <c r="U157" s="9" t="str">
        <f>VLOOKUP(T157,Mapping!$E$9:$F$12,2,0)</f>
        <v>Neutral</v>
      </c>
      <c r="V157" s="9" t="s">
        <v>22</v>
      </c>
      <c r="W157" s="5">
        <v>4319</v>
      </c>
      <c r="X157" s="3">
        <v>1</v>
      </c>
      <c r="Y157" s="9" t="s">
        <v>17</v>
      </c>
      <c r="Z157" s="4">
        <v>13</v>
      </c>
      <c r="AA157" s="24">
        <f>HR_Analytics[[#This Row],[Salary Hike]]/100</f>
        <v>0.13</v>
      </c>
      <c r="AB157" s="3">
        <v>3</v>
      </c>
      <c r="AC157" s="9" t="str">
        <f>VLOOKUP(AB157,Mapping!$E$2:$F$3,2,0)</f>
        <v>Excellent</v>
      </c>
      <c r="AD157" s="3">
        <v>1</v>
      </c>
      <c r="AE157" s="9" t="str">
        <f>VLOOKUP(AD157,Mapping!$E$16:$F$19,2,0)</f>
        <v>Very Dissatisfied</v>
      </c>
      <c r="AF157" s="3">
        <v>1</v>
      </c>
      <c r="AG157" s="3">
        <v>10</v>
      </c>
      <c r="AH157" s="3" t="str" cm="1">
        <f t="array" ref="AH157">_xlfn.IFS(HR_Analytics[[#This Row],[Total Working Years]]&lt;=2,"0-2",HR_Analytics[[#This Row],[Total Working Years]]&lt;=5,"2-5",HR_Analytics[[#This Row],[Total Working Years]]&lt;=10,"5-10",HR_Analytics[[#This Row],[Total Working Years]]&lt;=20,"10-20",HR_Analytics[[#This Row],[Total Working Years]]&lt;=40,"20-40")</f>
        <v>5-10</v>
      </c>
      <c r="AI157" s="3">
        <v>1</v>
      </c>
      <c r="AJ157" s="3">
        <v>3</v>
      </c>
      <c r="AK157" s="9" t="str">
        <f>VLOOKUP(AJ157,Mapping!$J$10:$K$13,2,0)</f>
        <v>Better</v>
      </c>
      <c r="AL157" s="3">
        <v>10</v>
      </c>
      <c r="AM157" s="3" t="str" cm="1">
        <f t="array" ref="AM157">_xlfn.IFS(HR_Analytics[[#This Row],[Years At Company]]&lt;=2,"0-2",HR_Analytics[[#This Row],[Years At Company]]&lt;=5,"2-5",HR_Analytics[[#This Row],[Years At Company]]&lt;=10,"5-10",HR_Analytics[[#This Row],[Years At Company]]&lt;=20,"10-20",HR_Analytics[[#This Row],[Years At Company]]&lt;=40,"20-40")</f>
        <v>5-10</v>
      </c>
      <c r="AN157" s="3">
        <v>7</v>
      </c>
      <c r="AO157" s="3" t="str" cm="1">
        <f t="array" ref="AO157">_xlfn.IFS(HR_Analytics[[#This Row],[Years In Current Role]]&lt;=2,"0-2",HR_Analytics[[#This Row],[Years In Current Role]]&lt;=5,"2-5",HR_Analytics[[#This Row],[Years In Current Role]]&lt;=10,"5-10",HR_Analytics[[#This Row],[Years In Current Role]]&lt;=15,"10-15",HR_Analytics[[#This Row],[Years In Current Role]]&gt;15,"Above 15")</f>
        <v>5-10</v>
      </c>
      <c r="AP157" s="3">
        <v>0</v>
      </c>
      <c r="AQ157" s="14" t="str" cm="1">
        <f t="array" ref="AQ157">_xlfn.IFS(HR_Analytics[[#This Row],[Years Since Last Promotion]]&lt;=2,"0-2",HR_Analytics[[#This Row],[Years Since Last Promotion]]&lt;=5,"2-5",HR_Analytics[[#This Row],[Years Since Last Promotion]]&lt;=10,"5-10",HR_Analytics[[#This Row],[Years Since Last Promotion]]&lt;=15,"10-15")</f>
        <v>0-2</v>
      </c>
      <c r="AR157" s="14">
        <v>9</v>
      </c>
      <c r="AS157" s="3" t="str" cm="1">
        <f t="array" ref="AS1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58" spans="1:45" x14ac:dyDescent="0.25">
      <c r="A158" s="12">
        <v>51</v>
      </c>
      <c r="B158" s="12" t="str" cm="1">
        <f t="array" ref="B158">_xlfn.IFS(HR_Analytics[[#This Row],[Age]]&lt;=30,"Below 30",HR_Analytics[[#This Row],[Age]]&lt;=40,"30-40",HR_Analytics[[#This Row],[Age]]&lt;=60,"40-60")</f>
        <v>40-60</v>
      </c>
      <c r="C158" s="9" t="s">
        <v>17</v>
      </c>
      <c r="D158" s="9" t="s">
        <v>11</v>
      </c>
      <c r="E158" s="9" t="s">
        <v>19</v>
      </c>
      <c r="F158" s="3">
        <v>7</v>
      </c>
      <c r="G158" s="3" t="str" cm="1">
        <f t="array" ref="G158">_xlfn.IFS(HR_Analytics[[#This Row],[Distance From Home]]&lt;=5,"1-5",HR_Analytics[[#This Row],[Distance From Home]]&lt;=10,"5-10",HR_Analytics[[#This Row],[Distance From Home]]&lt;=15,"10-15",HR_Analytics[[#This Row],[Distance From Home]]&lt;=20,"15-20",HR_Analytics[[#This Row],[Distance From Home]]&gt;20,"Above 20")</f>
        <v>5-10</v>
      </c>
      <c r="H158" s="3">
        <v>4</v>
      </c>
      <c r="I158" s="9" t="str">
        <f>VLOOKUP(H158,Mapping!$J$2:$K$6,2,0)</f>
        <v>Masters</v>
      </c>
      <c r="J158" s="9" t="s">
        <v>25</v>
      </c>
      <c r="K158" s="3">
        <v>211</v>
      </c>
      <c r="L158" s="3">
        <v>2</v>
      </c>
      <c r="M158" s="9" t="str">
        <f>VLOOKUP(L158,Mapping!$A$2:$B$5,2,0)</f>
        <v>Dissatisfied</v>
      </c>
      <c r="N158" s="9" t="s">
        <v>20</v>
      </c>
      <c r="O158" s="3">
        <v>2</v>
      </c>
      <c r="P158" s="9" t="str">
        <f>VLOOKUP(O158,Mapping!$A$9:$B$12,2,0)</f>
        <v>Medium</v>
      </c>
      <c r="Q158" s="3">
        <v>2</v>
      </c>
      <c r="R158" s="9" t="str">
        <f>VLOOKUP(Q158,Mapping!$A$16:$B$20,2,0)</f>
        <v>Junior</v>
      </c>
      <c r="S158" s="9" t="s">
        <v>27</v>
      </c>
      <c r="T158" s="3">
        <v>3</v>
      </c>
      <c r="U158" s="9" t="str">
        <f>VLOOKUP(T158,Mapping!$E$9:$F$12,2,0)</f>
        <v>Neutral</v>
      </c>
      <c r="V158" s="9" t="s">
        <v>22</v>
      </c>
      <c r="W158" s="5">
        <v>6132</v>
      </c>
      <c r="X158" s="3">
        <v>2</v>
      </c>
      <c r="Y158" s="9" t="s">
        <v>17</v>
      </c>
      <c r="Z158" s="4">
        <v>17</v>
      </c>
      <c r="AA158" s="24">
        <f>HR_Analytics[[#This Row],[Salary Hike]]/100</f>
        <v>0.17</v>
      </c>
      <c r="AB158" s="3">
        <v>3</v>
      </c>
      <c r="AC158" s="9" t="str">
        <f>VLOOKUP(AB158,Mapping!$E$2:$F$3,2,0)</f>
        <v>Excellent</v>
      </c>
      <c r="AD158" s="3">
        <v>3</v>
      </c>
      <c r="AE158" s="9" t="str">
        <f>VLOOKUP(AD158,Mapping!$E$16:$F$19,2,0)</f>
        <v>Neutral</v>
      </c>
      <c r="AF158" s="3">
        <v>0</v>
      </c>
      <c r="AG158" s="3">
        <v>10</v>
      </c>
      <c r="AH158" s="3" t="str" cm="1">
        <f t="array" ref="AH158">_xlfn.IFS(HR_Analytics[[#This Row],[Total Working Years]]&lt;=2,"0-2",HR_Analytics[[#This Row],[Total Working Years]]&lt;=5,"2-5",HR_Analytics[[#This Row],[Total Working Years]]&lt;=10,"5-10",HR_Analytics[[#This Row],[Total Working Years]]&lt;=20,"10-20",HR_Analytics[[#This Row],[Total Working Years]]&lt;=40,"20-40")</f>
        <v>5-10</v>
      </c>
      <c r="AI158" s="3">
        <v>2</v>
      </c>
      <c r="AJ158" s="3">
        <v>3</v>
      </c>
      <c r="AK158" s="9" t="str">
        <f>VLOOKUP(AJ158,Mapping!$J$10:$K$13,2,0)</f>
        <v>Better</v>
      </c>
      <c r="AL158" s="3">
        <v>1</v>
      </c>
      <c r="AM158" s="3" t="str" cm="1">
        <f t="array" ref="AM158">_xlfn.IFS(HR_Analytics[[#This Row],[Years At Company]]&lt;=2,"0-2",HR_Analytics[[#This Row],[Years At Company]]&lt;=5,"2-5",HR_Analytics[[#This Row],[Years At Company]]&lt;=10,"5-10",HR_Analytics[[#This Row],[Years At Company]]&lt;=20,"10-20",HR_Analytics[[#This Row],[Years At Company]]&lt;=40,"20-40")</f>
        <v>0-2</v>
      </c>
      <c r="AN158" s="3">
        <v>0</v>
      </c>
      <c r="AO158" s="3" t="str" cm="1">
        <f t="array" ref="AO158">_xlfn.IFS(HR_Analytics[[#This Row],[Years In Current Role]]&lt;=2,"0-2",HR_Analytics[[#This Row],[Years In Current Role]]&lt;=5,"2-5",HR_Analytics[[#This Row],[Years In Current Role]]&lt;=10,"5-10",HR_Analytics[[#This Row],[Years In Current Role]]&lt;=15,"10-15",HR_Analytics[[#This Row],[Years In Current Role]]&gt;15,"Above 15")</f>
        <v>0-2</v>
      </c>
      <c r="AP158" s="3">
        <v>0</v>
      </c>
      <c r="AQ158" s="14" t="str" cm="1">
        <f t="array" ref="AQ158">_xlfn.IFS(HR_Analytics[[#This Row],[Years Since Last Promotion]]&lt;=2,"0-2",HR_Analytics[[#This Row],[Years Since Last Promotion]]&lt;=5,"2-5",HR_Analytics[[#This Row],[Years Since Last Promotion]]&lt;=10,"5-10",HR_Analytics[[#This Row],[Years Since Last Promotion]]&lt;=15,"10-15")</f>
        <v>0-2</v>
      </c>
      <c r="AR158" s="14">
        <v>0</v>
      </c>
      <c r="AS158" s="3" t="str" cm="1">
        <f t="array" ref="AS1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59" spans="1:45" x14ac:dyDescent="0.25">
      <c r="A159" s="12">
        <v>58</v>
      </c>
      <c r="B159" s="12" t="str" cm="1">
        <f t="array" ref="B159">_xlfn.IFS(HR_Analytics[[#This Row],[Age]]&lt;=30,"Below 30",HR_Analytics[[#This Row],[Age]]&lt;=40,"30-40",HR_Analytics[[#This Row],[Age]]&lt;=60,"40-60")</f>
        <v>40-60</v>
      </c>
      <c r="C159" s="9" t="s">
        <v>17</v>
      </c>
      <c r="D159" s="9" t="s">
        <v>11</v>
      </c>
      <c r="E159" s="9" t="s">
        <v>19</v>
      </c>
      <c r="F159" s="3">
        <v>9</v>
      </c>
      <c r="G159" s="3" t="str" cm="1">
        <f t="array" ref="G159">_xlfn.IFS(HR_Analytics[[#This Row],[Distance From Home]]&lt;=5,"1-5",HR_Analytics[[#This Row],[Distance From Home]]&lt;=10,"5-10",HR_Analytics[[#This Row],[Distance From Home]]&lt;=15,"10-15",HR_Analytics[[#This Row],[Distance From Home]]&lt;=20,"15-20",HR_Analytics[[#This Row],[Distance From Home]]&gt;20,"Above 20")</f>
        <v>5-10</v>
      </c>
      <c r="H159" s="3">
        <v>3</v>
      </c>
      <c r="I159" s="9" t="str">
        <f>VLOOKUP(H159,Mapping!$J$2:$K$6,2,0)</f>
        <v>Bachelors</v>
      </c>
      <c r="J159" s="9" t="s">
        <v>25</v>
      </c>
      <c r="K159" s="3">
        <v>214</v>
      </c>
      <c r="L159" s="3">
        <v>2</v>
      </c>
      <c r="M159" s="9" t="str">
        <f>VLOOKUP(L159,Mapping!$A$2:$B$5,2,0)</f>
        <v>Dissatisfied</v>
      </c>
      <c r="N159" s="9" t="s">
        <v>14</v>
      </c>
      <c r="O159" s="3">
        <v>2</v>
      </c>
      <c r="P159" s="9" t="str">
        <f>VLOOKUP(O159,Mapping!$A$9:$B$12,2,0)</f>
        <v>Medium</v>
      </c>
      <c r="Q159" s="3">
        <v>1</v>
      </c>
      <c r="R159" s="9" t="str">
        <f>VLOOKUP(Q159,Mapping!$A$16:$B$20,2,0)</f>
        <v>Entry Level</v>
      </c>
      <c r="S159" s="9" t="s">
        <v>21</v>
      </c>
      <c r="T159" s="3">
        <v>2</v>
      </c>
      <c r="U159" s="9" t="str">
        <f>VLOOKUP(T159,Mapping!$E$9:$F$12,2,0)</f>
        <v>Dissatisfied</v>
      </c>
      <c r="V159" s="9" t="s">
        <v>22</v>
      </c>
      <c r="W159" s="5">
        <v>3346</v>
      </c>
      <c r="X159" s="3">
        <v>4</v>
      </c>
      <c r="Y159" s="9" t="s">
        <v>10</v>
      </c>
      <c r="Z159" s="4">
        <v>20</v>
      </c>
      <c r="AA159" s="24">
        <f>HR_Analytics[[#This Row],[Salary Hike]]/100</f>
        <v>0.2</v>
      </c>
      <c r="AB159" s="3">
        <v>4</v>
      </c>
      <c r="AC159" s="9" t="str">
        <f>VLOOKUP(AB159,Mapping!$E$2:$F$3,2,0)</f>
        <v>Outstanding</v>
      </c>
      <c r="AD159" s="3">
        <v>2</v>
      </c>
      <c r="AE159" s="9" t="str">
        <f>VLOOKUP(AD159,Mapping!$E$16:$F$19,2,0)</f>
        <v>Dissatisfied</v>
      </c>
      <c r="AF159" s="3">
        <v>1</v>
      </c>
      <c r="AG159" s="3">
        <v>9</v>
      </c>
      <c r="AH159" s="3" t="str" cm="1">
        <f t="array" ref="AH159">_xlfn.IFS(HR_Analytics[[#This Row],[Total Working Years]]&lt;=2,"0-2",HR_Analytics[[#This Row],[Total Working Years]]&lt;=5,"2-5",HR_Analytics[[#This Row],[Total Working Years]]&lt;=10,"5-10",HR_Analytics[[#This Row],[Total Working Years]]&lt;=20,"10-20",HR_Analytics[[#This Row],[Total Working Years]]&lt;=40,"20-40")</f>
        <v>5-10</v>
      </c>
      <c r="AI159" s="3">
        <v>3</v>
      </c>
      <c r="AJ159" s="3">
        <v>2</v>
      </c>
      <c r="AK159" s="9" t="str">
        <f>VLOOKUP(AJ159,Mapping!$J$10:$K$13,2,0)</f>
        <v>Good</v>
      </c>
      <c r="AL159" s="3">
        <v>1</v>
      </c>
      <c r="AM159" s="3" t="str" cm="1">
        <f t="array" ref="AM159">_xlfn.IFS(HR_Analytics[[#This Row],[Years At Company]]&lt;=2,"0-2",HR_Analytics[[#This Row],[Years At Company]]&lt;=5,"2-5",HR_Analytics[[#This Row],[Years At Company]]&lt;=10,"5-10",HR_Analytics[[#This Row],[Years At Company]]&lt;=20,"10-20",HR_Analytics[[#This Row],[Years At Company]]&lt;=40,"20-40")</f>
        <v>0-2</v>
      </c>
      <c r="AN159" s="3">
        <v>0</v>
      </c>
      <c r="AO159" s="3" t="str" cm="1">
        <f t="array" ref="AO159">_xlfn.IFS(HR_Analytics[[#This Row],[Years In Current Role]]&lt;=2,"0-2",HR_Analytics[[#This Row],[Years In Current Role]]&lt;=5,"2-5",HR_Analytics[[#This Row],[Years In Current Role]]&lt;=10,"5-10",HR_Analytics[[#This Row],[Years In Current Role]]&lt;=15,"10-15",HR_Analytics[[#This Row],[Years In Current Role]]&gt;15,"Above 15")</f>
        <v>0-2</v>
      </c>
      <c r="AP159" s="3">
        <v>0</v>
      </c>
      <c r="AQ159" s="14" t="str" cm="1">
        <f t="array" ref="AQ159">_xlfn.IFS(HR_Analytics[[#This Row],[Years Since Last Promotion]]&lt;=2,"0-2",HR_Analytics[[#This Row],[Years Since Last Promotion]]&lt;=5,"2-5",HR_Analytics[[#This Row],[Years Since Last Promotion]]&lt;=10,"5-10",HR_Analytics[[#This Row],[Years Since Last Promotion]]&lt;=15,"10-15")</f>
        <v>0-2</v>
      </c>
      <c r="AR159" s="14">
        <v>0</v>
      </c>
      <c r="AS159" s="3" t="str" cm="1">
        <f t="array" ref="AS1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60" spans="1:45" x14ac:dyDescent="0.25">
      <c r="A160" s="12">
        <v>40</v>
      </c>
      <c r="B160" s="12" t="str" cm="1">
        <f t="array" ref="B160">_xlfn.IFS(HR_Analytics[[#This Row],[Age]]&lt;=30,"Below 30",HR_Analytics[[#This Row],[Age]]&lt;=40,"30-40",HR_Analytics[[#This Row],[Age]]&lt;=60,"40-60")</f>
        <v>30-40</v>
      </c>
      <c r="C160" s="9" t="s">
        <v>17</v>
      </c>
      <c r="D160" s="9" t="s">
        <v>11</v>
      </c>
      <c r="E160" s="9" t="s">
        <v>12</v>
      </c>
      <c r="F160" s="3">
        <v>4</v>
      </c>
      <c r="G160" s="3" t="str" cm="1">
        <f t="array" ref="G160">_xlfn.IFS(HR_Analytics[[#This Row],[Distance From Home]]&lt;=5,"1-5",HR_Analytics[[#This Row],[Distance From Home]]&lt;=10,"5-10",HR_Analytics[[#This Row],[Distance From Home]]&lt;=15,"10-15",HR_Analytics[[#This Row],[Distance From Home]]&lt;=20,"15-20",HR_Analytics[[#This Row],[Distance From Home]]&gt;20,"Above 20")</f>
        <v>1-5</v>
      </c>
      <c r="H160" s="3">
        <v>4</v>
      </c>
      <c r="I160" s="9" t="str">
        <f>VLOOKUP(H160,Mapping!$J$2:$K$6,2,0)</f>
        <v>Masters</v>
      </c>
      <c r="J160" s="9" t="s">
        <v>33</v>
      </c>
      <c r="K160" s="3">
        <v>215</v>
      </c>
      <c r="L160" s="3">
        <v>3</v>
      </c>
      <c r="M160" s="9" t="str">
        <f>VLOOKUP(L160,Mapping!$A$2:$B$5,2,0)</f>
        <v>Neutral</v>
      </c>
      <c r="N160" s="9" t="s">
        <v>20</v>
      </c>
      <c r="O160" s="3">
        <v>2</v>
      </c>
      <c r="P160" s="9" t="str">
        <f>VLOOKUP(O160,Mapping!$A$9:$B$12,2,0)</f>
        <v>Medium</v>
      </c>
      <c r="Q160" s="3">
        <v>3</v>
      </c>
      <c r="R160" s="9" t="str">
        <f>VLOOKUP(Q160,Mapping!$A$16:$B$20,2,0)</f>
        <v>Mid Level</v>
      </c>
      <c r="S160" s="9" t="s">
        <v>15</v>
      </c>
      <c r="T160" s="3">
        <v>4</v>
      </c>
      <c r="U160" s="9" t="str">
        <f>VLOOKUP(T160,Mapping!$E$9:$F$12,2,0)</f>
        <v>Satisfied</v>
      </c>
      <c r="V160" s="9" t="s">
        <v>22</v>
      </c>
      <c r="W160" s="5">
        <v>10855</v>
      </c>
      <c r="X160" s="3">
        <v>7</v>
      </c>
      <c r="Y160" s="9" t="s">
        <v>17</v>
      </c>
      <c r="Z160" s="4">
        <v>11</v>
      </c>
      <c r="AA160" s="24">
        <f>HR_Analytics[[#This Row],[Salary Hike]]/100</f>
        <v>0.11</v>
      </c>
      <c r="AB160" s="3">
        <v>3</v>
      </c>
      <c r="AC160" s="9" t="str">
        <f>VLOOKUP(AB160,Mapping!$E$2:$F$3,2,0)</f>
        <v>Excellent</v>
      </c>
      <c r="AD160" s="3">
        <v>1</v>
      </c>
      <c r="AE160" s="9" t="str">
        <f>VLOOKUP(AD160,Mapping!$E$16:$F$19,2,0)</f>
        <v>Very Dissatisfied</v>
      </c>
      <c r="AF160" s="3">
        <v>1</v>
      </c>
      <c r="AG160" s="3">
        <v>15</v>
      </c>
      <c r="AH160" s="3" t="str" cm="1">
        <f t="array" ref="AH160">_xlfn.IFS(HR_Analytics[[#This Row],[Total Working Years]]&lt;=2,"0-2",HR_Analytics[[#This Row],[Total Working Years]]&lt;=5,"2-5",HR_Analytics[[#This Row],[Total Working Years]]&lt;=10,"5-10",HR_Analytics[[#This Row],[Total Working Years]]&lt;=20,"10-20",HR_Analytics[[#This Row],[Total Working Years]]&lt;=40,"20-40")</f>
        <v>10-20</v>
      </c>
      <c r="AI160" s="3">
        <v>2</v>
      </c>
      <c r="AJ160" s="3">
        <v>2</v>
      </c>
      <c r="AK160" s="9" t="str">
        <f>VLOOKUP(AJ160,Mapping!$J$10:$K$13,2,0)</f>
        <v>Good</v>
      </c>
      <c r="AL160" s="3">
        <v>12</v>
      </c>
      <c r="AM160" s="3" t="str" cm="1">
        <f t="array" ref="AM160">_xlfn.IFS(HR_Analytics[[#This Row],[Years At Company]]&lt;=2,"0-2",HR_Analytics[[#This Row],[Years At Company]]&lt;=5,"2-5",HR_Analytics[[#This Row],[Years At Company]]&lt;=10,"5-10",HR_Analytics[[#This Row],[Years At Company]]&lt;=20,"10-20",HR_Analytics[[#This Row],[Years At Company]]&lt;=40,"20-40")</f>
        <v>10-20</v>
      </c>
      <c r="AN160" s="3">
        <v>11</v>
      </c>
      <c r="AO160" s="3" t="str" cm="1">
        <f t="array" ref="AO160">_xlfn.IFS(HR_Analytics[[#This Row],[Years In Current Role]]&lt;=2,"0-2",HR_Analytics[[#This Row],[Years In Current Role]]&lt;=5,"2-5",HR_Analytics[[#This Row],[Years In Current Role]]&lt;=10,"5-10",HR_Analytics[[#This Row],[Years In Current Role]]&lt;=15,"10-15",HR_Analytics[[#This Row],[Years In Current Role]]&gt;15,"Above 15")</f>
        <v>10-15</v>
      </c>
      <c r="AP160" s="3">
        <v>2</v>
      </c>
      <c r="AQ160" s="14" t="str" cm="1">
        <f t="array" ref="AQ160">_xlfn.IFS(HR_Analytics[[#This Row],[Years Since Last Promotion]]&lt;=2,"0-2",HR_Analytics[[#This Row],[Years Since Last Promotion]]&lt;=5,"2-5",HR_Analytics[[#This Row],[Years Since Last Promotion]]&lt;=10,"5-10",HR_Analytics[[#This Row],[Years Since Last Promotion]]&lt;=15,"10-15")</f>
        <v>0-2</v>
      </c>
      <c r="AR160" s="14">
        <v>11</v>
      </c>
      <c r="AS160" s="3" t="str" cm="1">
        <f t="array" ref="AS1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61" spans="1:45" x14ac:dyDescent="0.25">
      <c r="A161" s="12">
        <v>34</v>
      </c>
      <c r="B161" s="12" t="str" cm="1">
        <f t="array" ref="B161">_xlfn.IFS(HR_Analytics[[#This Row],[Age]]&lt;=30,"Below 30",HR_Analytics[[#This Row],[Age]]&lt;=40,"30-40",HR_Analytics[[#This Row],[Age]]&lt;=60,"40-60")</f>
        <v>30-40</v>
      </c>
      <c r="C161" s="9" t="s">
        <v>17</v>
      </c>
      <c r="D161" s="9" t="s">
        <v>18</v>
      </c>
      <c r="E161" s="9" t="s">
        <v>12</v>
      </c>
      <c r="F161" s="3">
        <v>2</v>
      </c>
      <c r="G161" s="3" t="str" cm="1">
        <f t="array" ref="G161">_xlfn.IFS(HR_Analytics[[#This Row],[Distance From Home]]&lt;=5,"1-5",HR_Analytics[[#This Row],[Distance From Home]]&lt;=10,"5-10",HR_Analytics[[#This Row],[Distance From Home]]&lt;=15,"10-15",HR_Analytics[[#This Row],[Distance From Home]]&lt;=20,"15-20",HR_Analytics[[#This Row],[Distance From Home]]&gt;20,"Above 20")</f>
        <v>1-5</v>
      </c>
      <c r="H161" s="3">
        <v>4</v>
      </c>
      <c r="I161" s="9" t="str">
        <f>VLOOKUP(H161,Mapping!$J$2:$K$6,2,0)</f>
        <v>Masters</v>
      </c>
      <c r="J161" s="9" t="s">
        <v>33</v>
      </c>
      <c r="K161" s="3">
        <v>216</v>
      </c>
      <c r="L161" s="3">
        <v>3</v>
      </c>
      <c r="M161" s="9" t="str">
        <f>VLOOKUP(L161,Mapping!$A$2:$B$5,2,0)</f>
        <v>Neutral</v>
      </c>
      <c r="N161" s="9" t="s">
        <v>14</v>
      </c>
      <c r="O161" s="3">
        <v>3</v>
      </c>
      <c r="P161" s="9" t="str">
        <f>VLOOKUP(O161,Mapping!$A$9:$B$12,2,0)</f>
        <v>High</v>
      </c>
      <c r="Q161" s="3">
        <v>1</v>
      </c>
      <c r="R161" s="9" t="str">
        <f>VLOOKUP(Q161,Mapping!$A$16:$B$20,2,0)</f>
        <v>Entry Level</v>
      </c>
      <c r="S161" s="9" t="s">
        <v>31</v>
      </c>
      <c r="T161" s="3">
        <v>3</v>
      </c>
      <c r="U161" s="9" t="str">
        <f>VLOOKUP(T161,Mapping!$E$9:$F$12,2,0)</f>
        <v>Neutral</v>
      </c>
      <c r="V161" s="9" t="s">
        <v>22</v>
      </c>
      <c r="W161" s="5">
        <v>2231</v>
      </c>
      <c r="X161" s="3">
        <v>6</v>
      </c>
      <c r="Y161" s="9" t="s">
        <v>17</v>
      </c>
      <c r="Z161" s="4">
        <v>18</v>
      </c>
      <c r="AA161" s="24">
        <f>HR_Analytics[[#This Row],[Salary Hike]]/100</f>
        <v>0.18</v>
      </c>
      <c r="AB161" s="3">
        <v>3</v>
      </c>
      <c r="AC161" s="9" t="str">
        <f>VLOOKUP(AB161,Mapping!$E$2:$F$3,2,0)</f>
        <v>Excellent</v>
      </c>
      <c r="AD161" s="3">
        <v>4</v>
      </c>
      <c r="AE161" s="9" t="str">
        <f>VLOOKUP(AD161,Mapping!$E$16:$F$19,2,0)</f>
        <v>Satisfied</v>
      </c>
      <c r="AF161" s="3">
        <v>1</v>
      </c>
      <c r="AG161" s="3">
        <v>6</v>
      </c>
      <c r="AH161" s="3" t="str" cm="1">
        <f t="array" ref="AH161">_xlfn.IFS(HR_Analytics[[#This Row],[Total Working Years]]&lt;=2,"0-2",HR_Analytics[[#This Row],[Total Working Years]]&lt;=5,"2-5",HR_Analytics[[#This Row],[Total Working Years]]&lt;=10,"5-10",HR_Analytics[[#This Row],[Total Working Years]]&lt;=20,"10-20",HR_Analytics[[#This Row],[Total Working Years]]&lt;=40,"20-40")</f>
        <v>5-10</v>
      </c>
      <c r="AI161" s="3">
        <v>3</v>
      </c>
      <c r="AJ161" s="3">
        <v>3</v>
      </c>
      <c r="AK161" s="9" t="str">
        <f>VLOOKUP(AJ161,Mapping!$J$10:$K$13,2,0)</f>
        <v>Better</v>
      </c>
      <c r="AL161" s="3">
        <v>4</v>
      </c>
      <c r="AM161" s="3" t="str" cm="1">
        <f t="array" ref="AM161">_xlfn.IFS(HR_Analytics[[#This Row],[Years At Company]]&lt;=2,"0-2",HR_Analytics[[#This Row],[Years At Company]]&lt;=5,"2-5",HR_Analytics[[#This Row],[Years At Company]]&lt;=10,"5-10",HR_Analytics[[#This Row],[Years At Company]]&lt;=20,"10-20",HR_Analytics[[#This Row],[Years At Company]]&lt;=40,"20-40")</f>
        <v>2-5</v>
      </c>
      <c r="AN161" s="3">
        <v>3</v>
      </c>
      <c r="AO161" s="3" t="str" cm="1">
        <f t="array" ref="AO161">_xlfn.IFS(HR_Analytics[[#This Row],[Years In Current Role]]&lt;=2,"0-2",HR_Analytics[[#This Row],[Years In Current Role]]&lt;=5,"2-5",HR_Analytics[[#This Row],[Years In Current Role]]&lt;=10,"5-10",HR_Analytics[[#This Row],[Years In Current Role]]&lt;=15,"10-15",HR_Analytics[[#This Row],[Years In Current Role]]&gt;15,"Above 15")</f>
        <v>2-5</v>
      </c>
      <c r="AP161" s="3">
        <v>1</v>
      </c>
      <c r="AQ161" s="14" t="str" cm="1">
        <f t="array" ref="AQ161">_xlfn.IFS(HR_Analytics[[#This Row],[Years Since Last Promotion]]&lt;=2,"0-2",HR_Analytics[[#This Row],[Years Since Last Promotion]]&lt;=5,"2-5",HR_Analytics[[#This Row],[Years Since Last Promotion]]&lt;=10,"5-10",HR_Analytics[[#This Row],[Years Since Last Promotion]]&lt;=15,"10-15")</f>
        <v>0-2</v>
      </c>
      <c r="AR161" s="14">
        <v>2</v>
      </c>
      <c r="AS161" s="3" t="str" cm="1">
        <f t="array" ref="AS1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62" spans="1:45" x14ac:dyDescent="0.25">
      <c r="A162" s="12">
        <v>22</v>
      </c>
      <c r="B162" s="12" t="str" cm="1">
        <f t="array" ref="B162">_xlfn.IFS(HR_Analytics[[#This Row],[Age]]&lt;=30,"Below 30",HR_Analytics[[#This Row],[Age]]&lt;=40,"30-40",HR_Analytics[[#This Row],[Age]]&lt;=60,"40-60")</f>
        <v>Below 30</v>
      </c>
      <c r="C162" s="9" t="s">
        <v>17</v>
      </c>
      <c r="D162" s="9" t="s">
        <v>11</v>
      </c>
      <c r="E162" s="9" t="s">
        <v>19</v>
      </c>
      <c r="F162" s="3">
        <v>19</v>
      </c>
      <c r="G162" s="3" t="str" cm="1">
        <f t="array" ref="G162">_xlfn.IFS(HR_Analytics[[#This Row],[Distance From Home]]&lt;=5,"1-5",HR_Analytics[[#This Row],[Distance From Home]]&lt;=10,"5-10",HR_Analytics[[#This Row],[Distance From Home]]&lt;=15,"10-15",HR_Analytics[[#This Row],[Distance From Home]]&lt;=20,"15-20",HR_Analytics[[#This Row],[Distance From Home]]&gt;20,"Above 20")</f>
        <v>15-20</v>
      </c>
      <c r="H162" s="3">
        <v>1</v>
      </c>
      <c r="I162" s="9" t="str">
        <f>VLOOKUP(H162,Mapping!$J$2:$K$6,2,0)</f>
        <v>Below College</v>
      </c>
      <c r="J162" s="9" t="s">
        <v>25</v>
      </c>
      <c r="K162" s="3">
        <v>217</v>
      </c>
      <c r="L162" s="3">
        <v>3</v>
      </c>
      <c r="M162" s="9" t="str">
        <f>VLOOKUP(L162,Mapping!$A$2:$B$5,2,0)</f>
        <v>Neutral</v>
      </c>
      <c r="N162" s="9" t="s">
        <v>20</v>
      </c>
      <c r="O162" s="3">
        <v>3</v>
      </c>
      <c r="P162" s="9" t="str">
        <f>VLOOKUP(O162,Mapping!$A$9:$B$12,2,0)</f>
        <v>High</v>
      </c>
      <c r="Q162" s="3">
        <v>1</v>
      </c>
      <c r="R162" s="9" t="str">
        <f>VLOOKUP(Q162,Mapping!$A$16:$B$20,2,0)</f>
        <v>Entry Level</v>
      </c>
      <c r="S162" s="9" t="s">
        <v>21</v>
      </c>
      <c r="T162" s="3">
        <v>4</v>
      </c>
      <c r="U162" s="9" t="str">
        <f>VLOOKUP(T162,Mapping!$E$9:$F$12,2,0)</f>
        <v>Satisfied</v>
      </c>
      <c r="V162" s="9" t="s">
        <v>22</v>
      </c>
      <c r="W162" s="5">
        <v>2323</v>
      </c>
      <c r="X162" s="3">
        <v>1</v>
      </c>
      <c r="Y162" s="9" t="s">
        <v>17</v>
      </c>
      <c r="Z162" s="4">
        <v>24</v>
      </c>
      <c r="AA162" s="24">
        <f>HR_Analytics[[#This Row],[Salary Hike]]/100</f>
        <v>0.24</v>
      </c>
      <c r="AB162" s="3">
        <v>4</v>
      </c>
      <c r="AC162" s="9" t="str">
        <f>VLOOKUP(AB162,Mapping!$E$2:$F$3,2,0)</f>
        <v>Outstanding</v>
      </c>
      <c r="AD162" s="3">
        <v>1</v>
      </c>
      <c r="AE162" s="9" t="str">
        <f>VLOOKUP(AD162,Mapping!$E$16:$F$19,2,0)</f>
        <v>Very Dissatisfied</v>
      </c>
      <c r="AF162" s="3">
        <v>2</v>
      </c>
      <c r="AG162" s="3">
        <v>2</v>
      </c>
      <c r="AH162" s="3" t="str" cm="1">
        <f t="array" ref="AH162">_xlfn.IFS(HR_Analytics[[#This Row],[Total Working Years]]&lt;=2,"0-2",HR_Analytics[[#This Row],[Total Working Years]]&lt;=5,"2-5",HR_Analytics[[#This Row],[Total Working Years]]&lt;=10,"5-10",HR_Analytics[[#This Row],[Total Working Years]]&lt;=20,"10-20",HR_Analytics[[#This Row],[Total Working Years]]&lt;=40,"20-40")</f>
        <v>0-2</v>
      </c>
      <c r="AI162" s="3">
        <v>6</v>
      </c>
      <c r="AJ162" s="3">
        <v>3</v>
      </c>
      <c r="AK162" s="9" t="str">
        <f>VLOOKUP(AJ162,Mapping!$J$10:$K$13,2,0)</f>
        <v>Better</v>
      </c>
      <c r="AL162" s="3">
        <v>2</v>
      </c>
      <c r="AM162" s="3" t="str" cm="1">
        <f t="array" ref="AM162">_xlfn.IFS(HR_Analytics[[#This Row],[Years At Company]]&lt;=2,"0-2",HR_Analytics[[#This Row],[Years At Company]]&lt;=5,"2-5",HR_Analytics[[#This Row],[Years At Company]]&lt;=10,"5-10",HR_Analytics[[#This Row],[Years At Company]]&lt;=20,"10-20",HR_Analytics[[#This Row],[Years At Company]]&lt;=40,"20-40")</f>
        <v>0-2</v>
      </c>
      <c r="AN162" s="3">
        <v>2</v>
      </c>
      <c r="AO162" s="3" t="str" cm="1">
        <f t="array" ref="AO162">_xlfn.IFS(HR_Analytics[[#This Row],[Years In Current Role]]&lt;=2,"0-2",HR_Analytics[[#This Row],[Years In Current Role]]&lt;=5,"2-5",HR_Analytics[[#This Row],[Years In Current Role]]&lt;=10,"5-10",HR_Analytics[[#This Row],[Years In Current Role]]&lt;=15,"10-15",HR_Analytics[[#This Row],[Years In Current Role]]&gt;15,"Above 15")</f>
        <v>0-2</v>
      </c>
      <c r="AP162" s="3">
        <v>2</v>
      </c>
      <c r="AQ162" s="14" t="str" cm="1">
        <f t="array" ref="AQ162">_xlfn.IFS(HR_Analytics[[#This Row],[Years Since Last Promotion]]&lt;=2,"0-2",HR_Analytics[[#This Row],[Years Since Last Promotion]]&lt;=5,"2-5",HR_Analytics[[#This Row],[Years Since Last Promotion]]&lt;=10,"5-10",HR_Analytics[[#This Row],[Years Since Last Promotion]]&lt;=15,"10-15")</f>
        <v>0-2</v>
      </c>
      <c r="AR162" s="14">
        <v>2</v>
      </c>
      <c r="AS162" s="3" t="str" cm="1">
        <f t="array" ref="AS1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63" spans="1:45" x14ac:dyDescent="0.25">
      <c r="A163" s="12">
        <v>27</v>
      </c>
      <c r="B163" s="12" t="str" cm="1">
        <f t="array" ref="B163">_xlfn.IFS(HR_Analytics[[#This Row],[Age]]&lt;=30,"Below 30",HR_Analytics[[#This Row],[Age]]&lt;=40,"30-40",HR_Analytics[[#This Row],[Age]]&lt;=60,"40-60")</f>
        <v>Below 30</v>
      </c>
      <c r="C163" s="9" t="s">
        <v>17</v>
      </c>
      <c r="D163" s="9" t="s">
        <v>29</v>
      </c>
      <c r="E163" s="9" t="s">
        <v>19</v>
      </c>
      <c r="F163" s="3">
        <v>9</v>
      </c>
      <c r="G163" s="3" t="str" cm="1">
        <f t="array" ref="G163">_xlfn.IFS(HR_Analytics[[#This Row],[Distance From Home]]&lt;=5,"1-5",HR_Analytics[[#This Row],[Distance From Home]]&lt;=10,"5-10",HR_Analytics[[#This Row],[Distance From Home]]&lt;=15,"10-15",HR_Analytics[[#This Row],[Distance From Home]]&lt;=20,"15-20",HR_Analytics[[#This Row],[Distance From Home]]&gt;20,"Above 20")</f>
        <v>5-10</v>
      </c>
      <c r="H163" s="3">
        <v>3</v>
      </c>
      <c r="I163" s="9" t="str">
        <f>VLOOKUP(H163,Mapping!$J$2:$K$6,2,0)</f>
        <v>Bachelors</v>
      </c>
      <c r="J163" s="9" t="s">
        <v>25</v>
      </c>
      <c r="K163" s="3">
        <v>218</v>
      </c>
      <c r="L163" s="3">
        <v>4</v>
      </c>
      <c r="M163" s="9" t="str">
        <f>VLOOKUP(L163,Mapping!$A$2:$B$5,2,0)</f>
        <v>Satisfied</v>
      </c>
      <c r="N163" s="9" t="s">
        <v>20</v>
      </c>
      <c r="O163" s="3">
        <v>3</v>
      </c>
      <c r="P163" s="9" t="str">
        <f>VLOOKUP(O163,Mapping!$A$9:$B$12,2,0)</f>
        <v>High</v>
      </c>
      <c r="Q163" s="3">
        <v>1</v>
      </c>
      <c r="R163" s="9" t="str">
        <f>VLOOKUP(Q163,Mapping!$A$16:$B$20,2,0)</f>
        <v>Entry Level</v>
      </c>
      <c r="S163" s="9" t="s">
        <v>21</v>
      </c>
      <c r="T163" s="3">
        <v>2</v>
      </c>
      <c r="U163" s="9" t="str">
        <f>VLOOKUP(T163,Mapping!$E$9:$F$12,2,0)</f>
        <v>Dissatisfied</v>
      </c>
      <c r="V163" s="9" t="s">
        <v>26</v>
      </c>
      <c r="W163" s="5">
        <v>2024</v>
      </c>
      <c r="X163" s="3">
        <v>6</v>
      </c>
      <c r="Y163" s="9" t="s">
        <v>17</v>
      </c>
      <c r="Z163" s="4">
        <v>18</v>
      </c>
      <c r="AA163" s="24">
        <f>HR_Analytics[[#This Row],[Salary Hike]]/100</f>
        <v>0.18</v>
      </c>
      <c r="AB163" s="3">
        <v>3</v>
      </c>
      <c r="AC163" s="9" t="str">
        <f>VLOOKUP(AB163,Mapping!$E$2:$F$3,2,0)</f>
        <v>Excellent</v>
      </c>
      <c r="AD163" s="3">
        <v>4</v>
      </c>
      <c r="AE163" s="9" t="str">
        <f>VLOOKUP(AD163,Mapping!$E$16:$F$19,2,0)</f>
        <v>Satisfied</v>
      </c>
      <c r="AF163" s="3">
        <v>1</v>
      </c>
      <c r="AG163" s="3">
        <v>6</v>
      </c>
      <c r="AH163" s="3" t="str" cm="1">
        <f t="array" ref="AH163">_xlfn.IFS(HR_Analytics[[#This Row],[Total Working Years]]&lt;=2,"0-2",HR_Analytics[[#This Row],[Total Working Years]]&lt;=5,"2-5",HR_Analytics[[#This Row],[Total Working Years]]&lt;=10,"5-10",HR_Analytics[[#This Row],[Total Working Years]]&lt;=20,"10-20",HR_Analytics[[#This Row],[Total Working Years]]&lt;=40,"20-40")</f>
        <v>5-10</v>
      </c>
      <c r="AI163" s="3">
        <v>1</v>
      </c>
      <c r="AJ163" s="3">
        <v>1</v>
      </c>
      <c r="AK163" s="9" t="str">
        <f>VLOOKUP(AJ163,Mapping!$J$10:$K$13,2,0)</f>
        <v>Bad</v>
      </c>
      <c r="AL163" s="3">
        <v>2</v>
      </c>
      <c r="AM163" s="3" t="str" cm="1">
        <f t="array" ref="AM163">_xlfn.IFS(HR_Analytics[[#This Row],[Years At Company]]&lt;=2,"0-2",HR_Analytics[[#This Row],[Years At Company]]&lt;=5,"2-5",HR_Analytics[[#This Row],[Years At Company]]&lt;=10,"5-10",HR_Analytics[[#This Row],[Years At Company]]&lt;=20,"10-20",HR_Analytics[[#This Row],[Years At Company]]&lt;=40,"20-40")</f>
        <v>0-2</v>
      </c>
      <c r="AN163" s="3">
        <v>2</v>
      </c>
      <c r="AO163" s="3" t="str" cm="1">
        <f t="array" ref="AO163">_xlfn.IFS(HR_Analytics[[#This Row],[Years In Current Role]]&lt;=2,"0-2",HR_Analytics[[#This Row],[Years In Current Role]]&lt;=5,"2-5",HR_Analytics[[#This Row],[Years In Current Role]]&lt;=10,"5-10",HR_Analytics[[#This Row],[Years In Current Role]]&lt;=15,"10-15",HR_Analytics[[#This Row],[Years In Current Role]]&gt;15,"Above 15")</f>
        <v>0-2</v>
      </c>
      <c r="AP163" s="3">
        <v>2</v>
      </c>
      <c r="AQ163" s="14" t="str" cm="1">
        <f t="array" ref="AQ163">_xlfn.IFS(HR_Analytics[[#This Row],[Years Since Last Promotion]]&lt;=2,"0-2",HR_Analytics[[#This Row],[Years Since Last Promotion]]&lt;=5,"2-5",HR_Analytics[[#This Row],[Years Since Last Promotion]]&lt;=10,"5-10",HR_Analytics[[#This Row],[Years Since Last Promotion]]&lt;=15,"10-15")</f>
        <v>0-2</v>
      </c>
      <c r="AR163" s="14">
        <v>2</v>
      </c>
      <c r="AS163" s="3" t="str" cm="1">
        <f t="array" ref="AS1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64" spans="1:45" x14ac:dyDescent="0.25">
      <c r="A164" s="12">
        <v>28</v>
      </c>
      <c r="B164" s="12" t="str" cm="1">
        <f t="array" ref="B164">_xlfn.IFS(HR_Analytics[[#This Row],[Age]]&lt;=30,"Below 30",HR_Analytics[[#This Row],[Age]]&lt;=40,"30-40",HR_Analytics[[#This Row],[Age]]&lt;=60,"40-60")</f>
        <v>Below 30</v>
      </c>
      <c r="C164" s="9" t="s">
        <v>17</v>
      </c>
      <c r="D164" s="9" t="s">
        <v>11</v>
      </c>
      <c r="E164" s="9" t="s">
        <v>19</v>
      </c>
      <c r="F164" s="3">
        <v>21</v>
      </c>
      <c r="G164" s="3" t="str" cm="1">
        <f t="array" ref="G164">_xlfn.IFS(HR_Analytics[[#This Row],[Distance From Home]]&lt;=5,"1-5",HR_Analytics[[#This Row],[Distance From Home]]&lt;=10,"5-10",HR_Analytics[[#This Row],[Distance From Home]]&lt;=15,"10-15",HR_Analytics[[#This Row],[Distance From Home]]&lt;=20,"15-20",HR_Analytics[[#This Row],[Distance From Home]]&gt;20,"Above 20")</f>
        <v>Above 20</v>
      </c>
      <c r="H164" s="3">
        <v>3</v>
      </c>
      <c r="I164" s="9" t="str">
        <f>VLOOKUP(H164,Mapping!$J$2:$K$6,2,0)</f>
        <v>Bachelors</v>
      </c>
      <c r="J164" s="9" t="s">
        <v>25</v>
      </c>
      <c r="K164" s="3">
        <v>221</v>
      </c>
      <c r="L164" s="3">
        <v>3</v>
      </c>
      <c r="M164" s="9" t="str">
        <f>VLOOKUP(L164,Mapping!$A$2:$B$5,2,0)</f>
        <v>Neutral</v>
      </c>
      <c r="N164" s="9" t="s">
        <v>20</v>
      </c>
      <c r="O164" s="3">
        <v>3</v>
      </c>
      <c r="P164" s="9" t="str">
        <f>VLOOKUP(O164,Mapping!$A$9:$B$12,2,0)</f>
        <v>High</v>
      </c>
      <c r="Q164" s="3">
        <v>1</v>
      </c>
      <c r="R164" s="9" t="str">
        <f>VLOOKUP(Q164,Mapping!$A$16:$B$20,2,0)</f>
        <v>Entry Level</v>
      </c>
      <c r="S164" s="9" t="s">
        <v>21</v>
      </c>
      <c r="T164" s="3">
        <v>4</v>
      </c>
      <c r="U164" s="9" t="str">
        <f>VLOOKUP(T164,Mapping!$E$9:$F$12,2,0)</f>
        <v>Satisfied</v>
      </c>
      <c r="V164" s="9" t="s">
        <v>22</v>
      </c>
      <c r="W164" s="5">
        <v>2713</v>
      </c>
      <c r="X164" s="3">
        <v>1</v>
      </c>
      <c r="Y164" s="9" t="s">
        <v>17</v>
      </c>
      <c r="Z164" s="4">
        <v>11</v>
      </c>
      <c r="AA164" s="24">
        <f>HR_Analytics[[#This Row],[Salary Hike]]/100</f>
        <v>0.11</v>
      </c>
      <c r="AB164" s="3">
        <v>3</v>
      </c>
      <c r="AC164" s="9" t="str">
        <f>VLOOKUP(AB164,Mapping!$E$2:$F$3,2,0)</f>
        <v>Excellent</v>
      </c>
      <c r="AD164" s="3">
        <v>3</v>
      </c>
      <c r="AE164" s="9" t="str">
        <f>VLOOKUP(AD164,Mapping!$E$16:$F$19,2,0)</f>
        <v>Neutral</v>
      </c>
      <c r="AF164" s="3">
        <v>1</v>
      </c>
      <c r="AG164" s="3">
        <v>5</v>
      </c>
      <c r="AH164" s="3" t="str" cm="1">
        <f t="array" ref="AH164">_xlfn.IFS(HR_Analytics[[#This Row],[Total Working Years]]&lt;=2,"0-2",HR_Analytics[[#This Row],[Total Working Years]]&lt;=5,"2-5",HR_Analytics[[#This Row],[Total Working Years]]&lt;=10,"5-10",HR_Analytics[[#This Row],[Total Working Years]]&lt;=20,"10-20",HR_Analytics[[#This Row],[Total Working Years]]&lt;=40,"20-40")</f>
        <v>2-5</v>
      </c>
      <c r="AI164" s="3">
        <v>2</v>
      </c>
      <c r="AJ164" s="3">
        <v>1</v>
      </c>
      <c r="AK164" s="9" t="str">
        <f>VLOOKUP(AJ164,Mapping!$J$10:$K$13,2,0)</f>
        <v>Bad</v>
      </c>
      <c r="AL164" s="3">
        <v>5</v>
      </c>
      <c r="AM164" s="3" t="str" cm="1">
        <f t="array" ref="AM164">_xlfn.IFS(HR_Analytics[[#This Row],[Years At Company]]&lt;=2,"0-2",HR_Analytics[[#This Row],[Years At Company]]&lt;=5,"2-5",HR_Analytics[[#This Row],[Years At Company]]&lt;=10,"5-10",HR_Analytics[[#This Row],[Years At Company]]&lt;=20,"10-20",HR_Analytics[[#This Row],[Years At Company]]&lt;=40,"20-40")</f>
        <v>2-5</v>
      </c>
      <c r="AN164" s="3">
        <v>2</v>
      </c>
      <c r="AO164" s="3" t="str" cm="1">
        <f t="array" ref="AO164">_xlfn.IFS(HR_Analytics[[#This Row],[Years In Current Role]]&lt;=2,"0-2",HR_Analytics[[#This Row],[Years In Current Role]]&lt;=5,"2-5",HR_Analytics[[#This Row],[Years In Current Role]]&lt;=10,"5-10",HR_Analytics[[#This Row],[Years In Current Role]]&lt;=15,"10-15",HR_Analytics[[#This Row],[Years In Current Role]]&gt;15,"Above 15")</f>
        <v>0-2</v>
      </c>
      <c r="AP164" s="3">
        <v>0</v>
      </c>
      <c r="AQ164" s="14" t="str" cm="1">
        <f t="array" ref="AQ164">_xlfn.IFS(HR_Analytics[[#This Row],[Years Since Last Promotion]]&lt;=2,"0-2",HR_Analytics[[#This Row],[Years Since Last Promotion]]&lt;=5,"2-5",HR_Analytics[[#This Row],[Years Since Last Promotion]]&lt;=10,"5-10",HR_Analytics[[#This Row],[Years Since Last Promotion]]&lt;=15,"10-15")</f>
        <v>0-2</v>
      </c>
      <c r="AR164" s="14">
        <v>2</v>
      </c>
      <c r="AS164" s="3" t="str" cm="1">
        <f t="array" ref="AS1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65" spans="1:45" x14ac:dyDescent="0.25">
      <c r="A165" s="12">
        <v>57</v>
      </c>
      <c r="B165" s="12" t="str" cm="1">
        <f t="array" ref="B165">_xlfn.IFS(HR_Analytics[[#This Row],[Age]]&lt;=30,"Below 30",HR_Analytics[[#This Row],[Age]]&lt;=40,"30-40",HR_Analytics[[#This Row],[Age]]&lt;=60,"40-60")</f>
        <v>40-60</v>
      </c>
      <c r="C165" s="9" t="s">
        <v>17</v>
      </c>
      <c r="D165" s="9" t="s">
        <v>11</v>
      </c>
      <c r="E165" s="9" t="s">
        <v>19</v>
      </c>
      <c r="F165" s="3">
        <v>24</v>
      </c>
      <c r="G165" s="3" t="str" cm="1">
        <f t="array" ref="G165">_xlfn.IFS(HR_Analytics[[#This Row],[Distance From Home]]&lt;=5,"1-5",HR_Analytics[[#This Row],[Distance From Home]]&lt;=10,"5-10",HR_Analytics[[#This Row],[Distance From Home]]&lt;=15,"10-15",HR_Analytics[[#This Row],[Distance From Home]]&lt;=20,"15-20",HR_Analytics[[#This Row],[Distance From Home]]&gt;20,"Above 20")</f>
        <v>Above 20</v>
      </c>
      <c r="H165" s="3">
        <v>2</v>
      </c>
      <c r="I165" s="9" t="str">
        <f>VLOOKUP(H165,Mapping!$J$2:$K$6,2,0)</f>
        <v>College</v>
      </c>
      <c r="J165" s="9" t="s">
        <v>13</v>
      </c>
      <c r="K165" s="3">
        <v>223</v>
      </c>
      <c r="L165" s="3">
        <v>3</v>
      </c>
      <c r="M165" s="9" t="str">
        <f>VLOOKUP(L165,Mapping!$A$2:$B$5,2,0)</f>
        <v>Neutral</v>
      </c>
      <c r="N165" s="9" t="s">
        <v>20</v>
      </c>
      <c r="O165" s="3">
        <v>4</v>
      </c>
      <c r="P165" s="9" t="str">
        <f>VLOOKUP(O165,Mapping!$A$9:$B$12,2,0)</f>
        <v>Very High</v>
      </c>
      <c r="Q165" s="3">
        <v>3</v>
      </c>
      <c r="R165" s="9" t="str">
        <f>VLOOKUP(Q165,Mapping!$A$16:$B$20,2,0)</f>
        <v>Mid Level</v>
      </c>
      <c r="S165" s="9" t="s">
        <v>28</v>
      </c>
      <c r="T165" s="3">
        <v>4</v>
      </c>
      <c r="U165" s="9" t="str">
        <f>VLOOKUP(T165,Mapping!$E$9:$F$12,2,0)</f>
        <v>Satisfied</v>
      </c>
      <c r="V165" s="9" t="s">
        <v>26</v>
      </c>
      <c r="W165" s="5">
        <v>9439</v>
      </c>
      <c r="X165" s="3">
        <v>3</v>
      </c>
      <c r="Y165" s="9" t="s">
        <v>10</v>
      </c>
      <c r="Z165" s="4">
        <v>16</v>
      </c>
      <c r="AA165" s="24">
        <f>HR_Analytics[[#This Row],[Salary Hike]]/100</f>
        <v>0.16</v>
      </c>
      <c r="AB165" s="3">
        <v>3</v>
      </c>
      <c r="AC165" s="9" t="str">
        <f>VLOOKUP(AB165,Mapping!$E$2:$F$3,2,0)</f>
        <v>Excellent</v>
      </c>
      <c r="AD165" s="3">
        <v>2</v>
      </c>
      <c r="AE165" s="9" t="str">
        <f>VLOOKUP(AD165,Mapping!$E$16:$F$19,2,0)</f>
        <v>Dissatisfied</v>
      </c>
      <c r="AF165" s="3">
        <v>1</v>
      </c>
      <c r="AG165" s="3">
        <v>12</v>
      </c>
      <c r="AH165" s="3" t="str" cm="1">
        <f t="array" ref="AH165">_xlfn.IFS(HR_Analytics[[#This Row],[Total Working Years]]&lt;=2,"0-2",HR_Analytics[[#This Row],[Total Working Years]]&lt;=5,"2-5",HR_Analytics[[#This Row],[Total Working Years]]&lt;=10,"5-10",HR_Analytics[[#This Row],[Total Working Years]]&lt;=20,"10-20",HR_Analytics[[#This Row],[Total Working Years]]&lt;=40,"20-40")</f>
        <v>10-20</v>
      </c>
      <c r="AI165" s="3">
        <v>2</v>
      </c>
      <c r="AJ165" s="3">
        <v>1</v>
      </c>
      <c r="AK165" s="9" t="str">
        <f>VLOOKUP(AJ165,Mapping!$J$10:$K$13,2,0)</f>
        <v>Bad</v>
      </c>
      <c r="AL165" s="3">
        <v>5</v>
      </c>
      <c r="AM165" s="3" t="str" cm="1">
        <f t="array" ref="AM165">_xlfn.IFS(HR_Analytics[[#This Row],[Years At Company]]&lt;=2,"0-2",HR_Analytics[[#This Row],[Years At Company]]&lt;=5,"2-5",HR_Analytics[[#This Row],[Years At Company]]&lt;=10,"5-10",HR_Analytics[[#This Row],[Years At Company]]&lt;=20,"10-20",HR_Analytics[[#This Row],[Years At Company]]&lt;=40,"20-40")</f>
        <v>2-5</v>
      </c>
      <c r="AN165" s="3">
        <v>3</v>
      </c>
      <c r="AO165" s="3" t="str" cm="1">
        <f t="array" ref="AO165">_xlfn.IFS(HR_Analytics[[#This Row],[Years In Current Role]]&lt;=2,"0-2",HR_Analytics[[#This Row],[Years In Current Role]]&lt;=5,"2-5",HR_Analytics[[#This Row],[Years In Current Role]]&lt;=10,"5-10",HR_Analytics[[#This Row],[Years In Current Role]]&lt;=15,"10-15",HR_Analytics[[#This Row],[Years In Current Role]]&gt;15,"Above 15")</f>
        <v>2-5</v>
      </c>
      <c r="AP165" s="3">
        <v>1</v>
      </c>
      <c r="AQ165" s="14" t="str" cm="1">
        <f t="array" ref="AQ165">_xlfn.IFS(HR_Analytics[[#This Row],[Years Since Last Promotion]]&lt;=2,"0-2",HR_Analytics[[#This Row],[Years Since Last Promotion]]&lt;=5,"2-5",HR_Analytics[[#This Row],[Years Since Last Promotion]]&lt;=10,"5-10",HR_Analytics[[#This Row],[Years Since Last Promotion]]&lt;=15,"10-15")</f>
        <v>0-2</v>
      </c>
      <c r="AR165" s="14">
        <v>4</v>
      </c>
      <c r="AS165" s="3" t="str" cm="1">
        <f t="array" ref="AS1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66" spans="1:45" x14ac:dyDescent="0.25">
      <c r="A166" s="12">
        <v>27</v>
      </c>
      <c r="B166" s="12" t="str" cm="1">
        <f t="array" ref="B166">_xlfn.IFS(HR_Analytics[[#This Row],[Age]]&lt;=30,"Below 30",HR_Analytics[[#This Row],[Age]]&lt;=40,"30-40",HR_Analytics[[#This Row],[Age]]&lt;=60,"40-60")</f>
        <v>Below 30</v>
      </c>
      <c r="C166" s="9" t="s">
        <v>17</v>
      </c>
      <c r="D166" s="9" t="s">
        <v>29</v>
      </c>
      <c r="E166" s="9" t="s">
        <v>19</v>
      </c>
      <c r="F166" s="3">
        <v>3</v>
      </c>
      <c r="G166" s="3" t="str" cm="1">
        <f t="array" ref="G166">_xlfn.IFS(HR_Analytics[[#This Row],[Distance From Home]]&lt;=5,"1-5",HR_Analytics[[#This Row],[Distance From Home]]&lt;=10,"5-10",HR_Analytics[[#This Row],[Distance From Home]]&lt;=15,"10-15",HR_Analytics[[#This Row],[Distance From Home]]&lt;=20,"15-20",HR_Analytics[[#This Row],[Distance From Home]]&gt;20,"Above 20")</f>
        <v>1-5</v>
      </c>
      <c r="H166" s="3">
        <v>3</v>
      </c>
      <c r="I166" s="9" t="str">
        <f>VLOOKUP(H166,Mapping!$J$2:$K$6,2,0)</f>
        <v>Bachelors</v>
      </c>
      <c r="J166" s="9" t="s">
        <v>25</v>
      </c>
      <c r="K166" s="3">
        <v>224</v>
      </c>
      <c r="L166" s="3">
        <v>3</v>
      </c>
      <c r="M166" s="9" t="str">
        <f>VLOOKUP(L166,Mapping!$A$2:$B$5,2,0)</f>
        <v>Neutral</v>
      </c>
      <c r="N166" s="9" t="s">
        <v>20</v>
      </c>
      <c r="O166" s="3">
        <v>2</v>
      </c>
      <c r="P166" s="9" t="str">
        <f>VLOOKUP(O166,Mapping!$A$9:$B$12,2,0)</f>
        <v>Medium</v>
      </c>
      <c r="Q166" s="3">
        <v>1</v>
      </c>
      <c r="R166" s="9" t="str">
        <f>VLOOKUP(Q166,Mapping!$A$16:$B$20,2,0)</f>
        <v>Entry Level</v>
      </c>
      <c r="S166" s="9" t="s">
        <v>21</v>
      </c>
      <c r="T166" s="3">
        <v>3</v>
      </c>
      <c r="U166" s="9" t="str">
        <f>VLOOKUP(T166,Mapping!$E$9:$F$12,2,0)</f>
        <v>Neutral</v>
      </c>
      <c r="V166" s="9" t="s">
        <v>26</v>
      </c>
      <c r="W166" s="5">
        <v>2566</v>
      </c>
      <c r="X166" s="3">
        <v>1</v>
      </c>
      <c r="Y166" s="9" t="s">
        <v>10</v>
      </c>
      <c r="Z166" s="4">
        <v>15</v>
      </c>
      <c r="AA166" s="24">
        <f>HR_Analytics[[#This Row],[Salary Hike]]/100</f>
        <v>0.15</v>
      </c>
      <c r="AB166" s="3">
        <v>3</v>
      </c>
      <c r="AC166" s="9" t="str">
        <f>VLOOKUP(AB166,Mapping!$E$2:$F$3,2,0)</f>
        <v>Excellent</v>
      </c>
      <c r="AD166" s="3">
        <v>4</v>
      </c>
      <c r="AE166" s="9" t="str">
        <f>VLOOKUP(AD166,Mapping!$E$16:$F$19,2,0)</f>
        <v>Satisfied</v>
      </c>
      <c r="AF166" s="3">
        <v>1</v>
      </c>
      <c r="AG166" s="3">
        <v>1</v>
      </c>
      <c r="AH166" s="3" t="str" cm="1">
        <f t="array" ref="AH166">_xlfn.IFS(HR_Analytics[[#This Row],[Total Working Years]]&lt;=2,"0-2",HR_Analytics[[#This Row],[Total Working Years]]&lt;=5,"2-5",HR_Analytics[[#This Row],[Total Working Years]]&lt;=10,"5-10",HR_Analytics[[#This Row],[Total Working Years]]&lt;=20,"10-20",HR_Analytics[[#This Row],[Total Working Years]]&lt;=40,"20-40")</f>
        <v>0-2</v>
      </c>
      <c r="AI166" s="3">
        <v>2</v>
      </c>
      <c r="AJ166" s="3">
        <v>2</v>
      </c>
      <c r="AK166" s="9" t="str">
        <f>VLOOKUP(AJ166,Mapping!$J$10:$K$13,2,0)</f>
        <v>Good</v>
      </c>
      <c r="AL166" s="3">
        <v>1</v>
      </c>
      <c r="AM166" s="3" t="str" cm="1">
        <f t="array" ref="AM166">_xlfn.IFS(HR_Analytics[[#This Row],[Years At Company]]&lt;=2,"0-2",HR_Analytics[[#This Row],[Years At Company]]&lt;=5,"2-5",HR_Analytics[[#This Row],[Years At Company]]&lt;=10,"5-10",HR_Analytics[[#This Row],[Years At Company]]&lt;=20,"10-20",HR_Analytics[[#This Row],[Years At Company]]&lt;=40,"20-40")</f>
        <v>0-2</v>
      </c>
      <c r="AN166" s="3">
        <v>1</v>
      </c>
      <c r="AO166" s="3" t="str" cm="1">
        <f t="array" ref="AO166">_xlfn.IFS(HR_Analytics[[#This Row],[Years In Current Role]]&lt;=2,"0-2",HR_Analytics[[#This Row],[Years In Current Role]]&lt;=5,"2-5",HR_Analytics[[#This Row],[Years In Current Role]]&lt;=10,"5-10",HR_Analytics[[#This Row],[Years In Current Role]]&lt;=15,"10-15",HR_Analytics[[#This Row],[Years In Current Role]]&gt;15,"Above 15")</f>
        <v>0-2</v>
      </c>
      <c r="AP166" s="3">
        <v>0</v>
      </c>
      <c r="AQ166" s="14" t="str" cm="1">
        <f t="array" ref="AQ166">_xlfn.IFS(HR_Analytics[[#This Row],[Years Since Last Promotion]]&lt;=2,"0-2",HR_Analytics[[#This Row],[Years Since Last Promotion]]&lt;=5,"2-5",HR_Analytics[[#This Row],[Years Since Last Promotion]]&lt;=10,"5-10",HR_Analytics[[#This Row],[Years Since Last Promotion]]&lt;=15,"10-15")</f>
        <v>0-2</v>
      </c>
      <c r="AR166" s="14">
        <v>1</v>
      </c>
      <c r="AS166" s="3" t="str" cm="1">
        <f t="array" ref="AS1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67" spans="1:45" x14ac:dyDescent="0.25">
      <c r="A167" s="12">
        <v>50</v>
      </c>
      <c r="B167" s="12" t="str" cm="1">
        <f t="array" ref="B167">_xlfn.IFS(HR_Analytics[[#This Row],[Age]]&lt;=30,"Below 30",HR_Analytics[[#This Row],[Age]]&lt;=40,"30-40",HR_Analytics[[#This Row],[Age]]&lt;=60,"40-60")</f>
        <v>40-60</v>
      </c>
      <c r="C167" s="9" t="s">
        <v>17</v>
      </c>
      <c r="D167" s="9" t="s">
        <v>11</v>
      </c>
      <c r="E167" s="9" t="s">
        <v>19</v>
      </c>
      <c r="F167" s="3">
        <v>11</v>
      </c>
      <c r="G167" s="3" t="str" cm="1">
        <f t="array" ref="G167">_xlfn.IFS(HR_Analytics[[#This Row],[Distance From Home]]&lt;=5,"1-5",HR_Analytics[[#This Row],[Distance From Home]]&lt;=10,"5-10",HR_Analytics[[#This Row],[Distance From Home]]&lt;=15,"10-15",HR_Analytics[[#This Row],[Distance From Home]]&lt;=20,"15-20",HR_Analytics[[#This Row],[Distance From Home]]&gt;20,"Above 20")</f>
        <v>10-15</v>
      </c>
      <c r="H167" s="3">
        <v>3</v>
      </c>
      <c r="I167" s="9" t="str">
        <f>VLOOKUP(H167,Mapping!$J$2:$K$6,2,0)</f>
        <v>Bachelors</v>
      </c>
      <c r="J167" s="9" t="s">
        <v>13</v>
      </c>
      <c r="K167" s="3">
        <v>226</v>
      </c>
      <c r="L167" s="3">
        <v>3</v>
      </c>
      <c r="M167" s="9" t="str">
        <f>VLOOKUP(L167,Mapping!$A$2:$B$5,2,0)</f>
        <v>Neutral</v>
      </c>
      <c r="N167" s="9" t="s">
        <v>14</v>
      </c>
      <c r="O167" s="3">
        <v>3</v>
      </c>
      <c r="P167" s="9" t="str">
        <f>VLOOKUP(O167,Mapping!$A$9:$B$12,2,0)</f>
        <v>High</v>
      </c>
      <c r="Q167" s="3">
        <v>5</v>
      </c>
      <c r="R167" s="9" t="str">
        <f>VLOOKUP(Q167,Mapping!$A$16:$B$20,2,0)</f>
        <v>Executive</v>
      </c>
      <c r="S167" s="9" t="s">
        <v>30</v>
      </c>
      <c r="T167" s="3">
        <v>2</v>
      </c>
      <c r="U167" s="9" t="str">
        <f>VLOOKUP(T167,Mapping!$E$9:$F$12,2,0)</f>
        <v>Dissatisfied</v>
      </c>
      <c r="V167" s="9" t="s">
        <v>16</v>
      </c>
      <c r="W167" s="5">
        <v>19926</v>
      </c>
      <c r="X167" s="3">
        <v>3</v>
      </c>
      <c r="Y167" s="9" t="s">
        <v>17</v>
      </c>
      <c r="Z167" s="4">
        <v>15</v>
      </c>
      <c r="AA167" s="24">
        <f>HR_Analytics[[#This Row],[Salary Hike]]/100</f>
        <v>0.15</v>
      </c>
      <c r="AB167" s="3">
        <v>3</v>
      </c>
      <c r="AC167" s="9" t="str">
        <f>VLOOKUP(AB167,Mapping!$E$2:$F$3,2,0)</f>
        <v>Excellent</v>
      </c>
      <c r="AD167" s="3">
        <v>2</v>
      </c>
      <c r="AE167" s="9" t="str">
        <f>VLOOKUP(AD167,Mapping!$E$16:$F$19,2,0)</f>
        <v>Dissatisfied</v>
      </c>
      <c r="AF167" s="3">
        <v>0</v>
      </c>
      <c r="AG167" s="3">
        <v>21</v>
      </c>
      <c r="AH167" s="3" t="str" cm="1">
        <f t="array" ref="AH167">_xlfn.IFS(HR_Analytics[[#This Row],[Total Working Years]]&lt;=2,"0-2",HR_Analytics[[#This Row],[Total Working Years]]&lt;=5,"2-5",HR_Analytics[[#This Row],[Total Working Years]]&lt;=10,"5-10",HR_Analytics[[#This Row],[Total Working Years]]&lt;=20,"10-20",HR_Analytics[[#This Row],[Total Working Years]]&lt;=40,"20-40")</f>
        <v>20-40</v>
      </c>
      <c r="AI167" s="3">
        <v>5</v>
      </c>
      <c r="AJ167" s="3">
        <v>3</v>
      </c>
      <c r="AK167" s="9" t="str">
        <f>VLOOKUP(AJ167,Mapping!$J$10:$K$13,2,0)</f>
        <v>Better</v>
      </c>
      <c r="AL167" s="3">
        <v>5</v>
      </c>
      <c r="AM167" s="3" t="str" cm="1">
        <f t="array" ref="AM167">_xlfn.IFS(HR_Analytics[[#This Row],[Years At Company]]&lt;=2,"0-2",HR_Analytics[[#This Row],[Years At Company]]&lt;=5,"2-5",HR_Analytics[[#This Row],[Years At Company]]&lt;=10,"5-10",HR_Analytics[[#This Row],[Years At Company]]&lt;=20,"10-20",HR_Analytics[[#This Row],[Years At Company]]&lt;=40,"20-40")</f>
        <v>2-5</v>
      </c>
      <c r="AN167" s="3">
        <v>4</v>
      </c>
      <c r="AO167" s="3" t="str" cm="1">
        <f t="array" ref="AO167">_xlfn.IFS(HR_Analytics[[#This Row],[Years In Current Role]]&lt;=2,"0-2",HR_Analytics[[#This Row],[Years In Current Role]]&lt;=5,"2-5",HR_Analytics[[#This Row],[Years In Current Role]]&lt;=10,"5-10",HR_Analytics[[#This Row],[Years In Current Role]]&lt;=15,"10-15",HR_Analytics[[#This Row],[Years In Current Role]]&gt;15,"Above 15")</f>
        <v>2-5</v>
      </c>
      <c r="AP167" s="3">
        <v>4</v>
      </c>
      <c r="AQ167" s="14" t="str" cm="1">
        <f t="array" ref="AQ167">_xlfn.IFS(HR_Analytics[[#This Row],[Years Since Last Promotion]]&lt;=2,"0-2",HR_Analytics[[#This Row],[Years Since Last Promotion]]&lt;=5,"2-5",HR_Analytics[[#This Row],[Years Since Last Promotion]]&lt;=10,"5-10",HR_Analytics[[#This Row],[Years Since Last Promotion]]&lt;=15,"10-15")</f>
        <v>2-5</v>
      </c>
      <c r="AR167" s="14">
        <v>4</v>
      </c>
      <c r="AS167" s="3" t="str" cm="1">
        <f t="array" ref="AS1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68" spans="1:45" x14ac:dyDescent="0.25">
      <c r="A168" s="12">
        <v>41</v>
      </c>
      <c r="B168" s="12" t="str" cm="1">
        <f t="array" ref="B168">_xlfn.IFS(HR_Analytics[[#This Row],[Age]]&lt;=30,"Below 30",HR_Analytics[[#This Row],[Age]]&lt;=40,"30-40",HR_Analytics[[#This Row],[Age]]&lt;=60,"40-60")</f>
        <v>40-60</v>
      </c>
      <c r="C168" s="9" t="s">
        <v>17</v>
      </c>
      <c r="D168" s="9" t="s">
        <v>11</v>
      </c>
      <c r="E168" s="9" t="s">
        <v>19</v>
      </c>
      <c r="F168" s="3">
        <v>14</v>
      </c>
      <c r="G168" s="3" t="str" cm="1">
        <f t="array" ref="G168">_xlfn.IFS(HR_Analytics[[#This Row],[Distance From Home]]&lt;=5,"1-5",HR_Analytics[[#This Row],[Distance From Home]]&lt;=10,"5-10",HR_Analytics[[#This Row],[Distance From Home]]&lt;=15,"10-15",HR_Analytics[[#This Row],[Distance From Home]]&lt;=20,"15-20",HR_Analytics[[#This Row],[Distance From Home]]&gt;20,"Above 20")</f>
        <v>10-15</v>
      </c>
      <c r="H168" s="3">
        <v>3</v>
      </c>
      <c r="I168" s="9" t="str">
        <f>VLOOKUP(H168,Mapping!$J$2:$K$6,2,0)</f>
        <v>Bachelors</v>
      </c>
      <c r="J168" s="9" t="s">
        <v>13</v>
      </c>
      <c r="K168" s="3">
        <v>227</v>
      </c>
      <c r="L168" s="3">
        <v>1</v>
      </c>
      <c r="M168" s="9" t="str">
        <f>VLOOKUP(L168,Mapping!$A$2:$B$5,2,0)</f>
        <v>Very Dissatisfied</v>
      </c>
      <c r="N168" s="9" t="s">
        <v>20</v>
      </c>
      <c r="O168" s="3">
        <v>3</v>
      </c>
      <c r="P168" s="9" t="str">
        <f>VLOOKUP(O168,Mapping!$A$9:$B$12,2,0)</f>
        <v>High</v>
      </c>
      <c r="Q168" s="3">
        <v>1</v>
      </c>
      <c r="R168" s="9" t="str">
        <f>VLOOKUP(Q168,Mapping!$A$16:$B$20,2,0)</f>
        <v>Entry Level</v>
      </c>
      <c r="S168" s="9" t="s">
        <v>21</v>
      </c>
      <c r="T168" s="3">
        <v>3</v>
      </c>
      <c r="U168" s="9" t="str">
        <f>VLOOKUP(T168,Mapping!$E$9:$F$12,2,0)</f>
        <v>Neutral</v>
      </c>
      <c r="V168" s="9" t="s">
        <v>26</v>
      </c>
      <c r="W168" s="5">
        <v>2451</v>
      </c>
      <c r="X168" s="3">
        <v>4</v>
      </c>
      <c r="Y168" s="9" t="s">
        <v>17</v>
      </c>
      <c r="Z168" s="4">
        <v>12</v>
      </c>
      <c r="AA168" s="24">
        <f>HR_Analytics[[#This Row],[Salary Hike]]/100</f>
        <v>0.12</v>
      </c>
      <c r="AB168" s="3">
        <v>3</v>
      </c>
      <c r="AC168" s="9" t="str">
        <f>VLOOKUP(AB168,Mapping!$E$2:$F$3,2,0)</f>
        <v>Excellent</v>
      </c>
      <c r="AD168" s="3">
        <v>1</v>
      </c>
      <c r="AE168" s="9" t="str">
        <f>VLOOKUP(AD168,Mapping!$E$16:$F$19,2,0)</f>
        <v>Very Dissatisfied</v>
      </c>
      <c r="AF168" s="3">
        <v>1</v>
      </c>
      <c r="AG168" s="3">
        <v>13</v>
      </c>
      <c r="AH168" s="3" t="str" cm="1">
        <f t="array" ref="AH168">_xlfn.IFS(HR_Analytics[[#This Row],[Total Working Years]]&lt;=2,"0-2",HR_Analytics[[#This Row],[Total Working Years]]&lt;=5,"2-5",HR_Analytics[[#This Row],[Total Working Years]]&lt;=10,"5-10",HR_Analytics[[#This Row],[Total Working Years]]&lt;=20,"10-20",HR_Analytics[[#This Row],[Total Working Years]]&lt;=40,"20-40")</f>
        <v>10-20</v>
      </c>
      <c r="AI168" s="3">
        <v>2</v>
      </c>
      <c r="AJ168" s="3">
        <v>3</v>
      </c>
      <c r="AK168" s="9" t="str">
        <f>VLOOKUP(AJ168,Mapping!$J$10:$K$13,2,0)</f>
        <v>Better</v>
      </c>
      <c r="AL168" s="3">
        <v>9</v>
      </c>
      <c r="AM168" s="3" t="str" cm="1">
        <f t="array" ref="AM168">_xlfn.IFS(HR_Analytics[[#This Row],[Years At Company]]&lt;=2,"0-2",HR_Analytics[[#This Row],[Years At Company]]&lt;=5,"2-5",HR_Analytics[[#This Row],[Years At Company]]&lt;=10,"5-10",HR_Analytics[[#This Row],[Years At Company]]&lt;=20,"10-20",HR_Analytics[[#This Row],[Years At Company]]&lt;=40,"20-40")</f>
        <v>5-10</v>
      </c>
      <c r="AN168" s="3">
        <v>8</v>
      </c>
      <c r="AO168" s="3" t="str" cm="1">
        <f t="array" ref="AO168">_xlfn.IFS(HR_Analytics[[#This Row],[Years In Current Role]]&lt;=2,"0-2",HR_Analytics[[#This Row],[Years In Current Role]]&lt;=5,"2-5",HR_Analytics[[#This Row],[Years In Current Role]]&lt;=10,"5-10",HR_Analytics[[#This Row],[Years In Current Role]]&lt;=15,"10-15",HR_Analytics[[#This Row],[Years In Current Role]]&gt;15,"Above 15")</f>
        <v>5-10</v>
      </c>
      <c r="AP168" s="3">
        <v>1</v>
      </c>
      <c r="AQ168" s="14" t="str" cm="1">
        <f t="array" ref="AQ168">_xlfn.IFS(HR_Analytics[[#This Row],[Years Since Last Promotion]]&lt;=2,"0-2",HR_Analytics[[#This Row],[Years Since Last Promotion]]&lt;=5,"2-5",HR_Analytics[[#This Row],[Years Since Last Promotion]]&lt;=10,"5-10",HR_Analytics[[#This Row],[Years Since Last Promotion]]&lt;=15,"10-15")</f>
        <v>0-2</v>
      </c>
      <c r="AR168" s="14">
        <v>8</v>
      </c>
      <c r="AS168" s="3" t="str" cm="1">
        <f t="array" ref="AS1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69" spans="1:45" x14ac:dyDescent="0.25">
      <c r="A169" s="12">
        <v>30</v>
      </c>
      <c r="B169" s="12" t="str" cm="1">
        <f t="array" ref="B169">_xlfn.IFS(HR_Analytics[[#This Row],[Age]]&lt;=30,"Below 30",HR_Analytics[[#This Row],[Age]]&lt;=40,"30-40",HR_Analytics[[#This Row],[Age]]&lt;=60,"40-60")</f>
        <v>Below 30</v>
      </c>
      <c r="C169" s="9" t="s">
        <v>17</v>
      </c>
      <c r="D169" s="9" t="s">
        <v>11</v>
      </c>
      <c r="E169" s="9" t="s">
        <v>12</v>
      </c>
      <c r="F169" s="3">
        <v>5</v>
      </c>
      <c r="G169" s="3" t="str" cm="1">
        <f t="array" ref="G169">_xlfn.IFS(HR_Analytics[[#This Row],[Distance From Home]]&lt;=5,"1-5",HR_Analytics[[#This Row],[Distance From Home]]&lt;=10,"5-10",HR_Analytics[[#This Row],[Distance From Home]]&lt;=15,"10-15",HR_Analytics[[#This Row],[Distance From Home]]&lt;=20,"15-20",HR_Analytics[[#This Row],[Distance From Home]]&gt;20,"Above 20")</f>
        <v>1-5</v>
      </c>
      <c r="H169" s="3">
        <v>3</v>
      </c>
      <c r="I169" s="9" t="str">
        <f>VLOOKUP(H169,Mapping!$J$2:$K$6,2,0)</f>
        <v>Bachelors</v>
      </c>
      <c r="J169" s="9" t="s">
        <v>13</v>
      </c>
      <c r="K169" s="3">
        <v>228</v>
      </c>
      <c r="L169" s="3">
        <v>2</v>
      </c>
      <c r="M169" s="9" t="str">
        <f>VLOOKUP(L169,Mapping!$A$2:$B$5,2,0)</f>
        <v>Dissatisfied</v>
      </c>
      <c r="N169" s="9" t="s">
        <v>14</v>
      </c>
      <c r="O169" s="3">
        <v>3</v>
      </c>
      <c r="P169" s="9" t="str">
        <f>VLOOKUP(O169,Mapping!$A$9:$B$12,2,0)</f>
        <v>High</v>
      </c>
      <c r="Q169" s="3">
        <v>3</v>
      </c>
      <c r="R169" s="9" t="str">
        <f>VLOOKUP(Q169,Mapping!$A$16:$B$20,2,0)</f>
        <v>Mid Level</v>
      </c>
      <c r="S169" s="9" t="s">
        <v>15</v>
      </c>
      <c r="T169" s="3">
        <v>4</v>
      </c>
      <c r="U169" s="9" t="str">
        <f>VLOOKUP(T169,Mapping!$E$9:$F$12,2,0)</f>
        <v>Satisfied</v>
      </c>
      <c r="V169" s="9" t="s">
        <v>22</v>
      </c>
      <c r="W169" s="5">
        <v>9419</v>
      </c>
      <c r="X169" s="3">
        <v>2</v>
      </c>
      <c r="Y169" s="9" t="s">
        <v>17</v>
      </c>
      <c r="Z169" s="4">
        <v>12</v>
      </c>
      <c r="AA169" s="24">
        <f>HR_Analytics[[#This Row],[Salary Hike]]/100</f>
        <v>0.12</v>
      </c>
      <c r="AB169" s="3">
        <v>3</v>
      </c>
      <c r="AC169" s="9" t="str">
        <f>VLOOKUP(AB169,Mapping!$E$2:$F$3,2,0)</f>
        <v>Excellent</v>
      </c>
      <c r="AD169" s="3">
        <v>3</v>
      </c>
      <c r="AE169" s="9" t="str">
        <f>VLOOKUP(AD169,Mapping!$E$16:$F$19,2,0)</f>
        <v>Neutral</v>
      </c>
      <c r="AF169" s="3">
        <v>1</v>
      </c>
      <c r="AG169" s="3">
        <v>12</v>
      </c>
      <c r="AH169" s="3" t="str" cm="1">
        <f t="array" ref="AH169">_xlfn.IFS(HR_Analytics[[#This Row],[Total Working Years]]&lt;=2,"0-2",HR_Analytics[[#This Row],[Total Working Years]]&lt;=5,"2-5",HR_Analytics[[#This Row],[Total Working Years]]&lt;=10,"5-10",HR_Analytics[[#This Row],[Total Working Years]]&lt;=20,"10-20",HR_Analytics[[#This Row],[Total Working Years]]&lt;=40,"20-40")</f>
        <v>10-20</v>
      </c>
      <c r="AI169" s="3">
        <v>2</v>
      </c>
      <c r="AJ169" s="3">
        <v>3</v>
      </c>
      <c r="AK169" s="9" t="str">
        <f>VLOOKUP(AJ169,Mapping!$J$10:$K$13,2,0)</f>
        <v>Better</v>
      </c>
      <c r="AL169" s="3">
        <v>10</v>
      </c>
      <c r="AM169" s="3" t="str" cm="1">
        <f t="array" ref="AM169">_xlfn.IFS(HR_Analytics[[#This Row],[Years At Company]]&lt;=2,"0-2",HR_Analytics[[#This Row],[Years At Company]]&lt;=5,"2-5",HR_Analytics[[#This Row],[Years At Company]]&lt;=10,"5-10",HR_Analytics[[#This Row],[Years At Company]]&lt;=20,"10-20",HR_Analytics[[#This Row],[Years At Company]]&lt;=40,"20-40")</f>
        <v>5-10</v>
      </c>
      <c r="AN169" s="3">
        <v>9</v>
      </c>
      <c r="AO169" s="3" t="str" cm="1">
        <f t="array" ref="AO169">_xlfn.IFS(HR_Analytics[[#This Row],[Years In Current Role]]&lt;=2,"0-2",HR_Analytics[[#This Row],[Years In Current Role]]&lt;=5,"2-5",HR_Analytics[[#This Row],[Years In Current Role]]&lt;=10,"5-10",HR_Analytics[[#This Row],[Years In Current Role]]&lt;=15,"10-15",HR_Analytics[[#This Row],[Years In Current Role]]&gt;15,"Above 15")</f>
        <v>5-10</v>
      </c>
      <c r="AP169" s="3">
        <v>7</v>
      </c>
      <c r="AQ169" s="14" t="str" cm="1">
        <f t="array" ref="AQ169">_xlfn.IFS(HR_Analytics[[#This Row],[Years Since Last Promotion]]&lt;=2,"0-2",HR_Analytics[[#This Row],[Years Since Last Promotion]]&lt;=5,"2-5",HR_Analytics[[#This Row],[Years Since Last Promotion]]&lt;=10,"5-10",HR_Analytics[[#This Row],[Years Since Last Promotion]]&lt;=15,"10-15")</f>
        <v>5-10</v>
      </c>
      <c r="AR169" s="14">
        <v>4</v>
      </c>
      <c r="AS169" s="3" t="str" cm="1">
        <f t="array" ref="AS1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70" spans="1:45" x14ac:dyDescent="0.25">
      <c r="A170" s="12">
        <v>38</v>
      </c>
      <c r="B170" s="12" t="str" cm="1">
        <f t="array" ref="B170">_xlfn.IFS(HR_Analytics[[#This Row],[Age]]&lt;=30,"Below 30",HR_Analytics[[#This Row],[Age]]&lt;=40,"30-40",HR_Analytics[[#This Row],[Age]]&lt;=60,"40-60")</f>
        <v>30-40</v>
      </c>
      <c r="C170" s="9" t="s">
        <v>17</v>
      </c>
      <c r="D170" s="9" t="s">
        <v>11</v>
      </c>
      <c r="E170" s="9" t="s">
        <v>12</v>
      </c>
      <c r="F170" s="3">
        <v>1</v>
      </c>
      <c r="G170" s="3" t="str" cm="1">
        <f t="array" ref="G170">_xlfn.IFS(HR_Analytics[[#This Row],[Distance From Home]]&lt;=5,"1-5",HR_Analytics[[#This Row],[Distance From Home]]&lt;=10,"5-10",HR_Analytics[[#This Row],[Distance From Home]]&lt;=15,"10-15",HR_Analytics[[#This Row],[Distance From Home]]&lt;=20,"15-20",HR_Analytics[[#This Row],[Distance From Home]]&gt;20,"Above 20")</f>
        <v>1-5</v>
      </c>
      <c r="H170" s="3">
        <v>4</v>
      </c>
      <c r="I170" s="9" t="str">
        <f>VLOOKUP(H170,Mapping!$J$2:$K$6,2,0)</f>
        <v>Masters</v>
      </c>
      <c r="J170" s="9" t="s">
        <v>13</v>
      </c>
      <c r="K170" s="3">
        <v>230</v>
      </c>
      <c r="L170" s="3">
        <v>1</v>
      </c>
      <c r="M170" s="9" t="str">
        <f>VLOOKUP(L170,Mapping!$A$2:$B$5,2,0)</f>
        <v>Very Dissatisfied</v>
      </c>
      <c r="N170" s="9" t="s">
        <v>14</v>
      </c>
      <c r="O170" s="3">
        <v>2</v>
      </c>
      <c r="P170" s="9" t="str">
        <f>VLOOKUP(O170,Mapping!$A$9:$B$12,2,0)</f>
        <v>Medium</v>
      </c>
      <c r="Q170" s="3">
        <v>2</v>
      </c>
      <c r="R170" s="9" t="str">
        <f>VLOOKUP(Q170,Mapping!$A$16:$B$20,2,0)</f>
        <v>Junior</v>
      </c>
      <c r="S170" s="9" t="s">
        <v>15</v>
      </c>
      <c r="T170" s="3">
        <v>4</v>
      </c>
      <c r="U170" s="9" t="str">
        <f>VLOOKUP(T170,Mapping!$E$9:$F$12,2,0)</f>
        <v>Satisfied</v>
      </c>
      <c r="V170" s="9" t="s">
        <v>16</v>
      </c>
      <c r="W170" s="5">
        <v>8686</v>
      </c>
      <c r="X170" s="3">
        <v>4</v>
      </c>
      <c r="Y170" s="9" t="s">
        <v>17</v>
      </c>
      <c r="Z170" s="4">
        <v>22</v>
      </c>
      <c r="AA170" s="24">
        <f>HR_Analytics[[#This Row],[Salary Hike]]/100</f>
        <v>0.22</v>
      </c>
      <c r="AB170" s="3">
        <v>4</v>
      </c>
      <c r="AC170" s="9" t="str">
        <f>VLOOKUP(AB170,Mapping!$E$2:$F$3,2,0)</f>
        <v>Outstanding</v>
      </c>
      <c r="AD170" s="3">
        <v>3</v>
      </c>
      <c r="AE170" s="9" t="str">
        <f>VLOOKUP(AD170,Mapping!$E$16:$F$19,2,0)</f>
        <v>Neutral</v>
      </c>
      <c r="AF170" s="3">
        <v>0</v>
      </c>
      <c r="AG170" s="3">
        <v>12</v>
      </c>
      <c r="AH170" s="3" t="str" cm="1">
        <f t="array" ref="AH170">_xlfn.IFS(HR_Analytics[[#This Row],[Total Working Years]]&lt;=2,"0-2",HR_Analytics[[#This Row],[Total Working Years]]&lt;=5,"2-5",HR_Analytics[[#This Row],[Total Working Years]]&lt;=10,"5-10",HR_Analytics[[#This Row],[Total Working Years]]&lt;=20,"10-20",HR_Analytics[[#This Row],[Total Working Years]]&lt;=40,"20-40")</f>
        <v>10-20</v>
      </c>
      <c r="AI170" s="3">
        <v>2</v>
      </c>
      <c r="AJ170" s="3">
        <v>4</v>
      </c>
      <c r="AK170" s="9" t="str">
        <f>VLOOKUP(AJ170,Mapping!$J$10:$K$13,2,0)</f>
        <v>Best</v>
      </c>
      <c r="AL170" s="3">
        <v>8</v>
      </c>
      <c r="AM170" s="3" t="str" cm="1">
        <f t="array" ref="AM170">_xlfn.IFS(HR_Analytics[[#This Row],[Years At Company]]&lt;=2,"0-2",HR_Analytics[[#This Row],[Years At Company]]&lt;=5,"2-5",HR_Analytics[[#This Row],[Years At Company]]&lt;=10,"5-10",HR_Analytics[[#This Row],[Years At Company]]&lt;=20,"10-20",HR_Analytics[[#This Row],[Years At Company]]&lt;=40,"20-40")</f>
        <v>5-10</v>
      </c>
      <c r="AN170" s="3">
        <v>3</v>
      </c>
      <c r="AO170" s="3" t="str" cm="1">
        <f t="array" ref="AO170">_xlfn.IFS(HR_Analytics[[#This Row],[Years In Current Role]]&lt;=2,"0-2",HR_Analytics[[#This Row],[Years In Current Role]]&lt;=5,"2-5",HR_Analytics[[#This Row],[Years In Current Role]]&lt;=10,"5-10",HR_Analytics[[#This Row],[Years In Current Role]]&lt;=15,"10-15",HR_Analytics[[#This Row],[Years In Current Role]]&gt;15,"Above 15")</f>
        <v>2-5</v>
      </c>
      <c r="AP170" s="3">
        <v>0</v>
      </c>
      <c r="AQ170" s="14" t="str" cm="1">
        <f t="array" ref="AQ170">_xlfn.IFS(HR_Analytics[[#This Row],[Years Since Last Promotion]]&lt;=2,"0-2",HR_Analytics[[#This Row],[Years Since Last Promotion]]&lt;=5,"2-5",HR_Analytics[[#This Row],[Years Since Last Promotion]]&lt;=10,"5-10",HR_Analytics[[#This Row],[Years Since Last Promotion]]&lt;=15,"10-15")</f>
        <v>0-2</v>
      </c>
      <c r="AR170" s="14">
        <v>7</v>
      </c>
      <c r="AS170" s="3" t="str" cm="1">
        <f t="array" ref="AS1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71" spans="1:45" x14ac:dyDescent="0.25">
      <c r="A171" s="12">
        <v>32</v>
      </c>
      <c r="B171" s="12" t="str" cm="1">
        <f t="array" ref="B171">_xlfn.IFS(HR_Analytics[[#This Row],[Age]]&lt;=30,"Below 30",HR_Analytics[[#This Row],[Age]]&lt;=40,"30-40",HR_Analytics[[#This Row],[Age]]&lt;=60,"40-60")</f>
        <v>30-40</v>
      </c>
      <c r="C171" s="9" t="s">
        <v>17</v>
      </c>
      <c r="D171" s="9" t="s">
        <v>11</v>
      </c>
      <c r="E171" s="9" t="s">
        <v>19</v>
      </c>
      <c r="F171" s="3">
        <v>6</v>
      </c>
      <c r="G171" s="3" t="str" cm="1">
        <f t="array" ref="G171">_xlfn.IFS(HR_Analytics[[#This Row],[Distance From Home]]&lt;=5,"1-5",HR_Analytics[[#This Row],[Distance From Home]]&lt;=10,"5-10",HR_Analytics[[#This Row],[Distance From Home]]&lt;=15,"10-15",HR_Analytics[[#This Row],[Distance From Home]]&lt;=20,"15-20",HR_Analytics[[#This Row],[Distance From Home]]&gt;20,"Above 20")</f>
        <v>5-10</v>
      </c>
      <c r="H171" s="3">
        <v>5</v>
      </c>
      <c r="I171" s="9" t="str">
        <f>VLOOKUP(H171,Mapping!$J$2:$K$6,2,0)</f>
        <v>Doctor</v>
      </c>
      <c r="J171" s="9" t="s">
        <v>13</v>
      </c>
      <c r="K171" s="3">
        <v>231</v>
      </c>
      <c r="L171" s="3">
        <v>3</v>
      </c>
      <c r="M171" s="9" t="str">
        <f>VLOOKUP(L171,Mapping!$A$2:$B$5,2,0)</f>
        <v>Neutral</v>
      </c>
      <c r="N171" s="9" t="s">
        <v>20</v>
      </c>
      <c r="O171" s="3">
        <v>3</v>
      </c>
      <c r="P171" s="9" t="str">
        <f>VLOOKUP(O171,Mapping!$A$9:$B$12,2,0)</f>
        <v>High</v>
      </c>
      <c r="Q171" s="3">
        <v>1</v>
      </c>
      <c r="R171" s="9" t="str">
        <f>VLOOKUP(Q171,Mapping!$A$16:$B$20,2,0)</f>
        <v>Entry Level</v>
      </c>
      <c r="S171" s="9" t="s">
        <v>21</v>
      </c>
      <c r="T171" s="3">
        <v>3</v>
      </c>
      <c r="U171" s="9" t="str">
        <f>VLOOKUP(T171,Mapping!$E$9:$F$12,2,0)</f>
        <v>Neutral</v>
      </c>
      <c r="V171" s="9" t="s">
        <v>16</v>
      </c>
      <c r="W171" s="5">
        <v>3038</v>
      </c>
      <c r="X171" s="3">
        <v>3</v>
      </c>
      <c r="Y171" s="9" t="s">
        <v>17</v>
      </c>
      <c r="Z171" s="4">
        <v>20</v>
      </c>
      <c r="AA171" s="24">
        <f>HR_Analytics[[#This Row],[Salary Hike]]/100</f>
        <v>0.2</v>
      </c>
      <c r="AB171" s="3">
        <v>4</v>
      </c>
      <c r="AC171" s="9" t="str">
        <f>VLOOKUP(AB171,Mapping!$E$2:$F$3,2,0)</f>
        <v>Outstanding</v>
      </c>
      <c r="AD171" s="3">
        <v>1</v>
      </c>
      <c r="AE171" s="9" t="str">
        <f>VLOOKUP(AD171,Mapping!$E$16:$F$19,2,0)</f>
        <v>Very Dissatisfied</v>
      </c>
      <c r="AF171" s="3">
        <v>0</v>
      </c>
      <c r="AG171" s="3">
        <v>8</v>
      </c>
      <c r="AH171" s="3" t="str" cm="1">
        <f t="array" ref="AH171">_xlfn.IFS(HR_Analytics[[#This Row],[Total Working Years]]&lt;=2,"0-2",HR_Analytics[[#This Row],[Total Working Years]]&lt;=5,"2-5",HR_Analytics[[#This Row],[Total Working Years]]&lt;=10,"5-10",HR_Analytics[[#This Row],[Total Working Years]]&lt;=20,"10-20",HR_Analytics[[#This Row],[Total Working Years]]&lt;=40,"20-40")</f>
        <v>5-10</v>
      </c>
      <c r="AI171" s="3">
        <v>2</v>
      </c>
      <c r="AJ171" s="3">
        <v>3</v>
      </c>
      <c r="AK171" s="9" t="str">
        <f>VLOOKUP(AJ171,Mapping!$J$10:$K$13,2,0)</f>
        <v>Better</v>
      </c>
      <c r="AL171" s="3">
        <v>5</v>
      </c>
      <c r="AM171" s="3" t="str" cm="1">
        <f t="array" ref="AM171">_xlfn.IFS(HR_Analytics[[#This Row],[Years At Company]]&lt;=2,"0-2",HR_Analytics[[#This Row],[Years At Company]]&lt;=5,"2-5",HR_Analytics[[#This Row],[Years At Company]]&lt;=10,"5-10",HR_Analytics[[#This Row],[Years At Company]]&lt;=20,"10-20",HR_Analytics[[#This Row],[Years At Company]]&lt;=40,"20-40")</f>
        <v>2-5</v>
      </c>
      <c r="AN171" s="3">
        <v>4</v>
      </c>
      <c r="AO171" s="3" t="str" cm="1">
        <f t="array" ref="AO171">_xlfn.IFS(HR_Analytics[[#This Row],[Years In Current Role]]&lt;=2,"0-2",HR_Analytics[[#This Row],[Years In Current Role]]&lt;=5,"2-5",HR_Analytics[[#This Row],[Years In Current Role]]&lt;=10,"5-10",HR_Analytics[[#This Row],[Years In Current Role]]&lt;=15,"10-15",HR_Analytics[[#This Row],[Years In Current Role]]&gt;15,"Above 15")</f>
        <v>2-5</v>
      </c>
      <c r="AP171" s="3">
        <v>1</v>
      </c>
      <c r="AQ171" s="14" t="str" cm="1">
        <f t="array" ref="AQ171">_xlfn.IFS(HR_Analytics[[#This Row],[Years Since Last Promotion]]&lt;=2,"0-2",HR_Analytics[[#This Row],[Years Since Last Promotion]]&lt;=5,"2-5",HR_Analytics[[#This Row],[Years Since Last Promotion]]&lt;=10,"5-10",HR_Analytics[[#This Row],[Years Since Last Promotion]]&lt;=15,"10-15")</f>
        <v>0-2</v>
      </c>
      <c r="AR171" s="14">
        <v>4</v>
      </c>
      <c r="AS171" s="3" t="str" cm="1">
        <f t="array" ref="AS1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72" spans="1:45" x14ac:dyDescent="0.25">
      <c r="A172" s="12">
        <v>27</v>
      </c>
      <c r="B172" s="12" t="str" cm="1">
        <f t="array" ref="B172">_xlfn.IFS(HR_Analytics[[#This Row],[Age]]&lt;=30,"Below 30",HR_Analytics[[#This Row],[Age]]&lt;=40,"30-40",HR_Analytics[[#This Row],[Age]]&lt;=60,"40-60")</f>
        <v>Below 30</v>
      </c>
      <c r="C172" s="9" t="s">
        <v>17</v>
      </c>
      <c r="D172" s="9" t="s">
        <v>11</v>
      </c>
      <c r="E172" s="9" t="s">
        <v>19</v>
      </c>
      <c r="F172" s="3">
        <v>17</v>
      </c>
      <c r="G172" s="3" t="str" cm="1">
        <f t="array" ref="G172">_xlfn.IFS(HR_Analytics[[#This Row],[Distance From Home]]&lt;=5,"1-5",HR_Analytics[[#This Row],[Distance From Home]]&lt;=10,"5-10",HR_Analytics[[#This Row],[Distance From Home]]&lt;=15,"10-15",HR_Analytics[[#This Row],[Distance From Home]]&lt;=20,"15-20",HR_Analytics[[#This Row],[Distance From Home]]&gt;20,"Above 20")</f>
        <v>15-20</v>
      </c>
      <c r="H172" s="3">
        <v>3</v>
      </c>
      <c r="I172" s="9" t="str">
        <f>VLOOKUP(H172,Mapping!$J$2:$K$6,2,0)</f>
        <v>Bachelors</v>
      </c>
      <c r="J172" s="9" t="s">
        <v>34</v>
      </c>
      <c r="K172" s="3">
        <v>233</v>
      </c>
      <c r="L172" s="3">
        <v>3</v>
      </c>
      <c r="M172" s="9" t="str">
        <f>VLOOKUP(L172,Mapping!$A$2:$B$5,2,0)</f>
        <v>Neutral</v>
      </c>
      <c r="N172" s="9" t="s">
        <v>20</v>
      </c>
      <c r="O172" s="3">
        <v>3</v>
      </c>
      <c r="P172" s="9" t="str">
        <f>VLOOKUP(O172,Mapping!$A$9:$B$12,2,0)</f>
        <v>High</v>
      </c>
      <c r="Q172" s="3">
        <v>1</v>
      </c>
      <c r="R172" s="9" t="str">
        <f>VLOOKUP(Q172,Mapping!$A$16:$B$20,2,0)</f>
        <v>Entry Level</v>
      </c>
      <c r="S172" s="9" t="s">
        <v>21</v>
      </c>
      <c r="T172" s="3">
        <v>2</v>
      </c>
      <c r="U172" s="9" t="str">
        <f>VLOOKUP(T172,Mapping!$E$9:$F$12,2,0)</f>
        <v>Dissatisfied</v>
      </c>
      <c r="V172" s="9" t="s">
        <v>22</v>
      </c>
      <c r="W172" s="5">
        <v>3058</v>
      </c>
      <c r="X172" s="3">
        <v>0</v>
      </c>
      <c r="Y172" s="9" t="s">
        <v>10</v>
      </c>
      <c r="Z172" s="4">
        <v>16</v>
      </c>
      <c r="AA172" s="24">
        <f>HR_Analytics[[#This Row],[Salary Hike]]/100</f>
        <v>0.16</v>
      </c>
      <c r="AB172" s="3">
        <v>3</v>
      </c>
      <c r="AC172" s="9" t="str">
        <f>VLOOKUP(AB172,Mapping!$E$2:$F$3,2,0)</f>
        <v>Excellent</v>
      </c>
      <c r="AD172" s="3">
        <v>4</v>
      </c>
      <c r="AE172" s="9" t="str">
        <f>VLOOKUP(AD172,Mapping!$E$16:$F$19,2,0)</f>
        <v>Satisfied</v>
      </c>
      <c r="AF172" s="3">
        <v>1</v>
      </c>
      <c r="AG172" s="3">
        <v>6</v>
      </c>
      <c r="AH172" s="3" t="str" cm="1">
        <f t="array" ref="AH172">_xlfn.IFS(HR_Analytics[[#This Row],[Total Working Years]]&lt;=2,"0-2",HR_Analytics[[#This Row],[Total Working Years]]&lt;=5,"2-5",HR_Analytics[[#This Row],[Total Working Years]]&lt;=10,"5-10",HR_Analytics[[#This Row],[Total Working Years]]&lt;=20,"10-20",HR_Analytics[[#This Row],[Total Working Years]]&lt;=40,"20-40")</f>
        <v>5-10</v>
      </c>
      <c r="AI172" s="3">
        <v>3</v>
      </c>
      <c r="AJ172" s="3">
        <v>2</v>
      </c>
      <c r="AK172" s="9" t="str">
        <f>VLOOKUP(AJ172,Mapping!$J$10:$K$13,2,0)</f>
        <v>Good</v>
      </c>
      <c r="AL172" s="3">
        <v>5</v>
      </c>
      <c r="AM172" s="3" t="str" cm="1">
        <f t="array" ref="AM172">_xlfn.IFS(HR_Analytics[[#This Row],[Years At Company]]&lt;=2,"0-2",HR_Analytics[[#This Row],[Years At Company]]&lt;=5,"2-5",HR_Analytics[[#This Row],[Years At Company]]&lt;=10,"5-10",HR_Analytics[[#This Row],[Years At Company]]&lt;=20,"10-20",HR_Analytics[[#This Row],[Years At Company]]&lt;=40,"20-40")</f>
        <v>2-5</v>
      </c>
      <c r="AN172" s="3">
        <v>2</v>
      </c>
      <c r="AO172" s="3" t="str" cm="1">
        <f t="array" ref="AO172">_xlfn.IFS(HR_Analytics[[#This Row],[Years In Current Role]]&lt;=2,"0-2",HR_Analytics[[#This Row],[Years In Current Role]]&lt;=5,"2-5",HR_Analytics[[#This Row],[Years In Current Role]]&lt;=10,"5-10",HR_Analytics[[#This Row],[Years In Current Role]]&lt;=15,"10-15",HR_Analytics[[#This Row],[Years In Current Role]]&gt;15,"Above 15")</f>
        <v>0-2</v>
      </c>
      <c r="AP172" s="3">
        <v>1</v>
      </c>
      <c r="AQ172" s="14" t="str" cm="1">
        <f t="array" ref="AQ172">_xlfn.IFS(HR_Analytics[[#This Row],[Years Since Last Promotion]]&lt;=2,"0-2",HR_Analytics[[#This Row],[Years Since Last Promotion]]&lt;=5,"2-5",HR_Analytics[[#This Row],[Years Since Last Promotion]]&lt;=10,"5-10",HR_Analytics[[#This Row],[Years Since Last Promotion]]&lt;=15,"10-15")</f>
        <v>0-2</v>
      </c>
      <c r="AR172" s="14">
        <v>1</v>
      </c>
      <c r="AS172" s="3" t="str" cm="1">
        <f t="array" ref="AS1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73" spans="1:45" x14ac:dyDescent="0.25">
      <c r="A173" s="12">
        <v>19</v>
      </c>
      <c r="B173" s="12" t="str" cm="1">
        <f t="array" ref="B173">_xlfn.IFS(HR_Analytics[[#This Row],[Age]]&lt;=30,"Below 30",HR_Analytics[[#This Row],[Age]]&lt;=40,"30-40",HR_Analytics[[#This Row],[Age]]&lt;=60,"40-60")</f>
        <v>Below 30</v>
      </c>
      <c r="C173" s="9" t="s">
        <v>10</v>
      </c>
      <c r="D173" s="9" t="s">
        <v>18</v>
      </c>
      <c r="E173" s="9" t="s">
        <v>12</v>
      </c>
      <c r="F173" s="3">
        <v>1</v>
      </c>
      <c r="G173" s="3" t="str" cm="1">
        <f t="array" ref="G173">_xlfn.IFS(HR_Analytics[[#This Row],[Distance From Home]]&lt;=5,"1-5",HR_Analytics[[#This Row],[Distance From Home]]&lt;=10,"5-10",HR_Analytics[[#This Row],[Distance From Home]]&lt;=15,"10-15",HR_Analytics[[#This Row],[Distance From Home]]&lt;=20,"15-20",HR_Analytics[[#This Row],[Distance From Home]]&gt;20,"Above 20")</f>
        <v>1-5</v>
      </c>
      <c r="H173" s="3">
        <v>1</v>
      </c>
      <c r="I173" s="9" t="str">
        <f>VLOOKUP(H173,Mapping!$J$2:$K$6,2,0)</f>
        <v>Below College</v>
      </c>
      <c r="J173" s="9" t="s">
        <v>34</v>
      </c>
      <c r="K173" s="3">
        <v>235</v>
      </c>
      <c r="L173" s="3">
        <v>3</v>
      </c>
      <c r="M173" s="9" t="str">
        <f>VLOOKUP(L173,Mapping!$A$2:$B$5,2,0)</f>
        <v>Neutral</v>
      </c>
      <c r="N173" s="9" t="s">
        <v>14</v>
      </c>
      <c r="O173" s="3">
        <v>1</v>
      </c>
      <c r="P173" s="9" t="str">
        <f>VLOOKUP(O173,Mapping!$A$9:$B$12,2,0)</f>
        <v>Low</v>
      </c>
      <c r="Q173" s="3">
        <v>1</v>
      </c>
      <c r="R173" s="9" t="str">
        <f>VLOOKUP(Q173,Mapping!$A$16:$B$20,2,0)</f>
        <v>Entry Level</v>
      </c>
      <c r="S173" s="9" t="s">
        <v>31</v>
      </c>
      <c r="T173" s="3">
        <v>1</v>
      </c>
      <c r="U173" s="9" t="str">
        <f>VLOOKUP(T173,Mapping!$E$9:$F$12,2,0)</f>
        <v>Very Dissatisfied</v>
      </c>
      <c r="V173" s="9" t="s">
        <v>16</v>
      </c>
      <c r="W173" s="5">
        <v>2325</v>
      </c>
      <c r="X173" s="3">
        <v>0</v>
      </c>
      <c r="Y173" s="9" t="s">
        <v>17</v>
      </c>
      <c r="Z173" s="4">
        <v>21</v>
      </c>
      <c r="AA173" s="24">
        <f>HR_Analytics[[#This Row],[Salary Hike]]/100</f>
        <v>0.21</v>
      </c>
      <c r="AB173" s="3">
        <v>4</v>
      </c>
      <c r="AC173" s="9" t="str">
        <f>VLOOKUP(AB173,Mapping!$E$2:$F$3,2,0)</f>
        <v>Outstanding</v>
      </c>
      <c r="AD173" s="3">
        <v>1</v>
      </c>
      <c r="AE173" s="9" t="str">
        <f>VLOOKUP(AD173,Mapping!$E$16:$F$19,2,0)</f>
        <v>Very Dissatisfied</v>
      </c>
      <c r="AF173" s="3">
        <v>0</v>
      </c>
      <c r="AG173" s="3">
        <v>1</v>
      </c>
      <c r="AH173" s="3" t="str" cm="1">
        <f t="array" ref="AH173">_xlfn.IFS(HR_Analytics[[#This Row],[Total Working Years]]&lt;=2,"0-2",HR_Analytics[[#This Row],[Total Working Years]]&lt;=5,"2-5",HR_Analytics[[#This Row],[Total Working Years]]&lt;=10,"5-10",HR_Analytics[[#This Row],[Total Working Years]]&lt;=20,"10-20",HR_Analytics[[#This Row],[Total Working Years]]&lt;=40,"20-40")</f>
        <v>0-2</v>
      </c>
      <c r="AI173" s="3">
        <v>5</v>
      </c>
      <c r="AJ173" s="3">
        <v>4</v>
      </c>
      <c r="AK173" s="9" t="str">
        <f>VLOOKUP(AJ173,Mapping!$J$10:$K$13,2,0)</f>
        <v>Best</v>
      </c>
      <c r="AL173" s="3">
        <v>0</v>
      </c>
      <c r="AM173" s="3" t="str" cm="1">
        <f t="array" ref="AM173">_xlfn.IFS(HR_Analytics[[#This Row],[Years At Company]]&lt;=2,"0-2",HR_Analytics[[#This Row],[Years At Company]]&lt;=5,"2-5",HR_Analytics[[#This Row],[Years At Company]]&lt;=10,"5-10",HR_Analytics[[#This Row],[Years At Company]]&lt;=20,"10-20",HR_Analytics[[#This Row],[Years At Company]]&lt;=40,"20-40")</f>
        <v>0-2</v>
      </c>
      <c r="AN173" s="3">
        <v>0</v>
      </c>
      <c r="AO173" s="3" t="str" cm="1">
        <f t="array" ref="AO173">_xlfn.IFS(HR_Analytics[[#This Row],[Years In Current Role]]&lt;=2,"0-2",HR_Analytics[[#This Row],[Years In Current Role]]&lt;=5,"2-5",HR_Analytics[[#This Row],[Years In Current Role]]&lt;=10,"5-10",HR_Analytics[[#This Row],[Years In Current Role]]&lt;=15,"10-15",HR_Analytics[[#This Row],[Years In Current Role]]&gt;15,"Above 15")</f>
        <v>0-2</v>
      </c>
      <c r="AP173" s="3">
        <v>0</v>
      </c>
      <c r="AQ173" s="14" t="str" cm="1">
        <f t="array" ref="AQ173">_xlfn.IFS(HR_Analytics[[#This Row],[Years Since Last Promotion]]&lt;=2,"0-2",HR_Analytics[[#This Row],[Years Since Last Promotion]]&lt;=5,"2-5",HR_Analytics[[#This Row],[Years Since Last Promotion]]&lt;=10,"5-10",HR_Analytics[[#This Row],[Years Since Last Promotion]]&lt;=15,"10-15")</f>
        <v>0-2</v>
      </c>
      <c r="AR173" s="14">
        <v>0</v>
      </c>
      <c r="AS173" s="3" t="str" cm="1">
        <f t="array" ref="AS1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74" spans="1:45" x14ac:dyDescent="0.25">
      <c r="A174" s="12">
        <v>36</v>
      </c>
      <c r="B174" s="12" t="str" cm="1">
        <f t="array" ref="B174">_xlfn.IFS(HR_Analytics[[#This Row],[Age]]&lt;=30,"Below 30",HR_Analytics[[#This Row],[Age]]&lt;=40,"30-40",HR_Analytics[[#This Row],[Age]]&lt;=60,"40-60")</f>
        <v>30-40</v>
      </c>
      <c r="C174" s="9" t="s">
        <v>17</v>
      </c>
      <c r="D174" s="9" t="s">
        <v>18</v>
      </c>
      <c r="E174" s="9" t="s">
        <v>19</v>
      </c>
      <c r="F174" s="3">
        <v>3</v>
      </c>
      <c r="G174" s="3" t="str" cm="1">
        <f t="array" ref="G174">_xlfn.IFS(HR_Analytics[[#This Row],[Distance From Home]]&lt;=5,"1-5",HR_Analytics[[#This Row],[Distance From Home]]&lt;=10,"5-10",HR_Analytics[[#This Row],[Distance From Home]]&lt;=15,"10-15",HR_Analytics[[#This Row],[Distance From Home]]&lt;=20,"15-20",HR_Analytics[[#This Row],[Distance From Home]]&gt;20,"Above 20")</f>
        <v>1-5</v>
      </c>
      <c r="H174" s="3">
        <v>2</v>
      </c>
      <c r="I174" s="9" t="str">
        <f>VLOOKUP(H174,Mapping!$J$2:$K$6,2,0)</f>
        <v>College</v>
      </c>
      <c r="J174" s="9" t="s">
        <v>25</v>
      </c>
      <c r="K174" s="3">
        <v>238</v>
      </c>
      <c r="L174" s="3">
        <v>4</v>
      </c>
      <c r="M174" s="9" t="str">
        <f>VLOOKUP(L174,Mapping!$A$2:$B$5,2,0)</f>
        <v>Satisfied</v>
      </c>
      <c r="N174" s="9" t="s">
        <v>20</v>
      </c>
      <c r="O174" s="3">
        <v>3</v>
      </c>
      <c r="P174" s="9" t="str">
        <f>VLOOKUP(O174,Mapping!$A$9:$B$12,2,0)</f>
        <v>High</v>
      </c>
      <c r="Q174" s="3">
        <v>1</v>
      </c>
      <c r="R174" s="9" t="str">
        <f>VLOOKUP(Q174,Mapping!$A$16:$B$20,2,0)</f>
        <v>Entry Level</v>
      </c>
      <c r="S174" s="9" t="s">
        <v>24</v>
      </c>
      <c r="T174" s="3">
        <v>2</v>
      </c>
      <c r="U174" s="9" t="str">
        <f>VLOOKUP(T174,Mapping!$E$9:$F$12,2,0)</f>
        <v>Dissatisfied</v>
      </c>
      <c r="V174" s="9" t="s">
        <v>16</v>
      </c>
      <c r="W174" s="5">
        <v>2088</v>
      </c>
      <c r="X174" s="3">
        <v>4</v>
      </c>
      <c r="Y174" s="9" t="s">
        <v>17</v>
      </c>
      <c r="Z174" s="4">
        <v>12</v>
      </c>
      <c r="AA174" s="24">
        <f>HR_Analytics[[#This Row],[Salary Hike]]/100</f>
        <v>0.12</v>
      </c>
      <c r="AB174" s="3">
        <v>3</v>
      </c>
      <c r="AC174" s="9" t="str">
        <f>VLOOKUP(AB174,Mapping!$E$2:$F$3,2,0)</f>
        <v>Excellent</v>
      </c>
      <c r="AD174" s="3">
        <v>3</v>
      </c>
      <c r="AE174" s="9" t="str">
        <f>VLOOKUP(AD174,Mapping!$E$16:$F$19,2,0)</f>
        <v>Neutral</v>
      </c>
      <c r="AF174" s="3">
        <v>0</v>
      </c>
      <c r="AG174" s="3">
        <v>13</v>
      </c>
      <c r="AH174" s="3" t="str" cm="1">
        <f t="array" ref="AH174">_xlfn.IFS(HR_Analytics[[#This Row],[Total Working Years]]&lt;=2,"0-2",HR_Analytics[[#This Row],[Total Working Years]]&lt;=5,"2-5",HR_Analytics[[#This Row],[Total Working Years]]&lt;=10,"5-10",HR_Analytics[[#This Row],[Total Working Years]]&lt;=20,"10-20",HR_Analytics[[#This Row],[Total Working Years]]&lt;=40,"20-40")</f>
        <v>10-20</v>
      </c>
      <c r="AI174" s="3">
        <v>3</v>
      </c>
      <c r="AJ174" s="3">
        <v>2</v>
      </c>
      <c r="AK174" s="9" t="str">
        <f>VLOOKUP(AJ174,Mapping!$J$10:$K$13,2,0)</f>
        <v>Good</v>
      </c>
      <c r="AL174" s="3">
        <v>8</v>
      </c>
      <c r="AM174" s="3" t="str" cm="1">
        <f t="array" ref="AM174">_xlfn.IFS(HR_Analytics[[#This Row],[Years At Company]]&lt;=2,"0-2",HR_Analytics[[#This Row],[Years At Company]]&lt;=5,"2-5",HR_Analytics[[#This Row],[Years At Company]]&lt;=10,"5-10",HR_Analytics[[#This Row],[Years At Company]]&lt;=20,"10-20",HR_Analytics[[#This Row],[Years At Company]]&lt;=40,"20-40")</f>
        <v>5-10</v>
      </c>
      <c r="AN174" s="3">
        <v>7</v>
      </c>
      <c r="AO174" s="3" t="str" cm="1">
        <f t="array" ref="AO174">_xlfn.IFS(HR_Analytics[[#This Row],[Years In Current Role]]&lt;=2,"0-2",HR_Analytics[[#This Row],[Years In Current Role]]&lt;=5,"2-5",HR_Analytics[[#This Row],[Years In Current Role]]&lt;=10,"5-10",HR_Analytics[[#This Row],[Years In Current Role]]&lt;=15,"10-15",HR_Analytics[[#This Row],[Years In Current Role]]&gt;15,"Above 15")</f>
        <v>5-10</v>
      </c>
      <c r="AP174" s="3">
        <v>7</v>
      </c>
      <c r="AQ174" s="14" t="str" cm="1">
        <f t="array" ref="AQ174">_xlfn.IFS(HR_Analytics[[#This Row],[Years Since Last Promotion]]&lt;=2,"0-2",HR_Analytics[[#This Row],[Years Since Last Promotion]]&lt;=5,"2-5",HR_Analytics[[#This Row],[Years Since Last Promotion]]&lt;=10,"5-10",HR_Analytics[[#This Row],[Years Since Last Promotion]]&lt;=15,"10-15")</f>
        <v>5-10</v>
      </c>
      <c r="AR174" s="14">
        <v>2</v>
      </c>
      <c r="AS174" s="3" t="str" cm="1">
        <f t="array" ref="AS1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75" spans="1:45" x14ac:dyDescent="0.25">
      <c r="A175" s="12">
        <v>30</v>
      </c>
      <c r="B175" s="12" t="str" cm="1">
        <f t="array" ref="B175">_xlfn.IFS(HR_Analytics[[#This Row],[Age]]&lt;=30,"Below 30",HR_Analytics[[#This Row],[Age]]&lt;=40,"30-40",HR_Analytics[[#This Row],[Age]]&lt;=60,"40-60")</f>
        <v>Below 30</v>
      </c>
      <c r="C175" s="9" t="s">
        <v>17</v>
      </c>
      <c r="D175" s="9" t="s">
        <v>29</v>
      </c>
      <c r="E175" s="9" t="s">
        <v>19</v>
      </c>
      <c r="F175" s="3">
        <v>9</v>
      </c>
      <c r="G175" s="3" t="str" cm="1">
        <f t="array" ref="G175">_xlfn.IFS(HR_Analytics[[#This Row],[Distance From Home]]&lt;=5,"1-5",HR_Analytics[[#This Row],[Distance From Home]]&lt;=10,"5-10",HR_Analytics[[#This Row],[Distance From Home]]&lt;=15,"10-15",HR_Analytics[[#This Row],[Distance From Home]]&lt;=20,"15-20",HR_Analytics[[#This Row],[Distance From Home]]&gt;20,"Above 20")</f>
        <v>5-10</v>
      </c>
      <c r="H175" s="3">
        <v>3</v>
      </c>
      <c r="I175" s="9" t="str">
        <f>VLOOKUP(H175,Mapping!$J$2:$K$6,2,0)</f>
        <v>Bachelors</v>
      </c>
      <c r="J175" s="9" t="s">
        <v>25</v>
      </c>
      <c r="K175" s="3">
        <v>239</v>
      </c>
      <c r="L175" s="3">
        <v>3</v>
      </c>
      <c r="M175" s="9" t="str">
        <f>VLOOKUP(L175,Mapping!$A$2:$B$5,2,0)</f>
        <v>Neutral</v>
      </c>
      <c r="N175" s="9" t="s">
        <v>20</v>
      </c>
      <c r="O175" s="3">
        <v>3</v>
      </c>
      <c r="P175" s="9" t="str">
        <f>VLOOKUP(O175,Mapping!$A$9:$B$12,2,0)</f>
        <v>High</v>
      </c>
      <c r="Q175" s="3">
        <v>2</v>
      </c>
      <c r="R175" s="9" t="str">
        <f>VLOOKUP(Q175,Mapping!$A$16:$B$20,2,0)</f>
        <v>Junior</v>
      </c>
      <c r="S175" s="9" t="s">
        <v>24</v>
      </c>
      <c r="T175" s="3">
        <v>1</v>
      </c>
      <c r="U175" s="9" t="str">
        <f>VLOOKUP(T175,Mapping!$E$9:$F$12,2,0)</f>
        <v>Very Dissatisfied</v>
      </c>
      <c r="V175" s="9" t="s">
        <v>26</v>
      </c>
      <c r="W175" s="5">
        <v>3072</v>
      </c>
      <c r="X175" s="3">
        <v>1</v>
      </c>
      <c r="Y175" s="9" t="s">
        <v>17</v>
      </c>
      <c r="Z175" s="4">
        <v>11</v>
      </c>
      <c r="AA175" s="24">
        <f>HR_Analytics[[#This Row],[Salary Hike]]/100</f>
        <v>0.11</v>
      </c>
      <c r="AB175" s="3">
        <v>3</v>
      </c>
      <c r="AC175" s="9" t="str">
        <f>VLOOKUP(AB175,Mapping!$E$2:$F$3,2,0)</f>
        <v>Excellent</v>
      </c>
      <c r="AD175" s="3">
        <v>3</v>
      </c>
      <c r="AE175" s="9" t="str">
        <f>VLOOKUP(AD175,Mapping!$E$16:$F$19,2,0)</f>
        <v>Neutral</v>
      </c>
      <c r="AF175" s="3">
        <v>2</v>
      </c>
      <c r="AG175" s="3">
        <v>12</v>
      </c>
      <c r="AH175" s="3" t="str" cm="1">
        <f t="array" ref="AH175">_xlfn.IFS(HR_Analytics[[#This Row],[Total Working Years]]&lt;=2,"0-2",HR_Analytics[[#This Row],[Total Working Years]]&lt;=5,"2-5",HR_Analytics[[#This Row],[Total Working Years]]&lt;=10,"5-10",HR_Analytics[[#This Row],[Total Working Years]]&lt;=20,"10-20",HR_Analytics[[#This Row],[Total Working Years]]&lt;=40,"20-40")</f>
        <v>10-20</v>
      </c>
      <c r="AI175" s="3">
        <v>4</v>
      </c>
      <c r="AJ175" s="3">
        <v>3</v>
      </c>
      <c r="AK175" s="9" t="str">
        <f>VLOOKUP(AJ175,Mapping!$J$10:$K$13,2,0)</f>
        <v>Better</v>
      </c>
      <c r="AL175" s="3">
        <v>12</v>
      </c>
      <c r="AM175" s="3" t="str" cm="1">
        <f t="array" ref="AM175">_xlfn.IFS(HR_Analytics[[#This Row],[Years At Company]]&lt;=2,"0-2",HR_Analytics[[#This Row],[Years At Company]]&lt;=5,"2-5",HR_Analytics[[#This Row],[Years At Company]]&lt;=10,"5-10",HR_Analytics[[#This Row],[Years At Company]]&lt;=20,"10-20",HR_Analytics[[#This Row],[Years At Company]]&lt;=40,"20-40")</f>
        <v>10-20</v>
      </c>
      <c r="AN175" s="3">
        <v>9</v>
      </c>
      <c r="AO175" s="3" t="str" cm="1">
        <f t="array" ref="AO175">_xlfn.IFS(HR_Analytics[[#This Row],[Years In Current Role]]&lt;=2,"0-2",HR_Analytics[[#This Row],[Years In Current Role]]&lt;=5,"2-5",HR_Analytics[[#This Row],[Years In Current Role]]&lt;=10,"5-10",HR_Analytics[[#This Row],[Years In Current Role]]&lt;=15,"10-15",HR_Analytics[[#This Row],[Years In Current Role]]&gt;15,"Above 15")</f>
        <v>5-10</v>
      </c>
      <c r="AP175" s="3">
        <v>6</v>
      </c>
      <c r="AQ175" s="14" t="str" cm="1">
        <f t="array" ref="AQ175">_xlfn.IFS(HR_Analytics[[#This Row],[Years Since Last Promotion]]&lt;=2,"0-2",HR_Analytics[[#This Row],[Years Since Last Promotion]]&lt;=5,"2-5",HR_Analytics[[#This Row],[Years Since Last Promotion]]&lt;=10,"5-10",HR_Analytics[[#This Row],[Years Since Last Promotion]]&lt;=15,"10-15")</f>
        <v>5-10</v>
      </c>
      <c r="AR175" s="14">
        <v>10</v>
      </c>
      <c r="AS175" s="3" t="str" cm="1">
        <f t="array" ref="AS1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76" spans="1:45" x14ac:dyDescent="0.25">
      <c r="A176" s="12">
        <v>45</v>
      </c>
      <c r="B176" s="12" t="str" cm="1">
        <f t="array" ref="B176">_xlfn.IFS(HR_Analytics[[#This Row],[Age]]&lt;=30,"Below 30",HR_Analytics[[#This Row],[Age]]&lt;=40,"30-40",HR_Analytics[[#This Row],[Age]]&lt;=60,"40-60")</f>
        <v>40-60</v>
      </c>
      <c r="C176" s="9" t="s">
        <v>17</v>
      </c>
      <c r="D176" s="9" t="s">
        <v>11</v>
      </c>
      <c r="E176" s="9" t="s">
        <v>12</v>
      </c>
      <c r="F176" s="3">
        <v>4</v>
      </c>
      <c r="G176" s="3" t="str" cm="1">
        <f t="array" ref="G176">_xlfn.IFS(HR_Analytics[[#This Row],[Distance From Home]]&lt;=5,"1-5",HR_Analytics[[#This Row],[Distance From Home]]&lt;=10,"5-10",HR_Analytics[[#This Row],[Distance From Home]]&lt;=15,"10-15",HR_Analytics[[#This Row],[Distance From Home]]&lt;=20,"15-20",HR_Analytics[[#This Row],[Distance From Home]]&gt;20,"Above 20")</f>
        <v>1-5</v>
      </c>
      <c r="H176" s="3">
        <v>2</v>
      </c>
      <c r="I176" s="9" t="str">
        <f>VLOOKUP(H176,Mapping!$J$2:$K$6,2,0)</f>
        <v>College</v>
      </c>
      <c r="J176" s="9" t="s">
        <v>13</v>
      </c>
      <c r="K176" s="3">
        <v>240</v>
      </c>
      <c r="L176" s="3">
        <v>3</v>
      </c>
      <c r="M176" s="9" t="str">
        <f>VLOOKUP(L176,Mapping!$A$2:$B$5,2,0)</f>
        <v>Neutral</v>
      </c>
      <c r="N176" s="9" t="s">
        <v>14</v>
      </c>
      <c r="O176" s="3">
        <v>3</v>
      </c>
      <c r="P176" s="9" t="str">
        <f>VLOOKUP(O176,Mapping!$A$9:$B$12,2,0)</f>
        <v>High</v>
      </c>
      <c r="Q176" s="3">
        <v>2</v>
      </c>
      <c r="R176" s="9" t="str">
        <f>VLOOKUP(Q176,Mapping!$A$16:$B$20,2,0)</f>
        <v>Junior</v>
      </c>
      <c r="S176" s="9" t="s">
        <v>15</v>
      </c>
      <c r="T176" s="3">
        <v>1</v>
      </c>
      <c r="U176" s="9" t="str">
        <f>VLOOKUP(T176,Mapping!$E$9:$F$12,2,0)</f>
        <v>Very Dissatisfied</v>
      </c>
      <c r="V176" s="9" t="s">
        <v>26</v>
      </c>
      <c r="W176" s="5">
        <v>5006</v>
      </c>
      <c r="X176" s="3">
        <v>4</v>
      </c>
      <c r="Y176" s="9" t="s">
        <v>10</v>
      </c>
      <c r="Z176" s="4">
        <v>11</v>
      </c>
      <c r="AA176" s="24">
        <f>HR_Analytics[[#This Row],[Salary Hike]]/100</f>
        <v>0.11</v>
      </c>
      <c r="AB176" s="3">
        <v>3</v>
      </c>
      <c r="AC176" s="9" t="str">
        <f>VLOOKUP(AB176,Mapping!$E$2:$F$3,2,0)</f>
        <v>Excellent</v>
      </c>
      <c r="AD176" s="3">
        <v>1</v>
      </c>
      <c r="AE176" s="9" t="str">
        <f>VLOOKUP(AD176,Mapping!$E$16:$F$19,2,0)</f>
        <v>Very Dissatisfied</v>
      </c>
      <c r="AF176" s="3">
        <v>1</v>
      </c>
      <c r="AG176" s="3">
        <v>9</v>
      </c>
      <c r="AH176" s="3" t="str" cm="1">
        <f t="array" ref="AH176">_xlfn.IFS(HR_Analytics[[#This Row],[Total Working Years]]&lt;=2,"0-2",HR_Analytics[[#This Row],[Total Working Years]]&lt;=5,"2-5",HR_Analytics[[#This Row],[Total Working Years]]&lt;=10,"5-10",HR_Analytics[[#This Row],[Total Working Years]]&lt;=20,"10-20",HR_Analytics[[#This Row],[Total Working Years]]&lt;=40,"20-40")</f>
        <v>5-10</v>
      </c>
      <c r="AI176" s="3">
        <v>3</v>
      </c>
      <c r="AJ176" s="3">
        <v>4</v>
      </c>
      <c r="AK176" s="9" t="str">
        <f>VLOOKUP(AJ176,Mapping!$J$10:$K$13,2,0)</f>
        <v>Best</v>
      </c>
      <c r="AL176" s="3">
        <v>5</v>
      </c>
      <c r="AM176" s="3" t="str" cm="1">
        <f t="array" ref="AM176">_xlfn.IFS(HR_Analytics[[#This Row],[Years At Company]]&lt;=2,"0-2",HR_Analytics[[#This Row],[Years At Company]]&lt;=5,"2-5",HR_Analytics[[#This Row],[Years At Company]]&lt;=10,"5-10",HR_Analytics[[#This Row],[Years At Company]]&lt;=20,"10-20",HR_Analytics[[#This Row],[Years At Company]]&lt;=40,"20-40")</f>
        <v>2-5</v>
      </c>
      <c r="AN176" s="3">
        <v>4</v>
      </c>
      <c r="AO176" s="3" t="str" cm="1">
        <f t="array" ref="AO176">_xlfn.IFS(HR_Analytics[[#This Row],[Years In Current Role]]&lt;=2,"0-2",HR_Analytics[[#This Row],[Years In Current Role]]&lt;=5,"2-5",HR_Analytics[[#This Row],[Years In Current Role]]&lt;=10,"5-10",HR_Analytics[[#This Row],[Years In Current Role]]&lt;=15,"10-15",HR_Analytics[[#This Row],[Years In Current Role]]&gt;15,"Above 15")</f>
        <v>2-5</v>
      </c>
      <c r="AP176" s="3">
        <v>0</v>
      </c>
      <c r="AQ176" s="14" t="str" cm="1">
        <f t="array" ref="AQ176">_xlfn.IFS(HR_Analytics[[#This Row],[Years Since Last Promotion]]&lt;=2,"0-2",HR_Analytics[[#This Row],[Years Since Last Promotion]]&lt;=5,"2-5",HR_Analytics[[#This Row],[Years Since Last Promotion]]&lt;=10,"5-10",HR_Analytics[[#This Row],[Years Since Last Promotion]]&lt;=15,"10-15")</f>
        <v>0-2</v>
      </c>
      <c r="AR176" s="14">
        <v>3</v>
      </c>
      <c r="AS176" s="3" t="str" cm="1">
        <f t="array" ref="AS1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77" spans="1:45" x14ac:dyDescent="0.25">
      <c r="A177" s="12">
        <v>56</v>
      </c>
      <c r="B177" s="12" t="str" cm="1">
        <f t="array" ref="B177">_xlfn.IFS(HR_Analytics[[#This Row],[Age]]&lt;=30,"Below 30",HR_Analytics[[#This Row],[Age]]&lt;=40,"30-40",HR_Analytics[[#This Row],[Age]]&lt;=60,"40-60")</f>
        <v>40-60</v>
      </c>
      <c r="C177" s="9" t="s">
        <v>17</v>
      </c>
      <c r="D177" s="9" t="s">
        <v>11</v>
      </c>
      <c r="E177" s="9" t="s">
        <v>19</v>
      </c>
      <c r="F177" s="3">
        <v>8</v>
      </c>
      <c r="G177" s="3" t="str" cm="1">
        <f t="array" ref="G177">_xlfn.IFS(HR_Analytics[[#This Row],[Distance From Home]]&lt;=5,"1-5",HR_Analytics[[#This Row],[Distance From Home]]&lt;=10,"5-10",HR_Analytics[[#This Row],[Distance From Home]]&lt;=15,"10-15",HR_Analytics[[#This Row],[Distance From Home]]&lt;=20,"15-20",HR_Analytics[[#This Row],[Distance From Home]]&gt;20,"Above 20")</f>
        <v>5-10</v>
      </c>
      <c r="H177" s="3">
        <v>3</v>
      </c>
      <c r="I177" s="9" t="str">
        <f>VLOOKUP(H177,Mapping!$J$2:$K$6,2,0)</f>
        <v>Bachelors</v>
      </c>
      <c r="J177" s="9" t="s">
        <v>13</v>
      </c>
      <c r="K177" s="3">
        <v>241</v>
      </c>
      <c r="L177" s="3">
        <v>3</v>
      </c>
      <c r="M177" s="9" t="str">
        <f>VLOOKUP(L177,Mapping!$A$2:$B$5,2,0)</f>
        <v>Neutral</v>
      </c>
      <c r="N177" s="9" t="s">
        <v>14</v>
      </c>
      <c r="O177" s="3">
        <v>3</v>
      </c>
      <c r="P177" s="9" t="str">
        <f>VLOOKUP(O177,Mapping!$A$9:$B$12,2,0)</f>
        <v>High</v>
      </c>
      <c r="Q177" s="3">
        <v>1</v>
      </c>
      <c r="R177" s="9" t="str">
        <f>VLOOKUP(Q177,Mapping!$A$16:$B$20,2,0)</f>
        <v>Entry Level</v>
      </c>
      <c r="S177" s="9" t="s">
        <v>21</v>
      </c>
      <c r="T177" s="3">
        <v>1</v>
      </c>
      <c r="U177" s="9" t="str">
        <f>VLOOKUP(T177,Mapping!$E$9:$F$12,2,0)</f>
        <v>Very Dissatisfied</v>
      </c>
      <c r="V177" s="9" t="s">
        <v>26</v>
      </c>
      <c r="W177" s="5">
        <v>4257</v>
      </c>
      <c r="X177" s="3">
        <v>4</v>
      </c>
      <c r="Y177" s="9" t="s">
        <v>10</v>
      </c>
      <c r="Z177" s="4">
        <v>18</v>
      </c>
      <c r="AA177" s="24">
        <f>HR_Analytics[[#This Row],[Salary Hike]]/100</f>
        <v>0.18</v>
      </c>
      <c r="AB177" s="3">
        <v>3</v>
      </c>
      <c r="AC177" s="9" t="str">
        <f>VLOOKUP(AB177,Mapping!$E$2:$F$3,2,0)</f>
        <v>Excellent</v>
      </c>
      <c r="AD177" s="3">
        <v>3</v>
      </c>
      <c r="AE177" s="9" t="str">
        <f>VLOOKUP(AD177,Mapping!$E$16:$F$19,2,0)</f>
        <v>Neutral</v>
      </c>
      <c r="AF177" s="3">
        <v>1</v>
      </c>
      <c r="AG177" s="3">
        <v>19</v>
      </c>
      <c r="AH177" s="3" t="str" cm="1">
        <f t="array" ref="AH177">_xlfn.IFS(HR_Analytics[[#This Row],[Total Working Years]]&lt;=2,"0-2",HR_Analytics[[#This Row],[Total Working Years]]&lt;=5,"2-5",HR_Analytics[[#This Row],[Total Working Years]]&lt;=10,"5-10",HR_Analytics[[#This Row],[Total Working Years]]&lt;=20,"10-20",HR_Analytics[[#This Row],[Total Working Years]]&lt;=40,"20-40")</f>
        <v>10-20</v>
      </c>
      <c r="AI177" s="3">
        <v>3</v>
      </c>
      <c r="AJ177" s="3">
        <v>3</v>
      </c>
      <c r="AK177" s="9" t="str">
        <f>VLOOKUP(AJ177,Mapping!$J$10:$K$13,2,0)</f>
        <v>Better</v>
      </c>
      <c r="AL177" s="3">
        <v>2</v>
      </c>
      <c r="AM177" s="3" t="str" cm="1">
        <f t="array" ref="AM177">_xlfn.IFS(HR_Analytics[[#This Row],[Years At Company]]&lt;=2,"0-2",HR_Analytics[[#This Row],[Years At Company]]&lt;=5,"2-5",HR_Analytics[[#This Row],[Years At Company]]&lt;=10,"5-10",HR_Analytics[[#This Row],[Years At Company]]&lt;=20,"10-20",HR_Analytics[[#This Row],[Years At Company]]&lt;=40,"20-40")</f>
        <v>0-2</v>
      </c>
      <c r="AN177" s="3">
        <v>2</v>
      </c>
      <c r="AO177" s="3" t="str" cm="1">
        <f t="array" ref="AO177">_xlfn.IFS(HR_Analytics[[#This Row],[Years In Current Role]]&lt;=2,"0-2",HR_Analytics[[#This Row],[Years In Current Role]]&lt;=5,"2-5",HR_Analytics[[#This Row],[Years In Current Role]]&lt;=10,"5-10",HR_Analytics[[#This Row],[Years In Current Role]]&lt;=15,"10-15",HR_Analytics[[#This Row],[Years In Current Role]]&gt;15,"Above 15")</f>
        <v>0-2</v>
      </c>
      <c r="AP177" s="3">
        <v>2</v>
      </c>
      <c r="AQ177" s="14" t="str" cm="1">
        <f t="array" ref="AQ177">_xlfn.IFS(HR_Analytics[[#This Row],[Years Since Last Promotion]]&lt;=2,"0-2",HR_Analytics[[#This Row],[Years Since Last Promotion]]&lt;=5,"2-5",HR_Analytics[[#This Row],[Years Since Last Promotion]]&lt;=10,"5-10",HR_Analytics[[#This Row],[Years Since Last Promotion]]&lt;=15,"10-15")</f>
        <v>0-2</v>
      </c>
      <c r="AR177" s="14">
        <v>2</v>
      </c>
      <c r="AS177" s="3" t="str" cm="1">
        <f t="array" ref="AS1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78" spans="1:45" x14ac:dyDescent="0.25">
      <c r="A178" s="12">
        <v>33</v>
      </c>
      <c r="B178" s="12" t="str" cm="1">
        <f t="array" ref="B178">_xlfn.IFS(HR_Analytics[[#This Row],[Age]]&lt;=30,"Below 30",HR_Analytics[[#This Row],[Age]]&lt;=40,"30-40",HR_Analytics[[#This Row],[Age]]&lt;=60,"40-60")</f>
        <v>30-40</v>
      </c>
      <c r="C178" s="9" t="s">
        <v>17</v>
      </c>
      <c r="D178" s="9" t="s">
        <v>11</v>
      </c>
      <c r="E178" s="9" t="s">
        <v>19</v>
      </c>
      <c r="F178" s="3">
        <v>2</v>
      </c>
      <c r="G178" s="3" t="str" cm="1">
        <f t="array" ref="G178">_xlfn.IFS(HR_Analytics[[#This Row],[Distance From Home]]&lt;=5,"1-5",HR_Analytics[[#This Row],[Distance From Home]]&lt;=10,"5-10",HR_Analytics[[#This Row],[Distance From Home]]&lt;=15,"10-15",HR_Analytics[[#This Row],[Distance From Home]]&lt;=20,"15-20",HR_Analytics[[#This Row],[Distance From Home]]&gt;20,"Above 20")</f>
        <v>1-5</v>
      </c>
      <c r="H178" s="3">
        <v>3</v>
      </c>
      <c r="I178" s="9" t="str">
        <f>VLOOKUP(H178,Mapping!$J$2:$K$6,2,0)</f>
        <v>Bachelors</v>
      </c>
      <c r="J178" s="9" t="s">
        <v>13</v>
      </c>
      <c r="K178" s="3">
        <v>242</v>
      </c>
      <c r="L178" s="3">
        <v>3</v>
      </c>
      <c r="M178" s="9" t="str">
        <f>VLOOKUP(L178,Mapping!$A$2:$B$5,2,0)</f>
        <v>Neutral</v>
      </c>
      <c r="N178" s="9" t="s">
        <v>20</v>
      </c>
      <c r="O178" s="3">
        <v>3</v>
      </c>
      <c r="P178" s="9" t="str">
        <f>VLOOKUP(O178,Mapping!$A$9:$B$12,2,0)</f>
        <v>High</v>
      </c>
      <c r="Q178" s="3">
        <v>1</v>
      </c>
      <c r="R178" s="9" t="str">
        <f>VLOOKUP(Q178,Mapping!$A$16:$B$20,2,0)</f>
        <v>Entry Level</v>
      </c>
      <c r="S178" s="9" t="s">
        <v>21</v>
      </c>
      <c r="T178" s="3">
        <v>4</v>
      </c>
      <c r="U178" s="9" t="str">
        <f>VLOOKUP(T178,Mapping!$E$9:$F$12,2,0)</f>
        <v>Satisfied</v>
      </c>
      <c r="V178" s="9" t="s">
        <v>16</v>
      </c>
      <c r="W178" s="5">
        <v>2500</v>
      </c>
      <c r="X178" s="3">
        <v>0</v>
      </c>
      <c r="Y178" s="9" t="s">
        <v>17</v>
      </c>
      <c r="Z178" s="4">
        <v>14</v>
      </c>
      <c r="AA178" s="24">
        <f>HR_Analytics[[#This Row],[Salary Hike]]/100</f>
        <v>0.14000000000000001</v>
      </c>
      <c r="AB178" s="3">
        <v>3</v>
      </c>
      <c r="AC178" s="9" t="str">
        <f>VLOOKUP(AB178,Mapping!$E$2:$F$3,2,0)</f>
        <v>Excellent</v>
      </c>
      <c r="AD178" s="3">
        <v>1</v>
      </c>
      <c r="AE178" s="9" t="str">
        <f>VLOOKUP(AD178,Mapping!$E$16:$F$19,2,0)</f>
        <v>Very Dissatisfied</v>
      </c>
      <c r="AF178" s="3">
        <v>0</v>
      </c>
      <c r="AG178" s="3">
        <v>4</v>
      </c>
      <c r="AH178" s="3" t="str" cm="1">
        <f t="array" ref="AH178">_xlfn.IFS(HR_Analytics[[#This Row],[Total Working Years]]&lt;=2,"0-2",HR_Analytics[[#This Row],[Total Working Years]]&lt;=5,"2-5",HR_Analytics[[#This Row],[Total Working Years]]&lt;=10,"5-10",HR_Analytics[[#This Row],[Total Working Years]]&lt;=20,"10-20",HR_Analytics[[#This Row],[Total Working Years]]&lt;=40,"20-40")</f>
        <v>2-5</v>
      </c>
      <c r="AI178" s="3">
        <v>2</v>
      </c>
      <c r="AJ178" s="3">
        <v>4</v>
      </c>
      <c r="AK178" s="9" t="str">
        <f>VLOOKUP(AJ178,Mapping!$J$10:$K$13,2,0)</f>
        <v>Best</v>
      </c>
      <c r="AL178" s="3">
        <v>3</v>
      </c>
      <c r="AM178" s="3" t="str" cm="1">
        <f t="array" ref="AM178">_xlfn.IFS(HR_Analytics[[#This Row],[Years At Company]]&lt;=2,"0-2",HR_Analytics[[#This Row],[Years At Company]]&lt;=5,"2-5",HR_Analytics[[#This Row],[Years At Company]]&lt;=10,"5-10",HR_Analytics[[#This Row],[Years At Company]]&lt;=20,"10-20",HR_Analytics[[#This Row],[Years At Company]]&lt;=40,"20-40")</f>
        <v>2-5</v>
      </c>
      <c r="AN178" s="3">
        <v>1</v>
      </c>
      <c r="AO178" s="3" t="str" cm="1">
        <f t="array" ref="AO178">_xlfn.IFS(HR_Analytics[[#This Row],[Years In Current Role]]&lt;=2,"0-2",HR_Analytics[[#This Row],[Years In Current Role]]&lt;=5,"2-5",HR_Analytics[[#This Row],[Years In Current Role]]&lt;=10,"5-10",HR_Analytics[[#This Row],[Years In Current Role]]&lt;=15,"10-15",HR_Analytics[[#This Row],[Years In Current Role]]&gt;15,"Above 15")</f>
        <v>0-2</v>
      </c>
      <c r="AP178" s="3">
        <v>0</v>
      </c>
      <c r="AQ178" s="14" t="str" cm="1">
        <f t="array" ref="AQ178">_xlfn.IFS(HR_Analytics[[#This Row],[Years Since Last Promotion]]&lt;=2,"0-2",HR_Analytics[[#This Row],[Years Since Last Promotion]]&lt;=5,"2-5",HR_Analytics[[#This Row],[Years Since Last Promotion]]&lt;=10,"5-10",HR_Analytics[[#This Row],[Years Since Last Promotion]]&lt;=15,"10-15")</f>
        <v>0-2</v>
      </c>
      <c r="AR178" s="14">
        <v>2</v>
      </c>
      <c r="AS178" s="3" t="str" cm="1">
        <f t="array" ref="AS1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79" spans="1:45" x14ac:dyDescent="0.25">
      <c r="A179" s="12">
        <v>19</v>
      </c>
      <c r="B179" s="12" t="str" cm="1">
        <f t="array" ref="B179">_xlfn.IFS(HR_Analytics[[#This Row],[Age]]&lt;=30,"Below 30",HR_Analytics[[#This Row],[Age]]&lt;=40,"30-40",HR_Analytics[[#This Row],[Age]]&lt;=60,"40-60")</f>
        <v>Below 30</v>
      </c>
      <c r="C179" s="9" t="s">
        <v>10</v>
      </c>
      <c r="D179" s="9" t="s">
        <v>11</v>
      </c>
      <c r="E179" s="9" t="s">
        <v>19</v>
      </c>
      <c r="F179" s="3">
        <v>2</v>
      </c>
      <c r="G179" s="3" t="str" cm="1">
        <f t="array" ref="G179">_xlfn.IFS(HR_Analytics[[#This Row],[Distance From Home]]&lt;=5,"1-5",HR_Analytics[[#This Row],[Distance From Home]]&lt;=10,"5-10",HR_Analytics[[#This Row],[Distance From Home]]&lt;=15,"10-15",HR_Analytics[[#This Row],[Distance From Home]]&lt;=20,"15-20",HR_Analytics[[#This Row],[Distance From Home]]&gt;20,"Above 20")</f>
        <v>1-5</v>
      </c>
      <c r="H179" s="3">
        <v>3</v>
      </c>
      <c r="I179" s="9" t="str">
        <f>VLOOKUP(H179,Mapping!$J$2:$K$6,2,0)</f>
        <v>Bachelors</v>
      </c>
      <c r="J179" s="9" t="s">
        <v>13</v>
      </c>
      <c r="K179" s="3">
        <v>243</v>
      </c>
      <c r="L179" s="3">
        <v>2</v>
      </c>
      <c r="M179" s="9" t="str">
        <f>VLOOKUP(L179,Mapping!$A$2:$B$5,2,0)</f>
        <v>Dissatisfied</v>
      </c>
      <c r="N179" s="9" t="s">
        <v>20</v>
      </c>
      <c r="O179" s="3">
        <v>2</v>
      </c>
      <c r="P179" s="9" t="str">
        <f>VLOOKUP(O179,Mapping!$A$9:$B$12,2,0)</f>
        <v>Medium</v>
      </c>
      <c r="Q179" s="3">
        <v>1</v>
      </c>
      <c r="R179" s="9" t="str">
        <f>VLOOKUP(Q179,Mapping!$A$16:$B$20,2,0)</f>
        <v>Entry Level</v>
      </c>
      <c r="S179" s="9" t="s">
        <v>24</v>
      </c>
      <c r="T179" s="3">
        <v>4</v>
      </c>
      <c r="U179" s="9" t="str">
        <f>VLOOKUP(T179,Mapping!$E$9:$F$12,2,0)</f>
        <v>Satisfied</v>
      </c>
      <c r="V179" s="9" t="s">
        <v>16</v>
      </c>
      <c r="W179" s="5">
        <v>1102</v>
      </c>
      <c r="X179" s="3">
        <v>1</v>
      </c>
      <c r="Y179" s="9" t="s">
        <v>17</v>
      </c>
      <c r="Z179" s="4">
        <v>22</v>
      </c>
      <c r="AA179" s="24">
        <f>HR_Analytics[[#This Row],[Salary Hike]]/100</f>
        <v>0.22</v>
      </c>
      <c r="AB179" s="3">
        <v>4</v>
      </c>
      <c r="AC179" s="9" t="str">
        <f>VLOOKUP(AB179,Mapping!$E$2:$F$3,2,0)</f>
        <v>Outstanding</v>
      </c>
      <c r="AD179" s="3">
        <v>3</v>
      </c>
      <c r="AE179" s="9" t="str">
        <f>VLOOKUP(AD179,Mapping!$E$16:$F$19,2,0)</f>
        <v>Neutral</v>
      </c>
      <c r="AF179" s="3">
        <v>0</v>
      </c>
      <c r="AG179" s="3">
        <v>1</v>
      </c>
      <c r="AH179" s="3" t="str" cm="1">
        <f t="array" ref="AH179">_xlfn.IFS(HR_Analytics[[#This Row],[Total Working Years]]&lt;=2,"0-2",HR_Analytics[[#This Row],[Total Working Years]]&lt;=5,"2-5",HR_Analytics[[#This Row],[Total Working Years]]&lt;=10,"5-10",HR_Analytics[[#This Row],[Total Working Years]]&lt;=20,"10-20",HR_Analytics[[#This Row],[Total Working Years]]&lt;=40,"20-40")</f>
        <v>0-2</v>
      </c>
      <c r="AI179" s="3">
        <v>3</v>
      </c>
      <c r="AJ179" s="3">
        <v>2</v>
      </c>
      <c r="AK179" s="9" t="str">
        <f>VLOOKUP(AJ179,Mapping!$J$10:$K$13,2,0)</f>
        <v>Good</v>
      </c>
      <c r="AL179" s="3">
        <v>1</v>
      </c>
      <c r="AM179" s="3" t="str" cm="1">
        <f t="array" ref="AM179">_xlfn.IFS(HR_Analytics[[#This Row],[Years At Company]]&lt;=2,"0-2",HR_Analytics[[#This Row],[Years At Company]]&lt;=5,"2-5",HR_Analytics[[#This Row],[Years At Company]]&lt;=10,"5-10",HR_Analytics[[#This Row],[Years At Company]]&lt;=20,"10-20",HR_Analytics[[#This Row],[Years At Company]]&lt;=40,"20-40")</f>
        <v>0-2</v>
      </c>
      <c r="AN179" s="3">
        <v>0</v>
      </c>
      <c r="AO179" s="3" t="str" cm="1">
        <f t="array" ref="AO179">_xlfn.IFS(HR_Analytics[[#This Row],[Years In Current Role]]&lt;=2,"0-2",HR_Analytics[[#This Row],[Years In Current Role]]&lt;=5,"2-5",HR_Analytics[[#This Row],[Years In Current Role]]&lt;=10,"5-10",HR_Analytics[[#This Row],[Years In Current Role]]&lt;=15,"10-15",HR_Analytics[[#This Row],[Years In Current Role]]&gt;15,"Above 15")</f>
        <v>0-2</v>
      </c>
      <c r="AP179" s="3">
        <v>1</v>
      </c>
      <c r="AQ179" s="14" t="str" cm="1">
        <f t="array" ref="AQ179">_xlfn.IFS(HR_Analytics[[#This Row],[Years Since Last Promotion]]&lt;=2,"0-2",HR_Analytics[[#This Row],[Years Since Last Promotion]]&lt;=5,"2-5",HR_Analytics[[#This Row],[Years Since Last Promotion]]&lt;=10,"5-10",HR_Analytics[[#This Row],[Years Since Last Promotion]]&lt;=15,"10-15")</f>
        <v>0-2</v>
      </c>
      <c r="AR179" s="14">
        <v>0</v>
      </c>
      <c r="AS179" s="3" t="str" cm="1">
        <f t="array" ref="AS1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80" spans="1:45" x14ac:dyDescent="0.25">
      <c r="A180" s="12">
        <v>46</v>
      </c>
      <c r="B180" s="12" t="str" cm="1">
        <f t="array" ref="B180">_xlfn.IFS(HR_Analytics[[#This Row],[Age]]&lt;=30,"Below 30",HR_Analytics[[#This Row],[Age]]&lt;=40,"30-40",HR_Analytics[[#This Row],[Age]]&lt;=60,"40-60")</f>
        <v>40-60</v>
      </c>
      <c r="C180" s="9" t="s">
        <v>17</v>
      </c>
      <c r="D180" s="9" t="s">
        <v>11</v>
      </c>
      <c r="E180" s="9" t="s">
        <v>12</v>
      </c>
      <c r="F180" s="3">
        <v>1</v>
      </c>
      <c r="G180" s="3" t="str" cm="1">
        <f t="array" ref="G180">_xlfn.IFS(HR_Analytics[[#This Row],[Distance From Home]]&lt;=5,"1-5",HR_Analytics[[#This Row],[Distance From Home]]&lt;=10,"5-10",HR_Analytics[[#This Row],[Distance From Home]]&lt;=15,"10-15",HR_Analytics[[#This Row],[Distance From Home]]&lt;=20,"15-20",HR_Analytics[[#This Row],[Distance From Home]]&gt;20,"Above 20")</f>
        <v>1-5</v>
      </c>
      <c r="H180" s="3">
        <v>2</v>
      </c>
      <c r="I180" s="9" t="str">
        <f>VLOOKUP(H180,Mapping!$J$2:$K$6,2,0)</f>
        <v>College</v>
      </c>
      <c r="J180" s="9" t="s">
        <v>33</v>
      </c>
      <c r="K180" s="3">
        <v>244</v>
      </c>
      <c r="L180" s="3">
        <v>2</v>
      </c>
      <c r="M180" s="9" t="str">
        <f>VLOOKUP(L180,Mapping!$A$2:$B$5,2,0)</f>
        <v>Dissatisfied</v>
      </c>
      <c r="N180" s="9" t="s">
        <v>14</v>
      </c>
      <c r="O180" s="3">
        <v>3</v>
      </c>
      <c r="P180" s="9" t="str">
        <f>VLOOKUP(O180,Mapping!$A$9:$B$12,2,0)</f>
        <v>High</v>
      </c>
      <c r="Q180" s="3">
        <v>3</v>
      </c>
      <c r="R180" s="9" t="str">
        <f>VLOOKUP(Q180,Mapping!$A$16:$B$20,2,0)</f>
        <v>Mid Level</v>
      </c>
      <c r="S180" s="9" t="s">
        <v>15</v>
      </c>
      <c r="T180" s="3">
        <v>1</v>
      </c>
      <c r="U180" s="9" t="str">
        <f>VLOOKUP(T180,Mapping!$E$9:$F$12,2,0)</f>
        <v>Very Dissatisfied</v>
      </c>
      <c r="V180" s="9" t="s">
        <v>26</v>
      </c>
      <c r="W180" s="5">
        <v>10453</v>
      </c>
      <c r="X180" s="3">
        <v>1</v>
      </c>
      <c r="Y180" s="9" t="s">
        <v>17</v>
      </c>
      <c r="Z180" s="4">
        <v>25</v>
      </c>
      <c r="AA180" s="24">
        <f>HR_Analytics[[#This Row],[Salary Hike]]/100</f>
        <v>0.25</v>
      </c>
      <c r="AB180" s="3">
        <v>4</v>
      </c>
      <c r="AC180" s="9" t="str">
        <f>VLOOKUP(AB180,Mapping!$E$2:$F$3,2,0)</f>
        <v>Outstanding</v>
      </c>
      <c r="AD180" s="3">
        <v>3</v>
      </c>
      <c r="AE180" s="9" t="str">
        <f>VLOOKUP(AD180,Mapping!$E$16:$F$19,2,0)</f>
        <v>Neutral</v>
      </c>
      <c r="AF180" s="3">
        <v>3</v>
      </c>
      <c r="AG180" s="3">
        <v>24</v>
      </c>
      <c r="AH180" s="3" t="str" cm="1">
        <f t="array" ref="AH180">_xlfn.IFS(HR_Analytics[[#This Row],[Total Working Years]]&lt;=2,"0-2",HR_Analytics[[#This Row],[Total Working Years]]&lt;=5,"2-5",HR_Analytics[[#This Row],[Total Working Years]]&lt;=10,"5-10",HR_Analytics[[#This Row],[Total Working Years]]&lt;=20,"10-20",HR_Analytics[[#This Row],[Total Working Years]]&lt;=40,"20-40")</f>
        <v>20-40</v>
      </c>
      <c r="AI180" s="3">
        <v>2</v>
      </c>
      <c r="AJ180" s="3">
        <v>3</v>
      </c>
      <c r="AK180" s="9" t="str">
        <f>VLOOKUP(AJ180,Mapping!$J$10:$K$13,2,0)</f>
        <v>Better</v>
      </c>
      <c r="AL180" s="3">
        <v>24</v>
      </c>
      <c r="AM180" s="3" t="str" cm="1">
        <f t="array" ref="AM180">_xlfn.IFS(HR_Analytics[[#This Row],[Years At Company]]&lt;=2,"0-2",HR_Analytics[[#This Row],[Years At Company]]&lt;=5,"2-5",HR_Analytics[[#This Row],[Years At Company]]&lt;=10,"5-10",HR_Analytics[[#This Row],[Years At Company]]&lt;=20,"10-20",HR_Analytics[[#This Row],[Years At Company]]&lt;=40,"20-40")</f>
        <v>20-40</v>
      </c>
      <c r="AN180" s="3">
        <v>13</v>
      </c>
      <c r="AO180" s="3" t="str" cm="1">
        <f t="array" ref="AO180">_xlfn.IFS(HR_Analytics[[#This Row],[Years In Current Role]]&lt;=2,"0-2",HR_Analytics[[#This Row],[Years In Current Role]]&lt;=5,"2-5",HR_Analytics[[#This Row],[Years In Current Role]]&lt;=10,"5-10",HR_Analytics[[#This Row],[Years In Current Role]]&lt;=15,"10-15",HR_Analytics[[#This Row],[Years In Current Role]]&gt;15,"Above 15")</f>
        <v>10-15</v>
      </c>
      <c r="AP180" s="3">
        <v>15</v>
      </c>
      <c r="AQ180" s="14" t="str" cm="1">
        <f t="array" ref="AQ180">_xlfn.IFS(HR_Analytics[[#This Row],[Years Since Last Promotion]]&lt;=2,"0-2",HR_Analytics[[#This Row],[Years Since Last Promotion]]&lt;=5,"2-5",HR_Analytics[[#This Row],[Years Since Last Promotion]]&lt;=10,"5-10",HR_Analytics[[#This Row],[Years Since Last Promotion]]&lt;=15,"10-15")</f>
        <v>10-15</v>
      </c>
      <c r="AR180" s="14">
        <v>7</v>
      </c>
      <c r="AS180" s="3" t="str" cm="1">
        <f t="array" ref="AS1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81" spans="1:45" x14ac:dyDescent="0.25">
      <c r="A181" s="12">
        <v>38</v>
      </c>
      <c r="B181" s="12" t="str" cm="1">
        <f t="array" ref="B181">_xlfn.IFS(HR_Analytics[[#This Row],[Age]]&lt;=30,"Below 30",HR_Analytics[[#This Row],[Age]]&lt;=40,"30-40",HR_Analytics[[#This Row],[Age]]&lt;=60,"40-60")</f>
        <v>30-40</v>
      </c>
      <c r="C181" s="9" t="s">
        <v>17</v>
      </c>
      <c r="D181" s="9" t="s">
        <v>11</v>
      </c>
      <c r="E181" s="9" t="s">
        <v>19</v>
      </c>
      <c r="F181" s="3">
        <v>9</v>
      </c>
      <c r="G181" s="3" t="str" cm="1">
        <f t="array" ref="G181">_xlfn.IFS(HR_Analytics[[#This Row],[Distance From Home]]&lt;=5,"1-5",HR_Analytics[[#This Row],[Distance From Home]]&lt;=10,"5-10",HR_Analytics[[#This Row],[Distance From Home]]&lt;=15,"10-15",HR_Analytics[[#This Row],[Distance From Home]]&lt;=20,"15-20",HR_Analytics[[#This Row],[Distance From Home]]&gt;20,"Above 20")</f>
        <v>5-10</v>
      </c>
      <c r="H181" s="3">
        <v>2</v>
      </c>
      <c r="I181" s="9" t="str">
        <f>VLOOKUP(H181,Mapping!$J$2:$K$6,2,0)</f>
        <v>College</v>
      </c>
      <c r="J181" s="9" t="s">
        <v>13</v>
      </c>
      <c r="K181" s="3">
        <v>245</v>
      </c>
      <c r="L181" s="3">
        <v>3</v>
      </c>
      <c r="M181" s="9" t="str">
        <f>VLOOKUP(L181,Mapping!$A$2:$B$5,2,0)</f>
        <v>Neutral</v>
      </c>
      <c r="N181" s="9" t="s">
        <v>14</v>
      </c>
      <c r="O181" s="3">
        <v>3</v>
      </c>
      <c r="P181" s="9" t="str">
        <f>VLOOKUP(O181,Mapping!$A$9:$B$12,2,0)</f>
        <v>High</v>
      </c>
      <c r="Q181" s="3">
        <v>1</v>
      </c>
      <c r="R181" s="9" t="str">
        <f>VLOOKUP(Q181,Mapping!$A$16:$B$20,2,0)</f>
        <v>Entry Level</v>
      </c>
      <c r="S181" s="9" t="s">
        <v>24</v>
      </c>
      <c r="T181" s="3">
        <v>4</v>
      </c>
      <c r="U181" s="9" t="str">
        <f>VLOOKUP(T181,Mapping!$E$9:$F$12,2,0)</f>
        <v>Satisfied</v>
      </c>
      <c r="V181" s="9" t="s">
        <v>16</v>
      </c>
      <c r="W181" s="5">
        <v>2288</v>
      </c>
      <c r="X181" s="3">
        <v>1</v>
      </c>
      <c r="Y181" s="9" t="s">
        <v>17</v>
      </c>
      <c r="Z181" s="4">
        <v>12</v>
      </c>
      <c r="AA181" s="24">
        <f>HR_Analytics[[#This Row],[Salary Hike]]/100</f>
        <v>0.12</v>
      </c>
      <c r="AB181" s="3">
        <v>3</v>
      </c>
      <c r="AC181" s="9" t="str">
        <f>VLOOKUP(AB181,Mapping!$E$2:$F$3,2,0)</f>
        <v>Excellent</v>
      </c>
      <c r="AD181" s="3">
        <v>3</v>
      </c>
      <c r="AE181" s="9" t="str">
        <f>VLOOKUP(AD181,Mapping!$E$16:$F$19,2,0)</f>
        <v>Neutral</v>
      </c>
      <c r="AF181" s="3">
        <v>0</v>
      </c>
      <c r="AG181" s="3">
        <v>2</v>
      </c>
      <c r="AH181" s="3" t="str" cm="1">
        <f t="array" ref="AH181">_xlfn.IFS(HR_Analytics[[#This Row],[Total Working Years]]&lt;=2,"0-2",HR_Analytics[[#This Row],[Total Working Years]]&lt;=5,"2-5",HR_Analytics[[#This Row],[Total Working Years]]&lt;=10,"5-10",HR_Analytics[[#This Row],[Total Working Years]]&lt;=20,"10-20",HR_Analytics[[#This Row],[Total Working Years]]&lt;=40,"20-40")</f>
        <v>0-2</v>
      </c>
      <c r="AI181" s="3">
        <v>3</v>
      </c>
      <c r="AJ181" s="3">
        <v>3</v>
      </c>
      <c r="AK181" s="9" t="str">
        <f>VLOOKUP(AJ181,Mapping!$J$10:$K$13,2,0)</f>
        <v>Better</v>
      </c>
      <c r="AL181" s="3">
        <v>2</v>
      </c>
      <c r="AM181" s="3" t="str" cm="1">
        <f t="array" ref="AM181">_xlfn.IFS(HR_Analytics[[#This Row],[Years At Company]]&lt;=2,"0-2",HR_Analytics[[#This Row],[Years At Company]]&lt;=5,"2-5",HR_Analytics[[#This Row],[Years At Company]]&lt;=10,"5-10",HR_Analytics[[#This Row],[Years At Company]]&lt;=20,"10-20",HR_Analytics[[#This Row],[Years At Company]]&lt;=40,"20-40")</f>
        <v>0-2</v>
      </c>
      <c r="AN181" s="3">
        <v>2</v>
      </c>
      <c r="AO181" s="3" t="str" cm="1">
        <f t="array" ref="AO181">_xlfn.IFS(HR_Analytics[[#This Row],[Years In Current Role]]&lt;=2,"0-2",HR_Analytics[[#This Row],[Years In Current Role]]&lt;=5,"2-5",HR_Analytics[[#This Row],[Years In Current Role]]&lt;=10,"5-10",HR_Analytics[[#This Row],[Years In Current Role]]&lt;=15,"10-15",HR_Analytics[[#This Row],[Years In Current Role]]&gt;15,"Above 15")</f>
        <v>0-2</v>
      </c>
      <c r="AP181" s="3">
        <v>2</v>
      </c>
      <c r="AQ181" s="14" t="str" cm="1">
        <f t="array" ref="AQ181">_xlfn.IFS(HR_Analytics[[#This Row],[Years Since Last Promotion]]&lt;=2,"0-2",HR_Analytics[[#This Row],[Years Since Last Promotion]]&lt;=5,"2-5",HR_Analytics[[#This Row],[Years Since Last Promotion]]&lt;=10,"5-10",HR_Analytics[[#This Row],[Years Since Last Promotion]]&lt;=15,"10-15")</f>
        <v>0-2</v>
      </c>
      <c r="AR181" s="14">
        <v>1</v>
      </c>
      <c r="AS181" s="3" t="str" cm="1">
        <f t="array" ref="AS1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82" spans="1:45" x14ac:dyDescent="0.25">
      <c r="A182" s="12">
        <v>31</v>
      </c>
      <c r="B182" s="12" t="str" cm="1">
        <f t="array" ref="B182">_xlfn.IFS(HR_Analytics[[#This Row],[Age]]&lt;=30,"Below 30",HR_Analytics[[#This Row],[Age]]&lt;=40,"30-40",HR_Analytics[[#This Row],[Age]]&lt;=60,"40-60")</f>
        <v>30-40</v>
      </c>
      <c r="C182" s="9" t="s">
        <v>17</v>
      </c>
      <c r="D182" s="9" t="s">
        <v>11</v>
      </c>
      <c r="E182" s="9" t="s">
        <v>19</v>
      </c>
      <c r="F182" s="3">
        <v>12</v>
      </c>
      <c r="G182" s="3" t="str" cm="1">
        <f t="array" ref="G182">_xlfn.IFS(HR_Analytics[[#This Row],[Distance From Home]]&lt;=5,"1-5",HR_Analytics[[#This Row],[Distance From Home]]&lt;=10,"5-10",HR_Analytics[[#This Row],[Distance From Home]]&lt;=15,"10-15",HR_Analytics[[#This Row],[Distance From Home]]&lt;=20,"15-20",HR_Analytics[[#This Row],[Distance From Home]]&gt;20,"Above 20")</f>
        <v>10-15</v>
      </c>
      <c r="H182" s="3">
        <v>1</v>
      </c>
      <c r="I182" s="9" t="str">
        <f>VLOOKUP(H182,Mapping!$J$2:$K$6,2,0)</f>
        <v>Below College</v>
      </c>
      <c r="J182" s="9" t="s">
        <v>25</v>
      </c>
      <c r="K182" s="3">
        <v>246</v>
      </c>
      <c r="L182" s="3">
        <v>3</v>
      </c>
      <c r="M182" s="9" t="str">
        <f>VLOOKUP(L182,Mapping!$A$2:$B$5,2,0)</f>
        <v>Neutral</v>
      </c>
      <c r="N182" s="9" t="s">
        <v>14</v>
      </c>
      <c r="O182" s="3">
        <v>3</v>
      </c>
      <c r="P182" s="9" t="str">
        <f>VLOOKUP(O182,Mapping!$A$9:$B$12,2,0)</f>
        <v>High</v>
      </c>
      <c r="Q182" s="3">
        <v>1</v>
      </c>
      <c r="R182" s="9" t="str">
        <f>VLOOKUP(Q182,Mapping!$A$16:$B$20,2,0)</f>
        <v>Entry Level</v>
      </c>
      <c r="S182" s="9" t="s">
        <v>21</v>
      </c>
      <c r="T182" s="3">
        <v>4</v>
      </c>
      <c r="U182" s="9" t="str">
        <f>VLOOKUP(T182,Mapping!$E$9:$F$12,2,0)</f>
        <v>Satisfied</v>
      </c>
      <c r="V182" s="9" t="s">
        <v>22</v>
      </c>
      <c r="W182" s="5">
        <v>3929</v>
      </c>
      <c r="X182" s="3">
        <v>8</v>
      </c>
      <c r="Y182" s="9" t="s">
        <v>10</v>
      </c>
      <c r="Z182" s="4">
        <v>23</v>
      </c>
      <c r="AA182" s="24">
        <f>HR_Analytics[[#This Row],[Salary Hike]]/100</f>
        <v>0.23</v>
      </c>
      <c r="AB182" s="3">
        <v>4</v>
      </c>
      <c r="AC182" s="9" t="str">
        <f>VLOOKUP(AB182,Mapping!$E$2:$F$3,2,0)</f>
        <v>Outstanding</v>
      </c>
      <c r="AD182" s="3">
        <v>3</v>
      </c>
      <c r="AE182" s="9" t="str">
        <f>VLOOKUP(AD182,Mapping!$E$16:$F$19,2,0)</f>
        <v>Neutral</v>
      </c>
      <c r="AF182" s="3">
        <v>1</v>
      </c>
      <c r="AG182" s="3">
        <v>7</v>
      </c>
      <c r="AH182" s="3" t="str" cm="1">
        <f t="array" ref="AH182">_xlfn.IFS(HR_Analytics[[#This Row],[Total Working Years]]&lt;=2,"0-2",HR_Analytics[[#This Row],[Total Working Years]]&lt;=5,"2-5",HR_Analytics[[#This Row],[Total Working Years]]&lt;=10,"5-10",HR_Analytics[[#This Row],[Total Working Years]]&lt;=20,"10-20",HR_Analytics[[#This Row],[Total Working Years]]&lt;=40,"20-40")</f>
        <v>5-10</v>
      </c>
      <c r="AI182" s="3">
        <v>0</v>
      </c>
      <c r="AJ182" s="3">
        <v>3</v>
      </c>
      <c r="AK182" s="9" t="str">
        <f>VLOOKUP(AJ182,Mapping!$J$10:$K$13,2,0)</f>
        <v>Better</v>
      </c>
      <c r="AL182" s="3">
        <v>4</v>
      </c>
      <c r="AM182" s="3" t="str" cm="1">
        <f t="array" ref="AM182">_xlfn.IFS(HR_Analytics[[#This Row],[Years At Company]]&lt;=2,"0-2",HR_Analytics[[#This Row],[Years At Company]]&lt;=5,"2-5",HR_Analytics[[#This Row],[Years At Company]]&lt;=10,"5-10",HR_Analytics[[#This Row],[Years At Company]]&lt;=20,"10-20",HR_Analytics[[#This Row],[Years At Company]]&lt;=40,"20-40")</f>
        <v>2-5</v>
      </c>
      <c r="AN182" s="3">
        <v>2</v>
      </c>
      <c r="AO182" s="3" t="str" cm="1">
        <f t="array" ref="AO182">_xlfn.IFS(HR_Analytics[[#This Row],[Years In Current Role]]&lt;=2,"0-2",HR_Analytics[[#This Row],[Years In Current Role]]&lt;=5,"2-5",HR_Analytics[[#This Row],[Years In Current Role]]&lt;=10,"5-10",HR_Analytics[[#This Row],[Years In Current Role]]&lt;=15,"10-15",HR_Analytics[[#This Row],[Years In Current Role]]&gt;15,"Above 15")</f>
        <v>0-2</v>
      </c>
      <c r="AP182" s="3">
        <v>0</v>
      </c>
      <c r="AQ182" s="14" t="str" cm="1">
        <f t="array" ref="AQ182">_xlfn.IFS(HR_Analytics[[#This Row],[Years Since Last Promotion]]&lt;=2,"0-2",HR_Analytics[[#This Row],[Years Since Last Promotion]]&lt;=5,"2-5",HR_Analytics[[#This Row],[Years Since Last Promotion]]&lt;=10,"5-10",HR_Analytics[[#This Row],[Years Since Last Promotion]]&lt;=15,"10-15")</f>
        <v>0-2</v>
      </c>
      <c r="AR182" s="14">
        <v>2</v>
      </c>
      <c r="AS182" s="3" t="str" cm="1">
        <f t="array" ref="AS1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83" spans="1:45" x14ac:dyDescent="0.25">
      <c r="A183" s="12">
        <v>34</v>
      </c>
      <c r="B183" s="12" t="str" cm="1">
        <f t="array" ref="B183">_xlfn.IFS(HR_Analytics[[#This Row],[Age]]&lt;=30,"Below 30",HR_Analytics[[#This Row],[Age]]&lt;=40,"30-40",HR_Analytics[[#This Row],[Age]]&lt;=60,"40-60")</f>
        <v>30-40</v>
      </c>
      <c r="C183" s="9" t="s">
        <v>17</v>
      </c>
      <c r="D183" s="9" t="s">
        <v>11</v>
      </c>
      <c r="E183" s="9" t="s">
        <v>19</v>
      </c>
      <c r="F183" s="3">
        <v>27</v>
      </c>
      <c r="G183" s="3" t="str" cm="1">
        <f t="array" ref="G183">_xlfn.IFS(HR_Analytics[[#This Row],[Distance From Home]]&lt;=5,"1-5",HR_Analytics[[#This Row],[Distance From Home]]&lt;=10,"5-10",HR_Analytics[[#This Row],[Distance From Home]]&lt;=15,"10-15",HR_Analytics[[#This Row],[Distance From Home]]&lt;=20,"15-20",HR_Analytics[[#This Row],[Distance From Home]]&gt;20,"Above 20")</f>
        <v>Above 20</v>
      </c>
      <c r="H183" s="3">
        <v>2</v>
      </c>
      <c r="I183" s="9" t="str">
        <f>VLOOKUP(H183,Mapping!$J$2:$K$6,2,0)</f>
        <v>College</v>
      </c>
      <c r="J183" s="9" t="s">
        <v>25</v>
      </c>
      <c r="K183" s="3">
        <v>247</v>
      </c>
      <c r="L183" s="3">
        <v>4</v>
      </c>
      <c r="M183" s="9" t="str">
        <f>VLOOKUP(L183,Mapping!$A$2:$B$5,2,0)</f>
        <v>Satisfied</v>
      </c>
      <c r="N183" s="9" t="s">
        <v>14</v>
      </c>
      <c r="O183" s="3">
        <v>3</v>
      </c>
      <c r="P183" s="9" t="str">
        <f>VLOOKUP(O183,Mapping!$A$9:$B$12,2,0)</f>
        <v>High</v>
      </c>
      <c r="Q183" s="3">
        <v>1</v>
      </c>
      <c r="R183" s="9" t="str">
        <f>VLOOKUP(Q183,Mapping!$A$16:$B$20,2,0)</f>
        <v>Entry Level</v>
      </c>
      <c r="S183" s="9" t="s">
        <v>21</v>
      </c>
      <c r="T183" s="3">
        <v>2</v>
      </c>
      <c r="U183" s="9" t="str">
        <f>VLOOKUP(T183,Mapping!$E$9:$F$12,2,0)</f>
        <v>Dissatisfied</v>
      </c>
      <c r="V183" s="9" t="s">
        <v>16</v>
      </c>
      <c r="W183" s="5">
        <v>2311</v>
      </c>
      <c r="X183" s="3">
        <v>2</v>
      </c>
      <c r="Y183" s="9" t="s">
        <v>17</v>
      </c>
      <c r="Z183" s="4">
        <v>15</v>
      </c>
      <c r="AA183" s="24">
        <f>HR_Analytics[[#This Row],[Salary Hike]]/100</f>
        <v>0.15</v>
      </c>
      <c r="AB183" s="3">
        <v>3</v>
      </c>
      <c r="AC183" s="9" t="str">
        <f>VLOOKUP(AB183,Mapping!$E$2:$F$3,2,0)</f>
        <v>Excellent</v>
      </c>
      <c r="AD183" s="3">
        <v>4</v>
      </c>
      <c r="AE183" s="9" t="str">
        <f>VLOOKUP(AD183,Mapping!$E$16:$F$19,2,0)</f>
        <v>Satisfied</v>
      </c>
      <c r="AF183" s="3">
        <v>0</v>
      </c>
      <c r="AG183" s="3">
        <v>9</v>
      </c>
      <c r="AH183" s="3" t="str" cm="1">
        <f t="array" ref="AH183">_xlfn.IFS(HR_Analytics[[#This Row],[Total Working Years]]&lt;=2,"0-2",HR_Analytics[[#This Row],[Total Working Years]]&lt;=5,"2-5",HR_Analytics[[#This Row],[Total Working Years]]&lt;=10,"5-10",HR_Analytics[[#This Row],[Total Working Years]]&lt;=20,"10-20",HR_Analytics[[#This Row],[Total Working Years]]&lt;=40,"20-40")</f>
        <v>5-10</v>
      </c>
      <c r="AI183" s="3">
        <v>3</v>
      </c>
      <c r="AJ183" s="3">
        <v>3</v>
      </c>
      <c r="AK183" s="9" t="str">
        <f>VLOOKUP(AJ183,Mapping!$J$10:$K$13,2,0)</f>
        <v>Better</v>
      </c>
      <c r="AL183" s="3">
        <v>3</v>
      </c>
      <c r="AM183" s="3" t="str" cm="1">
        <f t="array" ref="AM183">_xlfn.IFS(HR_Analytics[[#This Row],[Years At Company]]&lt;=2,"0-2",HR_Analytics[[#This Row],[Years At Company]]&lt;=5,"2-5",HR_Analytics[[#This Row],[Years At Company]]&lt;=10,"5-10",HR_Analytics[[#This Row],[Years At Company]]&lt;=20,"10-20",HR_Analytics[[#This Row],[Years At Company]]&lt;=40,"20-40")</f>
        <v>2-5</v>
      </c>
      <c r="AN183" s="3">
        <v>2</v>
      </c>
      <c r="AO183" s="3" t="str" cm="1">
        <f t="array" ref="AO183">_xlfn.IFS(HR_Analytics[[#This Row],[Years In Current Role]]&lt;=2,"0-2",HR_Analytics[[#This Row],[Years In Current Role]]&lt;=5,"2-5",HR_Analytics[[#This Row],[Years In Current Role]]&lt;=10,"5-10",HR_Analytics[[#This Row],[Years In Current Role]]&lt;=15,"10-15",HR_Analytics[[#This Row],[Years In Current Role]]&gt;15,"Above 15")</f>
        <v>0-2</v>
      </c>
      <c r="AP183" s="3">
        <v>1</v>
      </c>
      <c r="AQ183" s="14" t="str" cm="1">
        <f t="array" ref="AQ183">_xlfn.IFS(HR_Analytics[[#This Row],[Years Since Last Promotion]]&lt;=2,"0-2",HR_Analytics[[#This Row],[Years Since Last Promotion]]&lt;=5,"2-5",HR_Analytics[[#This Row],[Years Since Last Promotion]]&lt;=10,"5-10",HR_Analytics[[#This Row],[Years Since Last Promotion]]&lt;=15,"10-15")</f>
        <v>0-2</v>
      </c>
      <c r="AR183" s="14">
        <v>2</v>
      </c>
      <c r="AS183" s="3" t="str" cm="1">
        <f t="array" ref="AS1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84" spans="1:45" x14ac:dyDescent="0.25">
      <c r="A184" s="12">
        <v>41</v>
      </c>
      <c r="B184" s="12" t="str" cm="1">
        <f t="array" ref="B184">_xlfn.IFS(HR_Analytics[[#This Row],[Age]]&lt;=30,"Below 30",HR_Analytics[[#This Row],[Age]]&lt;=40,"30-40",HR_Analytics[[#This Row],[Age]]&lt;=60,"40-60")</f>
        <v>40-60</v>
      </c>
      <c r="C184" s="9" t="s">
        <v>10</v>
      </c>
      <c r="D184" s="9" t="s">
        <v>11</v>
      </c>
      <c r="E184" s="9" t="s">
        <v>12</v>
      </c>
      <c r="F184" s="3">
        <v>20</v>
      </c>
      <c r="G184" s="3" t="str" cm="1">
        <f t="array" ref="G184">_xlfn.IFS(HR_Analytics[[#This Row],[Distance From Home]]&lt;=5,"1-5",HR_Analytics[[#This Row],[Distance From Home]]&lt;=10,"5-10",HR_Analytics[[#This Row],[Distance From Home]]&lt;=15,"10-15",HR_Analytics[[#This Row],[Distance From Home]]&lt;=20,"15-20",HR_Analytics[[#This Row],[Distance From Home]]&gt;20,"Above 20")</f>
        <v>15-20</v>
      </c>
      <c r="H184" s="3">
        <v>2</v>
      </c>
      <c r="I184" s="9" t="str">
        <f>VLOOKUP(H184,Mapping!$J$2:$K$6,2,0)</f>
        <v>College</v>
      </c>
      <c r="J184" s="9" t="s">
        <v>33</v>
      </c>
      <c r="K184" s="3">
        <v>248</v>
      </c>
      <c r="L184" s="3">
        <v>2</v>
      </c>
      <c r="M184" s="9" t="str">
        <f>VLOOKUP(L184,Mapping!$A$2:$B$5,2,0)</f>
        <v>Dissatisfied</v>
      </c>
      <c r="N184" s="9" t="s">
        <v>14</v>
      </c>
      <c r="O184" s="3">
        <v>3</v>
      </c>
      <c r="P184" s="9" t="str">
        <f>VLOOKUP(O184,Mapping!$A$9:$B$12,2,0)</f>
        <v>High</v>
      </c>
      <c r="Q184" s="3">
        <v>1</v>
      </c>
      <c r="R184" s="9" t="str">
        <f>VLOOKUP(Q184,Mapping!$A$16:$B$20,2,0)</f>
        <v>Entry Level</v>
      </c>
      <c r="S184" s="9" t="s">
        <v>31</v>
      </c>
      <c r="T184" s="3">
        <v>2</v>
      </c>
      <c r="U184" s="9" t="str">
        <f>VLOOKUP(T184,Mapping!$E$9:$F$12,2,0)</f>
        <v>Dissatisfied</v>
      </c>
      <c r="V184" s="9" t="s">
        <v>16</v>
      </c>
      <c r="W184" s="5">
        <v>3140</v>
      </c>
      <c r="X184" s="3">
        <v>1</v>
      </c>
      <c r="Y184" s="9" t="s">
        <v>10</v>
      </c>
      <c r="Z184" s="4">
        <v>22</v>
      </c>
      <c r="AA184" s="24">
        <f>HR_Analytics[[#This Row],[Salary Hike]]/100</f>
        <v>0.22</v>
      </c>
      <c r="AB184" s="3">
        <v>4</v>
      </c>
      <c r="AC184" s="9" t="str">
        <f>VLOOKUP(AB184,Mapping!$E$2:$F$3,2,0)</f>
        <v>Outstanding</v>
      </c>
      <c r="AD184" s="3">
        <v>4</v>
      </c>
      <c r="AE184" s="9" t="str">
        <f>VLOOKUP(AD184,Mapping!$E$16:$F$19,2,0)</f>
        <v>Satisfied</v>
      </c>
      <c r="AF184" s="3">
        <v>0</v>
      </c>
      <c r="AG184" s="3">
        <v>4</v>
      </c>
      <c r="AH184" s="3" t="str" cm="1">
        <f t="array" ref="AH184">_xlfn.IFS(HR_Analytics[[#This Row],[Total Working Years]]&lt;=2,"0-2",HR_Analytics[[#This Row],[Total Working Years]]&lt;=5,"2-5",HR_Analytics[[#This Row],[Total Working Years]]&lt;=10,"5-10",HR_Analytics[[#This Row],[Total Working Years]]&lt;=20,"10-20",HR_Analytics[[#This Row],[Total Working Years]]&lt;=40,"20-40")</f>
        <v>2-5</v>
      </c>
      <c r="AI184" s="3">
        <v>5</v>
      </c>
      <c r="AJ184" s="3">
        <v>2</v>
      </c>
      <c r="AK184" s="9" t="str">
        <f>VLOOKUP(AJ184,Mapping!$J$10:$K$13,2,0)</f>
        <v>Good</v>
      </c>
      <c r="AL184" s="3">
        <v>4</v>
      </c>
      <c r="AM184" s="3" t="str" cm="1">
        <f t="array" ref="AM184">_xlfn.IFS(HR_Analytics[[#This Row],[Years At Company]]&lt;=2,"0-2",HR_Analytics[[#This Row],[Years At Company]]&lt;=5,"2-5",HR_Analytics[[#This Row],[Years At Company]]&lt;=10,"5-10",HR_Analytics[[#This Row],[Years At Company]]&lt;=20,"10-20",HR_Analytics[[#This Row],[Years At Company]]&lt;=40,"20-40")</f>
        <v>2-5</v>
      </c>
      <c r="AN184" s="3">
        <v>3</v>
      </c>
      <c r="AO184" s="3" t="str" cm="1">
        <f t="array" ref="AO184">_xlfn.IFS(HR_Analytics[[#This Row],[Years In Current Role]]&lt;=2,"0-2",HR_Analytics[[#This Row],[Years In Current Role]]&lt;=5,"2-5",HR_Analytics[[#This Row],[Years In Current Role]]&lt;=10,"5-10",HR_Analytics[[#This Row],[Years In Current Role]]&lt;=15,"10-15",HR_Analytics[[#This Row],[Years In Current Role]]&gt;15,"Above 15")</f>
        <v>2-5</v>
      </c>
      <c r="AP184" s="3">
        <v>0</v>
      </c>
      <c r="AQ184" s="14" t="str" cm="1">
        <f t="array" ref="AQ184">_xlfn.IFS(HR_Analytics[[#This Row],[Years Since Last Promotion]]&lt;=2,"0-2",HR_Analytics[[#This Row],[Years Since Last Promotion]]&lt;=5,"2-5",HR_Analytics[[#This Row],[Years Since Last Promotion]]&lt;=10,"5-10",HR_Analytics[[#This Row],[Years Since Last Promotion]]&lt;=15,"10-15")</f>
        <v>0-2</v>
      </c>
      <c r="AR184" s="14">
        <v>2</v>
      </c>
      <c r="AS184" s="3" t="str" cm="1">
        <f t="array" ref="AS1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85" spans="1:45" x14ac:dyDescent="0.25">
      <c r="A185" s="12">
        <v>50</v>
      </c>
      <c r="B185" s="12" t="str" cm="1">
        <f t="array" ref="B185">_xlfn.IFS(HR_Analytics[[#This Row],[Age]]&lt;=30,"Below 30",HR_Analytics[[#This Row],[Age]]&lt;=40,"30-40",HR_Analytics[[#This Row],[Age]]&lt;=60,"40-60")</f>
        <v>40-60</v>
      </c>
      <c r="C185" s="9" t="s">
        <v>17</v>
      </c>
      <c r="D185" s="9" t="s">
        <v>11</v>
      </c>
      <c r="E185" s="9" t="s">
        <v>19</v>
      </c>
      <c r="F185" s="3">
        <v>1</v>
      </c>
      <c r="G185" s="3" t="str" cm="1">
        <f t="array" ref="G185">_xlfn.IFS(HR_Analytics[[#This Row],[Distance From Home]]&lt;=5,"1-5",HR_Analytics[[#This Row],[Distance From Home]]&lt;=10,"5-10",HR_Analytics[[#This Row],[Distance From Home]]&lt;=15,"10-15",HR_Analytics[[#This Row],[Distance From Home]]&lt;=20,"15-20",HR_Analytics[[#This Row],[Distance From Home]]&gt;20,"Above 20")</f>
        <v>1-5</v>
      </c>
      <c r="H185" s="3">
        <v>3</v>
      </c>
      <c r="I185" s="9" t="str">
        <f>VLOOKUP(H185,Mapping!$J$2:$K$6,2,0)</f>
        <v>Bachelors</v>
      </c>
      <c r="J185" s="9" t="s">
        <v>25</v>
      </c>
      <c r="K185" s="3">
        <v>249</v>
      </c>
      <c r="L185" s="3">
        <v>3</v>
      </c>
      <c r="M185" s="9" t="str">
        <f>VLOOKUP(L185,Mapping!$A$2:$B$5,2,0)</f>
        <v>Neutral</v>
      </c>
      <c r="N185" s="9" t="s">
        <v>20</v>
      </c>
      <c r="O185" s="3">
        <v>2</v>
      </c>
      <c r="P185" s="9" t="str">
        <f>VLOOKUP(O185,Mapping!$A$9:$B$12,2,0)</f>
        <v>Medium</v>
      </c>
      <c r="Q185" s="3">
        <v>1</v>
      </c>
      <c r="R185" s="9" t="str">
        <f>VLOOKUP(Q185,Mapping!$A$16:$B$20,2,0)</f>
        <v>Entry Level</v>
      </c>
      <c r="S185" s="9" t="s">
        <v>24</v>
      </c>
      <c r="T185" s="3">
        <v>3</v>
      </c>
      <c r="U185" s="9" t="str">
        <f>VLOOKUP(T185,Mapping!$E$9:$F$12,2,0)</f>
        <v>Neutral</v>
      </c>
      <c r="V185" s="9" t="s">
        <v>22</v>
      </c>
      <c r="W185" s="5">
        <v>3690</v>
      </c>
      <c r="X185" s="3">
        <v>2</v>
      </c>
      <c r="Y185" s="9" t="s">
        <v>17</v>
      </c>
      <c r="Z185" s="4">
        <v>15</v>
      </c>
      <c r="AA185" s="24">
        <f>HR_Analytics[[#This Row],[Salary Hike]]/100</f>
        <v>0.15</v>
      </c>
      <c r="AB185" s="3">
        <v>3</v>
      </c>
      <c r="AC185" s="9" t="str">
        <f>VLOOKUP(AB185,Mapping!$E$2:$F$3,2,0)</f>
        <v>Excellent</v>
      </c>
      <c r="AD185" s="3">
        <v>4</v>
      </c>
      <c r="AE185" s="9" t="str">
        <f>VLOOKUP(AD185,Mapping!$E$16:$F$19,2,0)</f>
        <v>Satisfied</v>
      </c>
      <c r="AF185" s="3">
        <v>1</v>
      </c>
      <c r="AG185" s="3">
        <v>5</v>
      </c>
      <c r="AH185" s="3" t="str" cm="1">
        <f t="array" ref="AH185">_xlfn.IFS(HR_Analytics[[#This Row],[Total Working Years]]&lt;=2,"0-2",HR_Analytics[[#This Row],[Total Working Years]]&lt;=5,"2-5",HR_Analytics[[#This Row],[Total Working Years]]&lt;=10,"5-10",HR_Analytics[[#This Row],[Total Working Years]]&lt;=20,"10-20",HR_Analytics[[#This Row],[Total Working Years]]&lt;=40,"20-40")</f>
        <v>2-5</v>
      </c>
      <c r="AI185" s="3">
        <v>2</v>
      </c>
      <c r="AJ185" s="3">
        <v>2</v>
      </c>
      <c r="AK185" s="9" t="str">
        <f>VLOOKUP(AJ185,Mapping!$J$10:$K$13,2,0)</f>
        <v>Good</v>
      </c>
      <c r="AL185" s="3">
        <v>3</v>
      </c>
      <c r="AM185" s="3" t="str" cm="1">
        <f t="array" ref="AM185">_xlfn.IFS(HR_Analytics[[#This Row],[Years At Company]]&lt;=2,"0-2",HR_Analytics[[#This Row],[Years At Company]]&lt;=5,"2-5",HR_Analytics[[#This Row],[Years At Company]]&lt;=10,"5-10",HR_Analytics[[#This Row],[Years At Company]]&lt;=20,"10-20",HR_Analytics[[#This Row],[Years At Company]]&lt;=40,"20-40")</f>
        <v>2-5</v>
      </c>
      <c r="AN185" s="3">
        <v>2</v>
      </c>
      <c r="AO185" s="3" t="str" cm="1">
        <f t="array" ref="AO185">_xlfn.IFS(HR_Analytics[[#This Row],[Years In Current Role]]&lt;=2,"0-2",HR_Analytics[[#This Row],[Years In Current Role]]&lt;=5,"2-5",HR_Analytics[[#This Row],[Years In Current Role]]&lt;=10,"5-10",HR_Analytics[[#This Row],[Years In Current Role]]&lt;=15,"10-15",HR_Analytics[[#This Row],[Years In Current Role]]&gt;15,"Above 15")</f>
        <v>0-2</v>
      </c>
      <c r="AP185" s="3">
        <v>0</v>
      </c>
      <c r="AQ185" s="14" t="str" cm="1">
        <f t="array" ref="AQ185">_xlfn.IFS(HR_Analytics[[#This Row],[Years Since Last Promotion]]&lt;=2,"0-2",HR_Analytics[[#This Row],[Years Since Last Promotion]]&lt;=5,"2-5",HR_Analytics[[#This Row],[Years Since Last Promotion]]&lt;=10,"5-10",HR_Analytics[[#This Row],[Years Since Last Promotion]]&lt;=15,"10-15")</f>
        <v>0-2</v>
      </c>
      <c r="AR185" s="14">
        <v>2</v>
      </c>
      <c r="AS185" s="3" t="str" cm="1">
        <f t="array" ref="AS1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86" spans="1:45" x14ac:dyDescent="0.25">
      <c r="A186" s="12">
        <v>53</v>
      </c>
      <c r="B186" s="12" t="str" cm="1">
        <f t="array" ref="B186">_xlfn.IFS(HR_Analytics[[#This Row],[Age]]&lt;=30,"Below 30",HR_Analytics[[#This Row],[Age]]&lt;=40,"30-40",HR_Analytics[[#This Row],[Age]]&lt;=60,"40-60")</f>
        <v>40-60</v>
      </c>
      <c r="C186" s="9" t="s">
        <v>17</v>
      </c>
      <c r="D186" s="9" t="s">
        <v>11</v>
      </c>
      <c r="E186" s="9" t="s">
        <v>19</v>
      </c>
      <c r="F186" s="3">
        <v>13</v>
      </c>
      <c r="G186" s="3" t="str" cm="1">
        <f t="array" ref="G186">_xlfn.IFS(HR_Analytics[[#This Row],[Distance From Home]]&lt;=5,"1-5",HR_Analytics[[#This Row],[Distance From Home]]&lt;=10,"5-10",HR_Analytics[[#This Row],[Distance From Home]]&lt;=15,"10-15",HR_Analytics[[#This Row],[Distance From Home]]&lt;=20,"15-20",HR_Analytics[[#This Row],[Distance From Home]]&gt;20,"Above 20")</f>
        <v>10-15</v>
      </c>
      <c r="H186" s="3">
        <v>2</v>
      </c>
      <c r="I186" s="9" t="str">
        <f>VLOOKUP(H186,Mapping!$J$2:$K$6,2,0)</f>
        <v>College</v>
      </c>
      <c r="J186" s="9" t="s">
        <v>25</v>
      </c>
      <c r="K186" s="3">
        <v>250</v>
      </c>
      <c r="L186" s="3">
        <v>4</v>
      </c>
      <c r="M186" s="9" t="str">
        <f>VLOOKUP(L186,Mapping!$A$2:$B$5,2,0)</f>
        <v>Satisfied</v>
      </c>
      <c r="N186" s="9" t="s">
        <v>14</v>
      </c>
      <c r="O186" s="3">
        <v>4</v>
      </c>
      <c r="P186" s="9" t="str">
        <f>VLOOKUP(O186,Mapping!$A$9:$B$12,2,0)</f>
        <v>Very High</v>
      </c>
      <c r="Q186" s="3">
        <v>2</v>
      </c>
      <c r="R186" s="9" t="str">
        <f>VLOOKUP(Q186,Mapping!$A$16:$B$20,2,0)</f>
        <v>Junior</v>
      </c>
      <c r="S186" s="9" t="s">
        <v>27</v>
      </c>
      <c r="T186" s="3">
        <v>1</v>
      </c>
      <c r="U186" s="9" t="str">
        <f>VLOOKUP(T186,Mapping!$E$9:$F$12,2,0)</f>
        <v>Very Dissatisfied</v>
      </c>
      <c r="V186" s="9" t="s">
        <v>26</v>
      </c>
      <c r="W186" s="5">
        <v>4450</v>
      </c>
      <c r="X186" s="3">
        <v>1</v>
      </c>
      <c r="Y186" s="9" t="s">
        <v>17</v>
      </c>
      <c r="Z186" s="4">
        <v>11</v>
      </c>
      <c r="AA186" s="24">
        <f>HR_Analytics[[#This Row],[Salary Hike]]/100</f>
        <v>0.11</v>
      </c>
      <c r="AB186" s="3">
        <v>3</v>
      </c>
      <c r="AC186" s="9" t="str">
        <f>VLOOKUP(AB186,Mapping!$E$2:$F$3,2,0)</f>
        <v>Excellent</v>
      </c>
      <c r="AD186" s="3">
        <v>3</v>
      </c>
      <c r="AE186" s="9" t="str">
        <f>VLOOKUP(AD186,Mapping!$E$16:$F$19,2,0)</f>
        <v>Neutral</v>
      </c>
      <c r="AF186" s="3">
        <v>2</v>
      </c>
      <c r="AG186" s="3">
        <v>5</v>
      </c>
      <c r="AH186" s="3" t="str" cm="1">
        <f t="array" ref="AH186">_xlfn.IFS(HR_Analytics[[#This Row],[Total Working Years]]&lt;=2,"0-2",HR_Analytics[[#This Row],[Total Working Years]]&lt;=5,"2-5",HR_Analytics[[#This Row],[Total Working Years]]&lt;=10,"5-10",HR_Analytics[[#This Row],[Total Working Years]]&lt;=20,"10-20",HR_Analytics[[#This Row],[Total Working Years]]&lt;=40,"20-40")</f>
        <v>2-5</v>
      </c>
      <c r="AI186" s="3">
        <v>3</v>
      </c>
      <c r="AJ186" s="3">
        <v>3</v>
      </c>
      <c r="AK186" s="9" t="str">
        <f>VLOOKUP(AJ186,Mapping!$J$10:$K$13,2,0)</f>
        <v>Better</v>
      </c>
      <c r="AL186" s="3">
        <v>4</v>
      </c>
      <c r="AM186" s="3" t="str" cm="1">
        <f t="array" ref="AM186">_xlfn.IFS(HR_Analytics[[#This Row],[Years At Company]]&lt;=2,"0-2",HR_Analytics[[#This Row],[Years At Company]]&lt;=5,"2-5",HR_Analytics[[#This Row],[Years At Company]]&lt;=10,"5-10",HR_Analytics[[#This Row],[Years At Company]]&lt;=20,"10-20",HR_Analytics[[#This Row],[Years At Company]]&lt;=40,"20-40")</f>
        <v>2-5</v>
      </c>
      <c r="AN186" s="3">
        <v>2</v>
      </c>
      <c r="AO186" s="3" t="str" cm="1">
        <f t="array" ref="AO186">_xlfn.IFS(HR_Analytics[[#This Row],[Years In Current Role]]&lt;=2,"0-2",HR_Analytics[[#This Row],[Years In Current Role]]&lt;=5,"2-5",HR_Analytics[[#This Row],[Years In Current Role]]&lt;=10,"5-10",HR_Analytics[[#This Row],[Years In Current Role]]&lt;=15,"10-15",HR_Analytics[[#This Row],[Years In Current Role]]&gt;15,"Above 15")</f>
        <v>0-2</v>
      </c>
      <c r="AP186" s="3">
        <v>1</v>
      </c>
      <c r="AQ186" s="14" t="str" cm="1">
        <f t="array" ref="AQ186">_xlfn.IFS(HR_Analytics[[#This Row],[Years Since Last Promotion]]&lt;=2,"0-2",HR_Analytics[[#This Row],[Years Since Last Promotion]]&lt;=5,"2-5",HR_Analytics[[#This Row],[Years Since Last Promotion]]&lt;=10,"5-10",HR_Analytics[[#This Row],[Years Since Last Promotion]]&lt;=15,"10-15")</f>
        <v>0-2</v>
      </c>
      <c r="AR186" s="14">
        <v>3</v>
      </c>
      <c r="AS186" s="3" t="str" cm="1">
        <f t="array" ref="AS1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87" spans="1:45" x14ac:dyDescent="0.25">
      <c r="A187" s="12">
        <v>33</v>
      </c>
      <c r="B187" s="12" t="str" cm="1">
        <f t="array" ref="B187">_xlfn.IFS(HR_Analytics[[#This Row],[Age]]&lt;=30,"Below 30",HR_Analytics[[#This Row],[Age]]&lt;=40,"30-40",HR_Analytics[[#This Row],[Age]]&lt;=60,"40-60")</f>
        <v>30-40</v>
      </c>
      <c r="C187" s="9" t="s">
        <v>17</v>
      </c>
      <c r="D187" s="9" t="s">
        <v>11</v>
      </c>
      <c r="E187" s="9" t="s">
        <v>19</v>
      </c>
      <c r="F187" s="3">
        <v>14</v>
      </c>
      <c r="G187" s="3" t="str" cm="1">
        <f t="array" ref="G187">_xlfn.IFS(HR_Analytics[[#This Row],[Distance From Home]]&lt;=5,"1-5",HR_Analytics[[#This Row],[Distance From Home]]&lt;=10,"5-10",HR_Analytics[[#This Row],[Distance From Home]]&lt;=15,"10-15",HR_Analytics[[#This Row],[Distance From Home]]&lt;=20,"15-20",HR_Analytics[[#This Row],[Distance From Home]]&gt;20,"Above 20")</f>
        <v>10-15</v>
      </c>
      <c r="H187" s="3">
        <v>3</v>
      </c>
      <c r="I187" s="9" t="str">
        <f>VLOOKUP(H187,Mapping!$J$2:$K$6,2,0)</f>
        <v>Bachelors</v>
      </c>
      <c r="J187" s="9" t="s">
        <v>25</v>
      </c>
      <c r="K187" s="3">
        <v>252</v>
      </c>
      <c r="L187" s="3">
        <v>4</v>
      </c>
      <c r="M187" s="9" t="str">
        <f>VLOOKUP(L187,Mapping!$A$2:$B$5,2,0)</f>
        <v>Satisfied</v>
      </c>
      <c r="N187" s="9" t="s">
        <v>14</v>
      </c>
      <c r="O187" s="3">
        <v>3</v>
      </c>
      <c r="P187" s="9" t="str">
        <f>VLOOKUP(O187,Mapping!$A$9:$B$12,2,0)</f>
        <v>High</v>
      </c>
      <c r="Q187" s="3">
        <v>1</v>
      </c>
      <c r="R187" s="9" t="str">
        <f>VLOOKUP(Q187,Mapping!$A$16:$B$20,2,0)</f>
        <v>Entry Level</v>
      </c>
      <c r="S187" s="9" t="s">
        <v>21</v>
      </c>
      <c r="T187" s="3">
        <v>2</v>
      </c>
      <c r="U187" s="9" t="str">
        <f>VLOOKUP(T187,Mapping!$E$9:$F$12,2,0)</f>
        <v>Dissatisfied</v>
      </c>
      <c r="V187" s="9" t="s">
        <v>22</v>
      </c>
      <c r="W187" s="5">
        <v>2756</v>
      </c>
      <c r="X187" s="3">
        <v>1</v>
      </c>
      <c r="Y187" s="9" t="s">
        <v>17</v>
      </c>
      <c r="Z187" s="4">
        <v>13</v>
      </c>
      <c r="AA187" s="24">
        <f>HR_Analytics[[#This Row],[Salary Hike]]/100</f>
        <v>0.13</v>
      </c>
      <c r="AB187" s="3">
        <v>3</v>
      </c>
      <c r="AC187" s="9" t="str">
        <f>VLOOKUP(AB187,Mapping!$E$2:$F$3,2,0)</f>
        <v>Excellent</v>
      </c>
      <c r="AD187" s="3">
        <v>4</v>
      </c>
      <c r="AE187" s="9" t="str">
        <f>VLOOKUP(AD187,Mapping!$E$16:$F$19,2,0)</f>
        <v>Satisfied</v>
      </c>
      <c r="AF187" s="3">
        <v>1</v>
      </c>
      <c r="AG187" s="3">
        <v>8</v>
      </c>
      <c r="AH187" s="3" t="str" cm="1">
        <f t="array" ref="AH187">_xlfn.IFS(HR_Analytics[[#This Row],[Total Working Years]]&lt;=2,"0-2",HR_Analytics[[#This Row],[Total Working Years]]&lt;=5,"2-5",HR_Analytics[[#This Row],[Total Working Years]]&lt;=10,"5-10",HR_Analytics[[#This Row],[Total Working Years]]&lt;=20,"10-20",HR_Analytics[[#This Row],[Total Working Years]]&lt;=40,"20-40")</f>
        <v>5-10</v>
      </c>
      <c r="AI187" s="3">
        <v>5</v>
      </c>
      <c r="AJ187" s="3">
        <v>3</v>
      </c>
      <c r="AK187" s="9" t="str">
        <f>VLOOKUP(AJ187,Mapping!$J$10:$K$13,2,0)</f>
        <v>Better</v>
      </c>
      <c r="AL187" s="3">
        <v>8</v>
      </c>
      <c r="AM187" s="3" t="str" cm="1">
        <f t="array" ref="AM187">_xlfn.IFS(HR_Analytics[[#This Row],[Years At Company]]&lt;=2,"0-2",HR_Analytics[[#This Row],[Years At Company]]&lt;=5,"2-5",HR_Analytics[[#This Row],[Years At Company]]&lt;=10,"5-10",HR_Analytics[[#This Row],[Years At Company]]&lt;=20,"10-20",HR_Analytics[[#This Row],[Years At Company]]&lt;=40,"20-40")</f>
        <v>5-10</v>
      </c>
      <c r="AN187" s="3">
        <v>7</v>
      </c>
      <c r="AO187" s="3" t="str" cm="1">
        <f t="array" ref="AO187">_xlfn.IFS(HR_Analytics[[#This Row],[Years In Current Role]]&lt;=2,"0-2",HR_Analytics[[#This Row],[Years In Current Role]]&lt;=5,"2-5",HR_Analytics[[#This Row],[Years In Current Role]]&lt;=10,"5-10",HR_Analytics[[#This Row],[Years In Current Role]]&lt;=15,"10-15",HR_Analytics[[#This Row],[Years In Current Role]]&gt;15,"Above 15")</f>
        <v>5-10</v>
      </c>
      <c r="AP187" s="3">
        <v>1</v>
      </c>
      <c r="AQ187" s="14" t="str" cm="1">
        <f t="array" ref="AQ187">_xlfn.IFS(HR_Analytics[[#This Row],[Years Since Last Promotion]]&lt;=2,"0-2",HR_Analytics[[#This Row],[Years Since Last Promotion]]&lt;=5,"2-5",HR_Analytics[[#This Row],[Years Since Last Promotion]]&lt;=10,"5-10",HR_Analytics[[#This Row],[Years Since Last Promotion]]&lt;=15,"10-15")</f>
        <v>0-2</v>
      </c>
      <c r="AR187" s="14">
        <v>6</v>
      </c>
      <c r="AS187" s="3" t="str" cm="1">
        <f t="array" ref="AS1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88" spans="1:45" x14ac:dyDescent="0.25">
      <c r="A188" s="12">
        <v>40</v>
      </c>
      <c r="B188" s="12" t="str" cm="1">
        <f t="array" ref="B188">_xlfn.IFS(HR_Analytics[[#This Row],[Age]]&lt;=30,"Below 30",HR_Analytics[[#This Row],[Age]]&lt;=40,"30-40",HR_Analytics[[#This Row],[Age]]&lt;=60,"40-60")</f>
        <v>30-40</v>
      </c>
      <c r="C188" s="9" t="s">
        <v>17</v>
      </c>
      <c r="D188" s="9" t="s">
        <v>11</v>
      </c>
      <c r="E188" s="9" t="s">
        <v>19</v>
      </c>
      <c r="F188" s="3">
        <v>4</v>
      </c>
      <c r="G188" s="3" t="str" cm="1">
        <f t="array" ref="G188">_xlfn.IFS(HR_Analytics[[#This Row],[Distance From Home]]&lt;=5,"1-5",HR_Analytics[[#This Row],[Distance From Home]]&lt;=10,"5-10",HR_Analytics[[#This Row],[Distance From Home]]&lt;=15,"10-15",HR_Analytics[[#This Row],[Distance From Home]]&lt;=20,"15-20",HR_Analytics[[#This Row],[Distance From Home]]&gt;20,"Above 20")</f>
        <v>1-5</v>
      </c>
      <c r="H188" s="3">
        <v>1</v>
      </c>
      <c r="I188" s="9" t="str">
        <f>VLOOKUP(H188,Mapping!$J$2:$K$6,2,0)</f>
        <v>Below College</v>
      </c>
      <c r="J188" s="9" t="s">
        <v>25</v>
      </c>
      <c r="K188" s="3">
        <v>253</v>
      </c>
      <c r="L188" s="3">
        <v>4</v>
      </c>
      <c r="M188" s="9" t="str">
        <f>VLOOKUP(L188,Mapping!$A$2:$B$5,2,0)</f>
        <v>Satisfied</v>
      </c>
      <c r="N188" s="9" t="s">
        <v>14</v>
      </c>
      <c r="O188" s="3">
        <v>3</v>
      </c>
      <c r="P188" s="9" t="str">
        <f>VLOOKUP(O188,Mapping!$A$9:$B$12,2,0)</f>
        <v>High</v>
      </c>
      <c r="Q188" s="3">
        <v>5</v>
      </c>
      <c r="R188" s="9" t="str">
        <f>VLOOKUP(Q188,Mapping!$A$16:$B$20,2,0)</f>
        <v>Executive</v>
      </c>
      <c r="S188" s="9" t="s">
        <v>30</v>
      </c>
      <c r="T188" s="3">
        <v>3</v>
      </c>
      <c r="U188" s="9" t="str">
        <f>VLOOKUP(T188,Mapping!$E$9:$F$12,2,0)</f>
        <v>Neutral</v>
      </c>
      <c r="V188" s="9" t="s">
        <v>22</v>
      </c>
      <c r="W188" s="5">
        <v>19033</v>
      </c>
      <c r="X188" s="3">
        <v>1</v>
      </c>
      <c r="Y188" s="9" t="s">
        <v>17</v>
      </c>
      <c r="Z188" s="4">
        <v>14</v>
      </c>
      <c r="AA188" s="24">
        <f>HR_Analytics[[#This Row],[Salary Hike]]/100</f>
        <v>0.14000000000000001</v>
      </c>
      <c r="AB188" s="3">
        <v>3</v>
      </c>
      <c r="AC188" s="9" t="str">
        <f>VLOOKUP(AB188,Mapping!$E$2:$F$3,2,0)</f>
        <v>Excellent</v>
      </c>
      <c r="AD188" s="3">
        <v>2</v>
      </c>
      <c r="AE188" s="9" t="str">
        <f>VLOOKUP(AD188,Mapping!$E$16:$F$19,2,0)</f>
        <v>Dissatisfied</v>
      </c>
      <c r="AF188" s="3">
        <v>1</v>
      </c>
      <c r="AG188" s="3">
        <v>21</v>
      </c>
      <c r="AH188" s="3" t="str" cm="1">
        <f t="array" ref="AH188">_xlfn.IFS(HR_Analytics[[#This Row],[Total Working Years]]&lt;=2,"0-2",HR_Analytics[[#This Row],[Total Working Years]]&lt;=5,"2-5",HR_Analytics[[#This Row],[Total Working Years]]&lt;=10,"5-10",HR_Analytics[[#This Row],[Total Working Years]]&lt;=20,"10-20",HR_Analytics[[#This Row],[Total Working Years]]&lt;=40,"20-40")</f>
        <v>20-40</v>
      </c>
      <c r="AI188" s="3">
        <v>2</v>
      </c>
      <c r="AJ188" s="3">
        <v>3</v>
      </c>
      <c r="AK188" s="9" t="str">
        <f>VLOOKUP(AJ188,Mapping!$J$10:$K$13,2,0)</f>
        <v>Better</v>
      </c>
      <c r="AL188" s="3">
        <v>20</v>
      </c>
      <c r="AM188" s="3" t="str" cm="1">
        <f t="array" ref="AM188">_xlfn.IFS(HR_Analytics[[#This Row],[Years At Company]]&lt;=2,"0-2",HR_Analytics[[#This Row],[Years At Company]]&lt;=5,"2-5",HR_Analytics[[#This Row],[Years At Company]]&lt;=10,"5-10",HR_Analytics[[#This Row],[Years At Company]]&lt;=20,"10-20",HR_Analytics[[#This Row],[Years At Company]]&lt;=40,"20-40")</f>
        <v>10-20</v>
      </c>
      <c r="AN188" s="3">
        <v>8</v>
      </c>
      <c r="AO188" s="3" t="str" cm="1">
        <f t="array" ref="AO188">_xlfn.IFS(HR_Analytics[[#This Row],[Years In Current Role]]&lt;=2,"0-2",HR_Analytics[[#This Row],[Years In Current Role]]&lt;=5,"2-5",HR_Analytics[[#This Row],[Years In Current Role]]&lt;=10,"5-10",HR_Analytics[[#This Row],[Years In Current Role]]&lt;=15,"10-15",HR_Analytics[[#This Row],[Years In Current Role]]&gt;15,"Above 15")</f>
        <v>5-10</v>
      </c>
      <c r="AP188" s="3">
        <v>9</v>
      </c>
      <c r="AQ188" s="14" t="str" cm="1">
        <f t="array" ref="AQ188">_xlfn.IFS(HR_Analytics[[#This Row],[Years Since Last Promotion]]&lt;=2,"0-2",HR_Analytics[[#This Row],[Years Since Last Promotion]]&lt;=5,"2-5",HR_Analytics[[#This Row],[Years Since Last Promotion]]&lt;=10,"5-10",HR_Analytics[[#This Row],[Years Since Last Promotion]]&lt;=15,"10-15")</f>
        <v>5-10</v>
      </c>
      <c r="AR188" s="14">
        <v>9</v>
      </c>
      <c r="AS188" s="3" t="str" cm="1">
        <f t="array" ref="AS1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89" spans="1:45" x14ac:dyDescent="0.25">
      <c r="A189" s="12">
        <v>55</v>
      </c>
      <c r="B189" s="12" t="str" cm="1">
        <f t="array" ref="B189">_xlfn.IFS(HR_Analytics[[#This Row],[Age]]&lt;=30,"Below 30",HR_Analytics[[#This Row],[Age]]&lt;=40,"30-40",HR_Analytics[[#This Row],[Age]]&lt;=60,"40-60")</f>
        <v>40-60</v>
      </c>
      <c r="C189" s="9" t="s">
        <v>17</v>
      </c>
      <c r="D189" s="9" t="s">
        <v>11</v>
      </c>
      <c r="E189" s="9" t="s">
        <v>19</v>
      </c>
      <c r="F189" s="3">
        <v>14</v>
      </c>
      <c r="G189" s="3" t="str" cm="1">
        <f t="array" ref="G189">_xlfn.IFS(HR_Analytics[[#This Row],[Distance From Home]]&lt;=5,"1-5",HR_Analytics[[#This Row],[Distance From Home]]&lt;=10,"5-10",HR_Analytics[[#This Row],[Distance From Home]]&lt;=15,"10-15",HR_Analytics[[#This Row],[Distance From Home]]&lt;=20,"15-20",HR_Analytics[[#This Row],[Distance From Home]]&gt;20,"Above 20")</f>
        <v>10-15</v>
      </c>
      <c r="H189" s="3">
        <v>4</v>
      </c>
      <c r="I189" s="9" t="str">
        <f>VLOOKUP(H189,Mapping!$J$2:$K$6,2,0)</f>
        <v>Masters</v>
      </c>
      <c r="J189" s="9" t="s">
        <v>25</v>
      </c>
      <c r="K189" s="3">
        <v>254</v>
      </c>
      <c r="L189" s="3">
        <v>3</v>
      </c>
      <c r="M189" s="9" t="str">
        <f>VLOOKUP(L189,Mapping!$A$2:$B$5,2,0)</f>
        <v>Neutral</v>
      </c>
      <c r="N189" s="9" t="s">
        <v>20</v>
      </c>
      <c r="O189" s="3">
        <v>4</v>
      </c>
      <c r="P189" s="9" t="str">
        <f>VLOOKUP(O189,Mapping!$A$9:$B$12,2,0)</f>
        <v>Very High</v>
      </c>
      <c r="Q189" s="3">
        <v>5</v>
      </c>
      <c r="R189" s="9" t="str">
        <f>VLOOKUP(Q189,Mapping!$A$16:$B$20,2,0)</f>
        <v>Executive</v>
      </c>
      <c r="S189" s="9" t="s">
        <v>32</v>
      </c>
      <c r="T189" s="3">
        <v>2</v>
      </c>
      <c r="U189" s="9" t="str">
        <f>VLOOKUP(T189,Mapping!$E$9:$F$12,2,0)</f>
        <v>Dissatisfied</v>
      </c>
      <c r="V189" s="9" t="s">
        <v>16</v>
      </c>
      <c r="W189" s="5">
        <v>18722</v>
      </c>
      <c r="X189" s="3">
        <v>8</v>
      </c>
      <c r="Y189" s="9" t="s">
        <v>17</v>
      </c>
      <c r="Z189" s="4">
        <v>11</v>
      </c>
      <c r="AA189" s="24">
        <f>HR_Analytics[[#This Row],[Salary Hike]]/100</f>
        <v>0.11</v>
      </c>
      <c r="AB189" s="3">
        <v>3</v>
      </c>
      <c r="AC189" s="9" t="str">
        <f>VLOOKUP(AB189,Mapping!$E$2:$F$3,2,0)</f>
        <v>Excellent</v>
      </c>
      <c r="AD189" s="3">
        <v>4</v>
      </c>
      <c r="AE189" s="9" t="str">
        <f>VLOOKUP(AD189,Mapping!$E$16:$F$19,2,0)</f>
        <v>Satisfied</v>
      </c>
      <c r="AF189" s="3">
        <v>0</v>
      </c>
      <c r="AG189" s="3">
        <v>36</v>
      </c>
      <c r="AH189" s="3" t="str" cm="1">
        <f t="array" ref="AH189">_xlfn.IFS(HR_Analytics[[#This Row],[Total Working Years]]&lt;=2,"0-2",HR_Analytics[[#This Row],[Total Working Years]]&lt;=5,"2-5",HR_Analytics[[#This Row],[Total Working Years]]&lt;=10,"5-10",HR_Analytics[[#This Row],[Total Working Years]]&lt;=20,"10-20",HR_Analytics[[#This Row],[Total Working Years]]&lt;=40,"20-40")</f>
        <v>20-40</v>
      </c>
      <c r="AI189" s="3">
        <v>3</v>
      </c>
      <c r="AJ189" s="3">
        <v>3</v>
      </c>
      <c r="AK189" s="9" t="str">
        <f>VLOOKUP(AJ189,Mapping!$J$10:$K$13,2,0)</f>
        <v>Better</v>
      </c>
      <c r="AL189" s="3">
        <v>24</v>
      </c>
      <c r="AM189" s="3" t="str" cm="1">
        <f t="array" ref="AM189">_xlfn.IFS(HR_Analytics[[#This Row],[Years At Company]]&lt;=2,"0-2",HR_Analytics[[#This Row],[Years At Company]]&lt;=5,"2-5",HR_Analytics[[#This Row],[Years At Company]]&lt;=10,"5-10",HR_Analytics[[#This Row],[Years At Company]]&lt;=20,"10-20",HR_Analytics[[#This Row],[Years At Company]]&lt;=40,"20-40")</f>
        <v>20-40</v>
      </c>
      <c r="AN189" s="3">
        <v>15</v>
      </c>
      <c r="AO189" s="3" t="str" cm="1">
        <f t="array" ref="AO189">_xlfn.IFS(HR_Analytics[[#This Row],[Years In Current Role]]&lt;=2,"0-2",HR_Analytics[[#This Row],[Years In Current Role]]&lt;=5,"2-5",HR_Analytics[[#This Row],[Years In Current Role]]&lt;=10,"5-10",HR_Analytics[[#This Row],[Years In Current Role]]&lt;=15,"10-15",HR_Analytics[[#This Row],[Years In Current Role]]&gt;15,"Above 15")</f>
        <v>10-15</v>
      </c>
      <c r="AP189" s="3">
        <v>2</v>
      </c>
      <c r="AQ189" s="14" t="str" cm="1">
        <f t="array" ref="AQ189">_xlfn.IFS(HR_Analytics[[#This Row],[Years Since Last Promotion]]&lt;=2,"0-2",HR_Analytics[[#This Row],[Years Since Last Promotion]]&lt;=5,"2-5",HR_Analytics[[#This Row],[Years Since Last Promotion]]&lt;=10,"5-10",HR_Analytics[[#This Row],[Years Since Last Promotion]]&lt;=15,"10-15")</f>
        <v>0-2</v>
      </c>
      <c r="AR189" s="14">
        <v>15</v>
      </c>
      <c r="AS189" s="3" t="str" cm="1">
        <f t="array" ref="AS1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90" spans="1:45" x14ac:dyDescent="0.25">
      <c r="A190" s="12">
        <v>34</v>
      </c>
      <c r="B190" s="12" t="str" cm="1">
        <f t="array" ref="B190">_xlfn.IFS(HR_Analytics[[#This Row],[Age]]&lt;=30,"Below 30",HR_Analytics[[#This Row],[Age]]&lt;=40,"30-40",HR_Analytics[[#This Row],[Age]]&lt;=60,"40-60")</f>
        <v>30-40</v>
      </c>
      <c r="C190" s="9" t="s">
        <v>17</v>
      </c>
      <c r="D190" s="9" t="s">
        <v>18</v>
      </c>
      <c r="E190" s="9" t="s">
        <v>19</v>
      </c>
      <c r="F190" s="3">
        <v>2</v>
      </c>
      <c r="G190" s="3" t="str" cm="1">
        <f t="array" ref="G190">_xlfn.IFS(HR_Analytics[[#This Row],[Distance From Home]]&lt;=5,"1-5",HR_Analytics[[#This Row],[Distance From Home]]&lt;=10,"5-10",HR_Analytics[[#This Row],[Distance From Home]]&lt;=15,"10-15",HR_Analytics[[#This Row],[Distance From Home]]&lt;=20,"15-20",HR_Analytics[[#This Row],[Distance From Home]]&gt;20,"Above 20")</f>
        <v>1-5</v>
      </c>
      <c r="H190" s="3">
        <v>1</v>
      </c>
      <c r="I190" s="9" t="str">
        <f>VLOOKUP(H190,Mapping!$J$2:$K$6,2,0)</f>
        <v>Below College</v>
      </c>
      <c r="J190" s="9" t="s">
        <v>13</v>
      </c>
      <c r="K190" s="3">
        <v>256</v>
      </c>
      <c r="L190" s="3">
        <v>4</v>
      </c>
      <c r="M190" s="9" t="str">
        <f>VLOOKUP(L190,Mapping!$A$2:$B$5,2,0)</f>
        <v>Satisfied</v>
      </c>
      <c r="N190" s="9" t="s">
        <v>20</v>
      </c>
      <c r="O190" s="3">
        <v>2</v>
      </c>
      <c r="P190" s="9" t="str">
        <f>VLOOKUP(O190,Mapping!$A$9:$B$12,2,0)</f>
        <v>Medium</v>
      </c>
      <c r="Q190" s="3">
        <v>2</v>
      </c>
      <c r="R190" s="9" t="str">
        <f>VLOOKUP(Q190,Mapping!$A$16:$B$20,2,0)</f>
        <v>Junior</v>
      </c>
      <c r="S190" s="9" t="s">
        <v>27</v>
      </c>
      <c r="T190" s="3">
        <v>3</v>
      </c>
      <c r="U190" s="9" t="str">
        <f>VLOOKUP(T190,Mapping!$E$9:$F$12,2,0)</f>
        <v>Neutral</v>
      </c>
      <c r="V190" s="9" t="s">
        <v>22</v>
      </c>
      <c r="W190" s="5">
        <v>9547</v>
      </c>
      <c r="X190" s="3">
        <v>1</v>
      </c>
      <c r="Y190" s="9" t="s">
        <v>17</v>
      </c>
      <c r="Z190" s="4">
        <v>17</v>
      </c>
      <c r="AA190" s="24">
        <f>HR_Analytics[[#This Row],[Salary Hike]]/100</f>
        <v>0.17</v>
      </c>
      <c r="AB190" s="3">
        <v>3</v>
      </c>
      <c r="AC190" s="9" t="str">
        <f>VLOOKUP(AB190,Mapping!$E$2:$F$3,2,0)</f>
        <v>Excellent</v>
      </c>
      <c r="AD190" s="3">
        <v>3</v>
      </c>
      <c r="AE190" s="9" t="str">
        <f>VLOOKUP(AD190,Mapping!$E$16:$F$19,2,0)</f>
        <v>Neutral</v>
      </c>
      <c r="AF190" s="3">
        <v>0</v>
      </c>
      <c r="AG190" s="3">
        <v>10</v>
      </c>
      <c r="AH190" s="3" t="str" cm="1">
        <f t="array" ref="AH190">_xlfn.IFS(HR_Analytics[[#This Row],[Total Working Years]]&lt;=2,"0-2",HR_Analytics[[#This Row],[Total Working Years]]&lt;=5,"2-5",HR_Analytics[[#This Row],[Total Working Years]]&lt;=10,"5-10",HR_Analytics[[#This Row],[Total Working Years]]&lt;=20,"10-20",HR_Analytics[[#This Row],[Total Working Years]]&lt;=40,"20-40")</f>
        <v>5-10</v>
      </c>
      <c r="AI190" s="3">
        <v>2</v>
      </c>
      <c r="AJ190" s="3">
        <v>2</v>
      </c>
      <c r="AK190" s="9" t="str">
        <f>VLOOKUP(AJ190,Mapping!$J$10:$K$13,2,0)</f>
        <v>Good</v>
      </c>
      <c r="AL190" s="3">
        <v>10</v>
      </c>
      <c r="AM190" s="3" t="str" cm="1">
        <f t="array" ref="AM190">_xlfn.IFS(HR_Analytics[[#This Row],[Years At Company]]&lt;=2,"0-2",HR_Analytics[[#This Row],[Years At Company]]&lt;=5,"2-5",HR_Analytics[[#This Row],[Years At Company]]&lt;=10,"5-10",HR_Analytics[[#This Row],[Years At Company]]&lt;=20,"10-20",HR_Analytics[[#This Row],[Years At Company]]&lt;=40,"20-40")</f>
        <v>5-10</v>
      </c>
      <c r="AN190" s="3">
        <v>9</v>
      </c>
      <c r="AO190" s="3" t="str" cm="1">
        <f t="array" ref="AO190">_xlfn.IFS(HR_Analytics[[#This Row],[Years In Current Role]]&lt;=2,"0-2",HR_Analytics[[#This Row],[Years In Current Role]]&lt;=5,"2-5",HR_Analytics[[#This Row],[Years In Current Role]]&lt;=10,"5-10",HR_Analytics[[#This Row],[Years In Current Role]]&lt;=15,"10-15",HR_Analytics[[#This Row],[Years In Current Role]]&gt;15,"Above 15")</f>
        <v>5-10</v>
      </c>
      <c r="AP190" s="3">
        <v>1</v>
      </c>
      <c r="AQ190" s="14" t="str" cm="1">
        <f t="array" ref="AQ190">_xlfn.IFS(HR_Analytics[[#This Row],[Years Since Last Promotion]]&lt;=2,"0-2",HR_Analytics[[#This Row],[Years Since Last Promotion]]&lt;=5,"2-5",HR_Analytics[[#This Row],[Years Since Last Promotion]]&lt;=10,"5-10",HR_Analytics[[#This Row],[Years Since Last Promotion]]&lt;=15,"10-15")</f>
        <v>0-2</v>
      </c>
      <c r="AR190" s="14">
        <v>9</v>
      </c>
      <c r="AS190" s="3" t="str" cm="1">
        <f t="array" ref="AS1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91" spans="1:45" x14ac:dyDescent="0.25">
      <c r="A191" s="12">
        <v>51</v>
      </c>
      <c r="B191" s="12" t="str" cm="1">
        <f t="array" ref="B191">_xlfn.IFS(HR_Analytics[[#This Row],[Age]]&lt;=30,"Below 30",HR_Analytics[[#This Row],[Age]]&lt;=40,"30-40",HR_Analytics[[#This Row],[Age]]&lt;=60,"40-60")</f>
        <v>40-60</v>
      </c>
      <c r="C191" s="9" t="s">
        <v>17</v>
      </c>
      <c r="D191" s="9" t="s">
        <v>11</v>
      </c>
      <c r="E191" s="9" t="s">
        <v>19</v>
      </c>
      <c r="F191" s="3">
        <v>3</v>
      </c>
      <c r="G191" s="3" t="str" cm="1">
        <f t="array" ref="G191">_xlfn.IFS(HR_Analytics[[#This Row],[Distance From Home]]&lt;=5,"1-5",HR_Analytics[[#This Row],[Distance From Home]]&lt;=10,"5-10",HR_Analytics[[#This Row],[Distance From Home]]&lt;=15,"10-15",HR_Analytics[[#This Row],[Distance From Home]]&lt;=20,"15-20",HR_Analytics[[#This Row],[Distance From Home]]&gt;20,"Above 20")</f>
        <v>1-5</v>
      </c>
      <c r="H191" s="3">
        <v>3</v>
      </c>
      <c r="I191" s="9" t="str">
        <f>VLOOKUP(H191,Mapping!$J$2:$K$6,2,0)</f>
        <v>Bachelors</v>
      </c>
      <c r="J191" s="9" t="s">
        <v>25</v>
      </c>
      <c r="K191" s="3">
        <v>258</v>
      </c>
      <c r="L191" s="3">
        <v>4</v>
      </c>
      <c r="M191" s="9" t="str">
        <f>VLOOKUP(L191,Mapping!$A$2:$B$5,2,0)</f>
        <v>Satisfied</v>
      </c>
      <c r="N191" s="9" t="s">
        <v>14</v>
      </c>
      <c r="O191" s="3">
        <v>3</v>
      </c>
      <c r="P191" s="9" t="str">
        <f>VLOOKUP(O191,Mapping!$A$9:$B$12,2,0)</f>
        <v>High</v>
      </c>
      <c r="Q191" s="3">
        <v>4</v>
      </c>
      <c r="R191" s="9" t="str">
        <f>VLOOKUP(Q191,Mapping!$A$16:$B$20,2,0)</f>
        <v>Senior</v>
      </c>
      <c r="S191" s="9" t="s">
        <v>28</v>
      </c>
      <c r="T191" s="3">
        <v>2</v>
      </c>
      <c r="U191" s="9" t="str">
        <f>VLOOKUP(T191,Mapping!$E$9:$F$12,2,0)</f>
        <v>Dissatisfied</v>
      </c>
      <c r="V191" s="9" t="s">
        <v>16</v>
      </c>
      <c r="W191" s="5">
        <v>13734</v>
      </c>
      <c r="X191" s="3">
        <v>3</v>
      </c>
      <c r="Y191" s="9" t="s">
        <v>17</v>
      </c>
      <c r="Z191" s="4">
        <v>18</v>
      </c>
      <c r="AA191" s="24">
        <f>HR_Analytics[[#This Row],[Salary Hike]]/100</f>
        <v>0.18</v>
      </c>
      <c r="AB191" s="3">
        <v>3</v>
      </c>
      <c r="AC191" s="9" t="str">
        <f>VLOOKUP(AB191,Mapping!$E$2:$F$3,2,0)</f>
        <v>Excellent</v>
      </c>
      <c r="AD191" s="3">
        <v>3</v>
      </c>
      <c r="AE191" s="9" t="str">
        <f>VLOOKUP(AD191,Mapping!$E$16:$F$19,2,0)</f>
        <v>Neutral</v>
      </c>
      <c r="AF191" s="3">
        <v>0</v>
      </c>
      <c r="AG191" s="3">
        <v>21</v>
      </c>
      <c r="AH191" s="3" t="str" cm="1">
        <f t="array" ref="AH191">_xlfn.IFS(HR_Analytics[[#This Row],[Total Working Years]]&lt;=2,"0-2",HR_Analytics[[#This Row],[Total Working Years]]&lt;=5,"2-5",HR_Analytics[[#This Row],[Total Working Years]]&lt;=10,"5-10",HR_Analytics[[#This Row],[Total Working Years]]&lt;=20,"10-20",HR_Analytics[[#This Row],[Total Working Years]]&lt;=40,"20-40")</f>
        <v>20-40</v>
      </c>
      <c r="AI191" s="3">
        <v>6</v>
      </c>
      <c r="AJ191" s="3">
        <v>3</v>
      </c>
      <c r="AK191" s="9" t="str">
        <f>VLOOKUP(AJ191,Mapping!$J$10:$K$13,2,0)</f>
        <v>Better</v>
      </c>
      <c r="AL191" s="3">
        <v>7</v>
      </c>
      <c r="AM191" s="3" t="str" cm="1">
        <f t="array" ref="AM191">_xlfn.IFS(HR_Analytics[[#This Row],[Years At Company]]&lt;=2,"0-2",HR_Analytics[[#This Row],[Years At Company]]&lt;=5,"2-5",HR_Analytics[[#This Row],[Years At Company]]&lt;=10,"5-10",HR_Analytics[[#This Row],[Years At Company]]&lt;=20,"10-20",HR_Analytics[[#This Row],[Years At Company]]&lt;=40,"20-40")</f>
        <v>5-10</v>
      </c>
      <c r="AN191" s="3">
        <v>7</v>
      </c>
      <c r="AO191" s="3" t="str" cm="1">
        <f t="array" ref="AO191">_xlfn.IFS(HR_Analytics[[#This Row],[Years In Current Role]]&lt;=2,"0-2",HR_Analytics[[#This Row],[Years In Current Role]]&lt;=5,"2-5",HR_Analytics[[#This Row],[Years In Current Role]]&lt;=10,"5-10",HR_Analytics[[#This Row],[Years In Current Role]]&lt;=15,"10-15",HR_Analytics[[#This Row],[Years In Current Role]]&gt;15,"Above 15")</f>
        <v>5-10</v>
      </c>
      <c r="AP191" s="3">
        <v>1</v>
      </c>
      <c r="AQ191" s="14" t="str" cm="1">
        <f t="array" ref="AQ191">_xlfn.IFS(HR_Analytics[[#This Row],[Years Since Last Promotion]]&lt;=2,"0-2",HR_Analytics[[#This Row],[Years Since Last Promotion]]&lt;=5,"2-5",HR_Analytics[[#This Row],[Years Since Last Promotion]]&lt;=10,"5-10",HR_Analytics[[#This Row],[Years Since Last Promotion]]&lt;=15,"10-15")</f>
        <v>0-2</v>
      </c>
      <c r="AR191" s="14">
        <v>0</v>
      </c>
      <c r="AS191" s="3" t="str" cm="1">
        <f t="array" ref="AS1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92" spans="1:45" x14ac:dyDescent="0.25">
      <c r="A192" s="12">
        <v>52</v>
      </c>
      <c r="B192" s="12" t="str" cm="1">
        <f t="array" ref="B192">_xlfn.IFS(HR_Analytics[[#This Row],[Age]]&lt;=30,"Below 30",HR_Analytics[[#This Row],[Age]]&lt;=40,"30-40",HR_Analytics[[#This Row],[Age]]&lt;=60,"40-60")</f>
        <v>40-60</v>
      </c>
      <c r="C192" s="9" t="s">
        <v>17</v>
      </c>
      <c r="D192" s="9" t="s">
        <v>11</v>
      </c>
      <c r="E192" s="9" t="s">
        <v>19</v>
      </c>
      <c r="F192" s="3">
        <v>1</v>
      </c>
      <c r="G192" s="3" t="str" cm="1">
        <f t="array" ref="G192">_xlfn.IFS(HR_Analytics[[#This Row],[Distance From Home]]&lt;=5,"1-5",HR_Analytics[[#This Row],[Distance From Home]]&lt;=10,"5-10",HR_Analytics[[#This Row],[Distance From Home]]&lt;=15,"10-15",HR_Analytics[[#This Row],[Distance From Home]]&lt;=20,"15-20",HR_Analytics[[#This Row],[Distance From Home]]&gt;20,"Above 20")</f>
        <v>1-5</v>
      </c>
      <c r="H192" s="3">
        <v>4</v>
      </c>
      <c r="I192" s="9" t="str">
        <f>VLOOKUP(H192,Mapping!$J$2:$K$6,2,0)</f>
        <v>Masters</v>
      </c>
      <c r="J192" s="9" t="s">
        <v>13</v>
      </c>
      <c r="K192" s="3">
        <v>259</v>
      </c>
      <c r="L192" s="3">
        <v>3</v>
      </c>
      <c r="M192" s="9" t="str">
        <f>VLOOKUP(L192,Mapping!$A$2:$B$5,2,0)</f>
        <v>Neutral</v>
      </c>
      <c r="N192" s="9" t="s">
        <v>20</v>
      </c>
      <c r="O192" s="3">
        <v>2</v>
      </c>
      <c r="P192" s="9" t="str">
        <f>VLOOKUP(O192,Mapping!$A$9:$B$12,2,0)</f>
        <v>Medium</v>
      </c>
      <c r="Q192" s="3">
        <v>5</v>
      </c>
      <c r="R192" s="9" t="str">
        <f>VLOOKUP(Q192,Mapping!$A$16:$B$20,2,0)</f>
        <v>Executive</v>
      </c>
      <c r="S192" s="9" t="s">
        <v>30</v>
      </c>
      <c r="T192" s="3">
        <v>3</v>
      </c>
      <c r="U192" s="9" t="str">
        <f>VLOOKUP(T192,Mapping!$E$9:$F$12,2,0)</f>
        <v>Neutral</v>
      </c>
      <c r="V192" s="9" t="s">
        <v>22</v>
      </c>
      <c r="W192" s="5">
        <v>19999</v>
      </c>
      <c r="X192" s="3">
        <v>0</v>
      </c>
      <c r="Y192" s="9" t="s">
        <v>17</v>
      </c>
      <c r="Z192" s="4">
        <v>14</v>
      </c>
      <c r="AA192" s="24">
        <f>HR_Analytics[[#This Row],[Salary Hike]]/100</f>
        <v>0.14000000000000001</v>
      </c>
      <c r="AB192" s="3">
        <v>3</v>
      </c>
      <c r="AC192" s="9" t="str">
        <f>VLOOKUP(AB192,Mapping!$E$2:$F$3,2,0)</f>
        <v>Excellent</v>
      </c>
      <c r="AD192" s="3">
        <v>1</v>
      </c>
      <c r="AE192" s="9" t="str">
        <f>VLOOKUP(AD192,Mapping!$E$16:$F$19,2,0)</f>
        <v>Very Dissatisfied</v>
      </c>
      <c r="AF192" s="3">
        <v>1</v>
      </c>
      <c r="AG192" s="3">
        <v>34</v>
      </c>
      <c r="AH192" s="3" t="str" cm="1">
        <f t="array" ref="AH192">_xlfn.IFS(HR_Analytics[[#This Row],[Total Working Years]]&lt;=2,"0-2",HR_Analytics[[#This Row],[Total Working Years]]&lt;=5,"2-5",HR_Analytics[[#This Row],[Total Working Years]]&lt;=10,"5-10",HR_Analytics[[#This Row],[Total Working Years]]&lt;=20,"10-20",HR_Analytics[[#This Row],[Total Working Years]]&lt;=40,"20-40")</f>
        <v>20-40</v>
      </c>
      <c r="AI192" s="3">
        <v>5</v>
      </c>
      <c r="AJ192" s="3">
        <v>3</v>
      </c>
      <c r="AK192" s="9" t="str">
        <f>VLOOKUP(AJ192,Mapping!$J$10:$K$13,2,0)</f>
        <v>Better</v>
      </c>
      <c r="AL192" s="3">
        <v>33</v>
      </c>
      <c r="AM192" s="3" t="str" cm="1">
        <f t="array" ref="AM192">_xlfn.IFS(HR_Analytics[[#This Row],[Years At Company]]&lt;=2,"0-2",HR_Analytics[[#This Row],[Years At Company]]&lt;=5,"2-5",HR_Analytics[[#This Row],[Years At Company]]&lt;=10,"5-10",HR_Analytics[[#This Row],[Years At Company]]&lt;=20,"10-20",HR_Analytics[[#This Row],[Years At Company]]&lt;=40,"20-40")</f>
        <v>20-40</v>
      </c>
      <c r="AN192" s="3">
        <v>18</v>
      </c>
      <c r="AO192" s="3" t="str" cm="1">
        <f t="array" ref="AO192">_xlfn.IFS(HR_Analytics[[#This Row],[Years In Current Role]]&lt;=2,"0-2",HR_Analytics[[#This Row],[Years In Current Role]]&lt;=5,"2-5",HR_Analytics[[#This Row],[Years In Current Role]]&lt;=10,"5-10",HR_Analytics[[#This Row],[Years In Current Role]]&lt;=15,"10-15",HR_Analytics[[#This Row],[Years In Current Role]]&gt;15,"Above 15")</f>
        <v>Above 15</v>
      </c>
      <c r="AP192" s="3">
        <v>11</v>
      </c>
      <c r="AQ192" s="14" t="str" cm="1">
        <f t="array" ref="AQ192">_xlfn.IFS(HR_Analytics[[#This Row],[Years Since Last Promotion]]&lt;=2,"0-2",HR_Analytics[[#This Row],[Years Since Last Promotion]]&lt;=5,"2-5",HR_Analytics[[#This Row],[Years Since Last Promotion]]&lt;=10,"5-10",HR_Analytics[[#This Row],[Years Since Last Promotion]]&lt;=15,"10-15")</f>
        <v>10-15</v>
      </c>
      <c r="AR192" s="14">
        <v>9</v>
      </c>
      <c r="AS192" s="3" t="str" cm="1">
        <f t="array" ref="AS1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93" spans="1:45" x14ac:dyDescent="0.25">
      <c r="A193" s="12">
        <v>27</v>
      </c>
      <c r="B193" s="12" t="str" cm="1">
        <f t="array" ref="B193">_xlfn.IFS(HR_Analytics[[#This Row],[Age]]&lt;=30,"Below 30",HR_Analytics[[#This Row],[Age]]&lt;=40,"30-40",HR_Analytics[[#This Row],[Age]]&lt;=60,"40-60")</f>
        <v>Below 30</v>
      </c>
      <c r="C193" s="9" t="s">
        <v>17</v>
      </c>
      <c r="D193" s="9" t="s">
        <v>11</v>
      </c>
      <c r="E193" s="9" t="s">
        <v>19</v>
      </c>
      <c r="F193" s="3">
        <v>9</v>
      </c>
      <c r="G193" s="3" t="str" cm="1">
        <f t="array" ref="G193">_xlfn.IFS(HR_Analytics[[#This Row],[Distance From Home]]&lt;=5,"1-5",HR_Analytics[[#This Row],[Distance From Home]]&lt;=10,"5-10",HR_Analytics[[#This Row],[Distance From Home]]&lt;=15,"10-15",HR_Analytics[[#This Row],[Distance From Home]]&lt;=20,"15-20",HR_Analytics[[#This Row],[Distance From Home]]&gt;20,"Above 20")</f>
        <v>5-10</v>
      </c>
      <c r="H193" s="3">
        <v>3</v>
      </c>
      <c r="I193" s="9" t="str">
        <f>VLOOKUP(H193,Mapping!$J$2:$K$6,2,0)</f>
        <v>Bachelors</v>
      </c>
      <c r="J193" s="9" t="s">
        <v>25</v>
      </c>
      <c r="K193" s="3">
        <v>260</v>
      </c>
      <c r="L193" s="3">
        <v>4</v>
      </c>
      <c r="M193" s="9" t="str">
        <f>VLOOKUP(L193,Mapping!$A$2:$B$5,2,0)</f>
        <v>Satisfied</v>
      </c>
      <c r="N193" s="9" t="s">
        <v>14</v>
      </c>
      <c r="O193" s="3">
        <v>3</v>
      </c>
      <c r="P193" s="9" t="str">
        <f>VLOOKUP(O193,Mapping!$A$9:$B$12,2,0)</f>
        <v>High</v>
      </c>
      <c r="Q193" s="3">
        <v>1</v>
      </c>
      <c r="R193" s="9" t="str">
        <f>VLOOKUP(Q193,Mapping!$A$16:$B$20,2,0)</f>
        <v>Entry Level</v>
      </c>
      <c r="S193" s="9" t="s">
        <v>21</v>
      </c>
      <c r="T193" s="3">
        <v>2</v>
      </c>
      <c r="U193" s="9" t="str">
        <f>VLOOKUP(T193,Mapping!$E$9:$F$12,2,0)</f>
        <v>Dissatisfied</v>
      </c>
      <c r="V193" s="9" t="s">
        <v>16</v>
      </c>
      <c r="W193" s="5">
        <v>2279</v>
      </c>
      <c r="X193" s="3">
        <v>1</v>
      </c>
      <c r="Y193" s="9" t="s">
        <v>17</v>
      </c>
      <c r="Z193" s="4">
        <v>16</v>
      </c>
      <c r="AA193" s="24">
        <f>HR_Analytics[[#This Row],[Salary Hike]]/100</f>
        <v>0.16</v>
      </c>
      <c r="AB193" s="3">
        <v>3</v>
      </c>
      <c r="AC193" s="9" t="str">
        <f>VLOOKUP(AB193,Mapping!$E$2:$F$3,2,0)</f>
        <v>Excellent</v>
      </c>
      <c r="AD193" s="3">
        <v>4</v>
      </c>
      <c r="AE193" s="9" t="str">
        <f>VLOOKUP(AD193,Mapping!$E$16:$F$19,2,0)</f>
        <v>Satisfied</v>
      </c>
      <c r="AF193" s="3">
        <v>0</v>
      </c>
      <c r="AG193" s="3">
        <v>7</v>
      </c>
      <c r="AH193" s="3" t="str" cm="1">
        <f t="array" ref="AH193">_xlfn.IFS(HR_Analytics[[#This Row],[Total Working Years]]&lt;=2,"0-2",HR_Analytics[[#This Row],[Total Working Years]]&lt;=5,"2-5",HR_Analytics[[#This Row],[Total Working Years]]&lt;=10,"5-10",HR_Analytics[[#This Row],[Total Working Years]]&lt;=20,"10-20",HR_Analytics[[#This Row],[Total Working Years]]&lt;=40,"20-40")</f>
        <v>5-10</v>
      </c>
      <c r="AI193" s="3">
        <v>2</v>
      </c>
      <c r="AJ193" s="3">
        <v>2</v>
      </c>
      <c r="AK193" s="9" t="str">
        <f>VLOOKUP(AJ193,Mapping!$J$10:$K$13,2,0)</f>
        <v>Good</v>
      </c>
      <c r="AL193" s="3">
        <v>7</v>
      </c>
      <c r="AM193" s="3" t="str" cm="1">
        <f t="array" ref="AM193">_xlfn.IFS(HR_Analytics[[#This Row],[Years At Company]]&lt;=2,"0-2",HR_Analytics[[#This Row],[Years At Company]]&lt;=5,"2-5",HR_Analytics[[#This Row],[Years At Company]]&lt;=10,"5-10",HR_Analytics[[#This Row],[Years At Company]]&lt;=20,"10-20",HR_Analytics[[#This Row],[Years At Company]]&lt;=40,"20-40")</f>
        <v>5-10</v>
      </c>
      <c r="AN193" s="3">
        <v>7</v>
      </c>
      <c r="AO193" s="3" t="str" cm="1">
        <f t="array" ref="AO193">_xlfn.IFS(HR_Analytics[[#This Row],[Years In Current Role]]&lt;=2,"0-2",HR_Analytics[[#This Row],[Years In Current Role]]&lt;=5,"2-5",HR_Analytics[[#This Row],[Years In Current Role]]&lt;=10,"5-10",HR_Analytics[[#This Row],[Years In Current Role]]&lt;=15,"10-15",HR_Analytics[[#This Row],[Years In Current Role]]&gt;15,"Above 15")</f>
        <v>5-10</v>
      </c>
      <c r="AP193" s="3">
        <v>0</v>
      </c>
      <c r="AQ193" s="14" t="str" cm="1">
        <f t="array" ref="AQ193">_xlfn.IFS(HR_Analytics[[#This Row],[Years Since Last Promotion]]&lt;=2,"0-2",HR_Analytics[[#This Row],[Years Since Last Promotion]]&lt;=5,"2-5",HR_Analytics[[#This Row],[Years Since Last Promotion]]&lt;=10,"5-10",HR_Analytics[[#This Row],[Years Since Last Promotion]]&lt;=15,"10-15")</f>
        <v>0-2</v>
      </c>
      <c r="AR193" s="14">
        <v>3</v>
      </c>
      <c r="AS193" s="3" t="str" cm="1">
        <f t="array" ref="AS1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94" spans="1:45" x14ac:dyDescent="0.25">
      <c r="A194" s="12">
        <v>35</v>
      </c>
      <c r="B194" s="12" t="str" cm="1">
        <f t="array" ref="B194">_xlfn.IFS(HR_Analytics[[#This Row],[Age]]&lt;=30,"Below 30",HR_Analytics[[#This Row],[Age]]&lt;=40,"30-40",HR_Analytics[[#This Row],[Age]]&lt;=60,"40-60")</f>
        <v>30-40</v>
      </c>
      <c r="C194" s="9" t="s">
        <v>10</v>
      </c>
      <c r="D194" s="9" t="s">
        <v>11</v>
      </c>
      <c r="E194" s="9" t="s">
        <v>19</v>
      </c>
      <c r="F194" s="3">
        <v>23</v>
      </c>
      <c r="G194" s="3" t="str" cm="1">
        <f t="array" ref="G194">_xlfn.IFS(HR_Analytics[[#This Row],[Distance From Home]]&lt;=5,"1-5",HR_Analytics[[#This Row],[Distance From Home]]&lt;=10,"5-10",HR_Analytics[[#This Row],[Distance From Home]]&lt;=15,"10-15",HR_Analytics[[#This Row],[Distance From Home]]&lt;=20,"15-20",HR_Analytics[[#This Row],[Distance From Home]]&gt;20,"Above 20")</f>
        <v>Above 20</v>
      </c>
      <c r="H194" s="3">
        <v>2</v>
      </c>
      <c r="I194" s="9" t="str">
        <f>VLOOKUP(H194,Mapping!$J$2:$K$6,2,0)</f>
        <v>College</v>
      </c>
      <c r="J194" s="9" t="s">
        <v>13</v>
      </c>
      <c r="K194" s="3">
        <v>261</v>
      </c>
      <c r="L194" s="3">
        <v>2</v>
      </c>
      <c r="M194" s="9" t="str">
        <f>VLOOKUP(L194,Mapping!$A$2:$B$5,2,0)</f>
        <v>Dissatisfied</v>
      </c>
      <c r="N194" s="9" t="s">
        <v>20</v>
      </c>
      <c r="O194" s="3">
        <v>2</v>
      </c>
      <c r="P194" s="9" t="str">
        <f>VLOOKUP(O194,Mapping!$A$9:$B$12,2,0)</f>
        <v>Medium</v>
      </c>
      <c r="Q194" s="3">
        <v>2</v>
      </c>
      <c r="R194" s="9" t="str">
        <f>VLOOKUP(Q194,Mapping!$A$16:$B$20,2,0)</f>
        <v>Junior</v>
      </c>
      <c r="S194" s="9" t="s">
        <v>27</v>
      </c>
      <c r="T194" s="3">
        <v>3</v>
      </c>
      <c r="U194" s="9" t="str">
        <f>VLOOKUP(T194,Mapping!$E$9:$F$12,2,0)</f>
        <v>Neutral</v>
      </c>
      <c r="V194" s="9" t="s">
        <v>22</v>
      </c>
      <c r="W194" s="5">
        <v>5916</v>
      </c>
      <c r="X194" s="3">
        <v>3</v>
      </c>
      <c r="Y194" s="9" t="s">
        <v>10</v>
      </c>
      <c r="Z194" s="4">
        <v>13</v>
      </c>
      <c r="AA194" s="24">
        <f>HR_Analytics[[#This Row],[Salary Hike]]/100</f>
        <v>0.13</v>
      </c>
      <c r="AB194" s="3">
        <v>3</v>
      </c>
      <c r="AC194" s="9" t="str">
        <f>VLOOKUP(AB194,Mapping!$E$2:$F$3,2,0)</f>
        <v>Excellent</v>
      </c>
      <c r="AD194" s="3">
        <v>1</v>
      </c>
      <c r="AE194" s="9" t="str">
        <f>VLOOKUP(AD194,Mapping!$E$16:$F$19,2,0)</f>
        <v>Very Dissatisfied</v>
      </c>
      <c r="AF194" s="3">
        <v>0</v>
      </c>
      <c r="AG194" s="3">
        <v>8</v>
      </c>
      <c r="AH194" s="3" t="str" cm="1">
        <f t="array" ref="AH194">_xlfn.IFS(HR_Analytics[[#This Row],[Total Working Years]]&lt;=2,"0-2",HR_Analytics[[#This Row],[Total Working Years]]&lt;=5,"2-5",HR_Analytics[[#This Row],[Total Working Years]]&lt;=10,"5-10",HR_Analytics[[#This Row],[Total Working Years]]&lt;=20,"10-20",HR_Analytics[[#This Row],[Total Working Years]]&lt;=40,"20-40")</f>
        <v>5-10</v>
      </c>
      <c r="AI194" s="3">
        <v>1</v>
      </c>
      <c r="AJ194" s="3">
        <v>3</v>
      </c>
      <c r="AK194" s="9" t="str">
        <f>VLOOKUP(AJ194,Mapping!$J$10:$K$13,2,0)</f>
        <v>Better</v>
      </c>
      <c r="AL194" s="3">
        <v>1</v>
      </c>
      <c r="AM194" s="3" t="str" cm="1">
        <f t="array" ref="AM194">_xlfn.IFS(HR_Analytics[[#This Row],[Years At Company]]&lt;=2,"0-2",HR_Analytics[[#This Row],[Years At Company]]&lt;=5,"2-5",HR_Analytics[[#This Row],[Years At Company]]&lt;=10,"5-10",HR_Analytics[[#This Row],[Years At Company]]&lt;=20,"10-20",HR_Analytics[[#This Row],[Years At Company]]&lt;=40,"20-40")</f>
        <v>0-2</v>
      </c>
      <c r="AN194" s="3">
        <v>0</v>
      </c>
      <c r="AO194" s="3" t="str" cm="1">
        <f t="array" ref="AO194">_xlfn.IFS(HR_Analytics[[#This Row],[Years In Current Role]]&lt;=2,"0-2",HR_Analytics[[#This Row],[Years In Current Role]]&lt;=5,"2-5",HR_Analytics[[#This Row],[Years In Current Role]]&lt;=10,"5-10",HR_Analytics[[#This Row],[Years In Current Role]]&lt;=15,"10-15",HR_Analytics[[#This Row],[Years In Current Role]]&gt;15,"Above 15")</f>
        <v>0-2</v>
      </c>
      <c r="AP194" s="3">
        <v>0</v>
      </c>
      <c r="AQ194" s="14" t="str" cm="1">
        <f t="array" ref="AQ194">_xlfn.IFS(HR_Analytics[[#This Row],[Years Since Last Promotion]]&lt;=2,"0-2",HR_Analytics[[#This Row],[Years Since Last Promotion]]&lt;=5,"2-5",HR_Analytics[[#This Row],[Years Since Last Promotion]]&lt;=10,"5-10",HR_Analytics[[#This Row],[Years Since Last Promotion]]&lt;=15,"10-15")</f>
        <v>0-2</v>
      </c>
      <c r="AR194" s="14">
        <v>1</v>
      </c>
      <c r="AS194" s="3" t="str" cm="1">
        <f t="array" ref="AS1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95" spans="1:45" x14ac:dyDescent="0.25">
      <c r="A195" s="12">
        <v>43</v>
      </c>
      <c r="B195" s="12" t="str" cm="1">
        <f t="array" ref="B195">_xlfn.IFS(HR_Analytics[[#This Row],[Age]]&lt;=30,"Below 30",HR_Analytics[[#This Row],[Age]]&lt;=40,"30-40",HR_Analytics[[#This Row],[Age]]&lt;=60,"40-60")</f>
        <v>40-60</v>
      </c>
      <c r="C195" s="9" t="s">
        <v>17</v>
      </c>
      <c r="D195" s="9" t="s">
        <v>29</v>
      </c>
      <c r="E195" s="9" t="s">
        <v>19</v>
      </c>
      <c r="F195" s="3">
        <v>7</v>
      </c>
      <c r="G195" s="3" t="str" cm="1">
        <f t="array" ref="G195">_xlfn.IFS(HR_Analytics[[#This Row],[Distance From Home]]&lt;=5,"1-5",HR_Analytics[[#This Row],[Distance From Home]]&lt;=10,"5-10",HR_Analytics[[#This Row],[Distance From Home]]&lt;=15,"10-15",HR_Analytics[[#This Row],[Distance From Home]]&lt;=20,"15-20",HR_Analytics[[#This Row],[Distance From Home]]&gt;20,"Above 20")</f>
        <v>5-10</v>
      </c>
      <c r="H195" s="3">
        <v>3</v>
      </c>
      <c r="I195" s="9" t="str">
        <f>VLOOKUP(H195,Mapping!$J$2:$K$6,2,0)</f>
        <v>Bachelors</v>
      </c>
      <c r="J195" s="9" t="s">
        <v>25</v>
      </c>
      <c r="K195" s="3">
        <v>262</v>
      </c>
      <c r="L195" s="3">
        <v>4</v>
      </c>
      <c r="M195" s="9" t="str">
        <f>VLOOKUP(L195,Mapping!$A$2:$B$5,2,0)</f>
        <v>Satisfied</v>
      </c>
      <c r="N195" s="9" t="s">
        <v>20</v>
      </c>
      <c r="O195" s="3">
        <v>4</v>
      </c>
      <c r="P195" s="9" t="str">
        <f>VLOOKUP(O195,Mapping!$A$9:$B$12,2,0)</f>
        <v>Very High</v>
      </c>
      <c r="Q195" s="3">
        <v>1</v>
      </c>
      <c r="R195" s="9" t="str">
        <f>VLOOKUP(Q195,Mapping!$A$16:$B$20,2,0)</f>
        <v>Entry Level</v>
      </c>
      <c r="S195" s="9" t="s">
        <v>21</v>
      </c>
      <c r="T195" s="3">
        <v>4</v>
      </c>
      <c r="U195" s="9" t="str">
        <f>VLOOKUP(T195,Mapping!$E$9:$F$12,2,0)</f>
        <v>Satisfied</v>
      </c>
      <c r="V195" s="9" t="s">
        <v>26</v>
      </c>
      <c r="W195" s="5">
        <v>2089</v>
      </c>
      <c r="X195" s="3">
        <v>4</v>
      </c>
      <c r="Y195" s="9" t="s">
        <v>17</v>
      </c>
      <c r="Z195" s="4">
        <v>14</v>
      </c>
      <c r="AA195" s="24">
        <f>HR_Analytics[[#This Row],[Salary Hike]]/100</f>
        <v>0.14000000000000001</v>
      </c>
      <c r="AB195" s="3">
        <v>3</v>
      </c>
      <c r="AC195" s="9" t="str">
        <f>VLOOKUP(AB195,Mapping!$E$2:$F$3,2,0)</f>
        <v>Excellent</v>
      </c>
      <c r="AD195" s="3">
        <v>4</v>
      </c>
      <c r="AE195" s="9" t="str">
        <f>VLOOKUP(AD195,Mapping!$E$16:$F$19,2,0)</f>
        <v>Satisfied</v>
      </c>
      <c r="AF195" s="3">
        <v>3</v>
      </c>
      <c r="AG195" s="3">
        <v>7</v>
      </c>
      <c r="AH195" s="3" t="str" cm="1">
        <f t="array" ref="AH195">_xlfn.IFS(HR_Analytics[[#This Row],[Total Working Years]]&lt;=2,"0-2",HR_Analytics[[#This Row],[Total Working Years]]&lt;=5,"2-5",HR_Analytics[[#This Row],[Total Working Years]]&lt;=10,"5-10",HR_Analytics[[#This Row],[Total Working Years]]&lt;=20,"10-20",HR_Analytics[[#This Row],[Total Working Years]]&lt;=40,"20-40")</f>
        <v>5-10</v>
      </c>
      <c r="AI195" s="3">
        <v>3</v>
      </c>
      <c r="AJ195" s="3">
        <v>4</v>
      </c>
      <c r="AK195" s="9" t="str">
        <f>VLOOKUP(AJ195,Mapping!$J$10:$K$13,2,0)</f>
        <v>Best</v>
      </c>
      <c r="AL195" s="3">
        <v>5</v>
      </c>
      <c r="AM195" s="3" t="str" cm="1">
        <f t="array" ref="AM195">_xlfn.IFS(HR_Analytics[[#This Row],[Years At Company]]&lt;=2,"0-2",HR_Analytics[[#This Row],[Years At Company]]&lt;=5,"2-5",HR_Analytics[[#This Row],[Years At Company]]&lt;=10,"5-10",HR_Analytics[[#This Row],[Years At Company]]&lt;=20,"10-20",HR_Analytics[[#This Row],[Years At Company]]&lt;=40,"20-40")</f>
        <v>2-5</v>
      </c>
      <c r="AN195" s="3">
        <v>4</v>
      </c>
      <c r="AO195" s="3" t="str" cm="1">
        <f t="array" ref="AO195">_xlfn.IFS(HR_Analytics[[#This Row],[Years In Current Role]]&lt;=2,"0-2",HR_Analytics[[#This Row],[Years In Current Role]]&lt;=5,"2-5",HR_Analytics[[#This Row],[Years In Current Role]]&lt;=10,"5-10",HR_Analytics[[#This Row],[Years In Current Role]]&lt;=15,"10-15",HR_Analytics[[#This Row],[Years In Current Role]]&gt;15,"Above 15")</f>
        <v>2-5</v>
      </c>
      <c r="AP195" s="3">
        <v>2</v>
      </c>
      <c r="AQ195" s="14" t="str" cm="1">
        <f t="array" ref="AQ195">_xlfn.IFS(HR_Analytics[[#This Row],[Years Since Last Promotion]]&lt;=2,"0-2",HR_Analytics[[#This Row],[Years Since Last Promotion]]&lt;=5,"2-5",HR_Analytics[[#This Row],[Years Since Last Promotion]]&lt;=10,"5-10",HR_Analytics[[#This Row],[Years Since Last Promotion]]&lt;=15,"10-15")</f>
        <v>0-2</v>
      </c>
      <c r="AR195" s="14">
        <v>2</v>
      </c>
      <c r="AS195" s="3" t="str" cm="1">
        <f t="array" ref="AS1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96" spans="1:45" x14ac:dyDescent="0.25">
      <c r="A196" s="12">
        <v>45</v>
      </c>
      <c r="B196" s="12" t="str" cm="1">
        <f t="array" ref="B196">_xlfn.IFS(HR_Analytics[[#This Row],[Age]]&lt;=30,"Below 30",HR_Analytics[[#This Row],[Age]]&lt;=40,"30-40",HR_Analytics[[#This Row],[Age]]&lt;=60,"40-60")</f>
        <v>40-60</v>
      </c>
      <c r="C196" s="9" t="s">
        <v>17</v>
      </c>
      <c r="D196" s="9" t="s">
        <v>29</v>
      </c>
      <c r="E196" s="9" t="s">
        <v>19</v>
      </c>
      <c r="F196" s="3">
        <v>2</v>
      </c>
      <c r="G196" s="3" t="str" cm="1">
        <f t="array" ref="G196">_xlfn.IFS(HR_Analytics[[#This Row],[Distance From Home]]&lt;=5,"1-5",HR_Analytics[[#This Row],[Distance From Home]]&lt;=10,"5-10",HR_Analytics[[#This Row],[Distance From Home]]&lt;=15,"10-15",HR_Analytics[[#This Row],[Distance From Home]]&lt;=20,"15-20",HR_Analytics[[#This Row],[Distance From Home]]&gt;20,"Above 20")</f>
        <v>1-5</v>
      </c>
      <c r="H196" s="3">
        <v>2</v>
      </c>
      <c r="I196" s="9" t="str">
        <f>VLOOKUP(H196,Mapping!$J$2:$K$6,2,0)</f>
        <v>College</v>
      </c>
      <c r="J196" s="9" t="s">
        <v>25</v>
      </c>
      <c r="K196" s="3">
        <v>264</v>
      </c>
      <c r="L196" s="3">
        <v>1</v>
      </c>
      <c r="M196" s="9" t="str">
        <f>VLOOKUP(L196,Mapping!$A$2:$B$5,2,0)</f>
        <v>Very Dissatisfied</v>
      </c>
      <c r="N196" s="9" t="s">
        <v>20</v>
      </c>
      <c r="O196" s="3">
        <v>2</v>
      </c>
      <c r="P196" s="9" t="str">
        <f>VLOOKUP(O196,Mapping!$A$9:$B$12,2,0)</f>
        <v>Medium</v>
      </c>
      <c r="Q196" s="3">
        <v>4</v>
      </c>
      <c r="R196" s="9" t="str">
        <f>VLOOKUP(Q196,Mapping!$A$16:$B$20,2,0)</f>
        <v>Senior</v>
      </c>
      <c r="S196" s="9" t="s">
        <v>30</v>
      </c>
      <c r="T196" s="3">
        <v>4</v>
      </c>
      <c r="U196" s="9" t="str">
        <f>VLOOKUP(T196,Mapping!$E$9:$F$12,2,0)</f>
        <v>Satisfied</v>
      </c>
      <c r="V196" s="9" t="s">
        <v>22</v>
      </c>
      <c r="W196" s="5">
        <v>16792</v>
      </c>
      <c r="X196" s="3">
        <v>9</v>
      </c>
      <c r="Y196" s="9" t="s">
        <v>17</v>
      </c>
      <c r="Z196" s="4">
        <v>23</v>
      </c>
      <c r="AA196" s="24">
        <f>HR_Analytics[[#This Row],[Salary Hike]]/100</f>
        <v>0.23</v>
      </c>
      <c r="AB196" s="3">
        <v>4</v>
      </c>
      <c r="AC196" s="9" t="str">
        <f>VLOOKUP(AB196,Mapping!$E$2:$F$3,2,0)</f>
        <v>Outstanding</v>
      </c>
      <c r="AD196" s="3">
        <v>4</v>
      </c>
      <c r="AE196" s="9" t="str">
        <f>VLOOKUP(AD196,Mapping!$E$16:$F$19,2,0)</f>
        <v>Satisfied</v>
      </c>
      <c r="AF196" s="3">
        <v>1</v>
      </c>
      <c r="AG196" s="3">
        <v>22</v>
      </c>
      <c r="AH196" s="3" t="str" cm="1">
        <f t="array" ref="AH196">_xlfn.IFS(HR_Analytics[[#This Row],[Total Working Years]]&lt;=2,"0-2",HR_Analytics[[#This Row],[Total Working Years]]&lt;=5,"2-5",HR_Analytics[[#This Row],[Total Working Years]]&lt;=10,"5-10",HR_Analytics[[#This Row],[Total Working Years]]&lt;=20,"10-20",HR_Analytics[[#This Row],[Total Working Years]]&lt;=40,"20-40")</f>
        <v>20-40</v>
      </c>
      <c r="AI196" s="3">
        <v>1</v>
      </c>
      <c r="AJ196" s="3">
        <v>3</v>
      </c>
      <c r="AK196" s="9" t="str">
        <f>VLOOKUP(AJ196,Mapping!$J$10:$K$13,2,0)</f>
        <v>Better</v>
      </c>
      <c r="AL196" s="3">
        <v>20</v>
      </c>
      <c r="AM196" s="3" t="str" cm="1">
        <f t="array" ref="AM196">_xlfn.IFS(HR_Analytics[[#This Row],[Years At Company]]&lt;=2,"0-2",HR_Analytics[[#This Row],[Years At Company]]&lt;=5,"2-5",HR_Analytics[[#This Row],[Years At Company]]&lt;=10,"5-10",HR_Analytics[[#This Row],[Years At Company]]&lt;=20,"10-20",HR_Analytics[[#This Row],[Years At Company]]&lt;=40,"20-40")</f>
        <v>10-20</v>
      </c>
      <c r="AN196" s="3">
        <v>8</v>
      </c>
      <c r="AO196" s="3" t="str" cm="1">
        <f t="array" ref="AO196">_xlfn.IFS(HR_Analytics[[#This Row],[Years In Current Role]]&lt;=2,"0-2",HR_Analytics[[#This Row],[Years In Current Role]]&lt;=5,"2-5",HR_Analytics[[#This Row],[Years In Current Role]]&lt;=10,"5-10",HR_Analytics[[#This Row],[Years In Current Role]]&lt;=15,"10-15",HR_Analytics[[#This Row],[Years In Current Role]]&gt;15,"Above 15")</f>
        <v>5-10</v>
      </c>
      <c r="AP196" s="3">
        <v>11</v>
      </c>
      <c r="AQ196" s="14" t="str" cm="1">
        <f t="array" ref="AQ196">_xlfn.IFS(HR_Analytics[[#This Row],[Years Since Last Promotion]]&lt;=2,"0-2",HR_Analytics[[#This Row],[Years Since Last Promotion]]&lt;=5,"2-5",HR_Analytics[[#This Row],[Years Since Last Promotion]]&lt;=10,"5-10",HR_Analytics[[#This Row],[Years Since Last Promotion]]&lt;=15,"10-15")</f>
        <v>10-15</v>
      </c>
      <c r="AR196" s="14">
        <v>8</v>
      </c>
      <c r="AS196" s="3" t="str" cm="1">
        <f t="array" ref="AS1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97" spans="1:45" x14ac:dyDescent="0.25">
      <c r="A197" s="12">
        <v>37</v>
      </c>
      <c r="B197" s="12" t="str" cm="1">
        <f t="array" ref="B197">_xlfn.IFS(HR_Analytics[[#This Row],[Age]]&lt;=30,"Below 30",HR_Analytics[[#This Row],[Age]]&lt;=40,"30-40",HR_Analytics[[#This Row],[Age]]&lt;=60,"40-60")</f>
        <v>30-40</v>
      </c>
      <c r="C197" s="9" t="s">
        <v>17</v>
      </c>
      <c r="D197" s="9" t="s">
        <v>11</v>
      </c>
      <c r="E197" s="9" t="s">
        <v>19</v>
      </c>
      <c r="F197" s="3">
        <v>21</v>
      </c>
      <c r="G197" s="3" t="str" cm="1">
        <f t="array" ref="G197">_xlfn.IFS(HR_Analytics[[#This Row],[Distance From Home]]&lt;=5,"1-5",HR_Analytics[[#This Row],[Distance From Home]]&lt;=10,"5-10",HR_Analytics[[#This Row],[Distance From Home]]&lt;=15,"10-15",HR_Analytics[[#This Row],[Distance From Home]]&lt;=20,"15-20",HR_Analytics[[#This Row],[Distance From Home]]&gt;20,"Above 20")</f>
        <v>Above 20</v>
      </c>
      <c r="H197" s="3">
        <v>3</v>
      </c>
      <c r="I197" s="9" t="str">
        <f>VLOOKUP(H197,Mapping!$J$2:$K$6,2,0)</f>
        <v>Bachelors</v>
      </c>
      <c r="J197" s="9" t="s">
        <v>13</v>
      </c>
      <c r="K197" s="3">
        <v>267</v>
      </c>
      <c r="L197" s="3">
        <v>2</v>
      </c>
      <c r="M197" s="9" t="str">
        <f>VLOOKUP(L197,Mapping!$A$2:$B$5,2,0)</f>
        <v>Dissatisfied</v>
      </c>
      <c r="N197" s="9" t="s">
        <v>20</v>
      </c>
      <c r="O197" s="3">
        <v>4</v>
      </c>
      <c r="P197" s="9" t="str">
        <f>VLOOKUP(O197,Mapping!$A$9:$B$12,2,0)</f>
        <v>Very High</v>
      </c>
      <c r="Q197" s="3">
        <v>1</v>
      </c>
      <c r="R197" s="9" t="str">
        <f>VLOOKUP(Q197,Mapping!$A$16:$B$20,2,0)</f>
        <v>Entry Level</v>
      </c>
      <c r="S197" s="9" t="s">
        <v>21</v>
      </c>
      <c r="T197" s="3">
        <v>1</v>
      </c>
      <c r="U197" s="9" t="str">
        <f>VLOOKUP(T197,Mapping!$E$9:$F$12,2,0)</f>
        <v>Very Dissatisfied</v>
      </c>
      <c r="V197" s="9" t="s">
        <v>22</v>
      </c>
      <c r="W197" s="5">
        <v>3564</v>
      </c>
      <c r="X197" s="3">
        <v>1</v>
      </c>
      <c r="Y197" s="9" t="s">
        <v>10</v>
      </c>
      <c r="Z197" s="4">
        <v>12</v>
      </c>
      <c r="AA197" s="24">
        <f>HR_Analytics[[#This Row],[Salary Hike]]/100</f>
        <v>0.12</v>
      </c>
      <c r="AB197" s="3">
        <v>3</v>
      </c>
      <c r="AC197" s="9" t="str">
        <f>VLOOKUP(AB197,Mapping!$E$2:$F$3,2,0)</f>
        <v>Excellent</v>
      </c>
      <c r="AD197" s="3">
        <v>1</v>
      </c>
      <c r="AE197" s="9" t="str">
        <f>VLOOKUP(AD197,Mapping!$E$16:$F$19,2,0)</f>
        <v>Very Dissatisfied</v>
      </c>
      <c r="AF197" s="3">
        <v>1</v>
      </c>
      <c r="AG197" s="3">
        <v>8</v>
      </c>
      <c r="AH197" s="3" t="str" cm="1">
        <f t="array" ref="AH197">_xlfn.IFS(HR_Analytics[[#This Row],[Total Working Years]]&lt;=2,"0-2",HR_Analytics[[#This Row],[Total Working Years]]&lt;=5,"2-5",HR_Analytics[[#This Row],[Total Working Years]]&lt;=10,"5-10",HR_Analytics[[#This Row],[Total Working Years]]&lt;=20,"10-20",HR_Analytics[[#This Row],[Total Working Years]]&lt;=40,"20-40")</f>
        <v>5-10</v>
      </c>
      <c r="AI197" s="3">
        <v>3</v>
      </c>
      <c r="AJ197" s="3">
        <v>2</v>
      </c>
      <c r="AK197" s="9" t="str">
        <f>VLOOKUP(AJ197,Mapping!$J$10:$K$13,2,0)</f>
        <v>Good</v>
      </c>
      <c r="AL197" s="3">
        <v>8</v>
      </c>
      <c r="AM197" s="3" t="str" cm="1">
        <f t="array" ref="AM197">_xlfn.IFS(HR_Analytics[[#This Row],[Years At Company]]&lt;=2,"0-2",HR_Analytics[[#This Row],[Years At Company]]&lt;=5,"2-5",HR_Analytics[[#This Row],[Years At Company]]&lt;=10,"5-10",HR_Analytics[[#This Row],[Years At Company]]&lt;=20,"10-20",HR_Analytics[[#This Row],[Years At Company]]&lt;=40,"20-40")</f>
        <v>5-10</v>
      </c>
      <c r="AN197" s="3">
        <v>7</v>
      </c>
      <c r="AO197" s="3" t="str" cm="1">
        <f t="array" ref="AO197">_xlfn.IFS(HR_Analytics[[#This Row],[Years In Current Role]]&lt;=2,"0-2",HR_Analytics[[#This Row],[Years In Current Role]]&lt;=5,"2-5",HR_Analytics[[#This Row],[Years In Current Role]]&lt;=10,"5-10",HR_Analytics[[#This Row],[Years In Current Role]]&lt;=15,"10-15",HR_Analytics[[#This Row],[Years In Current Role]]&gt;15,"Above 15")</f>
        <v>5-10</v>
      </c>
      <c r="AP197" s="3">
        <v>1</v>
      </c>
      <c r="AQ197" s="14" t="str" cm="1">
        <f t="array" ref="AQ197">_xlfn.IFS(HR_Analytics[[#This Row],[Years Since Last Promotion]]&lt;=2,"0-2",HR_Analytics[[#This Row],[Years Since Last Promotion]]&lt;=5,"2-5",HR_Analytics[[#This Row],[Years Since Last Promotion]]&lt;=10,"5-10",HR_Analytics[[#This Row],[Years Since Last Promotion]]&lt;=15,"10-15")</f>
        <v>0-2</v>
      </c>
      <c r="AR197" s="14">
        <v>7</v>
      </c>
      <c r="AS197" s="3" t="str" cm="1">
        <f t="array" ref="AS1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98" spans="1:45" x14ac:dyDescent="0.25">
      <c r="A198" s="12">
        <v>35</v>
      </c>
      <c r="B198" s="12" t="str" cm="1">
        <f t="array" ref="B198">_xlfn.IFS(HR_Analytics[[#This Row],[Age]]&lt;=30,"Below 30",HR_Analytics[[#This Row],[Age]]&lt;=40,"30-40",HR_Analytics[[#This Row],[Age]]&lt;=60,"40-60")</f>
        <v>30-40</v>
      </c>
      <c r="C198" s="9" t="s">
        <v>17</v>
      </c>
      <c r="D198" s="9" t="s">
        <v>18</v>
      </c>
      <c r="E198" s="9" t="s">
        <v>19</v>
      </c>
      <c r="F198" s="3">
        <v>2</v>
      </c>
      <c r="G198" s="3" t="str" cm="1">
        <f t="array" ref="G198">_xlfn.IFS(HR_Analytics[[#This Row],[Distance From Home]]&lt;=5,"1-5",HR_Analytics[[#This Row],[Distance From Home]]&lt;=10,"5-10",HR_Analytics[[#This Row],[Distance From Home]]&lt;=15,"10-15",HR_Analytics[[#This Row],[Distance From Home]]&lt;=20,"15-20",HR_Analytics[[#This Row],[Distance From Home]]&gt;20,"Above 20")</f>
        <v>1-5</v>
      </c>
      <c r="H198" s="3">
        <v>3</v>
      </c>
      <c r="I198" s="9" t="str">
        <f>VLOOKUP(H198,Mapping!$J$2:$K$6,2,0)</f>
        <v>Bachelors</v>
      </c>
      <c r="J198" s="9" t="s">
        <v>25</v>
      </c>
      <c r="K198" s="3">
        <v>269</v>
      </c>
      <c r="L198" s="3">
        <v>2</v>
      </c>
      <c r="M198" s="9" t="str">
        <f>VLOOKUP(L198,Mapping!$A$2:$B$5,2,0)</f>
        <v>Dissatisfied</v>
      </c>
      <c r="N198" s="9" t="s">
        <v>14</v>
      </c>
      <c r="O198" s="3">
        <v>3</v>
      </c>
      <c r="P198" s="9" t="str">
        <f>VLOOKUP(O198,Mapping!$A$9:$B$12,2,0)</f>
        <v>High</v>
      </c>
      <c r="Q198" s="3">
        <v>2</v>
      </c>
      <c r="R198" s="9" t="str">
        <f>VLOOKUP(Q198,Mapping!$A$16:$B$20,2,0)</f>
        <v>Junior</v>
      </c>
      <c r="S198" s="9" t="s">
        <v>24</v>
      </c>
      <c r="T198" s="3">
        <v>2</v>
      </c>
      <c r="U198" s="9" t="str">
        <f>VLOOKUP(T198,Mapping!$E$9:$F$12,2,0)</f>
        <v>Dissatisfied</v>
      </c>
      <c r="V198" s="9" t="s">
        <v>16</v>
      </c>
      <c r="W198" s="5">
        <v>4425</v>
      </c>
      <c r="X198" s="3">
        <v>5</v>
      </c>
      <c r="Y198" s="9" t="s">
        <v>17</v>
      </c>
      <c r="Z198" s="4">
        <v>11</v>
      </c>
      <c r="AA198" s="24">
        <f>HR_Analytics[[#This Row],[Salary Hike]]/100</f>
        <v>0.11</v>
      </c>
      <c r="AB198" s="3">
        <v>3</v>
      </c>
      <c r="AC198" s="9" t="str">
        <f>VLOOKUP(AB198,Mapping!$E$2:$F$3,2,0)</f>
        <v>Excellent</v>
      </c>
      <c r="AD198" s="3">
        <v>4</v>
      </c>
      <c r="AE198" s="9" t="str">
        <f>VLOOKUP(AD198,Mapping!$E$16:$F$19,2,0)</f>
        <v>Satisfied</v>
      </c>
      <c r="AF198" s="3">
        <v>0</v>
      </c>
      <c r="AG198" s="3">
        <v>10</v>
      </c>
      <c r="AH198" s="3" t="str" cm="1">
        <f t="array" ref="AH198">_xlfn.IFS(HR_Analytics[[#This Row],[Total Working Years]]&lt;=2,"0-2",HR_Analytics[[#This Row],[Total Working Years]]&lt;=5,"2-5",HR_Analytics[[#This Row],[Total Working Years]]&lt;=10,"5-10",HR_Analytics[[#This Row],[Total Working Years]]&lt;=20,"10-20",HR_Analytics[[#This Row],[Total Working Years]]&lt;=40,"20-40")</f>
        <v>5-10</v>
      </c>
      <c r="AI198" s="3">
        <v>5</v>
      </c>
      <c r="AJ198" s="3">
        <v>3</v>
      </c>
      <c r="AK198" s="9" t="str">
        <f>VLOOKUP(AJ198,Mapping!$J$10:$K$13,2,0)</f>
        <v>Better</v>
      </c>
      <c r="AL198" s="3">
        <v>6</v>
      </c>
      <c r="AM198" s="3" t="str" cm="1">
        <f t="array" ref="AM198">_xlfn.IFS(HR_Analytics[[#This Row],[Years At Company]]&lt;=2,"0-2",HR_Analytics[[#This Row],[Years At Company]]&lt;=5,"2-5",HR_Analytics[[#This Row],[Years At Company]]&lt;=10,"5-10",HR_Analytics[[#This Row],[Years At Company]]&lt;=20,"10-20",HR_Analytics[[#This Row],[Years At Company]]&lt;=40,"20-40")</f>
        <v>5-10</v>
      </c>
      <c r="AN198" s="3">
        <v>2</v>
      </c>
      <c r="AO198" s="3" t="str" cm="1">
        <f t="array" ref="AO198">_xlfn.IFS(HR_Analytics[[#This Row],[Years In Current Role]]&lt;=2,"0-2",HR_Analytics[[#This Row],[Years In Current Role]]&lt;=5,"2-5",HR_Analytics[[#This Row],[Years In Current Role]]&lt;=10,"5-10",HR_Analytics[[#This Row],[Years In Current Role]]&lt;=15,"10-15",HR_Analytics[[#This Row],[Years In Current Role]]&gt;15,"Above 15")</f>
        <v>0-2</v>
      </c>
      <c r="AP198" s="3">
        <v>1</v>
      </c>
      <c r="AQ198" s="14" t="str" cm="1">
        <f t="array" ref="AQ198">_xlfn.IFS(HR_Analytics[[#This Row],[Years Since Last Promotion]]&lt;=2,"0-2",HR_Analytics[[#This Row],[Years Since Last Promotion]]&lt;=5,"2-5",HR_Analytics[[#This Row],[Years Since Last Promotion]]&lt;=10,"5-10",HR_Analytics[[#This Row],[Years Since Last Promotion]]&lt;=15,"10-15")</f>
        <v>0-2</v>
      </c>
      <c r="AR198" s="14">
        <v>2</v>
      </c>
      <c r="AS198" s="3" t="str" cm="1">
        <f t="array" ref="AS1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99" spans="1:45" x14ac:dyDescent="0.25">
      <c r="A199" s="12">
        <v>42</v>
      </c>
      <c r="B199" s="12" t="str" cm="1">
        <f t="array" ref="B199">_xlfn.IFS(HR_Analytics[[#This Row],[Age]]&lt;=30,"Below 30",HR_Analytics[[#This Row],[Age]]&lt;=40,"30-40",HR_Analytics[[#This Row],[Age]]&lt;=60,"40-60")</f>
        <v>40-60</v>
      </c>
      <c r="C199" s="9" t="s">
        <v>17</v>
      </c>
      <c r="D199" s="9" t="s">
        <v>29</v>
      </c>
      <c r="E199" s="9" t="s">
        <v>19</v>
      </c>
      <c r="F199" s="3">
        <v>21</v>
      </c>
      <c r="G199" s="3" t="str" cm="1">
        <f t="array" ref="G199">_xlfn.IFS(HR_Analytics[[#This Row],[Distance From Home]]&lt;=5,"1-5",HR_Analytics[[#This Row],[Distance From Home]]&lt;=10,"5-10",HR_Analytics[[#This Row],[Distance From Home]]&lt;=15,"10-15",HR_Analytics[[#This Row],[Distance From Home]]&lt;=20,"15-20",HR_Analytics[[#This Row],[Distance From Home]]&gt;20,"Above 20")</f>
        <v>Above 20</v>
      </c>
      <c r="H199" s="3">
        <v>2</v>
      </c>
      <c r="I199" s="9" t="str">
        <f>VLOOKUP(H199,Mapping!$J$2:$K$6,2,0)</f>
        <v>College</v>
      </c>
      <c r="J199" s="9" t="s">
        <v>25</v>
      </c>
      <c r="K199" s="3">
        <v>270</v>
      </c>
      <c r="L199" s="3">
        <v>3</v>
      </c>
      <c r="M199" s="9" t="str">
        <f>VLOOKUP(L199,Mapping!$A$2:$B$5,2,0)</f>
        <v>Neutral</v>
      </c>
      <c r="N199" s="9" t="s">
        <v>14</v>
      </c>
      <c r="O199" s="3">
        <v>3</v>
      </c>
      <c r="P199" s="9" t="str">
        <f>VLOOKUP(O199,Mapping!$A$9:$B$12,2,0)</f>
        <v>High</v>
      </c>
      <c r="Q199" s="3">
        <v>2</v>
      </c>
      <c r="R199" s="9" t="str">
        <f>VLOOKUP(Q199,Mapping!$A$16:$B$20,2,0)</f>
        <v>Junior</v>
      </c>
      <c r="S199" s="9" t="s">
        <v>27</v>
      </c>
      <c r="T199" s="3">
        <v>3</v>
      </c>
      <c r="U199" s="9" t="str">
        <f>VLOOKUP(T199,Mapping!$E$9:$F$12,2,0)</f>
        <v>Neutral</v>
      </c>
      <c r="V199" s="9" t="s">
        <v>26</v>
      </c>
      <c r="W199" s="5">
        <v>5265</v>
      </c>
      <c r="X199" s="3">
        <v>2</v>
      </c>
      <c r="Y199" s="9" t="s">
        <v>17</v>
      </c>
      <c r="Z199" s="4">
        <v>16</v>
      </c>
      <c r="AA199" s="24">
        <f>HR_Analytics[[#This Row],[Salary Hike]]/100</f>
        <v>0.16</v>
      </c>
      <c r="AB199" s="3">
        <v>3</v>
      </c>
      <c r="AC199" s="9" t="str">
        <f>VLOOKUP(AB199,Mapping!$E$2:$F$3,2,0)</f>
        <v>Excellent</v>
      </c>
      <c r="AD199" s="3">
        <v>2</v>
      </c>
      <c r="AE199" s="9" t="str">
        <f>VLOOKUP(AD199,Mapping!$E$16:$F$19,2,0)</f>
        <v>Dissatisfied</v>
      </c>
      <c r="AF199" s="3">
        <v>1</v>
      </c>
      <c r="AG199" s="3">
        <v>11</v>
      </c>
      <c r="AH199" s="3" t="str" cm="1">
        <f t="array" ref="AH199">_xlfn.IFS(HR_Analytics[[#This Row],[Total Working Years]]&lt;=2,"0-2",HR_Analytics[[#This Row],[Total Working Years]]&lt;=5,"2-5",HR_Analytics[[#This Row],[Total Working Years]]&lt;=10,"5-10",HR_Analytics[[#This Row],[Total Working Years]]&lt;=20,"10-20",HR_Analytics[[#This Row],[Total Working Years]]&lt;=40,"20-40")</f>
        <v>10-20</v>
      </c>
      <c r="AI199" s="3">
        <v>5</v>
      </c>
      <c r="AJ199" s="3">
        <v>3</v>
      </c>
      <c r="AK199" s="9" t="str">
        <f>VLOOKUP(AJ199,Mapping!$J$10:$K$13,2,0)</f>
        <v>Better</v>
      </c>
      <c r="AL199" s="3">
        <v>5</v>
      </c>
      <c r="AM199" s="3" t="str" cm="1">
        <f t="array" ref="AM199">_xlfn.IFS(HR_Analytics[[#This Row],[Years At Company]]&lt;=2,"0-2",HR_Analytics[[#This Row],[Years At Company]]&lt;=5,"2-5",HR_Analytics[[#This Row],[Years At Company]]&lt;=10,"5-10",HR_Analytics[[#This Row],[Years At Company]]&lt;=20,"10-20",HR_Analytics[[#This Row],[Years At Company]]&lt;=40,"20-40")</f>
        <v>2-5</v>
      </c>
      <c r="AN199" s="3">
        <v>3</v>
      </c>
      <c r="AO199" s="3" t="str" cm="1">
        <f t="array" ref="AO199">_xlfn.IFS(HR_Analytics[[#This Row],[Years In Current Role]]&lt;=2,"0-2",HR_Analytics[[#This Row],[Years In Current Role]]&lt;=5,"2-5",HR_Analytics[[#This Row],[Years In Current Role]]&lt;=10,"5-10",HR_Analytics[[#This Row],[Years In Current Role]]&lt;=15,"10-15",HR_Analytics[[#This Row],[Years In Current Role]]&gt;15,"Above 15")</f>
        <v>2-5</v>
      </c>
      <c r="AP199" s="3">
        <v>0</v>
      </c>
      <c r="AQ199" s="14" t="str" cm="1">
        <f t="array" ref="AQ199">_xlfn.IFS(HR_Analytics[[#This Row],[Years Since Last Promotion]]&lt;=2,"0-2",HR_Analytics[[#This Row],[Years Since Last Promotion]]&lt;=5,"2-5",HR_Analytics[[#This Row],[Years Since Last Promotion]]&lt;=10,"5-10",HR_Analytics[[#This Row],[Years Since Last Promotion]]&lt;=15,"10-15")</f>
        <v>0-2</v>
      </c>
      <c r="AR199" s="14">
        <v>2</v>
      </c>
      <c r="AS199" s="3" t="str" cm="1">
        <f t="array" ref="AS1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00" spans="1:45" x14ac:dyDescent="0.25">
      <c r="A200" s="12">
        <v>38</v>
      </c>
      <c r="B200" s="12" t="str" cm="1">
        <f t="array" ref="B200">_xlfn.IFS(HR_Analytics[[#This Row],[Age]]&lt;=30,"Below 30",HR_Analytics[[#This Row],[Age]]&lt;=40,"30-40",HR_Analytics[[#This Row],[Age]]&lt;=60,"40-60")</f>
        <v>30-40</v>
      </c>
      <c r="C200" s="9" t="s">
        <v>17</v>
      </c>
      <c r="D200" s="9" t="s">
        <v>11</v>
      </c>
      <c r="E200" s="9" t="s">
        <v>19</v>
      </c>
      <c r="F200" s="3">
        <v>2</v>
      </c>
      <c r="G200" s="3" t="str" cm="1">
        <f t="array" ref="G200">_xlfn.IFS(HR_Analytics[[#This Row],[Distance From Home]]&lt;=5,"1-5",HR_Analytics[[#This Row],[Distance From Home]]&lt;=10,"5-10",HR_Analytics[[#This Row],[Distance From Home]]&lt;=15,"10-15",HR_Analytics[[#This Row],[Distance From Home]]&lt;=20,"15-20",HR_Analytics[[#This Row],[Distance From Home]]&gt;20,"Above 20")</f>
        <v>1-5</v>
      </c>
      <c r="H200" s="3">
        <v>4</v>
      </c>
      <c r="I200" s="9" t="str">
        <f>VLOOKUP(H200,Mapping!$J$2:$K$6,2,0)</f>
        <v>Masters</v>
      </c>
      <c r="J200" s="9" t="s">
        <v>13</v>
      </c>
      <c r="K200" s="3">
        <v>271</v>
      </c>
      <c r="L200" s="3">
        <v>4</v>
      </c>
      <c r="M200" s="9" t="str">
        <f>VLOOKUP(L200,Mapping!$A$2:$B$5,2,0)</f>
        <v>Satisfied</v>
      </c>
      <c r="N200" s="9" t="s">
        <v>20</v>
      </c>
      <c r="O200" s="3">
        <v>3</v>
      </c>
      <c r="P200" s="9" t="str">
        <f>VLOOKUP(O200,Mapping!$A$9:$B$12,2,0)</f>
        <v>High</v>
      </c>
      <c r="Q200" s="3">
        <v>2</v>
      </c>
      <c r="R200" s="9" t="str">
        <f>VLOOKUP(Q200,Mapping!$A$16:$B$20,2,0)</f>
        <v>Junior</v>
      </c>
      <c r="S200" s="9" t="s">
        <v>27</v>
      </c>
      <c r="T200" s="3">
        <v>3</v>
      </c>
      <c r="U200" s="9" t="str">
        <f>VLOOKUP(T200,Mapping!$E$9:$F$12,2,0)</f>
        <v>Neutral</v>
      </c>
      <c r="V200" s="9" t="s">
        <v>22</v>
      </c>
      <c r="W200" s="5">
        <v>6553</v>
      </c>
      <c r="X200" s="3">
        <v>9</v>
      </c>
      <c r="Y200" s="9" t="s">
        <v>17</v>
      </c>
      <c r="Z200" s="4">
        <v>14</v>
      </c>
      <c r="AA200" s="24">
        <f>HR_Analytics[[#This Row],[Salary Hike]]/100</f>
        <v>0.14000000000000001</v>
      </c>
      <c r="AB200" s="3">
        <v>3</v>
      </c>
      <c r="AC200" s="9" t="str">
        <f>VLOOKUP(AB200,Mapping!$E$2:$F$3,2,0)</f>
        <v>Excellent</v>
      </c>
      <c r="AD200" s="3">
        <v>2</v>
      </c>
      <c r="AE200" s="9" t="str">
        <f>VLOOKUP(AD200,Mapping!$E$16:$F$19,2,0)</f>
        <v>Dissatisfied</v>
      </c>
      <c r="AF200" s="3">
        <v>0</v>
      </c>
      <c r="AG200" s="3">
        <v>14</v>
      </c>
      <c r="AH200" s="3" t="str" cm="1">
        <f t="array" ref="AH200">_xlfn.IFS(HR_Analytics[[#This Row],[Total Working Years]]&lt;=2,"0-2",HR_Analytics[[#This Row],[Total Working Years]]&lt;=5,"2-5",HR_Analytics[[#This Row],[Total Working Years]]&lt;=10,"5-10",HR_Analytics[[#This Row],[Total Working Years]]&lt;=20,"10-20",HR_Analytics[[#This Row],[Total Working Years]]&lt;=40,"20-40")</f>
        <v>10-20</v>
      </c>
      <c r="AI200" s="3">
        <v>3</v>
      </c>
      <c r="AJ200" s="3">
        <v>3</v>
      </c>
      <c r="AK200" s="9" t="str">
        <f>VLOOKUP(AJ200,Mapping!$J$10:$K$13,2,0)</f>
        <v>Better</v>
      </c>
      <c r="AL200" s="3">
        <v>1</v>
      </c>
      <c r="AM200" s="3" t="str" cm="1">
        <f t="array" ref="AM200">_xlfn.IFS(HR_Analytics[[#This Row],[Years At Company]]&lt;=2,"0-2",HR_Analytics[[#This Row],[Years At Company]]&lt;=5,"2-5",HR_Analytics[[#This Row],[Years At Company]]&lt;=10,"5-10",HR_Analytics[[#This Row],[Years At Company]]&lt;=20,"10-20",HR_Analytics[[#This Row],[Years At Company]]&lt;=40,"20-40")</f>
        <v>0-2</v>
      </c>
      <c r="AN200" s="3">
        <v>0</v>
      </c>
      <c r="AO200" s="3" t="str" cm="1">
        <f t="array" ref="AO200">_xlfn.IFS(HR_Analytics[[#This Row],[Years In Current Role]]&lt;=2,"0-2",HR_Analytics[[#This Row],[Years In Current Role]]&lt;=5,"2-5",HR_Analytics[[#This Row],[Years In Current Role]]&lt;=10,"5-10",HR_Analytics[[#This Row],[Years In Current Role]]&lt;=15,"10-15",HR_Analytics[[#This Row],[Years In Current Role]]&gt;15,"Above 15")</f>
        <v>0-2</v>
      </c>
      <c r="AP200" s="3">
        <v>0</v>
      </c>
      <c r="AQ200" s="14" t="str" cm="1">
        <f t="array" ref="AQ200">_xlfn.IFS(HR_Analytics[[#This Row],[Years Since Last Promotion]]&lt;=2,"0-2",HR_Analytics[[#This Row],[Years Since Last Promotion]]&lt;=5,"2-5",HR_Analytics[[#This Row],[Years Since Last Promotion]]&lt;=10,"5-10",HR_Analytics[[#This Row],[Years Since Last Promotion]]&lt;=15,"10-15")</f>
        <v>0-2</v>
      </c>
      <c r="AR200" s="14">
        <v>0</v>
      </c>
      <c r="AS200" s="3" t="str" cm="1">
        <f t="array" ref="AS2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01" spans="1:45" x14ac:dyDescent="0.25">
      <c r="A201" s="12">
        <v>38</v>
      </c>
      <c r="B201" s="12" t="str" cm="1">
        <f t="array" ref="B201">_xlfn.IFS(HR_Analytics[[#This Row],[Age]]&lt;=30,"Below 30",HR_Analytics[[#This Row],[Age]]&lt;=40,"30-40",HR_Analytics[[#This Row],[Age]]&lt;=60,"40-60")</f>
        <v>30-40</v>
      </c>
      <c r="C201" s="9" t="s">
        <v>17</v>
      </c>
      <c r="D201" s="9" t="s">
        <v>11</v>
      </c>
      <c r="E201" s="9" t="s">
        <v>19</v>
      </c>
      <c r="F201" s="3">
        <v>29</v>
      </c>
      <c r="G201" s="3" t="str" cm="1">
        <f t="array" ref="G201">_xlfn.IFS(HR_Analytics[[#This Row],[Distance From Home]]&lt;=5,"1-5",HR_Analytics[[#This Row],[Distance From Home]]&lt;=10,"5-10",HR_Analytics[[#This Row],[Distance From Home]]&lt;=15,"10-15",HR_Analytics[[#This Row],[Distance From Home]]&lt;=20,"15-20",HR_Analytics[[#This Row],[Distance From Home]]&gt;20,"Above 20")</f>
        <v>Above 20</v>
      </c>
      <c r="H201" s="3">
        <v>3</v>
      </c>
      <c r="I201" s="9" t="str">
        <f>VLOOKUP(H201,Mapping!$J$2:$K$6,2,0)</f>
        <v>Bachelors</v>
      </c>
      <c r="J201" s="9" t="s">
        <v>34</v>
      </c>
      <c r="K201" s="3">
        <v>273</v>
      </c>
      <c r="L201" s="3">
        <v>4</v>
      </c>
      <c r="M201" s="9" t="str">
        <f>VLOOKUP(L201,Mapping!$A$2:$B$5,2,0)</f>
        <v>Satisfied</v>
      </c>
      <c r="N201" s="9" t="s">
        <v>20</v>
      </c>
      <c r="O201" s="3">
        <v>3</v>
      </c>
      <c r="P201" s="9" t="str">
        <f>VLOOKUP(O201,Mapping!$A$9:$B$12,2,0)</f>
        <v>High</v>
      </c>
      <c r="Q201" s="3">
        <v>2</v>
      </c>
      <c r="R201" s="9" t="str">
        <f>VLOOKUP(Q201,Mapping!$A$16:$B$20,2,0)</f>
        <v>Junior</v>
      </c>
      <c r="S201" s="9" t="s">
        <v>27</v>
      </c>
      <c r="T201" s="3">
        <v>4</v>
      </c>
      <c r="U201" s="9" t="str">
        <f>VLOOKUP(T201,Mapping!$E$9:$F$12,2,0)</f>
        <v>Satisfied</v>
      </c>
      <c r="V201" s="9" t="s">
        <v>22</v>
      </c>
      <c r="W201" s="5">
        <v>6261</v>
      </c>
      <c r="X201" s="3">
        <v>3</v>
      </c>
      <c r="Y201" s="9" t="s">
        <v>17</v>
      </c>
      <c r="Z201" s="4">
        <v>18</v>
      </c>
      <c r="AA201" s="24">
        <f>HR_Analytics[[#This Row],[Salary Hike]]/100</f>
        <v>0.18</v>
      </c>
      <c r="AB201" s="3">
        <v>3</v>
      </c>
      <c r="AC201" s="9" t="str">
        <f>VLOOKUP(AB201,Mapping!$E$2:$F$3,2,0)</f>
        <v>Excellent</v>
      </c>
      <c r="AD201" s="3">
        <v>1</v>
      </c>
      <c r="AE201" s="9" t="str">
        <f>VLOOKUP(AD201,Mapping!$E$16:$F$19,2,0)</f>
        <v>Very Dissatisfied</v>
      </c>
      <c r="AF201" s="3">
        <v>1</v>
      </c>
      <c r="AG201" s="3">
        <v>9</v>
      </c>
      <c r="AH201" s="3" t="str" cm="1">
        <f t="array" ref="AH201">_xlfn.IFS(HR_Analytics[[#This Row],[Total Working Years]]&lt;=2,"0-2",HR_Analytics[[#This Row],[Total Working Years]]&lt;=5,"2-5",HR_Analytics[[#This Row],[Total Working Years]]&lt;=10,"5-10",HR_Analytics[[#This Row],[Total Working Years]]&lt;=20,"10-20",HR_Analytics[[#This Row],[Total Working Years]]&lt;=40,"20-40")</f>
        <v>5-10</v>
      </c>
      <c r="AI201" s="3">
        <v>3</v>
      </c>
      <c r="AJ201" s="3">
        <v>1</v>
      </c>
      <c r="AK201" s="9" t="str">
        <f>VLOOKUP(AJ201,Mapping!$J$10:$K$13,2,0)</f>
        <v>Bad</v>
      </c>
      <c r="AL201" s="3">
        <v>7</v>
      </c>
      <c r="AM201" s="3" t="str" cm="1">
        <f t="array" ref="AM201">_xlfn.IFS(HR_Analytics[[#This Row],[Years At Company]]&lt;=2,"0-2",HR_Analytics[[#This Row],[Years At Company]]&lt;=5,"2-5",HR_Analytics[[#This Row],[Years At Company]]&lt;=10,"5-10",HR_Analytics[[#This Row],[Years At Company]]&lt;=20,"10-20",HR_Analytics[[#This Row],[Years At Company]]&lt;=40,"20-40")</f>
        <v>5-10</v>
      </c>
      <c r="AN201" s="3">
        <v>7</v>
      </c>
      <c r="AO201" s="3" t="str" cm="1">
        <f t="array" ref="AO201">_xlfn.IFS(HR_Analytics[[#This Row],[Years In Current Role]]&lt;=2,"0-2",HR_Analytics[[#This Row],[Years In Current Role]]&lt;=5,"2-5",HR_Analytics[[#This Row],[Years In Current Role]]&lt;=10,"5-10",HR_Analytics[[#This Row],[Years In Current Role]]&lt;=15,"10-15",HR_Analytics[[#This Row],[Years In Current Role]]&gt;15,"Above 15")</f>
        <v>5-10</v>
      </c>
      <c r="AP201" s="3">
        <v>1</v>
      </c>
      <c r="AQ201" s="14" t="str" cm="1">
        <f t="array" ref="AQ201">_xlfn.IFS(HR_Analytics[[#This Row],[Years Since Last Promotion]]&lt;=2,"0-2",HR_Analytics[[#This Row],[Years Since Last Promotion]]&lt;=5,"2-5",HR_Analytics[[#This Row],[Years Since Last Promotion]]&lt;=10,"5-10",HR_Analytics[[#This Row],[Years Since Last Promotion]]&lt;=15,"10-15")</f>
        <v>0-2</v>
      </c>
      <c r="AR201" s="14">
        <v>7</v>
      </c>
      <c r="AS201" s="3" t="str" cm="1">
        <f t="array" ref="AS2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02" spans="1:45" x14ac:dyDescent="0.25">
      <c r="A202" s="12">
        <v>27</v>
      </c>
      <c r="B202" s="12" t="str" cm="1">
        <f t="array" ref="B202">_xlfn.IFS(HR_Analytics[[#This Row],[Age]]&lt;=30,"Below 30",HR_Analytics[[#This Row],[Age]]&lt;=40,"30-40",HR_Analytics[[#This Row],[Age]]&lt;=60,"40-60")</f>
        <v>Below 30</v>
      </c>
      <c r="C202" s="9" t="s">
        <v>17</v>
      </c>
      <c r="D202" s="9" t="s">
        <v>18</v>
      </c>
      <c r="E202" s="9" t="s">
        <v>19</v>
      </c>
      <c r="F202" s="3">
        <v>1</v>
      </c>
      <c r="G202" s="3" t="str" cm="1">
        <f t="array" ref="G202">_xlfn.IFS(HR_Analytics[[#This Row],[Distance From Home]]&lt;=5,"1-5",HR_Analytics[[#This Row],[Distance From Home]]&lt;=10,"5-10",HR_Analytics[[#This Row],[Distance From Home]]&lt;=15,"10-15",HR_Analytics[[#This Row],[Distance From Home]]&lt;=20,"15-20",HR_Analytics[[#This Row],[Distance From Home]]&gt;20,"Above 20")</f>
        <v>1-5</v>
      </c>
      <c r="H202" s="3">
        <v>1</v>
      </c>
      <c r="I202" s="9" t="str">
        <f>VLOOKUP(H202,Mapping!$J$2:$K$6,2,0)</f>
        <v>Below College</v>
      </c>
      <c r="J202" s="9" t="s">
        <v>34</v>
      </c>
      <c r="K202" s="3">
        <v>274</v>
      </c>
      <c r="L202" s="3">
        <v>3</v>
      </c>
      <c r="M202" s="9" t="str">
        <f>VLOOKUP(L202,Mapping!$A$2:$B$5,2,0)</f>
        <v>Neutral</v>
      </c>
      <c r="N202" s="9" t="s">
        <v>20</v>
      </c>
      <c r="O202" s="3">
        <v>2</v>
      </c>
      <c r="P202" s="9" t="str">
        <f>VLOOKUP(O202,Mapping!$A$9:$B$12,2,0)</f>
        <v>Medium</v>
      </c>
      <c r="Q202" s="3">
        <v>2</v>
      </c>
      <c r="R202" s="9" t="str">
        <f>VLOOKUP(Q202,Mapping!$A$16:$B$20,2,0)</f>
        <v>Junior</v>
      </c>
      <c r="S202" s="9" t="s">
        <v>27</v>
      </c>
      <c r="T202" s="3">
        <v>1</v>
      </c>
      <c r="U202" s="9" t="str">
        <f>VLOOKUP(T202,Mapping!$E$9:$F$12,2,0)</f>
        <v>Very Dissatisfied</v>
      </c>
      <c r="V202" s="9" t="s">
        <v>22</v>
      </c>
      <c r="W202" s="5">
        <v>4298</v>
      </c>
      <c r="X202" s="3">
        <v>5</v>
      </c>
      <c r="Y202" s="9" t="s">
        <v>17</v>
      </c>
      <c r="Z202" s="4">
        <v>19</v>
      </c>
      <c r="AA202" s="24">
        <f>HR_Analytics[[#This Row],[Salary Hike]]/100</f>
        <v>0.19</v>
      </c>
      <c r="AB202" s="3">
        <v>3</v>
      </c>
      <c r="AC202" s="9" t="str">
        <f>VLOOKUP(AB202,Mapping!$E$2:$F$3,2,0)</f>
        <v>Excellent</v>
      </c>
      <c r="AD202" s="3">
        <v>3</v>
      </c>
      <c r="AE202" s="9" t="str">
        <f>VLOOKUP(AD202,Mapping!$E$16:$F$19,2,0)</f>
        <v>Neutral</v>
      </c>
      <c r="AF202" s="3">
        <v>1</v>
      </c>
      <c r="AG202" s="3">
        <v>6</v>
      </c>
      <c r="AH202" s="3" t="str" cm="1">
        <f t="array" ref="AH202">_xlfn.IFS(HR_Analytics[[#This Row],[Total Working Years]]&lt;=2,"0-2",HR_Analytics[[#This Row],[Total Working Years]]&lt;=5,"2-5",HR_Analytics[[#This Row],[Total Working Years]]&lt;=10,"5-10",HR_Analytics[[#This Row],[Total Working Years]]&lt;=20,"10-20",HR_Analytics[[#This Row],[Total Working Years]]&lt;=40,"20-40")</f>
        <v>5-10</v>
      </c>
      <c r="AI202" s="3">
        <v>1</v>
      </c>
      <c r="AJ202" s="3">
        <v>3</v>
      </c>
      <c r="AK202" s="9" t="str">
        <f>VLOOKUP(AJ202,Mapping!$J$10:$K$13,2,0)</f>
        <v>Better</v>
      </c>
      <c r="AL202" s="3">
        <v>2</v>
      </c>
      <c r="AM202" s="3" t="str" cm="1">
        <f t="array" ref="AM202">_xlfn.IFS(HR_Analytics[[#This Row],[Years At Company]]&lt;=2,"0-2",HR_Analytics[[#This Row],[Years At Company]]&lt;=5,"2-5",HR_Analytics[[#This Row],[Years At Company]]&lt;=10,"5-10",HR_Analytics[[#This Row],[Years At Company]]&lt;=20,"10-20",HR_Analytics[[#This Row],[Years At Company]]&lt;=40,"20-40")</f>
        <v>0-2</v>
      </c>
      <c r="AN202" s="3">
        <v>2</v>
      </c>
      <c r="AO202" s="3" t="str" cm="1">
        <f t="array" ref="AO202">_xlfn.IFS(HR_Analytics[[#This Row],[Years In Current Role]]&lt;=2,"0-2",HR_Analytics[[#This Row],[Years In Current Role]]&lt;=5,"2-5",HR_Analytics[[#This Row],[Years In Current Role]]&lt;=10,"5-10",HR_Analytics[[#This Row],[Years In Current Role]]&lt;=15,"10-15",HR_Analytics[[#This Row],[Years In Current Role]]&gt;15,"Above 15")</f>
        <v>0-2</v>
      </c>
      <c r="AP202" s="3">
        <v>2</v>
      </c>
      <c r="AQ202" s="14" t="str" cm="1">
        <f t="array" ref="AQ202">_xlfn.IFS(HR_Analytics[[#This Row],[Years Since Last Promotion]]&lt;=2,"0-2",HR_Analytics[[#This Row],[Years Since Last Promotion]]&lt;=5,"2-5",HR_Analytics[[#This Row],[Years Since Last Promotion]]&lt;=10,"5-10",HR_Analytics[[#This Row],[Years Since Last Promotion]]&lt;=15,"10-15")</f>
        <v>0-2</v>
      </c>
      <c r="AR202" s="14">
        <v>0</v>
      </c>
      <c r="AS202" s="3" t="str" cm="1">
        <f t="array" ref="AS2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03" spans="1:45" x14ac:dyDescent="0.25">
      <c r="A203" s="12">
        <v>49</v>
      </c>
      <c r="B203" s="12" t="str" cm="1">
        <f t="array" ref="B203">_xlfn.IFS(HR_Analytics[[#This Row],[Age]]&lt;=30,"Below 30",HR_Analytics[[#This Row],[Age]]&lt;=40,"30-40",HR_Analytics[[#This Row],[Age]]&lt;=60,"40-60")</f>
        <v>40-60</v>
      </c>
      <c r="C203" s="9" t="s">
        <v>17</v>
      </c>
      <c r="D203" s="9" t="s">
        <v>29</v>
      </c>
      <c r="E203" s="9" t="s">
        <v>19</v>
      </c>
      <c r="F203" s="3">
        <v>18</v>
      </c>
      <c r="G203" s="3" t="str" cm="1">
        <f t="array" ref="G203">_xlfn.IFS(HR_Analytics[[#This Row],[Distance From Home]]&lt;=5,"1-5",HR_Analytics[[#This Row],[Distance From Home]]&lt;=10,"5-10",HR_Analytics[[#This Row],[Distance From Home]]&lt;=15,"10-15",HR_Analytics[[#This Row],[Distance From Home]]&lt;=20,"15-20",HR_Analytics[[#This Row],[Distance From Home]]&gt;20,"Above 20")</f>
        <v>15-20</v>
      </c>
      <c r="H203" s="3">
        <v>4</v>
      </c>
      <c r="I203" s="9" t="str">
        <f>VLOOKUP(H203,Mapping!$J$2:$K$6,2,0)</f>
        <v>Masters</v>
      </c>
      <c r="J203" s="9" t="s">
        <v>13</v>
      </c>
      <c r="K203" s="3">
        <v>275</v>
      </c>
      <c r="L203" s="3">
        <v>4</v>
      </c>
      <c r="M203" s="9" t="str">
        <f>VLOOKUP(L203,Mapping!$A$2:$B$5,2,0)</f>
        <v>Satisfied</v>
      </c>
      <c r="N203" s="9" t="s">
        <v>20</v>
      </c>
      <c r="O203" s="3">
        <v>3</v>
      </c>
      <c r="P203" s="9" t="str">
        <f>VLOOKUP(O203,Mapping!$A$9:$B$12,2,0)</f>
        <v>High</v>
      </c>
      <c r="Q203" s="3">
        <v>2</v>
      </c>
      <c r="R203" s="9" t="str">
        <f>VLOOKUP(Q203,Mapping!$A$16:$B$20,2,0)</f>
        <v>Junior</v>
      </c>
      <c r="S203" s="9" t="s">
        <v>27</v>
      </c>
      <c r="T203" s="3">
        <v>4</v>
      </c>
      <c r="U203" s="9" t="str">
        <f>VLOOKUP(T203,Mapping!$E$9:$F$12,2,0)</f>
        <v>Satisfied</v>
      </c>
      <c r="V203" s="9" t="s">
        <v>26</v>
      </c>
      <c r="W203" s="5">
        <v>6804</v>
      </c>
      <c r="X203" s="3">
        <v>1</v>
      </c>
      <c r="Y203" s="9" t="s">
        <v>10</v>
      </c>
      <c r="Z203" s="4">
        <v>15</v>
      </c>
      <c r="AA203" s="24">
        <f>HR_Analytics[[#This Row],[Salary Hike]]/100</f>
        <v>0.15</v>
      </c>
      <c r="AB203" s="3">
        <v>3</v>
      </c>
      <c r="AC203" s="9" t="str">
        <f>VLOOKUP(AB203,Mapping!$E$2:$F$3,2,0)</f>
        <v>Excellent</v>
      </c>
      <c r="AD203" s="3">
        <v>1</v>
      </c>
      <c r="AE203" s="9" t="str">
        <f>VLOOKUP(AD203,Mapping!$E$16:$F$19,2,0)</f>
        <v>Very Dissatisfied</v>
      </c>
      <c r="AF203" s="3">
        <v>2</v>
      </c>
      <c r="AG203" s="3">
        <v>7</v>
      </c>
      <c r="AH203" s="3" t="str" cm="1">
        <f t="array" ref="AH203">_xlfn.IFS(HR_Analytics[[#This Row],[Total Working Years]]&lt;=2,"0-2",HR_Analytics[[#This Row],[Total Working Years]]&lt;=5,"2-5",HR_Analytics[[#This Row],[Total Working Years]]&lt;=10,"5-10",HR_Analytics[[#This Row],[Total Working Years]]&lt;=20,"10-20",HR_Analytics[[#This Row],[Total Working Years]]&lt;=40,"20-40")</f>
        <v>5-10</v>
      </c>
      <c r="AI203" s="3">
        <v>0</v>
      </c>
      <c r="AJ203" s="3">
        <v>3</v>
      </c>
      <c r="AK203" s="9" t="str">
        <f>VLOOKUP(AJ203,Mapping!$J$10:$K$13,2,0)</f>
        <v>Better</v>
      </c>
      <c r="AL203" s="3">
        <v>7</v>
      </c>
      <c r="AM203" s="3" t="str" cm="1">
        <f t="array" ref="AM203">_xlfn.IFS(HR_Analytics[[#This Row],[Years At Company]]&lt;=2,"0-2",HR_Analytics[[#This Row],[Years At Company]]&lt;=5,"2-5",HR_Analytics[[#This Row],[Years At Company]]&lt;=10,"5-10",HR_Analytics[[#This Row],[Years At Company]]&lt;=20,"10-20",HR_Analytics[[#This Row],[Years At Company]]&lt;=40,"20-40")</f>
        <v>5-10</v>
      </c>
      <c r="AN203" s="3">
        <v>7</v>
      </c>
      <c r="AO203" s="3" t="str" cm="1">
        <f t="array" ref="AO203">_xlfn.IFS(HR_Analytics[[#This Row],[Years In Current Role]]&lt;=2,"0-2",HR_Analytics[[#This Row],[Years In Current Role]]&lt;=5,"2-5",HR_Analytics[[#This Row],[Years In Current Role]]&lt;=10,"5-10",HR_Analytics[[#This Row],[Years In Current Role]]&lt;=15,"10-15",HR_Analytics[[#This Row],[Years In Current Role]]&gt;15,"Above 15")</f>
        <v>5-10</v>
      </c>
      <c r="AP203" s="3">
        <v>1</v>
      </c>
      <c r="AQ203" s="14" t="str" cm="1">
        <f t="array" ref="AQ203">_xlfn.IFS(HR_Analytics[[#This Row],[Years Since Last Promotion]]&lt;=2,"0-2",HR_Analytics[[#This Row],[Years Since Last Promotion]]&lt;=5,"2-5",HR_Analytics[[#This Row],[Years Since Last Promotion]]&lt;=10,"5-10",HR_Analytics[[#This Row],[Years Since Last Promotion]]&lt;=15,"10-15")</f>
        <v>0-2</v>
      </c>
      <c r="AR203" s="14">
        <v>7</v>
      </c>
      <c r="AS203" s="3" t="str" cm="1">
        <f t="array" ref="AS2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04" spans="1:45" x14ac:dyDescent="0.25">
      <c r="A204" s="12">
        <v>34</v>
      </c>
      <c r="B204" s="12" t="str" cm="1">
        <f t="array" ref="B204">_xlfn.IFS(HR_Analytics[[#This Row],[Age]]&lt;=30,"Below 30",HR_Analytics[[#This Row],[Age]]&lt;=40,"30-40",HR_Analytics[[#This Row],[Age]]&lt;=60,"40-60")</f>
        <v>30-40</v>
      </c>
      <c r="C204" s="9" t="s">
        <v>17</v>
      </c>
      <c r="D204" s="9" t="s">
        <v>18</v>
      </c>
      <c r="E204" s="9" t="s">
        <v>19</v>
      </c>
      <c r="F204" s="3">
        <v>10</v>
      </c>
      <c r="G204" s="3" t="str" cm="1">
        <f t="array" ref="G204">_xlfn.IFS(HR_Analytics[[#This Row],[Distance From Home]]&lt;=5,"1-5",HR_Analytics[[#This Row],[Distance From Home]]&lt;=10,"5-10",HR_Analytics[[#This Row],[Distance From Home]]&lt;=15,"10-15",HR_Analytics[[#This Row],[Distance From Home]]&lt;=20,"15-20",HR_Analytics[[#This Row],[Distance From Home]]&gt;20,"Above 20")</f>
        <v>5-10</v>
      </c>
      <c r="H204" s="3">
        <v>4</v>
      </c>
      <c r="I204" s="9" t="str">
        <f>VLOOKUP(H204,Mapping!$J$2:$K$6,2,0)</f>
        <v>Masters</v>
      </c>
      <c r="J204" s="9" t="s">
        <v>25</v>
      </c>
      <c r="K204" s="3">
        <v>277</v>
      </c>
      <c r="L204" s="3">
        <v>4</v>
      </c>
      <c r="M204" s="9" t="str">
        <f>VLOOKUP(L204,Mapping!$A$2:$B$5,2,0)</f>
        <v>Satisfied</v>
      </c>
      <c r="N204" s="9" t="s">
        <v>20</v>
      </c>
      <c r="O204" s="3">
        <v>3</v>
      </c>
      <c r="P204" s="9" t="str">
        <f>VLOOKUP(O204,Mapping!$A$9:$B$12,2,0)</f>
        <v>High</v>
      </c>
      <c r="Q204" s="3">
        <v>1</v>
      </c>
      <c r="R204" s="9" t="str">
        <f>VLOOKUP(Q204,Mapping!$A$16:$B$20,2,0)</f>
        <v>Entry Level</v>
      </c>
      <c r="S204" s="9" t="s">
        <v>21</v>
      </c>
      <c r="T204" s="3">
        <v>3</v>
      </c>
      <c r="U204" s="9" t="str">
        <f>VLOOKUP(T204,Mapping!$E$9:$F$12,2,0)</f>
        <v>Neutral</v>
      </c>
      <c r="V204" s="9" t="s">
        <v>26</v>
      </c>
      <c r="W204" s="5">
        <v>3815</v>
      </c>
      <c r="X204" s="3">
        <v>1</v>
      </c>
      <c r="Y204" s="9" t="s">
        <v>10</v>
      </c>
      <c r="Z204" s="4">
        <v>17</v>
      </c>
      <c r="AA204" s="24">
        <f>HR_Analytics[[#This Row],[Salary Hike]]/100</f>
        <v>0.17</v>
      </c>
      <c r="AB204" s="3">
        <v>3</v>
      </c>
      <c r="AC204" s="9" t="str">
        <f>VLOOKUP(AB204,Mapping!$E$2:$F$3,2,0)</f>
        <v>Excellent</v>
      </c>
      <c r="AD204" s="3">
        <v>4</v>
      </c>
      <c r="AE204" s="9" t="str">
        <f>VLOOKUP(AD204,Mapping!$E$16:$F$19,2,0)</f>
        <v>Satisfied</v>
      </c>
      <c r="AF204" s="3">
        <v>1</v>
      </c>
      <c r="AG204" s="3">
        <v>5</v>
      </c>
      <c r="AH204" s="3" t="str" cm="1">
        <f t="array" ref="AH204">_xlfn.IFS(HR_Analytics[[#This Row],[Total Working Years]]&lt;=2,"0-2",HR_Analytics[[#This Row],[Total Working Years]]&lt;=5,"2-5",HR_Analytics[[#This Row],[Total Working Years]]&lt;=10,"5-10",HR_Analytics[[#This Row],[Total Working Years]]&lt;=20,"10-20",HR_Analytics[[#This Row],[Total Working Years]]&lt;=40,"20-40")</f>
        <v>2-5</v>
      </c>
      <c r="AI204" s="3">
        <v>4</v>
      </c>
      <c r="AJ204" s="3">
        <v>4</v>
      </c>
      <c r="AK204" s="9" t="str">
        <f>VLOOKUP(AJ204,Mapping!$J$10:$K$13,2,0)</f>
        <v>Best</v>
      </c>
      <c r="AL204" s="3">
        <v>5</v>
      </c>
      <c r="AM204" s="3" t="str" cm="1">
        <f t="array" ref="AM204">_xlfn.IFS(HR_Analytics[[#This Row],[Years At Company]]&lt;=2,"0-2",HR_Analytics[[#This Row],[Years At Company]]&lt;=5,"2-5",HR_Analytics[[#This Row],[Years At Company]]&lt;=10,"5-10",HR_Analytics[[#This Row],[Years At Company]]&lt;=20,"10-20",HR_Analytics[[#This Row],[Years At Company]]&lt;=40,"20-40")</f>
        <v>2-5</v>
      </c>
      <c r="AN204" s="3">
        <v>3</v>
      </c>
      <c r="AO204" s="3" t="str" cm="1">
        <f t="array" ref="AO204">_xlfn.IFS(HR_Analytics[[#This Row],[Years In Current Role]]&lt;=2,"0-2",HR_Analytics[[#This Row],[Years In Current Role]]&lt;=5,"2-5",HR_Analytics[[#This Row],[Years In Current Role]]&lt;=10,"5-10",HR_Analytics[[#This Row],[Years In Current Role]]&lt;=15,"10-15",HR_Analytics[[#This Row],[Years In Current Role]]&gt;15,"Above 15")</f>
        <v>2-5</v>
      </c>
      <c r="AP204" s="3">
        <v>2</v>
      </c>
      <c r="AQ204" s="14" t="str" cm="1">
        <f t="array" ref="AQ204">_xlfn.IFS(HR_Analytics[[#This Row],[Years Since Last Promotion]]&lt;=2,"0-2",HR_Analytics[[#This Row],[Years Since Last Promotion]]&lt;=5,"2-5",HR_Analytics[[#This Row],[Years Since Last Promotion]]&lt;=10,"5-10",HR_Analytics[[#This Row],[Years Since Last Promotion]]&lt;=15,"10-15")</f>
        <v>0-2</v>
      </c>
      <c r="AR204" s="14">
        <v>0</v>
      </c>
      <c r="AS204" s="3" t="str" cm="1">
        <f t="array" ref="AS2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05" spans="1:45" x14ac:dyDescent="0.25">
      <c r="A205" s="12">
        <v>40</v>
      </c>
      <c r="B205" s="12" t="str" cm="1">
        <f t="array" ref="B205">_xlfn.IFS(HR_Analytics[[#This Row],[Age]]&lt;=30,"Below 30",HR_Analytics[[#This Row],[Age]]&lt;=40,"30-40",HR_Analytics[[#This Row],[Age]]&lt;=60,"40-60")</f>
        <v>30-40</v>
      </c>
      <c r="C205" s="9" t="s">
        <v>17</v>
      </c>
      <c r="D205" s="9" t="s">
        <v>11</v>
      </c>
      <c r="E205" s="9" t="s">
        <v>19</v>
      </c>
      <c r="F205" s="3">
        <v>19</v>
      </c>
      <c r="G205" s="3" t="str" cm="1">
        <f t="array" ref="G205">_xlfn.IFS(HR_Analytics[[#This Row],[Distance From Home]]&lt;=5,"1-5",HR_Analytics[[#This Row],[Distance From Home]]&lt;=10,"5-10",HR_Analytics[[#This Row],[Distance From Home]]&lt;=15,"10-15",HR_Analytics[[#This Row],[Distance From Home]]&lt;=20,"15-20",HR_Analytics[[#This Row],[Distance From Home]]&gt;20,"Above 20")</f>
        <v>15-20</v>
      </c>
      <c r="H205" s="3">
        <v>2</v>
      </c>
      <c r="I205" s="9" t="str">
        <f>VLOOKUP(H205,Mapping!$J$2:$K$6,2,0)</f>
        <v>College</v>
      </c>
      <c r="J205" s="9" t="s">
        <v>25</v>
      </c>
      <c r="K205" s="3">
        <v>281</v>
      </c>
      <c r="L205" s="3">
        <v>3</v>
      </c>
      <c r="M205" s="9" t="str">
        <f>VLOOKUP(L205,Mapping!$A$2:$B$5,2,0)</f>
        <v>Neutral</v>
      </c>
      <c r="N205" s="9" t="s">
        <v>20</v>
      </c>
      <c r="O205" s="3">
        <v>3</v>
      </c>
      <c r="P205" s="9" t="str">
        <f>VLOOKUP(O205,Mapping!$A$9:$B$12,2,0)</f>
        <v>High</v>
      </c>
      <c r="Q205" s="3">
        <v>2</v>
      </c>
      <c r="R205" s="9" t="str">
        <f>VLOOKUP(Q205,Mapping!$A$16:$B$20,2,0)</f>
        <v>Junior</v>
      </c>
      <c r="S205" s="9" t="s">
        <v>24</v>
      </c>
      <c r="T205" s="3">
        <v>4</v>
      </c>
      <c r="U205" s="9" t="str">
        <f>VLOOKUP(T205,Mapping!$E$9:$F$12,2,0)</f>
        <v>Satisfied</v>
      </c>
      <c r="V205" s="9" t="s">
        <v>22</v>
      </c>
      <c r="W205" s="5">
        <v>2741</v>
      </c>
      <c r="X205" s="3">
        <v>8</v>
      </c>
      <c r="Y205" s="9" t="s">
        <v>10</v>
      </c>
      <c r="Z205" s="4">
        <v>15</v>
      </c>
      <c r="AA205" s="24">
        <f>HR_Analytics[[#This Row],[Salary Hike]]/100</f>
        <v>0.15</v>
      </c>
      <c r="AB205" s="3">
        <v>3</v>
      </c>
      <c r="AC205" s="9" t="str">
        <f>VLOOKUP(AB205,Mapping!$E$2:$F$3,2,0)</f>
        <v>Excellent</v>
      </c>
      <c r="AD205" s="3">
        <v>3</v>
      </c>
      <c r="AE205" s="9" t="str">
        <f>VLOOKUP(AD205,Mapping!$E$16:$F$19,2,0)</f>
        <v>Neutral</v>
      </c>
      <c r="AF205" s="3">
        <v>1</v>
      </c>
      <c r="AG205" s="3">
        <v>15</v>
      </c>
      <c r="AH205" s="3" t="str" cm="1">
        <f t="array" ref="AH205">_xlfn.IFS(HR_Analytics[[#This Row],[Total Working Years]]&lt;=2,"0-2",HR_Analytics[[#This Row],[Total Working Years]]&lt;=5,"2-5",HR_Analytics[[#This Row],[Total Working Years]]&lt;=10,"5-10",HR_Analytics[[#This Row],[Total Working Years]]&lt;=20,"10-20",HR_Analytics[[#This Row],[Total Working Years]]&lt;=40,"20-40")</f>
        <v>10-20</v>
      </c>
      <c r="AI205" s="3">
        <v>2</v>
      </c>
      <c r="AJ205" s="3">
        <v>4</v>
      </c>
      <c r="AK205" s="9" t="str">
        <f>VLOOKUP(AJ205,Mapping!$J$10:$K$13,2,0)</f>
        <v>Best</v>
      </c>
      <c r="AL205" s="3">
        <v>7</v>
      </c>
      <c r="AM205" s="3" t="str" cm="1">
        <f t="array" ref="AM205">_xlfn.IFS(HR_Analytics[[#This Row],[Years At Company]]&lt;=2,"0-2",HR_Analytics[[#This Row],[Years At Company]]&lt;=5,"2-5",HR_Analytics[[#This Row],[Years At Company]]&lt;=10,"5-10",HR_Analytics[[#This Row],[Years At Company]]&lt;=20,"10-20",HR_Analytics[[#This Row],[Years At Company]]&lt;=40,"20-40")</f>
        <v>5-10</v>
      </c>
      <c r="AN205" s="3">
        <v>2</v>
      </c>
      <c r="AO205" s="3" t="str" cm="1">
        <f t="array" ref="AO205">_xlfn.IFS(HR_Analytics[[#This Row],[Years In Current Role]]&lt;=2,"0-2",HR_Analytics[[#This Row],[Years In Current Role]]&lt;=5,"2-5",HR_Analytics[[#This Row],[Years In Current Role]]&lt;=10,"5-10",HR_Analytics[[#This Row],[Years In Current Role]]&lt;=15,"10-15",HR_Analytics[[#This Row],[Years In Current Role]]&gt;15,"Above 15")</f>
        <v>0-2</v>
      </c>
      <c r="AP205" s="3">
        <v>3</v>
      </c>
      <c r="AQ205" s="14" t="str" cm="1">
        <f t="array" ref="AQ205">_xlfn.IFS(HR_Analytics[[#This Row],[Years Since Last Promotion]]&lt;=2,"0-2",HR_Analytics[[#This Row],[Years Since Last Promotion]]&lt;=5,"2-5",HR_Analytics[[#This Row],[Years Since Last Promotion]]&lt;=10,"5-10",HR_Analytics[[#This Row],[Years Since Last Promotion]]&lt;=15,"10-15")</f>
        <v>2-5</v>
      </c>
      <c r="AR205" s="14">
        <v>7</v>
      </c>
      <c r="AS205" s="3" t="str" cm="1">
        <f t="array" ref="AS2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06" spans="1:45" x14ac:dyDescent="0.25">
      <c r="A206" s="12">
        <v>38</v>
      </c>
      <c r="B206" s="12" t="str" cm="1">
        <f t="array" ref="B206">_xlfn.IFS(HR_Analytics[[#This Row],[Age]]&lt;=30,"Below 30",HR_Analytics[[#This Row],[Age]]&lt;=40,"30-40",HR_Analytics[[#This Row],[Age]]&lt;=60,"40-60")</f>
        <v>30-40</v>
      </c>
      <c r="C206" s="9" t="s">
        <v>10</v>
      </c>
      <c r="D206" s="9" t="s">
        <v>11</v>
      </c>
      <c r="E206" s="9" t="s">
        <v>19</v>
      </c>
      <c r="F206" s="3">
        <v>29</v>
      </c>
      <c r="G206" s="3" t="str" cm="1">
        <f t="array" ref="G206">_xlfn.IFS(HR_Analytics[[#This Row],[Distance From Home]]&lt;=5,"1-5",HR_Analytics[[#This Row],[Distance From Home]]&lt;=10,"5-10",HR_Analytics[[#This Row],[Distance From Home]]&lt;=15,"10-15",HR_Analytics[[#This Row],[Distance From Home]]&lt;=20,"15-20",HR_Analytics[[#This Row],[Distance From Home]]&gt;20,"Above 20")</f>
        <v>Above 20</v>
      </c>
      <c r="H206" s="3">
        <v>1</v>
      </c>
      <c r="I206" s="9" t="str">
        <f>VLOOKUP(H206,Mapping!$J$2:$K$6,2,0)</f>
        <v>Below College</v>
      </c>
      <c r="J206" s="9" t="s">
        <v>25</v>
      </c>
      <c r="K206" s="3">
        <v>282</v>
      </c>
      <c r="L206" s="3">
        <v>2</v>
      </c>
      <c r="M206" s="9" t="str">
        <f>VLOOKUP(L206,Mapping!$A$2:$B$5,2,0)</f>
        <v>Dissatisfied</v>
      </c>
      <c r="N206" s="9" t="s">
        <v>20</v>
      </c>
      <c r="O206" s="3">
        <v>3</v>
      </c>
      <c r="P206" s="9" t="str">
        <f>VLOOKUP(O206,Mapping!$A$9:$B$12,2,0)</f>
        <v>High</v>
      </c>
      <c r="Q206" s="3">
        <v>2</v>
      </c>
      <c r="R206" s="9" t="str">
        <f>VLOOKUP(Q206,Mapping!$A$16:$B$20,2,0)</f>
        <v>Junior</v>
      </c>
      <c r="S206" s="9" t="s">
        <v>28</v>
      </c>
      <c r="T206" s="3">
        <v>1</v>
      </c>
      <c r="U206" s="9" t="str">
        <f>VLOOKUP(T206,Mapping!$E$9:$F$12,2,0)</f>
        <v>Very Dissatisfied</v>
      </c>
      <c r="V206" s="9" t="s">
        <v>22</v>
      </c>
      <c r="W206" s="5">
        <v>6673</v>
      </c>
      <c r="X206" s="3">
        <v>7</v>
      </c>
      <c r="Y206" s="9" t="s">
        <v>10</v>
      </c>
      <c r="Z206" s="4">
        <v>19</v>
      </c>
      <c r="AA206" s="24">
        <f>HR_Analytics[[#This Row],[Salary Hike]]/100</f>
        <v>0.19</v>
      </c>
      <c r="AB206" s="3">
        <v>3</v>
      </c>
      <c r="AC206" s="9" t="str">
        <f>VLOOKUP(AB206,Mapping!$E$2:$F$3,2,0)</f>
        <v>Excellent</v>
      </c>
      <c r="AD206" s="3">
        <v>2</v>
      </c>
      <c r="AE206" s="9" t="str">
        <f>VLOOKUP(AD206,Mapping!$E$16:$F$19,2,0)</f>
        <v>Dissatisfied</v>
      </c>
      <c r="AF206" s="3">
        <v>0</v>
      </c>
      <c r="AG206" s="3">
        <v>17</v>
      </c>
      <c r="AH206" s="3" t="str" cm="1">
        <f t="array" ref="AH206">_xlfn.IFS(HR_Analytics[[#This Row],[Total Working Years]]&lt;=2,"0-2",HR_Analytics[[#This Row],[Total Working Years]]&lt;=5,"2-5",HR_Analytics[[#This Row],[Total Working Years]]&lt;=10,"5-10",HR_Analytics[[#This Row],[Total Working Years]]&lt;=20,"10-20",HR_Analytics[[#This Row],[Total Working Years]]&lt;=40,"20-40")</f>
        <v>10-20</v>
      </c>
      <c r="AI206" s="3">
        <v>2</v>
      </c>
      <c r="AJ206" s="3">
        <v>3</v>
      </c>
      <c r="AK206" s="9" t="str">
        <f>VLOOKUP(AJ206,Mapping!$J$10:$K$13,2,0)</f>
        <v>Better</v>
      </c>
      <c r="AL206" s="3">
        <v>1</v>
      </c>
      <c r="AM206" s="3" t="str" cm="1">
        <f t="array" ref="AM206">_xlfn.IFS(HR_Analytics[[#This Row],[Years At Company]]&lt;=2,"0-2",HR_Analytics[[#This Row],[Years At Company]]&lt;=5,"2-5",HR_Analytics[[#This Row],[Years At Company]]&lt;=10,"5-10",HR_Analytics[[#This Row],[Years At Company]]&lt;=20,"10-20",HR_Analytics[[#This Row],[Years At Company]]&lt;=40,"20-40")</f>
        <v>0-2</v>
      </c>
      <c r="AN206" s="3">
        <v>0</v>
      </c>
      <c r="AO206" s="3" t="str" cm="1">
        <f t="array" ref="AO206">_xlfn.IFS(HR_Analytics[[#This Row],[Years In Current Role]]&lt;=2,"0-2",HR_Analytics[[#This Row],[Years In Current Role]]&lt;=5,"2-5",HR_Analytics[[#This Row],[Years In Current Role]]&lt;=10,"5-10",HR_Analytics[[#This Row],[Years In Current Role]]&lt;=15,"10-15",HR_Analytics[[#This Row],[Years In Current Role]]&gt;15,"Above 15")</f>
        <v>0-2</v>
      </c>
      <c r="AP206" s="3">
        <v>0</v>
      </c>
      <c r="AQ206" s="14" t="str" cm="1">
        <f t="array" ref="AQ206">_xlfn.IFS(HR_Analytics[[#This Row],[Years Since Last Promotion]]&lt;=2,"0-2",HR_Analytics[[#This Row],[Years Since Last Promotion]]&lt;=5,"2-5",HR_Analytics[[#This Row],[Years Since Last Promotion]]&lt;=10,"5-10",HR_Analytics[[#This Row],[Years Since Last Promotion]]&lt;=15,"10-15")</f>
        <v>0-2</v>
      </c>
      <c r="AR206" s="14">
        <v>0</v>
      </c>
      <c r="AS206" s="3" t="str" cm="1">
        <f t="array" ref="AS2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07" spans="1:45" x14ac:dyDescent="0.25">
      <c r="A207" s="12">
        <v>29</v>
      </c>
      <c r="B207" s="12" t="str" cm="1">
        <f t="array" ref="B207">_xlfn.IFS(HR_Analytics[[#This Row],[Age]]&lt;=30,"Below 30",HR_Analytics[[#This Row],[Age]]&lt;=40,"30-40",HR_Analytics[[#This Row],[Age]]&lt;=60,"40-60")</f>
        <v>Below 30</v>
      </c>
      <c r="C207" s="9" t="s">
        <v>10</v>
      </c>
      <c r="D207" s="9" t="s">
        <v>11</v>
      </c>
      <c r="E207" s="9" t="s">
        <v>12</v>
      </c>
      <c r="F207" s="3">
        <v>27</v>
      </c>
      <c r="G207" s="3" t="str" cm="1">
        <f t="array" ref="G207">_xlfn.IFS(HR_Analytics[[#This Row],[Distance From Home]]&lt;=5,"1-5",HR_Analytics[[#This Row],[Distance From Home]]&lt;=10,"5-10",HR_Analytics[[#This Row],[Distance From Home]]&lt;=15,"10-15",HR_Analytics[[#This Row],[Distance From Home]]&lt;=20,"15-20",HR_Analytics[[#This Row],[Distance From Home]]&gt;20,"Above 20")</f>
        <v>Above 20</v>
      </c>
      <c r="H207" s="3">
        <v>3</v>
      </c>
      <c r="I207" s="9" t="str">
        <f>VLOOKUP(H207,Mapping!$J$2:$K$6,2,0)</f>
        <v>Bachelors</v>
      </c>
      <c r="J207" s="9" t="s">
        <v>33</v>
      </c>
      <c r="K207" s="3">
        <v>283</v>
      </c>
      <c r="L207" s="3">
        <v>2</v>
      </c>
      <c r="M207" s="9" t="str">
        <f>VLOOKUP(L207,Mapping!$A$2:$B$5,2,0)</f>
        <v>Dissatisfied</v>
      </c>
      <c r="N207" s="9" t="s">
        <v>14</v>
      </c>
      <c r="O207" s="3">
        <v>3</v>
      </c>
      <c r="P207" s="9" t="str">
        <f>VLOOKUP(O207,Mapping!$A$9:$B$12,2,0)</f>
        <v>High</v>
      </c>
      <c r="Q207" s="3">
        <v>3</v>
      </c>
      <c r="R207" s="9" t="str">
        <f>VLOOKUP(Q207,Mapping!$A$16:$B$20,2,0)</f>
        <v>Mid Level</v>
      </c>
      <c r="S207" s="9" t="s">
        <v>15</v>
      </c>
      <c r="T207" s="3">
        <v>4</v>
      </c>
      <c r="U207" s="9" t="str">
        <f>VLOOKUP(T207,Mapping!$E$9:$F$12,2,0)</f>
        <v>Satisfied</v>
      </c>
      <c r="V207" s="9" t="s">
        <v>22</v>
      </c>
      <c r="W207" s="5">
        <v>7639</v>
      </c>
      <c r="X207" s="3">
        <v>1</v>
      </c>
      <c r="Y207" s="9" t="s">
        <v>17</v>
      </c>
      <c r="Z207" s="4">
        <v>22</v>
      </c>
      <c r="AA207" s="24">
        <f>HR_Analytics[[#This Row],[Salary Hike]]/100</f>
        <v>0.22</v>
      </c>
      <c r="AB207" s="3">
        <v>4</v>
      </c>
      <c r="AC207" s="9" t="str">
        <f>VLOOKUP(AB207,Mapping!$E$2:$F$3,2,0)</f>
        <v>Outstanding</v>
      </c>
      <c r="AD207" s="3">
        <v>4</v>
      </c>
      <c r="AE207" s="9" t="str">
        <f>VLOOKUP(AD207,Mapping!$E$16:$F$19,2,0)</f>
        <v>Satisfied</v>
      </c>
      <c r="AF207" s="3">
        <v>3</v>
      </c>
      <c r="AG207" s="3">
        <v>10</v>
      </c>
      <c r="AH207" s="3" t="str" cm="1">
        <f t="array" ref="AH207">_xlfn.IFS(HR_Analytics[[#This Row],[Total Working Years]]&lt;=2,"0-2",HR_Analytics[[#This Row],[Total Working Years]]&lt;=5,"2-5",HR_Analytics[[#This Row],[Total Working Years]]&lt;=10,"5-10",HR_Analytics[[#This Row],[Total Working Years]]&lt;=20,"10-20",HR_Analytics[[#This Row],[Total Working Years]]&lt;=40,"20-40")</f>
        <v>5-10</v>
      </c>
      <c r="AI207" s="3">
        <v>3</v>
      </c>
      <c r="AJ207" s="3">
        <v>2</v>
      </c>
      <c r="AK207" s="9" t="str">
        <f>VLOOKUP(AJ207,Mapping!$J$10:$K$13,2,0)</f>
        <v>Good</v>
      </c>
      <c r="AL207" s="3">
        <v>10</v>
      </c>
      <c r="AM207" s="3" t="str" cm="1">
        <f t="array" ref="AM207">_xlfn.IFS(HR_Analytics[[#This Row],[Years At Company]]&lt;=2,"0-2",HR_Analytics[[#This Row],[Years At Company]]&lt;=5,"2-5",HR_Analytics[[#This Row],[Years At Company]]&lt;=10,"5-10",HR_Analytics[[#This Row],[Years At Company]]&lt;=20,"10-20",HR_Analytics[[#This Row],[Years At Company]]&lt;=40,"20-40")</f>
        <v>5-10</v>
      </c>
      <c r="AN207" s="3">
        <v>4</v>
      </c>
      <c r="AO207" s="3" t="str" cm="1">
        <f t="array" ref="AO207">_xlfn.IFS(HR_Analytics[[#This Row],[Years In Current Role]]&lt;=2,"0-2",HR_Analytics[[#This Row],[Years In Current Role]]&lt;=5,"2-5",HR_Analytics[[#This Row],[Years In Current Role]]&lt;=10,"5-10",HR_Analytics[[#This Row],[Years In Current Role]]&lt;=15,"10-15",HR_Analytics[[#This Row],[Years In Current Role]]&gt;15,"Above 15")</f>
        <v>2-5</v>
      </c>
      <c r="AP207" s="3">
        <v>1</v>
      </c>
      <c r="AQ207" s="14" t="str" cm="1">
        <f t="array" ref="AQ207">_xlfn.IFS(HR_Analytics[[#This Row],[Years Since Last Promotion]]&lt;=2,"0-2",HR_Analytics[[#This Row],[Years Since Last Promotion]]&lt;=5,"2-5",HR_Analytics[[#This Row],[Years Since Last Promotion]]&lt;=10,"5-10",HR_Analytics[[#This Row],[Years Since Last Promotion]]&lt;=15,"10-15")</f>
        <v>0-2</v>
      </c>
      <c r="AR207" s="14">
        <v>9</v>
      </c>
      <c r="AS207" s="3" t="str" cm="1">
        <f t="array" ref="AS2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08" spans="1:45" x14ac:dyDescent="0.25">
      <c r="A208" s="12">
        <v>22</v>
      </c>
      <c r="B208" s="12" t="str" cm="1">
        <f t="array" ref="B208">_xlfn.IFS(HR_Analytics[[#This Row],[Age]]&lt;=30,"Below 30",HR_Analytics[[#This Row],[Age]]&lt;=40,"30-40",HR_Analytics[[#This Row],[Age]]&lt;=60,"40-60")</f>
        <v>Below 30</v>
      </c>
      <c r="C208" s="9" t="s">
        <v>17</v>
      </c>
      <c r="D208" s="9" t="s">
        <v>11</v>
      </c>
      <c r="E208" s="9" t="s">
        <v>19</v>
      </c>
      <c r="F208" s="3">
        <v>5</v>
      </c>
      <c r="G208" s="3" t="str" cm="1">
        <f t="array" ref="G208">_xlfn.IFS(HR_Analytics[[#This Row],[Distance From Home]]&lt;=5,"1-5",HR_Analytics[[#This Row],[Distance From Home]]&lt;=10,"5-10",HR_Analytics[[#This Row],[Distance From Home]]&lt;=15,"10-15",HR_Analytics[[#This Row],[Distance From Home]]&lt;=20,"15-20",HR_Analytics[[#This Row],[Distance From Home]]&gt;20,"Above 20")</f>
        <v>1-5</v>
      </c>
      <c r="H208" s="3">
        <v>3</v>
      </c>
      <c r="I208" s="9" t="str">
        <f>VLOOKUP(H208,Mapping!$J$2:$K$6,2,0)</f>
        <v>Bachelors</v>
      </c>
      <c r="J208" s="9" t="s">
        <v>13</v>
      </c>
      <c r="K208" s="3">
        <v>284</v>
      </c>
      <c r="L208" s="3">
        <v>4</v>
      </c>
      <c r="M208" s="9" t="str">
        <f>VLOOKUP(L208,Mapping!$A$2:$B$5,2,0)</f>
        <v>Satisfied</v>
      </c>
      <c r="N208" s="9" t="s">
        <v>20</v>
      </c>
      <c r="O208" s="3">
        <v>4</v>
      </c>
      <c r="P208" s="9" t="str">
        <f>VLOOKUP(O208,Mapping!$A$9:$B$12,2,0)</f>
        <v>Very High</v>
      </c>
      <c r="Q208" s="3">
        <v>1</v>
      </c>
      <c r="R208" s="9" t="str">
        <f>VLOOKUP(Q208,Mapping!$A$16:$B$20,2,0)</f>
        <v>Entry Level</v>
      </c>
      <c r="S208" s="9" t="s">
        <v>21</v>
      </c>
      <c r="T208" s="3">
        <v>2</v>
      </c>
      <c r="U208" s="9" t="str">
        <f>VLOOKUP(T208,Mapping!$E$9:$F$12,2,0)</f>
        <v>Dissatisfied</v>
      </c>
      <c r="V208" s="9" t="s">
        <v>26</v>
      </c>
      <c r="W208" s="5">
        <v>2328</v>
      </c>
      <c r="X208" s="3">
        <v>1</v>
      </c>
      <c r="Y208" s="9" t="s">
        <v>10</v>
      </c>
      <c r="Z208" s="4">
        <v>16</v>
      </c>
      <c r="AA208" s="24">
        <f>HR_Analytics[[#This Row],[Salary Hike]]/100</f>
        <v>0.16</v>
      </c>
      <c r="AB208" s="3">
        <v>3</v>
      </c>
      <c r="AC208" s="9" t="str">
        <f>VLOOKUP(AB208,Mapping!$E$2:$F$3,2,0)</f>
        <v>Excellent</v>
      </c>
      <c r="AD208" s="3">
        <v>1</v>
      </c>
      <c r="AE208" s="9" t="str">
        <f>VLOOKUP(AD208,Mapping!$E$16:$F$19,2,0)</f>
        <v>Very Dissatisfied</v>
      </c>
      <c r="AF208" s="3">
        <v>1</v>
      </c>
      <c r="AG208" s="3">
        <v>4</v>
      </c>
      <c r="AH208" s="3" t="str" cm="1">
        <f t="array" ref="AH208">_xlfn.IFS(HR_Analytics[[#This Row],[Total Working Years]]&lt;=2,"0-2",HR_Analytics[[#This Row],[Total Working Years]]&lt;=5,"2-5",HR_Analytics[[#This Row],[Total Working Years]]&lt;=10,"5-10",HR_Analytics[[#This Row],[Total Working Years]]&lt;=20,"10-20",HR_Analytics[[#This Row],[Total Working Years]]&lt;=40,"20-40")</f>
        <v>2-5</v>
      </c>
      <c r="AI208" s="3">
        <v>2</v>
      </c>
      <c r="AJ208" s="3">
        <v>2</v>
      </c>
      <c r="AK208" s="9" t="str">
        <f>VLOOKUP(AJ208,Mapping!$J$10:$K$13,2,0)</f>
        <v>Good</v>
      </c>
      <c r="AL208" s="3">
        <v>4</v>
      </c>
      <c r="AM208" s="3" t="str" cm="1">
        <f t="array" ref="AM208">_xlfn.IFS(HR_Analytics[[#This Row],[Years At Company]]&lt;=2,"0-2",HR_Analytics[[#This Row],[Years At Company]]&lt;=5,"2-5",HR_Analytics[[#This Row],[Years At Company]]&lt;=10,"5-10",HR_Analytics[[#This Row],[Years At Company]]&lt;=20,"10-20",HR_Analytics[[#This Row],[Years At Company]]&lt;=40,"20-40")</f>
        <v>2-5</v>
      </c>
      <c r="AN208" s="3">
        <v>2</v>
      </c>
      <c r="AO208" s="3" t="str" cm="1">
        <f t="array" ref="AO208">_xlfn.IFS(HR_Analytics[[#This Row],[Years In Current Role]]&lt;=2,"0-2",HR_Analytics[[#This Row],[Years In Current Role]]&lt;=5,"2-5",HR_Analytics[[#This Row],[Years In Current Role]]&lt;=10,"5-10",HR_Analytics[[#This Row],[Years In Current Role]]&lt;=15,"10-15",HR_Analytics[[#This Row],[Years In Current Role]]&gt;15,"Above 15")</f>
        <v>0-2</v>
      </c>
      <c r="AP208" s="3">
        <v>2</v>
      </c>
      <c r="AQ208" s="14" t="str" cm="1">
        <f t="array" ref="AQ208">_xlfn.IFS(HR_Analytics[[#This Row],[Years Since Last Promotion]]&lt;=2,"0-2",HR_Analytics[[#This Row],[Years Since Last Promotion]]&lt;=5,"2-5",HR_Analytics[[#This Row],[Years Since Last Promotion]]&lt;=10,"5-10",HR_Analytics[[#This Row],[Years Since Last Promotion]]&lt;=15,"10-15")</f>
        <v>0-2</v>
      </c>
      <c r="AR208" s="14">
        <v>2</v>
      </c>
      <c r="AS208" s="3" t="str" cm="1">
        <f t="array" ref="AS2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09" spans="1:45" x14ac:dyDescent="0.25">
      <c r="A209" s="12">
        <v>36</v>
      </c>
      <c r="B209" s="12" t="str" cm="1">
        <f t="array" ref="B209">_xlfn.IFS(HR_Analytics[[#This Row],[Age]]&lt;=30,"Below 30",HR_Analytics[[#This Row],[Age]]&lt;=40,"30-40",HR_Analytics[[#This Row],[Age]]&lt;=60,"40-60")</f>
        <v>30-40</v>
      </c>
      <c r="C209" s="9" t="s">
        <v>17</v>
      </c>
      <c r="D209" s="9" t="s">
        <v>18</v>
      </c>
      <c r="E209" s="9" t="s">
        <v>19</v>
      </c>
      <c r="F209" s="3">
        <v>18</v>
      </c>
      <c r="G209" s="3" t="str" cm="1">
        <f t="array" ref="G209">_xlfn.IFS(HR_Analytics[[#This Row],[Distance From Home]]&lt;=5,"1-5",HR_Analytics[[#This Row],[Distance From Home]]&lt;=10,"5-10",HR_Analytics[[#This Row],[Distance From Home]]&lt;=15,"10-15",HR_Analytics[[#This Row],[Distance From Home]]&lt;=20,"15-20",HR_Analytics[[#This Row],[Distance From Home]]&gt;20,"Above 20")</f>
        <v>15-20</v>
      </c>
      <c r="H209" s="3">
        <v>1</v>
      </c>
      <c r="I209" s="9" t="str">
        <f>VLOOKUP(H209,Mapping!$J$2:$K$6,2,0)</f>
        <v>Below College</v>
      </c>
      <c r="J209" s="9" t="s">
        <v>25</v>
      </c>
      <c r="K209" s="3">
        <v>286</v>
      </c>
      <c r="L209" s="3">
        <v>2</v>
      </c>
      <c r="M209" s="9" t="str">
        <f>VLOOKUP(L209,Mapping!$A$2:$B$5,2,0)</f>
        <v>Dissatisfied</v>
      </c>
      <c r="N209" s="9" t="s">
        <v>14</v>
      </c>
      <c r="O209" s="3">
        <v>3</v>
      </c>
      <c r="P209" s="9" t="str">
        <f>VLOOKUP(O209,Mapping!$A$9:$B$12,2,0)</f>
        <v>High</v>
      </c>
      <c r="Q209" s="3">
        <v>1</v>
      </c>
      <c r="R209" s="9" t="str">
        <f>VLOOKUP(Q209,Mapping!$A$16:$B$20,2,0)</f>
        <v>Entry Level</v>
      </c>
      <c r="S209" s="9" t="s">
        <v>24</v>
      </c>
      <c r="T209" s="3">
        <v>4</v>
      </c>
      <c r="U209" s="9" t="str">
        <f>VLOOKUP(T209,Mapping!$E$9:$F$12,2,0)</f>
        <v>Satisfied</v>
      </c>
      <c r="V209" s="9" t="s">
        <v>16</v>
      </c>
      <c r="W209" s="5">
        <v>2153</v>
      </c>
      <c r="X209" s="3">
        <v>1</v>
      </c>
      <c r="Y209" s="9" t="s">
        <v>17</v>
      </c>
      <c r="Z209" s="4">
        <v>13</v>
      </c>
      <c r="AA209" s="24">
        <f>HR_Analytics[[#This Row],[Salary Hike]]/100</f>
        <v>0.13</v>
      </c>
      <c r="AB209" s="3">
        <v>3</v>
      </c>
      <c r="AC209" s="9" t="str">
        <f>VLOOKUP(AB209,Mapping!$E$2:$F$3,2,0)</f>
        <v>Excellent</v>
      </c>
      <c r="AD209" s="3">
        <v>1</v>
      </c>
      <c r="AE209" s="9" t="str">
        <f>VLOOKUP(AD209,Mapping!$E$16:$F$19,2,0)</f>
        <v>Very Dissatisfied</v>
      </c>
      <c r="AF209" s="3">
        <v>0</v>
      </c>
      <c r="AG209" s="3">
        <v>8</v>
      </c>
      <c r="AH209" s="3" t="str" cm="1">
        <f t="array" ref="AH209">_xlfn.IFS(HR_Analytics[[#This Row],[Total Working Years]]&lt;=2,"0-2",HR_Analytics[[#This Row],[Total Working Years]]&lt;=5,"2-5",HR_Analytics[[#This Row],[Total Working Years]]&lt;=10,"5-10",HR_Analytics[[#This Row],[Total Working Years]]&lt;=20,"10-20",HR_Analytics[[#This Row],[Total Working Years]]&lt;=40,"20-40")</f>
        <v>5-10</v>
      </c>
      <c r="AI209" s="3">
        <v>2</v>
      </c>
      <c r="AJ209" s="3">
        <v>3</v>
      </c>
      <c r="AK209" s="9" t="str">
        <f>VLOOKUP(AJ209,Mapping!$J$10:$K$13,2,0)</f>
        <v>Better</v>
      </c>
      <c r="AL209" s="3">
        <v>8</v>
      </c>
      <c r="AM209" s="3" t="str" cm="1">
        <f t="array" ref="AM209">_xlfn.IFS(HR_Analytics[[#This Row],[Years At Company]]&lt;=2,"0-2",HR_Analytics[[#This Row],[Years At Company]]&lt;=5,"2-5",HR_Analytics[[#This Row],[Years At Company]]&lt;=10,"5-10",HR_Analytics[[#This Row],[Years At Company]]&lt;=20,"10-20",HR_Analytics[[#This Row],[Years At Company]]&lt;=40,"20-40")</f>
        <v>5-10</v>
      </c>
      <c r="AN209" s="3">
        <v>1</v>
      </c>
      <c r="AO209" s="3" t="str" cm="1">
        <f t="array" ref="AO209">_xlfn.IFS(HR_Analytics[[#This Row],[Years In Current Role]]&lt;=2,"0-2",HR_Analytics[[#This Row],[Years In Current Role]]&lt;=5,"2-5",HR_Analytics[[#This Row],[Years In Current Role]]&lt;=10,"5-10",HR_Analytics[[#This Row],[Years In Current Role]]&lt;=15,"10-15",HR_Analytics[[#This Row],[Years In Current Role]]&gt;15,"Above 15")</f>
        <v>0-2</v>
      </c>
      <c r="AP209" s="3">
        <v>1</v>
      </c>
      <c r="AQ209" s="14" t="str" cm="1">
        <f t="array" ref="AQ209">_xlfn.IFS(HR_Analytics[[#This Row],[Years Since Last Promotion]]&lt;=2,"0-2",HR_Analytics[[#This Row],[Years Since Last Promotion]]&lt;=5,"2-5",HR_Analytics[[#This Row],[Years Since Last Promotion]]&lt;=10,"5-10",HR_Analytics[[#This Row],[Years Since Last Promotion]]&lt;=15,"10-15")</f>
        <v>0-2</v>
      </c>
      <c r="AR209" s="14">
        <v>7</v>
      </c>
      <c r="AS209" s="3" t="str" cm="1">
        <f t="array" ref="AS2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10" spans="1:45" x14ac:dyDescent="0.25">
      <c r="A210" s="12">
        <v>40</v>
      </c>
      <c r="B210" s="12" t="str" cm="1">
        <f t="array" ref="B210">_xlfn.IFS(HR_Analytics[[#This Row],[Age]]&lt;=30,"Below 30",HR_Analytics[[#This Row],[Age]]&lt;=40,"30-40",HR_Analytics[[#This Row],[Age]]&lt;=60,"40-60")</f>
        <v>30-40</v>
      </c>
      <c r="C210" s="9" t="s">
        <v>17</v>
      </c>
      <c r="D210" s="9" t="s">
        <v>29</v>
      </c>
      <c r="E210" s="9" t="s">
        <v>19</v>
      </c>
      <c r="F210" s="3">
        <v>9</v>
      </c>
      <c r="G210" s="3" t="str" cm="1">
        <f t="array" ref="G210">_xlfn.IFS(HR_Analytics[[#This Row],[Distance From Home]]&lt;=5,"1-5",HR_Analytics[[#This Row],[Distance From Home]]&lt;=10,"5-10",HR_Analytics[[#This Row],[Distance From Home]]&lt;=15,"10-15",HR_Analytics[[#This Row],[Distance From Home]]&lt;=20,"15-20",HR_Analytics[[#This Row],[Distance From Home]]&gt;20,"Above 20")</f>
        <v>5-10</v>
      </c>
      <c r="H210" s="3">
        <v>5</v>
      </c>
      <c r="I210" s="9" t="str">
        <f>VLOOKUP(H210,Mapping!$J$2:$K$6,2,0)</f>
        <v>Doctor</v>
      </c>
      <c r="J210" s="9" t="s">
        <v>13</v>
      </c>
      <c r="K210" s="3">
        <v>287</v>
      </c>
      <c r="L210" s="3">
        <v>4</v>
      </c>
      <c r="M210" s="9" t="str">
        <f>VLOOKUP(L210,Mapping!$A$2:$B$5,2,0)</f>
        <v>Satisfied</v>
      </c>
      <c r="N210" s="9" t="s">
        <v>20</v>
      </c>
      <c r="O210" s="3">
        <v>2</v>
      </c>
      <c r="P210" s="9" t="str">
        <f>VLOOKUP(O210,Mapping!$A$9:$B$12,2,0)</f>
        <v>Medium</v>
      </c>
      <c r="Q210" s="3">
        <v>2</v>
      </c>
      <c r="R210" s="9" t="str">
        <f>VLOOKUP(Q210,Mapping!$A$16:$B$20,2,0)</f>
        <v>Junior</v>
      </c>
      <c r="S210" s="9" t="s">
        <v>28</v>
      </c>
      <c r="T210" s="3">
        <v>4</v>
      </c>
      <c r="U210" s="9" t="str">
        <f>VLOOKUP(T210,Mapping!$E$9:$F$12,2,0)</f>
        <v>Satisfied</v>
      </c>
      <c r="V210" s="9" t="s">
        <v>22</v>
      </c>
      <c r="W210" s="5">
        <v>4876</v>
      </c>
      <c r="X210" s="3">
        <v>9</v>
      </c>
      <c r="Y210" s="9" t="s">
        <v>17</v>
      </c>
      <c r="Z210" s="4">
        <v>14</v>
      </c>
      <c r="AA210" s="24">
        <f>HR_Analytics[[#This Row],[Salary Hike]]/100</f>
        <v>0.14000000000000001</v>
      </c>
      <c r="AB210" s="3">
        <v>3</v>
      </c>
      <c r="AC210" s="9" t="str">
        <f>VLOOKUP(AB210,Mapping!$E$2:$F$3,2,0)</f>
        <v>Excellent</v>
      </c>
      <c r="AD210" s="3">
        <v>4</v>
      </c>
      <c r="AE210" s="9" t="str">
        <f>VLOOKUP(AD210,Mapping!$E$16:$F$19,2,0)</f>
        <v>Satisfied</v>
      </c>
      <c r="AF210" s="3">
        <v>1</v>
      </c>
      <c r="AG210" s="3">
        <v>5</v>
      </c>
      <c r="AH210" s="3" t="str" cm="1">
        <f t="array" ref="AH210">_xlfn.IFS(HR_Analytics[[#This Row],[Total Working Years]]&lt;=2,"0-2",HR_Analytics[[#This Row],[Total Working Years]]&lt;=5,"2-5",HR_Analytics[[#This Row],[Total Working Years]]&lt;=10,"5-10",HR_Analytics[[#This Row],[Total Working Years]]&lt;=20,"10-20",HR_Analytics[[#This Row],[Total Working Years]]&lt;=40,"20-40")</f>
        <v>2-5</v>
      </c>
      <c r="AI210" s="3">
        <v>5</v>
      </c>
      <c r="AJ210" s="3">
        <v>1</v>
      </c>
      <c r="AK210" s="9" t="str">
        <f>VLOOKUP(AJ210,Mapping!$J$10:$K$13,2,0)</f>
        <v>Bad</v>
      </c>
      <c r="AL210" s="3">
        <v>3</v>
      </c>
      <c r="AM210" s="3" t="str" cm="1">
        <f t="array" ref="AM210">_xlfn.IFS(HR_Analytics[[#This Row],[Years At Company]]&lt;=2,"0-2",HR_Analytics[[#This Row],[Years At Company]]&lt;=5,"2-5",HR_Analytics[[#This Row],[Years At Company]]&lt;=10,"5-10",HR_Analytics[[#This Row],[Years At Company]]&lt;=20,"10-20",HR_Analytics[[#This Row],[Years At Company]]&lt;=40,"20-40")</f>
        <v>2-5</v>
      </c>
      <c r="AN210" s="3">
        <v>2</v>
      </c>
      <c r="AO210" s="3" t="str" cm="1">
        <f t="array" ref="AO210">_xlfn.IFS(HR_Analytics[[#This Row],[Years In Current Role]]&lt;=2,"0-2",HR_Analytics[[#This Row],[Years In Current Role]]&lt;=5,"2-5",HR_Analytics[[#This Row],[Years In Current Role]]&lt;=10,"5-10",HR_Analytics[[#This Row],[Years In Current Role]]&lt;=15,"10-15",HR_Analytics[[#This Row],[Years In Current Role]]&gt;15,"Above 15")</f>
        <v>0-2</v>
      </c>
      <c r="AP210" s="3">
        <v>0</v>
      </c>
      <c r="AQ210" s="14" t="str" cm="1">
        <f t="array" ref="AQ210">_xlfn.IFS(HR_Analytics[[#This Row],[Years Since Last Promotion]]&lt;=2,"0-2",HR_Analytics[[#This Row],[Years Since Last Promotion]]&lt;=5,"2-5",HR_Analytics[[#This Row],[Years Since Last Promotion]]&lt;=10,"5-10",HR_Analytics[[#This Row],[Years Since Last Promotion]]&lt;=15,"10-15")</f>
        <v>0-2</v>
      </c>
      <c r="AR210" s="14">
        <v>2</v>
      </c>
      <c r="AS210" s="3" t="str" cm="1">
        <f t="array" ref="AS2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11" spans="1:45" x14ac:dyDescent="0.25">
      <c r="A211" s="12">
        <v>46</v>
      </c>
      <c r="B211" s="12" t="str" cm="1">
        <f t="array" ref="B211">_xlfn.IFS(HR_Analytics[[#This Row],[Age]]&lt;=30,"Below 30",HR_Analytics[[#This Row],[Age]]&lt;=40,"30-40",HR_Analytics[[#This Row],[Age]]&lt;=60,"40-60")</f>
        <v>40-60</v>
      </c>
      <c r="C211" s="9" t="s">
        <v>17</v>
      </c>
      <c r="D211" s="9" t="s">
        <v>11</v>
      </c>
      <c r="E211" s="9" t="s">
        <v>19</v>
      </c>
      <c r="F211" s="3">
        <v>1</v>
      </c>
      <c r="G211" s="3" t="str" cm="1">
        <f t="array" ref="G211">_xlfn.IFS(HR_Analytics[[#This Row],[Distance From Home]]&lt;=5,"1-5",HR_Analytics[[#This Row],[Distance From Home]]&lt;=10,"5-10",HR_Analytics[[#This Row],[Distance From Home]]&lt;=15,"10-15",HR_Analytics[[#This Row],[Distance From Home]]&lt;=20,"15-20",HR_Analytics[[#This Row],[Distance From Home]]&gt;20,"Above 20")</f>
        <v>1-5</v>
      </c>
      <c r="H211" s="3">
        <v>4</v>
      </c>
      <c r="I211" s="9" t="str">
        <f>VLOOKUP(H211,Mapping!$J$2:$K$6,2,0)</f>
        <v>Masters</v>
      </c>
      <c r="J211" s="9" t="s">
        <v>25</v>
      </c>
      <c r="K211" s="3">
        <v>288</v>
      </c>
      <c r="L211" s="3">
        <v>4</v>
      </c>
      <c r="M211" s="9" t="str">
        <f>VLOOKUP(L211,Mapping!$A$2:$B$5,2,0)</f>
        <v>Satisfied</v>
      </c>
      <c r="N211" s="9" t="s">
        <v>20</v>
      </c>
      <c r="O211" s="3">
        <v>3</v>
      </c>
      <c r="P211" s="9" t="str">
        <f>VLOOKUP(O211,Mapping!$A$9:$B$12,2,0)</f>
        <v>High</v>
      </c>
      <c r="Q211" s="3">
        <v>3</v>
      </c>
      <c r="R211" s="9" t="str">
        <f>VLOOKUP(Q211,Mapping!$A$16:$B$20,2,0)</f>
        <v>Mid Level</v>
      </c>
      <c r="S211" s="9" t="s">
        <v>28</v>
      </c>
      <c r="T211" s="3">
        <v>1</v>
      </c>
      <c r="U211" s="9" t="str">
        <f>VLOOKUP(T211,Mapping!$E$9:$F$12,2,0)</f>
        <v>Very Dissatisfied</v>
      </c>
      <c r="V211" s="9" t="s">
        <v>26</v>
      </c>
      <c r="W211" s="5">
        <v>9396</v>
      </c>
      <c r="X211" s="3">
        <v>7</v>
      </c>
      <c r="Y211" s="9" t="s">
        <v>17</v>
      </c>
      <c r="Z211" s="4">
        <v>16</v>
      </c>
      <c r="AA211" s="24">
        <f>HR_Analytics[[#This Row],[Salary Hike]]/100</f>
        <v>0.16</v>
      </c>
      <c r="AB211" s="3">
        <v>3</v>
      </c>
      <c r="AC211" s="9" t="str">
        <f>VLOOKUP(AB211,Mapping!$E$2:$F$3,2,0)</f>
        <v>Excellent</v>
      </c>
      <c r="AD211" s="3">
        <v>3</v>
      </c>
      <c r="AE211" s="9" t="str">
        <f>VLOOKUP(AD211,Mapping!$E$16:$F$19,2,0)</f>
        <v>Neutral</v>
      </c>
      <c r="AF211" s="3">
        <v>1</v>
      </c>
      <c r="AG211" s="3">
        <v>17</v>
      </c>
      <c r="AH211" s="3" t="str" cm="1">
        <f t="array" ref="AH211">_xlfn.IFS(HR_Analytics[[#This Row],[Total Working Years]]&lt;=2,"0-2",HR_Analytics[[#This Row],[Total Working Years]]&lt;=5,"2-5",HR_Analytics[[#This Row],[Total Working Years]]&lt;=10,"5-10",HR_Analytics[[#This Row],[Total Working Years]]&lt;=20,"10-20",HR_Analytics[[#This Row],[Total Working Years]]&lt;=40,"20-40")</f>
        <v>10-20</v>
      </c>
      <c r="AI211" s="3">
        <v>3</v>
      </c>
      <c r="AJ211" s="3">
        <v>3</v>
      </c>
      <c r="AK211" s="9" t="str">
        <f>VLOOKUP(AJ211,Mapping!$J$10:$K$13,2,0)</f>
        <v>Better</v>
      </c>
      <c r="AL211" s="3">
        <v>4</v>
      </c>
      <c r="AM211" s="3" t="str" cm="1">
        <f t="array" ref="AM211">_xlfn.IFS(HR_Analytics[[#This Row],[Years At Company]]&lt;=2,"0-2",HR_Analytics[[#This Row],[Years At Company]]&lt;=5,"2-5",HR_Analytics[[#This Row],[Years At Company]]&lt;=10,"5-10",HR_Analytics[[#This Row],[Years At Company]]&lt;=20,"10-20",HR_Analytics[[#This Row],[Years At Company]]&lt;=40,"20-40")</f>
        <v>2-5</v>
      </c>
      <c r="AN211" s="3">
        <v>2</v>
      </c>
      <c r="AO211" s="3" t="str" cm="1">
        <f t="array" ref="AO211">_xlfn.IFS(HR_Analytics[[#This Row],[Years In Current Role]]&lt;=2,"0-2",HR_Analytics[[#This Row],[Years In Current Role]]&lt;=5,"2-5",HR_Analytics[[#This Row],[Years In Current Role]]&lt;=10,"5-10",HR_Analytics[[#This Row],[Years In Current Role]]&lt;=15,"10-15",HR_Analytics[[#This Row],[Years In Current Role]]&gt;15,"Above 15")</f>
        <v>0-2</v>
      </c>
      <c r="AP211" s="3">
        <v>0</v>
      </c>
      <c r="AQ211" s="14" t="str" cm="1">
        <f t="array" ref="AQ211">_xlfn.IFS(HR_Analytics[[#This Row],[Years Since Last Promotion]]&lt;=2,"0-2",HR_Analytics[[#This Row],[Years Since Last Promotion]]&lt;=5,"2-5",HR_Analytics[[#This Row],[Years Since Last Promotion]]&lt;=10,"5-10",HR_Analytics[[#This Row],[Years Since Last Promotion]]&lt;=15,"10-15")</f>
        <v>0-2</v>
      </c>
      <c r="AR211" s="14">
        <v>3</v>
      </c>
      <c r="AS211" s="3" t="str" cm="1">
        <f t="array" ref="AS2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12" spans="1:45" x14ac:dyDescent="0.25">
      <c r="A212" s="12">
        <v>32</v>
      </c>
      <c r="B212" s="12" t="str" cm="1">
        <f t="array" ref="B212">_xlfn.IFS(HR_Analytics[[#This Row],[Age]]&lt;=30,"Below 30",HR_Analytics[[#This Row],[Age]]&lt;=40,"30-40",HR_Analytics[[#This Row],[Age]]&lt;=60,"40-60")</f>
        <v>30-40</v>
      </c>
      <c r="C212" s="9" t="s">
        <v>10</v>
      </c>
      <c r="D212" s="9" t="s">
        <v>11</v>
      </c>
      <c r="E212" s="9" t="s">
        <v>12</v>
      </c>
      <c r="F212" s="3">
        <v>4</v>
      </c>
      <c r="G212" s="3" t="str" cm="1">
        <f t="array" ref="G212">_xlfn.IFS(HR_Analytics[[#This Row],[Distance From Home]]&lt;=5,"1-5",HR_Analytics[[#This Row],[Distance From Home]]&lt;=10,"5-10",HR_Analytics[[#This Row],[Distance From Home]]&lt;=15,"10-15",HR_Analytics[[#This Row],[Distance From Home]]&lt;=20,"15-20",HR_Analytics[[#This Row],[Distance From Home]]&gt;20,"Above 20")</f>
        <v>1-5</v>
      </c>
      <c r="H212" s="3">
        <v>4</v>
      </c>
      <c r="I212" s="9" t="str">
        <f>VLOOKUP(H212,Mapping!$J$2:$K$6,2,0)</f>
        <v>Masters</v>
      </c>
      <c r="J212" s="9" t="s">
        <v>25</v>
      </c>
      <c r="K212" s="3">
        <v>291</v>
      </c>
      <c r="L212" s="3">
        <v>4</v>
      </c>
      <c r="M212" s="9" t="str">
        <f>VLOOKUP(L212,Mapping!$A$2:$B$5,2,0)</f>
        <v>Satisfied</v>
      </c>
      <c r="N212" s="9" t="s">
        <v>20</v>
      </c>
      <c r="O212" s="3">
        <v>1</v>
      </c>
      <c r="P212" s="9" t="str">
        <f>VLOOKUP(O212,Mapping!$A$9:$B$12,2,0)</f>
        <v>Low</v>
      </c>
      <c r="Q212" s="3">
        <v>3</v>
      </c>
      <c r="R212" s="9" t="str">
        <f>VLOOKUP(Q212,Mapping!$A$16:$B$20,2,0)</f>
        <v>Mid Level</v>
      </c>
      <c r="S212" s="9" t="s">
        <v>15</v>
      </c>
      <c r="T212" s="3">
        <v>4</v>
      </c>
      <c r="U212" s="9" t="str">
        <f>VLOOKUP(T212,Mapping!$E$9:$F$12,2,0)</f>
        <v>Satisfied</v>
      </c>
      <c r="V212" s="9" t="s">
        <v>22</v>
      </c>
      <c r="W212" s="5">
        <v>10400</v>
      </c>
      <c r="X212" s="3">
        <v>1</v>
      </c>
      <c r="Y212" s="9" t="s">
        <v>17</v>
      </c>
      <c r="Z212" s="4">
        <v>11</v>
      </c>
      <c r="AA212" s="24">
        <f>HR_Analytics[[#This Row],[Salary Hike]]/100</f>
        <v>0.11</v>
      </c>
      <c r="AB212" s="3">
        <v>3</v>
      </c>
      <c r="AC212" s="9" t="str">
        <f>VLOOKUP(AB212,Mapping!$E$2:$F$3,2,0)</f>
        <v>Excellent</v>
      </c>
      <c r="AD212" s="3">
        <v>3</v>
      </c>
      <c r="AE212" s="9" t="str">
        <f>VLOOKUP(AD212,Mapping!$E$16:$F$19,2,0)</f>
        <v>Neutral</v>
      </c>
      <c r="AF212" s="3">
        <v>0</v>
      </c>
      <c r="AG212" s="3">
        <v>14</v>
      </c>
      <c r="AH212" s="3" t="str" cm="1">
        <f t="array" ref="AH212">_xlfn.IFS(HR_Analytics[[#This Row],[Total Working Years]]&lt;=2,"0-2",HR_Analytics[[#This Row],[Total Working Years]]&lt;=5,"2-5",HR_Analytics[[#This Row],[Total Working Years]]&lt;=10,"5-10",HR_Analytics[[#This Row],[Total Working Years]]&lt;=20,"10-20",HR_Analytics[[#This Row],[Total Working Years]]&lt;=40,"20-40")</f>
        <v>10-20</v>
      </c>
      <c r="AI212" s="3">
        <v>2</v>
      </c>
      <c r="AJ212" s="3">
        <v>2</v>
      </c>
      <c r="AK212" s="9" t="str">
        <f>VLOOKUP(AJ212,Mapping!$J$10:$K$13,2,0)</f>
        <v>Good</v>
      </c>
      <c r="AL212" s="3">
        <v>14</v>
      </c>
      <c r="AM212" s="3" t="str" cm="1">
        <f t="array" ref="AM212">_xlfn.IFS(HR_Analytics[[#This Row],[Years At Company]]&lt;=2,"0-2",HR_Analytics[[#This Row],[Years At Company]]&lt;=5,"2-5",HR_Analytics[[#This Row],[Years At Company]]&lt;=10,"5-10",HR_Analytics[[#This Row],[Years At Company]]&lt;=20,"10-20",HR_Analytics[[#This Row],[Years At Company]]&lt;=40,"20-40")</f>
        <v>10-20</v>
      </c>
      <c r="AN212" s="3">
        <v>8</v>
      </c>
      <c r="AO212" s="3" t="str" cm="1">
        <f t="array" ref="AO212">_xlfn.IFS(HR_Analytics[[#This Row],[Years In Current Role]]&lt;=2,"0-2",HR_Analytics[[#This Row],[Years In Current Role]]&lt;=5,"2-5",HR_Analytics[[#This Row],[Years In Current Role]]&lt;=10,"5-10",HR_Analytics[[#This Row],[Years In Current Role]]&lt;=15,"10-15",HR_Analytics[[#This Row],[Years In Current Role]]&gt;15,"Above 15")</f>
        <v>5-10</v>
      </c>
      <c r="AP212" s="3">
        <v>9</v>
      </c>
      <c r="AQ212" s="14" t="str" cm="1">
        <f t="array" ref="AQ212">_xlfn.IFS(HR_Analytics[[#This Row],[Years Since Last Promotion]]&lt;=2,"0-2",HR_Analytics[[#This Row],[Years Since Last Promotion]]&lt;=5,"2-5",HR_Analytics[[#This Row],[Years Since Last Promotion]]&lt;=10,"5-10",HR_Analytics[[#This Row],[Years Since Last Promotion]]&lt;=15,"10-15")</f>
        <v>5-10</v>
      </c>
      <c r="AR212" s="14">
        <v>8</v>
      </c>
      <c r="AS212" s="3" t="str" cm="1">
        <f t="array" ref="AS2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13" spans="1:45" x14ac:dyDescent="0.25">
      <c r="A213" s="12">
        <v>30</v>
      </c>
      <c r="B213" s="12" t="str" cm="1">
        <f t="array" ref="B213">_xlfn.IFS(HR_Analytics[[#This Row],[Age]]&lt;=30,"Below 30",HR_Analytics[[#This Row],[Age]]&lt;=40,"30-40",HR_Analytics[[#This Row],[Age]]&lt;=60,"40-60")</f>
        <v>Below 30</v>
      </c>
      <c r="C213" s="9" t="s">
        <v>17</v>
      </c>
      <c r="D213" s="9" t="s">
        <v>29</v>
      </c>
      <c r="E213" s="9" t="s">
        <v>19</v>
      </c>
      <c r="F213" s="3">
        <v>1</v>
      </c>
      <c r="G213" s="3" t="str" cm="1">
        <f t="array" ref="G213">_xlfn.IFS(HR_Analytics[[#This Row],[Distance From Home]]&lt;=5,"1-5",HR_Analytics[[#This Row],[Distance From Home]]&lt;=10,"5-10",HR_Analytics[[#This Row],[Distance From Home]]&lt;=15,"10-15",HR_Analytics[[#This Row],[Distance From Home]]&lt;=20,"15-20",HR_Analytics[[#This Row],[Distance From Home]]&gt;20,"Above 20")</f>
        <v>1-5</v>
      </c>
      <c r="H213" s="3">
        <v>1</v>
      </c>
      <c r="I213" s="9" t="str">
        <f>VLOOKUP(H213,Mapping!$J$2:$K$6,2,0)</f>
        <v>Below College</v>
      </c>
      <c r="J213" s="9" t="s">
        <v>13</v>
      </c>
      <c r="K213" s="3">
        <v>292</v>
      </c>
      <c r="L213" s="3">
        <v>3</v>
      </c>
      <c r="M213" s="9" t="str">
        <f>VLOOKUP(L213,Mapping!$A$2:$B$5,2,0)</f>
        <v>Neutral</v>
      </c>
      <c r="N213" s="9" t="s">
        <v>20</v>
      </c>
      <c r="O213" s="3">
        <v>2</v>
      </c>
      <c r="P213" s="9" t="str">
        <f>VLOOKUP(O213,Mapping!$A$9:$B$12,2,0)</f>
        <v>Medium</v>
      </c>
      <c r="Q213" s="3">
        <v>3</v>
      </c>
      <c r="R213" s="9" t="str">
        <f>VLOOKUP(Q213,Mapping!$A$16:$B$20,2,0)</f>
        <v>Mid Level</v>
      </c>
      <c r="S213" s="9" t="s">
        <v>27</v>
      </c>
      <c r="T213" s="3">
        <v>3</v>
      </c>
      <c r="U213" s="9" t="str">
        <f>VLOOKUP(T213,Mapping!$E$9:$F$12,2,0)</f>
        <v>Neutral</v>
      </c>
      <c r="V213" s="9" t="s">
        <v>16</v>
      </c>
      <c r="W213" s="5">
        <v>8474</v>
      </c>
      <c r="X213" s="3">
        <v>1</v>
      </c>
      <c r="Y213" s="9" t="s">
        <v>17</v>
      </c>
      <c r="Z213" s="4">
        <v>22</v>
      </c>
      <c r="AA213" s="24">
        <f>HR_Analytics[[#This Row],[Salary Hike]]/100</f>
        <v>0.22</v>
      </c>
      <c r="AB213" s="3">
        <v>4</v>
      </c>
      <c r="AC213" s="9" t="str">
        <f>VLOOKUP(AB213,Mapping!$E$2:$F$3,2,0)</f>
        <v>Outstanding</v>
      </c>
      <c r="AD213" s="3">
        <v>3</v>
      </c>
      <c r="AE213" s="9" t="str">
        <f>VLOOKUP(AD213,Mapping!$E$16:$F$19,2,0)</f>
        <v>Neutral</v>
      </c>
      <c r="AF213" s="3">
        <v>0</v>
      </c>
      <c r="AG213" s="3">
        <v>12</v>
      </c>
      <c r="AH213" s="3" t="str" cm="1">
        <f t="array" ref="AH213">_xlfn.IFS(HR_Analytics[[#This Row],[Total Working Years]]&lt;=2,"0-2",HR_Analytics[[#This Row],[Total Working Years]]&lt;=5,"2-5",HR_Analytics[[#This Row],[Total Working Years]]&lt;=10,"5-10",HR_Analytics[[#This Row],[Total Working Years]]&lt;=20,"10-20",HR_Analytics[[#This Row],[Total Working Years]]&lt;=40,"20-40")</f>
        <v>10-20</v>
      </c>
      <c r="AI213" s="3">
        <v>2</v>
      </c>
      <c r="AJ213" s="3">
        <v>3</v>
      </c>
      <c r="AK213" s="9" t="str">
        <f>VLOOKUP(AJ213,Mapping!$J$10:$K$13,2,0)</f>
        <v>Better</v>
      </c>
      <c r="AL213" s="3">
        <v>11</v>
      </c>
      <c r="AM213" s="3" t="str" cm="1">
        <f t="array" ref="AM213">_xlfn.IFS(HR_Analytics[[#This Row],[Years At Company]]&lt;=2,"0-2",HR_Analytics[[#This Row],[Years At Company]]&lt;=5,"2-5",HR_Analytics[[#This Row],[Years At Company]]&lt;=10,"5-10",HR_Analytics[[#This Row],[Years At Company]]&lt;=20,"10-20",HR_Analytics[[#This Row],[Years At Company]]&lt;=40,"20-40")</f>
        <v>10-20</v>
      </c>
      <c r="AN213" s="3">
        <v>8</v>
      </c>
      <c r="AO213" s="3" t="str" cm="1">
        <f t="array" ref="AO213">_xlfn.IFS(HR_Analytics[[#This Row],[Years In Current Role]]&lt;=2,"0-2",HR_Analytics[[#This Row],[Years In Current Role]]&lt;=5,"2-5",HR_Analytics[[#This Row],[Years In Current Role]]&lt;=10,"5-10",HR_Analytics[[#This Row],[Years In Current Role]]&lt;=15,"10-15",HR_Analytics[[#This Row],[Years In Current Role]]&gt;15,"Above 15")</f>
        <v>5-10</v>
      </c>
      <c r="AP213" s="3">
        <v>5</v>
      </c>
      <c r="AQ213" s="14" t="str" cm="1">
        <f t="array" ref="AQ213">_xlfn.IFS(HR_Analytics[[#This Row],[Years Since Last Promotion]]&lt;=2,"0-2",HR_Analytics[[#This Row],[Years Since Last Promotion]]&lt;=5,"2-5",HR_Analytics[[#This Row],[Years Since Last Promotion]]&lt;=10,"5-10",HR_Analytics[[#This Row],[Years Since Last Promotion]]&lt;=15,"10-15")</f>
        <v>2-5</v>
      </c>
      <c r="AR213" s="14">
        <v>8</v>
      </c>
      <c r="AS213" s="3" t="str" cm="1">
        <f t="array" ref="AS2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14" spans="1:45" x14ac:dyDescent="0.25">
      <c r="A214" s="12">
        <v>27</v>
      </c>
      <c r="B214" s="12" t="str" cm="1">
        <f t="array" ref="B214">_xlfn.IFS(HR_Analytics[[#This Row],[Age]]&lt;=30,"Below 30",HR_Analytics[[#This Row],[Age]]&lt;=40,"30-40",HR_Analytics[[#This Row],[Age]]&lt;=60,"40-60")</f>
        <v>Below 30</v>
      </c>
      <c r="C214" s="9" t="s">
        <v>17</v>
      </c>
      <c r="D214" s="9" t="s">
        <v>18</v>
      </c>
      <c r="E214" s="9" t="s">
        <v>12</v>
      </c>
      <c r="F214" s="3">
        <v>20</v>
      </c>
      <c r="G214" s="3" t="str" cm="1">
        <f t="array" ref="G214">_xlfn.IFS(HR_Analytics[[#This Row],[Distance From Home]]&lt;=5,"1-5",HR_Analytics[[#This Row],[Distance From Home]]&lt;=10,"5-10",HR_Analytics[[#This Row],[Distance From Home]]&lt;=15,"10-15",HR_Analytics[[#This Row],[Distance From Home]]&lt;=20,"15-20",HR_Analytics[[#This Row],[Distance From Home]]&gt;20,"Above 20")</f>
        <v>15-20</v>
      </c>
      <c r="H214" s="3">
        <v>3</v>
      </c>
      <c r="I214" s="9" t="str">
        <f>VLOOKUP(H214,Mapping!$J$2:$K$6,2,0)</f>
        <v>Bachelors</v>
      </c>
      <c r="J214" s="9" t="s">
        <v>13</v>
      </c>
      <c r="K214" s="3">
        <v>293</v>
      </c>
      <c r="L214" s="3">
        <v>4</v>
      </c>
      <c r="M214" s="9" t="str">
        <f>VLOOKUP(L214,Mapping!$A$2:$B$5,2,0)</f>
        <v>Satisfied</v>
      </c>
      <c r="N214" s="9" t="s">
        <v>14</v>
      </c>
      <c r="O214" s="3">
        <v>3</v>
      </c>
      <c r="P214" s="9" t="str">
        <f>VLOOKUP(O214,Mapping!$A$9:$B$12,2,0)</f>
        <v>High</v>
      </c>
      <c r="Q214" s="3">
        <v>2</v>
      </c>
      <c r="R214" s="9" t="str">
        <f>VLOOKUP(Q214,Mapping!$A$16:$B$20,2,0)</f>
        <v>Junior</v>
      </c>
      <c r="S214" s="9" t="s">
        <v>15</v>
      </c>
      <c r="T214" s="3">
        <v>3</v>
      </c>
      <c r="U214" s="9" t="str">
        <f>VLOOKUP(T214,Mapping!$E$9:$F$12,2,0)</f>
        <v>Neutral</v>
      </c>
      <c r="V214" s="9" t="s">
        <v>16</v>
      </c>
      <c r="W214" s="5">
        <v>9981</v>
      </c>
      <c r="X214" s="3">
        <v>1</v>
      </c>
      <c r="Y214" s="9" t="s">
        <v>17</v>
      </c>
      <c r="Z214" s="4">
        <v>14</v>
      </c>
      <c r="AA214" s="24">
        <f>HR_Analytics[[#This Row],[Salary Hike]]/100</f>
        <v>0.14000000000000001</v>
      </c>
      <c r="AB214" s="3">
        <v>3</v>
      </c>
      <c r="AC214" s="9" t="str">
        <f>VLOOKUP(AB214,Mapping!$E$2:$F$3,2,0)</f>
        <v>Excellent</v>
      </c>
      <c r="AD214" s="3">
        <v>4</v>
      </c>
      <c r="AE214" s="9" t="str">
        <f>VLOOKUP(AD214,Mapping!$E$16:$F$19,2,0)</f>
        <v>Satisfied</v>
      </c>
      <c r="AF214" s="3">
        <v>0</v>
      </c>
      <c r="AG214" s="3">
        <v>7</v>
      </c>
      <c r="AH214" s="3" t="str" cm="1">
        <f t="array" ref="AH214">_xlfn.IFS(HR_Analytics[[#This Row],[Total Working Years]]&lt;=2,"0-2",HR_Analytics[[#This Row],[Total Working Years]]&lt;=5,"2-5",HR_Analytics[[#This Row],[Total Working Years]]&lt;=10,"5-10",HR_Analytics[[#This Row],[Total Working Years]]&lt;=20,"10-20",HR_Analytics[[#This Row],[Total Working Years]]&lt;=40,"20-40")</f>
        <v>5-10</v>
      </c>
      <c r="AI214" s="3">
        <v>2</v>
      </c>
      <c r="AJ214" s="3">
        <v>3</v>
      </c>
      <c r="AK214" s="9" t="str">
        <f>VLOOKUP(AJ214,Mapping!$J$10:$K$13,2,0)</f>
        <v>Better</v>
      </c>
      <c r="AL214" s="3">
        <v>7</v>
      </c>
      <c r="AM214" s="3" t="str" cm="1">
        <f t="array" ref="AM214">_xlfn.IFS(HR_Analytics[[#This Row],[Years At Company]]&lt;=2,"0-2",HR_Analytics[[#This Row],[Years At Company]]&lt;=5,"2-5",HR_Analytics[[#This Row],[Years At Company]]&lt;=10,"5-10",HR_Analytics[[#This Row],[Years At Company]]&lt;=20,"10-20",HR_Analytics[[#This Row],[Years At Company]]&lt;=40,"20-40")</f>
        <v>5-10</v>
      </c>
      <c r="AN214" s="3">
        <v>7</v>
      </c>
      <c r="AO214" s="3" t="str" cm="1">
        <f t="array" ref="AO214">_xlfn.IFS(HR_Analytics[[#This Row],[Years In Current Role]]&lt;=2,"0-2",HR_Analytics[[#This Row],[Years In Current Role]]&lt;=5,"2-5",HR_Analytics[[#This Row],[Years In Current Role]]&lt;=10,"5-10",HR_Analytics[[#This Row],[Years In Current Role]]&lt;=15,"10-15",HR_Analytics[[#This Row],[Years In Current Role]]&gt;15,"Above 15")</f>
        <v>5-10</v>
      </c>
      <c r="AP214" s="3">
        <v>0</v>
      </c>
      <c r="AQ214" s="14" t="str" cm="1">
        <f t="array" ref="AQ214">_xlfn.IFS(HR_Analytics[[#This Row],[Years Since Last Promotion]]&lt;=2,"0-2",HR_Analytics[[#This Row],[Years Since Last Promotion]]&lt;=5,"2-5",HR_Analytics[[#This Row],[Years Since Last Promotion]]&lt;=10,"5-10",HR_Analytics[[#This Row],[Years Since Last Promotion]]&lt;=15,"10-15")</f>
        <v>0-2</v>
      </c>
      <c r="AR214" s="14">
        <v>7</v>
      </c>
      <c r="AS214" s="3" t="str" cm="1">
        <f t="array" ref="AS2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15" spans="1:45" x14ac:dyDescent="0.25">
      <c r="A215" s="12">
        <v>51</v>
      </c>
      <c r="B215" s="12" t="str" cm="1">
        <f t="array" ref="B215">_xlfn.IFS(HR_Analytics[[#This Row],[Age]]&lt;=30,"Below 30",HR_Analytics[[#This Row],[Age]]&lt;=40,"30-40",HR_Analytics[[#This Row],[Age]]&lt;=60,"40-60")</f>
        <v>40-60</v>
      </c>
      <c r="C215" s="9" t="s">
        <v>17</v>
      </c>
      <c r="D215" s="9" t="s">
        <v>11</v>
      </c>
      <c r="E215" s="9" t="s">
        <v>19</v>
      </c>
      <c r="F215" s="3">
        <v>8</v>
      </c>
      <c r="G215" s="3" t="str" cm="1">
        <f t="array" ref="G215">_xlfn.IFS(HR_Analytics[[#This Row],[Distance From Home]]&lt;=5,"1-5",HR_Analytics[[#This Row],[Distance From Home]]&lt;=10,"5-10",HR_Analytics[[#This Row],[Distance From Home]]&lt;=15,"10-15",HR_Analytics[[#This Row],[Distance From Home]]&lt;=20,"15-20",HR_Analytics[[#This Row],[Distance From Home]]&gt;20,"Above 20")</f>
        <v>5-10</v>
      </c>
      <c r="H215" s="3">
        <v>4</v>
      </c>
      <c r="I215" s="9" t="str">
        <f>VLOOKUP(H215,Mapping!$J$2:$K$6,2,0)</f>
        <v>Masters</v>
      </c>
      <c r="J215" s="9" t="s">
        <v>13</v>
      </c>
      <c r="K215" s="3">
        <v>296</v>
      </c>
      <c r="L215" s="3">
        <v>2</v>
      </c>
      <c r="M215" s="9" t="str">
        <f>VLOOKUP(L215,Mapping!$A$2:$B$5,2,0)</f>
        <v>Dissatisfied</v>
      </c>
      <c r="N215" s="9" t="s">
        <v>20</v>
      </c>
      <c r="O215" s="3">
        <v>2</v>
      </c>
      <c r="P215" s="9" t="str">
        <f>VLOOKUP(O215,Mapping!$A$9:$B$12,2,0)</f>
        <v>Medium</v>
      </c>
      <c r="Q215" s="3">
        <v>3</v>
      </c>
      <c r="R215" s="9" t="str">
        <f>VLOOKUP(Q215,Mapping!$A$16:$B$20,2,0)</f>
        <v>Mid Level</v>
      </c>
      <c r="S215" s="9" t="s">
        <v>32</v>
      </c>
      <c r="T215" s="3">
        <v>2</v>
      </c>
      <c r="U215" s="9" t="str">
        <f>VLOOKUP(T215,Mapping!$E$9:$F$12,2,0)</f>
        <v>Dissatisfied</v>
      </c>
      <c r="V215" s="9" t="s">
        <v>22</v>
      </c>
      <c r="W215" s="5">
        <v>12490</v>
      </c>
      <c r="X215" s="3">
        <v>5</v>
      </c>
      <c r="Y215" s="9" t="s">
        <v>17</v>
      </c>
      <c r="Z215" s="4">
        <v>16</v>
      </c>
      <c r="AA215" s="24">
        <f>HR_Analytics[[#This Row],[Salary Hike]]/100</f>
        <v>0.16</v>
      </c>
      <c r="AB215" s="3">
        <v>3</v>
      </c>
      <c r="AC215" s="9" t="str">
        <f>VLOOKUP(AB215,Mapping!$E$2:$F$3,2,0)</f>
        <v>Excellent</v>
      </c>
      <c r="AD215" s="3">
        <v>4</v>
      </c>
      <c r="AE215" s="9" t="str">
        <f>VLOOKUP(AD215,Mapping!$E$16:$F$19,2,0)</f>
        <v>Satisfied</v>
      </c>
      <c r="AF215" s="3">
        <v>2</v>
      </c>
      <c r="AG215" s="3">
        <v>16</v>
      </c>
      <c r="AH215" s="3" t="str" cm="1">
        <f t="array" ref="AH215">_xlfn.IFS(HR_Analytics[[#This Row],[Total Working Years]]&lt;=2,"0-2",HR_Analytics[[#This Row],[Total Working Years]]&lt;=5,"2-5",HR_Analytics[[#This Row],[Total Working Years]]&lt;=10,"5-10",HR_Analytics[[#This Row],[Total Working Years]]&lt;=20,"10-20",HR_Analytics[[#This Row],[Total Working Years]]&lt;=40,"20-40")</f>
        <v>10-20</v>
      </c>
      <c r="AI215" s="3">
        <v>5</v>
      </c>
      <c r="AJ215" s="3">
        <v>1</v>
      </c>
      <c r="AK215" s="9" t="str">
        <f>VLOOKUP(AJ215,Mapping!$J$10:$K$13,2,0)</f>
        <v>Bad</v>
      </c>
      <c r="AL215" s="3">
        <v>10</v>
      </c>
      <c r="AM215" s="3" t="str" cm="1">
        <f t="array" ref="AM215">_xlfn.IFS(HR_Analytics[[#This Row],[Years At Company]]&lt;=2,"0-2",HR_Analytics[[#This Row],[Years At Company]]&lt;=5,"2-5",HR_Analytics[[#This Row],[Years At Company]]&lt;=10,"5-10",HR_Analytics[[#This Row],[Years At Company]]&lt;=20,"10-20",HR_Analytics[[#This Row],[Years At Company]]&lt;=40,"20-40")</f>
        <v>5-10</v>
      </c>
      <c r="AN215" s="3">
        <v>9</v>
      </c>
      <c r="AO215" s="3" t="str" cm="1">
        <f t="array" ref="AO215">_xlfn.IFS(HR_Analytics[[#This Row],[Years In Current Role]]&lt;=2,"0-2",HR_Analytics[[#This Row],[Years In Current Role]]&lt;=5,"2-5",HR_Analytics[[#This Row],[Years In Current Role]]&lt;=10,"5-10",HR_Analytics[[#This Row],[Years In Current Role]]&lt;=15,"10-15",HR_Analytics[[#This Row],[Years In Current Role]]&gt;15,"Above 15")</f>
        <v>5-10</v>
      </c>
      <c r="AP215" s="3">
        <v>4</v>
      </c>
      <c r="AQ215" s="14" t="str" cm="1">
        <f t="array" ref="AQ215">_xlfn.IFS(HR_Analytics[[#This Row],[Years Since Last Promotion]]&lt;=2,"0-2",HR_Analytics[[#This Row],[Years Since Last Promotion]]&lt;=5,"2-5",HR_Analytics[[#This Row],[Years Since Last Promotion]]&lt;=10,"5-10",HR_Analytics[[#This Row],[Years Since Last Promotion]]&lt;=15,"10-15")</f>
        <v>2-5</v>
      </c>
      <c r="AR215" s="14">
        <v>7</v>
      </c>
      <c r="AS215" s="3" t="str" cm="1">
        <f t="array" ref="AS2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16" spans="1:45" x14ac:dyDescent="0.25">
      <c r="A216" s="12">
        <v>30</v>
      </c>
      <c r="B216" s="12" t="str" cm="1">
        <f t="array" ref="B216">_xlfn.IFS(HR_Analytics[[#This Row],[Age]]&lt;=30,"Below 30",HR_Analytics[[#This Row],[Age]]&lt;=40,"30-40",HR_Analytics[[#This Row],[Age]]&lt;=60,"40-60")</f>
        <v>Below 30</v>
      </c>
      <c r="C216" s="9" t="s">
        <v>10</v>
      </c>
      <c r="D216" s="9" t="s">
        <v>11</v>
      </c>
      <c r="E216" s="9" t="s">
        <v>19</v>
      </c>
      <c r="F216" s="3">
        <v>3</v>
      </c>
      <c r="G216" s="3" t="str" cm="1">
        <f t="array" ref="G216">_xlfn.IFS(HR_Analytics[[#This Row],[Distance From Home]]&lt;=5,"1-5",HR_Analytics[[#This Row],[Distance From Home]]&lt;=10,"5-10",HR_Analytics[[#This Row],[Distance From Home]]&lt;=15,"10-15",HR_Analytics[[#This Row],[Distance From Home]]&lt;=20,"15-20",HR_Analytics[[#This Row],[Distance From Home]]&gt;20,"Above 20")</f>
        <v>1-5</v>
      </c>
      <c r="H216" s="3">
        <v>3</v>
      </c>
      <c r="I216" s="9" t="str">
        <f>VLOOKUP(H216,Mapping!$J$2:$K$6,2,0)</f>
        <v>Bachelors</v>
      </c>
      <c r="J216" s="9" t="s">
        <v>34</v>
      </c>
      <c r="K216" s="3">
        <v>297</v>
      </c>
      <c r="L216" s="3">
        <v>4</v>
      </c>
      <c r="M216" s="9" t="str">
        <f>VLOOKUP(L216,Mapping!$A$2:$B$5,2,0)</f>
        <v>Satisfied</v>
      </c>
      <c r="N216" s="9" t="s">
        <v>14</v>
      </c>
      <c r="O216" s="3">
        <v>3</v>
      </c>
      <c r="P216" s="9" t="str">
        <f>VLOOKUP(O216,Mapping!$A$9:$B$12,2,0)</f>
        <v>High</v>
      </c>
      <c r="Q216" s="3">
        <v>1</v>
      </c>
      <c r="R216" s="9" t="str">
        <f>VLOOKUP(Q216,Mapping!$A$16:$B$20,2,0)</f>
        <v>Entry Level</v>
      </c>
      <c r="S216" s="9" t="s">
        <v>21</v>
      </c>
      <c r="T216" s="3">
        <v>1</v>
      </c>
      <c r="U216" s="9" t="str">
        <f>VLOOKUP(T216,Mapping!$E$9:$F$12,2,0)</f>
        <v>Very Dissatisfied</v>
      </c>
      <c r="V216" s="9" t="s">
        <v>16</v>
      </c>
      <c r="W216" s="5">
        <v>2657</v>
      </c>
      <c r="X216" s="3">
        <v>5</v>
      </c>
      <c r="Y216" s="9" t="s">
        <v>10</v>
      </c>
      <c r="Z216" s="4">
        <v>11</v>
      </c>
      <c r="AA216" s="24">
        <f>HR_Analytics[[#This Row],[Salary Hike]]/100</f>
        <v>0.11</v>
      </c>
      <c r="AB216" s="3">
        <v>3</v>
      </c>
      <c r="AC216" s="9" t="str">
        <f>VLOOKUP(AB216,Mapping!$E$2:$F$3,2,0)</f>
        <v>Excellent</v>
      </c>
      <c r="AD216" s="3">
        <v>3</v>
      </c>
      <c r="AE216" s="9" t="str">
        <f>VLOOKUP(AD216,Mapping!$E$16:$F$19,2,0)</f>
        <v>Neutral</v>
      </c>
      <c r="AF216" s="3">
        <v>0</v>
      </c>
      <c r="AG216" s="3">
        <v>8</v>
      </c>
      <c r="AH216" s="3" t="str" cm="1">
        <f t="array" ref="AH216">_xlfn.IFS(HR_Analytics[[#This Row],[Total Working Years]]&lt;=2,"0-2",HR_Analytics[[#This Row],[Total Working Years]]&lt;=5,"2-5",HR_Analytics[[#This Row],[Total Working Years]]&lt;=10,"5-10",HR_Analytics[[#This Row],[Total Working Years]]&lt;=20,"10-20",HR_Analytics[[#This Row],[Total Working Years]]&lt;=40,"20-40")</f>
        <v>5-10</v>
      </c>
      <c r="AI216" s="3">
        <v>5</v>
      </c>
      <c r="AJ216" s="3">
        <v>3</v>
      </c>
      <c r="AK216" s="9" t="str">
        <f>VLOOKUP(AJ216,Mapping!$J$10:$K$13,2,0)</f>
        <v>Better</v>
      </c>
      <c r="AL216" s="3">
        <v>5</v>
      </c>
      <c r="AM216" s="3" t="str" cm="1">
        <f t="array" ref="AM216">_xlfn.IFS(HR_Analytics[[#This Row],[Years At Company]]&lt;=2,"0-2",HR_Analytics[[#This Row],[Years At Company]]&lt;=5,"2-5",HR_Analytics[[#This Row],[Years At Company]]&lt;=10,"5-10",HR_Analytics[[#This Row],[Years At Company]]&lt;=20,"10-20",HR_Analytics[[#This Row],[Years At Company]]&lt;=40,"20-40")</f>
        <v>2-5</v>
      </c>
      <c r="AN216" s="3">
        <v>2</v>
      </c>
      <c r="AO216" s="3" t="str" cm="1">
        <f t="array" ref="AO216">_xlfn.IFS(HR_Analytics[[#This Row],[Years In Current Role]]&lt;=2,"0-2",HR_Analytics[[#This Row],[Years In Current Role]]&lt;=5,"2-5",HR_Analytics[[#This Row],[Years In Current Role]]&lt;=10,"5-10",HR_Analytics[[#This Row],[Years In Current Role]]&lt;=15,"10-15",HR_Analytics[[#This Row],[Years In Current Role]]&gt;15,"Above 15")</f>
        <v>0-2</v>
      </c>
      <c r="AP216" s="3">
        <v>0</v>
      </c>
      <c r="AQ216" s="14" t="str" cm="1">
        <f t="array" ref="AQ216">_xlfn.IFS(HR_Analytics[[#This Row],[Years Since Last Promotion]]&lt;=2,"0-2",HR_Analytics[[#This Row],[Years Since Last Promotion]]&lt;=5,"2-5",HR_Analytics[[#This Row],[Years Since Last Promotion]]&lt;=10,"5-10",HR_Analytics[[#This Row],[Years Since Last Promotion]]&lt;=15,"10-15")</f>
        <v>0-2</v>
      </c>
      <c r="AR216" s="14">
        <v>4</v>
      </c>
      <c r="AS216" s="3" t="str" cm="1">
        <f t="array" ref="AS2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17" spans="1:45" x14ac:dyDescent="0.25">
      <c r="A217" s="12">
        <v>41</v>
      </c>
      <c r="B217" s="12" t="str" cm="1">
        <f t="array" ref="B217">_xlfn.IFS(HR_Analytics[[#This Row],[Age]]&lt;=30,"Below 30",HR_Analytics[[#This Row],[Age]]&lt;=40,"30-40",HR_Analytics[[#This Row],[Age]]&lt;=60,"40-60")</f>
        <v>40-60</v>
      </c>
      <c r="C217" s="9" t="s">
        <v>17</v>
      </c>
      <c r="D217" s="9" t="s">
        <v>11</v>
      </c>
      <c r="E217" s="9" t="s">
        <v>12</v>
      </c>
      <c r="F217" s="3">
        <v>6</v>
      </c>
      <c r="G217" s="3" t="str" cm="1">
        <f t="array" ref="G217">_xlfn.IFS(HR_Analytics[[#This Row],[Distance From Home]]&lt;=5,"1-5",HR_Analytics[[#This Row],[Distance From Home]]&lt;=10,"5-10",HR_Analytics[[#This Row],[Distance From Home]]&lt;=15,"10-15",HR_Analytics[[#This Row],[Distance From Home]]&lt;=20,"15-20",HR_Analytics[[#This Row],[Distance From Home]]&gt;20,"Above 20")</f>
        <v>5-10</v>
      </c>
      <c r="H217" s="3">
        <v>3</v>
      </c>
      <c r="I217" s="9" t="str">
        <f>VLOOKUP(H217,Mapping!$J$2:$K$6,2,0)</f>
        <v>Bachelors</v>
      </c>
      <c r="J217" s="9" t="s">
        <v>13</v>
      </c>
      <c r="K217" s="3">
        <v>298</v>
      </c>
      <c r="L217" s="3">
        <v>4</v>
      </c>
      <c r="M217" s="9" t="str">
        <f>VLOOKUP(L217,Mapping!$A$2:$B$5,2,0)</f>
        <v>Satisfied</v>
      </c>
      <c r="N217" s="9" t="s">
        <v>14</v>
      </c>
      <c r="O217" s="3">
        <v>3</v>
      </c>
      <c r="P217" s="9" t="str">
        <f>VLOOKUP(O217,Mapping!$A$9:$B$12,2,0)</f>
        <v>High</v>
      </c>
      <c r="Q217" s="3">
        <v>3</v>
      </c>
      <c r="R217" s="9" t="str">
        <f>VLOOKUP(Q217,Mapping!$A$16:$B$20,2,0)</f>
        <v>Mid Level</v>
      </c>
      <c r="S217" s="9" t="s">
        <v>30</v>
      </c>
      <c r="T217" s="3">
        <v>4</v>
      </c>
      <c r="U217" s="9" t="str">
        <f>VLOOKUP(T217,Mapping!$E$9:$F$12,2,0)</f>
        <v>Satisfied</v>
      </c>
      <c r="V217" s="9" t="s">
        <v>16</v>
      </c>
      <c r="W217" s="5">
        <v>13591</v>
      </c>
      <c r="X217" s="3">
        <v>3</v>
      </c>
      <c r="Y217" s="9" t="s">
        <v>10</v>
      </c>
      <c r="Z217" s="4">
        <v>18</v>
      </c>
      <c r="AA217" s="24">
        <f>HR_Analytics[[#This Row],[Salary Hike]]/100</f>
        <v>0.18</v>
      </c>
      <c r="AB217" s="3">
        <v>3</v>
      </c>
      <c r="AC217" s="9" t="str">
        <f>VLOOKUP(AB217,Mapping!$E$2:$F$3,2,0)</f>
        <v>Excellent</v>
      </c>
      <c r="AD217" s="3">
        <v>3</v>
      </c>
      <c r="AE217" s="9" t="str">
        <f>VLOOKUP(AD217,Mapping!$E$16:$F$19,2,0)</f>
        <v>Neutral</v>
      </c>
      <c r="AF217" s="3">
        <v>0</v>
      </c>
      <c r="AG217" s="3">
        <v>16</v>
      </c>
      <c r="AH217" s="3" t="str" cm="1">
        <f t="array" ref="AH217">_xlfn.IFS(HR_Analytics[[#This Row],[Total Working Years]]&lt;=2,"0-2",HR_Analytics[[#This Row],[Total Working Years]]&lt;=5,"2-5",HR_Analytics[[#This Row],[Total Working Years]]&lt;=10,"5-10",HR_Analytics[[#This Row],[Total Working Years]]&lt;=20,"10-20",HR_Analytics[[#This Row],[Total Working Years]]&lt;=40,"20-40")</f>
        <v>10-20</v>
      </c>
      <c r="AI217" s="3">
        <v>3</v>
      </c>
      <c r="AJ217" s="3">
        <v>3</v>
      </c>
      <c r="AK217" s="9" t="str">
        <f>VLOOKUP(AJ217,Mapping!$J$10:$K$13,2,0)</f>
        <v>Better</v>
      </c>
      <c r="AL217" s="3">
        <v>1</v>
      </c>
      <c r="AM217" s="3" t="str" cm="1">
        <f t="array" ref="AM217">_xlfn.IFS(HR_Analytics[[#This Row],[Years At Company]]&lt;=2,"0-2",HR_Analytics[[#This Row],[Years At Company]]&lt;=5,"2-5",HR_Analytics[[#This Row],[Years At Company]]&lt;=10,"5-10",HR_Analytics[[#This Row],[Years At Company]]&lt;=20,"10-20",HR_Analytics[[#This Row],[Years At Company]]&lt;=40,"20-40")</f>
        <v>0-2</v>
      </c>
      <c r="AN217" s="3">
        <v>0</v>
      </c>
      <c r="AO217" s="3" t="str" cm="1">
        <f t="array" ref="AO217">_xlfn.IFS(HR_Analytics[[#This Row],[Years In Current Role]]&lt;=2,"0-2",HR_Analytics[[#This Row],[Years In Current Role]]&lt;=5,"2-5",HR_Analytics[[#This Row],[Years In Current Role]]&lt;=10,"5-10",HR_Analytics[[#This Row],[Years In Current Role]]&lt;=15,"10-15",HR_Analytics[[#This Row],[Years In Current Role]]&gt;15,"Above 15")</f>
        <v>0-2</v>
      </c>
      <c r="AP217" s="3">
        <v>0</v>
      </c>
      <c r="AQ217" s="14" t="str" cm="1">
        <f t="array" ref="AQ217">_xlfn.IFS(HR_Analytics[[#This Row],[Years Since Last Promotion]]&lt;=2,"0-2",HR_Analytics[[#This Row],[Years Since Last Promotion]]&lt;=5,"2-5",HR_Analytics[[#This Row],[Years Since Last Promotion]]&lt;=10,"5-10",HR_Analytics[[#This Row],[Years Since Last Promotion]]&lt;=15,"10-15")</f>
        <v>0-2</v>
      </c>
      <c r="AR217" s="14">
        <v>0</v>
      </c>
      <c r="AS217" s="3" t="str" cm="1">
        <f t="array" ref="AS2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18" spans="1:45" x14ac:dyDescent="0.25">
      <c r="A218" s="12">
        <v>30</v>
      </c>
      <c r="B218" s="12" t="str" cm="1">
        <f t="array" ref="B218">_xlfn.IFS(HR_Analytics[[#This Row],[Age]]&lt;=30,"Below 30",HR_Analytics[[#This Row],[Age]]&lt;=40,"30-40",HR_Analytics[[#This Row],[Age]]&lt;=60,"40-60")</f>
        <v>Below 30</v>
      </c>
      <c r="C218" s="9" t="s">
        <v>10</v>
      </c>
      <c r="D218" s="9" t="s">
        <v>18</v>
      </c>
      <c r="E218" s="9" t="s">
        <v>12</v>
      </c>
      <c r="F218" s="3">
        <v>26</v>
      </c>
      <c r="G218" s="3" t="str" cm="1">
        <f t="array" ref="G218">_xlfn.IFS(HR_Analytics[[#This Row],[Distance From Home]]&lt;=5,"1-5",HR_Analytics[[#This Row],[Distance From Home]]&lt;=10,"5-10",HR_Analytics[[#This Row],[Distance From Home]]&lt;=15,"10-15",HR_Analytics[[#This Row],[Distance From Home]]&lt;=20,"15-20",HR_Analytics[[#This Row],[Distance From Home]]&gt;20,"Above 20")</f>
        <v>Above 20</v>
      </c>
      <c r="H218" s="3">
        <v>4</v>
      </c>
      <c r="I218" s="9" t="str">
        <f>VLOOKUP(H218,Mapping!$J$2:$K$6,2,0)</f>
        <v>Masters</v>
      </c>
      <c r="J218" s="9" t="s">
        <v>33</v>
      </c>
      <c r="K218" s="3">
        <v>299</v>
      </c>
      <c r="L218" s="3">
        <v>3</v>
      </c>
      <c r="M218" s="9" t="str">
        <f>VLOOKUP(L218,Mapping!$A$2:$B$5,2,0)</f>
        <v>Neutral</v>
      </c>
      <c r="N218" s="9" t="s">
        <v>14</v>
      </c>
      <c r="O218" s="3">
        <v>2</v>
      </c>
      <c r="P218" s="9" t="str">
        <f>VLOOKUP(O218,Mapping!$A$9:$B$12,2,0)</f>
        <v>Medium</v>
      </c>
      <c r="Q218" s="3">
        <v>2</v>
      </c>
      <c r="R218" s="9" t="str">
        <f>VLOOKUP(Q218,Mapping!$A$16:$B$20,2,0)</f>
        <v>Junior</v>
      </c>
      <c r="S218" s="9" t="s">
        <v>15</v>
      </c>
      <c r="T218" s="3">
        <v>1</v>
      </c>
      <c r="U218" s="9" t="str">
        <f>VLOOKUP(T218,Mapping!$E$9:$F$12,2,0)</f>
        <v>Very Dissatisfied</v>
      </c>
      <c r="V218" s="9" t="s">
        <v>16</v>
      </c>
      <c r="W218" s="5">
        <v>6696</v>
      </c>
      <c r="X218" s="3">
        <v>5</v>
      </c>
      <c r="Y218" s="9" t="s">
        <v>17</v>
      </c>
      <c r="Z218" s="4">
        <v>15</v>
      </c>
      <c r="AA218" s="24">
        <f>HR_Analytics[[#This Row],[Salary Hike]]/100</f>
        <v>0.15</v>
      </c>
      <c r="AB218" s="3">
        <v>3</v>
      </c>
      <c r="AC218" s="9" t="str">
        <f>VLOOKUP(AB218,Mapping!$E$2:$F$3,2,0)</f>
        <v>Excellent</v>
      </c>
      <c r="AD218" s="3">
        <v>3</v>
      </c>
      <c r="AE218" s="9" t="str">
        <f>VLOOKUP(AD218,Mapping!$E$16:$F$19,2,0)</f>
        <v>Neutral</v>
      </c>
      <c r="AF218" s="3">
        <v>0</v>
      </c>
      <c r="AG218" s="3">
        <v>9</v>
      </c>
      <c r="AH218" s="3" t="str" cm="1">
        <f t="array" ref="AH218">_xlfn.IFS(HR_Analytics[[#This Row],[Total Working Years]]&lt;=2,"0-2",HR_Analytics[[#This Row],[Total Working Years]]&lt;=5,"2-5",HR_Analytics[[#This Row],[Total Working Years]]&lt;=10,"5-10",HR_Analytics[[#This Row],[Total Working Years]]&lt;=20,"10-20",HR_Analytics[[#This Row],[Total Working Years]]&lt;=40,"20-40")</f>
        <v>5-10</v>
      </c>
      <c r="AI218" s="3">
        <v>5</v>
      </c>
      <c r="AJ218" s="3">
        <v>2</v>
      </c>
      <c r="AK218" s="9" t="str">
        <f>VLOOKUP(AJ218,Mapping!$J$10:$K$13,2,0)</f>
        <v>Good</v>
      </c>
      <c r="AL218" s="3">
        <v>6</v>
      </c>
      <c r="AM218" s="3" t="str" cm="1">
        <f t="array" ref="AM218">_xlfn.IFS(HR_Analytics[[#This Row],[Years At Company]]&lt;=2,"0-2",HR_Analytics[[#This Row],[Years At Company]]&lt;=5,"2-5",HR_Analytics[[#This Row],[Years At Company]]&lt;=10,"5-10",HR_Analytics[[#This Row],[Years At Company]]&lt;=20,"10-20",HR_Analytics[[#This Row],[Years At Company]]&lt;=40,"20-40")</f>
        <v>5-10</v>
      </c>
      <c r="AN218" s="3">
        <v>3</v>
      </c>
      <c r="AO218" s="3" t="str" cm="1">
        <f t="array" ref="AO218">_xlfn.IFS(HR_Analytics[[#This Row],[Years In Current Role]]&lt;=2,"0-2",HR_Analytics[[#This Row],[Years In Current Role]]&lt;=5,"2-5",HR_Analytics[[#This Row],[Years In Current Role]]&lt;=10,"5-10",HR_Analytics[[#This Row],[Years In Current Role]]&lt;=15,"10-15",HR_Analytics[[#This Row],[Years In Current Role]]&gt;15,"Above 15")</f>
        <v>2-5</v>
      </c>
      <c r="AP218" s="3">
        <v>0</v>
      </c>
      <c r="AQ218" s="14" t="str" cm="1">
        <f t="array" ref="AQ218">_xlfn.IFS(HR_Analytics[[#This Row],[Years Since Last Promotion]]&lt;=2,"0-2",HR_Analytics[[#This Row],[Years Since Last Promotion]]&lt;=5,"2-5",HR_Analytics[[#This Row],[Years Since Last Promotion]]&lt;=10,"5-10",HR_Analytics[[#This Row],[Years Since Last Promotion]]&lt;=15,"10-15")</f>
        <v>0-2</v>
      </c>
      <c r="AR218" s="14">
        <v>1</v>
      </c>
      <c r="AS218" s="3" t="str" cm="1">
        <f t="array" ref="AS2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19" spans="1:45" x14ac:dyDescent="0.25">
      <c r="A219" s="12">
        <v>29</v>
      </c>
      <c r="B219" s="12" t="str" cm="1">
        <f t="array" ref="B219">_xlfn.IFS(HR_Analytics[[#This Row],[Age]]&lt;=30,"Below 30",HR_Analytics[[#This Row],[Age]]&lt;=40,"30-40",HR_Analytics[[#This Row],[Age]]&lt;=60,"40-60")</f>
        <v>Below 30</v>
      </c>
      <c r="C219" s="9" t="s">
        <v>10</v>
      </c>
      <c r="D219" s="9" t="s">
        <v>11</v>
      </c>
      <c r="E219" s="9" t="s">
        <v>19</v>
      </c>
      <c r="F219" s="3">
        <v>1</v>
      </c>
      <c r="G219" s="3" t="str" cm="1">
        <f t="array" ref="G219">_xlfn.IFS(HR_Analytics[[#This Row],[Distance From Home]]&lt;=5,"1-5",HR_Analytics[[#This Row],[Distance From Home]]&lt;=10,"5-10",HR_Analytics[[#This Row],[Distance From Home]]&lt;=15,"10-15",HR_Analytics[[#This Row],[Distance From Home]]&lt;=20,"15-20",HR_Analytics[[#This Row],[Distance From Home]]&gt;20,"Above 20")</f>
        <v>1-5</v>
      </c>
      <c r="H219" s="3">
        <v>3</v>
      </c>
      <c r="I219" s="9" t="str">
        <f>VLOOKUP(H219,Mapping!$J$2:$K$6,2,0)</f>
        <v>Bachelors</v>
      </c>
      <c r="J219" s="9" t="s">
        <v>34</v>
      </c>
      <c r="K219" s="3">
        <v>300</v>
      </c>
      <c r="L219" s="3">
        <v>3</v>
      </c>
      <c r="M219" s="9" t="str">
        <f>VLOOKUP(L219,Mapping!$A$2:$B$5,2,0)</f>
        <v>Neutral</v>
      </c>
      <c r="N219" s="9" t="s">
        <v>20</v>
      </c>
      <c r="O219" s="3">
        <v>3</v>
      </c>
      <c r="P219" s="9" t="str">
        <f>VLOOKUP(O219,Mapping!$A$9:$B$12,2,0)</f>
        <v>High</v>
      </c>
      <c r="Q219" s="3">
        <v>1</v>
      </c>
      <c r="R219" s="9" t="str">
        <f>VLOOKUP(Q219,Mapping!$A$16:$B$20,2,0)</f>
        <v>Entry Level</v>
      </c>
      <c r="S219" s="9" t="s">
        <v>21</v>
      </c>
      <c r="T219" s="3">
        <v>3</v>
      </c>
      <c r="U219" s="9" t="str">
        <f>VLOOKUP(T219,Mapping!$E$9:$F$12,2,0)</f>
        <v>Neutral</v>
      </c>
      <c r="V219" s="9" t="s">
        <v>16</v>
      </c>
      <c r="W219" s="5">
        <v>2058</v>
      </c>
      <c r="X219" s="3">
        <v>0</v>
      </c>
      <c r="Y219" s="9" t="s">
        <v>17</v>
      </c>
      <c r="Z219" s="4">
        <v>14</v>
      </c>
      <c r="AA219" s="24">
        <f>HR_Analytics[[#This Row],[Salary Hike]]/100</f>
        <v>0.14000000000000001</v>
      </c>
      <c r="AB219" s="3">
        <v>3</v>
      </c>
      <c r="AC219" s="9" t="str">
        <f>VLOOKUP(AB219,Mapping!$E$2:$F$3,2,0)</f>
        <v>Excellent</v>
      </c>
      <c r="AD219" s="3">
        <v>4</v>
      </c>
      <c r="AE219" s="9" t="str">
        <f>VLOOKUP(AD219,Mapping!$E$16:$F$19,2,0)</f>
        <v>Satisfied</v>
      </c>
      <c r="AF219" s="3">
        <v>0</v>
      </c>
      <c r="AG219" s="3">
        <v>7</v>
      </c>
      <c r="AH219" s="3" t="str" cm="1">
        <f t="array" ref="AH219">_xlfn.IFS(HR_Analytics[[#This Row],[Total Working Years]]&lt;=2,"0-2",HR_Analytics[[#This Row],[Total Working Years]]&lt;=5,"2-5",HR_Analytics[[#This Row],[Total Working Years]]&lt;=10,"5-10",HR_Analytics[[#This Row],[Total Working Years]]&lt;=20,"10-20",HR_Analytics[[#This Row],[Total Working Years]]&lt;=40,"20-40")</f>
        <v>5-10</v>
      </c>
      <c r="AI219" s="3">
        <v>1</v>
      </c>
      <c r="AJ219" s="3">
        <v>2</v>
      </c>
      <c r="AK219" s="9" t="str">
        <f>VLOOKUP(AJ219,Mapping!$J$10:$K$13,2,0)</f>
        <v>Good</v>
      </c>
      <c r="AL219" s="3">
        <v>6</v>
      </c>
      <c r="AM219" s="3" t="str" cm="1">
        <f t="array" ref="AM219">_xlfn.IFS(HR_Analytics[[#This Row],[Years At Company]]&lt;=2,"0-2",HR_Analytics[[#This Row],[Years At Company]]&lt;=5,"2-5",HR_Analytics[[#This Row],[Years At Company]]&lt;=10,"5-10",HR_Analytics[[#This Row],[Years At Company]]&lt;=20,"10-20",HR_Analytics[[#This Row],[Years At Company]]&lt;=40,"20-40")</f>
        <v>5-10</v>
      </c>
      <c r="AN219" s="3">
        <v>2</v>
      </c>
      <c r="AO219" s="3" t="str" cm="1">
        <f t="array" ref="AO219">_xlfn.IFS(HR_Analytics[[#This Row],[Years In Current Role]]&lt;=2,"0-2",HR_Analytics[[#This Row],[Years In Current Role]]&lt;=5,"2-5",HR_Analytics[[#This Row],[Years In Current Role]]&lt;=10,"5-10",HR_Analytics[[#This Row],[Years In Current Role]]&lt;=15,"10-15",HR_Analytics[[#This Row],[Years In Current Role]]&gt;15,"Above 15")</f>
        <v>0-2</v>
      </c>
      <c r="AP219" s="3">
        <v>1</v>
      </c>
      <c r="AQ219" s="14" t="str" cm="1">
        <f t="array" ref="AQ219">_xlfn.IFS(HR_Analytics[[#This Row],[Years Since Last Promotion]]&lt;=2,"0-2",HR_Analytics[[#This Row],[Years Since Last Promotion]]&lt;=5,"2-5",HR_Analytics[[#This Row],[Years Since Last Promotion]]&lt;=10,"5-10",HR_Analytics[[#This Row],[Years Since Last Promotion]]&lt;=15,"10-15")</f>
        <v>0-2</v>
      </c>
      <c r="AR219" s="14">
        <v>5</v>
      </c>
      <c r="AS219" s="3" t="str" cm="1">
        <f t="array" ref="AS2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20" spans="1:45" x14ac:dyDescent="0.25">
      <c r="A220" s="12">
        <v>45</v>
      </c>
      <c r="B220" s="12" t="str" cm="1">
        <f t="array" ref="B220">_xlfn.IFS(HR_Analytics[[#This Row],[Age]]&lt;=30,"Below 30",HR_Analytics[[#This Row],[Age]]&lt;=40,"30-40",HR_Analytics[[#This Row],[Age]]&lt;=60,"40-60")</f>
        <v>40-60</v>
      </c>
      <c r="C220" s="9" t="s">
        <v>17</v>
      </c>
      <c r="D220" s="9" t="s">
        <v>29</v>
      </c>
      <c r="E220" s="9" t="s">
        <v>12</v>
      </c>
      <c r="F220" s="3">
        <v>6</v>
      </c>
      <c r="G220" s="3" t="str" cm="1">
        <f t="array" ref="G220">_xlfn.IFS(HR_Analytics[[#This Row],[Distance From Home]]&lt;=5,"1-5",HR_Analytics[[#This Row],[Distance From Home]]&lt;=10,"5-10",HR_Analytics[[#This Row],[Distance From Home]]&lt;=15,"10-15",HR_Analytics[[#This Row],[Distance From Home]]&lt;=20,"15-20",HR_Analytics[[#This Row],[Distance From Home]]&gt;20,"Above 20")</f>
        <v>5-10</v>
      </c>
      <c r="H220" s="3">
        <v>3</v>
      </c>
      <c r="I220" s="9" t="str">
        <f>VLOOKUP(H220,Mapping!$J$2:$K$6,2,0)</f>
        <v>Bachelors</v>
      </c>
      <c r="J220" s="9" t="s">
        <v>25</v>
      </c>
      <c r="K220" s="3">
        <v>302</v>
      </c>
      <c r="L220" s="3">
        <v>4</v>
      </c>
      <c r="M220" s="9" t="str">
        <f>VLOOKUP(L220,Mapping!$A$2:$B$5,2,0)</f>
        <v>Satisfied</v>
      </c>
      <c r="N220" s="9" t="s">
        <v>14</v>
      </c>
      <c r="O220" s="3">
        <v>2</v>
      </c>
      <c r="P220" s="9" t="str">
        <f>VLOOKUP(O220,Mapping!$A$9:$B$12,2,0)</f>
        <v>Medium</v>
      </c>
      <c r="Q220" s="3">
        <v>3</v>
      </c>
      <c r="R220" s="9" t="str">
        <f>VLOOKUP(Q220,Mapping!$A$16:$B$20,2,0)</f>
        <v>Mid Level</v>
      </c>
      <c r="S220" s="9" t="s">
        <v>15</v>
      </c>
      <c r="T220" s="3">
        <v>4</v>
      </c>
      <c r="U220" s="9" t="str">
        <f>VLOOKUP(T220,Mapping!$E$9:$F$12,2,0)</f>
        <v>Satisfied</v>
      </c>
      <c r="V220" s="9" t="s">
        <v>16</v>
      </c>
      <c r="W220" s="5">
        <v>8865</v>
      </c>
      <c r="X220" s="3">
        <v>6</v>
      </c>
      <c r="Y220" s="9" t="s">
        <v>17</v>
      </c>
      <c r="Z220" s="4">
        <v>12</v>
      </c>
      <c r="AA220" s="24">
        <f>HR_Analytics[[#This Row],[Salary Hike]]/100</f>
        <v>0.12</v>
      </c>
      <c r="AB220" s="3">
        <v>3</v>
      </c>
      <c r="AC220" s="9" t="str">
        <f>VLOOKUP(AB220,Mapping!$E$2:$F$3,2,0)</f>
        <v>Excellent</v>
      </c>
      <c r="AD220" s="3">
        <v>4</v>
      </c>
      <c r="AE220" s="9" t="str">
        <f>VLOOKUP(AD220,Mapping!$E$16:$F$19,2,0)</f>
        <v>Satisfied</v>
      </c>
      <c r="AF220" s="3">
        <v>0</v>
      </c>
      <c r="AG220" s="3">
        <v>23</v>
      </c>
      <c r="AH220" s="3" t="str" cm="1">
        <f t="array" ref="AH220">_xlfn.IFS(HR_Analytics[[#This Row],[Total Working Years]]&lt;=2,"0-2",HR_Analytics[[#This Row],[Total Working Years]]&lt;=5,"2-5",HR_Analytics[[#This Row],[Total Working Years]]&lt;=10,"5-10",HR_Analytics[[#This Row],[Total Working Years]]&lt;=20,"10-20",HR_Analytics[[#This Row],[Total Working Years]]&lt;=40,"20-40")</f>
        <v>20-40</v>
      </c>
      <c r="AI220" s="3">
        <v>2</v>
      </c>
      <c r="AJ220" s="3">
        <v>3</v>
      </c>
      <c r="AK220" s="9" t="str">
        <f>VLOOKUP(AJ220,Mapping!$J$10:$K$13,2,0)</f>
        <v>Better</v>
      </c>
      <c r="AL220" s="3">
        <v>19</v>
      </c>
      <c r="AM220" s="3" t="str" cm="1">
        <f t="array" ref="AM220">_xlfn.IFS(HR_Analytics[[#This Row],[Years At Company]]&lt;=2,"0-2",HR_Analytics[[#This Row],[Years At Company]]&lt;=5,"2-5",HR_Analytics[[#This Row],[Years At Company]]&lt;=10,"5-10",HR_Analytics[[#This Row],[Years At Company]]&lt;=20,"10-20",HR_Analytics[[#This Row],[Years At Company]]&lt;=40,"20-40")</f>
        <v>10-20</v>
      </c>
      <c r="AN220" s="3">
        <v>7</v>
      </c>
      <c r="AO220" s="3" t="str" cm="1">
        <f t="array" ref="AO220">_xlfn.IFS(HR_Analytics[[#This Row],[Years In Current Role]]&lt;=2,"0-2",HR_Analytics[[#This Row],[Years In Current Role]]&lt;=5,"2-5",HR_Analytics[[#This Row],[Years In Current Role]]&lt;=10,"5-10",HR_Analytics[[#This Row],[Years In Current Role]]&lt;=15,"10-15",HR_Analytics[[#This Row],[Years In Current Role]]&gt;15,"Above 15")</f>
        <v>5-10</v>
      </c>
      <c r="AP220" s="3">
        <v>12</v>
      </c>
      <c r="AQ220" s="14" t="str" cm="1">
        <f t="array" ref="AQ220">_xlfn.IFS(HR_Analytics[[#This Row],[Years Since Last Promotion]]&lt;=2,"0-2",HR_Analytics[[#This Row],[Years Since Last Promotion]]&lt;=5,"2-5",HR_Analytics[[#This Row],[Years Since Last Promotion]]&lt;=10,"5-10",HR_Analytics[[#This Row],[Years Since Last Promotion]]&lt;=15,"10-15")</f>
        <v>10-15</v>
      </c>
      <c r="AR220" s="14">
        <v>8</v>
      </c>
      <c r="AS220" s="3" t="str" cm="1">
        <f t="array" ref="AS2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21" spans="1:45" x14ac:dyDescent="0.25">
      <c r="A221" s="12">
        <v>54</v>
      </c>
      <c r="B221" s="12" t="str" cm="1">
        <f t="array" ref="B221">_xlfn.IFS(HR_Analytics[[#This Row],[Age]]&lt;=30,"Below 30",HR_Analytics[[#This Row],[Age]]&lt;=40,"30-40",HR_Analytics[[#This Row],[Age]]&lt;=60,"40-60")</f>
        <v>40-60</v>
      </c>
      <c r="C221" s="9" t="s">
        <v>17</v>
      </c>
      <c r="D221" s="9" t="s">
        <v>11</v>
      </c>
      <c r="E221" s="9" t="s">
        <v>12</v>
      </c>
      <c r="F221" s="3">
        <v>3</v>
      </c>
      <c r="G221" s="3" t="str" cm="1">
        <f t="array" ref="G221">_xlfn.IFS(HR_Analytics[[#This Row],[Distance From Home]]&lt;=5,"1-5",HR_Analytics[[#This Row],[Distance From Home]]&lt;=10,"5-10",HR_Analytics[[#This Row],[Distance From Home]]&lt;=15,"10-15",HR_Analytics[[#This Row],[Distance From Home]]&lt;=20,"15-20",HR_Analytics[[#This Row],[Distance From Home]]&gt;20,"Above 20")</f>
        <v>1-5</v>
      </c>
      <c r="H221" s="3">
        <v>3</v>
      </c>
      <c r="I221" s="9" t="str">
        <f>VLOOKUP(H221,Mapping!$J$2:$K$6,2,0)</f>
        <v>Bachelors</v>
      </c>
      <c r="J221" s="9" t="s">
        <v>33</v>
      </c>
      <c r="K221" s="3">
        <v>303</v>
      </c>
      <c r="L221" s="3">
        <v>4</v>
      </c>
      <c r="M221" s="9" t="str">
        <f>VLOOKUP(L221,Mapping!$A$2:$B$5,2,0)</f>
        <v>Satisfied</v>
      </c>
      <c r="N221" s="9" t="s">
        <v>14</v>
      </c>
      <c r="O221" s="3">
        <v>3</v>
      </c>
      <c r="P221" s="9" t="str">
        <f>VLOOKUP(O221,Mapping!$A$9:$B$12,2,0)</f>
        <v>High</v>
      </c>
      <c r="Q221" s="3">
        <v>2</v>
      </c>
      <c r="R221" s="9" t="str">
        <f>VLOOKUP(Q221,Mapping!$A$16:$B$20,2,0)</f>
        <v>Junior</v>
      </c>
      <c r="S221" s="9" t="s">
        <v>15</v>
      </c>
      <c r="T221" s="3">
        <v>1</v>
      </c>
      <c r="U221" s="9" t="str">
        <f>VLOOKUP(T221,Mapping!$E$9:$F$12,2,0)</f>
        <v>Very Dissatisfied</v>
      </c>
      <c r="V221" s="9" t="s">
        <v>22</v>
      </c>
      <c r="W221" s="5">
        <v>5940</v>
      </c>
      <c r="X221" s="3">
        <v>2</v>
      </c>
      <c r="Y221" s="9" t="s">
        <v>17</v>
      </c>
      <c r="Z221" s="4">
        <v>14</v>
      </c>
      <c r="AA221" s="24">
        <f>HR_Analytics[[#This Row],[Salary Hike]]/100</f>
        <v>0.14000000000000001</v>
      </c>
      <c r="AB221" s="3">
        <v>3</v>
      </c>
      <c r="AC221" s="9" t="str">
        <f>VLOOKUP(AB221,Mapping!$E$2:$F$3,2,0)</f>
        <v>Excellent</v>
      </c>
      <c r="AD221" s="3">
        <v>4</v>
      </c>
      <c r="AE221" s="9" t="str">
        <f>VLOOKUP(AD221,Mapping!$E$16:$F$19,2,0)</f>
        <v>Satisfied</v>
      </c>
      <c r="AF221" s="3">
        <v>1</v>
      </c>
      <c r="AG221" s="3">
        <v>16</v>
      </c>
      <c r="AH221" s="3" t="str" cm="1">
        <f t="array" ref="AH221">_xlfn.IFS(HR_Analytics[[#This Row],[Total Working Years]]&lt;=2,"0-2",HR_Analytics[[#This Row],[Total Working Years]]&lt;=5,"2-5",HR_Analytics[[#This Row],[Total Working Years]]&lt;=10,"5-10",HR_Analytics[[#This Row],[Total Working Years]]&lt;=20,"10-20",HR_Analytics[[#This Row],[Total Working Years]]&lt;=40,"20-40")</f>
        <v>10-20</v>
      </c>
      <c r="AI221" s="3">
        <v>4</v>
      </c>
      <c r="AJ221" s="3">
        <v>3</v>
      </c>
      <c r="AK221" s="9" t="str">
        <f>VLOOKUP(AJ221,Mapping!$J$10:$K$13,2,0)</f>
        <v>Better</v>
      </c>
      <c r="AL221" s="3">
        <v>6</v>
      </c>
      <c r="AM221" s="3" t="str" cm="1">
        <f t="array" ref="AM221">_xlfn.IFS(HR_Analytics[[#This Row],[Years At Company]]&lt;=2,"0-2",HR_Analytics[[#This Row],[Years At Company]]&lt;=5,"2-5",HR_Analytics[[#This Row],[Years At Company]]&lt;=10,"5-10",HR_Analytics[[#This Row],[Years At Company]]&lt;=20,"10-20",HR_Analytics[[#This Row],[Years At Company]]&lt;=40,"20-40")</f>
        <v>5-10</v>
      </c>
      <c r="AN221" s="3">
        <v>2</v>
      </c>
      <c r="AO221" s="3" t="str" cm="1">
        <f t="array" ref="AO221">_xlfn.IFS(HR_Analytics[[#This Row],[Years In Current Role]]&lt;=2,"0-2",HR_Analytics[[#This Row],[Years In Current Role]]&lt;=5,"2-5",HR_Analytics[[#This Row],[Years In Current Role]]&lt;=10,"5-10",HR_Analytics[[#This Row],[Years In Current Role]]&lt;=15,"10-15",HR_Analytics[[#This Row],[Years In Current Role]]&gt;15,"Above 15")</f>
        <v>0-2</v>
      </c>
      <c r="AP221" s="3">
        <v>0</v>
      </c>
      <c r="AQ221" s="14" t="str" cm="1">
        <f t="array" ref="AQ221">_xlfn.IFS(HR_Analytics[[#This Row],[Years Since Last Promotion]]&lt;=2,"0-2",HR_Analytics[[#This Row],[Years Since Last Promotion]]&lt;=5,"2-5",HR_Analytics[[#This Row],[Years Since Last Promotion]]&lt;=10,"5-10",HR_Analytics[[#This Row],[Years Since Last Promotion]]&lt;=15,"10-15")</f>
        <v>0-2</v>
      </c>
      <c r="AR221" s="14">
        <v>5</v>
      </c>
      <c r="AS221" s="3" t="str" cm="1">
        <f t="array" ref="AS2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22" spans="1:45" x14ac:dyDescent="0.25">
      <c r="A222" s="12">
        <v>36</v>
      </c>
      <c r="B222" s="12" t="str" cm="1">
        <f t="array" ref="B222">_xlfn.IFS(HR_Analytics[[#This Row],[Age]]&lt;=30,"Below 30",HR_Analytics[[#This Row],[Age]]&lt;=40,"30-40",HR_Analytics[[#This Row],[Age]]&lt;=60,"40-60")</f>
        <v>30-40</v>
      </c>
      <c r="C222" s="9" t="s">
        <v>17</v>
      </c>
      <c r="D222" s="9" t="s">
        <v>11</v>
      </c>
      <c r="E222" s="9" t="s">
        <v>19</v>
      </c>
      <c r="F222" s="3">
        <v>5</v>
      </c>
      <c r="G222" s="3" t="str" cm="1">
        <f t="array" ref="G222">_xlfn.IFS(HR_Analytics[[#This Row],[Distance From Home]]&lt;=5,"1-5",HR_Analytics[[#This Row],[Distance From Home]]&lt;=10,"5-10",HR_Analytics[[#This Row],[Distance From Home]]&lt;=15,"10-15",HR_Analytics[[#This Row],[Distance From Home]]&lt;=20,"15-20",HR_Analytics[[#This Row],[Distance From Home]]&gt;20,"Above 20")</f>
        <v>1-5</v>
      </c>
      <c r="H222" s="3">
        <v>2</v>
      </c>
      <c r="I222" s="9" t="str">
        <f>VLOOKUP(H222,Mapping!$J$2:$K$6,2,0)</f>
        <v>College</v>
      </c>
      <c r="J222" s="9" t="s">
        <v>13</v>
      </c>
      <c r="K222" s="3">
        <v>304</v>
      </c>
      <c r="L222" s="3">
        <v>4</v>
      </c>
      <c r="M222" s="9" t="str">
        <f>VLOOKUP(L222,Mapping!$A$2:$B$5,2,0)</f>
        <v>Satisfied</v>
      </c>
      <c r="N222" s="9" t="s">
        <v>20</v>
      </c>
      <c r="O222" s="3">
        <v>3</v>
      </c>
      <c r="P222" s="9" t="str">
        <f>VLOOKUP(O222,Mapping!$A$9:$B$12,2,0)</f>
        <v>High</v>
      </c>
      <c r="Q222" s="3">
        <v>2</v>
      </c>
      <c r="R222" s="9" t="str">
        <f>VLOOKUP(Q222,Mapping!$A$16:$B$20,2,0)</f>
        <v>Junior</v>
      </c>
      <c r="S222" s="9" t="s">
        <v>24</v>
      </c>
      <c r="T222" s="3">
        <v>2</v>
      </c>
      <c r="U222" s="9" t="str">
        <f>VLOOKUP(T222,Mapping!$E$9:$F$12,2,0)</f>
        <v>Dissatisfied</v>
      </c>
      <c r="V222" s="9" t="s">
        <v>16</v>
      </c>
      <c r="W222" s="5">
        <v>5914</v>
      </c>
      <c r="X222" s="3">
        <v>8</v>
      </c>
      <c r="Y222" s="9" t="s">
        <v>17</v>
      </c>
      <c r="Z222" s="4">
        <v>16</v>
      </c>
      <c r="AA222" s="24">
        <f>HR_Analytics[[#This Row],[Salary Hike]]/100</f>
        <v>0.16</v>
      </c>
      <c r="AB222" s="3">
        <v>3</v>
      </c>
      <c r="AC222" s="9" t="str">
        <f>VLOOKUP(AB222,Mapping!$E$2:$F$3,2,0)</f>
        <v>Excellent</v>
      </c>
      <c r="AD222" s="3">
        <v>4</v>
      </c>
      <c r="AE222" s="9" t="str">
        <f>VLOOKUP(AD222,Mapping!$E$16:$F$19,2,0)</f>
        <v>Satisfied</v>
      </c>
      <c r="AF222" s="3">
        <v>0</v>
      </c>
      <c r="AG222" s="3">
        <v>16</v>
      </c>
      <c r="AH222" s="3" t="str" cm="1">
        <f t="array" ref="AH222">_xlfn.IFS(HR_Analytics[[#This Row],[Total Working Years]]&lt;=2,"0-2",HR_Analytics[[#This Row],[Total Working Years]]&lt;=5,"2-5",HR_Analytics[[#This Row],[Total Working Years]]&lt;=10,"5-10",HR_Analytics[[#This Row],[Total Working Years]]&lt;=20,"10-20",HR_Analytics[[#This Row],[Total Working Years]]&lt;=40,"20-40")</f>
        <v>10-20</v>
      </c>
      <c r="AI222" s="3">
        <v>3</v>
      </c>
      <c r="AJ222" s="3">
        <v>4</v>
      </c>
      <c r="AK222" s="9" t="str">
        <f>VLOOKUP(AJ222,Mapping!$J$10:$K$13,2,0)</f>
        <v>Best</v>
      </c>
      <c r="AL222" s="3">
        <v>13</v>
      </c>
      <c r="AM222" s="3" t="str" cm="1">
        <f t="array" ref="AM222">_xlfn.IFS(HR_Analytics[[#This Row],[Years At Company]]&lt;=2,"0-2",HR_Analytics[[#This Row],[Years At Company]]&lt;=5,"2-5",HR_Analytics[[#This Row],[Years At Company]]&lt;=10,"5-10",HR_Analytics[[#This Row],[Years At Company]]&lt;=20,"10-20",HR_Analytics[[#This Row],[Years At Company]]&lt;=40,"20-40")</f>
        <v>10-20</v>
      </c>
      <c r="AN222" s="3">
        <v>11</v>
      </c>
      <c r="AO222" s="3" t="str" cm="1">
        <f t="array" ref="AO222">_xlfn.IFS(HR_Analytics[[#This Row],[Years In Current Role]]&lt;=2,"0-2",HR_Analytics[[#This Row],[Years In Current Role]]&lt;=5,"2-5",HR_Analytics[[#This Row],[Years In Current Role]]&lt;=10,"5-10",HR_Analytics[[#This Row],[Years In Current Role]]&lt;=15,"10-15",HR_Analytics[[#This Row],[Years In Current Role]]&gt;15,"Above 15")</f>
        <v>10-15</v>
      </c>
      <c r="AP222" s="3">
        <v>3</v>
      </c>
      <c r="AQ222" s="14" t="str" cm="1">
        <f t="array" ref="AQ222">_xlfn.IFS(HR_Analytics[[#This Row],[Years Since Last Promotion]]&lt;=2,"0-2",HR_Analytics[[#This Row],[Years Since Last Promotion]]&lt;=5,"2-5",HR_Analytics[[#This Row],[Years Since Last Promotion]]&lt;=10,"5-10",HR_Analytics[[#This Row],[Years Since Last Promotion]]&lt;=15,"10-15")</f>
        <v>2-5</v>
      </c>
      <c r="AR222" s="14">
        <v>7</v>
      </c>
      <c r="AS222" s="3" t="str" cm="1">
        <f t="array" ref="AS2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23" spans="1:45" x14ac:dyDescent="0.25">
      <c r="A223" s="12">
        <v>33</v>
      </c>
      <c r="B223" s="12" t="str" cm="1">
        <f t="array" ref="B223">_xlfn.IFS(HR_Analytics[[#This Row],[Age]]&lt;=30,"Below 30",HR_Analytics[[#This Row],[Age]]&lt;=40,"30-40",HR_Analytics[[#This Row],[Age]]&lt;=60,"40-60")</f>
        <v>30-40</v>
      </c>
      <c r="C223" s="9" t="s">
        <v>17</v>
      </c>
      <c r="D223" s="9" t="s">
        <v>11</v>
      </c>
      <c r="E223" s="9" t="s">
        <v>19</v>
      </c>
      <c r="F223" s="3">
        <v>4</v>
      </c>
      <c r="G223" s="3" t="str" cm="1">
        <f t="array" ref="G223">_xlfn.IFS(HR_Analytics[[#This Row],[Distance From Home]]&lt;=5,"1-5",HR_Analytics[[#This Row],[Distance From Home]]&lt;=10,"5-10",HR_Analytics[[#This Row],[Distance From Home]]&lt;=15,"10-15",HR_Analytics[[#This Row],[Distance From Home]]&lt;=20,"15-20",HR_Analytics[[#This Row],[Distance From Home]]&gt;20,"Above 20")</f>
        <v>1-5</v>
      </c>
      <c r="H223" s="3">
        <v>4</v>
      </c>
      <c r="I223" s="9" t="str">
        <f>VLOOKUP(H223,Mapping!$J$2:$K$6,2,0)</f>
        <v>Masters</v>
      </c>
      <c r="J223" s="9" t="s">
        <v>25</v>
      </c>
      <c r="K223" s="3">
        <v>305</v>
      </c>
      <c r="L223" s="3">
        <v>3</v>
      </c>
      <c r="M223" s="9" t="str">
        <f>VLOOKUP(L223,Mapping!$A$2:$B$5,2,0)</f>
        <v>Neutral</v>
      </c>
      <c r="N223" s="9" t="s">
        <v>14</v>
      </c>
      <c r="O223" s="3">
        <v>2</v>
      </c>
      <c r="P223" s="9" t="str">
        <f>VLOOKUP(O223,Mapping!$A$9:$B$12,2,0)</f>
        <v>Medium</v>
      </c>
      <c r="Q223" s="3">
        <v>1</v>
      </c>
      <c r="R223" s="9" t="str">
        <f>VLOOKUP(Q223,Mapping!$A$16:$B$20,2,0)</f>
        <v>Entry Level</v>
      </c>
      <c r="S223" s="9" t="s">
        <v>21</v>
      </c>
      <c r="T223" s="3">
        <v>2</v>
      </c>
      <c r="U223" s="9" t="str">
        <f>VLOOKUP(T223,Mapping!$E$9:$F$12,2,0)</f>
        <v>Dissatisfied</v>
      </c>
      <c r="V223" s="9" t="s">
        <v>22</v>
      </c>
      <c r="W223" s="5">
        <v>2622</v>
      </c>
      <c r="X223" s="3">
        <v>6</v>
      </c>
      <c r="Y223" s="9" t="s">
        <v>17</v>
      </c>
      <c r="Z223" s="4">
        <v>21</v>
      </c>
      <c r="AA223" s="24">
        <f>HR_Analytics[[#This Row],[Salary Hike]]/100</f>
        <v>0.21</v>
      </c>
      <c r="AB223" s="3">
        <v>4</v>
      </c>
      <c r="AC223" s="9" t="str">
        <f>VLOOKUP(AB223,Mapping!$E$2:$F$3,2,0)</f>
        <v>Outstanding</v>
      </c>
      <c r="AD223" s="3">
        <v>4</v>
      </c>
      <c r="AE223" s="9" t="str">
        <f>VLOOKUP(AD223,Mapping!$E$16:$F$19,2,0)</f>
        <v>Satisfied</v>
      </c>
      <c r="AF223" s="3">
        <v>0</v>
      </c>
      <c r="AG223" s="3">
        <v>7</v>
      </c>
      <c r="AH223" s="3" t="str" cm="1">
        <f t="array" ref="AH223">_xlfn.IFS(HR_Analytics[[#This Row],[Total Working Years]]&lt;=2,"0-2",HR_Analytics[[#This Row],[Total Working Years]]&lt;=5,"2-5",HR_Analytics[[#This Row],[Total Working Years]]&lt;=10,"5-10",HR_Analytics[[#This Row],[Total Working Years]]&lt;=20,"10-20",HR_Analytics[[#This Row],[Total Working Years]]&lt;=40,"20-40")</f>
        <v>5-10</v>
      </c>
      <c r="AI223" s="3">
        <v>3</v>
      </c>
      <c r="AJ223" s="3">
        <v>3</v>
      </c>
      <c r="AK223" s="9" t="str">
        <f>VLOOKUP(AJ223,Mapping!$J$10:$K$13,2,0)</f>
        <v>Better</v>
      </c>
      <c r="AL223" s="3">
        <v>3</v>
      </c>
      <c r="AM223" s="3" t="str" cm="1">
        <f t="array" ref="AM223">_xlfn.IFS(HR_Analytics[[#This Row],[Years At Company]]&lt;=2,"0-2",HR_Analytics[[#This Row],[Years At Company]]&lt;=5,"2-5",HR_Analytics[[#This Row],[Years At Company]]&lt;=10,"5-10",HR_Analytics[[#This Row],[Years At Company]]&lt;=20,"10-20",HR_Analytics[[#This Row],[Years At Company]]&lt;=40,"20-40")</f>
        <v>2-5</v>
      </c>
      <c r="AN223" s="3">
        <v>2</v>
      </c>
      <c r="AO223" s="3" t="str" cm="1">
        <f t="array" ref="AO223">_xlfn.IFS(HR_Analytics[[#This Row],[Years In Current Role]]&lt;=2,"0-2",HR_Analytics[[#This Row],[Years In Current Role]]&lt;=5,"2-5",HR_Analytics[[#This Row],[Years In Current Role]]&lt;=10,"5-10",HR_Analytics[[#This Row],[Years In Current Role]]&lt;=15,"10-15",HR_Analytics[[#This Row],[Years In Current Role]]&gt;15,"Above 15")</f>
        <v>0-2</v>
      </c>
      <c r="AP223" s="3">
        <v>1</v>
      </c>
      <c r="AQ223" s="14" t="str" cm="1">
        <f t="array" ref="AQ223">_xlfn.IFS(HR_Analytics[[#This Row],[Years Since Last Promotion]]&lt;=2,"0-2",HR_Analytics[[#This Row],[Years Since Last Promotion]]&lt;=5,"2-5",HR_Analytics[[#This Row],[Years Since Last Promotion]]&lt;=10,"5-10",HR_Analytics[[#This Row],[Years Since Last Promotion]]&lt;=15,"10-15")</f>
        <v>0-2</v>
      </c>
      <c r="AR223" s="14">
        <v>1</v>
      </c>
      <c r="AS223" s="3" t="str" cm="1">
        <f t="array" ref="AS2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24" spans="1:45" x14ac:dyDescent="0.25">
      <c r="A224" s="12">
        <v>37</v>
      </c>
      <c r="B224" s="12" t="str" cm="1">
        <f t="array" ref="B224">_xlfn.IFS(HR_Analytics[[#This Row],[Age]]&lt;=30,"Below 30",HR_Analytics[[#This Row],[Age]]&lt;=40,"30-40",HR_Analytics[[#This Row],[Age]]&lt;=60,"40-60")</f>
        <v>30-40</v>
      </c>
      <c r="C224" s="9" t="s">
        <v>17</v>
      </c>
      <c r="D224" s="9" t="s">
        <v>18</v>
      </c>
      <c r="E224" s="9" t="s">
        <v>19</v>
      </c>
      <c r="F224" s="3">
        <v>11</v>
      </c>
      <c r="G224" s="3" t="str" cm="1">
        <f t="array" ref="G224">_xlfn.IFS(HR_Analytics[[#This Row],[Distance From Home]]&lt;=5,"1-5",HR_Analytics[[#This Row],[Distance From Home]]&lt;=10,"5-10",HR_Analytics[[#This Row],[Distance From Home]]&lt;=15,"10-15",HR_Analytics[[#This Row],[Distance From Home]]&lt;=20,"15-20",HR_Analytics[[#This Row],[Distance From Home]]&gt;20,"Above 20")</f>
        <v>10-15</v>
      </c>
      <c r="H224" s="3">
        <v>3</v>
      </c>
      <c r="I224" s="9" t="str">
        <f>VLOOKUP(H224,Mapping!$J$2:$K$6,2,0)</f>
        <v>Bachelors</v>
      </c>
      <c r="J224" s="9" t="s">
        <v>23</v>
      </c>
      <c r="K224" s="3">
        <v>306</v>
      </c>
      <c r="L224" s="3">
        <v>2</v>
      </c>
      <c r="M224" s="9" t="str">
        <f>VLOOKUP(L224,Mapping!$A$2:$B$5,2,0)</f>
        <v>Dissatisfied</v>
      </c>
      <c r="N224" s="9" t="s">
        <v>20</v>
      </c>
      <c r="O224" s="3">
        <v>3</v>
      </c>
      <c r="P224" s="9" t="str">
        <f>VLOOKUP(O224,Mapping!$A$9:$B$12,2,0)</f>
        <v>High</v>
      </c>
      <c r="Q224" s="3">
        <v>3</v>
      </c>
      <c r="R224" s="9" t="str">
        <f>VLOOKUP(Q224,Mapping!$A$16:$B$20,2,0)</f>
        <v>Mid Level</v>
      </c>
      <c r="S224" s="9" t="s">
        <v>32</v>
      </c>
      <c r="T224" s="3">
        <v>4</v>
      </c>
      <c r="U224" s="9" t="str">
        <f>VLOOKUP(T224,Mapping!$E$9:$F$12,2,0)</f>
        <v>Satisfied</v>
      </c>
      <c r="V224" s="9" t="s">
        <v>26</v>
      </c>
      <c r="W224" s="5">
        <v>12185</v>
      </c>
      <c r="X224" s="3">
        <v>1</v>
      </c>
      <c r="Y224" s="9" t="s">
        <v>10</v>
      </c>
      <c r="Z224" s="4">
        <v>14</v>
      </c>
      <c r="AA224" s="24">
        <f>HR_Analytics[[#This Row],[Salary Hike]]/100</f>
        <v>0.14000000000000001</v>
      </c>
      <c r="AB224" s="3">
        <v>3</v>
      </c>
      <c r="AC224" s="9" t="str">
        <f>VLOOKUP(AB224,Mapping!$E$2:$F$3,2,0)</f>
        <v>Excellent</v>
      </c>
      <c r="AD224" s="3">
        <v>3</v>
      </c>
      <c r="AE224" s="9" t="str">
        <f>VLOOKUP(AD224,Mapping!$E$16:$F$19,2,0)</f>
        <v>Neutral</v>
      </c>
      <c r="AF224" s="3">
        <v>3</v>
      </c>
      <c r="AG224" s="3">
        <v>10</v>
      </c>
      <c r="AH224" s="3" t="str" cm="1">
        <f t="array" ref="AH224">_xlfn.IFS(HR_Analytics[[#This Row],[Total Working Years]]&lt;=2,"0-2",HR_Analytics[[#This Row],[Total Working Years]]&lt;=5,"2-5",HR_Analytics[[#This Row],[Total Working Years]]&lt;=10,"5-10",HR_Analytics[[#This Row],[Total Working Years]]&lt;=20,"10-20",HR_Analytics[[#This Row],[Total Working Years]]&lt;=40,"20-40")</f>
        <v>5-10</v>
      </c>
      <c r="AI224" s="3">
        <v>1</v>
      </c>
      <c r="AJ224" s="3">
        <v>3</v>
      </c>
      <c r="AK224" s="9" t="str">
        <f>VLOOKUP(AJ224,Mapping!$J$10:$K$13,2,0)</f>
        <v>Better</v>
      </c>
      <c r="AL224" s="3">
        <v>10</v>
      </c>
      <c r="AM224" s="3" t="str" cm="1">
        <f t="array" ref="AM224">_xlfn.IFS(HR_Analytics[[#This Row],[Years At Company]]&lt;=2,"0-2",HR_Analytics[[#This Row],[Years At Company]]&lt;=5,"2-5",HR_Analytics[[#This Row],[Years At Company]]&lt;=10,"5-10",HR_Analytics[[#This Row],[Years At Company]]&lt;=20,"10-20",HR_Analytics[[#This Row],[Years At Company]]&lt;=40,"20-40")</f>
        <v>5-10</v>
      </c>
      <c r="AN224" s="3">
        <v>8</v>
      </c>
      <c r="AO224" s="3" t="str" cm="1">
        <f t="array" ref="AO224">_xlfn.IFS(HR_Analytics[[#This Row],[Years In Current Role]]&lt;=2,"0-2",HR_Analytics[[#This Row],[Years In Current Role]]&lt;=5,"2-5",HR_Analytics[[#This Row],[Years In Current Role]]&lt;=10,"5-10",HR_Analytics[[#This Row],[Years In Current Role]]&lt;=15,"10-15",HR_Analytics[[#This Row],[Years In Current Role]]&gt;15,"Above 15")</f>
        <v>5-10</v>
      </c>
      <c r="AP224" s="3">
        <v>0</v>
      </c>
      <c r="AQ224" s="14" t="str" cm="1">
        <f t="array" ref="AQ224">_xlfn.IFS(HR_Analytics[[#This Row],[Years Since Last Promotion]]&lt;=2,"0-2",HR_Analytics[[#This Row],[Years Since Last Promotion]]&lt;=5,"2-5",HR_Analytics[[#This Row],[Years Since Last Promotion]]&lt;=10,"5-10",HR_Analytics[[#This Row],[Years Since Last Promotion]]&lt;=15,"10-15")</f>
        <v>0-2</v>
      </c>
      <c r="AR224" s="14">
        <v>7</v>
      </c>
      <c r="AS224" s="3" t="str" cm="1">
        <f t="array" ref="AS2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25" spans="1:45" x14ac:dyDescent="0.25">
      <c r="A225" s="12">
        <v>38</v>
      </c>
      <c r="B225" s="12" t="str" cm="1">
        <f t="array" ref="B225">_xlfn.IFS(HR_Analytics[[#This Row],[Age]]&lt;=30,"Below 30",HR_Analytics[[#This Row],[Age]]&lt;=40,"30-40",HR_Analytics[[#This Row],[Age]]&lt;=60,"40-60")</f>
        <v>30-40</v>
      </c>
      <c r="C225" s="9" t="s">
        <v>17</v>
      </c>
      <c r="D225" s="9" t="s">
        <v>11</v>
      </c>
      <c r="E225" s="9" t="s">
        <v>12</v>
      </c>
      <c r="F225" s="3">
        <v>3</v>
      </c>
      <c r="G225" s="3" t="str" cm="1">
        <f t="array" ref="G225">_xlfn.IFS(HR_Analytics[[#This Row],[Distance From Home]]&lt;=5,"1-5",HR_Analytics[[#This Row],[Distance From Home]]&lt;=10,"5-10",HR_Analytics[[#This Row],[Distance From Home]]&lt;=15,"10-15",HR_Analytics[[#This Row],[Distance From Home]]&lt;=20,"15-20",HR_Analytics[[#This Row],[Distance From Home]]&gt;20,"Above 20")</f>
        <v>1-5</v>
      </c>
      <c r="H225" s="3">
        <v>3</v>
      </c>
      <c r="I225" s="9" t="str">
        <f>VLOOKUP(H225,Mapping!$J$2:$K$6,2,0)</f>
        <v>Bachelors</v>
      </c>
      <c r="J225" s="9" t="s">
        <v>13</v>
      </c>
      <c r="K225" s="3">
        <v>307</v>
      </c>
      <c r="L225" s="3">
        <v>1</v>
      </c>
      <c r="M225" s="9" t="str">
        <f>VLOOKUP(L225,Mapping!$A$2:$B$5,2,0)</f>
        <v>Very Dissatisfied</v>
      </c>
      <c r="N225" s="9" t="s">
        <v>20</v>
      </c>
      <c r="O225" s="3">
        <v>3</v>
      </c>
      <c r="P225" s="9" t="str">
        <f>VLOOKUP(O225,Mapping!$A$9:$B$12,2,0)</f>
        <v>High</v>
      </c>
      <c r="Q225" s="3">
        <v>3</v>
      </c>
      <c r="R225" s="9" t="str">
        <f>VLOOKUP(Q225,Mapping!$A$16:$B$20,2,0)</f>
        <v>Mid Level</v>
      </c>
      <c r="S225" s="9" t="s">
        <v>15</v>
      </c>
      <c r="T225" s="3">
        <v>3</v>
      </c>
      <c r="U225" s="9" t="str">
        <f>VLOOKUP(T225,Mapping!$E$9:$F$12,2,0)</f>
        <v>Neutral</v>
      </c>
      <c r="V225" s="9" t="s">
        <v>26</v>
      </c>
      <c r="W225" s="5">
        <v>10609</v>
      </c>
      <c r="X225" s="3">
        <v>0</v>
      </c>
      <c r="Y225" s="9" t="s">
        <v>17</v>
      </c>
      <c r="Z225" s="4">
        <v>12</v>
      </c>
      <c r="AA225" s="24">
        <f>HR_Analytics[[#This Row],[Salary Hike]]/100</f>
        <v>0.12</v>
      </c>
      <c r="AB225" s="3">
        <v>3</v>
      </c>
      <c r="AC225" s="9" t="str">
        <f>VLOOKUP(AB225,Mapping!$E$2:$F$3,2,0)</f>
        <v>Excellent</v>
      </c>
      <c r="AD225" s="3">
        <v>3</v>
      </c>
      <c r="AE225" s="9" t="str">
        <f>VLOOKUP(AD225,Mapping!$E$16:$F$19,2,0)</f>
        <v>Neutral</v>
      </c>
      <c r="AF225" s="3">
        <v>2</v>
      </c>
      <c r="AG225" s="3">
        <v>17</v>
      </c>
      <c r="AH225" s="3" t="str" cm="1">
        <f t="array" ref="AH225">_xlfn.IFS(HR_Analytics[[#This Row],[Total Working Years]]&lt;=2,"0-2",HR_Analytics[[#This Row],[Total Working Years]]&lt;=5,"2-5",HR_Analytics[[#This Row],[Total Working Years]]&lt;=10,"5-10",HR_Analytics[[#This Row],[Total Working Years]]&lt;=20,"10-20",HR_Analytics[[#This Row],[Total Working Years]]&lt;=40,"20-40")</f>
        <v>10-20</v>
      </c>
      <c r="AI225" s="3">
        <v>6</v>
      </c>
      <c r="AJ225" s="3">
        <v>2</v>
      </c>
      <c r="AK225" s="9" t="str">
        <f>VLOOKUP(AJ225,Mapping!$J$10:$K$13,2,0)</f>
        <v>Good</v>
      </c>
      <c r="AL225" s="3">
        <v>16</v>
      </c>
      <c r="AM225" s="3" t="str" cm="1">
        <f t="array" ref="AM225">_xlfn.IFS(HR_Analytics[[#This Row],[Years At Company]]&lt;=2,"0-2",HR_Analytics[[#This Row],[Years At Company]]&lt;=5,"2-5",HR_Analytics[[#This Row],[Years At Company]]&lt;=10,"5-10",HR_Analytics[[#This Row],[Years At Company]]&lt;=20,"10-20",HR_Analytics[[#This Row],[Years At Company]]&lt;=40,"20-40")</f>
        <v>10-20</v>
      </c>
      <c r="AN225" s="3">
        <v>10</v>
      </c>
      <c r="AO225" s="3" t="str" cm="1">
        <f t="array" ref="AO225">_xlfn.IFS(HR_Analytics[[#This Row],[Years In Current Role]]&lt;=2,"0-2",HR_Analytics[[#This Row],[Years In Current Role]]&lt;=5,"2-5",HR_Analytics[[#This Row],[Years In Current Role]]&lt;=10,"5-10",HR_Analytics[[#This Row],[Years In Current Role]]&lt;=15,"10-15",HR_Analytics[[#This Row],[Years In Current Role]]&gt;15,"Above 15")</f>
        <v>5-10</v>
      </c>
      <c r="AP225" s="3">
        <v>5</v>
      </c>
      <c r="AQ225" s="14" t="str" cm="1">
        <f t="array" ref="AQ225">_xlfn.IFS(HR_Analytics[[#This Row],[Years Since Last Promotion]]&lt;=2,"0-2",HR_Analytics[[#This Row],[Years Since Last Promotion]]&lt;=5,"2-5",HR_Analytics[[#This Row],[Years Since Last Promotion]]&lt;=10,"5-10",HR_Analytics[[#This Row],[Years Since Last Promotion]]&lt;=15,"10-15")</f>
        <v>2-5</v>
      </c>
      <c r="AR225" s="14">
        <v>13</v>
      </c>
      <c r="AS225" s="3" t="str" cm="1">
        <f t="array" ref="AS2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226" spans="1:45" x14ac:dyDescent="0.25">
      <c r="A226" s="12">
        <v>31</v>
      </c>
      <c r="B226" s="12" t="str" cm="1">
        <f t="array" ref="B226">_xlfn.IFS(HR_Analytics[[#This Row],[Age]]&lt;=30,"Below 30",HR_Analytics[[#This Row],[Age]]&lt;=40,"30-40",HR_Analytics[[#This Row],[Age]]&lt;=60,"40-60")</f>
        <v>30-40</v>
      </c>
      <c r="C226" s="9" t="s">
        <v>17</v>
      </c>
      <c r="D226" s="9" t="s">
        <v>29</v>
      </c>
      <c r="E226" s="9" t="s">
        <v>19</v>
      </c>
      <c r="F226" s="3">
        <v>1</v>
      </c>
      <c r="G226" s="3" t="str" cm="1">
        <f t="array" ref="G226">_xlfn.IFS(HR_Analytics[[#This Row],[Distance From Home]]&lt;=5,"1-5",HR_Analytics[[#This Row],[Distance From Home]]&lt;=10,"5-10",HR_Analytics[[#This Row],[Distance From Home]]&lt;=15,"10-15",HR_Analytics[[#This Row],[Distance From Home]]&lt;=20,"15-20",HR_Analytics[[#This Row],[Distance From Home]]&gt;20,"Above 20")</f>
        <v>1-5</v>
      </c>
      <c r="H226" s="3">
        <v>4</v>
      </c>
      <c r="I226" s="9" t="str">
        <f>VLOOKUP(H226,Mapping!$J$2:$K$6,2,0)</f>
        <v>Masters</v>
      </c>
      <c r="J226" s="9" t="s">
        <v>25</v>
      </c>
      <c r="K226" s="3">
        <v>308</v>
      </c>
      <c r="L226" s="3">
        <v>3</v>
      </c>
      <c r="M226" s="9" t="str">
        <f>VLOOKUP(L226,Mapping!$A$2:$B$5,2,0)</f>
        <v>Neutral</v>
      </c>
      <c r="N226" s="9" t="s">
        <v>20</v>
      </c>
      <c r="O226" s="3">
        <v>1</v>
      </c>
      <c r="P226" s="9" t="str">
        <f>VLOOKUP(O226,Mapping!$A$9:$B$12,2,0)</f>
        <v>Low</v>
      </c>
      <c r="Q226" s="3">
        <v>2</v>
      </c>
      <c r="R226" s="9" t="str">
        <f>VLOOKUP(Q226,Mapping!$A$16:$B$20,2,0)</f>
        <v>Junior</v>
      </c>
      <c r="S226" s="9" t="s">
        <v>27</v>
      </c>
      <c r="T226" s="3">
        <v>3</v>
      </c>
      <c r="U226" s="9" t="str">
        <f>VLOOKUP(T226,Mapping!$E$9:$F$12,2,0)</f>
        <v>Neutral</v>
      </c>
      <c r="V226" s="9" t="s">
        <v>22</v>
      </c>
      <c r="W226" s="5">
        <v>4345</v>
      </c>
      <c r="X226" s="3">
        <v>0</v>
      </c>
      <c r="Y226" s="9" t="s">
        <v>17</v>
      </c>
      <c r="Z226" s="4">
        <v>12</v>
      </c>
      <c r="AA226" s="24">
        <f>HR_Analytics[[#This Row],[Salary Hike]]/100</f>
        <v>0.12</v>
      </c>
      <c r="AB226" s="3">
        <v>3</v>
      </c>
      <c r="AC226" s="9" t="str">
        <f>VLOOKUP(AB226,Mapping!$E$2:$F$3,2,0)</f>
        <v>Excellent</v>
      </c>
      <c r="AD226" s="3">
        <v>4</v>
      </c>
      <c r="AE226" s="9" t="str">
        <f>VLOOKUP(AD226,Mapping!$E$16:$F$19,2,0)</f>
        <v>Satisfied</v>
      </c>
      <c r="AF226" s="3">
        <v>1</v>
      </c>
      <c r="AG226" s="3">
        <v>6</v>
      </c>
      <c r="AH226" s="3" t="str" cm="1">
        <f t="array" ref="AH226">_xlfn.IFS(HR_Analytics[[#This Row],[Total Working Years]]&lt;=2,"0-2",HR_Analytics[[#This Row],[Total Working Years]]&lt;=5,"2-5",HR_Analytics[[#This Row],[Total Working Years]]&lt;=10,"5-10",HR_Analytics[[#This Row],[Total Working Years]]&lt;=20,"10-20",HR_Analytics[[#This Row],[Total Working Years]]&lt;=40,"20-40")</f>
        <v>5-10</v>
      </c>
      <c r="AI226" s="3">
        <v>2</v>
      </c>
      <c r="AJ226" s="3">
        <v>3</v>
      </c>
      <c r="AK226" s="9" t="str">
        <f>VLOOKUP(AJ226,Mapping!$J$10:$K$13,2,0)</f>
        <v>Better</v>
      </c>
      <c r="AL226" s="3">
        <v>5</v>
      </c>
      <c r="AM226" s="3" t="str" cm="1">
        <f t="array" ref="AM226">_xlfn.IFS(HR_Analytics[[#This Row],[Years At Company]]&lt;=2,"0-2",HR_Analytics[[#This Row],[Years At Company]]&lt;=5,"2-5",HR_Analytics[[#This Row],[Years At Company]]&lt;=10,"5-10",HR_Analytics[[#This Row],[Years At Company]]&lt;=20,"10-20",HR_Analytics[[#This Row],[Years At Company]]&lt;=40,"20-40")</f>
        <v>2-5</v>
      </c>
      <c r="AN226" s="3">
        <v>4</v>
      </c>
      <c r="AO226" s="3" t="str" cm="1">
        <f t="array" ref="AO226">_xlfn.IFS(HR_Analytics[[#This Row],[Years In Current Role]]&lt;=2,"0-2",HR_Analytics[[#This Row],[Years In Current Role]]&lt;=5,"2-5",HR_Analytics[[#This Row],[Years In Current Role]]&lt;=10,"5-10",HR_Analytics[[#This Row],[Years In Current Role]]&lt;=15,"10-15",HR_Analytics[[#This Row],[Years In Current Role]]&gt;15,"Above 15")</f>
        <v>2-5</v>
      </c>
      <c r="AP226" s="3">
        <v>1</v>
      </c>
      <c r="AQ226" s="14" t="str" cm="1">
        <f t="array" ref="AQ226">_xlfn.IFS(HR_Analytics[[#This Row],[Years Since Last Promotion]]&lt;=2,"0-2",HR_Analytics[[#This Row],[Years Since Last Promotion]]&lt;=5,"2-5",HR_Analytics[[#This Row],[Years Since Last Promotion]]&lt;=10,"5-10",HR_Analytics[[#This Row],[Years Since Last Promotion]]&lt;=15,"10-15")</f>
        <v>0-2</v>
      </c>
      <c r="AR226" s="14">
        <v>4</v>
      </c>
      <c r="AS226" s="3" t="str" cm="1">
        <f t="array" ref="AS2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27" spans="1:45" x14ac:dyDescent="0.25">
      <c r="A227" s="12">
        <v>59</v>
      </c>
      <c r="B227" s="12" t="str" cm="1">
        <f t="array" ref="B227">_xlfn.IFS(HR_Analytics[[#This Row],[Age]]&lt;=30,"Below 30",HR_Analytics[[#This Row],[Age]]&lt;=40,"30-40",HR_Analytics[[#This Row],[Age]]&lt;=60,"40-60")</f>
        <v>40-60</v>
      </c>
      <c r="C227" s="9" t="s">
        <v>17</v>
      </c>
      <c r="D227" s="9" t="s">
        <v>11</v>
      </c>
      <c r="E227" s="9" t="s">
        <v>19</v>
      </c>
      <c r="F227" s="3">
        <v>3</v>
      </c>
      <c r="G227" s="3" t="str" cm="1">
        <f t="array" ref="G227">_xlfn.IFS(HR_Analytics[[#This Row],[Distance From Home]]&lt;=5,"1-5",HR_Analytics[[#This Row],[Distance From Home]]&lt;=10,"5-10",HR_Analytics[[#This Row],[Distance From Home]]&lt;=15,"10-15",HR_Analytics[[#This Row],[Distance From Home]]&lt;=20,"15-20",HR_Analytics[[#This Row],[Distance From Home]]&gt;20,"Above 20")</f>
        <v>1-5</v>
      </c>
      <c r="H227" s="3">
        <v>3</v>
      </c>
      <c r="I227" s="9" t="str">
        <f>VLOOKUP(H227,Mapping!$J$2:$K$6,2,0)</f>
        <v>Bachelors</v>
      </c>
      <c r="J227" s="9" t="s">
        <v>13</v>
      </c>
      <c r="K227" s="3">
        <v>309</v>
      </c>
      <c r="L227" s="3">
        <v>3</v>
      </c>
      <c r="M227" s="9" t="str">
        <f>VLOOKUP(L227,Mapping!$A$2:$B$5,2,0)</f>
        <v>Neutral</v>
      </c>
      <c r="N227" s="9" t="s">
        <v>20</v>
      </c>
      <c r="O227" s="3">
        <v>2</v>
      </c>
      <c r="P227" s="9" t="str">
        <f>VLOOKUP(O227,Mapping!$A$9:$B$12,2,0)</f>
        <v>Medium</v>
      </c>
      <c r="Q227" s="3">
        <v>1</v>
      </c>
      <c r="R227" s="9" t="str">
        <f>VLOOKUP(Q227,Mapping!$A$16:$B$20,2,0)</f>
        <v>Entry Level</v>
      </c>
      <c r="S227" s="9" t="s">
        <v>21</v>
      </c>
      <c r="T227" s="3">
        <v>4</v>
      </c>
      <c r="U227" s="9" t="str">
        <f>VLOOKUP(T227,Mapping!$E$9:$F$12,2,0)</f>
        <v>Satisfied</v>
      </c>
      <c r="V227" s="9" t="s">
        <v>22</v>
      </c>
      <c r="W227" s="5">
        <v>2177</v>
      </c>
      <c r="X227" s="3">
        <v>3</v>
      </c>
      <c r="Y227" s="9" t="s">
        <v>17</v>
      </c>
      <c r="Z227" s="4">
        <v>17</v>
      </c>
      <c r="AA227" s="24">
        <f>HR_Analytics[[#This Row],[Salary Hike]]/100</f>
        <v>0.17</v>
      </c>
      <c r="AB227" s="3">
        <v>3</v>
      </c>
      <c r="AC227" s="9" t="str">
        <f>VLOOKUP(AB227,Mapping!$E$2:$F$3,2,0)</f>
        <v>Excellent</v>
      </c>
      <c r="AD227" s="3">
        <v>1</v>
      </c>
      <c r="AE227" s="9" t="str">
        <f>VLOOKUP(AD227,Mapping!$E$16:$F$19,2,0)</f>
        <v>Very Dissatisfied</v>
      </c>
      <c r="AF227" s="3">
        <v>1</v>
      </c>
      <c r="AG227" s="3">
        <v>7</v>
      </c>
      <c r="AH227" s="3" t="str" cm="1">
        <f t="array" ref="AH227">_xlfn.IFS(HR_Analytics[[#This Row],[Total Working Years]]&lt;=2,"0-2",HR_Analytics[[#This Row],[Total Working Years]]&lt;=5,"2-5",HR_Analytics[[#This Row],[Total Working Years]]&lt;=10,"5-10",HR_Analytics[[#This Row],[Total Working Years]]&lt;=20,"10-20",HR_Analytics[[#This Row],[Total Working Years]]&lt;=40,"20-40")</f>
        <v>5-10</v>
      </c>
      <c r="AI227" s="3">
        <v>6</v>
      </c>
      <c r="AJ227" s="3">
        <v>3</v>
      </c>
      <c r="AK227" s="9" t="str">
        <f>VLOOKUP(AJ227,Mapping!$J$10:$K$13,2,0)</f>
        <v>Better</v>
      </c>
      <c r="AL227" s="3">
        <v>1</v>
      </c>
      <c r="AM227" s="3" t="str" cm="1">
        <f t="array" ref="AM227">_xlfn.IFS(HR_Analytics[[#This Row],[Years At Company]]&lt;=2,"0-2",HR_Analytics[[#This Row],[Years At Company]]&lt;=5,"2-5",HR_Analytics[[#This Row],[Years At Company]]&lt;=10,"5-10",HR_Analytics[[#This Row],[Years At Company]]&lt;=20,"10-20",HR_Analytics[[#This Row],[Years At Company]]&lt;=40,"20-40")</f>
        <v>0-2</v>
      </c>
      <c r="AN227" s="3">
        <v>0</v>
      </c>
      <c r="AO227" s="3" t="str" cm="1">
        <f t="array" ref="AO227">_xlfn.IFS(HR_Analytics[[#This Row],[Years In Current Role]]&lt;=2,"0-2",HR_Analytics[[#This Row],[Years In Current Role]]&lt;=5,"2-5",HR_Analytics[[#This Row],[Years In Current Role]]&lt;=10,"5-10",HR_Analytics[[#This Row],[Years In Current Role]]&lt;=15,"10-15",HR_Analytics[[#This Row],[Years In Current Role]]&gt;15,"Above 15")</f>
        <v>0-2</v>
      </c>
      <c r="AP227" s="3">
        <v>0</v>
      </c>
      <c r="AQ227" s="14" t="str" cm="1">
        <f t="array" ref="AQ227">_xlfn.IFS(HR_Analytics[[#This Row],[Years Since Last Promotion]]&lt;=2,"0-2",HR_Analytics[[#This Row],[Years Since Last Promotion]]&lt;=5,"2-5",HR_Analytics[[#This Row],[Years Since Last Promotion]]&lt;=10,"5-10",HR_Analytics[[#This Row],[Years Since Last Promotion]]&lt;=15,"10-15")</f>
        <v>0-2</v>
      </c>
      <c r="AR227" s="14">
        <v>0</v>
      </c>
      <c r="AS227" s="3" t="str" cm="1">
        <f t="array" ref="AS2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28" spans="1:45" x14ac:dyDescent="0.25">
      <c r="A228" s="12">
        <v>37</v>
      </c>
      <c r="B228" s="12" t="str" cm="1">
        <f t="array" ref="B228">_xlfn.IFS(HR_Analytics[[#This Row],[Age]]&lt;=30,"Below 30",HR_Analytics[[#This Row],[Age]]&lt;=40,"30-40",HR_Analytics[[#This Row],[Age]]&lt;=60,"40-60")</f>
        <v>30-40</v>
      </c>
      <c r="C228" s="9" t="s">
        <v>17</v>
      </c>
      <c r="D228" s="9" t="s">
        <v>18</v>
      </c>
      <c r="E228" s="9" t="s">
        <v>12</v>
      </c>
      <c r="F228" s="3">
        <v>4</v>
      </c>
      <c r="G228" s="3" t="str" cm="1">
        <f t="array" ref="G228">_xlfn.IFS(HR_Analytics[[#This Row],[Distance From Home]]&lt;=5,"1-5",HR_Analytics[[#This Row],[Distance From Home]]&lt;=10,"5-10",HR_Analytics[[#This Row],[Distance From Home]]&lt;=15,"10-15",HR_Analytics[[#This Row],[Distance From Home]]&lt;=20,"15-20",HR_Analytics[[#This Row],[Distance From Home]]&gt;20,"Above 20")</f>
        <v>1-5</v>
      </c>
      <c r="H228" s="3">
        <v>4</v>
      </c>
      <c r="I228" s="9" t="str">
        <f>VLOOKUP(H228,Mapping!$J$2:$K$6,2,0)</f>
        <v>Masters</v>
      </c>
      <c r="J228" s="9" t="s">
        <v>33</v>
      </c>
      <c r="K228" s="3">
        <v>311</v>
      </c>
      <c r="L228" s="3">
        <v>1</v>
      </c>
      <c r="M228" s="9" t="str">
        <f>VLOOKUP(L228,Mapping!$A$2:$B$5,2,0)</f>
        <v>Very Dissatisfied</v>
      </c>
      <c r="N228" s="9" t="s">
        <v>20</v>
      </c>
      <c r="O228" s="3">
        <v>3</v>
      </c>
      <c r="P228" s="9" t="str">
        <f>VLOOKUP(O228,Mapping!$A$9:$B$12,2,0)</f>
        <v>High</v>
      </c>
      <c r="Q228" s="3">
        <v>1</v>
      </c>
      <c r="R228" s="9" t="str">
        <f>VLOOKUP(Q228,Mapping!$A$16:$B$20,2,0)</f>
        <v>Entry Level</v>
      </c>
      <c r="S228" s="9" t="s">
        <v>31</v>
      </c>
      <c r="T228" s="3">
        <v>4</v>
      </c>
      <c r="U228" s="9" t="str">
        <f>VLOOKUP(T228,Mapping!$E$9:$F$12,2,0)</f>
        <v>Satisfied</v>
      </c>
      <c r="V228" s="9" t="s">
        <v>26</v>
      </c>
      <c r="W228" s="5">
        <v>2793</v>
      </c>
      <c r="X228" s="3">
        <v>4</v>
      </c>
      <c r="Y228" s="9" t="s">
        <v>17</v>
      </c>
      <c r="Z228" s="4">
        <v>17</v>
      </c>
      <c r="AA228" s="24">
        <f>HR_Analytics[[#This Row],[Salary Hike]]/100</f>
        <v>0.17</v>
      </c>
      <c r="AB228" s="3">
        <v>3</v>
      </c>
      <c r="AC228" s="9" t="str">
        <f>VLOOKUP(AB228,Mapping!$E$2:$F$3,2,0)</f>
        <v>Excellent</v>
      </c>
      <c r="AD228" s="3">
        <v>3</v>
      </c>
      <c r="AE228" s="9" t="str">
        <f>VLOOKUP(AD228,Mapping!$E$16:$F$19,2,0)</f>
        <v>Neutral</v>
      </c>
      <c r="AF228" s="3">
        <v>1</v>
      </c>
      <c r="AG228" s="3">
        <v>13</v>
      </c>
      <c r="AH228" s="3" t="str" cm="1">
        <f t="array" ref="AH228">_xlfn.IFS(HR_Analytics[[#This Row],[Total Working Years]]&lt;=2,"0-2",HR_Analytics[[#This Row],[Total Working Years]]&lt;=5,"2-5",HR_Analytics[[#This Row],[Total Working Years]]&lt;=10,"5-10",HR_Analytics[[#This Row],[Total Working Years]]&lt;=20,"10-20",HR_Analytics[[#This Row],[Total Working Years]]&lt;=40,"20-40")</f>
        <v>10-20</v>
      </c>
      <c r="AI228" s="3">
        <v>2</v>
      </c>
      <c r="AJ228" s="3">
        <v>3</v>
      </c>
      <c r="AK228" s="9" t="str">
        <f>VLOOKUP(AJ228,Mapping!$J$10:$K$13,2,0)</f>
        <v>Better</v>
      </c>
      <c r="AL228" s="3">
        <v>9</v>
      </c>
      <c r="AM228" s="3" t="str" cm="1">
        <f t="array" ref="AM228">_xlfn.IFS(HR_Analytics[[#This Row],[Years At Company]]&lt;=2,"0-2",HR_Analytics[[#This Row],[Years At Company]]&lt;=5,"2-5",HR_Analytics[[#This Row],[Years At Company]]&lt;=10,"5-10",HR_Analytics[[#This Row],[Years At Company]]&lt;=20,"10-20",HR_Analytics[[#This Row],[Years At Company]]&lt;=40,"20-40")</f>
        <v>5-10</v>
      </c>
      <c r="AN228" s="3">
        <v>8</v>
      </c>
      <c r="AO228" s="3" t="str" cm="1">
        <f t="array" ref="AO228">_xlfn.IFS(HR_Analytics[[#This Row],[Years In Current Role]]&lt;=2,"0-2",HR_Analytics[[#This Row],[Years In Current Role]]&lt;=5,"2-5",HR_Analytics[[#This Row],[Years In Current Role]]&lt;=10,"5-10",HR_Analytics[[#This Row],[Years In Current Role]]&lt;=15,"10-15",HR_Analytics[[#This Row],[Years In Current Role]]&gt;15,"Above 15")</f>
        <v>5-10</v>
      </c>
      <c r="AP228" s="3">
        <v>5</v>
      </c>
      <c r="AQ228" s="14" t="str" cm="1">
        <f t="array" ref="AQ228">_xlfn.IFS(HR_Analytics[[#This Row],[Years Since Last Promotion]]&lt;=2,"0-2",HR_Analytics[[#This Row],[Years Since Last Promotion]]&lt;=5,"2-5",HR_Analytics[[#This Row],[Years Since Last Promotion]]&lt;=10,"5-10",HR_Analytics[[#This Row],[Years Since Last Promotion]]&lt;=15,"10-15")</f>
        <v>2-5</v>
      </c>
      <c r="AR228" s="14">
        <v>8</v>
      </c>
      <c r="AS228" s="3" t="str" cm="1">
        <f t="array" ref="AS2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29" spans="1:45" x14ac:dyDescent="0.25">
      <c r="A229" s="12">
        <v>29</v>
      </c>
      <c r="B229" s="12" t="str" cm="1">
        <f t="array" ref="B229">_xlfn.IFS(HR_Analytics[[#This Row],[Age]]&lt;=30,"Below 30",HR_Analytics[[#This Row],[Age]]&lt;=40,"30-40",HR_Analytics[[#This Row],[Age]]&lt;=60,"40-60")</f>
        <v>Below 30</v>
      </c>
      <c r="C229" s="9" t="s">
        <v>17</v>
      </c>
      <c r="D229" s="9" t="s">
        <v>18</v>
      </c>
      <c r="E229" s="9" t="s">
        <v>12</v>
      </c>
      <c r="F229" s="3">
        <v>1</v>
      </c>
      <c r="G229" s="3" t="str" cm="1">
        <f t="array" ref="G229">_xlfn.IFS(HR_Analytics[[#This Row],[Distance From Home]]&lt;=5,"1-5",HR_Analytics[[#This Row],[Distance From Home]]&lt;=10,"5-10",HR_Analytics[[#This Row],[Distance From Home]]&lt;=15,"10-15",HR_Analytics[[#This Row],[Distance From Home]]&lt;=20,"15-20",HR_Analytics[[#This Row],[Distance From Home]]&gt;20,"Above 20")</f>
        <v>1-5</v>
      </c>
      <c r="H229" s="3">
        <v>1</v>
      </c>
      <c r="I229" s="9" t="str">
        <f>VLOOKUP(H229,Mapping!$J$2:$K$6,2,0)</f>
        <v>Below College</v>
      </c>
      <c r="J229" s="9" t="s">
        <v>25</v>
      </c>
      <c r="K229" s="3">
        <v>312</v>
      </c>
      <c r="L229" s="3">
        <v>2</v>
      </c>
      <c r="M229" s="9" t="str">
        <f>VLOOKUP(L229,Mapping!$A$2:$B$5,2,0)</f>
        <v>Dissatisfied</v>
      </c>
      <c r="N229" s="9" t="s">
        <v>14</v>
      </c>
      <c r="O229" s="3">
        <v>3</v>
      </c>
      <c r="P229" s="9" t="str">
        <f>VLOOKUP(O229,Mapping!$A$9:$B$12,2,0)</f>
        <v>High</v>
      </c>
      <c r="Q229" s="3">
        <v>3</v>
      </c>
      <c r="R229" s="9" t="str">
        <f>VLOOKUP(Q229,Mapping!$A$16:$B$20,2,0)</f>
        <v>Mid Level</v>
      </c>
      <c r="S229" s="9" t="s">
        <v>15</v>
      </c>
      <c r="T229" s="3">
        <v>4</v>
      </c>
      <c r="U229" s="9" t="str">
        <f>VLOOKUP(T229,Mapping!$E$9:$F$12,2,0)</f>
        <v>Satisfied</v>
      </c>
      <c r="V229" s="9" t="s">
        <v>22</v>
      </c>
      <c r="W229" s="5">
        <v>7918</v>
      </c>
      <c r="X229" s="3">
        <v>1</v>
      </c>
      <c r="Y229" s="9" t="s">
        <v>17</v>
      </c>
      <c r="Z229" s="4">
        <v>14</v>
      </c>
      <c r="AA229" s="24">
        <f>HR_Analytics[[#This Row],[Salary Hike]]/100</f>
        <v>0.14000000000000001</v>
      </c>
      <c r="AB229" s="3">
        <v>3</v>
      </c>
      <c r="AC229" s="9" t="str">
        <f>VLOOKUP(AB229,Mapping!$E$2:$F$3,2,0)</f>
        <v>Excellent</v>
      </c>
      <c r="AD229" s="3">
        <v>4</v>
      </c>
      <c r="AE229" s="9" t="str">
        <f>VLOOKUP(AD229,Mapping!$E$16:$F$19,2,0)</f>
        <v>Satisfied</v>
      </c>
      <c r="AF229" s="3">
        <v>1</v>
      </c>
      <c r="AG229" s="3">
        <v>11</v>
      </c>
      <c r="AH229" s="3" t="str" cm="1">
        <f t="array" ref="AH229">_xlfn.IFS(HR_Analytics[[#This Row],[Total Working Years]]&lt;=2,"0-2",HR_Analytics[[#This Row],[Total Working Years]]&lt;=5,"2-5",HR_Analytics[[#This Row],[Total Working Years]]&lt;=10,"5-10",HR_Analytics[[#This Row],[Total Working Years]]&lt;=20,"10-20",HR_Analytics[[#This Row],[Total Working Years]]&lt;=40,"20-40")</f>
        <v>10-20</v>
      </c>
      <c r="AI229" s="3">
        <v>5</v>
      </c>
      <c r="AJ229" s="3">
        <v>3</v>
      </c>
      <c r="AK229" s="9" t="str">
        <f>VLOOKUP(AJ229,Mapping!$J$10:$K$13,2,0)</f>
        <v>Better</v>
      </c>
      <c r="AL229" s="3">
        <v>11</v>
      </c>
      <c r="AM229" s="3" t="str" cm="1">
        <f t="array" ref="AM229">_xlfn.IFS(HR_Analytics[[#This Row],[Years At Company]]&lt;=2,"0-2",HR_Analytics[[#This Row],[Years At Company]]&lt;=5,"2-5",HR_Analytics[[#This Row],[Years At Company]]&lt;=10,"5-10",HR_Analytics[[#This Row],[Years At Company]]&lt;=20,"10-20",HR_Analytics[[#This Row],[Years At Company]]&lt;=40,"20-40")</f>
        <v>10-20</v>
      </c>
      <c r="AN229" s="3">
        <v>10</v>
      </c>
      <c r="AO229" s="3" t="str" cm="1">
        <f t="array" ref="AO229">_xlfn.IFS(HR_Analytics[[#This Row],[Years In Current Role]]&lt;=2,"0-2",HR_Analytics[[#This Row],[Years In Current Role]]&lt;=5,"2-5",HR_Analytics[[#This Row],[Years In Current Role]]&lt;=10,"5-10",HR_Analytics[[#This Row],[Years In Current Role]]&lt;=15,"10-15",HR_Analytics[[#This Row],[Years In Current Role]]&gt;15,"Above 15")</f>
        <v>5-10</v>
      </c>
      <c r="AP229" s="3">
        <v>4</v>
      </c>
      <c r="AQ229" s="14" t="str" cm="1">
        <f t="array" ref="AQ229">_xlfn.IFS(HR_Analytics[[#This Row],[Years Since Last Promotion]]&lt;=2,"0-2",HR_Analytics[[#This Row],[Years Since Last Promotion]]&lt;=5,"2-5",HR_Analytics[[#This Row],[Years Since Last Promotion]]&lt;=10,"5-10",HR_Analytics[[#This Row],[Years Since Last Promotion]]&lt;=15,"10-15")</f>
        <v>2-5</v>
      </c>
      <c r="AR229" s="14">
        <v>1</v>
      </c>
      <c r="AS229" s="3" t="str" cm="1">
        <f t="array" ref="AS2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30" spans="1:45" x14ac:dyDescent="0.25">
      <c r="A230" s="12">
        <v>35</v>
      </c>
      <c r="B230" s="12" t="str" cm="1">
        <f t="array" ref="B230">_xlfn.IFS(HR_Analytics[[#This Row],[Age]]&lt;=30,"Below 30",HR_Analytics[[#This Row],[Age]]&lt;=40,"30-40",HR_Analytics[[#This Row],[Age]]&lt;=60,"40-60")</f>
        <v>30-40</v>
      </c>
      <c r="C230" s="9" t="s">
        <v>17</v>
      </c>
      <c r="D230" s="9" t="s">
        <v>18</v>
      </c>
      <c r="E230" s="9" t="s">
        <v>12</v>
      </c>
      <c r="F230" s="3">
        <v>1</v>
      </c>
      <c r="G230" s="3" t="str" cm="1">
        <f t="array" ref="G230">_xlfn.IFS(HR_Analytics[[#This Row],[Distance From Home]]&lt;=5,"1-5",HR_Analytics[[#This Row],[Distance From Home]]&lt;=10,"5-10",HR_Analytics[[#This Row],[Distance From Home]]&lt;=15,"10-15",HR_Analytics[[#This Row],[Distance From Home]]&lt;=20,"15-20",HR_Analytics[[#This Row],[Distance From Home]]&gt;20,"Above 20")</f>
        <v>1-5</v>
      </c>
      <c r="H230" s="3">
        <v>3</v>
      </c>
      <c r="I230" s="9" t="str">
        <f>VLOOKUP(H230,Mapping!$J$2:$K$6,2,0)</f>
        <v>Bachelors</v>
      </c>
      <c r="J230" s="9" t="s">
        <v>33</v>
      </c>
      <c r="K230" s="3">
        <v>314</v>
      </c>
      <c r="L230" s="3">
        <v>3</v>
      </c>
      <c r="M230" s="9" t="str">
        <f>VLOOKUP(L230,Mapping!$A$2:$B$5,2,0)</f>
        <v>Neutral</v>
      </c>
      <c r="N230" s="9" t="s">
        <v>14</v>
      </c>
      <c r="O230" s="3">
        <v>3</v>
      </c>
      <c r="P230" s="9" t="str">
        <f>VLOOKUP(O230,Mapping!$A$9:$B$12,2,0)</f>
        <v>High</v>
      </c>
      <c r="Q230" s="3">
        <v>3</v>
      </c>
      <c r="R230" s="9" t="str">
        <f>VLOOKUP(Q230,Mapping!$A$16:$B$20,2,0)</f>
        <v>Mid Level</v>
      </c>
      <c r="S230" s="9" t="s">
        <v>15</v>
      </c>
      <c r="T230" s="3">
        <v>3</v>
      </c>
      <c r="U230" s="9" t="str">
        <f>VLOOKUP(T230,Mapping!$E$9:$F$12,2,0)</f>
        <v>Neutral</v>
      </c>
      <c r="V230" s="9" t="s">
        <v>16</v>
      </c>
      <c r="W230" s="5">
        <v>8789</v>
      </c>
      <c r="X230" s="3">
        <v>1</v>
      </c>
      <c r="Y230" s="9" t="s">
        <v>17</v>
      </c>
      <c r="Z230" s="4">
        <v>14</v>
      </c>
      <c r="AA230" s="24">
        <f>HR_Analytics[[#This Row],[Salary Hike]]/100</f>
        <v>0.14000000000000001</v>
      </c>
      <c r="AB230" s="3">
        <v>3</v>
      </c>
      <c r="AC230" s="9" t="str">
        <f>VLOOKUP(AB230,Mapping!$E$2:$F$3,2,0)</f>
        <v>Excellent</v>
      </c>
      <c r="AD230" s="3">
        <v>1</v>
      </c>
      <c r="AE230" s="9" t="str">
        <f>VLOOKUP(AD230,Mapping!$E$16:$F$19,2,0)</f>
        <v>Very Dissatisfied</v>
      </c>
      <c r="AF230" s="3">
        <v>0</v>
      </c>
      <c r="AG230" s="3">
        <v>10</v>
      </c>
      <c r="AH230" s="3" t="str" cm="1">
        <f t="array" ref="AH230">_xlfn.IFS(HR_Analytics[[#This Row],[Total Working Years]]&lt;=2,"0-2",HR_Analytics[[#This Row],[Total Working Years]]&lt;=5,"2-5",HR_Analytics[[#This Row],[Total Working Years]]&lt;=10,"5-10",HR_Analytics[[#This Row],[Total Working Years]]&lt;=20,"10-20",HR_Analytics[[#This Row],[Total Working Years]]&lt;=40,"20-40")</f>
        <v>5-10</v>
      </c>
      <c r="AI230" s="3">
        <v>3</v>
      </c>
      <c r="AJ230" s="3">
        <v>4</v>
      </c>
      <c r="AK230" s="9" t="str">
        <f>VLOOKUP(AJ230,Mapping!$J$10:$K$13,2,0)</f>
        <v>Best</v>
      </c>
      <c r="AL230" s="3">
        <v>10</v>
      </c>
      <c r="AM230" s="3" t="str" cm="1">
        <f t="array" ref="AM230">_xlfn.IFS(HR_Analytics[[#This Row],[Years At Company]]&lt;=2,"0-2",HR_Analytics[[#This Row],[Years At Company]]&lt;=5,"2-5",HR_Analytics[[#This Row],[Years At Company]]&lt;=10,"5-10",HR_Analytics[[#This Row],[Years At Company]]&lt;=20,"10-20",HR_Analytics[[#This Row],[Years At Company]]&lt;=40,"20-40")</f>
        <v>5-10</v>
      </c>
      <c r="AN230" s="3">
        <v>7</v>
      </c>
      <c r="AO230" s="3" t="str" cm="1">
        <f t="array" ref="AO230">_xlfn.IFS(HR_Analytics[[#This Row],[Years In Current Role]]&lt;=2,"0-2",HR_Analytics[[#This Row],[Years In Current Role]]&lt;=5,"2-5",HR_Analytics[[#This Row],[Years In Current Role]]&lt;=10,"5-10",HR_Analytics[[#This Row],[Years In Current Role]]&lt;=15,"10-15",HR_Analytics[[#This Row],[Years In Current Role]]&gt;15,"Above 15")</f>
        <v>5-10</v>
      </c>
      <c r="AP230" s="3">
        <v>0</v>
      </c>
      <c r="AQ230" s="14" t="str" cm="1">
        <f t="array" ref="AQ230">_xlfn.IFS(HR_Analytics[[#This Row],[Years Since Last Promotion]]&lt;=2,"0-2",HR_Analytics[[#This Row],[Years Since Last Promotion]]&lt;=5,"2-5",HR_Analytics[[#This Row],[Years Since Last Promotion]]&lt;=10,"5-10",HR_Analytics[[#This Row],[Years Since Last Promotion]]&lt;=15,"10-15")</f>
        <v>0-2</v>
      </c>
      <c r="AR230" s="14">
        <v>8</v>
      </c>
      <c r="AS230" s="3" t="str" cm="1">
        <f t="array" ref="AS2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31" spans="1:45" x14ac:dyDescent="0.25">
      <c r="A231" s="12">
        <v>29</v>
      </c>
      <c r="B231" s="12" t="str" cm="1">
        <f t="array" ref="B231">_xlfn.IFS(HR_Analytics[[#This Row],[Age]]&lt;=30,"Below 30",HR_Analytics[[#This Row],[Age]]&lt;=40,"30-40",HR_Analytics[[#This Row],[Age]]&lt;=60,"40-60")</f>
        <v>Below 30</v>
      </c>
      <c r="C231" s="9" t="s">
        <v>10</v>
      </c>
      <c r="D231" s="9" t="s">
        <v>11</v>
      </c>
      <c r="E231" s="9" t="s">
        <v>19</v>
      </c>
      <c r="F231" s="3">
        <v>18</v>
      </c>
      <c r="G231" s="3" t="str" cm="1">
        <f t="array" ref="G231">_xlfn.IFS(HR_Analytics[[#This Row],[Distance From Home]]&lt;=5,"1-5",HR_Analytics[[#This Row],[Distance From Home]]&lt;=10,"5-10",HR_Analytics[[#This Row],[Distance From Home]]&lt;=15,"10-15",HR_Analytics[[#This Row],[Distance From Home]]&lt;=20,"15-20",HR_Analytics[[#This Row],[Distance From Home]]&gt;20,"Above 20")</f>
        <v>15-20</v>
      </c>
      <c r="H231" s="3">
        <v>1</v>
      </c>
      <c r="I231" s="9" t="str">
        <f>VLOOKUP(H231,Mapping!$J$2:$K$6,2,0)</f>
        <v>Below College</v>
      </c>
      <c r="J231" s="9" t="s">
        <v>25</v>
      </c>
      <c r="K231" s="3">
        <v>315</v>
      </c>
      <c r="L231" s="3">
        <v>3</v>
      </c>
      <c r="M231" s="9" t="str">
        <f>VLOOKUP(L231,Mapping!$A$2:$B$5,2,0)</f>
        <v>Neutral</v>
      </c>
      <c r="N231" s="9" t="s">
        <v>20</v>
      </c>
      <c r="O231" s="3">
        <v>2</v>
      </c>
      <c r="P231" s="9" t="str">
        <f>VLOOKUP(O231,Mapping!$A$9:$B$12,2,0)</f>
        <v>Medium</v>
      </c>
      <c r="Q231" s="3">
        <v>1</v>
      </c>
      <c r="R231" s="9" t="str">
        <f>VLOOKUP(Q231,Mapping!$A$16:$B$20,2,0)</f>
        <v>Entry Level</v>
      </c>
      <c r="S231" s="9" t="s">
        <v>21</v>
      </c>
      <c r="T231" s="3">
        <v>4</v>
      </c>
      <c r="U231" s="9" t="str">
        <f>VLOOKUP(T231,Mapping!$E$9:$F$12,2,0)</f>
        <v>Satisfied</v>
      </c>
      <c r="V231" s="9" t="s">
        <v>16</v>
      </c>
      <c r="W231" s="5">
        <v>2389</v>
      </c>
      <c r="X231" s="3">
        <v>1</v>
      </c>
      <c r="Y231" s="9" t="s">
        <v>10</v>
      </c>
      <c r="Z231" s="4">
        <v>13</v>
      </c>
      <c r="AA231" s="24">
        <f>HR_Analytics[[#This Row],[Salary Hike]]/100</f>
        <v>0.13</v>
      </c>
      <c r="AB231" s="3">
        <v>3</v>
      </c>
      <c r="AC231" s="9" t="str">
        <f>VLOOKUP(AB231,Mapping!$E$2:$F$3,2,0)</f>
        <v>Excellent</v>
      </c>
      <c r="AD231" s="3">
        <v>3</v>
      </c>
      <c r="AE231" s="9" t="str">
        <f>VLOOKUP(AD231,Mapping!$E$16:$F$19,2,0)</f>
        <v>Neutral</v>
      </c>
      <c r="AF231" s="3">
        <v>0</v>
      </c>
      <c r="AG231" s="3">
        <v>4</v>
      </c>
      <c r="AH231" s="3" t="str" cm="1">
        <f t="array" ref="AH231">_xlfn.IFS(HR_Analytics[[#This Row],[Total Working Years]]&lt;=2,"0-2",HR_Analytics[[#This Row],[Total Working Years]]&lt;=5,"2-5",HR_Analytics[[#This Row],[Total Working Years]]&lt;=10,"5-10",HR_Analytics[[#This Row],[Total Working Years]]&lt;=20,"10-20",HR_Analytics[[#This Row],[Total Working Years]]&lt;=40,"20-40")</f>
        <v>2-5</v>
      </c>
      <c r="AI231" s="3">
        <v>3</v>
      </c>
      <c r="AJ231" s="3">
        <v>2</v>
      </c>
      <c r="AK231" s="9" t="str">
        <f>VLOOKUP(AJ231,Mapping!$J$10:$K$13,2,0)</f>
        <v>Good</v>
      </c>
      <c r="AL231" s="3">
        <v>4</v>
      </c>
      <c r="AM231" s="3" t="str" cm="1">
        <f t="array" ref="AM231">_xlfn.IFS(HR_Analytics[[#This Row],[Years At Company]]&lt;=2,"0-2",HR_Analytics[[#This Row],[Years At Company]]&lt;=5,"2-5",HR_Analytics[[#This Row],[Years At Company]]&lt;=10,"5-10",HR_Analytics[[#This Row],[Years At Company]]&lt;=20,"10-20",HR_Analytics[[#This Row],[Years At Company]]&lt;=40,"20-40")</f>
        <v>2-5</v>
      </c>
      <c r="AN231" s="3">
        <v>3</v>
      </c>
      <c r="AO231" s="3" t="str" cm="1">
        <f t="array" ref="AO231">_xlfn.IFS(HR_Analytics[[#This Row],[Years In Current Role]]&lt;=2,"0-2",HR_Analytics[[#This Row],[Years In Current Role]]&lt;=5,"2-5",HR_Analytics[[#This Row],[Years In Current Role]]&lt;=10,"5-10",HR_Analytics[[#This Row],[Years In Current Role]]&lt;=15,"10-15",HR_Analytics[[#This Row],[Years In Current Role]]&gt;15,"Above 15")</f>
        <v>2-5</v>
      </c>
      <c r="AP231" s="3">
        <v>0</v>
      </c>
      <c r="AQ231" s="14" t="str" cm="1">
        <f t="array" ref="AQ231">_xlfn.IFS(HR_Analytics[[#This Row],[Years Since Last Promotion]]&lt;=2,"0-2",HR_Analytics[[#This Row],[Years Since Last Promotion]]&lt;=5,"2-5",HR_Analytics[[#This Row],[Years Since Last Promotion]]&lt;=10,"5-10",HR_Analytics[[#This Row],[Years Since Last Promotion]]&lt;=15,"10-15")</f>
        <v>0-2</v>
      </c>
      <c r="AR231" s="14">
        <v>1</v>
      </c>
      <c r="AS231" s="3" t="str" cm="1">
        <f t="array" ref="AS2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32" spans="1:45" x14ac:dyDescent="0.25">
      <c r="A232" s="12">
        <v>52</v>
      </c>
      <c r="B232" s="12" t="str" cm="1">
        <f t="array" ref="B232">_xlfn.IFS(HR_Analytics[[#This Row],[Age]]&lt;=30,"Below 30",HR_Analytics[[#This Row],[Age]]&lt;=40,"30-40",HR_Analytics[[#This Row],[Age]]&lt;=60,"40-60")</f>
        <v>40-60</v>
      </c>
      <c r="C232" s="9" t="s">
        <v>17</v>
      </c>
      <c r="D232" s="9" t="s">
        <v>11</v>
      </c>
      <c r="E232" s="9" t="s">
        <v>19</v>
      </c>
      <c r="F232" s="3">
        <v>2</v>
      </c>
      <c r="G232" s="3" t="str" cm="1">
        <f t="array" ref="G232">_xlfn.IFS(HR_Analytics[[#This Row],[Distance From Home]]&lt;=5,"1-5",HR_Analytics[[#This Row],[Distance From Home]]&lt;=10,"5-10",HR_Analytics[[#This Row],[Distance From Home]]&lt;=15,"10-15",HR_Analytics[[#This Row],[Distance From Home]]&lt;=20,"15-20",HR_Analytics[[#This Row],[Distance From Home]]&gt;20,"Above 20")</f>
        <v>1-5</v>
      </c>
      <c r="H232" s="3">
        <v>3</v>
      </c>
      <c r="I232" s="9" t="str">
        <f>VLOOKUP(H232,Mapping!$J$2:$K$6,2,0)</f>
        <v>Bachelors</v>
      </c>
      <c r="J232" s="9" t="s">
        <v>13</v>
      </c>
      <c r="K232" s="3">
        <v>316</v>
      </c>
      <c r="L232" s="3">
        <v>3</v>
      </c>
      <c r="M232" s="9" t="str">
        <f>VLOOKUP(L232,Mapping!$A$2:$B$5,2,0)</f>
        <v>Neutral</v>
      </c>
      <c r="N232" s="9" t="s">
        <v>14</v>
      </c>
      <c r="O232" s="3">
        <v>2</v>
      </c>
      <c r="P232" s="9" t="str">
        <f>VLOOKUP(O232,Mapping!$A$9:$B$12,2,0)</f>
        <v>Medium</v>
      </c>
      <c r="Q232" s="3">
        <v>1</v>
      </c>
      <c r="R232" s="9" t="str">
        <f>VLOOKUP(Q232,Mapping!$A$16:$B$20,2,0)</f>
        <v>Entry Level</v>
      </c>
      <c r="S232" s="9" t="s">
        <v>24</v>
      </c>
      <c r="T232" s="3">
        <v>4</v>
      </c>
      <c r="U232" s="9" t="str">
        <f>VLOOKUP(T232,Mapping!$E$9:$F$12,2,0)</f>
        <v>Satisfied</v>
      </c>
      <c r="V232" s="9" t="s">
        <v>16</v>
      </c>
      <c r="W232" s="5">
        <v>3212</v>
      </c>
      <c r="X232" s="3">
        <v>7</v>
      </c>
      <c r="Y232" s="9" t="s">
        <v>17</v>
      </c>
      <c r="Z232" s="4">
        <v>15</v>
      </c>
      <c r="AA232" s="24">
        <f>HR_Analytics[[#This Row],[Salary Hike]]/100</f>
        <v>0.15</v>
      </c>
      <c r="AB232" s="3">
        <v>3</v>
      </c>
      <c r="AC232" s="9" t="str">
        <f>VLOOKUP(AB232,Mapping!$E$2:$F$3,2,0)</f>
        <v>Excellent</v>
      </c>
      <c r="AD232" s="3">
        <v>2</v>
      </c>
      <c r="AE232" s="9" t="str">
        <f>VLOOKUP(AD232,Mapping!$E$16:$F$19,2,0)</f>
        <v>Dissatisfied</v>
      </c>
      <c r="AF232" s="3">
        <v>0</v>
      </c>
      <c r="AG232" s="3">
        <v>6</v>
      </c>
      <c r="AH232" s="3" t="str" cm="1">
        <f t="array" ref="AH232">_xlfn.IFS(HR_Analytics[[#This Row],[Total Working Years]]&lt;=2,"0-2",HR_Analytics[[#This Row],[Total Working Years]]&lt;=5,"2-5",HR_Analytics[[#This Row],[Total Working Years]]&lt;=10,"5-10",HR_Analytics[[#This Row],[Total Working Years]]&lt;=20,"10-20",HR_Analytics[[#This Row],[Total Working Years]]&lt;=40,"20-40")</f>
        <v>5-10</v>
      </c>
      <c r="AI232" s="3">
        <v>3</v>
      </c>
      <c r="AJ232" s="3">
        <v>2</v>
      </c>
      <c r="AK232" s="9" t="str">
        <f>VLOOKUP(AJ232,Mapping!$J$10:$K$13,2,0)</f>
        <v>Good</v>
      </c>
      <c r="AL232" s="3">
        <v>2</v>
      </c>
      <c r="AM232" s="3" t="str" cm="1">
        <f t="array" ref="AM232">_xlfn.IFS(HR_Analytics[[#This Row],[Years At Company]]&lt;=2,"0-2",HR_Analytics[[#This Row],[Years At Company]]&lt;=5,"2-5",HR_Analytics[[#This Row],[Years At Company]]&lt;=10,"5-10",HR_Analytics[[#This Row],[Years At Company]]&lt;=20,"10-20",HR_Analytics[[#This Row],[Years At Company]]&lt;=40,"20-40")</f>
        <v>0-2</v>
      </c>
      <c r="AN232" s="3">
        <v>2</v>
      </c>
      <c r="AO232" s="3" t="str" cm="1">
        <f t="array" ref="AO232">_xlfn.IFS(HR_Analytics[[#This Row],[Years In Current Role]]&lt;=2,"0-2",HR_Analytics[[#This Row],[Years In Current Role]]&lt;=5,"2-5",HR_Analytics[[#This Row],[Years In Current Role]]&lt;=10,"5-10",HR_Analytics[[#This Row],[Years In Current Role]]&lt;=15,"10-15",HR_Analytics[[#This Row],[Years In Current Role]]&gt;15,"Above 15")</f>
        <v>0-2</v>
      </c>
      <c r="AP232" s="3">
        <v>2</v>
      </c>
      <c r="AQ232" s="14" t="str" cm="1">
        <f t="array" ref="AQ232">_xlfn.IFS(HR_Analytics[[#This Row],[Years Since Last Promotion]]&lt;=2,"0-2",HR_Analytics[[#This Row],[Years Since Last Promotion]]&lt;=5,"2-5",HR_Analytics[[#This Row],[Years Since Last Promotion]]&lt;=10,"5-10",HR_Analytics[[#This Row],[Years Since Last Promotion]]&lt;=15,"10-15")</f>
        <v>0-2</v>
      </c>
      <c r="AR232" s="14">
        <v>2</v>
      </c>
      <c r="AS232" s="3" t="str" cm="1">
        <f t="array" ref="AS2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33" spans="1:45" x14ac:dyDescent="0.25">
      <c r="A233" s="12">
        <v>42</v>
      </c>
      <c r="B233" s="12" t="str" cm="1">
        <f t="array" ref="B233">_xlfn.IFS(HR_Analytics[[#This Row],[Age]]&lt;=30,"Below 30",HR_Analytics[[#This Row],[Age]]&lt;=40,"30-40",HR_Analytics[[#This Row],[Age]]&lt;=60,"40-60")</f>
        <v>40-60</v>
      </c>
      <c r="C233" s="9" t="s">
        <v>17</v>
      </c>
      <c r="D233" s="9" t="s">
        <v>11</v>
      </c>
      <c r="E233" s="9" t="s">
        <v>19</v>
      </c>
      <c r="F233" s="3">
        <v>4</v>
      </c>
      <c r="G233" s="3" t="str" cm="1">
        <f t="array" ref="G233">_xlfn.IFS(HR_Analytics[[#This Row],[Distance From Home]]&lt;=5,"1-5",HR_Analytics[[#This Row],[Distance From Home]]&lt;=10,"5-10",HR_Analytics[[#This Row],[Distance From Home]]&lt;=15,"10-15",HR_Analytics[[#This Row],[Distance From Home]]&lt;=20,"15-20",HR_Analytics[[#This Row],[Distance From Home]]&gt;20,"Above 20")</f>
        <v>1-5</v>
      </c>
      <c r="H233" s="3">
        <v>2</v>
      </c>
      <c r="I233" s="9" t="str">
        <f>VLOOKUP(H233,Mapping!$J$2:$K$6,2,0)</f>
        <v>College</v>
      </c>
      <c r="J233" s="9" t="s">
        <v>34</v>
      </c>
      <c r="K233" s="3">
        <v>319</v>
      </c>
      <c r="L233" s="3">
        <v>3</v>
      </c>
      <c r="M233" s="9" t="str">
        <f>VLOOKUP(L233,Mapping!$A$2:$B$5,2,0)</f>
        <v>Neutral</v>
      </c>
      <c r="N233" s="9" t="s">
        <v>20</v>
      </c>
      <c r="O233" s="3">
        <v>3</v>
      </c>
      <c r="P233" s="9" t="str">
        <f>VLOOKUP(O233,Mapping!$A$9:$B$12,2,0)</f>
        <v>High</v>
      </c>
      <c r="Q233" s="3">
        <v>5</v>
      </c>
      <c r="R233" s="9" t="str">
        <f>VLOOKUP(Q233,Mapping!$A$16:$B$20,2,0)</f>
        <v>Executive</v>
      </c>
      <c r="S233" s="9" t="s">
        <v>30</v>
      </c>
      <c r="T233" s="3">
        <v>4</v>
      </c>
      <c r="U233" s="9" t="str">
        <f>VLOOKUP(T233,Mapping!$E$9:$F$12,2,0)</f>
        <v>Satisfied</v>
      </c>
      <c r="V233" s="9" t="s">
        <v>22</v>
      </c>
      <c r="W233" s="5">
        <v>19232</v>
      </c>
      <c r="X233" s="3">
        <v>1</v>
      </c>
      <c r="Y233" s="9" t="s">
        <v>17</v>
      </c>
      <c r="Z233" s="4">
        <v>11</v>
      </c>
      <c r="AA233" s="24">
        <f>HR_Analytics[[#This Row],[Salary Hike]]/100</f>
        <v>0.11</v>
      </c>
      <c r="AB233" s="3">
        <v>3</v>
      </c>
      <c r="AC233" s="9" t="str">
        <f>VLOOKUP(AB233,Mapping!$E$2:$F$3,2,0)</f>
        <v>Excellent</v>
      </c>
      <c r="AD233" s="3">
        <v>4</v>
      </c>
      <c r="AE233" s="9" t="str">
        <f>VLOOKUP(AD233,Mapping!$E$16:$F$19,2,0)</f>
        <v>Satisfied</v>
      </c>
      <c r="AF233" s="3">
        <v>0</v>
      </c>
      <c r="AG233" s="3">
        <v>22</v>
      </c>
      <c r="AH233" s="3" t="str" cm="1">
        <f t="array" ref="AH233">_xlfn.IFS(HR_Analytics[[#This Row],[Total Working Years]]&lt;=2,"0-2",HR_Analytics[[#This Row],[Total Working Years]]&lt;=5,"2-5",HR_Analytics[[#This Row],[Total Working Years]]&lt;=10,"5-10",HR_Analytics[[#This Row],[Total Working Years]]&lt;=20,"10-20",HR_Analytics[[#This Row],[Total Working Years]]&lt;=40,"20-40")</f>
        <v>20-40</v>
      </c>
      <c r="AI233" s="3">
        <v>3</v>
      </c>
      <c r="AJ233" s="3">
        <v>3</v>
      </c>
      <c r="AK233" s="9" t="str">
        <f>VLOOKUP(AJ233,Mapping!$J$10:$K$13,2,0)</f>
        <v>Better</v>
      </c>
      <c r="AL233" s="3">
        <v>22</v>
      </c>
      <c r="AM233" s="3" t="str" cm="1">
        <f t="array" ref="AM233">_xlfn.IFS(HR_Analytics[[#This Row],[Years At Company]]&lt;=2,"0-2",HR_Analytics[[#This Row],[Years At Company]]&lt;=5,"2-5",HR_Analytics[[#This Row],[Years At Company]]&lt;=10,"5-10",HR_Analytics[[#This Row],[Years At Company]]&lt;=20,"10-20",HR_Analytics[[#This Row],[Years At Company]]&lt;=40,"20-40")</f>
        <v>20-40</v>
      </c>
      <c r="AN233" s="3">
        <v>17</v>
      </c>
      <c r="AO233" s="3" t="str" cm="1">
        <f t="array" ref="AO233">_xlfn.IFS(HR_Analytics[[#This Row],[Years In Current Role]]&lt;=2,"0-2",HR_Analytics[[#This Row],[Years In Current Role]]&lt;=5,"2-5",HR_Analytics[[#This Row],[Years In Current Role]]&lt;=10,"5-10",HR_Analytics[[#This Row],[Years In Current Role]]&lt;=15,"10-15",HR_Analytics[[#This Row],[Years In Current Role]]&gt;15,"Above 15")</f>
        <v>Above 15</v>
      </c>
      <c r="AP233" s="3">
        <v>11</v>
      </c>
      <c r="AQ233" s="14" t="str" cm="1">
        <f t="array" ref="AQ233">_xlfn.IFS(HR_Analytics[[#This Row],[Years Since Last Promotion]]&lt;=2,"0-2",HR_Analytics[[#This Row],[Years Since Last Promotion]]&lt;=5,"2-5",HR_Analytics[[#This Row],[Years Since Last Promotion]]&lt;=10,"5-10",HR_Analytics[[#This Row],[Years Since Last Promotion]]&lt;=15,"10-15")</f>
        <v>10-15</v>
      </c>
      <c r="AR233" s="14">
        <v>15</v>
      </c>
      <c r="AS233" s="3" t="str" cm="1">
        <f t="array" ref="AS2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234" spans="1:45" x14ac:dyDescent="0.25">
      <c r="A234" s="12">
        <v>59</v>
      </c>
      <c r="B234" s="12" t="str" cm="1">
        <f t="array" ref="B234">_xlfn.IFS(HR_Analytics[[#This Row],[Age]]&lt;=30,"Below 30",HR_Analytics[[#This Row],[Age]]&lt;=40,"30-40",HR_Analytics[[#This Row],[Age]]&lt;=60,"40-60")</f>
        <v>40-60</v>
      </c>
      <c r="C234" s="9" t="s">
        <v>17</v>
      </c>
      <c r="D234" s="9" t="s">
        <v>11</v>
      </c>
      <c r="E234" s="9" t="s">
        <v>35</v>
      </c>
      <c r="F234" s="3">
        <v>6</v>
      </c>
      <c r="G234" s="3" t="str" cm="1">
        <f t="array" ref="G234">_xlfn.IFS(HR_Analytics[[#This Row],[Distance From Home]]&lt;=5,"1-5",HR_Analytics[[#This Row],[Distance From Home]]&lt;=10,"5-10",HR_Analytics[[#This Row],[Distance From Home]]&lt;=15,"10-15",HR_Analytics[[#This Row],[Distance From Home]]&lt;=20,"15-20",HR_Analytics[[#This Row],[Distance From Home]]&gt;20,"Above 20")</f>
        <v>5-10</v>
      </c>
      <c r="H234" s="3">
        <v>2</v>
      </c>
      <c r="I234" s="9" t="str">
        <f>VLOOKUP(H234,Mapping!$J$2:$K$6,2,0)</f>
        <v>College</v>
      </c>
      <c r="J234" s="9" t="s">
        <v>25</v>
      </c>
      <c r="K234" s="3">
        <v>321</v>
      </c>
      <c r="L234" s="3">
        <v>2</v>
      </c>
      <c r="M234" s="9" t="str">
        <f>VLOOKUP(L234,Mapping!$A$2:$B$5,2,0)</f>
        <v>Dissatisfied</v>
      </c>
      <c r="N234" s="9" t="s">
        <v>20</v>
      </c>
      <c r="O234" s="3">
        <v>3</v>
      </c>
      <c r="P234" s="9" t="str">
        <f>VLOOKUP(O234,Mapping!$A$9:$B$12,2,0)</f>
        <v>High</v>
      </c>
      <c r="Q234" s="3">
        <v>1</v>
      </c>
      <c r="R234" s="9" t="str">
        <f>VLOOKUP(Q234,Mapping!$A$16:$B$20,2,0)</f>
        <v>Entry Level</v>
      </c>
      <c r="S234" s="9" t="s">
        <v>35</v>
      </c>
      <c r="T234" s="3">
        <v>3</v>
      </c>
      <c r="U234" s="9" t="str">
        <f>VLOOKUP(T234,Mapping!$E$9:$F$12,2,0)</f>
        <v>Neutral</v>
      </c>
      <c r="V234" s="9" t="s">
        <v>22</v>
      </c>
      <c r="W234" s="5">
        <v>2267</v>
      </c>
      <c r="X234" s="3">
        <v>8</v>
      </c>
      <c r="Y234" s="9" t="s">
        <v>17</v>
      </c>
      <c r="Z234" s="4">
        <v>17</v>
      </c>
      <c r="AA234" s="24">
        <f>HR_Analytics[[#This Row],[Salary Hike]]/100</f>
        <v>0.17</v>
      </c>
      <c r="AB234" s="3">
        <v>3</v>
      </c>
      <c r="AC234" s="9" t="str">
        <f>VLOOKUP(AB234,Mapping!$E$2:$F$3,2,0)</f>
        <v>Excellent</v>
      </c>
      <c r="AD234" s="3">
        <v>4</v>
      </c>
      <c r="AE234" s="9" t="str">
        <f>VLOOKUP(AD234,Mapping!$E$16:$F$19,2,0)</f>
        <v>Satisfied</v>
      </c>
      <c r="AF234" s="3">
        <v>0</v>
      </c>
      <c r="AG234" s="3">
        <v>7</v>
      </c>
      <c r="AH234" s="3" t="str" cm="1">
        <f t="array" ref="AH234">_xlfn.IFS(HR_Analytics[[#This Row],[Total Working Years]]&lt;=2,"0-2",HR_Analytics[[#This Row],[Total Working Years]]&lt;=5,"2-5",HR_Analytics[[#This Row],[Total Working Years]]&lt;=10,"5-10",HR_Analytics[[#This Row],[Total Working Years]]&lt;=20,"10-20",HR_Analytics[[#This Row],[Total Working Years]]&lt;=40,"20-40")</f>
        <v>5-10</v>
      </c>
      <c r="AI234" s="3">
        <v>2</v>
      </c>
      <c r="AJ234" s="3">
        <v>2</v>
      </c>
      <c r="AK234" s="9" t="str">
        <f>VLOOKUP(AJ234,Mapping!$J$10:$K$13,2,0)</f>
        <v>Good</v>
      </c>
      <c r="AL234" s="3">
        <v>2</v>
      </c>
      <c r="AM234" s="3" t="str" cm="1">
        <f t="array" ref="AM234">_xlfn.IFS(HR_Analytics[[#This Row],[Years At Company]]&lt;=2,"0-2",HR_Analytics[[#This Row],[Years At Company]]&lt;=5,"2-5",HR_Analytics[[#This Row],[Years At Company]]&lt;=10,"5-10",HR_Analytics[[#This Row],[Years At Company]]&lt;=20,"10-20",HR_Analytics[[#This Row],[Years At Company]]&lt;=40,"20-40")</f>
        <v>0-2</v>
      </c>
      <c r="AN234" s="3">
        <v>2</v>
      </c>
      <c r="AO234" s="3" t="str" cm="1">
        <f t="array" ref="AO234">_xlfn.IFS(HR_Analytics[[#This Row],[Years In Current Role]]&lt;=2,"0-2",HR_Analytics[[#This Row],[Years In Current Role]]&lt;=5,"2-5",HR_Analytics[[#This Row],[Years In Current Role]]&lt;=10,"5-10",HR_Analytics[[#This Row],[Years In Current Role]]&lt;=15,"10-15",HR_Analytics[[#This Row],[Years In Current Role]]&gt;15,"Above 15")</f>
        <v>0-2</v>
      </c>
      <c r="AP234" s="3">
        <v>2</v>
      </c>
      <c r="AQ234" s="14" t="str" cm="1">
        <f t="array" ref="AQ234">_xlfn.IFS(HR_Analytics[[#This Row],[Years Since Last Promotion]]&lt;=2,"0-2",HR_Analytics[[#This Row],[Years Since Last Promotion]]&lt;=5,"2-5",HR_Analytics[[#This Row],[Years Since Last Promotion]]&lt;=10,"5-10",HR_Analytics[[#This Row],[Years Since Last Promotion]]&lt;=15,"10-15")</f>
        <v>0-2</v>
      </c>
      <c r="AR234" s="14">
        <v>2</v>
      </c>
      <c r="AS234" s="3" t="str" cm="1">
        <f t="array" ref="AS2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35" spans="1:45" x14ac:dyDescent="0.25">
      <c r="A235" s="12">
        <v>50</v>
      </c>
      <c r="B235" s="12" t="str" cm="1">
        <f t="array" ref="B235">_xlfn.IFS(HR_Analytics[[#This Row],[Age]]&lt;=30,"Below 30",HR_Analytics[[#This Row],[Age]]&lt;=40,"30-40",HR_Analytics[[#This Row],[Age]]&lt;=60,"40-60")</f>
        <v>40-60</v>
      </c>
      <c r="C235" s="9" t="s">
        <v>17</v>
      </c>
      <c r="D235" s="9" t="s">
        <v>11</v>
      </c>
      <c r="E235" s="9" t="s">
        <v>12</v>
      </c>
      <c r="F235" s="3">
        <v>1</v>
      </c>
      <c r="G235" s="3" t="str" cm="1">
        <f t="array" ref="G235">_xlfn.IFS(HR_Analytics[[#This Row],[Distance From Home]]&lt;=5,"1-5",HR_Analytics[[#This Row],[Distance From Home]]&lt;=10,"5-10",HR_Analytics[[#This Row],[Distance From Home]]&lt;=15,"10-15",HR_Analytics[[#This Row],[Distance From Home]]&lt;=20,"15-20",HR_Analytics[[#This Row],[Distance From Home]]&gt;20,"Above 20")</f>
        <v>1-5</v>
      </c>
      <c r="H235" s="3">
        <v>4</v>
      </c>
      <c r="I235" s="9" t="str">
        <f>VLOOKUP(H235,Mapping!$J$2:$K$6,2,0)</f>
        <v>Masters</v>
      </c>
      <c r="J235" s="9" t="s">
        <v>25</v>
      </c>
      <c r="K235" s="3">
        <v>323</v>
      </c>
      <c r="L235" s="3">
        <v>4</v>
      </c>
      <c r="M235" s="9" t="str">
        <f>VLOOKUP(L235,Mapping!$A$2:$B$5,2,0)</f>
        <v>Satisfied</v>
      </c>
      <c r="N235" s="9" t="s">
        <v>14</v>
      </c>
      <c r="O235" s="3">
        <v>3</v>
      </c>
      <c r="P235" s="9" t="str">
        <f>VLOOKUP(O235,Mapping!$A$9:$B$12,2,0)</f>
        <v>High</v>
      </c>
      <c r="Q235" s="3">
        <v>5</v>
      </c>
      <c r="R235" s="9" t="str">
        <f>VLOOKUP(Q235,Mapping!$A$16:$B$20,2,0)</f>
        <v>Executive</v>
      </c>
      <c r="S235" s="9" t="s">
        <v>30</v>
      </c>
      <c r="T235" s="3">
        <v>4</v>
      </c>
      <c r="U235" s="9" t="str">
        <f>VLOOKUP(T235,Mapping!$E$9:$F$12,2,0)</f>
        <v>Satisfied</v>
      </c>
      <c r="V235" s="9" t="s">
        <v>26</v>
      </c>
      <c r="W235" s="5">
        <v>19517</v>
      </c>
      <c r="X235" s="3">
        <v>3</v>
      </c>
      <c r="Y235" s="9" t="s">
        <v>17</v>
      </c>
      <c r="Z235" s="4">
        <v>11</v>
      </c>
      <c r="AA235" s="24">
        <f>HR_Analytics[[#This Row],[Salary Hike]]/100</f>
        <v>0.11</v>
      </c>
      <c r="AB235" s="3">
        <v>3</v>
      </c>
      <c r="AC235" s="9" t="str">
        <f>VLOOKUP(AB235,Mapping!$E$2:$F$3,2,0)</f>
        <v>Excellent</v>
      </c>
      <c r="AD235" s="3">
        <v>3</v>
      </c>
      <c r="AE235" s="9" t="str">
        <f>VLOOKUP(AD235,Mapping!$E$16:$F$19,2,0)</f>
        <v>Neutral</v>
      </c>
      <c r="AF235" s="3">
        <v>1</v>
      </c>
      <c r="AG235" s="3">
        <v>32</v>
      </c>
      <c r="AH235" s="3" t="str" cm="1">
        <f t="array" ref="AH235">_xlfn.IFS(HR_Analytics[[#This Row],[Total Working Years]]&lt;=2,"0-2",HR_Analytics[[#This Row],[Total Working Years]]&lt;=5,"2-5",HR_Analytics[[#This Row],[Total Working Years]]&lt;=10,"5-10",HR_Analytics[[#This Row],[Total Working Years]]&lt;=20,"10-20",HR_Analytics[[#This Row],[Total Working Years]]&lt;=40,"20-40")</f>
        <v>20-40</v>
      </c>
      <c r="AI235" s="3">
        <v>3</v>
      </c>
      <c r="AJ235" s="3">
        <v>2</v>
      </c>
      <c r="AK235" s="9" t="str">
        <f>VLOOKUP(AJ235,Mapping!$J$10:$K$13,2,0)</f>
        <v>Good</v>
      </c>
      <c r="AL235" s="3">
        <v>7</v>
      </c>
      <c r="AM235" s="3" t="str" cm="1">
        <f t="array" ref="AM235">_xlfn.IFS(HR_Analytics[[#This Row],[Years At Company]]&lt;=2,"0-2",HR_Analytics[[#This Row],[Years At Company]]&lt;=5,"2-5",HR_Analytics[[#This Row],[Years At Company]]&lt;=10,"5-10",HR_Analytics[[#This Row],[Years At Company]]&lt;=20,"10-20",HR_Analytics[[#This Row],[Years At Company]]&lt;=40,"20-40")</f>
        <v>5-10</v>
      </c>
      <c r="AN235" s="3">
        <v>0</v>
      </c>
      <c r="AO235" s="3" t="str" cm="1">
        <f t="array" ref="AO235">_xlfn.IFS(HR_Analytics[[#This Row],[Years In Current Role]]&lt;=2,"0-2",HR_Analytics[[#This Row],[Years In Current Role]]&lt;=5,"2-5",HR_Analytics[[#This Row],[Years In Current Role]]&lt;=10,"5-10",HR_Analytics[[#This Row],[Years In Current Role]]&lt;=15,"10-15",HR_Analytics[[#This Row],[Years In Current Role]]&gt;15,"Above 15")</f>
        <v>0-2</v>
      </c>
      <c r="AP235" s="3">
        <v>0</v>
      </c>
      <c r="AQ235" s="14" t="str" cm="1">
        <f t="array" ref="AQ235">_xlfn.IFS(HR_Analytics[[#This Row],[Years Since Last Promotion]]&lt;=2,"0-2",HR_Analytics[[#This Row],[Years Since Last Promotion]]&lt;=5,"2-5",HR_Analytics[[#This Row],[Years Since Last Promotion]]&lt;=10,"5-10",HR_Analytics[[#This Row],[Years Since Last Promotion]]&lt;=15,"10-15")</f>
        <v>0-2</v>
      </c>
      <c r="AR235" s="14">
        <v>6</v>
      </c>
      <c r="AS235" s="3" t="str" cm="1">
        <f t="array" ref="AS2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36" spans="1:45" x14ac:dyDescent="0.25">
      <c r="A236" s="12">
        <v>33</v>
      </c>
      <c r="B236" s="12" t="str" cm="1">
        <f t="array" ref="B236">_xlfn.IFS(HR_Analytics[[#This Row],[Age]]&lt;=30,"Below 30",HR_Analytics[[#This Row],[Age]]&lt;=40,"30-40",HR_Analytics[[#This Row],[Age]]&lt;=60,"40-60")</f>
        <v>30-40</v>
      </c>
      <c r="C236" s="9" t="s">
        <v>10</v>
      </c>
      <c r="D236" s="9" t="s">
        <v>11</v>
      </c>
      <c r="E236" s="9" t="s">
        <v>19</v>
      </c>
      <c r="F236" s="3">
        <v>14</v>
      </c>
      <c r="G236" s="3" t="str" cm="1">
        <f t="array" ref="G236">_xlfn.IFS(HR_Analytics[[#This Row],[Distance From Home]]&lt;=5,"1-5",HR_Analytics[[#This Row],[Distance From Home]]&lt;=10,"5-10",HR_Analytics[[#This Row],[Distance From Home]]&lt;=15,"10-15",HR_Analytics[[#This Row],[Distance From Home]]&lt;=20,"15-20",HR_Analytics[[#This Row],[Distance From Home]]&gt;20,"Above 20")</f>
        <v>10-15</v>
      </c>
      <c r="H236" s="3">
        <v>3</v>
      </c>
      <c r="I236" s="9" t="str">
        <f>VLOOKUP(H236,Mapping!$J$2:$K$6,2,0)</f>
        <v>Bachelors</v>
      </c>
      <c r="J236" s="9" t="s">
        <v>25</v>
      </c>
      <c r="K236" s="3">
        <v>325</v>
      </c>
      <c r="L236" s="3">
        <v>3</v>
      </c>
      <c r="M236" s="9" t="str">
        <f>VLOOKUP(L236,Mapping!$A$2:$B$5,2,0)</f>
        <v>Neutral</v>
      </c>
      <c r="N236" s="9" t="s">
        <v>20</v>
      </c>
      <c r="O236" s="3">
        <v>3</v>
      </c>
      <c r="P236" s="9" t="str">
        <f>VLOOKUP(O236,Mapping!$A$9:$B$12,2,0)</f>
        <v>High</v>
      </c>
      <c r="Q236" s="3">
        <v>1</v>
      </c>
      <c r="R236" s="9" t="str">
        <f>VLOOKUP(Q236,Mapping!$A$16:$B$20,2,0)</f>
        <v>Entry Level</v>
      </c>
      <c r="S236" s="9" t="s">
        <v>24</v>
      </c>
      <c r="T236" s="3">
        <v>4</v>
      </c>
      <c r="U236" s="9" t="str">
        <f>VLOOKUP(T236,Mapping!$E$9:$F$12,2,0)</f>
        <v>Satisfied</v>
      </c>
      <c r="V236" s="9" t="s">
        <v>22</v>
      </c>
      <c r="W236" s="5">
        <v>2436</v>
      </c>
      <c r="X236" s="3">
        <v>5</v>
      </c>
      <c r="Y236" s="9" t="s">
        <v>10</v>
      </c>
      <c r="Z236" s="4">
        <v>13</v>
      </c>
      <c r="AA236" s="24">
        <f>HR_Analytics[[#This Row],[Salary Hike]]/100</f>
        <v>0.13</v>
      </c>
      <c r="AB236" s="3">
        <v>3</v>
      </c>
      <c r="AC236" s="9" t="str">
        <f>VLOOKUP(AB236,Mapping!$E$2:$F$3,2,0)</f>
        <v>Excellent</v>
      </c>
      <c r="AD236" s="3">
        <v>3</v>
      </c>
      <c r="AE236" s="9" t="str">
        <f>VLOOKUP(AD236,Mapping!$E$16:$F$19,2,0)</f>
        <v>Neutral</v>
      </c>
      <c r="AF236" s="3">
        <v>1</v>
      </c>
      <c r="AG236" s="3">
        <v>8</v>
      </c>
      <c r="AH236" s="3" t="str" cm="1">
        <f t="array" ref="AH236">_xlfn.IFS(HR_Analytics[[#This Row],[Total Working Years]]&lt;=2,"0-2",HR_Analytics[[#This Row],[Total Working Years]]&lt;=5,"2-5",HR_Analytics[[#This Row],[Total Working Years]]&lt;=10,"5-10",HR_Analytics[[#This Row],[Total Working Years]]&lt;=20,"10-20",HR_Analytics[[#This Row],[Total Working Years]]&lt;=40,"20-40")</f>
        <v>5-10</v>
      </c>
      <c r="AI236" s="3">
        <v>2</v>
      </c>
      <c r="AJ236" s="3">
        <v>1</v>
      </c>
      <c r="AK236" s="9" t="str">
        <f>VLOOKUP(AJ236,Mapping!$J$10:$K$13,2,0)</f>
        <v>Bad</v>
      </c>
      <c r="AL236" s="3">
        <v>5</v>
      </c>
      <c r="AM236" s="3" t="str" cm="1">
        <f t="array" ref="AM236">_xlfn.IFS(HR_Analytics[[#This Row],[Years At Company]]&lt;=2,"0-2",HR_Analytics[[#This Row],[Years At Company]]&lt;=5,"2-5",HR_Analytics[[#This Row],[Years At Company]]&lt;=10,"5-10",HR_Analytics[[#This Row],[Years At Company]]&lt;=20,"10-20",HR_Analytics[[#This Row],[Years At Company]]&lt;=40,"20-40")</f>
        <v>2-5</v>
      </c>
      <c r="AN236" s="3">
        <v>4</v>
      </c>
      <c r="AO236" s="3" t="str" cm="1">
        <f t="array" ref="AO236">_xlfn.IFS(HR_Analytics[[#This Row],[Years In Current Role]]&lt;=2,"0-2",HR_Analytics[[#This Row],[Years In Current Role]]&lt;=5,"2-5",HR_Analytics[[#This Row],[Years In Current Role]]&lt;=10,"5-10",HR_Analytics[[#This Row],[Years In Current Role]]&lt;=15,"10-15",HR_Analytics[[#This Row],[Years In Current Role]]&gt;15,"Above 15")</f>
        <v>2-5</v>
      </c>
      <c r="AP236" s="3">
        <v>0</v>
      </c>
      <c r="AQ236" s="14" t="str" cm="1">
        <f t="array" ref="AQ236">_xlfn.IFS(HR_Analytics[[#This Row],[Years Since Last Promotion]]&lt;=2,"0-2",HR_Analytics[[#This Row],[Years Since Last Promotion]]&lt;=5,"2-5",HR_Analytics[[#This Row],[Years Since Last Promotion]]&lt;=10,"5-10",HR_Analytics[[#This Row],[Years Since Last Promotion]]&lt;=15,"10-15")</f>
        <v>0-2</v>
      </c>
      <c r="AR236" s="14">
        <v>4</v>
      </c>
      <c r="AS236" s="3" t="str" cm="1">
        <f t="array" ref="AS2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37" spans="1:45" x14ac:dyDescent="0.25">
      <c r="A237" s="12">
        <v>43</v>
      </c>
      <c r="B237" s="12" t="str" cm="1">
        <f t="array" ref="B237">_xlfn.IFS(HR_Analytics[[#This Row],[Age]]&lt;=30,"Below 30",HR_Analytics[[#This Row],[Age]]&lt;=40,"30-40",HR_Analytics[[#This Row],[Age]]&lt;=60,"40-60")</f>
        <v>40-60</v>
      </c>
      <c r="C237" s="9" t="s">
        <v>17</v>
      </c>
      <c r="D237" s="9" t="s">
        <v>11</v>
      </c>
      <c r="E237" s="9" t="s">
        <v>12</v>
      </c>
      <c r="F237" s="3">
        <v>16</v>
      </c>
      <c r="G237" s="3" t="str" cm="1">
        <f t="array" ref="G237">_xlfn.IFS(HR_Analytics[[#This Row],[Distance From Home]]&lt;=5,"1-5",HR_Analytics[[#This Row],[Distance From Home]]&lt;=10,"5-10",HR_Analytics[[#This Row],[Distance From Home]]&lt;=15,"10-15",HR_Analytics[[#This Row],[Distance From Home]]&lt;=20,"15-20",HR_Analytics[[#This Row],[Distance From Home]]&gt;20,"Above 20")</f>
        <v>15-20</v>
      </c>
      <c r="H237" s="3">
        <v>3</v>
      </c>
      <c r="I237" s="9" t="str">
        <f>VLOOKUP(H237,Mapping!$J$2:$K$6,2,0)</f>
        <v>Bachelors</v>
      </c>
      <c r="J237" s="9" t="s">
        <v>33</v>
      </c>
      <c r="K237" s="3">
        <v>327</v>
      </c>
      <c r="L237" s="3">
        <v>4</v>
      </c>
      <c r="M237" s="9" t="str">
        <f>VLOOKUP(L237,Mapping!$A$2:$B$5,2,0)</f>
        <v>Satisfied</v>
      </c>
      <c r="N237" s="9" t="s">
        <v>14</v>
      </c>
      <c r="O237" s="3">
        <v>3</v>
      </c>
      <c r="P237" s="9" t="str">
        <f>VLOOKUP(O237,Mapping!$A$9:$B$12,2,0)</f>
        <v>High</v>
      </c>
      <c r="Q237" s="3">
        <v>4</v>
      </c>
      <c r="R237" s="9" t="str">
        <f>VLOOKUP(Q237,Mapping!$A$16:$B$20,2,0)</f>
        <v>Senior</v>
      </c>
      <c r="S237" s="9" t="s">
        <v>30</v>
      </c>
      <c r="T237" s="3">
        <v>4</v>
      </c>
      <c r="U237" s="9" t="str">
        <f>VLOOKUP(T237,Mapping!$E$9:$F$12,2,0)</f>
        <v>Satisfied</v>
      </c>
      <c r="V237" s="9" t="s">
        <v>22</v>
      </c>
      <c r="W237" s="5">
        <v>16064</v>
      </c>
      <c r="X237" s="3">
        <v>5</v>
      </c>
      <c r="Y237" s="9" t="s">
        <v>10</v>
      </c>
      <c r="Z237" s="4">
        <v>22</v>
      </c>
      <c r="AA237" s="24">
        <f>HR_Analytics[[#This Row],[Salary Hike]]/100</f>
        <v>0.22</v>
      </c>
      <c r="AB237" s="3">
        <v>4</v>
      </c>
      <c r="AC237" s="9" t="str">
        <f>VLOOKUP(AB237,Mapping!$E$2:$F$3,2,0)</f>
        <v>Outstanding</v>
      </c>
      <c r="AD237" s="3">
        <v>3</v>
      </c>
      <c r="AE237" s="9" t="str">
        <f>VLOOKUP(AD237,Mapping!$E$16:$F$19,2,0)</f>
        <v>Neutral</v>
      </c>
      <c r="AF237" s="3">
        <v>1</v>
      </c>
      <c r="AG237" s="3">
        <v>22</v>
      </c>
      <c r="AH237" s="3" t="str" cm="1">
        <f t="array" ref="AH237">_xlfn.IFS(HR_Analytics[[#This Row],[Total Working Years]]&lt;=2,"0-2",HR_Analytics[[#This Row],[Total Working Years]]&lt;=5,"2-5",HR_Analytics[[#This Row],[Total Working Years]]&lt;=10,"5-10",HR_Analytics[[#This Row],[Total Working Years]]&lt;=20,"10-20",HR_Analytics[[#This Row],[Total Working Years]]&lt;=40,"20-40")</f>
        <v>20-40</v>
      </c>
      <c r="AI237" s="3">
        <v>3</v>
      </c>
      <c r="AJ237" s="3">
        <v>3</v>
      </c>
      <c r="AK237" s="9" t="str">
        <f>VLOOKUP(AJ237,Mapping!$J$10:$K$13,2,0)</f>
        <v>Better</v>
      </c>
      <c r="AL237" s="3">
        <v>17</v>
      </c>
      <c r="AM237" s="3" t="str" cm="1">
        <f t="array" ref="AM237">_xlfn.IFS(HR_Analytics[[#This Row],[Years At Company]]&lt;=2,"0-2",HR_Analytics[[#This Row],[Years At Company]]&lt;=5,"2-5",HR_Analytics[[#This Row],[Years At Company]]&lt;=10,"5-10",HR_Analytics[[#This Row],[Years At Company]]&lt;=20,"10-20",HR_Analytics[[#This Row],[Years At Company]]&lt;=40,"20-40")</f>
        <v>10-20</v>
      </c>
      <c r="AN237" s="3">
        <v>13</v>
      </c>
      <c r="AO237" s="3" t="str" cm="1">
        <f t="array" ref="AO237">_xlfn.IFS(HR_Analytics[[#This Row],[Years In Current Role]]&lt;=2,"0-2",HR_Analytics[[#This Row],[Years In Current Role]]&lt;=5,"2-5",HR_Analytics[[#This Row],[Years In Current Role]]&lt;=10,"5-10",HR_Analytics[[#This Row],[Years In Current Role]]&lt;=15,"10-15",HR_Analytics[[#This Row],[Years In Current Role]]&gt;15,"Above 15")</f>
        <v>10-15</v>
      </c>
      <c r="AP237" s="3">
        <v>1</v>
      </c>
      <c r="AQ237" s="14" t="str" cm="1">
        <f t="array" ref="AQ237">_xlfn.IFS(HR_Analytics[[#This Row],[Years Since Last Promotion]]&lt;=2,"0-2",HR_Analytics[[#This Row],[Years Since Last Promotion]]&lt;=5,"2-5",HR_Analytics[[#This Row],[Years Since Last Promotion]]&lt;=10,"5-10",HR_Analytics[[#This Row],[Years Since Last Promotion]]&lt;=15,"10-15")</f>
        <v>0-2</v>
      </c>
      <c r="AR237" s="14">
        <v>9</v>
      </c>
      <c r="AS237" s="3" t="str" cm="1">
        <f t="array" ref="AS2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38" spans="1:45" x14ac:dyDescent="0.25">
      <c r="A238" s="12">
        <v>33</v>
      </c>
      <c r="B238" s="12" t="str" cm="1">
        <f t="array" ref="B238">_xlfn.IFS(HR_Analytics[[#This Row],[Age]]&lt;=30,"Below 30",HR_Analytics[[#This Row],[Age]]&lt;=40,"30-40",HR_Analytics[[#This Row],[Age]]&lt;=60,"40-60")</f>
        <v>30-40</v>
      </c>
      <c r="C238" s="9" t="s">
        <v>10</v>
      </c>
      <c r="D238" s="9" t="s">
        <v>11</v>
      </c>
      <c r="E238" s="9" t="s">
        <v>19</v>
      </c>
      <c r="F238" s="3">
        <v>2</v>
      </c>
      <c r="G238" s="3" t="str" cm="1">
        <f t="array" ref="G238">_xlfn.IFS(HR_Analytics[[#This Row],[Distance From Home]]&lt;=5,"1-5",HR_Analytics[[#This Row],[Distance From Home]]&lt;=10,"5-10",HR_Analytics[[#This Row],[Distance From Home]]&lt;=15,"10-15",HR_Analytics[[#This Row],[Distance From Home]]&lt;=20,"15-20",HR_Analytics[[#This Row],[Distance From Home]]&gt;20,"Above 20")</f>
        <v>1-5</v>
      </c>
      <c r="H238" s="3">
        <v>2</v>
      </c>
      <c r="I238" s="9" t="str">
        <f>VLOOKUP(H238,Mapping!$J$2:$K$6,2,0)</f>
        <v>College</v>
      </c>
      <c r="J238" s="9" t="s">
        <v>13</v>
      </c>
      <c r="K238" s="3">
        <v>328</v>
      </c>
      <c r="L238" s="3">
        <v>1</v>
      </c>
      <c r="M238" s="9" t="str">
        <f>VLOOKUP(L238,Mapping!$A$2:$B$5,2,0)</f>
        <v>Very Dissatisfied</v>
      </c>
      <c r="N238" s="9" t="s">
        <v>14</v>
      </c>
      <c r="O238" s="3">
        <v>3</v>
      </c>
      <c r="P238" s="9" t="str">
        <f>VLOOKUP(O238,Mapping!$A$9:$B$12,2,0)</f>
        <v>High</v>
      </c>
      <c r="Q238" s="3">
        <v>1</v>
      </c>
      <c r="R238" s="9" t="str">
        <f>VLOOKUP(Q238,Mapping!$A$16:$B$20,2,0)</f>
        <v>Entry Level</v>
      </c>
      <c r="S238" s="9" t="s">
        <v>24</v>
      </c>
      <c r="T238" s="3">
        <v>1</v>
      </c>
      <c r="U238" s="9" t="str">
        <f>VLOOKUP(T238,Mapping!$E$9:$F$12,2,0)</f>
        <v>Very Dissatisfied</v>
      </c>
      <c r="V238" s="9" t="s">
        <v>22</v>
      </c>
      <c r="W238" s="5">
        <v>2707</v>
      </c>
      <c r="X238" s="3">
        <v>7</v>
      </c>
      <c r="Y238" s="9" t="s">
        <v>17</v>
      </c>
      <c r="Z238" s="4">
        <v>20</v>
      </c>
      <c r="AA238" s="24">
        <f>HR_Analytics[[#This Row],[Salary Hike]]/100</f>
        <v>0.2</v>
      </c>
      <c r="AB238" s="3">
        <v>4</v>
      </c>
      <c r="AC238" s="9" t="str">
        <f>VLOOKUP(AB238,Mapping!$E$2:$F$3,2,0)</f>
        <v>Outstanding</v>
      </c>
      <c r="AD238" s="3">
        <v>1</v>
      </c>
      <c r="AE238" s="9" t="str">
        <f>VLOOKUP(AD238,Mapping!$E$16:$F$19,2,0)</f>
        <v>Very Dissatisfied</v>
      </c>
      <c r="AF238" s="3">
        <v>0</v>
      </c>
      <c r="AG238" s="3">
        <v>13</v>
      </c>
      <c r="AH238" s="3" t="str" cm="1">
        <f t="array" ref="AH238">_xlfn.IFS(HR_Analytics[[#This Row],[Total Working Years]]&lt;=2,"0-2",HR_Analytics[[#This Row],[Total Working Years]]&lt;=5,"2-5",HR_Analytics[[#This Row],[Total Working Years]]&lt;=10,"5-10",HR_Analytics[[#This Row],[Total Working Years]]&lt;=20,"10-20",HR_Analytics[[#This Row],[Total Working Years]]&lt;=40,"20-40")</f>
        <v>10-20</v>
      </c>
      <c r="AI238" s="3">
        <v>3</v>
      </c>
      <c r="AJ238" s="3">
        <v>4</v>
      </c>
      <c r="AK238" s="9" t="str">
        <f>VLOOKUP(AJ238,Mapping!$J$10:$K$13,2,0)</f>
        <v>Best</v>
      </c>
      <c r="AL238" s="3">
        <v>9</v>
      </c>
      <c r="AM238" s="3" t="str" cm="1">
        <f t="array" ref="AM238">_xlfn.IFS(HR_Analytics[[#This Row],[Years At Company]]&lt;=2,"0-2",HR_Analytics[[#This Row],[Years At Company]]&lt;=5,"2-5",HR_Analytics[[#This Row],[Years At Company]]&lt;=10,"5-10",HR_Analytics[[#This Row],[Years At Company]]&lt;=20,"10-20",HR_Analytics[[#This Row],[Years At Company]]&lt;=40,"20-40")</f>
        <v>5-10</v>
      </c>
      <c r="AN238" s="3">
        <v>7</v>
      </c>
      <c r="AO238" s="3" t="str" cm="1">
        <f t="array" ref="AO238">_xlfn.IFS(HR_Analytics[[#This Row],[Years In Current Role]]&lt;=2,"0-2",HR_Analytics[[#This Row],[Years In Current Role]]&lt;=5,"2-5",HR_Analytics[[#This Row],[Years In Current Role]]&lt;=10,"5-10",HR_Analytics[[#This Row],[Years In Current Role]]&lt;=15,"10-15",HR_Analytics[[#This Row],[Years In Current Role]]&gt;15,"Above 15")</f>
        <v>5-10</v>
      </c>
      <c r="AP238" s="3">
        <v>1</v>
      </c>
      <c r="AQ238" s="14" t="str" cm="1">
        <f t="array" ref="AQ238">_xlfn.IFS(HR_Analytics[[#This Row],[Years Since Last Promotion]]&lt;=2,"0-2",HR_Analytics[[#This Row],[Years Since Last Promotion]]&lt;=5,"2-5",HR_Analytics[[#This Row],[Years Since Last Promotion]]&lt;=10,"5-10",HR_Analytics[[#This Row],[Years Since Last Promotion]]&lt;=15,"10-15")</f>
        <v>0-2</v>
      </c>
      <c r="AR238" s="14">
        <v>7</v>
      </c>
      <c r="AS238" s="3" t="str" cm="1">
        <f t="array" ref="AS2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39" spans="1:45" x14ac:dyDescent="0.25">
      <c r="A239" s="12">
        <v>52</v>
      </c>
      <c r="B239" s="12" t="str" cm="1">
        <f t="array" ref="B239">_xlfn.IFS(HR_Analytics[[#This Row],[Age]]&lt;=30,"Below 30",HR_Analytics[[#This Row],[Age]]&lt;=40,"30-40",HR_Analytics[[#This Row],[Age]]&lt;=60,"40-60")</f>
        <v>40-60</v>
      </c>
      <c r="C239" s="9" t="s">
        <v>17</v>
      </c>
      <c r="D239" s="9" t="s">
        <v>29</v>
      </c>
      <c r="E239" s="9" t="s">
        <v>12</v>
      </c>
      <c r="F239" s="3">
        <v>2</v>
      </c>
      <c r="G239" s="3" t="str" cm="1">
        <f t="array" ref="G239">_xlfn.IFS(HR_Analytics[[#This Row],[Distance From Home]]&lt;=5,"1-5",HR_Analytics[[#This Row],[Distance From Home]]&lt;=10,"5-10",HR_Analytics[[#This Row],[Distance From Home]]&lt;=15,"10-15",HR_Analytics[[#This Row],[Distance From Home]]&lt;=20,"15-20",HR_Analytics[[#This Row],[Distance From Home]]&gt;20,"Above 20")</f>
        <v>1-5</v>
      </c>
      <c r="H239" s="3">
        <v>4</v>
      </c>
      <c r="I239" s="9" t="str">
        <f>VLOOKUP(H239,Mapping!$J$2:$K$6,2,0)</f>
        <v>Masters</v>
      </c>
      <c r="J239" s="9" t="s">
        <v>13</v>
      </c>
      <c r="K239" s="3">
        <v>329</v>
      </c>
      <c r="L239" s="3">
        <v>1</v>
      </c>
      <c r="M239" s="9" t="str">
        <f>VLOOKUP(L239,Mapping!$A$2:$B$5,2,0)</f>
        <v>Very Dissatisfied</v>
      </c>
      <c r="N239" s="9" t="s">
        <v>20</v>
      </c>
      <c r="O239" s="3">
        <v>2</v>
      </c>
      <c r="P239" s="9" t="str">
        <f>VLOOKUP(O239,Mapping!$A$9:$B$12,2,0)</f>
        <v>Medium</v>
      </c>
      <c r="Q239" s="3">
        <v>5</v>
      </c>
      <c r="R239" s="9" t="str">
        <f>VLOOKUP(Q239,Mapping!$A$16:$B$20,2,0)</f>
        <v>Executive</v>
      </c>
      <c r="S239" s="9" t="s">
        <v>30</v>
      </c>
      <c r="T239" s="3">
        <v>3</v>
      </c>
      <c r="U239" s="9" t="str">
        <f>VLOOKUP(T239,Mapping!$E$9:$F$12,2,0)</f>
        <v>Neutral</v>
      </c>
      <c r="V239" s="9" t="s">
        <v>16</v>
      </c>
      <c r="W239" s="5">
        <v>19068</v>
      </c>
      <c r="X239" s="3">
        <v>1</v>
      </c>
      <c r="Y239" s="9" t="s">
        <v>10</v>
      </c>
      <c r="Z239" s="4">
        <v>18</v>
      </c>
      <c r="AA239" s="24">
        <f>HR_Analytics[[#This Row],[Salary Hike]]/100</f>
        <v>0.18</v>
      </c>
      <c r="AB239" s="3">
        <v>3</v>
      </c>
      <c r="AC239" s="9" t="str">
        <f>VLOOKUP(AB239,Mapping!$E$2:$F$3,2,0)</f>
        <v>Excellent</v>
      </c>
      <c r="AD239" s="3">
        <v>4</v>
      </c>
      <c r="AE239" s="9" t="str">
        <f>VLOOKUP(AD239,Mapping!$E$16:$F$19,2,0)</f>
        <v>Satisfied</v>
      </c>
      <c r="AF239" s="3">
        <v>0</v>
      </c>
      <c r="AG239" s="3">
        <v>33</v>
      </c>
      <c r="AH239" s="3" t="str" cm="1">
        <f t="array" ref="AH239">_xlfn.IFS(HR_Analytics[[#This Row],[Total Working Years]]&lt;=2,"0-2",HR_Analytics[[#This Row],[Total Working Years]]&lt;=5,"2-5",HR_Analytics[[#This Row],[Total Working Years]]&lt;=10,"5-10",HR_Analytics[[#This Row],[Total Working Years]]&lt;=20,"10-20",HR_Analytics[[#This Row],[Total Working Years]]&lt;=40,"20-40")</f>
        <v>20-40</v>
      </c>
      <c r="AI239" s="3">
        <v>2</v>
      </c>
      <c r="AJ239" s="3">
        <v>4</v>
      </c>
      <c r="AK239" s="9" t="str">
        <f>VLOOKUP(AJ239,Mapping!$J$10:$K$13,2,0)</f>
        <v>Best</v>
      </c>
      <c r="AL239" s="3">
        <v>33</v>
      </c>
      <c r="AM239" s="3" t="str" cm="1">
        <f t="array" ref="AM239">_xlfn.IFS(HR_Analytics[[#This Row],[Years At Company]]&lt;=2,"0-2",HR_Analytics[[#This Row],[Years At Company]]&lt;=5,"2-5",HR_Analytics[[#This Row],[Years At Company]]&lt;=10,"5-10",HR_Analytics[[#This Row],[Years At Company]]&lt;=20,"10-20",HR_Analytics[[#This Row],[Years At Company]]&lt;=40,"20-40")</f>
        <v>20-40</v>
      </c>
      <c r="AN239" s="3">
        <v>7</v>
      </c>
      <c r="AO239" s="3" t="str" cm="1">
        <f t="array" ref="AO239">_xlfn.IFS(HR_Analytics[[#This Row],[Years In Current Role]]&lt;=2,"0-2",HR_Analytics[[#This Row],[Years In Current Role]]&lt;=5,"2-5",HR_Analytics[[#This Row],[Years In Current Role]]&lt;=10,"5-10",HR_Analytics[[#This Row],[Years In Current Role]]&lt;=15,"10-15",HR_Analytics[[#This Row],[Years In Current Role]]&gt;15,"Above 15")</f>
        <v>5-10</v>
      </c>
      <c r="AP239" s="3">
        <v>15</v>
      </c>
      <c r="AQ239" s="14" t="str" cm="1">
        <f t="array" ref="AQ239">_xlfn.IFS(HR_Analytics[[#This Row],[Years Since Last Promotion]]&lt;=2,"0-2",HR_Analytics[[#This Row],[Years Since Last Promotion]]&lt;=5,"2-5",HR_Analytics[[#This Row],[Years Since Last Promotion]]&lt;=10,"5-10",HR_Analytics[[#This Row],[Years Since Last Promotion]]&lt;=15,"10-15")</f>
        <v>10-15</v>
      </c>
      <c r="AR239" s="14">
        <v>12</v>
      </c>
      <c r="AS239" s="3" t="str" cm="1">
        <f t="array" ref="AS2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240" spans="1:45" x14ac:dyDescent="0.25">
      <c r="A240" s="12">
        <v>32</v>
      </c>
      <c r="B240" s="12" t="str" cm="1">
        <f t="array" ref="B240">_xlfn.IFS(HR_Analytics[[#This Row],[Age]]&lt;=30,"Below 30",HR_Analytics[[#This Row],[Age]]&lt;=40,"30-40",HR_Analytics[[#This Row],[Age]]&lt;=60,"40-60")</f>
        <v>30-40</v>
      </c>
      <c r="C240" s="9" t="s">
        <v>17</v>
      </c>
      <c r="D240" s="9" t="s">
        <v>11</v>
      </c>
      <c r="E240" s="9" t="s">
        <v>12</v>
      </c>
      <c r="F240" s="3">
        <v>4</v>
      </c>
      <c r="G240" s="3" t="str" cm="1">
        <f t="array" ref="G240">_xlfn.IFS(HR_Analytics[[#This Row],[Distance From Home]]&lt;=5,"1-5",HR_Analytics[[#This Row],[Distance From Home]]&lt;=10,"5-10",HR_Analytics[[#This Row],[Distance From Home]]&lt;=15,"10-15",HR_Analytics[[#This Row],[Distance From Home]]&lt;=20,"15-20",HR_Analytics[[#This Row],[Distance From Home]]&gt;20,"Above 20")</f>
        <v>1-5</v>
      </c>
      <c r="H240" s="3">
        <v>2</v>
      </c>
      <c r="I240" s="9" t="str">
        <f>VLOOKUP(H240,Mapping!$J$2:$K$6,2,0)</f>
        <v>College</v>
      </c>
      <c r="J240" s="9" t="s">
        <v>13</v>
      </c>
      <c r="K240" s="3">
        <v>330</v>
      </c>
      <c r="L240" s="3">
        <v>3</v>
      </c>
      <c r="M240" s="9" t="str">
        <f>VLOOKUP(L240,Mapping!$A$2:$B$5,2,0)</f>
        <v>Neutral</v>
      </c>
      <c r="N240" s="9" t="s">
        <v>14</v>
      </c>
      <c r="O240" s="3">
        <v>3</v>
      </c>
      <c r="P240" s="9" t="str">
        <f>VLOOKUP(O240,Mapping!$A$9:$B$12,2,0)</f>
        <v>High</v>
      </c>
      <c r="Q240" s="3">
        <v>1</v>
      </c>
      <c r="R240" s="9" t="str">
        <f>VLOOKUP(Q240,Mapping!$A$16:$B$20,2,0)</f>
        <v>Entry Level</v>
      </c>
      <c r="S240" s="9" t="s">
        <v>31</v>
      </c>
      <c r="T240" s="3">
        <v>2</v>
      </c>
      <c r="U240" s="9" t="str">
        <f>VLOOKUP(T240,Mapping!$E$9:$F$12,2,0)</f>
        <v>Dissatisfied</v>
      </c>
      <c r="V240" s="9" t="s">
        <v>22</v>
      </c>
      <c r="W240" s="5">
        <v>3931</v>
      </c>
      <c r="X240" s="3">
        <v>2</v>
      </c>
      <c r="Y240" s="9" t="s">
        <v>17</v>
      </c>
      <c r="Z240" s="4">
        <v>11</v>
      </c>
      <c r="AA240" s="24">
        <f>HR_Analytics[[#This Row],[Salary Hike]]/100</f>
        <v>0.11</v>
      </c>
      <c r="AB240" s="3">
        <v>3</v>
      </c>
      <c r="AC240" s="9" t="str">
        <f>VLOOKUP(AB240,Mapping!$E$2:$F$3,2,0)</f>
        <v>Excellent</v>
      </c>
      <c r="AD240" s="3">
        <v>1</v>
      </c>
      <c r="AE240" s="9" t="str">
        <f>VLOOKUP(AD240,Mapping!$E$16:$F$19,2,0)</f>
        <v>Very Dissatisfied</v>
      </c>
      <c r="AF240" s="3">
        <v>1</v>
      </c>
      <c r="AG240" s="3">
        <v>6</v>
      </c>
      <c r="AH240" s="3" t="str" cm="1">
        <f t="array" ref="AH240">_xlfn.IFS(HR_Analytics[[#This Row],[Total Working Years]]&lt;=2,"0-2",HR_Analytics[[#This Row],[Total Working Years]]&lt;=5,"2-5",HR_Analytics[[#This Row],[Total Working Years]]&lt;=10,"5-10",HR_Analytics[[#This Row],[Total Working Years]]&lt;=20,"10-20",HR_Analytics[[#This Row],[Total Working Years]]&lt;=40,"20-40")</f>
        <v>5-10</v>
      </c>
      <c r="AI240" s="3">
        <v>5</v>
      </c>
      <c r="AJ240" s="3">
        <v>3</v>
      </c>
      <c r="AK240" s="9" t="str">
        <f>VLOOKUP(AJ240,Mapping!$J$10:$K$13,2,0)</f>
        <v>Better</v>
      </c>
      <c r="AL240" s="3">
        <v>4</v>
      </c>
      <c r="AM240" s="3" t="str" cm="1">
        <f t="array" ref="AM240">_xlfn.IFS(HR_Analytics[[#This Row],[Years At Company]]&lt;=2,"0-2",HR_Analytics[[#This Row],[Years At Company]]&lt;=5,"2-5",HR_Analytics[[#This Row],[Years At Company]]&lt;=10,"5-10",HR_Analytics[[#This Row],[Years At Company]]&lt;=20,"10-20",HR_Analytics[[#This Row],[Years At Company]]&lt;=40,"20-40")</f>
        <v>2-5</v>
      </c>
      <c r="AN240" s="3">
        <v>3</v>
      </c>
      <c r="AO240" s="3" t="str" cm="1">
        <f t="array" ref="AO240">_xlfn.IFS(HR_Analytics[[#This Row],[Years In Current Role]]&lt;=2,"0-2",HR_Analytics[[#This Row],[Years In Current Role]]&lt;=5,"2-5",HR_Analytics[[#This Row],[Years In Current Role]]&lt;=10,"5-10",HR_Analytics[[#This Row],[Years In Current Role]]&lt;=15,"10-15",HR_Analytics[[#This Row],[Years In Current Role]]&gt;15,"Above 15")</f>
        <v>2-5</v>
      </c>
      <c r="AP240" s="3">
        <v>1</v>
      </c>
      <c r="AQ240" s="14" t="str" cm="1">
        <f t="array" ref="AQ240">_xlfn.IFS(HR_Analytics[[#This Row],[Years Since Last Promotion]]&lt;=2,"0-2",HR_Analytics[[#This Row],[Years Since Last Promotion]]&lt;=5,"2-5",HR_Analytics[[#This Row],[Years Since Last Promotion]]&lt;=10,"5-10",HR_Analytics[[#This Row],[Years Since Last Promotion]]&lt;=15,"10-15")</f>
        <v>0-2</v>
      </c>
      <c r="AR240" s="14">
        <v>2</v>
      </c>
      <c r="AS240" s="3" t="str" cm="1">
        <f t="array" ref="AS2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41" spans="1:45" x14ac:dyDescent="0.25">
      <c r="A241" s="12">
        <v>32</v>
      </c>
      <c r="B241" s="12" t="str" cm="1">
        <f t="array" ref="B241">_xlfn.IFS(HR_Analytics[[#This Row],[Age]]&lt;=30,"Below 30",HR_Analytics[[#This Row],[Age]]&lt;=40,"30-40",HR_Analytics[[#This Row],[Age]]&lt;=60,"40-60")</f>
        <v>30-40</v>
      </c>
      <c r="C241" s="9" t="s">
        <v>10</v>
      </c>
      <c r="D241" s="9" t="s">
        <v>11</v>
      </c>
      <c r="E241" s="9" t="s">
        <v>19</v>
      </c>
      <c r="F241" s="3">
        <v>1</v>
      </c>
      <c r="G241" s="3" t="str" cm="1">
        <f t="array" ref="G241">_xlfn.IFS(HR_Analytics[[#This Row],[Distance From Home]]&lt;=5,"1-5",HR_Analytics[[#This Row],[Distance From Home]]&lt;=10,"5-10",HR_Analytics[[#This Row],[Distance From Home]]&lt;=15,"10-15",HR_Analytics[[#This Row],[Distance From Home]]&lt;=20,"15-20",HR_Analytics[[#This Row],[Distance From Home]]&gt;20,"Above 20")</f>
        <v>1-5</v>
      </c>
      <c r="H241" s="3">
        <v>3</v>
      </c>
      <c r="I241" s="9" t="str">
        <f>VLOOKUP(H241,Mapping!$J$2:$K$6,2,0)</f>
        <v>Bachelors</v>
      </c>
      <c r="J241" s="9" t="s">
        <v>13</v>
      </c>
      <c r="K241" s="3">
        <v>331</v>
      </c>
      <c r="L241" s="3">
        <v>4</v>
      </c>
      <c r="M241" s="9" t="str">
        <f>VLOOKUP(L241,Mapping!$A$2:$B$5,2,0)</f>
        <v>Satisfied</v>
      </c>
      <c r="N241" s="9" t="s">
        <v>20</v>
      </c>
      <c r="O241" s="3">
        <v>2</v>
      </c>
      <c r="P241" s="9" t="str">
        <f>VLOOKUP(O241,Mapping!$A$9:$B$12,2,0)</f>
        <v>Medium</v>
      </c>
      <c r="Q241" s="3">
        <v>1</v>
      </c>
      <c r="R241" s="9" t="str">
        <f>VLOOKUP(Q241,Mapping!$A$16:$B$20,2,0)</f>
        <v>Entry Level</v>
      </c>
      <c r="S241" s="9" t="s">
        <v>24</v>
      </c>
      <c r="T241" s="3">
        <v>3</v>
      </c>
      <c r="U241" s="9" t="str">
        <f>VLOOKUP(T241,Mapping!$E$9:$F$12,2,0)</f>
        <v>Neutral</v>
      </c>
      <c r="V241" s="9" t="s">
        <v>16</v>
      </c>
      <c r="W241" s="5">
        <v>3730</v>
      </c>
      <c r="X241" s="3">
        <v>0</v>
      </c>
      <c r="Y241" s="9" t="s">
        <v>10</v>
      </c>
      <c r="Z241" s="4">
        <v>14</v>
      </c>
      <c r="AA241" s="24">
        <f>HR_Analytics[[#This Row],[Salary Hike]]/100</f>
        <v>0.14000000000000001</v>
      </c>
      <c r="AB241" s="3">
        <v>3</v>
      </c>
      <c r="AC241" s="9" t="str">
        <f>VLOOKUP(AB241,Mapping!$E$2:$F$3,2,0)</f>
        <v>Excellent</v>
      </c>
      <c r="AD241" s="3">
        <v>4</v>
      </c>
      <c r="AE241" s="9" t="str">
        <f>VLOOKUP(AD241,Mapping!$E$16:$F$19,2,0)</f>
        <v>Satisfied</v>
      </c>
      <c r="AF241" s="3">
        <v>0</v>
      </c>
      <c r="AG241" s="3">
        <v>4</v>
      </c>
      <c r="AH241" s="3" t="str" cm="1">
        <f t="array" ref="AH241">_xlfn.IFS(HR_Analytics[[#This Row],[Total Working Years]]&lt;=2,"0-2",HR_Analytics[[#This Row],[Total Working Years]]&lt;=5,"2-5",HR_Analytics[[#This Row],[Total Working Years]]&lt;=10,"5-10",HR_Analytics[[#This Row],[Total Working Years]]&lt;=20,"10-20",HR_Analytics[[#This Row],[Total Working Years]]&lt;=40,"20-40")</f>
        <v>2-5</v>
      </c>
      <c r="AI241" s="3">
        <v>2</v>
      </c>
      <c r="AJ241" s="3">
        <v>1</v>
      </c>
      <c r="AK241" s="9" t="str">
        <f>VLOOKUP(AJ241,Mapping!$J$10:$K$13,2,0)</f>
        <v>Bad</v>
      </c>
      <c r="AL241" s="3">
        <v>3</v>
      </c>
      <c r="AM241" s="3" t="str" cm="1">
        <f t="array" ref="AM241">_xlfn.IFS(HR_Analytics[[#This Row],[Years At Company]]&lt;=2,"0-2",HR_Analytics[[#This Row],[Years At Company]]&lt;=5,"2-5",HR_Analytics[[#This Row],[Years At Company]]&lt;=10,"5-10",HR_Analytics[[#This Row],[Years At Company]]&lt;=20,"10-20",HR_Analytics[[#This Row],[Years At Company]]&lt;=40,"20-40")</f>
        <v>2-5</v>
      </c>
      <c r="AN241" s="3">
        <v>2</v>
      </c>
      <c r="AO241" s="3" t="str" cm="1">
        <f t="array" ref="AO241">_xlfn.IFS(HR_Analytics[[#This Row],[Years In Current Role]]&lt;=2,"0-2",HR_Analytics[[#This Row],[Years In Current Role]]&lt;=5,"2-5",HR_Analytics[[#This Row],[Years In Current Role]]&lt;=10,"5-10",HR_Analytics[[#This Row],[Years In Current Role]]&lt;=15,"10-15",HR_Analytics[[#This Row],[Years In Current Role]]&gt;15,"Above 15")</f>
        <v>0-2</v>
      </c>
      <c r="AP241" s="3">
        <v>1</v>
      </c>
      <c r="AQ241" s="14" t="str" cm="1">
        <f t="array" ref="AQ241">_xlfn.IFS(HR_Analytics[[#This Row],[Years Since Last Promotion]]&lt;=2,"0-2",HR_Analytics[[#This Row],[Years Since Last Promotion]]&lt;=5,"2-5",HR_Analytics[[#This Row],[Years Since Last Promotion]]&lt;=10,"5-10",HR_Analytics[[#This Row],[Years Since Last Promotion]]&lt;=15,"10-15")</f>
        <v>0-2</v>
      </c>
      <c r="AR241" s="14">
        <v>2</v>
      </c>
      <c r="AS241" s="3" t="str" cm="1">
        <f t="array" ref="AS2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42" spans="1:45" x14ac:dyDescent="0.25">
      <c r="A242" s="12">
        <v>39</v>
      </c>
      <c r="B242" s="12" t="str" cm="1">
        <f t="array" ref="B242">_xlfn.IFS(HR_Analytics[[#This Row],[Age]]&lt;=30,"Below 30",HR_Analytics[[#This Row],[Age]]&lt;=40,"30-40",HR_Analytics[[#This Row],[Age]]&lt;=60,"40-60")</f>
        <v>30-40</v>
      </c>
      <c r="C242" s="9" t="s">
        <v>17</v>
      </c>
      <c r="D242" s="9" t="s">
        <v>11</v>
      </c>
      <c r="E242" s="9" t="s">
        <v>19</v>
      </c>
      <c r="F242" s="3">
        <v>1</v>
      </c>
      <c r="G242" s="3" t="str" cm="1">
        <f t="array" ref="G242">_xlfn.IFS(HR_Analytics[[#This Row],[Distance From Home]]&lt;=5,"1-5",HR_Analytics[[#This Row],[Distance From Home]]&lt;=10,"5-10",HR_Analytics[[#This Row],[Distance From Home]]&lt;=15,"10-15",HR_Analytics[[#This Row],[Distance From Home]]&lt;=20,"15-20",HR_Analytics[[#This Row],[Distance From Home]]&gt;20,"Above 20")</f>
        <v>1-5</v>
      </c>
      <c r="H242" s="3">
        <v>4</v>
      </c>
      <c r="I242" s="9" t="str">
        <f>VLOOKUP(H242,Mapping!$J$2:$K$6,2,0)</f>
        <v>Masters</v>
      </c>
      <c r="J242" s="9" t="s">
        <v>25</v>
      </c>
      <c r="K242" s="3">
        <v>332</v>
      </c>
      <c r="L242" s="3">
        <v>3</v>
      </c>
      <c r="M242" s="9" t="str">
        <f>VLOOKUP(L242,Mapping!$A$2:$B$5,2,0)</f>
        <v>Neutral</v>
      </c>
      <c r="N242" s="9" t="s">
        <v>14</v>
      </c>
      <c r="O242" s="3">
        <v>3</v>
      </c>
      <c r="P242" s="9" t="str">
        <f>VLOOKUP(O242,Mapping!$A$9:$B$12,2,0)</f>
        <v>High</v>
      </c>
      <c r="Q242" s="3">
        <v>1</v>
      </c>
      <c r="R242" s="9" t="str">
        <f>VLOOKUP(Q242,Mapping!$A$16:$B$20,2,0)</f>
        <v>Entry Level</v>
      </c>
      <c r="S242" s="9" t="s">
        <v>24</v>
      </c>
      <c r="T242" s="3">
        <v>3</v>
      </c>
      <c r="U242" s="9" t="str">
        <f>VLOOKUP(T242,Mapping!$E$9:$F$12,2,0)</f>
        <v>Neutral</v>
      </c>
      <c r="V242" s="9" t="s">
        <v>26</v>
      </c>
      <c r="W242" s="5">
        <v>2232</v>
      </c>
      <c r="X242" s="3">
        <v>7</v>
      </c>
      <c r="Y242" s="9" t="s">
        <v>17</v>
      </c>
      <c r="Z242" s="4">
        <v>14</v>
      </c>
      <c r="AA242" s="24">
        <f>HR_Analytics[[#This Row],[Salary Hike]]/100</f>
        <v>0.14000000000000001</v>
      </c>
      <c r="AB242" s="3">
        <v>3</v>
      </c>
      <c r="AC242" s="9" t="str">
        <f>VLOOKUP(AB242,Mapping!$E$2:$F$3,2,0)</f>
        <v>Excellent</v>
      </c>
      <c r="AD242" s="3">
        <v>3</v>
      </c>
      <c r="AE242" s="9" t="str">
        <f>VLOOKUP(AD242,Mapping!$E$16:$F$19,2,0)</f>
        <v>Neutral</v>
      </c>
      <c r="AF242" s="3">
        <v>3</v>
      </c>
      <c r="AG242" s="3">
        <v>7</v>
      </c>
      <c r="AH242" s="3" t="str" cm="1">
        <f t="array" ref="AH242">_xlfn.IFS(HR_Analytics[[#This Row],[Total Working Years]]&lt;=2,"0-2",HR_Analytics[[#This Row],[Total Working Years]]&lt;=5,"2-5",HR_Analytics[[#This Row],[Total Working Years]]&lt;=10,"5-10",HR_Analytics[[#This Row],[Total Working Years]]&lt;=20,"10-20",HR_Analytics[[#This Row],[Total Working Years]]&lt;=40,"20-40")</f>
        <v>5-10</v>
      </c>
      <c r="AI242" s="3">
        <v>1</v>
      </c>
      <c r="AJ242" s="3">
        <v>3</v>
      </c>
      <c r="AK242" s="9" t="str">
        <f>VLOOKUP(AJ242,Mapping!$J$10:$K$13,2,0)</f>
        <v>Better</v>
      </c>
      <c r="AL242" s="3">
        <v>3</v>
      </c>
      <c r="AM242" s="3" t="str" cm="1">
        <f t="array" ref="AM242">_xlfn.IFS(HR_Analytics[[#This Row],[Years At Company]]&lt;=2,"0-2",HR_Analytics[[#This Row],[Years At Company]]&lt;=5,"2-5",HR_Analytics[[#This Row],[Years At Company]]&lt;=10,"5-10",HR_Analytics[[#This Row],[Years At Company]]&lt;=20,"10-20",HR_Analytics[[#This Row],[Years At Company]]&lt;=40,"20-40")</f>
        <v>2-5</v>
      </c>
      <c r="AN242" s="3">
        <v>2</v>
      </c>
      <c r="AO242" s="3" t="str" cm="1">
        <f t="array" ref="AO242">_xlfn.IFS(HR_Analytics[[#This Row],[Years In Current Role]]&lt;=2,"0-2",HR_Analytics[[#This Row],[Years In Current Role]]&lt;=5,"2-5",HR_Analytics[[#This Row],[Years In Current Role]]&lt;=10,"5-10",HR_Analytics[[#This Row],[Years In Current Role]]&lt;=15,"10-15",HR_Analytics[[#This Row],[Years In Current Role]]&gt;15,"Above 15")</f>
        <v>0-2</v>
      </c>
      <c r="AP242" s="3">
        <v>1</v>
      </c>
      <c r="AQ242" s="14" t="str" cm="1">
        <f t="array" ref="AQ242">_xlfn.IFS(HR_Analytics[[#This Row],[Years Since Last Promotion]]&lt;=2,"0-2",HR_Analytics[[#This Row],[Years Since Last Promotion]]&lt;=5,"2-5",HR_Analytics[[#This Row],[Years Since Last Promotion]]&lt;=10,"5-10",HR_Analytics[[#This Row],[Years Since Last Promotion]]&lt;=15,"10-15")</f>
        <v>0-2</v>
      </c>
      <c r="AR242" s="14">
        <v>2</v>
      </c>
      <c r="AS242" s="3" t="str" cm="1">
        <f t="array" ref="AS2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43" spans="1:45" x14ac:dyDescent="0.25">
      <c r="A243" s="12">
        <v>32</v>
      </c>
      <c r="B243" s="12" t="str" cm="1">
        <f t="array" ref="B243">_xlfn.IFS(HR_Analytics[[#This Row],[Age]]&lt;=30,"Below 30",HR_Analytics[[#This Row],[Age]]&lt;=40,"30-40",HR_Analytics[[#This Row],[Age]]&lt;=60,"40-60")</f>
        <v>30-40</v>
      </c>
      <c r="C243" s="9" t="s">
        <v>17</v>
      </c>
      <c r="D243" s="9" t="s">
        <v>29</v>
      </c>
      <c r="E243" s="9" t="s">
        <v>12</v>
      </c>
      <c r="F243" s="3">
        <v>26</v>
      </c>
      <c r="G243" s="3" t="str" cm="1">
        <f t="array" ref="G243">_xlfn.IFS(HR_Analytics[[#This Row],[Distance From Home]]&lt;=5,"1-5",HR_Analytics[[#This Row],[Distance From Home]]&lt;=10,"5-10",HR_Analytics[[#This Row],[Distance From Home]]&lt;=15,"10-15",HR_Analytics[[#This Row],[Distance From Home]]&lt;=20,"15-20",HR_Analytics[[#This Row],[Distance From Home]]&gt;20,"Above 20")</f>
        <v>Above 20</v>
      </c>
      <c r="H243" s="3">
        <v>4</v>
      </c>
      <c r="I243" s="9" t="str">
        <f>VLOOKUP(H243,Mapping!$J$2:$K$6,2,0)</f>
        <v>Masters</v>
      </c>
      <c r="J243" s="9" t="s">
        <v>33</v>
      </c>
      <c r="K243" s="3">
        <v>333</v>
      </c>
      <c r="L243" s="3">
        <v>3</v>
      </c>
      <c r="M243" s="9" t="str">
        <f>VLOOKUP(L243,Mapping!$A$2:$B$5,2,0)</f>
        <v>Neutral</v>
      </c>
      <c r="N243" s="9" t="s">
        <v>20</v>
      </c>
      <c r="O243" s="3">
        <v>3</v>
      </c>
      <c r="P243" s="9" t="str">
        <f>VLOOKUP(O243,Mapping!$A$9:$B$12,2,0)</f>
        <v>High</v>
      </c>
      <c r="Q243" s="3">
        <v>2</v>
      </c>
      <c r="R243" s="9" t="str">
        <f>VLOOKUP(Q243,Mapping!$A$16:$B$20,2,0)</f>
        <v>Junior</v>
      </c>
      <c r="S243" s="9" t="s">
        <v>15</v>
      </c>
      <c r="T243" s="3">
        <v>4</v>
      </c>
      <c r="U243" s="9" t="str">
        <f>VLOOKUP(T243,Mapping!$E$9:$F$12,2,0)</f>
        <v>Satisfied</v>
      </c>
      <c r="V243" s="9" t="s">
        <v>22</v>
      </c>
      <c r="W243" s="5">
        <v>4465</v>
      </c>
      <c r="X243" s="3">
        <v>0</v>
      </c>
      <c r="Y243" s="9" t="s">
        <v>17</v>
      </c>
      <c r="Z243" s="4">
        <v>18</v>
      </c>
      <c r="AA243" s="24">
        <f>HR_Analytics[[#This Row],[Salary Hike]]/100</f>
        <v>0.18</v>
      </c>
      <c r="AB243" s="3">
        <v>3</v>
      </c>
      <c r="AC243" s="9" t="str">
        <f>VLOOKUP(AB243,Mapping!$E$2:$F$3,2,0)</f>
        <v>Excellent</v>
      </c>
      <c r="AD243" s="3">
        <v>1</v>
      </c>
      <c r="AE243" s="9" t="str">
        <f>VLOOKUP(AD243,Mapping!$E$16:$F$19,2,0)</f>
        <v>Very Dissatisfied</v>
      </c>
      <c r="AF243" s="3">
        <v>0</v>
      </c>
      <c r="AG243" s="3">
        <v>4</v>
      </c>
      <c r="AH243" s="3" t="str" cm="1">
        <f t="array" ref="AH243">_xlfn.IFS(HR_Analytics[[#This Row],[Total Working Years]]&lt;=2,"0-2",HR_Analytics[[#This Row],[Total Working Years]]&lt;=5,"2-5",HR_Analytics[[#This Row],[Total Working Years]]&lt;=10,"5-10",HR_Analytics[[#This Row],[Total Working Years]]&lt;=20,"10-20",HR_Analytics[[#This Row],[Total Working Years]]&lt;=40,"20-40")</f>
        <v>2-5</v>
      </c>
      <c r="AI243" s="3">
        <v>2</v>
      </c>
      <c r="AJ243" s="3">
        <v>3</v>
      </c>
      <c r="AK243" s="9" t="str">
        <f>VLOOKUP(AJ243,Mapping!$J$10:$K$13,2,0)</f>
        <v>Better</v>
      </c>
      <c r="AL243" s="3">
        <v>3</v>
      </c>
      <c r="AM243" s="3" t="str" cm="1">
        <f t="array" ref="AM243">_xlfn.IFS(HR_Analytics[[#This Row],[Years At Company]]&lt;=2,"0-2",HR_Analytics[[#This Row],[Years At Company]]&lt;=5,"2-5",HR_Analytics[[#This Row],[Years At Company]]&lt;=10,"5-10",HR_Analytics[[#This Row],[Years At Company]]&lt;=20,"10-20",HR_Analytics[[#This Row],[Years At Company]]&lt;=40,"20-40")</f>
        <v>2-5</v>
      </c>
      <c r="AN243" s="3">
        <v>2</v>
      </c>
      <c r="AO243" s="3" t="str" cm="1">
        <f t="array" ref="AO243">_xlfn.IFS(HR_Analytics[[#This Row],[Years In Current Role]]&lt;=2,"0-2",HR_Analytics[[#This Row],[Years In Current Role]]&lt;=5,"2-5",HR_Analytics[[#This Row],[Years In Current Role]]&lt;=10,"5-10",HR_Analytics[[#This Row],[Years In Current Role]]&lt;=15,"10-15",HR_Analytics[[#This Row],[Years In Current Role]]&gt;15,"Above 15")</f>
        <v>0-2</v>
      </c>
      <c r="AP243" s="3">
        <v>2</v>
      </c>
      <c r="AQ243" s="14" t="str" cm="1">
        <f t="array" ref="AQ243">_xlfn.IFS(HR_Analytics[[#This Row],[Years Since Last Promotion]]&lt;=2,"0-2",HR_Analytics[[#This Row],[Years Since Last Promotion]]&lt;=5,"2-5",HR_Analytics[[#This Row],[Years Since Last Promotion]]&lt;=10,"5-10",HR_Analytics[[#This Row],[Years Since Last Promotion]]&lt;=15,"10-15")</f>
        <v>0-2</v>
      </c>
      <c r="AR243" s="14">
        <v>2</v>
      </c>
      <c r="AS243" s="3" t="str" cm="1">
        <f t="array" ref="AS2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44" spans="1:45" x14ac:dyDescent="0.25">
      <c r="A244" s="12">
        <v>41</v>
      </c>
      <c r="B244" s="12" t="str" cm="1">
        <f t="array" ref="B244">_xlfn.IFS(HR_Analytics[[#This Row],[Age]]&lt;=30,"Below 30",HR_Analytics[[#This Row],[Age]]&lt;=40,"30-40",HR_Analytics[[#This Row],[Age]]&lt;=60,"40-60")</f>
        <v>40-60</v>
      </c>
      <c r="C244" s="9" t="s">
        <v>17</v>
      </c>
      <c r="D244" s="9" t="s">
        <v>11</v>
      </c>
      <c r="E244" s="9" t="s">
        <v>19</v>
      </c>
      <c r="F244" s="3">
        <v>19</v>
      </c>
      <c r="G244" s="3" t="str" cm="1">
        <f t="array" ref="G244">_xlfn.IFS(HR_Analytics[[#This Row],[Distance From Home]]&lt;=5,"1-5",HR_Analytics[[#This Row],[Distance From Home]]&lt;=10,"5-10",HR_Analytics[[#This Row],[Distance From Home]]&lt;=15,"10-15",HR_Analytics[[#This Row],[Distance From Home]]&lt;=20,"15-20",HR_Analytics[[#This Row],[Distance From Home]]&gt;20,"Above 20")</f>
        <v>15-20</v>
      </c>
      <c r="H244" s="3">
        <v>2</v>
      </c>
      <c r="I244" s="9" t="str">
        <f>VLOOKUP(H244,Mapping!$J$2:$K$6,2,0)</f>
        <v>College</v>
      </c>
      <c r="J244" s="9" t="s">
        <v>13</v>
      </c>
      <c r="K244" s="3">
        <v>334</v>
      </c>
      <c r="L244" s="3">
        <v>3</v>
      </c>
      <c r="M244" s="9" t="str">
        <f>VLOOKUP(L244,Mapping!$A$2:$B$5,2,0)</f>
        <v>Neutral</v>
      </c>
      <c r="N244" s="9" t="s">
        <v>20</v>
      </c>
      <c r="O244" s="3">
        <v>3</v>
      </c>
      <c r="P244" s="9" t="str">
        <f>VLOOKUP(O244,Mapping!$A$9:$B$12,2,0)</f>
        <v>High</v>
      </c>
      <c r="Q244" s="3">
        <v>2</v>
      </c>
      <c r="R244" s="9" t="str">
        <f>VLOOKUP(Q244,Mapping!$A$16:$B$20,2,0)</f>
        <v>Junior</v>
      </c>
      <c r="S244" s="9" t="s">
        <v>21</v>
      </c>
      <c r="T244" s="3">
        <v>1</v>
      </c>
      <c r="U244" s="9" t="str">
        <f>VLOOKUP(T244,Mapping!$E$9:$F$12,2,0)</f>
        <v>Very Dissatisfied</v>
      </c>
      <c r="V244" s="9" t="s">
        <v>26</v>
      </c>
      <c r="W244" s="5">
        <v>3072</v>
      </c>
      <c r="X244" s="3">
        <v>2</v>
      </c>
      <c r="Y244" s="9" t="s">
        <v>17</v>
      </c>
      <c r="Z244" s="4">
        <v>16</v>
      </c>
      <c r="AA244" s="24">
        <f>HR_Analytics[[#This Row],[Salary Hike]]/100</f>
        <v>0.16</v>
      </c>
      <c r="AB244" s="3">
        <v>3</v>
      </c>
      <c r="AC244" s="9" t="str">
        <f>VLOOKUP(AB244,Mapping!$E$2:$F$3,2,0)</f>
        <v>Excellent</v>
      </c>
      <c r="AD244" s="3">
        <v>1</v>
      </c>
      <c r="AE244" s="9" t="str">
        <f>VLOOKUP(AD244,Mapping!$E$16:$F$19,2,0)</f>
        <v>Very Dissatisfied</v>
      </c>
      <c r="AF244" s="3">
        <v>2</v>
      </c>
      <c r="AG244" s="3">
        <v>17</v>
      </c>
      <c r="AH244" s="3" t="str" cm="1">
        <f t="array" ref="AH244">_xlfn.IFS(HR_Analytics[[#This Row],[Total Working Years]]&lt;=2,"0-2",HR_Analytics[[#This Row],[Total Working Years]]&lt;=5,"2-5",HR_Analytics[[#This Row],[Total Working Years]]&lt;=10,"5-10",HR_Analytics[[#This Row],[Total Working Years]]&lt;=20,"10-20",HR_Analytics[[#This Row],[Total Working Years]]&lt;=40,"20-40")</f>
        <v>10-20</v>
      </c>
      <c r="AI244" s="3">
        <v>2</v>
      </c>
      <c r="AJ244" s="3">
        <v>2</v>
      </c>
      <c r="AK244" s="9" t="str">
        <f>VLOOKUP(AJ244,Mapping!$J$10:$K$13,2,0)</f>
        <v>Good</v>
      </c>
      <c r="AL244" s="3">
        <v>1</v>
      </c>
      <c r="AM244" s="3" t="str" cm="1">
        <f t="array" ref="AM244">_xlfn.IFS(HR_Analytics[[#This Row],[Years At Company]]&lt;=2,"0-2",HR_Analytics[[#This Row],[Years At Company]]&lt;=5,"2-5",HR_Analytics[[#This Row],[Years At Company]]&lt;=10,"5-10",HR_Analytics[[#This Row],[Years At Company]]&lt;=20,"10-20",HR_Analytics[[#This Row],[Years At Company]]&lt;=40,"20-40")</f>
        <v>0-2</v>
      </c>
      <c r="AN244" s="3">
        <v>0</v>
      </c>
      <c r="AO244" s="3" t="str" cm="1">
        <f t="array" ref="AO244">_xlfn.IFS(HR_Analytics[[#This Row],[Years In Current Role]]&lt;=2,"0-2",HR_Analytics[[#This Row],[Years In Current Role]]&lt;=5,"2-5",HR_Analytics[[#This Row],[Years In Current Role]]&lt;=10,"5-10",HR_Analytics[[#This Row],[Years In Current Role]]&lt;=15,"10-15",HR_Analytics[[#This Row],[Years In Current Role]]&gt;15,"Above 15")</f>
        <v>0-2</v>
      </c>
      <c r="AP244" s="3">
        <v>0</v>
      </c>
      <c r="AQ244" s="14" t="str" cm="1">
        <f t="array" ref="AQ244">_xlfn.IFS(HR_Analytics[[#This Row],[Years Since Last Promotion]]&lt;=2,"0-2",HR_Analytics[[#This Row],[Years Since Last Promotion]]&lt;=5,"2-5",HR_Analytics[[#This Row],[Years Since Last Promotion]]&lt;=10,"5-10",HR_Analytics[[#This Row],[Years Since Last Promotion]]&lt;=15,"10-15")</f>
        <v>0-2</v>
      </c>
      <c r="AR244" s="14">
        <v>0</v>
      </c>
      <c r="AS244" s="3" t="str" cm="1">
        <f t="array" ref="AS2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45" spans="1:45" x14ac:dyDescent="0.25">
      <c r="A245" s="12">
        <v>40</v>
      </c>
      <c r="B245" s="12" t="str" cm="1">
        <f t="array" ref="B245">_xlfn.IFS(HR_Analytics[[#This Row],[Age]]&lt;=30,"Below 30",HR_Analytics[[#This Row],[Age]]&lt;=40,"30-40",HR_Analytics[[#This Row],[Age]]&lt;=60,"40-60")</f>
        <v>30-40</v>
      </c>
      <c r="C245" s="9" t="s">
        <v>17</v>
      </c>
      <c r="D245" s="9" t="s">
        <v>11</v>
      </c>
      <c r="E245" s="9" t="s">
        <v>19</v>
      </c>
      <c r="F245" s="3">
        <v>24</v>
      </c>
      <c r="G245" s="3" t="str" cm="1">
        <f t="array" ref="G245">_xlfn.IFS(HR_Analytics[[#This Row],[Distance From Home]]&lt;=5,"1-5",HR_Analytics[[#This Row],[Distance From Home]]&lt;=10,"5-10",HR_Analytics[[#This Row],[Distance From Home]]&lt;=15,"10-15",HR_Analytics[[#This Row],[Distance From Home]]&lt;=20,"15-20",HR_Analytics[[#This Row],[Distance From Home]]&gt;20,"Above 20")</f>
        <v>Above 20</v>
      </c>
      <c r="H245" s="3">
        <v>2</v>
      </c>
      <c r="I245" s="9" t="str">
        <f>VLOOKUP(H245,Mapping!$J$2:$K$6,2,0)</f>
        <v>College</v>
      </c>
      <c r="J245" s="9" t="s">
        <v>34</v>
      </c>
      <c r="K245" s="3">
        <v>335</v>
      </c>
      <c r="L245" s="3">
        <v>1</v>
      </c>
      <c r="M245" s="9" t="str">
        <f>VLOOKUP(L245,Mapping!$A$2:$B$5,2,0)</f>
        <v>Very Dissatisfied</v>
      </c>
      <c r="N245" s="9" t="s">
        <v>20</v>
      </c>
      <c r="O245" s="3">
        <v>3</v>
      </c>
      <c r="P245" s="9" t="str">
        <f>VLOOKUP(O245,Mapping!$A$9:$B$12,2,0)</f>
        <v>High</v>
      </c>
      <c r="Q245" s="3">
        <v>2</v>
      </c>
      <c r="R245" s="9" t="str">
        <f>VLOOKUP(Q245,Mapping!$A$16:$B$20,2,0)</f>
        <v>Junior</v>
      </c>
      <c r="S245" s="9" t="s">
        <v>21</v>
      </c>
      <c r="T245" s="3">
        <v>4</v>
      </c>
      <c r="U245" s="9" t="str">
        <f>VLOOKUP(T245,Mapping!$E$9:$F$12,2,0)</f>
        <v>Satisfied</v>
      </c>
      <c r="V245" s="9" t="s">
        <v>26</v>
      </c>
      <c r="W245" s="5">
        <v>3319</v>
      </c>
      <c r="X245" s="3">
        <v>1</v>
      </c>
      <c r="Y245" s="9" t="s">
        <v>17</v>
      </c>
      <c r="Z245" s="4">
        <v>17</v>
      </c>
      <c r="AA245" s="24">
        <f>HR_Analytics[[#This Row],[Salary Hike]]/100</f>
        <v>0.17</v>
      </c>
      <c r="AB245" s="3">
        <v>3</v>
      </c>
      <c r="AC245" s="9" t="str">
        <f>VLOOKUP(AB245,Mapping!$E$2:$F$3,2,0)</f>
        <v>Excellent</v>
      </c>
      <c r="AD245" s="3">
        <v>1</v>
      </c>
      <c r="AE245" s="9" t="str">
        <f>VLOOKUP(AD245,Mapping!$E$16:$F$19,2,0)</f>
        <v>Very Dissatisfied</v>
      </c>
      <c r="AF245" s="3">
        <v>2</v>
      </c>
      <c r="AG245" s="3">
        <v>9</v>
      </c>
      <c r="AH245" s="3" t="str" cm="1">
        <f t="array" ref="AH245">_xlfn.IFS(HR_Analytics[[#This Row],[Total Working Years]]&lt;=2,"0-2",HR_Analytics[[#This Row],[Total Working Years]]&lt;=5,"2-5",HR_Analytics[[#This Row],[Total Working Years]]&lt;=10,"5-10",HR_Analytics[[#This Row],[Total Working Years]]&lt;=20,"10-20",HR_Analytics[[#This Row],[Total Working Years]]&lt;=40,"20-40")</f>
        <v>5-10</v>
      </c>
      <c r="AI245" s="3">
        <v>3</v>
      </c>
      <c r="AJ245" s="3">
        <v>3</v>
      </c>
      <c r="AK245" s="9" t="str">
        <f>VLOOKUP(AJ245,Mapping!$J$10:$K$13,2,0)</f>
        <v>Better</v>
      </c>
      <c r="AL245" s="3">
        <v>9</v>
      </c>
      <c r="AM245" s="3" t="str" cm="1">
        <f t="array" ref="AM245">_xlfn.IFS(HR_Analytics[[#This Row],[Years At Company]]&lt;=2,"0-2",HR_Analytics[[#This Row],[Years At Company]]&lt;=5,"2-5",HR_Analytics[[#This Row],[Years At Company]]&lt;=10,"5-10",HR_Analytics[[#This Row],[Years At Company]]&lt;=20,"10-20",HR_Analytics[[#This Row],[Years At Company]]&lt;=40,"20-40")</f>
        <v>5-10</v>
      </c>
      <c r="AN245" s="3">
        <v>8</v>
      </c>
      <c r="AO245" s="3" t="str" cm="1">
        <f t="array" ref="AO245">_xlfn.IFS(HR_Analytics[[#This Row],[Years In Current Role]]&lt;=2,"0-2",HR_Analytics[[#This Row],[Years In Current Role]]&lt;=5,"2-5",HR_Analytics[[#This Row],[Years In Current Role]]&lt;=10,"5-10",HR_Analytics[[#This Row],[Years In Current Role]]&lt;=15,"10-15",HR_Analytics[[#This Row],[Years In Current Role]]&gt;15,"Above 15")</f>
        <v>5-10</v>
      </c>
      <c r="AP245" s="3">
        <v>4</v>
      </c>
      <c r="AQ245" s="14" t="str" cm="1">
        <f t="array" ref="AQ245">_xlfn.IFS(HR_Analytics[[#This Row],[Years Since Last Promotion]]&lt;=2,"0-2",HR_Analytics[[#This Row],[Years Since Last Promotion]]&lt;=5,"2-5",HR_Analytics[[#This Row],[Years Since Last Promotion]]&lt;=10,"5-10",HR_Analytics[[#This Row],[Years Since Last Promotion]]&lt;=15,"10-15")</f>
        <v>2-5</v>
      </c>
      <c r="AR245" s="14">
        <v>7</v>
      </c>
      <c r="AS245" s="3" t="str" cm="1">
        <f t="array" ref="AS2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46" spans="1:45" x14ac:dyDescent="0.25">
      <c r="A246" s="12">
        <v>45</v>
      </c>
      <c r="B246" s="12" t="str" cm="1">
        <f t="array" ref="B246">_xlfn.IFS(HR_Analytics[[#This Row],[Age]]&lt;=30,"Below 30",HR_Analytics[[#This Row],[Age]]&lt;=40,"30-40",HR_Analytics[[#This Row],[Age]]&lt;=60,"40-60")</f>
        <v>40-60</v>
      </c>
      <c r="C246" s="9" t="s">
        <v>17</v>
      </c>
      <c r="D246" s="9" t="s">
        <v>11</v>
      </c>
      <c r="E246" s="9" t="s">
        <v>19</v>
      </c>
      <c r="F246" s="3">
        <v>1</v>
      </c>
      <c r="G246" s="3" t="str" cm="1">
        <f t="array" ref="G246">_xlfn.IFS(HR_Analytics[[#This Row],[Distance From Home]]&lt;=5,"1-5",HR_Analytics[[#This Row],[Distance From Home]]&lt;=10,"5-10",HR_Analytics[[#This Row],[Distance From Home]]&lt;=15,"10-15",HR_Analytics[[#This Row],[Distance From Home]]&lt;=20,"15-20",HR_Analytics[[#This Row],[Distance From Home]]&gt;20,"Above 20")</f>
        <v>1-5</v>
      </c>
      <c r="H246" s="3">
        <v>3</v>
      </c>
      <c r="I246" s="9" t="str">
        <f>VLOOKUP(H246,Mapping!$J$2:$K$6,2,0)</f>
        <v>Bachelors</v>
      </c>
      <c r="J246" s="9" t="s">
        <v>23</v>
      </c>
      <c r="K246" s="3">
        <v>336</v>
      </c>
      <c r="L246" s="3">
        <v>3</v>
      </c>
      <c r="M246" s="9" t="str">
        <f>VLOOKUP(L246,Mapping!$A$2:$B$5,2,0)</f>
        <v>Neutral</v>
      </c>
      <c r="N246" s="9" t="s">
        <v>20</v>
      </c>
      <c r="O246" s="3">
        <v>4</v>
      </c>
      <c r="P246" s="9" t="str">
        <f>VLOOKUP(O246,Mapping!$A$9:$B$12,2,0)</f>
        <v>Very High</v>
      </c>
      <c r="Q246" s="3">
        <v>5</v>
      </c>
      <c r="R246" s="9" t="str">
        <f>VLOOKUP(Q246,Mapping!$A$16:$B$20,2,0)</f>
        <v>Executive</v>
      </c>
      <c r="S246" s="9" t="s">
        <v>30</v>
      </c>
      <c r="T246" s="3">
        <v>4</v>
      </c>
      <c r="U246" s="9" t="str">
        <f>VLOOKUP(T246,Mapping!$E$9:$F$12,2,0)</f>
        <v>Satisfied</v>
      </c>
      <c r="V246" s="9" t="s">
        <v>22</v>
      </c>
      <c r="W246" s="5">
        <v>19202</v>
      </c>
      <c r="X246" s="3">
        <v>0</v>
      </c>
      <c r="Y246" s="9" t="s">
        <v>17</v>
      </c>
      <c r="Z246" s="4">
        <v>11</v>
      </c>
      <c r="AA246" s="24">
        <f>HR_Analytics[[#This Row],[Salary Hike]]/100</f>
        <v>0.11</v>
      </c>
      <c r="AB246" s="3">
        <v>3</v>
      </c>
      <c r="AC246" s="9" t="str">
        <f>VLOOKUP(AB246,Mapping!$E$2:$F$3,2,0)</f>
        <v>Excellent</v>
      </c>
      <c r="AD246" s="3">
        <v>3</v>
      </c>
      <c r="AE246" s="9" t="str">
        <f>VLOOKUP(AD246,Mapping!$E$16:$F$19,2,0)</f>
        <v>Neutral</v>
      </c>
      <c r="AF246" s="3">
        <v>1</v>
      </c>
      <c r="AG246" s="3">
        <v>25</v>
      </c>
      <c r="AH246" s="3" t="str" cm="1">
        <f t="array" ref="AH246">_xlfn.IFS(HR_Analytics[[#This Row],[Total Working Years]]&lt;=2,"0-2",HR_Analytics[[#This Row],[Total Working Years]]&lt;=5,"2-5",HR_Analytics[[#This Row],[Total Working Years]]&lt;=10,"5-10",HR_Analytics[[#This Row],[Total Working Years]]&lt;=20,"10-20",HR_Analytics[[#This Row],[Total Working Years]]&lt;=40,"20-40")</f>
        <v>20-40</v>
      </c>
      <c r="AI246" s="3">
        <v>2</v>
      </c>
      <c r="AJ246" s="3">
        <v>3</v>
      </c>
      <c r="AK246" s="9" t="str">
        <f>VLOOKUP(AJ246,Mapping!$J$10:$K$13,2,0)</f>
        <v>Better</v>
      </c>
      <c r="AL246" s="3">
        <v>24</v>
      </c>
      <c r="AM246" s="3" t="str" cm="1">
        <f t="array" ref="AM246">_xlfn.IFS(HR_Analytics[[#This Row],[Years At Company]]&lt;=2,"0-2",HR_Analytics[[#This Row],[Years At Company]]&lt;=5,"2-5",HR_Analytics[[#This Row],[Years At Company]]&lt;=10,"5-10",HR_Analytics[[#This Row],[Years At Company]]&lt;=20,"10-20",HR_Analytics[[#This Row],[Years At Company]]&lt;=40,"20-40")</f>
        <v>20-40</v>
      </c>
      <c r="AN246" s="3">
        <v>0</v>
      </c>
      <c r="AO246" s="3" t="str" cm="1">
        <f t="array" ref="AO246">_xlfn.IFS(HR_Analytics[[#This Row],[Years In Current Role]]&lt;=2,"0-2",HR_Analytics[[#This Row],[Years In Current Role]]&lt;=5,"2-5",HR_Analytics[[#This Row],[Years In Current Role]]&lt;=10,"5-10",HR_Analytics[[#This Row],[Years In Current Role]]&lt;=15,"10-15",HR_Analytics[[#This Row],[Years In Current Role]]&gt;15,"Above 15")</f>
        <v>0-2</v>
      </c>
      <c r="AP246" s="3">
        <v>1</v>
      </c>
      <c r="AQ246" s="14" t="str" cm="1">
        <f t="array" ref="AQ246">_xlfn.IFS(HR_Analytics[[#This Row],[Years Since Last Promotion]]&lt;=2,"0-2",HR_Analytics[[#This Row],[Years Since Last Promotion]]&lt;=5,"2-5",HR_Analytics[[#This Row],[Years Since Last Promotion]]&lt;=10,"5-10",HR_Analytics[[#This Row],[Years Since Last Promotion]]&lt;=15,"10-15")</f>
        <v>0-2</v>
      </c>
      <c r="AR246" s="14">
        <v>7</v>
      </c>
      <c r="AS246" s="3" t="str" cm="1">
        <f t="array" ref="AS2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47" spans="1:45" x14ac:dyDescent="0.25">
      <c r="A247" s="12">
        <v>31</v>
      </c>
      <c r="B247" s="12" t="str" cm="1">
        <f t="array" ref="B247">_xlfn.IFS(HR_Analytics[[#This Row],[Age]]&lt;=30,"Below 30",HR_Analytics[[#This Row],[Age]]&lt;=40,"30-40",HR_Analytics[[#This Row],[Age]]&lt;=60,"40-60")</f>
        <v>30-40</v>
      </c>
      <c r="C247" s="9" t="s">
        <v>17</v>
      </c>
      <c r="D247" s="9" t="s">
        <v>18</v>
      </c>
      <c r="E247" s="9" t="s">
        <v>19</v>
      </c>
      <c r="F247" s="3">
        <v>3</v>
      </c>
      <c r="G247" s="3" t="str" cm="1">
        <f t="array" ref="G247">_xlfn.IFS(HR_Analytics[[#This Row],[Distance From Home]]&lt;=5,"1-5",HR_Analytics[[#This Row],[Distance From Home]]&lt;=10,"5-10",HR_Analytics[[#This Row],[Distance From Home]]&lt;=15,"10-15",HR_Analytics[[#This Row],[Distance From Home]]&lt;=20,"15-20",HR_Analytics[[#This Row],[Distance From Home]]&gt;20,"Above 20")</f>
        <v>1-5</v>
      </c>
      <c r="H247" s="3">
        <v>4</v>
      </c>
      <c r="I247" s="9" t="str">
        <f>VLOOKUP(H247,Mapping!$J$2:$K$6,2,0)</f>
        <v>Masters</v>
      </c>
      <c r="J247" s="9" t="s">
        <v>25</v>
      </c>
      <c r="K247" s="3">
        <v>337</v>
      </c>
      <c r="L247" s="3">
        <v>2</v>
      </c>
      <c r="M247" s="9" t="str">
        <f>VLOOKUP(L247,Mapping!$A$2:$B$5,2,0)</f>
        <v>Dissatisfied</v>
      </c>
      <c r="N247" s="9" t="s">
        <v>20</v>
      </c>
      <c r="O247" s="3">
        <v>3</v>
      </c>
      <c r="P247" s="9" t="str">
        <f>VLOOKUP(O247,Mapping!$A$9:$B$12,2,0)</f>
        <v>High</v>
      </c>
      <c r="Q247" s="3">
        <v>3</v>
      </c>
      <c r="R247" s="9" t="str">
        <f>VLOOKUP(Q247,Mapping!$A$16:$B$20,2,0)</f>
        <v>Mid Level</v>
      </c>
      <c r="S247" s="9" t="s">
        <v>32</v>
      </c>
      <c r="T247" s="3">
        <v>3</v>
      </c>
      <c r="U247" s="9" t="str">
        <f>VLOOKUP(T247,Mapping!$E$9:$F$12,2,0)</f>
        <v>Neutral</v>
      </c>
      <c r="V247" s="9" t="s">
        <v>26</v>
      </c>
      <c r="W247" s="5">
        <v>13675</v>
      </c>
      <c r="X247" s="3">
        <v>9</v>
      </c>
      <c r="Y247" s="9" t="s">
        <v>17</v>
      </c>
      <c r="Z247" s="4">
        <v>12</v>
      </c>
      <c r="AA247" s="24">
        <f>HR_Analytics[[#This Row],[Salary Hike]]/100</f>
        <v>0.12</v>
      </c>
      <c r="AB247" s="3">
        <v>3</v>
      </c>
      <c r="AC247" s="9" t="str">
        <f>VLOOKUP(AB247,Mapping!$E$2:$F$3,2,0)</f>
        <v>Excellent</v>
      </c>
      <c r="AD247" s="3">
        <v>1</v>
      </c>
      <c r="AE247" s="9" t="str">
        <f>VLOOKUP(AD247,Mapping!$E$16:$F$19,2,0)</f>
        <v>Very Dissatisfied</v>
      </c>
      <c r="AF247" s="3">
        <v>1</v>
      </c>
      <c r="AG247" s="3">
        <v>9</v>
      </c>
      <c r="AH247" s="3" t="str" cm="1">
        <f t="array" ref="AH247">_xlfn.IFS(HR_Analytics[[#This Row],[Total Working Years]]&lt;=2,"0-2",HR_Analytics[[#This Row],[Total Working Years]]&lt;=5,"2-5",HR_Analytics[[#This Row],[Total Working Years]]&lt;=10,"5-10",HR_Analytics[[#This Row],[Total Working Years]]&lt;=20,"10-20",HR_Analytics[[#This Row],[Total Working Years]]&lt;=40,"20-40")</f>
        <v>5-10</v>
      </c>
      <c r="AI247" s="3">
        <v>3</v>
      </c>
      <c r="AJ247" s="3">
        <v>3</v>
      </c>
      <c r="AK247" s="9" t="str">
        <f>VLOOKUP(AJ247,Mapping!$J$10:$K$13,2,0)</f>
        <v>Better</v>
      </c>
      <c r="AL247" s="3">
        <v>2</v>
      </c>
      <c r="AM247" s="3" t="str" cm="1">
        <f t="array" ref="AM247">_xlfn.IFS(HR_Analytics[[#This Row],[Years At Company]]&lt;=2,"0-2",HR_Analytics[[#This Row],[Years At Company]]&lt;=5,"2-5",HR_Analytics[[#This Row],[Years At Company]]&lt;=10,"5-10",HR_Analytics[[#This Row],[Years At Company]]&lt;=20,"10-20",HR_Analytics[[#This Row],[Years At Company]]&lt;=40,"20-40")</f>
        <v>0-2</v>
      </c>
      <c r="AN247" s="3">
        <v>2</v>
      </c>
      <c r="AO247" s="3" t="str" cm="1">
        <f t="array" ref="AO247">_xlfn.IFS(HR_Analytics[[#This Row],[Years In Current Role]]&lt;=2,"0-2",HR_Analytics[[#This Row],[Years In Current Role]]&lt;=5,"2-5",HR_Analytics[[#This Row],[Years In Current Role]]&lt;=10,"5-10",HR_Analytics[[#This Row],[Years In Current Role]]&lt;=15,"10-15",HR_Analytics[[#This Row],[Years In Current Role]]&gt;15,"Above 15")</f>
        <v>0-2</v>
      </c>
      <c r="AP247" s="3">
        <v>2</v>
      </c>
      <c r="AQ247" s="14" t="str" cm="1">
        <f t="array" ref="AQ247">_xlfn.IFS(HR_Analytics[[#This Row],[Years Since Last Promotion]]&lt;=2,"0-2",HR_Analytics[[#This Row],[Years Since Last Promotion]]&lt;=5,"2-5",HR_Analytics[[#This Row],[Years Since Last Promotion]]&lt;=10,"5-10",HR_Analytics[[#This Row],[Years Since Last Promotion]]&lt;=15,"10-15")</f>
        <v>0-2</v>
      </c>
      <c r="AR247" s="14">
        <v>2</v>
      </c>
      <c r="AS247" s="3" t="str" cm="1">
        <f t="array" ref="AS2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48" spans="1:45" x14ac:dyDescent="0.25">
      <c r="A248" s="12">
        <v>33</v>
      </c>
      <c r="B248" s="12" t="str" cm="1">
        <f t="array" ref="B248">_xlfn.IFS(HR_Analytics[[#This Row],[Age]]&lt;=30,"Below 30",HR_Analytics[[#This Row],[Age]]&lt;=40,"30-40",HR_Analytics[[#This Row],[Age]]&lt;=60,"40-60")</f>
        <v>30-40</v>
      </c>
      <c r="C248" s="9" t="s">
        <v>17</v>
      </c>
      <c r="D248" s="9" t="s">
        <v>11</v>
      </c>
      <c r="E248" s="9" t="s">
        <v>19</v>
      </c>
      <c r="F248" s="3">
        <v>5</v>
      </c>
      <c r="G248" s="3" t="str" cm="1">
        <f t="array" ref="G248">_xlfn.IFS(HR_Analytics[[#This Row],[Distance From Home]]&lt;=5,"1-5",HR_Analytics[[#This Row],[Distance From Home]]&lt;=10,"5-10",HR_Analytics[[#This Row],[Distance From Home]]&lt;=15,"10-15",HR_Analytics[[#This Row],[Distance From Home]]&lt;=20,"15-20",HR_Analytics[[#This Row],[Distance From Home]]&gt;20,"Above 20")</f>
        <v>1-5</v>
      </c>
      <c r="H248" s="3">
        <v>4</v>
      </c>
      <c r="I248" s="9" t="str">
        <f>VLOOKUP(H248,Mapping!$J$2:$K$6,2,0)</f>
        <v>Masters</v>
      </c>
      <c r="J248" s="9" t="s">
        <v>13</v>
      </c>
      <c r="K248" s="3">
        <v>338</v>
      </c>
      <c r="L248" s="3">
        <v>3</v>
      </c>
      <c r="M248" s="9" t="str">
        <f>VLOOKUP(L248,Mapping!$A$2:$B$5,2,0)</f>
        <v>Neutral</v>
      </c>
      <c r="N248" s="9" t="s">
        <v>14</v>
      </c>
      <c r="O248" s="3">
        <v>2</v>
      </c>
      <c r="P248" s="9" t="str">
        <f>VLOOKUP(O248,Mapping!$A$9:$B$12,2,0)</f>
        <v>Medium</v>
      </c>
      <c r="Q248" s="3">
        <v>1</v>
      </c>
      <c r="R248" s="9" t="str">
        <f>VLOOKUP(Q248,Mapping!$A$16:$B$20,2,0)</f>
        <v>Entry Level</v>
      </c>
      <c r="S248" s="9" t="s">
        <v>21</v>
      </c>
      <c r="T248" s="3">
        <v>4</v>
      </c>
      <c r="U248" s="9" t="str">
        <f>VLOOKUP(T248,Mapping!$E$9:$F$12,2,0)</f>
        <v>Satisfied</v>
      </c>
      <c r="V248" s="9" t="s">
        <v>22</v>
      </c>
      <c r="W248" s="5">
        <v>2911</v>
      </c>
      <c r="X248" s="3">
        <v>1</v>
      </c>
      <c r="Y248" s="9" t="s">
        <v>17</v>
      </c>
      <c r="Z248" s="4">
        <v>13</v>
      </c>
      <c r="AA248" s="24">
        <f>HR_Analytics[[#This Row],[Salary Hike]]/100</f>
        <v>0.13</v>
      </c>
      <c r="AB248" s="3">
        <v>3</v>
      </c>
      <c r="AC248" s="9" t="str">
        <f>VLOOKUP(AB248,Mapping!$E$2:$F$3,2,0)</f>
        <v>Excellent</v>
      </c>
      <c r="AD248" s="3">
        <v>3</v>
      </c>
      <c r="AE248" s="9" t="str">
        <f>VLOOKUP(AD248,Mapping!$E$16:$F$19,2,0)</f>
        <v>Neutral</v>
      </c>
      <c r="AF248" s="3">
        <v>1</v>
      </c>
      <c r="AG248" s="3">
        <v>2</v>
      </c>
      <c r="AH248" s="3" t="str" cm="1">
        <f t="array" ref="AH248">_xlfn.IFS(HR_Analytics[[#This Row],[Total Working Years]]&lt;=2,"0-2",HR_Analytics[[#This Row],[Total Working Years]]&lt;=5,"2-5",HR_Analytics[[#This Row],[Total Working Years]]&lt;=10,"5-10",HR_Analytics[[#This Row],[Total Working Years]]&lt;=20,"10-20",HR_Analytics[[#This Row],[Total Working Years]]&lt;=40,"20-40")</f>
        <v>0-2</v>
      </c>
      <c r="AI248" s="3">
        <v>2</v>
      </c>
      <c r="AJ248" s="3">
        <v>2</v>
      </c>
      <c r="AK248" s="9" t="str">
        <f>VLOOKUP(AJ248,Mapping!$J$10:$K$13,2,0)</f>
        <v>Good</v>
      </c>
      <c r="AL248" s="3">
        <v>2</v>
      </c>
      <c r="AM248" s="3" t="str" cm="1">
        <f t="array" ref="AM248">_xlfn.IFS(HR_Analytics[[#This Row],[Years At Company]]&lt;=2,"0-2",HR_Analytics[[#This Row],[Years At Company]]&lt;=5,"2-5",HR_Analytics[[#This Row],[Years At Company]]&lt;=10,"5-10",HR_Analytics[[#This Row],[Years At Company]]&lt;=20,"10-20",HR_Analytics[[#This Row],[Years At Company]]&lt;=40,"20-40")</f>
        <v>0-2</v>
      </c>
      <c r="AN248" s="3">
        <v>2</v>
      </c>
      <c r="AO248" s="3" t="str" cm="1">
        <f t="array" ref="AO248">_xlfn.IFS(HR_Analytics[[#This Row],[Years In Current Role]]&lt;=2,"0-2",HR_Analytics[[#This Row],[Years In Current Role]]&lt;=5,"2-5",HR_Analytics[[#This Row],[Years In Current Role]]&lt;=10,"5-10",HR_Analytics[[#This Row],[Years In Current Role]]&lt;=15,"10-15",HR_Analytics[[#This Row],[Years In Current Role]]&gt;15,"Above 15")</f>
        <v>0-2</v>
      </c>
      <c r="AP248" s="3">
        <v>0</v>
      </c>
      <c r="AQ248" s="14" t="str" cm="1">
        <f t="array" ref="AQ248">_xlfn.IFS(HR_Analytics[[#This Row],[Years Since Last Promotion]]&lt;=2,"0-2",HR_Analytics[[#This Row],[Years Since Last Promotion]]&lt;=5,"2-5",HR_Analytics[[#This Row],[Years Since Last Promotion]]&lt;=10,"5-10",HR_Analytics[[#This Row],[Years Since Last Promotion]]&lt;=15,"10-15")</f>
        <v>0-2</v>
      </c>
      <c r="AR248" s="14">
        <v>2</v>
      </c>
      <c r="AS248" s="3" t="str" cm="1">
        <f t="array" ref="AS2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49" spans="1:45" x14ac:dyDescent="0.25">
      <c r="A249" s="12">
        <v>34</v>
      </c>
      <c r="B249" s="12" t="str" cm="1">
        <f t="array" ref="B249">_xlfn.IFS(HR_Analytics[[#This Row],[Age]]&lt;=30,"Below 30",HR_Analytics[[#This Row],[Age]]&lt;=40,"30-40",HR_Analytics[[#This Row],[Age]]&lt;=60,"40-60")</f>
        <v>30-40</v>
      </c>
      <c r="C249" s="9" t="s">
        <v>17</v>
      </c>
      <c r="D249" s="9" t="s">
        <v>11</v>
      </c>
      <c r="E249" s="9" t="s">
        <v>19</v>
      </c>
      <c r="F249" s="3">
        <v>2</v>
      </c>
      <c r="G249" s="3" t="str" cm="1">
        <f t="array" ref="G249">_xlfn.IFS(HR_Analytics[[#This Row],[Distance From Home]]&lt;=5,"1-5",HR_Analytics[[#This Row],[Distance From Home]]&lt;=10,"5-10",HR_Analytics[[#This Row],[Distance From Home]]&lt;=15,"10-15",HR_Analytics[[#This Row],[Distance From Home]]&lt;=20,"15-20",HR_Analytics[[#This Row],[Distance From Home]]&gt;20,"Above 20")</f>
        <v>1-5</v>
      </c>
      <c r="H249" s="3">
        <v>4</v>
      </c>
      <c r="I249" s="9" t="str">
        <f>VLOOKUP(H249,Mapping!$J$2:$K$6,2,0)</f>
        <v>Masters</v>
      </c>
      <c r="J249" s="9" t="s">
        <v>13</v>
      </c>
      <c r="K249" s="3">
        <v>339</v>
      </c>
      <c r="L249" s="3">
        <v>4</v>
      </c>
      <c r="M249" s="9" t="str">
        <f>VLOOKUP(L249,Mapping!$A$2:$B$5,2,0)</f>
        <v>Satisfied</v>
      </c>
      <c r="N249" s="9" t="s">
        <v>20</v>
      </c>
      <c r="O249" s="3">
        <v>2</v>
      </c>
      <c r="P249" s="9" t="str">
        <f>VLOOKUP(O249,Mapping!$A$9:$B$12,2,0)</f>
        <v>Medium</v>
      </c>
      <c r="Q249" s="3">
        <v>2</v>
      </c>
      <c r="R249" s="9" t="str">
        <f>VLOOKUP(Q249,Mapping!$A$16:$B$20,2,0)</f>
        <v>Junior</v>
      </c>
      <c r="S249" s="9" t="s">
        <v>27</v>
      </c>
      <c r="T249" s="3">
        <v>1</v>
      </c>
      <c r="U249" s="9" t="str">
        <f>VLOOKUP(T249,Mapping!$E$9:$F$12,2,0)</f>
        <v>Very Dissatisfied</v>
      </c>
      <c r="V249" s="9" t="s">
        <v>22</v>
      </c>
      <c r="W249" s="5">
        <v>5957</v>
      </c>
      <c r="X249" s="3">
        <v>6</v>
      </c>
      <c r="Y249" s="9" t="s">
        <v>17</v>
      </c>
      <c r="Z249" s="4">
        <v>13</v>
      </c>
      <c r="AA249" s="24">
        <f>HR_Analytics[[#This Row],[Salary Hike]]/100</f>
        <v>0.13</v>
      </c>
      <c r="AB249" s="3">
        <v>3</v>
      </c>
      <c r="AC249" s="9" t="str">
        <f>VLOOKUP(AB249,Mapping!$E$2:$F$3,2,0)</f>
        <v>Excellent</v>
      </c>
      <c r="AD249" s="3">
        <v>2</v>
      </c>
      <c r="AE249" s="9" t="str">
        <f>VLOOKUP(AD249,Mapping!$E$16:$F$19,2,0)</f>
        <v>Dissatisfied</v>
      </c>
      <c r="AF249" s="3">
        <v>1</v>
      </c>
      <c r="AG249" s="3">
        <v>13</v>
      </c>
      <c r="AH249" s="3" t="str" cm="1">
        <f t="array" ref="AH249">_xlfn.IFS(HR_Analytics[[#This Row],[Total Working Years]]&lt;=2,"0-2",HR_Analytics[[#This Row],[Total Working Years]]&lt;=5,"2-5",HR_Analytics[[#This Row],[Total Working Years]]&lt;=10,"5-10",HR_Analytics[[#This Row],[Total Working Years]]&lt;=20,"10-20",HR_Analytics[[#This Row],[Total Working Years]]&lt;=40,"20-40")</f>
        <v>10-20</v>
      </c>
      <c r="AI249" s="3">
        <v>3</v>
      </c>
      <c r="AJ249" s="3">
        <v>3</v>
      </c>
      <c r="AK249" s="9" t="str">
        <f>VLOOKUP(AJ249,Mapping!$J$10:$K$13,2,0)</f>
        <v>Better</v>
      </c>
      <c r="AL249" s="3">
        <v>11</v>
      </c>
      <c r="AM249" s="3" t="str" cm="1">
        <f t="array" ref="AM249">_xlfn.IFS(HR_Analytics[[#This Row],[Years At Company]]&lt;=2,"0-2",HR_Analytics[[#This Row],[Years At Company]]&lt;=5,"2-5",HR_Analytics[[#This Row],[Years At Company]]&lt;=10,"5-10",HR_Analytics[[#This Row],[Years At Company]]&lt;=20,"10-20",HR_Analytics[[#This Row],[Years At Company]]&lt;=40,"20-40")</f>
        <v>10-20</v>
      </c>
      <c r="AN249" s="3">
        <v>9</v>
      </c>
      <c r="AO249" s="3" t="str" cm="1">
        <f t="array" ref="AO249">_xlfn.IFS(HR_Analytics[[#This Row],[Years In Current Role]]&lt;=2,"0-2",HR_Analytics[[#This Row],[Years In Current Role]]&lt;=5,"2-5",HR_Analytics[[#This Row],[Years In Current Role]]&lt;=10,"5-10",HR_Analytics[[#This Row],[Years In Current Role]]&lt;=15,"10-15",HR_Analytics[[#This Row],[Years In Current Role]]&gt;15,"Above 15")</f>
        <v>5-10</v>
      </c>
      <c r="AP249" s="3">
        <v>5</v>
      </c>
      <c r="AQ249" s="14" t="str" cm="1">
        <f t="array" ref="AQ249">_xlfn.IFS(HR_Analytics[[#This Row],[Years Since Last Promotion]]&lt;=2,"0-2",HR_Analytics[[#This Row],[Years Since Last Promotion]]&lt;=5,"2-5",HR_Analytics[[#This Row],[Years Since Last Promotion]]&lt;=10,"5-10",HR_Analytics[[#This Row],[Years Since Last Promotion]]&lt;=15,"10-15")</f>
        <v>2-5</v>
      </c>
      <c r="AR249" s="14">
        <v>9</v>
      </c>
      <c r="AS249" s="3" t="str" cm="1">
        <f t="array" ref="AS2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50" spans="1:45" x14ac:dyDescent="0.25">
      <c r="A250" s="12">
        <v>37</v>
      </c>
      <c r="B250" s="12" t="str" cm="1">
        <f t="array" ref="B250">_xlfn.IFS(HR_Analytics[[#This Row],[Age]]&lt;=30,"Below 30",HR_Analytics[[#This Row],[Age]]&lt;=40,"30-40",HR_Analytics[[#This Row],[Age]]&lt;=60,"40-60")</f>
        <v>30-40</v>
      </c>
      <c r="C250" s="9" t="s">
        <v>17</v>
      </c>
      <c r="D250" s="9" t="s">
        <v>11</v>
      </c>
      <c r="E250" s="9" t="s">
        <v>19</v>
      </c>
      <c r="F250" s="3">
        <v>1</v>
      </c>
      <c r="G250" s="3" t="str" cm="1">
        <f t="array" ref="G250">_xlfn.IFS(HR_Analytics[[#This Row],[Distance From Home]]&lt;=5,"1-5",HR_Analytics[[#This Row],[Distance From Home]]&lt;=10,"5-10",HR_Analytics[[#This Row],[Distance From Home]]&lt;=15,"10-15",HR_Analytics[[#This Row],[Distance From Home]]&lt;=20,"15-20",HR_Analytics[[#This Row],[Distance From Home]]&gt;20,"Above 20")</f>
        <v>1-5</v>
      </c>
      <c r="H250" s="3">
        <v>2</v>
      </c>
      <c r="I250" s="9" t="str">
        <f>VLOOKUP(H250,Mapping!$J$2:$K$6,2,0)</f>
        <v>College</v>
      </c>
      <c r="J250" s="9" t="s">
        <v>25</v>
      </c>
      <c r="K250" s="3">
        <v>340</v>
      </c>
      <c r="L250" s="3">
        <v>3</v>
      </c>
      <c r="M250" s="9" t="str">
        <f>VLOOKUP(L250,Mapping!$A$2:$B$5,2,0)</f>
        <v>Neutral</v>
      </c>
      <c r="N250" s="9" t="s">
        <v>14</v>
      </c>
      <c r="O250" s="3">
        <v>2</v>
      </c>
      <c r="P250" s="9" t="str">
        <f>VLOOKUP(O250,Mapping!$A$9:$B$12,2,0)</f>
        <v>Medium</v>
      </c>
      <c r="Q250" s="3">
        <v>1</v>
      </c>
      <c r="R250" s="9" t="str">
        <f>VLOOKUP(Q250,Mapping!$A$16:$B$20,2,0)</f>
        <v>Entry Level</v>
      </c>
      <c r="S250" s="9" t="s">
        <v>21</v>
      </c>
      <c r="T250" s="3">
        <v>1</v>
      </c>
      <c r="U250" s="9" t="str">
        <f>VLOOKUP(T250,Mapping!$E$9:$F$12,2,0)</f>
        <v>Very Dissatisfied</v>
      </c>
      <c r="V250" s="9" t="s">
        <v>22</v>
      </c>
      <c r="W250" s="5">
        <v>3920</v>
      </c>
      <c r="X250" s="3">
        <v>2</v>
      </c>
      <c r="Y250" s="9" t="s">
        <v>17</v>
      </c>
      <c r="Z250" s="4">
        <v>14</v>
      </c>
      <c r="AA250" s="24">
        <f>HR_Analytics[[#This Row],[Salary Hike]]/100</f>
        <v>0.14000000000000001</v>
      </c>
      <c r="AB250" s="3">
        <v>3</v>
      </c>
      <c r="AC250" s="9" t="str">
        <f>VLOOKUP(AB250,Mapping!$E$2:$F$3,2,0)</f>
        <v>Excellent</v>
      </c>
      <c r="AD250" s="3">
        <v>1</v>
      </c>
      <c r="AE250" s="9" t="str">
        <f>VLOOKUP(AD250,Mapping!$E$16:$F$19,2,0)</f>
        <v>Very Dissatisfied</v>
      </c>
      <c r="AF250" s="3">
        <v>1</v>
      </c>
      <c r="AG250" s="3">
        <v>17</v>
      </c>
      <c r="AH250" s="3" t="str" cm="1">
        <f t="array" ref="AH250">_xlfn.IFS(HR_Analytics[[#This Row],[Total Working Years]]&lt;=2,"0-2",HR_Analytics[[#This Row],[Total Working Years]]&lt;=5,"2-5",HR_Analytics[[#This Row],[Total Working Years]]&lt;=10,"5-10",HR_Analytics[[#This Row],[Total Working Years]]&lt;=20,"10-20",HR_Analytics[[#This Row],[Total Working Years]]&lt;=40,"20-40")</f>
        <v>10-20</v>
      </c>
      <c r="AI250" s="3">
        <v>2</v>
      </c>
      <c r="AJ250" s="3">
        <v>2</v>
      </c>
      <c r="AK250" s="9" t="str">
        <f>VLOOKUP(AJ250,Mapping!$J$10:$K$13,2,0)</f>
        <v>Good</v>
      </c>
      <c r="AL250" s="3">
        <v>3</v>
      </c>
      <c r="AM250" s="3" t="str" cm="1">
        <f t="array" ref="AM250">_xlfn.IFS(HR_Analytics[[#This Row],[Years At Company]]&lt;=2,"0-2",HR_Analytics[[#This Row],[Years At Company]]&lt;=5,"2-5",HR_Analytics[[#This Row],[Years At Company]]&lt;=10,"5-10",HR_Analytics[[#This Row],[Years At Company]]&lt;=20,"10-20",HR_Analytics[[#This Row],[Years At Company]]&lt;=40,"20-40")</f>
        <v>2-5</v>
      </c>
      <c r="AN250" s="3">
        <v>1</v>
      </c>
      <c r="AO250" s="3" t="str" cm="1">
        <f t="array" ref="AO250">_xlfn.IFS(HR_Analytics[[#This Row],[Years In Current Role]]&lt;=2,"0-2",HR_Analytics[[#This Row],[Years In Current Role]]&lt;=5,"2-5",HR_Analytics[[#This Row],[Years In Current Role]]&lt;=10,"5-10",HR_Analytics[[#This Row],[Years In Current Role]]&lt;=15,"10-15",HR_Analytics[[#This Row],[Years In Current Role]]&gt;15,"Above 15")</f>
        <v>0-2</v>
      </c>
      <c r="AP250" s="3">
        <v>0</v>
      </c>
      <c r="AQ250" s="14" t="str" cm="1">
        <f t="array" ref="AQ250">_xlfn.IFS(HR_Analytics[[#This Row],[Years Since Last Promotion]]&lt;=2,"0-2",HR_Analytics[[#This Row],[Years Since Last Promotion]]&lt;=5,"2-5",HR_Analytics[[#This Row],[Years Since Last Promotion]]&lt;=10,"5-10",HR_Analytics[[#This Row],[Years Since Last Promotion]]&lt;=15,"10-15")</f>
        <v>0-2</v>
      </c>
      <c r="AR250" s="14">
        <v>2</v>
      </c>
      <c r="AS250" s="3" t="str" cm="1">
        <f t="array" ref="AS2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51" spans="1:45" x14ac:dyDescent="0.25">
      <c r="A251" s="12">
        <v>45</v>
      </c>
      <c r="B251" s="12" t="str" cm="1">
        <f t="array" ref="B251">_xlfn.IFS(HR_Analytics[[#This Row],[Age]]&lt;=30,"Below 30",HR_Analytics[[#This Row],[Age]]&lt;=40,"30-40",HR_Analytics[[#This Row],[Age]]&lt;=60,"40-60")</f>
        <v>40-60</v>
      </c>
      <c r="C251" s="9" t="s">
        <v>17</v>
      </c>
      <c r="D251" s="9" t="s">
        <v>18</v>
      </c>
      <c r="E251" s="9" t="s">
        <v>19</v>
      </c>
      <c r="F251" s="3">
        <v>7</v>
      </c>
      <c r="G251" s="3" t="str" cm="1">
        <f t="array" ref="G251">_xlfn.IFS(HR_Analytics[[#This Row],[Distance From Home]]&lt;=5,"1-5",HR_Analytics[[#This Row],[Distance From Home]]&lt;=10,"5-10",HR_Analytics[[#This Row],[Distance From Home]]&lt;=15,"10-15",HR_Analytics[[#This Row],[Distance From Home]]&lt;=20,"15-20",HR_Analytics[[#This Row],[Distance From Home]]&gt;20,"Above 20")</f>
        <v>5-10</v>
      </c>
      <c r="H251" s="3">
        <v>4</v>
      </c>
      <c r="I251" s="9" t="str">
        <f>VLOOKUP(H251,Mapping!$J$2:$K$6,2,0)</f>
        <v>Masters</v>
      </c>
      <c r="J251" s="9" t="s">
        <v>13</v>
      </c>
      <c r="K251" s="3">
        <v>341</v>
      </c>
      <c r="L251" s="3">
        <v>1</v>
      </c>
      <c r="M251" s="9" t="str">
        <f>VLOOKUP(L251,Mapping!$A$2:$B$5,2,0)</f>
        <v>Very Dissatisfied</v>
      </c>
      <c r="N251" s="9" t="s">
        <v>20</v>
      </c>
      <c r="O251" s="3">
        <v>4</v>
      </c>
      <c r="P251" s="9" t="str">
        <f>VLOOKUP(O251,Mapping!$A$9:$B$12,2,0)</f>
        <v>Very High</v>
      </c>
      <c r="Q251" s="3">
        <v>2</v>
      </c>
      <c r="R251" s="9" t="str">
        <f>VLOOKUP(Q251,Mapping!$A$16:$B$20,2,0)</f>
        <v>Junior</v>
      </c>
      <c r="S251" s="9" t="s">
        <v>27</v>
      </c>
      <c r="T251" s="3">
        <v>3</v>
      </c>
      <c r="U251" s="9" t="str">
        <f>VLOOKUP(T251,Mapping!$E$9:$F$12,2,0)</f>
        <v>Neutral</v>
      </c>
      <c r="V251" s="9" t="s">
        <v>22</v>
      </c>
      <c r="W251" s="5">
        <v>6434</v>
      </c>
      <c r="X251" s="3">
        <v>4</v>
      </c>
      <c r="Y251" s="9" t="s">
        <v>17</v>
      </c>
      <c r="Z251" s="4">
        <v>17</v>
      </c>
      <c r="AA251" s="24">
        <f>HR_Analytics[[#This Row],[Salary Hike]]/100</f>
        <v>0.17</v>
      </c>
      <c r="AB251" s="3">
        <v>3</v>
      </c>
      <c r="AC251" s="9" t="str">
        <f>VLOOKUP(AB251,Mapping!$E$2:$F$3,2,0)</f>
        <v>Excellent</v>
      </c>
      <c r="AD251" s="3">
        <v>4</v>
      </c>
      <c r="AE251" s="9" t="str">
        <f>VLOOKUP(AD251,Mapping!$E$16:$F$19,2,0)</f>
        <v>Satisfied</v>
      </c>
      <c r="AF251" s="3">
        <v>1</v>
      </c>
      <c r="AG251" s="3">
        <v>9</v>
      </c>
      <c r="AH251" s="3" t="str" cm="1">
        <f t="array" ref="AH251">_xlfn.IFS(HR_Analytics[[#This Row],[Total Working Years]]&lt;=2,"0-2",HR_Analytics[[#This Row],[Total Working Years]]&lt;=5,"2-5",HR_Analytics[[#This Row],[Total Working Years]]&lt;=10,"5-10",HR_Analytics[[#This Row],[Total Working Years]]&lt;=20,"10-20",HR_Analytics[[#This Row],[Total Working Years]]&lt;=40,"20-40")</f>
        <v>5-10</v>
      </c>
      <c r="AI251" s="3">
        <v>1</v>
      </c>
      <c r="AJ251" s="3">
        <v>3</v>
      </c>
      <c r="AK251" s="9" t="str">
        <f>VLOOKUP(AJ251,Mapping!$J$10:$K$13,2,0)</f>
        <v>Better</v>
      </c>
      <c r="AL251" s="3">
        <v>3</v>
      </c>
      <c r="AM251" s="3" t="str" cm="1">
        <f t="array" ref="AM251">_xlfn.IFS(HR_Analytics[[#This Row],[Years At Company]]&lt;=2,"0-2",HR_Analytics[[#This Row],[Years At Company]]&lt;=5,"2-5",HR_Analytics[[#This Row],[Years At Company]]&lt;=10,"5-10",HR_Analytics[[#This Row],[Years At Company]]&lt;=20,"10-20",HR_Analytics[[#This Row],[Years At Company]]&lt;=40,"20-40")</f>
        <v>2-5</v>
      </c>
      <c r="AN251" s="3">
        <v>2</v>
      </c>
      <c r="AO251" s="3" t="str" cm="1">
        <f t="array" ref="AO251">_xlfn.IFS(HR_Analytics[[#This Row],[Years In Current Role]]&lt;=2,"0-2",HR_Analytics[[#This Row],[Years In Current Role]]&lt;=5,"2-5",HR_Analytics[[#This Row],[Years In Current Role]]&lt;=10,"5-10",HR_Analytics[[#This Row],[Years In Current Role]]&lt;=15,"10-15",HR_Analytics[[#This Row],[Years In Current Role]]&gt;15,"Above 15")</f>
        <v>0-2</v>
      </c>
      <c r="AP251" s="3">
        <v>0</v>
      </c>
      <c r="AQ251" s="14" t="str" cm="1">
        <f t="array" ref="AQ251">_xlfn.IFS(HR_Analytics[[#This Row],[Years Since Last Promotion]]&lt;=2,"0-2",HR_Analytics[[#This Row],[Years Since Last Promotion]]&lt;=5,"2-5",HR_Analytics[[#This Row],[Years Since Last Promotion]]&lt;=10,"5-10",HR_Analytics[[#This Row],[Years Since Last Promotion]]&lt;=15,"10-15")</f>
        <v>0-2</v>
      </c>
      <c r="AR251" s="14">
        <v>2</v>
      </c>
      <c r="AS251" s="3" t="str" cm="1">
        <f t="array" ref="AS2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52" spans="1:45" x14ac:dyDescent="0.25">
      <c r="A252" s="12">
        <v>37</v>
      </c>
      <c r="B252" s="12" t="str" cm="1">
        <f t="array" ref="B252">_xlfn.IFS(HR_Analytics[[#This Row],[Age]]&lt;=30,"Below 30",HR_Analytics[[#This Row],[Age]]&lt;=40,"30-40",HR_Analytics[[#This Row],[Age]]&lt;=60,"40-60")</f>
        <v>30-40</v>
      </c>
      <c r="C252" s="9" t="s">
        <v>10</v>
      </c>
      <c r="D252" s="9" t="s">
        <v>18</v>
      </c>
      <c r="E252" s="9" t="s">
        <v>19</v>
      </c>
      <c r="F252" s="3">
        <v>10</v>
      </c>
      <c r="G252" s="3" t="str" cm="1">
        <f t="array" ref="G252">_xlfn.IFS(HR_Analytics[[#This Row],[Distance From Home]]&lt;=5,"1-5",HR_Analytics[[#This Row],[Distance From Home]]&lt;=10,"5-10",HR_Analytics[[#This Row],[Distance From Home]]&lt;=15,"10-15",HR_Analytics[[#This Row],[Distance From Home]]&lt;=20,"15-20",HR_Analytics[[#This Row],[Distance From Home]]&gt;20,"Above 20")</f>
        <v>5-10</v>
      </c>
      <c r="H252" s="3">
        <v>3</v>
      </c>
      <c r="I252" s="9" t="str">
        <f>VLOOKUP(H252,Mapping!$J$2:$K$6,2,0)</f>
        <v>Bachelors</v>
      </c>
      <c r="J252" s="9" t="s">
        <v>25</v>
      </c>
      <c r="K252" s="3">
        <v>342</v>
      </c>
      <c r="L252" s="3">
        <v>1</v>
      </c>
      <c r="M252" s="9" t="str">
        <f>VLOOKUP(L252,Mapping!$A$2:$B$5,2,0)</f>
        <v>Very Dissatisfied</v>
      </c>
      <c r="N252" s="9" t="s">
        <v>20</v>
      </c>
      <c r="O252" s="3">
        <v>3</v>
      </c>
      <c r="P252" s="9" t="str">
        <f>VLOOKUP(O252,Mapping!$A$9:$B$12,2,0)</f>
        <v>High</v>
      </c>
      <c r="Q252" s="3">
        <v>3</v>
      </c>
      <c r="R252" s="9" t="str">
        <f>VLOOKUP(Q252,Mapping!$A$16:$B$20,2,0)</f>
        <v>Mid Level</v>
      </c>
      <c r="S252" s="9" t="s">
        <v>27</v>
      </c>
      <c r="T252" s="3">
        <v>3</v>
      </c>
      <c r="U252" s="9" t="str">
        <f>VLOOKUP(T252,Mapping!$E$9:$F$12,2,0)</f>
        <v>Neutral</v>
      </c>
      <c r="V252" s="9" t="s">
        <v>26</v>
      </c>
      <c r="W252" s="5">
        <v>10048</v>
      </c>
      <c r="X252" s="3">
        <v>6</v>
      </c>
      <c r="Y252" s="9" t="s">
        <v>17</v>
      </c>
      <c r="Z252" s="4">
        <v>11</v>
      </c>
      <c r="AA252" s="24">
        <f>HR_Analytics[[#This Row],[Salary Hike]]/100</f>
        <v>0.11</v>
      </c>
      <c r="AB252" s="3">
        <v>3</v>
      </c>
      <c r="AC252" s="9" t="str">
        <f>VLOOKUP(AB252,Mapping!$E$2:$F$3,2,0)</f>
        <v>Excellent</v>
      </c>
      <c r="AD252" s="3">
        <v>2</v>
      </c>
      <c r="AE252" s="9" t="str">
        <f>VLOOKUP(AD252,Mapping!$E$16:$F$19,2,0)</f>
        <v>Dissatisfied</v>
      </c>
      <c r="AF252" s="3">
        <v>2</v>
      </c>
      <c r="AG252" s="3">
        <v>17</v>
      </c>
      <c r="AH252" s="3" t="str" cm="1">
        <f t="array" ref="AH252">_xlfn.IFS(HR_Analytics[[#This Row],[Total Working Years]]&lt;=2,"0-2",HR_Analytics[[#This Row],[Total Working Years]]&lt;=5,"2-5",HR_Analytics[[#This Row],[Total Working Years]]&lt;=10,"5-10",HR_Analytics[[#This Row],[Total Working Years]]&lt;=20,"10-20",HR_Analytics[[#This Row],[Total Working Years]]&lt;=40,"20-40")</f>
        <v>10-20</v>
      </c>
      <c r="AI252" s="3">
        <v>5</v>
      </c>
      <c r="AJ252" s="3">
        <v>3</v>
      </c>
      <c r="AK252" s="9" t="str">
        <f>VLOOKUP(AJ252,Mapping!$J$10:$K$13,2,0)</f>
        <v>Better</v>
      </c>
      <c r="AL252" s="3">
        <v>1</v>
      </c>
      <c r="AM252" s="3" t="str" cm="1">
        <f t="array" ref="AM252">_xlfn.IFS(HR_Analytics[[#This Row],[Years At Company]]&lt;=2,"0-2",HR_Analytics[[#This Row],[Years At Company]]&lt;=5,"2-5",HR_Analytics[[#This Row],[Years At Company]]&lt;=10,"5-10",HR_Analytics[[#This Row],[Years At Company]]&lt;=20,"10-20",HR_Analytics[[#This Row],[Years At Company]]&lt;=40,"20-40")</f>
        <v>0-2</v>
      </c>
      <c r="AN252" s="3">
        <v>0</v>
      </c>
      <c r="AO252" s="3" t="str" cm="1">
        <f t="array" ref="AO252">_xlfn.IFS(HR_Analytics[[#This Row],[Years In Current Role]]&lt;=2,"0-2",HR_Analytics[[#This Row],[Years In Current Role]]&lt;=5,"2-5",HR_Analytics[[#This Row],[Years In Current Role]]&lt;=10,"5-10",HR_Analytics[[#This Row],[Years In Current Role]]&lt;=15,"10-15",HR_Analytics[[#This Row],[Years In Current Role]]&gt;15,"Above 15")</f>
        <v>0-2</v>
      </c>
      <c r="AP252" s="3">
        <v>0</v>
      </c>
      <c r="AQ252" s="14" t="str" cm="1">
        <f t="array" ref="AQ252">_xlfn.IFS(HR_Analytics[[#This Row],[Years Since Last Promotion]]&lt;=2,"0-2",HR_Analytics[[#This Row],[Years Since Last Promotion]]&lt;=5,"2-5",HR_Analytics[[#This Row],[Years Since Last Promotion]]&lt;=10,"5-10",HR_Analytics[[#This Row],[Years Since Last Promotion]]&lt;=15,"10-15")</f>
        <v>0-2</v>
      </c>
      <c r="AR252" s="14">
        <v>0</v>
      </c>
      <c r="AS252" s="3" t="str" cm="1">
        <f t="array" ref="AS2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53" spans="1:45" x14ac:dyDescent="0.25">
      <c r="A253" s="12">
        <v>39</v>
      </c>
      <c r="B253" s="12" t="str" cm="1">
        <f t="array" ref="B253">_xlfn.IFS(HR_Analytics[[#This Row],[Age]]&lt;=30,"Below 30",HR_Analytics[[#This Row],[Age]]&lt;=40,"30-40",HR_Analytics[[#This Row],[Age]]&lt;=60,"40-60")</f>
        <v>30-40</v>
      </c>
      <c r="C253" s="9" t="s">
        <v>17</v>
      </c>
      <c r="D253" s="9" t="s">
        <v>18</v>
      </c>
      <c r="E253" s="9" t="s">
        <v>19</v>
      </c>
      <c r="F253" s="3">
        <v>2</v>
      </c>
      <c r="G253" s="3" t="str" cm="1">
        <f t="array" ref="G253">_xlfn.IFS(HR_Analytics[[#This Row],[Distance From Home]]&lt;=5,"1-5",HR_Analytics[[#This Row],[Distance From Home]]&lt;=10,"5-10",HR_Analytics[[#This Row],[Distance From Home]]&lt;=15,"10-15",HR_Analytics[[#This Row],[Distance From Home]]&lt;=20,"15-20",HR_Analytics[[#This Row],[Distance From Home]]&gt;20,"Above 20")</f>
        <v>1-5</v>
      </c>
      <c r="H253" s="3">
        <v>4</v>
      </c>
      <c r="I253" s="9" t="str">
        <f>VLOOKUP(H253,Mapping!$J$2:$K$6,2,0)</f>
        <v>Masters</v>
      </c>
      <c r="J253" s="9" t="s">
        <v>34</v>
      </c>
      <c r="K253" s="3">
        <v>343</v>
      </c>
      <c r="L253" s="3">
        <v>3</v>
      </c>
      <c r="M253" s="9" t="str">
        <f>VLOOKUP(L253,Mapping!$A$2:$B$5,2,0)</f>
        <v>Neutral</v>
      </c>
      <c r="N253" s="9" t="s">
        <v>14</v>
      </c>
      <c r="O253" s="3">
        <v>3</v>
      </c>
      <c r="P253" s="9" t="str">
        <f>VLOOKUP(O253,Mapping!$A$9:$B$12,2,0)</f>
        <v>High</v>
      </c>
      <c r="Q253" s="3">
        <v>3</v>
      </c>
      <c r="R253" s="9" t="str">
        <f>VLOOKUP(Q253,Mapping!$A$16:$B$20,2,0)</f>
        <v>Mid Level</v>
      </c>
      <c r="S253" s="9" t="s">
        <v>28</v>
      </c>
      <c r="T253" s="3">
        <v>3</v>
      </c>
      <c r="U253" s="9" t="str">
        <f>VLOOKUP(T253,Mapping!$E$9:$F$12,2,0)</f>
        <v>Neutral</v>
      </c>
      <c r="V253" s="9" t="s">
        <v>16</v>
      </c>
      <c r="W253" s="5">
        <v>10938</v>
      </c>
      <c r="X253" s="3">
        <v>0</v>
      </c>
      <c r="Y253" s="9" t="s">
        <v>17</v>
      </c>
      <c r="Z253" s="4">
        <v>25</v>
      </c>
      <c r="AA253" s="24">
        <f>HR_Analytics[[#This Row],[Salary Hike]]/100</f>
        <v>0.25</v>
      </c>
      <c r="AB253" s="3">
        <v>4</v>
      </c>
      <c r="AC253" s="9" t="str">
        <f>VLOOKUP(AB253,Mapping!$E$2:$F$3,2,0)</f>
        <v>Outstanding</v>
      </c>
      <c r="AD253" s="3">
        <v>4</v>
      </c>
      <c r="AE253" s="9" t="str">
        <f>VLOOKUP(AD253,Mapping!$E$16:$F$19,2,0)</f>
        <v>Satisfied</v>
      </c>
      <c r="AF253" s="3">
        <v>0</v>
      </c>
      <c r="AG253" s="3">
        <v>20</v>
      </c>
      <c r="AH253" s="3" t="str" cm="1">
        <f t="array" ref="AH253">_xlfn.IFS(HR_Analytics[[#This Row],[Total Working Years]]&lt;=2,"0-2",HR_Analytics[[#This Row],[Total Working Years]]&lt;=5,"2-5",HR_Analytics[[#This Row],[Total Working Years]]&lt;=10,"5-10",HR_Analytics[[#This Row],[Total Working Years]]&lt;=20,"10-20",HR_Analytics[[#This Row],[Total Working Years]]&lt;=40,"20-40")</f>
        <v>10-20</v>
      </c>
      <c r="AI253" s="3">
        <v>1</v>
      </c>
      <c r="AJ253" s="3">
        <v>3</v>
      </c>
      <c r="AK253" s="9" t="str">
        <f>VLOOKUP(AJ253,Mapping!$J$10:$K$13,2,0)</f>
        <v>Better</v>
      </c>
      <c r="AL253" s="3">
        <v>19</v>
      </c>
      <c r="AM253" s="3" t="str" cm="1">
        <f t="array" ref="AM253">_xlfn.IFS(HR_Analytics[[#This Row],[Years At Company]]&lt;=2,"0-2",HR_Analytics[[#This Row],[Years At Company]]&lt;=5,"2-5",HR_Analytics[[#This Row],[Years At Company]]&lt;=10,"5-10",HR_Analytics[[#This Row],[Years At Company]]&lt;=20,"10-20",HR_Analytics[[#This Row],[Years At Company]]&lt;=40,"20-40")</f>
        <v>10-20</v>
      </c>
      <c r="AN253" s="3">
        <v>6</v>
      </c>
      <c r="AO253" s="3" t="str" cm="1">
        <f t="array" ref="AO253">_xlfn.IFS(HR_Analytics[[#This Row],[Years In Current Role]]&lt;=2,"0-2",HR_Analytics[[#This Row],[Years In Current Role]]&lt;=5,"2-5",HR_Analytics[[#This Row],[Years In Current Role]]&lt;=10,"5-10",HR_Analytics[[#This Row],[Years In Current Role]]&lt;=15,"10-15",HR_Analytics[[#This Row],[Years In Current Role]]&gt;15,"Above 15")</f>
        <v>5-10</v>
      </c>
      <c r="AP253" s="3">
        <v>11</v>
      </c>
      <c r="AQ253" s="14" t="str" cm="1">
        <f t="array" ref="AQ253">_xlfn.IFS(HR_Analytics[[#This Row],[Years Since Last Promotion]]&lt;=2,"0-2",HR_Analytics[[#This Row],[Years Since Last Promotion]]&lt;=5,"2-5",HR_Analytics[[#This Row],[Years Since Last Promotion]]&lt;=10,"5-10",HR_Analytics[[#This Row],[Years Since Last Promotion]]&lt;=15,"10-15")</f>
        <v>10-15</v>
      </c>
      <c r="AR253" s="14">
        <v>8</v>
      </c>
      <c r="AS253" s="3" t="str" cm="1">
        <f t="array" ref="AS2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54" spans="1:45" x14ac:dyDescent="0.25">
      <c r="A254" s="12">
        <v>29</v>
      </c>
      <c r="B254" s="12" t="str" cm="1">
        <f t="array" ref="B254">_xlfn.IFS(HR_Analytics[[#This Row],[Age]]&lt;=30,"Below 30",HR_Analytics[[#This Row],[Age]]&lt;=40,"30-40",HR_Analytics[[#This Row],[Age]]&lt;=60,"40-60")</f>
        <v>Below 30</v>
      </c>
      <c r="C254" s="9" t="s">
        <v>17</v>
      </c>
      <c r="D254" s="9" t="s">
        <v>11</v>
      </c>
      <c r="E254" s="9" t="s">
        <v>19</v>
      </c>
      <c r="F254" s="3">
        <v>15</v>
      </c>
      <c r="G254" s="3" t="str" cm="1">
        <f t="array" ref="G254">_xlfn.IFS(HR_Analytics[[#This Row],[Distance From Home]]&lt;=5,"1-5",HR_Analytics[[#This Row],[Distance From Home]]&lt;=10,"5-10",HR_Analytics[[#This Row],[Distance From Home]]&lt;=15,"10-15",HR_Analytics[[#This Row],[Distance From Home]]&lt;=20,"15-20",HR_Analytics[[#This Row],[Distance From Home]]&gt;20,"Above 20")</f>
        <v>10-15</v>
      </c>
      <c r="H254" s="3">
        <v>3</v>
      </c>
      <c r="I254" s="9" t="str">
        <f>VLOOKUP(H254,Mapping!$J$2:$K$6,2,0)</f>
        <v>Bachelors</v>
      </c>
      <c r="J254" s="9" t="s">
        <v>13</v>
      </c>
      <c r="K254" s="3">
        <v>346</v>
      </c>
      <c r="L254" s="3">
        <v>3</v>
      </c>
      <c r="M254" s="9" t="str">
        <f>VLOOKUP(L254,Mapping!$A$2:$B$5,2,0)</f>
        <v>Neutral</v>
      </c>
      <c r="N254" s="9" t="s">
        <v>20</v>
      </c>
      <c r="O254" s="3">
        <v>3</v>
      </c>
      <c r="P254" s="9" t="str">
        <f>VLOOKUP(O254,Mapping!$A$9:$B$12,2,0)</f>
        <v>High</v>
      </c>
      <c r="Q254" s="3">
        <v>1</v>
      </c>
      <c r="R254" s="9" t="str">
        <f>VLOOKUP(Q254,Mapping!$A$16:$B$20,2,0)</f>
        <v>Entry Level</v>
      </c>
      <c r="S254" s="9" t="s">
        <v>21</v>
      </c>
      <c r="T254" s="3">
        <v>4</v>
      </c>
      <c r="U254" s="9" t="str">
        <f>VLOOKUP(T254,Mapping!$E$9:$F$12,2,0)</f>
        <v>Satisfied</v>
      </c>
      <c r="V254" s="9" t="s">
        <v>16</v>
      </c>
      <c r="W254" s="5">
        <v>2340</v>
      </c>
      <c r="X254" s="3">
        <v>1</v>
      </c>
      <c r="Y254" s="9" t="s">
        <v>17</v>
      </c>
      <c r="Z254" s="4">
        <v>19</v>
      </c>
      <c r="AA254" s="24">
        <f>HR_Analytics[[#This Row],[Salary Hike]]/100</f>
        <v>0.19</v>
      </c>
      <c r="AB254" s="3">
        <v>3</v>
      </c>
      <c r="AC254" s="9" t="str">
        <f>VLOOKUP(AB254,Mapping!$E$2:$F$3,2,0)</f>
        <v>Excellent</v>
      </c>
      <c r="AD254" s="3">
        <v>1</v>
      </c>
      <c r="AE254" s="9" t="str">
        <f>VLOOKUP(AD254,Mapping!$E$16:$F$19,2,0)</f>
        <v>Very Dissatisfied</v>
      </c>
      <c r="AF254" s="3">
        <v>0</v>
      </c>
      <c r="AG254" s="3">
        <v>6</v>
      </c>
      <c r="AH254" s="3" t="str" cm="1">
        <f t="array" ref="AH254">_xlfn.IFS(HR_Analytics[[#This Row],[Total Working Years]]&lt;=2,"0-2",HR_Analytics[[#This Row],[Total Working Years]]&lt;=5,"2-5",HR_Analytics[[#This Row],[Total Working Years]]&lt;=10,"5-10",HR_Analytics[[#This Row],[Total Working Years]]&lt;=20,"10-20",HR_Analytics[[#This Row],[Total Working Years]]&lt;=40,"20-40")</f>
        <v>5-10</v>
      </c>
      <c r="AI254" s="3">
        <v>1</v>
      </c>
      <c r="AJ254" s="3">
        <v>3</v>
      </c>
      <c r="AK254" s="9" t="str">
        <f>VLOOKUP(AJ254,Mapping!$J$10:$K$13,2,0)</f>
        <v>Better</v>
      </c>
      <c r="AL254" s="3">
        <v>6</v>
      </c>
      <c r="AM254" s="3" t="str" cm="1">
        <f t="array" ref="AM254">_xlfn.IFS(HR_Analytics[[#This Row],[Years At Company]]&lt;=2,"0-2",HR_Analytics[[#This Row],[Years At Company]]&lt;=5,"2-5",HR_Analytics[[#This Row],[Years At Company]]&lt;=10,"5-10",HR_Analytics[[#This Row],[Years At Company]]&lt;=20,"10-20",HR_Analytics[[#This Row],[Years At Company]]&lt;=40,"20-40")</f>
        <v>5-10</v>
      </c>
      <c r="AN254" s="3">
        <v>5</v>
      </c>
      <c r="AO254" s="3" t="str" cm="1">
        <f t="array" ref="AO254">_xlfn.IFS(HR_Analytics[[#This Row],[Years In Current Role]]&lt;=2,"0-2",HR_Analytics[[#This Row],[Years In Current Role]]&lt;=5,"2-5",HR_Analytics[[#This Row],[Years In Current Role]]&lt;=10,"5-10",HR_Analytics[[#This Row],[Years In Current Role]]&lt;=15,"10-15",HR_Analytics[[#This Row],[Years In Current Role]]&gt;15,"Above 15")</f>
        <v>2-5</v>
      </c>
      <c r="AP254" s="3">
        <v>1</v>
      </c>
      <c r="AQ254" s="14" t="str" cm="1">
        <f t="array" ref="AQ254">_xlfn.IFS(HR_Analytics[[#This Row],[Years Since Last Promotion]]&lt;=2,"0-2",HR_Analytics[[#This Row],[Years Since Last Promotion]]&lt;=5,"2-5",HR_Analytics[[#This Row],[Years Since Last Promotion]]&lt;=10,"5-10",HR_Analytics[[#This Row],[Years Since Last Promotion]]&lt;=15,"10-15")</f>
        <v>0-2</v>
      </c>
      <c r="AR254" s="14">
        <v>5</v>
      </c>
      <c r="AS254" s="3" t="str" cm="1">
        <f t="array" ref="AS2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55" spans="1:45" x14ac:dyDescent="0.25">
      <c r="A255" s="12">
        <v>42</v>
      </c>
      <c r="B255" s="12" t="str" cm="1">
        <f t="array" ref="B255">_xlfn.IFS(HR_Analytics[[#This Row],[Age]]&lt;=30,"Below 30",HR_Analytics[[#This Row],[Age]]&lt;=40,"30-40",HR_Analytics[[#This Row],[Age]]&lt;=60,"40-60")</f>
        <v>40-60</v>
      </c>
      <c r="C255" s="9" t="s">
        <v>17</v>
      </c>
      <c r="D255" s="9" t="s">
        <v>11</v>
      </c>
      <c r="E255" s="9" t="s">
        <v>19</v>
      </c>
      <c r="F255" s="3">
        <v>17</v>
      </c>
      <c r="G255" s="3" t="str" cm="1">
        <f t="array" ref="G255">_xlfn.IFS(HR_Analytics[[#This Row],[Distance From Home]]&lt;=5,"1-5",HR_Analytics[[#This Row],[Distance From Home]]&lt;=10,"5-10",HR_Analytics[[#This Row],[Distance From Home]]&lt;=15,"10-15",HR_Analytics[[#This Row],[Distance From Home]]&lt;=20,"15-20",HR_Analytics[[#This Row],[Distance From Home]]&gt;20,"Above 20")</f>
        <v>15-20</v>
      </c>
      <c r="H255" s="3">
        <v>2</v>
      </c>
      <c r="I255" s="9" t="str">
        <f>VLOOKUP(H255,Mapping!$J$2:$K$6,2,0)</f>
        <v>College</v>
      </c>
      <c r="J255" s="9" t="s">
        <v>13</v>
      </c>
      <c r="K255" s="3">
        <v>347</v>
      </c>
      <c r="L255" s="3">
        <v>4</v>
      </c>
      <c r="M255" s="9" t="str">
        <f>VLOOKUP(L255,Mapping!$A$2:$B$5,2,0)</f>
        <v>Satisfied</v>
      </c>
      <c r="N255" s="9" t="s">
        <v>14</v>
      </c>
      <c r="O255" s="3">
        <v>4</v>
      </c>
      <c r="P255" s="9" t="str">
        <f>VLOOKUP(O255,Mapping!$A$9:$B$12,2,0)</f>
        <v>Very High</v>
      </c>
      <c r="Q255" s="3">
        <v>2</v>
      </c>
      <c r="R255" s="9" t="str">
        <f>VLOOKUP(Q255,Mapping!$A$16:$B$20,2,0)</f>
        <v>Junior</v>
      </c>
      <c r="S255" s="9" t="s">
        <v>21</v>
      </c>
      <c r="T255" s="3">
        <v>1</v>
      </c>
      <c r="U255" s="9" t="str">
        <f>VLOOKUP(T255,Mapping!$E$9:$F$12,2,0)</f>
        <v>Very Dissatisfied</v>
      </c>
      <c r="V255" s="9" t="s">
        <v>16</v>
      </c>
      <c r="W255" s="5">
        <v>6545</v>
      </c>
      <c r="X255" s="3">
        <v>3</v>
      </c>
      <c r="Y255" s="9" t="s">
        <v>10</v>
      </c>
      <c r="Z255" s="4">
        <v>13</v>
      </c>
      <c r="AA255" s="24">
        <f>HR_Analytics[[#This Row],[Salary Hike]]/100</f>
        <v>0.13</v>
      </c>
      <c r="AB255" s="3">
        <v>3</v>
      </c>
      <c r="AC255" s="9" t="str">
        <f>VLOOKUP(AB255,Mapping!$E$2:$F$3,2,0)</f>
        <v>Excellent</v>
      </c>
      <c r="AD255" s="3">
        <v>3</v>
      </c>
      <c r="AE255" s="9" t="str">
        <f>VLOOKUP(AD255,Mapping!$E$16:$F$19,2,0)</f>
        <v>Neutral</v>
      </c>
      <c r="AF255" s="3">
        <v>0</v>
      </c>
      <c r="AG255" s="3">
        <v>10</v>
      </c>
      <c r="AH255" s="3" t="str" cm="1">
        <f t="array" ref="AH255">_xlfn.IFS(HR_Analytics[[#This Row],[Total Working Years]]&lt;=2,"0-2",HR_Analytics[[#This Row],[Total Working Years]]&lt;=5,"2-5",HR_Analytics[[#This Row],[Total Working Years]]&lt;=10,"5-10",HR_Analytics[[#This Row],[Total Working Years]]&lt;=20,"10-20",HR_Analytics[[#This Row],[Total Working Years]]&lt;=40,"20-40")</f>
        <v>5-10</v>
      </c>
      <c r="AI255" s="3">
        <v>1</v>
      </c>
      <c r="AJ255" s="3">
        <v>3</v>
      </c>
      <c r="AK255" s="9" t="str">
        <f>VLOOKUP(AJ255,Mapping!$J$10:$K$13,2,0)</f>
        <v>Better</v>
      </c>
      <c r="AL255" s="3">
        <v>3</v>
      </c>
      <c r="AM255" s="3" t="str" cm="1">
        <f t="array" ref="AM255">_xlfn.IFS(HR_Analytics[[#This Row],[Years At Company]]&lt;=2,"0-2",HR_Analytics[[#This Row],[Years At Company]]&lt;=5,"2-5",HR_Analytics[[#This Row],[Years At Company]]&lt;=10,"5-10",HR_Analytics[[#This Row],[Years At Company]]&lt;=20,"10-20",HR_Analytics[[#This Row],[Years At Company]]&lt;=40,"20-40")</f>
        <v>2-5</v>
      </c>
      <c r="AN255" s="3">
        <v>2</v>
      </c>
      <c r="AO255" s="3" t="str" cm="1">
        <f t="array" ref="AO255">_xlfn.IFS(HR_Analytics[[#This Row],[Years In Current Role]]&lt;=2,"0-2",HR_Analytics[[#This Row],[Years In Current Role]]&lt;=5,"2-5",HR_Analytics[[#This Row],[Years In Current Role]]&lt;=10,"5-10",HR_Analytics[[#This Row],[Years In Current Role]]&lt;=15,"10-15",HR_Analytics[[#This Row],[Years In Current Role]]&gt;15,"Above 15")</f>
        <v>0-2</v>
      </c>
      <c r="AP255" s="3">
        <v>0</v>
      </c>
      <c r="AQ255" s="14" t="str" cm="1">
        <f t="array" ref="AQ255">_xlfn.IFS(HR_Analytics[[#This Row],[Years Since Last Promotion]]&lt;=2,"0-2",HR_Analytics[[#This Row],[Years Since Last Promotion]]&lt;=5,"2-5",HR_Analytics[[#This Row],[Years Since Last Promotion]]&lt;=10,"5-10",HR_Analytics[[#This Row],[Years Since Last Promotion]]&lt;=15,"10-15")</f>
        <v>0-2</v>
      </c>
      <c r="AR255" s="14">
        <v>2</v>
      </c>
      <c r="AS255" s="3" t="str" cm="1">
        <f t="array" ref="AS2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56" spans="1:45" x14ac:dyDescent="0.25">
      <c r="A256" s="12">
        <v>29</v>
      </c>
      <c r="B256" s="12" t="str" cm="1">
        <f t="array" ref="B256">_xlfn.IFS(HR_Analytics[[#This Row],[Age]]&lt;=30,"Below 30",HR_Analytics[[#This Row],[Age]]&lt;=40,"30-40",HR_Analytics[[#This Row],[Age]]&lt;=60,"40-60")</f>
        <v>Below 30</v>
      </c>
      <c r="C256" s="9" t="s">
        <v>17</v>
      </c>
      <c r="D256" s="9" t="s">
        <v>11</v>
      </c>
      <c r="E256" s="9" t="s">
        <v>12</v>
      </c>
      <c r="F256" s="3">
        <v>20</v>
      </c>
      <c r="G256" s="3" t="str" cm="1">
        <f t="array" ref="G256">_xlfn.IFS(HR_Analytics[[#This Row],[Distance From Home]]&lt;=5,"1-5",HR_Analytics[[#This Row],[Distance From Home]]&lt;=10,"5-10",HR_Analytics[[#This Row],[Distance From Home]]&lt;=15,"10-15",HR_Analytics[[#This Row],[Distance From Home]]&lt;=20,"15-20",HR_Analytics[[#This Row],[Distance From Home]]&gt;20,"Above 20")</f>
        <v>15-20</v>
      </c>
      <c r="H256" s="3">
        <v>2</v>
      </c>
      <c r="I256" s="9" t="str">
        <f>VLOOKUP(H256,Mapping!$J$2:$K$6,2,0)</f>
        <v>College</v>
      </c>
      <c r="J256" s="9" t="s">
        <v>33</v>
      </c>
      <c r="K256" s="3">
        <v>349</v>
      </c>
      <c r="L256" s="3">
        <v>4</v>
      </c>
      <c r="M256" s="9" t="str">
        <f>VLOOKUP(L256,Mapping!$A$2:$B$5,2,0)</f>
        <v>Satisfied</v>
      </c>
      <c r="N256" s="9" t="s">
        <v>20</v>
      </c>
      <c r="O256" s="3">
        <v>3</v>
      </c>
      <c r="P256" s="9" t="str">
        <f>VLOOKUP(O256,Mapping!$A$9:$B$12,2,0)</f>
        <v>High</v>
      </c>
      <c r="Q256" s="3">
        <v>2</v>
      </c>
      <c r="R256" s="9" t="str">
        <f>VLOOKUP(Q256,Mapping!$A$16:$B$20,2,0)</f>
        <v>Junior</v>
      </c>
      <c r="S256" s="9" t="s">
        <v>15</v>
      </c>
      <c r="T256" s="3">
        <v>4</v>
      </c>
      <c r="U256" s="9" t="str">
        <f>VLOOKUP(T256,Mapping!$E$9:$F$12,2,0)</f>
        <v>Satisfied</v>
      </c>
      <c r="V256" s="9" t="s">
        <v>26</v>
      </c>
      <c r="W256" s="5">
        <v>6931</v>
      </c>
      <c r="X256" s="3">
        <v>2</v>
      </c>
      <c r="Y256" s="9" t="s">
        <v>17</v>
      </c>
      <c r="Z256" s="4">
        <v>14</v>
      </c>
      <c r="AA256" s="24">
        <f>HR_Analytics[[#This Row],[Salary Hike]]/100</f>
        <v>0.14000000000000001</v>
      </c>
      <c r="AB256" s="3">
        <v>3</v>
      </c>
      <c r="AC256" s="9" t="str">
        <f>VLOOKUP(AB256,Mapping!$E$2:$F$3,2,0)</f>
        <v>Excellent</v>
      </c>
      <c r="AD256" s="3">
        <v>4</v>
      </c>
      <c r="AE256" s="9" t="str">
        <f>VLOOKUP(AD256,Mapping!$E$16:$F$19,2,0)</f>
        <v>Satisfied</v>
      </c>
      <c r="AF256" s="3">
        <v>1</v>
      </c>
      <c r="AG256" s="3">
        <v>10</v>
      </c>
      <c r="AH256" s="3" t="str" cm="1">
        <f t="array" ref="AH256">_xlfn.IFS(HR_Analytics[[#This Row],[Total Working Years]]&lt;=2,"0-2",HR_Analytics[[#This Row],[Total Working Years]]&lt;=5,"2-5",HR_Analytics[[#This Row],[Total Working Years]]&lt;=10,"5-10",HR_Analytics[[#This Row],[Total Working Years]]&lt;=20,"10-20",HR_Analytics[[#This Row],[Total Working Years]]&lt;=40,"20-40")</f>
        <v>5-10</v>
      </c>
      <c r="AI256" s="3">
        <v>2</v>
      </c>
      <c r="AJ256" s="3">
        <v>3</v>
      </c>
      <c r="AK256" s="9" t="str">
        <f>VLOOKUP(AJ256,Mapping!$J$10:$K$13,2,0)</f>
        <v>Better</v>
      </c>
      <c r="AL256" s="3">
        <v>3</v>
      </c>
      <c r="AM256" s="3" t="str" cm="1">
        <f t="array" ref="AM256">_xlfn.IFS(HR_Analytics[[#This Row],[Years At Company]]&lt;=2,"0-2",HR_Analytics[[#This Row],[Years At Company]]&lt;=5,"2-5",HR_Analytics[[#This Row],[Years At Company]]&lt;=10,"5-10",HR_Analytics[[#This Row],[Years At Company]]&lt;=20,"10-20",HR_Analytics[[#This Row],[Years At Company]]&lt;=40,"20-40")</f>
        <v>2-5</v>
      </c>
      <c r="AN256" s="3">
        <v>2</v>
      </c>
      <c r="AO256" s="3" t="str" cm="1">
        <f t="array" ref="AO256">_xlfn.IFS(HR_Analytics[[#This Row],[Years In Current Role]]&lt;=2,"0-2",HR_Analytics[[#This Row],[Years In Current Role]]&lt;=5,"2-5",HR_Analytics[[#This Row],[Years In Current Role]]&lt;=10,"5-10",HR_Analytics[[#This Row],[Years In Current Role]]&lt;=15,"10-15",HR_Analytics[[#This Row],[Years In Current Role]]&gt;15,"Above 15")</f>
        <v>0-2</v>
      </c>
      <c r="AP256" s="3">
        <v>0</v>
      </c>
      <c r="AQ256" s="14" t="str" cm="1">
        <f t="array" ref="AQ256">_xlfn.IFS(HR_Analytics[[#This Row],[Years Since Last Promotion]]&lt;=2,"0-2",HR_Analytics[[#This Row],[Years Since Last Promotion]]&lt;=5,"2-5",HR_Analytics[[#This Row],[Years Since Last Promotion]]&lt;=10,"5-10",HR_Analytics[[#This Row],[Years Since Last Promotion]]&lt;=15,"10-15")</f>
        <v>0-2</v>
      </c>
      <c r="AR256" s="14">
        <v>2</v>
      </c>
      <c r="AS256" s="3" t="str" cm="1">
        <f t="array" ref="AS2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57" spans="1:45" x14ac:dyDescent="0.25">
      <c r="A257" s="12">
        <v>25</v>
      </c>
      <c r="B257" s="12" t="str" cm="1">
        <f t="array" ref="B257">_xlfn.IFS(HR_Analytics[[#This Row],[Age]]&lt;=30,"Below 30",HR_Analytics[[#This Row],[Age]]&lt;=40,"30-40",HR_Analytics[[#This Row],[Age]]&lt;=60,"40-60")</f>
        <v>Below 30</v>
      </c>
      <c r="C257" s="9" t="s">
        <v>17</v>
      </c>
      <c r="D257" s="9" t="s">
        <v>11</v>
      </c>
      <c r="E257" s="9" t="s">
        <v>19</v>
      </c>
      <c r="F257" s="3">
        <v>1</v>
      </c>
      <c r="G257" s="3" t="str" cm="1">
        <f t="array" ref="G257">_xlfn.IFS(HR_Analytics[[#This Row],[Distance From Home]]&lt;=5,"1-5",HR_Analytics[[#This Row],[Distance From Home]]&lt;=10,"5-10",HR_Analytics[[#This Row],[Distance From Home]]&lt;=15,"10-15",HR_Analytics[[#This Row],[Distance From Home]]&lt;=20,"15-20",HR_Analytics[[#This Row],[Distance From Home]]&gt;20,"Above 20")</f>
        <v>1-5</v>
      </c>
      <c r="H257" s="3">
        <v>3</v>
      </c>
      <c r="I257" s="9" t="str">
        <f>VLOOKUP(H257,Mapping!$J$2:$K$6,2,0)</f>
        <v>Bachelors</v>
      </c>
      <c r="J257" s="9" t="s">
        <v>13</v>
      </c>
      <c r="K257" s="3">
        <v>350</v>
      </c>
      <c r="L257" s="3">
        <v>1</v>
      </c>
      <c r="M257" s="9" t="str">
        <f>VLOOKUP(L257,Mapping!$A$2:$B$5,2,0)</f>
        <v>Very Dissatisfied</v>
      </c>
      <c r="N257" s="9" t="s">
        <v>14</v>
      </c>
      <c r="O257" s="3">
        <v>3</v>
      </c>
      <c r="P257" s="9" t="str">
        <f>VLOOKUP(O257,Mapping!$A$9:$B$12,2,0)</f>
        <v>High</v>
      </c>
      <c r="Q257" s="3">
        <v>2</v>
      </c>
      <c r="R257" s="9" t="str">
        <f>VLOOKUP(Q257,Mapping!$A$16:$B$20,2,0)</f>
        <v>Junior</v>
      </c>
      <c r="S257" s="9" t="s">
        <v>27</v>
      </c>
      <c r="T257" s="3">
        <v>3</v>
      </c>
      <c r="U257" s="9" t="str">
        <f>VLOOKUP(T257,Mapping!$E$9:$F$12,2,0)</f>
        <v>Neutral</v>
      </c>
      <c r="V257" s="9" t="s">
        <v>22</v>
      </c>
      <c r="W257" s="5">
        <v>4898</v>
      </c>
      <c r="X257" s="3">
        <v>0</v>
      </c>
      <c r="Y257" s="9" t="s">
        <v>17</v>
      </c>
      <c r="Z257" s="4">
        <v>12</v>
      </c>
      <c r="AA257" s="24">
        <f>HR_Analytics[[#This Row],[Salary Hike]]/100</f>
        <v>0.12</v>
      </c>
      <c r="AB257" s="3">
        <v>3</v>
      </c>
      <c r="AC257" s="9" t="str">
        <f>VLOOKUP(AB257,Mapping!$E$2:$F$3,2,0)</f>
        <v>Excellent</v>
      </c>
      <c r="AD257" s="3">
        <v>4</v>
      </c>
      <c r="AE257" s="9" t="str">
        <f>VLOOKUP(AD257,Mapping!$E$16:$F$19,2,0)</f>
        <v>Satisfied</v>
      </c>
      <c r="AF257" s="3">
        <v>2</v>
      </c>
      <c r="AG257" s="3">
        <v>5</v>
      </c>
      <c r="AH257" s="3" t="str" cm="1">
        <f t="array" ref="AH257">_xlfn.IFS(HR_Analytics[[#This Row],[Total Working Years]]&lt;=2,"0-2",HR_Analytics[[#This Row],[Total Working Years]]&lt;=5,"2-5",HR_Analytics[[#This Row],[Total Working Years]]&lt;=10,"5-10",HR_Analytics[[#This Row],[Total Working Years]]&lt;=20,"10-20",HR_Analytics[[#This Row],[Total Working Years]]&lt;=40,"20-40")</f>
        <v>2-5</v>
      </c>
      <c r="AI257" s="3">
        <v>3</v>
      </c>
      <c r="AJ257" s="3">
        <v>3</v>
      </c>
      <c r="AK257" s="9" t="str">
        <f>VLOOKUP(AJ257,Mapping!$J$10:$K$13,2,0)</f>
        <v>Better</v>
      </c>
      <c r="AL257" s="3">
        <v>4</v>
      </c>
      <c r="AM257" s="3" t="str" cm="1">
        <f t="array" ref="AM257">_xlfn.IFS(HR_Analytics[[#This Row],[Years At Company]]&lt;=2,"0-2",HR_Analytics[[#This Row],[Years At Company]]&lt;=5,"2-5",HR_Analytics[[#This Row],[Years At Company]]&lt;=10,"5-10",HR_Analytics[[#This Row],[Years At Company]]&lt;=20,"10-20",HR_Analytics[[#This Row],[Years At Company]]&lt;=40,"20-40")</f>
        <v>2-5</v>
      </c>
      <c r="AN257" s="3">
        <v>2</v>
      </c>
      <c r="AO257" s="3" t="str" cm="1">
        <f t="array" ref="AO257">_xlfn.IFS(HR_Analytics[[#This Row],[Years In Current Role]]&lt;=2,"0-2",HR_Analytics[[#This Row],[Years In Current Role]]&lt;=5,"2-5",HR_Analytics[[#This Row],[Years In Current Role]]&lt;=10,"5-10",HR_Analytics[[#This Row],[Years In Current Role]]&lt;=15,"10-15",HR_Analytics[[#This Row],[Years In Current Role]]&gt;15,"Above 15")</f>
        <v>0-2</v>
      </c>
      <c r="AP257" s="3">
        <v>1</v>
      </c>
      <c r="AQ257" s="14" t="str" cm="1">
        <f t="array" ref="AQ257">_xlfn.IFS(HR_Analytics[[#This Row],[Years Since Last Promotion]]&lt;=2,"0-2",HR_Analytics[[#This Row],[Years Since Last Promotion]]&lt;=5,"2-5",HR_Analytics[[#This Row],[Years Since Last Promotion]]&lt;=10,"5-10",HR_Analytics[[#This Row],[Years Since Last Promotion]]&lt;=15,"10-15")</f>
        <v>0-2</v>
      </c>
      <c r="AR257" s="14">
        <v>2</v>
      </c>
      <c r="AS257" s="3" t="str" cm="1">
        <f t="array" ref="AS2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58" spans="1:45" x14ac:dyDescent="0.25">
      <c r="A258" s="12">
        <v>42</v>
      </c>
      <c r="B258" s="12" t="str" cm="1">
        <f t="array" ref="B258">_xlfn.IFS(HR_Analytics[[#This Row],[Age]]&lt;=30,"Below 30",HR_Analytics[[#This Row],[Age]]&lt;=40,"30-40",HR_Analytics[[#This Row],[Age]]&lt;=60,"40-60")</f>
        <v>40-60</v>
      </c>
      <c r="C258" s="9" t="s">
        <v>17</v>
      </c>
      <c r="D258" s="9" t="s">
        <v>11</v>
      </c>
      <c r="E258" s="9" t="s">
        <v>19</v>
      </c>
      <c r="F258" s="3">
        <v>2</v>
      </c>
      <c r="G258" s="3" t="str" cm="1">
        <f t="array" ref="G258">_xlfn.IFS(HR_Analytics[[#This Row],[Distance From Home]]&lt;=5,"1-5",HR_Analytics[[#This Row],[Distance From Home]]&lt;=10,"5-10",HR_Analytics[[#This Row],[Distance From Home]]&lt;=15,"10-15",HR_Analytics[[#This Row],[Distance From Home]]&lt;=20,"15-20",HR_Analytics[[#This Row],[Distance From Home]]&gt;20,"Above 20")</f>
        <v>1-5</v>
      </c>
      <c r="H258" s="3">
        <v>3</v>
      </c>
      <c r="I258" s="9" t="str">
        <f>VLOOKUP(H258,Mapping!$J$2:$K$6,2,0)</f>
        <v>Bachelors</v>
      </c>
      <c r="J258" s="9" t="s">
        <v>25</v>
      </c>
      <c r="K258" s="3">
        <v>351</v>
      </c>
      <c r="L258" s="3">
        <v>4</v>
      </c>
      <c r="M258" s="9" t="str">
        <f>VLOOKUP(L258,Mapping!$A$2:$B$5,2,0)</f>
        <v>Satisfied</v>
      </c>
      <c r="N258" s="9" t="s">
        <v>14</v>
      </c>
      <c r="O258" s="3">
        <v>2</v>
      </c>
      <c r="P258" s="9" t="str">
        <f>VLOOKUP(O258,Mapping!$A$9:$B$12,2,0)</f>
        <v>Medium</v>
      </c>
      <c r="Q258" s="3">
        <v>1</v>
      </c>
      <c r="R258" s="9" t="str">
        <f>VLOOKUP(Q258,Mapping!$A$16:$B$20,2,0)</f>
        <v>Entry Level</v>
      </c>
      <c r="S258" s="9" t="s">
        <v>24</v>
      </c>
      <c r="T258" s="3">
        <v>1</v>
      </c>
      <c r="U258" s="9" t="str">
        <f>VLOOKUP(T258,Mapping!$E$9:$F$12,2,0)</f>
        <v>Very Dissatisfied</v>
      </c>
      <c r="V258" s="9" t="s">
        <v>26</v>
      </c>
      <c r="W258" s="5">
        <v>2593</v>
      </c>
      <c r="X258" s="3">
        <v>0</v>
      </c>
      <c r="Y258" s="9" t="s">
        <v>10</v>
      </c>
      <c r="Z258" s="4">
        <v>11</v>
      </c>
      <c r="AA258" s="24">
        <f>HR_Analytics[[#This Row],[Salary Hike]]/100</f>
        <v>0.11</v>
      </c>
      <c r="AB258" s="3">
        <v>3</v>
      </c>
      <c r="AC258" s="9" t="str">
        <f>VLOOKUP(AB258,Mapping!$E$2:$F$3,2,0)</f>
        <v>Excellent</v>
      </c>
      <c r="AD258" s="3">
        <v>3</v>
      </c>
      <c r="AE258" s="9" t="str">
        <f>VLOOKUP(AD258,Mapping!$E$16:$F$19,2,0)</f>
        <v>Neutral</v>
      </c>
      <c r="AF258" s="3">
        <v>1</v>
      </c>
      <c r="AG258" s="3">
        <v>10</v>
      </c>
      <c r="AH258" s="3" t="str" cm="1">
        <f t="array" ref="AH258">_xlfn.IFS(HR_Analytics[[#This Row],[Total Working Years]]&lt;=2,"0-2",HR_Analytics[[#This Row],[Total Working Years]]&lt;=5,"2-5",HR_Analytics[[#This Row],[Total Working Years]]&lt;=10,"5-10",HR_Analytics[[#This Row],[Total Working Years]]&lt;=20,"10-20",HR_Analytics[[#This Row],[Total Working Years]]&lt;=40,"20-40")</f>
        <v>5-10</v>
      </c>
      <c r="AI258" s="3">
        <v>4</v>
      </c>
      <c r="AJ258" s="3">
        <v>3</v>
      </c>
      <c r="AK258" s="9" t="str">
        <f>VLOOKUP(AJ258,Mapping!$J$10:$K$13,2,0)</f>
        <v>Better</v>
      </c>
      <c r="AL258" s="3">
        <v>9</v>
      </c>
      <c r="AM258" s="3" t="str" cm="1">
        <f t="array" ref="AM258">_xlfn.IFS(HR_Analytics[[#This Row],[Years At Company]]&lt;=2,"0-2",HR_Analytics[[#This Row],[Years At Company]]&lt;=5,"2-5",HR_Analytics[[#This Row],[Years At Company]]&lt;=10,"5-10",HR_Analytics[[#This Row],[Years At Company]]&lt;=20,"10-20",HR_Analytics[[#This Row],[Years At Company]]&lt;=40,"20-40")</f>
        <v>5-10</v>
      </c>
      <c r="AN258" s="3">
        <v>6</v>
      </c>
      <c r="AO258" s="3" t="str" cm="1">
        <f t="array" ref="AO258">_xlfn.IFS(HR_Analytics[[#This Row],[Years In Current Role]]&lt;=2,"0-2",HR_Analytics[[#This Row],[Years In Current Role]]&lt;=5,"2-5",HR_Analytics[[#This Row],[Years In Current Role]]&lt;=10,"5-10",HR_Analytics[[#This Row],[Years In Current Role]]&lt;=15,"10-15",HR_Analytics[[#This Row],[Years In Current Role]]&gt;15,"Above 15")</f>
        <v>5-10</v>
      </c>
      <c r="AP258" s="3">
        <v>7</v>
      </c>
      <c r="AQ258" s="14" t="str" cm="1">
        <f t="array" ref="AQ258">_xlfn.IFS(HR_Analytics[[#This Row],[Years Since Last Promotion]]&lt;=2,"0-2",HR_Analytics[[#This Row],[Years Since Last Promotion]]&lt;=5,"2-5",HR_Analytics[[#This Row],[Years Since Last Promotion]]&lt;=10,"5-10",HR_Analytics[[#This Row],[Years Since Last Promotion]]&lt;=15,"10-15")</f>
        <v>5-10</v>
      </c>
      <c r="AR258" s="14">
        <v>8</v>
      </c>
      <c r="AS258" s="3" t="str" cm="1">
        <f t="array" ref="AS2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59" spans="1:45" x14ac:dyDescent="0.25">
      <c r="A259" s="12">
        <v>40</v>
      </c>
      <c r="B259" s="12" t="str" cm="1">
        <f t="array" ref="B259">_xlfn.IFS(HR_Analytics[[#This Row],[Age]]&lt;=30,"Below 30",HR_Analytics[[#This Row],[Age]]&lt;=40,"30-40",HR_Analytics[[#This Row],[Age]]&lt;=60,"40-60")</f>
        <v>30-40</v>
      </c>
      <c r="C259" s="9" t="s">
        <v>17</v>
      </c>
      <c r="D259" s="9" t="s">
        <v>11</v>
      </c>
      <c r="E259" s="9" t="s">
        <v>19</v>
      </c>
      <c r="F259" s="3">
        <v>2</v>
      </c>
      <c r="G259" s="3" t="str" cm="1">
        <f t="array" ref="G259">_xlfn.IFS(HR_Analytics[[#This Row],[Distance From Home]]&lt;=5,"1-5",HR_Analytics[[#This Row],[Distance From Home]]&lt;=10,"5-10",HR_Analytics[[#This Row],[Distance From Home]]&lt;=15,"10-15",HR_Analytics[[#This Row],[Distance From Home]]&lt;=20,"15-20",HR_Analytics[[#This Row],[Distance From Home]]&gt;20,"Above 20")</f>
        <v>1-5</v>
      </c>
      <c r="H259" s="3">
        <v>2</v>
      </c>
      <c r="I259" s="9" t="str">
        <f>VLOOKUP(H259,Mapping!$J$2:$K$6,2,0)</f>
        <v>College</v>
      </c>
      <c r="J259" s="9" t="s">
        <v>25</v>
      </c>
      <c r="K259" s="3">
        <v>352</v>
      </c>
      <c r="L259" s="3">
        <v>1</v>
      </c>
      <c r="M259" s="9" t="str">
        <f>VLOOKUP(L259,Mapping!$A$2:$B$5,2,0)</f>
        <v>Very Dissatisfied</v>
      </c>
      <c r="N259" s="9" t="s">
        <v>20</v>
      </c>
      <c r="O259" s="3">
        <v>3</v>
      </c>
      <c r="P259" s="9" t="str">
        <f>VLOOKUP(O259,Mapping!$A$9:$B$12,2,0)</f>
        <v>High</v>
      </c>
      <c r="Q259" s="3">
        <v>5</v>
      </c>
      <c r="R259" s="9" t="str">
        <f>VLOOKUP(Q259,Mapping!$A$16:$B$20,2,0)</f>
        <v>Executive</v>
      </c>
      <c r="S259" s="9" t="s">
        <v>32</v>
      </c>
      <c r="T259" s="3">
        <v>3</v>
      </c>
      <c r="U259" s="9" t="str">
        <f>VLOOKUP(T259,Mapping!$E$9:$F$12,2,0)</f>
        <v>Neutral</v>
      </c>
      <c r="V259" s="9" t="s">
        <v>26</v>
      </c>
      <c r="W259" s="5">
        <v>19436</v>
      </c>
      <c r="X259" s="3">
        <v>0</v>
      </c>
      <c r="Y259" s="9" t="s">
        <v>17</v>
      </c>
      <c r="Z259" s="4">
        <v>19</v>
      </c>
      <c r="AA259" s="24">
        <f>HR_Analytics[[#This Row],[Salary Hike]]/100</f>
        <v>0.19</v>
      </c>
      <c r="AB259" s="3">
        <v>3</v>
      </c>
      <c r="AC259" s="9" t="str">
        <f>VLOOKUP(AB259,Mapping!$E$2:$F$3,2,0)</f>
        <v>Excellent</v>
      </c>
      <c r="AD259" s="3">
        <v>4</v>
      </c>
      <c r="AE259" s="9" t="str">
        <f>VLOOKUP(AD259,Mapping!$E$16:$F$19,2,0)</f>
        <v>Satisfied</v>
      </c>
      <c r="AF259" s="3">
        <v>1</v>
      </c>
      <c r="AG259" s="3">
        <v>22</v>
      </c>
      <c r="AH259" s="3" t="str" cm="1">
        <f t="array" ref="AH259">_xlfn.IFS(HR_Analytics[[#This Row],[Total Working Years]]&lt;=2,"0-2",HR_Analytics[[#This Row],[Total Working Years]]&lt;=5,"2-5",HR_Analytics[[#This Row],[Total Working Years]]&lt;=10,"5-10",HR_Analytics[[#This Row],[Total Working Years]]&lt;=20,"10-20",HR_Analytics[[#This Row],[Total Working Years]]&lt;=40,"20-40")</f>
        <v>20-40</v>
      </c>
      <c r="AI259" s="3">
        <v>5</v>
      </c>
      <c r="AJ259" s="3">
        <v>3</v>
      </c>
      <c r="AK259" s="9" t="str">
        <f>VLOOKUP(AJ259,Mapping!$J$10:$K$13,2,0)</f>
        <v>Better</v>
      </c>
      <c r="AL259" s="3">
        <v>21</v>
      </c>
      <c r="AM259" s="3" t="str" cm="1">
        <f t="array" ref="AM259">_xlfn.IFS(HR_Analytics[[#This Row],[Years At Company]]&lt;=2,"0-2",HR_Analytics[[#This Row],[Years At Company]]&lt;=5,"2-5",HR_Analytics[[#This Row],[Years At Company]]&lt;=10,"5-10",HR_Analytics[[#This Row],[Years At Company]]&lt;=20,"10-20",HR_Analytics[[#This Row],[Years At Company]]&lt;=40,"20-40")</f>
        <v>20-40</v>
      </c>
      <c r="AN259" s="3">
        <v>7</v>
      </c>
      <c r="AO259" s="3" t="str" cm="1">
        <f t="array" ref="AO259">_xlfn.IFS(HR_Analytics[[#This Row],[Years In Current Role]]&lt;=2,"0-2",HR_Analytics[[#This Row],[Years In Current Role]]&lt;=5,"2-5",HR_Analytics[[#This Row],[Years In Current Role]]&lt;=10,"5-10",HR_Analytics[[#This Row],[Years In Current Role]]&lt;=15,"10-15",HR_Analytics[[#This Row],[Years In Current Role]]&gt;15,"Above 15")</f>
        <v>5-10</v>
      </c>
      <c r="AP259" s="3">
        <v>3</v>
      </c>
      <c r="AQ259" s="14" t="str" cm="1">
        <f t="array" ref="AQ259">_xlfn.IFS(HR_Analytics[[#This Row],[Years Since Last Promotion]]&lt;=2,"0-2",HR_Analytics[[#This Row],[Years Since Last Promotion]]&lt;=5,"2-5",HR_Analytics[[#This Row],[Years Since Last Promotion]]&lt;=10,"5-10",HR_Analytics[[#This Row],[Years Since Last Promotion]]&lt;=15,"10-15")</f>
        <v>2-5</v>
      </c>
      <c r="AR259" s="14">
        <v>9</v>
      </c>
      <c r="AS259" s="3" t="str" cm="1">
        <f t="array" ref="AS2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60" spans="1:45" x14ac:dyDescent="0.25">
      <c r="A260" s="12">
        <v>51</v>
      </c>
      <c r="B260" s="12" t="str" cm="1">
        <f t="array" ref="B260">_xlfn.IFS(HR_Analytics[[#This Row],[Age]]&lt;=30,"Below 30",HR_Analytics[[#This Row],[Age]]&lt;=40,"30-40",HR_Analytics[[#This Row],[Age]]&lt;=60,"40-60")</f>
        <v>40-60</v>
      </c>
      <c r="C260" s="9" t="s">
        <v>17</v>
      </c>
      <c r="D260" s="9" t="s">
        <v>11</v>
      </c>
      <c r="E260" s="9" t="s">
        <v>19</v>
      </c>
      <c r="F260" s="3">
        <v>1</v>
      </c>
      <c r="G260" s="3" t="str" cm="1">
        <f t="array" ref="G260">_xlfn.IFS(HR_Analytics[[#This Row],[Distance From Home]]&lt;=5,"1-5",HR_Analytics[[#This Row],[Distance From Home]]&lt;=10,"5-10",HR_Analytics[[#This Row],[Distance From Home]]&lt;=15,"10-15",HR_Analytics[[#This Row],[Distance From Home]]&lt;=20,"15-20",HR_Analytics[[#This Row],[Distance From Home]]&gt;20,"Above 20")</f>
        <v>1-5</v>
      </c>
      <c r="H260" s="3">
        <v>3</v>
      </c>
      <c r="I260" s="9" t="str">
        <f>VLOOKUP(H260,Mapping!$J$2:$K$6,2,0)</f>
        <v>Bachelors</v>
      </c>
      <c r="J260" s="9" t="s">
        <v>13</v>
      </c>
      <c r="K260" s="3">
        <v>353</v>
      </c>
      <c r="L260" s="3">
        <v>3</v>
      </c>
      <c r="M260" s="9" t="str">
        <f>VLOOKUP(L260,Mapping!$A$2:$B$5,2,0)</f>
        <v>Neutral</v>
      </c>
      <c r="N260" s="9" t="s">
        <v>20</v>
      </c>
      <c r="O260" s="3">
        <v>3</v>
      </c>
      <c r="P260" s="9" t="str">
        <f>VLOOKUP(O260,Mapping!$A$9:$B$12,2,0)</f>
        <v>High</v>
      </c>
      <c r="Q260" s="3">
        <v>1</v>
      </c>
      <c r="R260" s="9" t="str">
        <f>VLOOKUP(Q260,Mapping!$A$16:$B$20,2,0)</f>
        <v>Entry Level</v>
      </c>
      <c r="S260" s="9" t="s">
        <v>21</v>
      </c>
      <c r="T260" s="3">
        <v>4</v>
      </c>
      <c r="U260" s="9" t="str">
        <f>VLOOKUP(T260,Mapping!$E$9:$F$12,2,0)</f>
        <v>Satisfied</v>
      </c>
      <c r="V260" s="9" t="s">
        <v>22</v>
      </c>
      <c r="W260" s="5">
        <v>2723</v>
      </c>
      <c r="X260" s="3">
        <v>1</v>
      </c>
      <c r="Y260" s="9" t="s">
        <v>17</v>
      </c>
      <c r="Z260" s="4">
        <v>11</v>
      </c>
      <c r="AA260" s="24">
        <f>HR_Analytics[[#This Row],[Salary Hike]]/100</f>
        <v>0.11</v>
      </c>
      <c r="AB260" s="3">
        <v>3</v>
      </c>
      <c r="AC260" s="9" t="str">
        <f>VLOOKUP(AB260,Mapping!$E$2:$F$3,2,0)</f>
        <v>Excellent</v>
      </c>
      <c r="AD260" s="3">
        <v>2</v>
      </c>
      <c r="AE260" s="9" t="str">
        <f>VLOOKUP(AD260,Mapping!$E$16:$F$19,2,0)</f>
        <v>Dissatisfied</v>
      </c>
      <c r="AF260" s="3">
        <v>0</v>
      </c>
      <c r="AG260" s="3">
        <v>1</v>
      </c>
      <c r="AH260" s="3" t="str" cm="1">
        <f t="array" ref="AH260">_xlfn.IFS(HR_Analytics[[#This Row],[Total Working Years]]&lt;=2,"0-2",HR_Analytics[[#This Row],[Total Working Years]]&lt;=5,"2-5",HR_Analytics[[#This Row],[Total Working Years]]&lt;=10,"5-10",HR_Analytics[[#This Row],[Total Working Years]]&lt;=20,"10-20",HR_Analytics[[#This Row],[Total Working Years]]&lt;=40,"20-40")</f>
        <v>0-2</v>
      </c>
      <c r="AI260" s="3">
        <v>0</v>
      </c>
      <c r="AJ260" s="3">
        <v>2</v>
      </c>
      <c r="AK260" s="9" t="str">
        <f>VLOOKUP(AJ260,Mapping!$J$10:$K$13,2,0)</f>
        <v>Good</v>
      </c>
      <c r="AL260" s="3">
        <v>1</v>
      </c>
      <c r="AM260" s="3" t="str" cm="1">
        <f t="array" ref="AM260">_xlfn.IFS(HR_Analytics[[#This Row],[Years At Company]]&lt;=2,"0-2",HR_Analytics[[#This Row],[Years At Company]]&lt;=5,"2-5",HR_Analytics[[#This Row],[Years At Company]]&lt;=10,"5-10",HR_Analytics[[#This Row],[Years At Company]]&lt;=20,"10-20",HR_Analytics[[#This Row],[Years At Company]]&lt;=40,"20-40")</f>
        <v>0-2</v>
      </c>
      <c r="AN260" s="3">
        <v>0</v>
      </c>
      <c r="AO260" s="3" t="str" cm="1">
        <f t="array" ref="AO260">_xlfn.IFS(HR_Analytics[[#This Row],[Years In Current Role]]&lt;=2,"0-2",HR_Analytics[[#This Row],[Years In Current Role]]&lt;=5,"2-5",HR_Analytics[[#This Row],[Years In Current Role]]&lt;=10,"5-10",HR_Analytics[[#This Row],[Years In Current Role]]&lt;=15,"10-15",HR_Analytics[[#This Row],[Years In Current Role]]&gt;15,"Above 15")</f>
        <v>0-2</v>
      </c>
      <c r="AP260" s="3">
        <v>0</v>
      </c>
      <c r="AQ260" s="14" t="str" cm="1">
        <f t="array" ref="AQ260">_xlfn.IFS(HR_Analytics[[#This Row],[Years Since Last Promotion]]&lt;=2,"0-2",HR_Analytics[[#This Row],[Years Since Last Promotion]]&lt;=5,"2-5",HR_Analytics[[#This Row],[Years Since Last Promotion]]&lt;=10,"5-10",HR_Analytics[[#This Row],[Years Since Last Promotion]]&lt;=15,"10-15")</f>
        <v>0-2</v>
      </c>
      <c r="AR260" s="14">
        <v>0</v>
      </c>
      <c r="AS260" s="3" t="str" cm="1">
        <f t="array" ref="AS2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61" spans="1:45" x14ac:dyDescent="0.25">
      <c r="A261" s="12">
        <v>31</v>
      </c>
      <c r="B261" s="12" t="str" cm="1">
        <f t="array" ref="B261">_xlfn.IFS(HR_Analytics[[#This Row],[Age]]&lt;=30,"Below 30",HR_Analytics[[#This Row],[Age]]&lt;=40,"30-40",HR_Analytics[[#This Row],[Age]]&lt;=60,"40-60")</f>
        <v>30-40</v>
      </c>
      <c r="C261" s="9" t="s">
        <v>10</v>
      </c>
      <c r="D261" s="9" t="s">
        <v>18</v>
      </c>
      <c r="E261" s="9" t="s">
        <v>19</v>
      </c>
      <c r="F261" s="3">
        <v>29</v>
      </c>
      <c r="G261" s="3" t="str" cm="1">
        <f t="array" ref="G261">_xlfn.IFS(HR_Analytics[[#This Row],[Distance From Home]]&lt;=5,"1-5",HR_Analytics[[#This Row],[Distance From Home]]&lt;=10,"5-10",HR_Analytics[[#This Row],[Distance From Home]]&lt;=15,"10-15",HR_Analytics[[#This Row],[Distance From Home]]&lt;=20,"15-20",HR_Analytics[[#This Row],[Distance From Home]]&gt;20,"Above 20")</f>
        <v>Above 20</v>
      </c>
      <c r="H261" s="3">
        <v>2</v>
      </c>
      <c r="I261" s="9" t="str">
        <f>VLOOKUP(H261,Mapping!$J$2:$K$6,2,0)</f>
        <v>College</v>
      </c>
      <c r="J261" s="9" t="s">
        <v>25</v>
      </c>
      <c r="K261" s="3">
        <v>355</v>
      </c>
      <c r="L261" s="3">
        <v>3</v>
      </c>
      <c r="M261" s="9" t="str">
        <f>VLOOKUP(L261,Mapping!$A$2:$B$5,2,0)</f>
        <v>Neutral</v>
      </c>
      <c r="N261" s="9" t="s">
        <v>20</v>
      </c>
      <c r="O261" s="3">
        <v>2</v>
      </c>
      <c r="P261" s="9" t="str">
        <f>VLOOKUP(O261,Mapping!$A$9:$B$12,2,0)</f>
        <v>Medium</v>
      </c>
      <c r="Q261" s="3">
        <v>1</v>
      </c>
      <c r="R261" s="9" t="str">
        <f>VLOOKUP(Q261,Mapping!$A$16:$B$20,2,0)</f>
        <v>Entry Level</v>
      </c>
      <c r="S261" s="9" t="s">
        <v>24</v>
      </c>
      <c r="T261" s="3">
        <v>2</v>
      </c>
      <c r="U261" s="9" t="str">
        <f>VLOOKUP(T261,Mapping!$E$9:$F$12,2,0)</f>
        <v>Dissatisfied</v>
      </c>
      <c r="V261" s="9" t="s">
        <v>16</v>
      </c>
      <c r="W261" s="5">
        <v>3479</v>
      </c>
      <c r="X261" s="3">
        <v>0</v>
      </c>
      <c r="Y261" s="9" t="s">
        <v>17</v>
      </c>
      <c r="Z261" s="4">
        <v>11</v>
      </c>
      <c r="AA261" s="24">
        <f>HR_Analytics[[#This Row],[Salary Hike]]/100</f>
        <v>0.11</v>
      </c>
      <c r="AB261" s="3">
        <v>3</v>
      </c>
      <c r="AC261" s="9" t="str">
        <f>VLOOKUP(AB261,Mapping!$E$2:$F$3,2,0)</f>
        <v>Excellent</v>
      </c>
      <c r="AD261" s="3">
        <v>2</v>
      </c>
      <c r="AE261" s="9" t="str">
        <f>VLOOKUP(AD261,Mapping!$E$16:$F$19,2,0)</f>
        <v>Dissatisfied</v>
      </c>
      <c r="AF261" s="3">
        <v>0</v>
      </c>
      <c r="AG261" s="3">
        <v>6</v>
      </c>
      <c r="AH261" s="3" t="str" cm="1">
        <f t="array" ref="AH261">_xlfn.IFS(HR_Analytics[[#This Row],[Total Working Years]]&lt;=2,"0-2",HR_Analytics[[#This Row],[Total Working Years]]&lt;=5,"2-5",HR_Analytics[[#This Row],[Total Working Years]]&lt;=10,"5-10",HR_Analytics[[#This Row],[Total Working Years]]&lt;=20,"10-20",HR_Analytics[[#This Row],[Total Working Years]]&lt;=40,"20-40")</f>
        <v>5-10</v>
      </c>
      <c r="AI261" s="3">
        <v>2</v>
      </c>
      <c r="AJ261" s="3">
        <v>4</v>
      </c>
      <c r="AK261" s="9" t="str">
        <f>VLOOKUP(AJ261,Mapping!$J$10:$K$13,2,0)</f>
        <v>Best</v>
      </c>
      <c r="AL261" s="3">
        <v>5</v>
      </c>
      <c r="AM261" s="3" t="str" cm="1">
        <f t="array" ref="AM261">_xlfn.IFS(HR_Analytics[[#This Row],[Years At Company]]&lt;=2,"0-2",HR_Analytics[[#This Row],[Years At Company]]&lt;=5,"2-5",HR_Analytics[[#This Row],[Years At Company]]&lt;=10,"5-10",HR_Analytics[[#This Row],[Years At Company]]&lt;=20,"10-20",HR_Analytics[[#This Row],[Years At Company]]&lt;=40,"20-40")</f>
        <v>2-5</v>
      </c>
      <c r="AN261" s="3">
        <v>4</v>
      </c>
      <c r="AO261" s="3" t="str" cm="1">
        <f t="array" ref="AO261">_xlfn.IFS(HR_Analytics[[#This Row],[Years In Current Role]]&lt;=2,"0-2",HR_Analytics[[#This Row],[Years In Current Role]]&lt;=5,"2-5",HR_Analytics[[#This Row],[Years In Current Role]]&lt;=10,"5-10",HR_Analytics[[#This Row],[Years In Current Role]]&lt;=15,"10-15",HR_Analytics[[#This Row],[Years In Current Role]]&gt;15,"Above 15")</f>
        <v>2-5</v>
      </c>
      <c r="AP261" s="3">
        <v>1</v>
      </c>
      <c r="AQ261" s="14" t="str" cm="1">
        <f t="array" ref="AQ261">_xlfn.IFS(HR_Analytics[[#This Row],[Years Since Last Promotion]]&lt;=2,"0-2",HR_Analytics[[#This Row],[Years Since Last Promotion]]&lt;=5,"2-5",HR_Analytics[[#This Row],[Years Since Last Promotion]]&lt;=10,"5-10",HR_Analytics[[#This Row],[Years Since Last Promotion]]&lt;=15,"10-15")</f>
        <v>0-2</v>
      </c>
      <c r="AR261" s="14">
        <v>4</v>
      </c>
      <c r="AS261" s="3" t="str" cm="1">
        <f t="array" ref="AS2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62" spans="1:45" x14ac:dyDescent="0.25">
      <c r="A262" s="12">
        <v>32</v>
      </c>
      <c r="B262" s="12" t="str" cm="1">
        <f t="array" ref="B262">_xlfn.IFS(HR_Analytics[[#This Row],[Age]]&lt;=30,"Below 30",HR_Analytics[[#This Row],[Age]]&lt;=40,"30-40",HR_Analytics[[#This Row],[Age]]&lt;=60,"40-60")</f>
        <v>30-40</v>
      </c>
      <c r="C262" s="9" t="s">
        <v>17</v>
      </c>
      <c r="D262" s="9" t="s">
        <v>18</v>
      </c>
      <c r="E262" s="9" t="s">
        <v>19</v>
      </c>
      <c r="F262" s="3">
        <v>7</v>
      </c>
      <c r="G262" s="3" t="str" cm="1">
        <f t="array" ref="G262">_xlfn.IFS(HR_Analytics[[#This Row],[Distance From Home]]&lt;=5,"1-5",HR_Analytics[[#This Row],[Distance From Home]]&lt;=10,"5-10",HR_Analytics[[#This Row],[Distance From Home]]&lt;=15,"10-15",HR_Analytics[[#This Row],[Distance From Home]]&lt;=20,"15-20",HR_Analytics[[#This Row],[Distance From Home]]&gt;20,"Above 20")</f>
        <v>5-10</v>
      </c>
      <c r="H262" s="3">
        <v>3</v>
      </c>
      <c r="I262" s="9" t="str">
        <f>VLOOKUP(H262,Mapping!$J$2:$K$6,2,0)</f>
        <v>Bachelors</v>
      </c>
      <c r="J262" s="9" t="s">
        <v>13</v>
      </c>
      <c r="K262" s="3">
        <v>359</v>
      </c>
      <c r="L262" s="3">
        <v>2</v>
      </c>
      <c r="M262" s="9" t="str">
        <f>VLOOKUP(L262,Mapping!$A$2:$B$5,2,0)</f>
        <v>Dissatisfied</v>
      </c>
      <c r="N262" s="9" t="s">
        <v>20</v>
      </c>
      <c r="O262" s="3">
        <v>4</v>
      </c>
      <c r="P262" s="9" t="str">
        <f>VLOOKUP(O262,Mapping!$A$9:$B$12,2,0)</f>
        <v>Very High</v>
      </c>
      <c r="Q262" s="3">
        <v>1</v>
      </c>
      <c r="R262" s="9" t="str">
        <f>VLOOKUP(Q262,Mapping!$A$16:$B$20,2,0)</f>
        <v>Entry Level</v>
      </c>
      <c r="S262" s="9" t="s">
        <v>24</v>
      </c>
      <c r="T262" s="3">
        <v>2</v>
      </c>
      <c r="U262" s="9" t="str">
        <f>VLOOKUP(T262,Mapping!$E$9:$F$12,2,0)</f>
        <v>Dissatisfied</v>
      </c>
      <c r="V262" s="9" t="s">
        <v>22</v>
      </c>
      <c r="W262" s="5">
        <v>2794</v>
      </c>
      <c r="X262" s="3">
        <v>1</v>
      </c>
      <c r="Y262" s="9" t="s">
        <v>17</v>
      </c>
      <c r="Z262" s="4">
        <v>20</v>
      </c>
      <c r="AA262" s="24">
        <f>HR_Analytics[[#This Row],[Salary Hike]]/100</f>
        <v>0.2</v>
      </c>
      <c r="AB262" s="3">
        <v>4</v>
      </c>
      <c r="AC262" s="9" t="str">
        <f>VLOOKUP(AB262,Mapping!$E$2:$F$3,2,0)</f>
        <v>Outstanding</v>
      </c>
      <c r="AD262" s="3">
        <v>3</v>
      </c>
      <c r="AE262" s="9" t="str">
        <f>VLOOKUP(AD262,Mapping!$E$16:$F$19,2,0)</f>
        <v>Neutral</v>
      </c>
      <c r="AF262" s="3">
        <v>0</v>
      </c>
      <c r="AG262" s="3">
        <v>5</v>
      </c>
      <c r="AH262" s="3" t="str" cm="1">
        <f t="array" ref="AH262">_xlfn.IFS(HR_Analytics[[#This Row],[Total Working Years]]&lt;=2,"0-2",HR_Analytics[[#This Row],[Total Working Years]]&lt;=5,"2-5",HR_Analytics[[#This Row],[Total Working Years]]&lt;=10,"5-10",HR_Analytics[[#This Row],[Total Working Years]]&lt;=20,"10-20",HR_Analytics[[#This Row],[Total Working Years]]&lt;=40,"20-40")</f>
        <v>2-5</v>
      </c>
      <c r="AI262" s="3">
        <v>3</v>
      </c>
      <c r="AJ262" s="3">
        <v>1</v>
      </c>
      <c r="AK262" s="9" t="str">
        <f>VLOOKUP(AJ262,Mapping!$J$10:$K$13,2,0)</f>
        <v>Bad</v>
      </c>
      <c r="AL262" s="3">
        <v>5</v>
      </c>
      <c r="AM262" s="3" t="str" cm="1">
        <f t="array" ref="AM262">_xlfn.IFS(HR_Analytics[[#This Row],[Years At Company]]&lt;=2,"0-2",HR_Analytics[[#This Row],[Years At Company]]&lt;=5,"2-5",HR_Analytics[[#This Row],[Years At Company]]&lt;=10,"5-10",HR_Analytics[[#This Row],[Years At Company]]&lt;=20,"10-20",HR_Analytics[[#This Row],[Years At Company]]&lt;=40,"20-40")</f>
        <v>2-5</v>
      </c>
      <c r="AN262" s="3">
        <v>1</v>
      </c>
      <c r="AO262" s="3" t="str" cm="1">
        <f t="array" ref="AO262">_xlfn.IFS(HR_Analytics[[#This Row],[Years In Current Role]]&lt;=2,"0-2",HR_Analytics[[#This Row],[Years In Current Role]]&lt;=5,"2-5",HR_Analytics[[#This Row],[Years In Current Role]]&lt;=10,"5-10",HR_Analytics[[#This Row],[Years In Current Role]]&lt;=15,"10-15",HR_Analytics[[#This Row],[Years In Current Role]]&gt;15,"Above 15")</f>
        <v>0-2</v>
      </c>
      <c r="AP262" s="3">
        <v>0</v>
      </c>
      <c r="AQ262" s="14" t="str" cm="1">
        <f t="array" ref="AQ262">_xlfn.IFS(HR_Analytics[[#This Row],[Years Since Last Promotion]]&lt;=2,"0-2",HR_Analytics[[#This Row],[Years Since Last Promotion]]&lt;=5,"2-5",HR_Analytics[[#This Row],[Years Since Last Promotion]]&lt;=10,"5-10",HR_Analytics[[#This Row],[Years Since Last Promotion]]&lt;=15,"10-15")</f>
        <v>0-2</v>
      </c>
      <c r="AR262" s="14">
        <v>3</v>
      </c>
      <c r="AS262" s="3" t="str" cm="1">
        <f t="array" ref="AS2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63" spans="1:45" x14ac:dyDescent="0.25">
      <c r="A263" s="12">
        <v>38</v>
      </c>
      <c r="B263" s="12" t="str" cm="1">
        <f t="array" ref="B263">_xlfn.IFS(HR_Analytics[[#This Row],[Age]]&lt;=30,"Below 30",HR_Analytics[[#This Row],[Age]]&lt;=40,"30-40",HR_Analytics[[#This Row],[Age]]&lt;=60,"40-60")</f>
        <v>30-40</v>
      </c>
      <c r="C263" s="9" t="s">
        <v>17</v>
      </c>
      <c r="D263" s="9" t="s">
        <v>29</v>
      </c>
      <c r="E263" s="9" t="s">
        <v>12</v>
      </c>
      <c r="F263" s="3">
        <v>2</v>
      </c>
      <c r="G263" s="3" t="str" cm="1">
        <f t="array" ref="G263">_xlfn.IFS(HR_Analytics[[#This Row],[Distance From Home]]&lt;=5,"1-5",HR_Analytics[[#This Row],[Distance From Home]]&lt;=10,"5-10",HR_Analytics[[#This Row],[Distance From Home]]&lt;=15,"10-15",HR_Analytics[[#This Row],[Distance From Home]]&lt;=20,"15-20",HR_Analytics[[#This Row],[Distance From Home]]&gt;20,"Above 20")</f>
        <v>1-5</v>
      </c>
      <c r="H263" s="3">
        <v>2</v>
      </c>
      <c r="I263" s="9" t="str">
        <f>VLOOKUP(H263,Mapping!$J$2:$K$6,2,0)</f>
        <v>College</v>
      </c>
      <c r="J263" s="9" t="s">
        <v>13</v>
      </c>
      <c r="K263" s="3">
        <v>361</v>
      </c>
      <c r="L263" s="3">
        <v>4</v>
      </c>
      <c r="M263" s="9" t="str">
        <f>VLOOKUP(L263,Mapping!$A$2:$B$5,2,0)</f>
        <v>Satisfied</v>
      </c>
      <c r="N263" s="9" t="s">
        <v>20</v>
      </c>
      <c r="O263" s="3">
        <v>2</v>
      </c>
      <c r="P263" s="9" t="str">
        <f>VLOOKUP(O263,Mapping!$A$9:$B$12,2,0)</f>
        <v>Medium</v>
      </c>
      <c r="Q263" s="3">
        <v>2</v>
      </c>
      <c r="R263" s="9" t="str">
        <f>VLOOKUP(Q263,Mapping!$A$16:$B$20,2,0)</f>
        <v>Junior</v>
      </c>
      <c r="S263" s="9" t="s">
        <v>15</v>
      </c>
      <c r="T263" s="3">
        <v>4</v>
      </c>
      <c r="U263" s="9" t="str">
        <f>VLOOKUP(T263,Mapping!$E$9:$F$12,2,0)</f>
        <v>Satisfied</v>
      </c>
      <c r="V263" s="9" t="s">
        <v>22</v>
      </c>
      <c r="W263" s="5">
        <v>5249</v>
      </c>
      <c r="X263" s="3">
        <v>3</v>
      </c>
      <c r="Y263" s="9" t="s">
        <v>17</v>
      </c>
      <c r="Z263" s="4">
        <v>18</v>
      </c>
      <c r="AA263" s="24">
        <f>HR_Analytics[[#This Row],[Salary Hike]]/100</f>
        <v>0.18</v>
      </c>
      <c r="AB263" s="3">
        <v>3</v>
      </c>
      <c r="AC263" s="9" t="str">
        <f>VLOOKUP(AB263,Mapping!$E$2:$F$3,2,0)</f>
        <v>Excellent</v>
      </c>
      <c r="AD263" s="3">
        <v>4</v>
      </c>
      <c r="AE263" s="9" t="str">
        <f>VLOOKUP(AD263,Mapping!$E$16:$F$19,2,0)</f>
        <v>Satisfied</v>
      </c>
      <c r="AF263" s="3">
        <v>1</v>
      </c>
      <c r="AG263" s="3">
        <v>13</v>
      </c>
      <c r="AH263" s="3" t="str" cm="1">
        <f t="array" ref="AH263">_xlfn.IFS(HR_Analytics[[#This Row],[Total Working Years]]&lt;=2,"0-2",HR_Analytics[[#This Row],[Total Working Years]]&lt;=5,"2-5",HR_Analytics[[#This Row],[Total Working Years]]&lt;=10,"5-10",HR_Analytics[[#This Row],[Total Working Years]]&lt;=20,"10-20",HR_Analytics[[#This Row],[Total Working Years]]&lt;=40,"20-40")</f>
        <v>10-20</v>
      </c>
      <c r="AI263" s="3">
        <v>0</v>
      </c>
      <c r="AJ263" s="3">
        <v>3</v>
      </c>
      <c r="AK263" s="9" t="str">
        <f>VLOOKUP(AJ263,Mapping!$J$10:$K$13,2,0)</f>
        <v>Better</v>
      </c>
      <c r="AL263" s="3">
        <v>8</v>
      </c>
      <c r="AM263" s="3" t="str" cm="1">
        <f t="array" ref="AM263">_xlfn.IFS(HR_Analytics[[#This Row],[Years At Company]]&lt;=2,"0-2",HR_Analytics[[#This Row],[Years At Company]]&lt;=5,"2-5",HR_Analytics[[#This Row],[Years At Company]]&lt;=10,"5-10",HR_Analytics[[#This Row],[Years At Company]]&lt;=20,"10-20",HR_Analytics[[#This Row],[Years At Company]]&lt;=40,"20-40")</f>
        <v>5-10</v>
      </c>
      <c r="AN263" s="3">
        <v>7</v>
      </c>
      <c r="AO263" s="3" t="str" cm="1">
        <f t="array" ref="AO263">_xlfn.IFS(HR_Analytics[[#This Row],[Years In Current Role]]&lt;=2,"0-2",HR_Analytics[[#This Row],[Years In Current Role]]&lt;=5,"2-5",HR_Analytics[[#This Row],[Years In Current Role]]&lt;=10,"5-10",HR_Analytics[[#This Row],[Years In Current Role]]&lt;=15,"10-15",HR_Analytics[[#This Row],[Years In Current Role]]&gt;15,"Above 15")</f>
        <v>5-10</v>
      </c>
      <c r="AP263" s="3">
        <v>7</v>
      </c>
      <c r="AQ263" s="14" t="str" cm="1">
        <f t="array" ref="AQ263">_xlfn.IFS(HR_Analytics[[#This Row],[Years Since Last Promotion]]&lt;=2,"0-2",HR_Analytics[[#This Row],[Years Since Last Promotion]]&lt;=5,"2-5",HR_Analytics[[#This Row],[Years Since Last Promotion]]&lt;=10,"5-10",HR_Analytics[[#This Row],[Years Since Last Promotion]]&lt;=15,"10-15")</f>
        <v>5-10</v>
      </c>
      <c r="AR263" s="14">
        <v>5</v>
      </c>
      <c r="AS263" s="3" t="str" cm="1">
        <f t="array" ref="AS2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64" spans="1:45" x14ac:dyDescent="0.25">
      <c r="A264" s="12">
        <v>32</v>
      </c>
      <c r="B264" s="12" t="str" cm="1">
        <f t="array" ref="B264">_xlfn.IFS(HR_Analytics[[#This Row],[Age]]&lt;=30,"Below 30",HR_Analytics[[#This Row],[Age]]&lt;=40,"30-40",HR_Analytics[[#This Row],[Age]]&lt;=60,"40-60")</f>
        <v>30-40</v>
      </c>
      <c r="C264" s="9" t="s">
        <v>17</v>
      </c>
      <c r="D264" s="9" t="s">
        <v>11</v>
      </c>
      <c r="E264" s="9" t="s">
        <v>19</v>
      </c>
      <c r="F264" s="3">
        <v>2</v>
      </c>
      <c r="G264" s="3" t="str" cm="1">
        <f t="array" ref="G264">_xlfn.IFS(HR_Analytics[[#This Row],[Distance From Home]]&lt;=5,"1-5",HR_Analytics[[#This Row],[Distance From Home]]&lt;=10,"5-10",HR_Analytics[[#This Row],[Distance From Home]]&lt;=15,"10-15",HR_Analytics[[#This Row],[Distance From Home]]&lt;=20,"15-20",HR_Analytics[[#This Row],[Distance From Home]]&gt;20,"Above 20")</f>
        <v>1-5</v>
      </c>
      <c r="H264" s="3">
        <v>1</v>
      </c>
      <c r="I264" s="9" t="str">
        <f>VLOOKUP(H264,Mapping!$J$2:$K$6,2,0)</f>
        <v>Below College</v>
      </c>
      <c r="J264" s="9" t="s">
        <v>34</v>
      </c>
      <c r="K264" s="3">
        <v>362</v>
      </c>
      <c r="L264" s="3">
        <v>4</v>
      </c>
      <c r="M264" s="9" t="str">
        <f>VLOOKUP(L264,Mapping!$A$2:$B$5,2,0)</f>
        <v>Satisfied</v>
      </c>
      <c r="N264" s="9" t="s">
        <v>20</v>
      </c>
      <c r="O264" s="3">
        <v>2</v>
      </c>
      <c r="P264" s="9" t="str">
        <f>VLOOKUP(O264,Mapping!$A$9:$B$12,2,0)</f>
        <v>Medium</v>
      </c>
      <c r="Q264" s="3">
        <v>2</v>
      </c>
      <c r="R264" s="9" t="str">
        <f>VLOOKUP(Q264,Mapping!$A$16:$B$20,2,0)</f>
        <v>Junior</v>
      </c>
      <c r="S264" s="9" t="s">
        <v>24</v>
      </c>
      <c r="T264" s="3">
        <v>1</v>
      </c>
      <c r="U264" s="9" t="str">
        <f>VLOOKUP(T264,Mapping!$E$9:$F$12,2,0)</f>
        <v>Very Dissatisfied</v>
      </c>
      <c r="V264" s="9" t="s">
        <v>16</v>
      </c>
      <c r="W264" s="5">
        <v>2176</v>
      </c>
      <c r="X264" s="3">
        <v>4</v>
      </c>
      <c r="Y264" s="9" t="s">
        <v>17</v>
      </c>
      <c r="Z264" s="4">
        <v>13</v>
      </c>
      <c r="AA264" s="24">
        <f>HR_Analytics[[#This Row],[Salary Hike]]/100</f>
        <v>0.13</v>
      </c>
      <c r="AB264" s="3">
        <v>3</v>
      </c>
      <c r="AC264" s="9" t="str">
        <f>VLOOKUP(AB264,Mapping!$E$2:$F$3,2,0)</f>
        <v>Excellent</v>
      </c>
      <c r="AD264" s="3">
        <v>4</v>
      </c>
      <c r="AE264" s="9" t="str">
        <f>VLOOKUP(AD264,Mapping!$E$16:$F$19,2,0)</f>
        <v>Satisfied</v>
      </c>
      <c r="AF264" s="3">
        <v>0</v>
      </c>
      <c r="AG264" s="3">
        <v>9</v>
      </c>
      <c r="AH264" s="3" t="str" cm="1">
        <f t="array" ref="AH264">_xlfn.IFS(HR_Analytics[[#This Row],[Total Working Years]]&lt;=2,"0-2",HR_Analytics[[#This Row],[Total Working Years]]&lt;=5,"2-5",HR_Analytics[[#This Row],[Total Working Years]]&lt;=10,"5-10",HR_Analytics[[#This Row],[Total Working Years]]&lt;=20,"10-20",HR_Analytics[[#This Row],[Total Working Years]]&lt;=40,"20-40")</f>
        <v>5-10</v>
      </c>
      <c r="AI264" s="3">
        <v>5</v>
      </c>
      <c r="AJ264" s="3">
        <v>3</v>
      </c>
      <c r="AK264" s="9" t="str">
        <f>VLOOKUP(AJ264,Mapping!$J$10:$K$13,2,0)</f>
        <v>Better</v>
      </c>
      <c r="AL264" s="3">
        <v>6</v>
      </c>
      <c r="AM264" s="3" t="str" cm="1">
        <f t="array" ref="AM264">_xlfn.IFS(HR_Analytics[[#This Row],[Years At Company]]&lt;=2,"0-2",HR_Analytics[[#This Row],[Years At Company]]&lt;=5,"2-5",HR_Analytics[[#This Row],[Years At Company]]&lt;=10,"5-10",HR_Analytics[[#This Row],[Years At Company]]&lt;=20,"10-20",HR_Analytics[[#This Row],[Years At Company]]&lt;=40,"20-40")</f>
        <v>5-10</v>
      </c>
      <c r="AN264" s="3">
        <v>2</v>
      </c>
      <c r="AO264" s="3" t="str" cm="1">
        <f t="array" ref="AO264">_xlfn.IFS(HR_Analytics[[#This Row],[Years In Current Role]]&lt;=2,"0-2",HR_Analytics[[#This Row],[Years In Current Role]]&lt;=5,"2-5",HR_Analytics[[#This Row],[Years In Current Role]]&lt;=10,"5-10",HR_Analytics[[#This Row],[Years In Current Role]]&lt;=15,"10-15",HR_Analytics[[#This Row],[Years In Current Role]]&gt;15,"Above 15")</f>
        <v>0-2</v>
      </c>
      <c r="AP264" s="3">
        <v>0</v>
      </c>
      <c r="AQ264" s="14" t="str" cm="1">
        <f t="array" ref="AQ264">_xlfn.IFS(HR_Analytics[[#This Row],[Years Since Last Promotion]]&lt;=2,"0-2",HR_Analytics[[#This Row],[Years Since Last Promotion]]&lt;=5,"2-5",HR_Analytics[[#This Row],[Years Since Last Promotion]]&lt;=10,"5-10",HR_Analytics[[#This Row],[Years Since Last Promotion]]&lt;=15,"10-15")</f>
        <v>0-2</v>
      </c>
      <c r="AR264" s="14">
        <v>4</v>
      </c>
      <c r="AS264" s="3" t="str" cm="1">
        <f t="array" ref="AS2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65" spans="1:45" x14ac:dyDescent="0.25">
      <c r="A265" s="12">
        <v>46</v>
      </c>
      <c r="B265" s="12" t="str" cm="1">
        <f t="array" ref="B265">_xlfn.IFS(HR_Analytics[[#This Row],[Age]]&lt;=30,"Below 30",HR_Analytics[[#This Row],[Age]]&lt;=40,"30-40",HR_Analytics[[#This Row],[Age]]&lt;=60,"40-60")</f>
        <v>40-60</v>
      </c>
      <c r="C265" s="9" t="s">
        <v>17</v>
      </c>
      <c r="D265" s="9" t="s">
        <v>11</v>
      </c>
      <c r="E265" s="9" t="s">
        <v>12</v>
      </c>
      <c r="F265" s="3">
        <v>2</v>
      </c>
      <c r="G265" s="3" t="str" cm="1">
        <f t="array" ref="G265">_xlfn.IFS(HR_Analytics[[#This Row],[Distance From Home]]&lt;=5,"1-5",HR_Analytics[[#This Row],[Distance From Home]]&lt;=10,"5-10",HR_Analytics[[#This Row],[Distance From Home]]&lt;=15,"10-15",HR_Analytics[[#This Row],[Distance From Home]]&lt;=20,"15-20",HR_Analytics[[#This Row],[Distance From Home]]&gt;20,"Above 20")</f>
        <v>1-5</v>
      </c>
      <c r="H265" s="3">
        <v>3</v>
      </c>
      <c r="I265" s="9" t="str">
        <f>VLOOKUP(H265,Mapping!$J$2:$K$6,2,0)</f>
        <v>Bachelors</v>
      </c>
      <c r="J265" s="9" t="s">
        <v>34</v>
      </c>
      <c r="K265" s="3">
        <v>363</v>
      </c>
      <c r="L265" s="3">
        <v>3</v>
      </c>
      <c r="M265" s="9" t="str">
        <f>VLOOKUP(L265,Mapping!$A$2:$B$5,2,0)</f>
        <v>Neutral</v>
      </c>
      <c r="N265" s="9" t="s">
        <v>14</v>
      </c>
      <c r="O265" s="3">
        <v>1</v>
      </c>
      <c r="P265" s="9" t="str">
        <f>VLOOKUP(O265,Mapping!$A$9:$B$12,2,0)</f>
        <v>Low</v>
      </c>
      <c r="Q265" s="3">
        <v>4</v>
      </c>
      <c r="R265" s="9" t="str">
        <f>VLOOKUP(Q265,Mapping!$A$16:$B$20,2,0)</f>
        <v>Senior</v>
      </c>
      <c r="S265" s="9" t="s">
        <v>30</v>
      </c>
      <c r="T265" s="3">
        <v>2</v>
      </c>
      <c r="U265" s="9" t="str">
        <f>VLOOKUP(T265,Mapping!$E$9:$F$12,2,0)</f>
        <v>Dissatisfied</v>
      </c>
      <c r="V265" s="9" t="s">
        <v>22</v>
      </c>
      <c r="W265" s="5">
        <v>16872</v>
      </c>
      <c r="X265" s="3">
        <v>3</v>
      </c>
      <c r="Y265" s="9" t="s">
        <v>10</v>
      </c>
      <c r="Z265" s="4">
        <v>12</v>
      </c>
      <c r="AA265" s="24">
        <f>HR_Analytics[[#This Row],[Salary Hike]]/100</f>
        <v>0.12</v>
      </c>
      <c r="AB265" s="3">
        <v>3</v>
      </c>
      <c r="AC265" s="9" t="str">
        <f>VLOOKUP(AB265,Mapping!$E$2:$F$3,2,0)</f>
        <v>Excellent</v>
      </c>
      <c r="AD265" s="3">
        <v>2</v>
      </c>
      <c r="AE265" s="9" t="str">
        <f>VLOOKUP(AD265,Mapping!$E$16:$F$19,2,0)</f>
        <v>Dissatisfied</v>
      </c>
      <c r="AF265" s="3">
        <v>1</v>
      </c>
      <c r="AG265" s="3">
        <v>28</v>
      </c>
      <c r="AH265" s="3" t="str" cm="1">
        <f t="array" ref="AH265">_xlfn.IFS(HR_Analytics[[#This Row],[Total Working Years]]&lt;=2,"0-2",HR_Analytics[[#This Row],[Total Working Years]]&lt;=5,"2-5",HR_Analytics[[#This Row],[Total Working Years]]&lt;=10,"5-10",HR_Analytics[[#This Row],[Total Working Years]]&lt;=20,"10-20",HR_Analytics[[#This Row],[Total Working Years]]&lt;=40,"20-40")</f>
        <v>20-40</v>
      </c>
      <c r="AI265" s="3">
        <v>2</v>
      </c>
      <c r="AJ265" s="3">
        <v>2</v>
      </c>
      <c r="AK265" s="9" t="str">
        <f>VLOOKUP(AJ265,Mapping!$J$10:$K$13,2,0)</f>
        <v>Good</v>
      </c>
      <c r="AL265" s="3">
        <v>7</v>
      </c>
      <c r="AM265" s="3" t="str" cm="1">
        <f t="array" ref="AM265">_xlfn.IFS(HR_Analytics[[#This Row],[Years At Company]]&lt;=2,"0-2",HR_Analytics[[#This Row],[Years At Company]]&lt;=5,"2-5",HR_Analytics[[#This Row],[Years At Company]]&lt;=10,"5-10",HR_Analytics[[#This Row],[Years At Company]]&lt;=20,"10-20",HR_Analytics[[#This Row],[Years At Company]]&lt;=40,"20-40")</f>
        <v>5-10</v>
      </c>
      <c r="AN265" s="3">
        <v>7</v>
      </c>
      <c r="AO265" s="3" t="str" cm="1">
        <f t="array" ref="AO265">_xlfn.IFS(HR_Analytics[[#This Row],[Years In Current Role]]&lt;=2,"0-2",HR_Analytics[[#This Row],[Years In Current Role]]&lt;=5,"2-5",HR_Analytics[[#This Row],[Years In Current Role]]&lt;=10,"5-10",HR_Analytics[[#This Row],[Years In Current Role]]&lt;=15,"10-15",HR_Analytics[[#This Row],[Years In Current Role]]&gt;15,"Above 15")</f>
        <v>5-10</v>
      </c>
      <c r="AP265" s="3">
        <v>7</v>
      </c>
      <c r="AQ265" s="14" t="str" cm="1">
        <f t="array" ref="AQ265">_xlfn.IFS(HR_Analytics[[#This Row],[Years Since Last Promotion]]&lt;=2,"0-2",HR_Analytics[[#This Row],[Years Since Last Promotion]]&lt;=5,"2-5",HR_Analytics[[#This Row],[Years Since Last Promotion]]&lt;=10,"5-10",HR_Analytics[[#This Row],[Years Since Last Promotion]]&lt;=15,"10-15")</f>
        <v>5-10</v>
      </c>
      <c r="AR265" s="14">
        <v>7</v>
      </c>
      <c r="AS265" s="3" t="str" cm="1">
        <f t="array" ref="AS2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66" spans="1:45" x14ac:dyDescent="0.25">
      <c r="A266" s="12">
        <v>28</v>
      </c>
      <c r="B266" s="12" t="str" cm="1">
        <f t="array" ref="B266">_xlfn.IFS(HR_Analytics[[#This Row],[Age]]&lt;=30,"Below 30",HR_Analytics[[#This Row],[Age]]&lt;=40,"30-40",HR_Analytics[[#This Row],[Age]]&lt;=60,"40-60")</f>
        <v>Below 30</v>
      </c>
      <c r="C266" s="9" t="s">
        <v>10</v>
      </c>
      <c r="D266" s="9" t="s">
        <v>11</v>
      </c>
      <c r="E266" s="9" t="s">
        <v>19</v>
      </c>
      <c r="F266" s="3">
        <v>2</v>
      </c>
      <c r="G266" s="3" t="str" cm="1">
        <f t="array" ref="G266">_xlfn.IFS(HR_Analytics[[#This Row],[Distance From Home]]&lt;=5,"1-5",HR_Analytics[[#This Row],[Distance From Home]]&lt;=10,"5-10",HR_Analytics[[#This Row],[Distance From Home]]&lt;=15,"10-15",HR_Analytics[[#This Row],[Distance From Home]]&lt;=20,"15-20",HR_Analytics[[#This Row],[Distance From Home]]&gt;20,"Above 20")</f>
        <v>1-5</v>
      </c>
      <c r="H266" s="3">
        <v>4</v>
      </c>
      <c r="I266" s="9" t="str">
        <f>VLOOKUP(H266,Mapping!$J$2:$K$6,2,0)</f>
        <v>Masters</v>
      </c>
      <c r="J266" s="9" t="s">
        <v>13</v>
      </c>
      <c r="K266" s="3">
        <v>364</v>
      </c>
      <c r="L266" s="3">
        <v>1</v>
      </c>
      <c r="M266" s="9" t="str">
        <f>VLOOKUP(L266,Mapping!$A$2:$B$5,2,0)</f>
        <v>Very Dissatisfied</v>
      </c>
      <c r="N266" s="9" t="s">
        <v>20</v>
      </c>
      <c r="O266" s="3">
        <v>3</v>
      </c>
      <c r="P266" s="9" t="str">
        <f>VLOOKUP(O266,Mapping!$A$9:$B$12,2,0)</f>
        <v>High</v>
      </c>
      <c r="Q266" s="3">
        <v>1</v>
      </c>
      <c r="R266" s="9" t="str">
        <f>VLOOKUP(Q266,Mapping!$A$16:$B$20,2,0)</f>
        <v>Entry Level</v>
      </c>
      <c r="S266" s="9" t="s">
        <v>24</v>
      </c>
      <c r="T266" s="3">
        <v>3</v>
      </c>
      <c r="U266" s="9" t="str">
        <f>VLOOKUP(T266,Mapping!$E$9:$F$12,2,0)</f>
        <v>Neutral</v>
      </c>
      <c r="V266" s="9" t="s">
        <v>16</v>
      </c>
      <c r="W266" s="5">
        <v>3485</v>
      </c>
      <c r="X266" s="3">
        <v>2</v>
      </c>
      <c r="Y266" s="9" t="s">
        <v>17</v>
      </c>
      <c r="Z266" s="4">
        <v>11</v>
      </c>
      <c r="AA266" s="24">
        <f>HR_Analytics[[#This Row],[Salary Hike]]/100</f>
        <v>0.11</v>
      </c>
      <c r="AB266" s="3">
        <v>3</v>
      </c>
      <c r="AC266" s="9" t="str">
        <f>VLOOKUP(AB266,Mapping!$E$2:$F$3,2,0)</f>
        <v>Excellent</v>
      </c>
      <c r="AD266" s="3">
        <v>3</v>
      </c>
      <c r="AE266" s="9" t="str">
        <f>VLOOKUP(AD266,Mapping!$E$16:$F$19,2,0)</f>
        <v>Neutral</v>
      </c>
      <c r="AF266" s="3">
        <v>0</v>
      </c>
      <c r="AG266" s="3">
        <v>5</v>
      </c>
      <c r="AH266" s="3" t="str" cm="1">
        <f t="array" ref="AH266">_xlfn.IFS(HR_Analytics[[#This Row],[Total Working Years]]&lt;=2,"0-2",HR_Analytics[[#This Row],[Total Working Years]]&lt;=5,"2-5",HR_Analytics[[#This Row],[Total Working Years]]&lt;=10,"5-10",HR_Analytics[[#This Row],[Total Working Years]]&lt;=20,"10-20",HR_Analytics[[#This Row],[Total Working Years]]&lt;=40,"20-40")</f>
        <v>2-5</v>
      </c>
      <c r="AI266" s="3">
        <v>5</v>
      </c>
      <c r="AJ266" s="3">
        <v>1</v>
      </c>
      <c r="AK266" s="9" t="str">
        <f>VLOOKUP(AJ266,Mapping!$J$10:$K$13,2,0)</f>
        <v>Bad</v>
      </c>
      <c r="AL266" s="3">
        <v>0</v>
      </c>
      <c r="AM266" s="3" t="str" cm="1">
        <f t="array" ref="AM266">_xlfn.IFS(HR_Analytics[[#This Row],[Years At Company]]&lt;=2,"0-2",HR_Analytics[[#This Row],[Years At Company]]&lt;=5,"2-5",HR_Analytics[[#This Row],[Years At Company]]&lt;=10,"5-10",HR_Analytics[[#This Row],[Years At Company]]&lt;=20,"10-20",HR_Analytics[[#This Row],[Years At Company]]&lt;=40,"20-40")</f>
        <v>0-2</v>
      </c>
      <c r="AN266" s="3">
        <v>0</v>
      </c>
      <c r="AO266" s="3" t="str" cm="1">
        <f t="array" ref="AO266">_xlfn.IFS(HR_Analytics[[#This Row],[Years In Current Role]]&lt;=2,"0-2",HR_Analytics[[#This Row],[Years In Current Role]]&lt;=5,"2-5",HR_Analytics[[#This Row],[Years In Current Role]]&lt;=10,"5-10",HR_Analytics[[#This Row],[Years In Current Role]]&lt;=15,"10-15",HR_Analytics[[#This Row],[Years In Current Role]]&gt;15,"Above 15")</f>
        <v>0-2</v>
      </c>
      <c r="AP266" s="3">
        <v>0</v>
      </c>
      <c r="AQ266" s="14" t="str" cm="1">
        <f t="array" ref="AQ266">_xlfn.IFS(HR_Analytics[[#This Row],[Years Since Last Promotion]]&lt;=2,"0-2",HR_Analytics[[#This Row],[Years Since Last Promotion]]&lt;=5,"2-5",HR_Analytics[[#This Row],[Years Since Last Promotion]]&lt;=10,"5-10",HR_Analytics[[#This Row],[Years Since Last Promotion]]&lt;=15,"10-15")</f>
        <v>0-2</v>
      </c>
      <c r="AR266" s="14">
        <v>0</v>
      </c>
      <c r="AS266" s="3" t="str" cm="1">
        <f t="array" ref="AS2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67" spans="1:45" x14ac:dyDescent="0.25">
      <c r="A267" s="12">
        <v>29</v>
      </c>
      <c r="B267" s="12" t="str" cm="1">
        <f t="array" ref="B267">_xlfn.IFS(HR_Analytics[[#This Row],[Age]]&lt;=30,"Below 30",HR_Analytics[[#This Row],[Age]]&lt;=40,"30-40",HR_Analytics[[#This Row],[Age]]&lt;=60,"40-60")</f>
        <v>Below 30</v>
      </c>
      <c r="C267" s="9" t="s">
        <v>17</v>
      </c>
      <c r="D267" s="9" t="s">
        <v>11</v>
      </c>
      <c r="E267" s="9" t="s">
        <v>12</v>
      </c>
      <c r="F267" s="3">
        <v>2</v>
      </c>
      <c r="G267" s="3" t="str" cm="1">
        <f t="array" ref="G267">_xlfn.IFS(HR_Analytics[[#This Row],[Distance From Home]]&lt;=5,"1-5",HR_Analytics[[#This Row],[Distance From Home]]&lt;=10,"5-10",HR_Analytics[[#This Row],[Distance From Home]]&lt;=15,"10-15",HR_Analytics[[#This Row],[Distance From Home]]&lt;=20,"15-20",HR_Analytics[[#This Row],[Distance From Home]]&gt;20,"Above 20")</f>
        <v>1-5</v>
      </c>
      <c r="H267" s="3">
        <v>3</v>
      </c>
      <c r="I267" s="9" t="str">
        <f>VLOOKUP(H267,Mapping!$J$2:$K$6,2,0)</f>
        <v>Bachelors</v>
      </c>
      <c r="J267" s="9" t="s">
        <v>25</v>
      </c>
      <c r="K267" s="3">
        <v>366</v>
      </c>
      <c r="L267" s="3">
        <v>1</v>
      </c>
      <c r="M267" s="9" t="str">
        <f>VLOOKUP(L267,Mapping!$A$2:$B$5,2,0)</f>
        <v>Very Dissatisfied</v>
      </c>
      <c r="N267" s="9" t="s">
        <v>20</v>
      </c>
      <c r="O267" s="3">
        <v>2</v>
      </c>
      <c r="P267" s="9" t="str">
        <f>VLOOKUP(O267,Mapping!$A$9:$B$12,2,0)</f>
        <v>Medium</v>
      </c>
      <c r="Q267" s="3">
        <v>2</v>
      </c>
      <c r="R267" s="9" t="str">
        <f>VLOOKUP(Q267,Mapping!$A$16:$B$20,2,0)</f>
        <v>Junior</v>
      </c>
      <c r="S267" s="9" t="s">
        <v>15</v>
      </c>
      <c r="T267" s="3">
        <v>2</v>
      </c>
      <c r="U267" s="9" t="str">
        <f>VLOOKUP(T267,Mapping!$E$9:$F$12,2,0)</f>
        <v>Dissatisfied</v>
      </c>
      <c r="V267" s="9" t="s">
        <v>22</v>
      </c>
      <c r="W267" s="5">
        <v>6644</v>
      </c>
      <c r="X267" s="3">
        <v>2</v>
      </c>
      <c r="Y267" s="9" t="s">
        <v>17</v>
      </c>
      <c r="Z267" s="4">
        <v>19</v>
      </c>
      <c r="AA267" s="24">
        <f>HR_Analytics[[#This Row],[Salary Hike]]/100</f>
        <v>0.19</v>
      </c>
      <c r="AB267" s="3">
        <v>3</v>
      </c>
      <c r="AC267" s="9" t="str">
        <f>VLOOKUP(AB267,Mapping!$E$2:$F$3,2,0)</f>
        <v>Excellent</v>
      </c>
      <c r="AD267" s="3">
        <v>2</v>
      </c>
      <c r="AE267" s="9" t="str">
        <f>VLOOKUP(AD267,Mapping!$E$16:$F$19,2,0)</f>
        <v>Dissatisfied</v>
      </c>
      <c r="AF267" s="3">
        <v>2</v>
      </c>
      <c r="AG267" s="3">
        <v>10</v>
      </c>
      <c r="AH267" s="3" t="str" cm="1">
        <f t="array" ref="AH267">_xlfn.IFS(HR_Analytics[[#This Row],[Total Working Years]]&lt;=2,"0-2",HR_Analytics[[#This Row],[Total Working Years]]&lt;=5,"2-5",HR_Analytics[[#This Row],[Total Working Years]]&lt;=10,"5-10",HR_Analytics[[#This Row],[Total Working Years]]&lt;=20,"10-20",HR_Analytics[[#This Row],[Total Working Years]]&lt;=40,"20-40")</f>
        <v>5-10</v>
      </c>
      <c r="AI267" s="3">
        <v>2</v>
      </c>
      <c r="AJ267" s="3">
        <v>3</v>
      </c>
      <c r="AK267" s="9" t="str">
        <f>VLOOKUP(AJ267,Mapping!$J$10:$K$13,2,0)</f>
        <v>Better</v>
      </c>
      <c r="AL267" s="3">
        <v>0</v>
      </c>
      <c r="AM267" s="3" t="str" cm="1">
        <f t="array" ref="AM267">_xlfn.IFS(HR_Analytics[[#This Row],[Years At Company]]&lt;=2,"0-2",HR_Analytics[[#This Row],[Years At Company]]&lt;=5,"2-5",HR_Analytics[[#This Row],[Years At Company]]&lt;=10,"5-10",HR_Analytics[[#This Row],[Years At Company]]&lt;=20,"10-20",HR_Analytics[[#This Row],[Years At Company]]&lt;=40,"20-40")</f>
        <v>0-2</v>
      </c>
      <c r="AN267" s="3">
        <v>0</v>
      </c>
      <c r="AO267" s="3" t="str" cm="1">
        <f t="array" ref="AO267">_xlfn.IFS(HR_Analytics[[#This Row],[Years In Current Role]]&lt;=2,"0-2",HR_Analytics[[#This Row],[Years In Current Role]]&lt;=5,"2-5",HR_Analytics[[#This Row],[Years In Current Role]]&lt;=10,"5-10",HR_Analytics[[#This Row],[Years In Current Role]]&lt;=15,"10-15",HR_Analytics[[#This Row],[Years In Current Role]]&gt;15,"Above 15")</f>
        <v>0-2</v>
      </c>
      <c r="AP267" s="3">
        <v>0</v>
      </c>
      <c r="AQ267" s="14" t="str" cm="1">
        <f t="array" ref="AQ267">_xlfn.IFS(HR_Analytics[[#This Row],[Years Since Last Promotion]]&lt;=2,"0-2",HR_Analytics[[#This Row],[Years Since Last Promotion]]&lt;=5,"2-5",HR_Analytics[[#This Row],[Years Since Last Promotion]]&lt;=10,"5-10",HR_Analytics[[#This Row],[Years Since Last Promotion]]&lt;=15,"10-15")</f>
        <v>0-2</v>
      </c>
      <c r="AR267" s="14">
        <v>0</v>
      </c>
      <c r="AS267" s="3" t="str" cm="1">
        <f t="array" ref="AS2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68" spans="1:45" x14ac:dyDescent="0.25">
      <c r="A268" s="12">
        <v>31</v>
      </c>
      <c r="B268" s="12" t="str" cm="1">
        <f t="array" ref="B268">_xlfn.IFS(HR_Analytics[[#This Row],[Age]]&lt;=30,"Below 30",HR_Analytics[[#This Row],[Age]]&lt;=40,"30-40",HR_Analytics[[#This Row],[Age]]&lt;=60,"40-60")</f>
        <v>30-40</v>
      </c>
      <c r="C268" s="9" t="s">
        <v>17</v>
      </c>
      <c r="D268" s="9" t="s">
        <v>11</v>
      </c>
      <c r="E268" s="9" t="s">
        <v>19</v>
      </c>
      <c r="F268" s="3">
        <v>23</v>
      </c>
      <c r="G268" s="3" t="str" cm="1">
        <f t="array" ref="G268">_xlfn.IFS(HR_Analytics[[#This Row],[Distance From Home]]&lt;=5,"1-5",HR_Analytics[[#This Row],[Distance From Home]]&lt;=10,"5-10",HR_Analytics[[#This Row],[Distance From Home]]&lt;=15,"10-15",HR_Analytics[[#This Row],[Distance From Home]]&lt;=20,"15-20",HR_Analytics[[#This Row],[Distance From Home]]&gt;20,"Above 20")</f>
        <v>Above 20</v>
      </c>
      <c r="H268" s="3">
        <v>3</v>
      </c>
      <c r="I268" s="9" t="str">
        <f>VLOOKUP(H268,Mapping!$J$2:$K$6,2,0)</f>
        <v>Bachelors</v>
      </c>
      <c r="J268" s="9" t="s">
        <v>25</v>
      </c>
      <c r="K268" s="3">
        <v>367</v>
      </c>
      <c r="L268" s="3">
        <v>2</v>
      </c>
      <c r="M268" s="9" t="str">
        <f>VLOOKUP(L268,Mapping!$A$2:$B$5,2,0)</f>
        <v>Dissatisfied</v>
      </c>
      <c r="N268" s="9" t="s">
        <v>20</v>
      </c>
      <c r="O268" s="3">
        <v>2</v>
      </c>
      <c r="P268" s="9" t="str">
        <f>VLOOKUP(O268,Mapping!$A$9:$B$12,2,0)</f>
        <v>Medium</v>
      </c>
      <c r="Q268" s="3">
        <v>2</v>
      </c>
      <c r="R268" s="9" t="str">
        <f>VLOOKUP(Q268,Mapping!$A$16:$B$20,2,0)</f>
        <v>Junior</v>
      </c>
      <c r="S268" s="9" t="s">
        <v>28</v>
      </c>
      <c r="T268" s="3">
        <v>4</v>
      </c>
      <c r="U268" s="9" t="str">
        <f>VLOOKUP(T268,Mapping!$E$9:$F$12,2,0)</f>
        <v>Satisfied</v>
      </c>
      <c r="V268" s="9" t="s">
        <v>22</v>
      </c>
      <c r="W268" s="5">
        <v>5582</v>
      </c>
      <c r="X268" s="3">
        <v>0</v>
      </c>
      <c r="Y268" s="9" t="s">
        <v>17</v>
      </c>
      <c r="Z268" s="4">
        <v>21</v>
      </c>
      <c r="AA268" s="24">
        <f>HR_Analytics[[#This Row],[Salary Hike]]/100</f>
        <v>0.21</v>
      </c>
      <c r="AB268" s="3">
        <v>4</v>
      </c>
      <c r="AC268" s="9" t="str">
        <f>VLOOKUP(AB268,Mapping!$E$2:$F$3,2,0)</f>
        <v>Outstanding</v>
      </c>
      <c r="AD268" s="3">
        <v>2</v>
      </c>
      <c r="AE268" s="9" t="str">
        <f>VLOOKUP(AD268,Mapping!$E$16:$F$19,2,0)</f>
        <v>Dissatisfied</v>
      </c>
      <c r="AF268" s="3">
        <v>1</v>
      </c>
      <c r="AG268" s="3">
        <v>10</v>
      </c>
      <c r="AH268" s="3" t="str" cm="1">
        <f t="array" ref="AH268">_xlfn.IFS(HR_Analytics[[#This Row],[Total Working Years]]&lt;=2,"0-2",HR_Analytics[[#This Row],[Total Working Years]]&lt;=5,"2-5",HR_Analytics[[#This Row],[Total Working Years]]&lt;=10,"5-10",HR_Analytics[[#This Row],[Total Working Years]]&lt;=20,"10-20",HR_Analytics[[#This Row],[Total Working Years]]&lt;=40,"20-40")</f>
        <v>5-10</v>
      </c>
      <c r="AI268" s="3">
        <v>2</v>
      </c>
      <c r="AJ268" s="3">
        <v>3</v>
      </c>
      <c r="AK268" s="9" t="str">
        <f>VLOOKUP(AJ268,Mapping!$J$10:$K$13,2,0)</f>
        <v>Better</v>
      </c>
      <c r="AL268" s="3">
        <v>9</v>
      </c>
      <c r="AM268" s="3" t="str" cm="1">
        <f t="array" ref="AM268">_xlfn.IFS(HR_Analytics[[#This Row],[Years At Company]]&lt;=2,"0-2",HR_Analytics[[#This Row],[Years At Company]]&lt;=5,"2-5",HR_Analytics[[#This Row],[Years At Company]]&lt;=10,"5-10",HR_Analytics[[#This Row],[Years At Company]]&lt;=20,"10-20",HR_Analytics[[#This Row],[Years At Company]]&lt;=40,"20-40")</f>
        <v>5-10</v>
      </c>
      <c r="AN268" s="3">
        <v>0</v>
      </c>
      <c r="AO268" s="3" t="str" cm="1">
        <f t="array" ref="AO268">_xlfn.IFS(HR_Analytics[[#This Row],[Years In Current Role]]&lt;=2,"0-2",HR_Analytics[[#This Row],[Years In Current Role]]&lt;=5,"2-5",HR_Analytics[[#This Row],[Years In Current Role]]&lt;=10,"5-10",HR_Analytics[[#This Row],[Years In Current Role]]&lt;=15,"10-15",HR_Analytics[[#This Row],[Years In Current Role]]&gt;15,"Above 15")</f>
        <v>0-2</v>
      </c>
      <c r="AP268" s="3">
        <v>7</v>
      </c>
      <c r="AQ268" s="14" t="str" cm="1">
        <f t="array" ref="AQ268">_xlfn.IFS(HR_Analytics[[#This Row],[Years Since Last Promotion]]&lt;=2,"0-2",HR_Analytics[[#This Row],[Years Since Last Promotion]]&lt;=5,"2-5",HR_Analytics[[#This Row],[Years Since Last Promotion]]&lt;=10,"5-10",HR_Analytics[[#This Row],[Years Since Last Promotion]]&lt;=15,"10-15")</f>
        <v>5-10</v>
      </c>
      <c r="AR268" s="14">
        <v>8</v>
      </c>
      <c r="AS268" s="3" t="str" cm="1">
        <f t="array" ref="AS2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69" spans="1:45" x14ac:dyDescent="0.25">
      <c r="A269" s="12">
        <v>25</v>
      </c>
      <c r="B269" s="12" t="str" cm="1">
        <f t="array" ref="B269">_xlfn.IFS(HR_Analytics[[#This Row],[Age]]&lt;=30,"Below 30",HR_Analytics[[#This Row],[Age]]&lt;=40,"30-40",HR_Analytics[[#This Row],[Age]]&lt;=60,"40-60")</f>
        <v>Below 30</v>
      </c>
      <c r="C269" s="9" t="s">
        <v>17</v>
      </c>
      <c r="D269" s="9" t="s">
        <v>29</v>
      </c>
      <c r="E269" s="9" t="s">
        <v>19</v>
      </c>
      <c r="F269" s="3">
        <v>5</v>
      </c>
      <c r="G269" s="3" t="str" cm="1">
        <f t="array" ref="G269">_xlfn.IFS(HR_Analytics[[#This Row],[Distance From Home]]&lt;=5,"1-5",HR_Analytics[[#This Row],[Distance From Home]]&lt;=10,"5-10",HR_Analytics[[#This Row],[Distance From Home]]&lt;=15,"10-15",HR_Analytics[[#This Row],[Distance From Home]]&lt;=20,"15-20",HR_Analytics[[#This Row],[Distance From Home]]&gt;20,"Above 20")</f>
        <v>1-5</v>
      </c>
      <c r="H269" s="3">
        <v>2</v>
      </c>
      <c r="I269" s="9" t="str">
        <f>VLOOKUP(H269,Mapping!$J$2:$K$6,2,0)</f>
        <v>College</v>
      </c>
      <c r="J269" s="9" t="s">
        <v>13</v>
      </c>
      <c r="K269" s="3">
        <v>369</v>
      </c>
      <c r="L269" s="3">
        <v>2</v>
      </c>
      <c r="M269" s="9" t="str">
        <f>VLOOKUP(L269,Mapping!$A$2:$B$5,2,0)</f>
        <v>Dissatisfied</v>
      </c>
      <c r="N269" s="9" t="s">
        <v>20</v>
      </c>
      <c r="O269" s="3">
        <v>4</v>
      </c>
      <c r="P269" s="9" t="str">
        <f>VLOOKUP(O269,Mapping!$A$9:$B$12,2,0)</f>
        <v>Very High</v>
      </c>
      <c r="Q269" s="3">
        <v>2</v>
      </c>
      <c r="R269" s="9" t="str">
        <f>VLOOKUP(Q269,Mapping!$A$16:$B$20,2,0)</f>
        <v>Junior</v>
      </c>
      <c r="S269" s="9" t="s">
        <v>28</v>
      </c>
      <c r="T269" s="3">
        <v>1</v>
      </c>
      <c r="U269" s="9" t="str">
        <f>VLOOKUP(T269,Mapping!$E$9:$F$12,2,0)</f>
        <v>Very Dissatisfied</v>
      </c>
      <c r="V269" s="9" t="s">
        <v>26</v>
      </c>
      <c r="W269" s="5">
        <v>4000</v>
      </c>
      <c r="X269" s="3">
        <v>1</v>
      </c>
      <c r="Y269" s="9" t="s">
        <v>17</v>
      </c>
      <c r="Z269" s="4">
        <v>12</v>
      </c>
      <c r="AA269" s="24">
        <f>HR_Analytics[[#This Row],[Salary Hike]]/100</f>
        <v>0.12</v>
      </c>
      <c r="AB269" s="3">
        <v>3</v>
      </c>
      <c r="AC269" s="9" t="str">
        <f>VLOOKUP(AB269,Mapping!$E$2:$F$3,2,0)</f>
        <v>Excellent</v>
      </c>
      <c r="AD269" s="3">
        <v>4</v>
      </c>
      <c r="AE269" s="9" t="str">
        <f>VLOOKUP(AD269,Mapping!$E$16:$F$19,2,0)</f>
        <v>Satisfied</v>
      </c>
      <c r="AF269" s="3">
        <v>2</v>
      </c>
      <c r="AG269" s="3">
        <v>6</v>
      </c>
      <c r="AH269" s="3" t="str" cm="1">
        <f t="array" ref="AH269">_xlfn.IFS(HR_Analytics[[#This Row],[Total Working Years]]&lt;=2,"0-2",HR_Analytics[[#This Row],[Total Working Years]]&lt;=5,"2-5",HR_Analytics[[#This Row],[Total Working Years]]&lt;=10,"5-10",HR_Analytics[[#This Row],[Total Working Years]]&lt;=20,"10-20",HR_Analytics[[#This Row],[Total Working Years]]&lt;=40,"20-40")</f>
        <v>5-10</v>
      </c>
      <c r="AI269" s="3">
        <v>2</v>
      </c>
      <c r="AJ269" s="3">
        <v>3</v>
      </c>
      <c r="AK269" s="9" t="str">
        <f>VLOOKUP(AJ269,Mapping!$J$10:$K$13,2,0)</f>
        <v>Better</v>
      </c>
      <c r="AL269" s="3">
        <v>6</v>
      </c>
      <c r="AM269" s="3" t="str" cm="1">
        <f t="array" ref="AM269">_xlfn.IFS(HR_Analytics[[#This Row],[Years At Company]]&lt;=2,"0-2",HR_Analytics[[#This Row],[Years At Company]]&lt;=5,"2-5",HR_Analytics[[#This Row],[Years At Company]]&lt;=10,"5-10",HR_Analytics[[#This Row],[Years At Company]]&lt;=20,"10-20",HR_Analytics[[#This Row],[Years At Company]]&lt;=40,"20-40")</f>
        <v>5-10</v>
      </c>
      <c r="AN269" s="3">
        <v>3</v>
      </c>
      <c r="AO269" s="3" t="str" cm="1">
        <f t="array" ref="AO269">_xlfn.IFS(HR_Analytics[[#This Row],[Years In Current Role]]&lt;=2,"0-2",HR_Analytics[[#This Row],[Years In Current Role]]&lt;=5,"2-5",HR_Analytics[[#This Row],[Years In Current Role]]&lt;=10,"5-10",HR_Analytics[[#This Row],[Years In Current Role]]&lt;=15,"10-15",HR_Analytics[[#This Row],[Years In Current Role]]&gt;15,"Above 15")</f>
        <v>2-5</v>
      </c>
      <c r="AP269" s="3">
        <v>1</v>
      </c>
      <c r="AQ269" s="14" t="str" cm="1">
        <f t="array" ref="AQ269">_xlfn.IFS(HR_Analytics[[#This Row],[Years Since Last Promotion]]&lt;=2,"0-2",HR_Analytics[[#This Row],[Years Since Last Promotion]]&lt;=5,"2-5",HR_Analytics[[#This Row],[Years Since Last Promotion]]&lt;=10,"5-10",HR_Analytics[[#This Row],[Years Since Last Promotion]]&lt;=15,"10-15")</f>
        <v>0-2</v>
      </c>
      <c r="AR269" s="14">
        <v>5</v>
      </c>
      <c r="AS269" s="3" t="str" cm="1">
        <f t="array" ref="AS2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70" spans="1:45" x14ac:dyDescent="0.25">
      <c r="A270" s="12">
        <v>45</v>
      </c>
      <c r="B270" s="12" t="str" cm="1">
        <f t="array" ref="B270">_xlfn.IFS(HR_Analytics[[#This Row],[Age]]&lt;=30,"Below 30",HR_Analytics[[#This Row],[Age]]&lt;=40,"30-40",HR_Analytics[[#This Row],[Age]]&lt;=60,"40-60")</f>
        <v>40-60</v>
      </c>
      <c r="C270" s="9" t="s">
        <v>17</v>
      </c>
      <c r="D270" s="9" t="s">
        <v>11</v>
      </c>
      <c r="E270" s="9" t="s">
        <v>19</v>
      </c>
      <c r="F270" s="3">
        <v>20</v>
      </c>
      <c r="G270" s="3" t="str" cm="1">
        <f t="array" ref="G270">_xlfn.IFS(HR_Analytics[[#This Row],[Distance From Home]]&lt;=5,"1-5",HR_Analytics[[#This Row],[Distance From Home]]&lt;=10,"5-10",HR_Analytics[[#This Row],[Distance From Home]]&lt;=15,"10-15",HR_Analytics[[#This Row],[Distance From Home]]&lt;=20,"15-20",HR_Analytics[[#This Row],[Distance From Home]]&gt;20,"Above 20")</f>
        <v>15-20</v>
      </c>
      <c r="H270" s="3">
        <v>2</v>
      </c>
      <c r="I270" s="9" t="str">
        <f>VLOOKUP(H270,Mapping!$J$2:$K$6,2,0)</f>
        <v>College</v>
      </c>
      <c r="J270" s="9" t="s">
        <v>25</v>
      </c>
      <c r="K270" s="3">
        <v>372</v>
      </c>
      <c r="L270" s="3">
        <v>3</v>
      </c>
      <c r="M270" s="9" t="str">
        <f>VLOOKUP(L270,Mapping!$A$2:$B$5,2,0)</f>
        <v>Neutral</v>
      </c>
      <c r="N270" s="9" t="s">
        <v>20</v>
      </c>
      <c r="O270" s="3">
        <v>3</v>
      </c>
      <c r="P270" s="9" t="str">
        <f>VLOOKUP(O270,Mapping!$A$9:$B$12,2,0)</f>
        <v>High</v>
      </c>
      <c r="Q270" s="3">
        <v>4</v>
      </c>
      <c r="R270" s="9" t="str">
        <f>VLOOKUP(Q270,Mapping!$A$16:$B$20,2,0)</f>
        <v>Senior</v>
      </c>
      <c r="S270" s="9" t="s">
        <v>28</v>
      </c>
      <c r="T270" s="3">
        <v>4</v>
      </c>
      <c r="U270" s="9" t="str">
        <f>VLOOKUP(T270,Mapping!$E$9:$F$12,2,0)</f>
        <v>Satisfied</v>
      </c>
      <c r="V270" s="9" t="s">
        <v>22</v>
      </c>
      <c r="W270" s="5">
        <v>13496</v>
      </c>
      <c r="X270" s="3">
        <v>0</v>
      </c>
      <c r="Y270" s="9" t="s">
        <v>10</v>
      </c>
      <c r="Z270" s="4">
        <v>14</v>
      </c>
      <c r="AA270" s="24">
        <f>HR_Analytics[[#This Row],[Salary Hike]]/100</f>
        <v>0.14000000000000001</v>
      </c>
      <c r="AB270" s="3">
        <v>3</v>
      </c>
      <c r="AC270" s="9" t="str">
        <f>VLOOKUP(AB270,Mapping!$E$2:$F$3,2,0)</f>
        <v>Excellent</v>
      </c>
      <c r="AD270" s="3">
        <v>2</v>
      </c>
      <c r="AE270" s="9" t="str">
        <f>VLOOKUP(AD270,Mapping!$E$16:$F$19,2,0)</f>
        <v>Dissatisfied</v>
      </c>
      <c r="AF270" s="3">
        <v>0</v>
      </c>
      <c r="AG270" s="3">
        <v>21</v>
      </c>
      <c r="AH270" s="3" t="str" cm="1">
        <f t="array" ref="AH270">_xlfn.IFS(HR_Analytics[[#This Row],[Total Working Years]]&lt;=2,"0-2",HR_Analytics[[#This Row],[Total Working Years]]&lt;=5,"2-5",HR_Analytics[[#This Row],[Total Working Years]]&lt;=10,"5-10",HR_Analytics[[#This Row],[Total Working Years]]&lt;=20,"10-20",HR_Analytics[[#This Row],[Total Working Years]]&lt;=40,"20-40")</f>
        <v>20-40</v>
      </c>
      <c r="AI270" s="3">
        <v>2</v>
      </c>
      <c r="AJ270" s="3">
        <v>3</v>
      </c>
      <c r="AK270" s="9" t="str">
        <f>VLOOKUP(AJ270,Mapping!$J$10:$K$13,2,0)</f>
        <v>Better</v>
      </c>
      <c r="AL270" s="3">
        <v>20</v>
      </c>
      <c r="AM270" s="3" t="str" cm="1">
        <f t="array" ref="AM270">_xlfn.IFS(HR_Analytics[[#This Row],[Years At Company]]&lt;=2,"0-2",HR_Analytics[[#This Row],[Years At Company]]&lt;=5,"2-5",HR_Analytics[[#This Row],[Years At Company]]&lt;=10,"5-10",HR_Analytics[[#This Row],[Years At Company]]&lt;=20,"10-20",HR_Analytics[[#This Row],[Years At Company]]&lt;=40,"20-40")</f>
        <v>10-20</v>
      </c>
      <c r="AN270" s="3">
        <v>7</v>
      </c>
      <c r="AO270" s="3" t="str" cm="1">
        <f t="array" ref="AO270">_xlfn.IFS(HR_Analytics[[#This Row],[Years In Current Role]]&lt;=2,"0-2",HR_Analytics[[#This Row],[Years In Current Role]]&lt;=5,"2-5",HR_Analytics[[#This Row],[Years In Current Role]]&lt;=10,"5-10",HR_Analytics[[#This Row],[Years In Current Role]]&lt;=15,"10-15",HR_Analytics[[#This Row],[Years In Current Role]]&gt;15,"Above 15")</f>
        <v>5-10</v>
      </c>
      <c r="AP270" s="3">
        <v>4</v>
      </c>
      <c r="AQ270" s="14" t="str" cm="1">
        <f t="array" ref="AQ270">_xlfn.IFS(HR_Analytics[[#This Row],[Years Since Last Promotion]]&lt;=2,"0-2",HR_Analytics[[#This Row],[Years Since Last Promotion]]&lt;=5,"2-5",HR_Analytics[[#This Row],[Years Since Last Promotion]]&lt;=10,"5-10",HR_Analytics[[#This Row],[Years Since Last Promotion]]&lt;=15,"10-15")</f>
        <v>2-5</v>
      </c>
      <c r="AR270" s="14">
        <v>10</v>
      </c>
      <c r="AS270" s="3" t="str" cm="1">
        <f t="array" ref="AS2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71" spans="1:45" x14ac:dyDescent="0.25">
      <c r="A271" s="12">
        <v>36</v>
      </c>
      <c r="B271" s="12" t="str" cm="1">
        <f t="array" ref="B271">_xlfn.IFS(HR_Analytics[[#This Row],[Age]]&lt;=30,"Below 30",HR_Analytics[[#This Row],[Age]]&lt;=40,"30-40",HR_Analytics[[#This Row],[Age]]&lt;=60,"40-60")</f>
        <v>30-40</v>
      </c>
      <c r="C271" s="9" t="s">
        <v>17</v>
      </c>
      <c r="D271" s="9" t="s">
        <v>11</v>
      </c>
      <c r="E271" s="9" t="s">
        <v>19</v>
      </c>
      <c r="F271" s="3">
        <v>6</v>
      </c>
      <c r="G271" s="3" t="str" cm="1">
        <f t="array" ref="G271">_xlfn.IFS(HR_Analytics[[#This Row],[Distance From Home]]&lt;=5,"1-5",HR_Analytics[[#This Row],[Distance From Home]]&lt;=10,"5-10",HR_Analytics[[#This Row],[Distance From Home]]&lt;=15,"10-15",HR_Analytics[[#This Row],[Distance From Home]]&lt;=20,"15-20",HR_Analytics[[#This Row],[Distance From Home]]&gt;20,"Above 20")</f>
        <v>5-10</v>
      </c>
      <c r="H271" s="3">
        <v>3</v>
      </c>
      <c r="I271" s="9" t="str">
        <f>VLOOKUP(H271,Mapping!$J$2:$K$6,2,0)</f>
        <v>Bachelors</v>
      </c>
      <c r="J271" s="9" t="s">
        <v>13</v>
      </c>
      <c r="K271" s="3">
        <v>373</v>
      </c>
      <c r="L271" s="3">
        <v>4</v>
      </c>
      <c r="M271" s="9" t="str">
        <f>VLOOKUP(L271,Mapping!$A$2:$B$5,2,0)</f>
        <v>Satisfied</v>
      </c>
      <c r="N271" s="9" t="s">
        <v>20</v>
      </c>
      <c r="O271" s="3">
        <v>3</v>
      </c>
      <c r="P271" s="9" t="str">
        <f>VLOOKUP(O271,Mapping!$A$9:$B$12,2,0)</f>
        <v>High</v>
      </c>
      <c r="Q271" s="3">
        <v>1</v>
      </c>
      <c r="R271" s="9" t="str">
        <f>VLOOKUP(Q271,Mapping!$A$16:$B$20,2,0)</f>
        <v>Entry Level</v>
      </c>
      <c r="S271" s="9" t="s">
        <v>24</v>
      </c>
      <c r="T271" s="3">
        <v>4</v>
      </c>
      <c r="U271" s="9" t="str">
        <f>VLOOKUP(T271,Mapping!$E$9:$F$12,2,0)</f>
        <v>Satisfied</v>
      </c>
      <c r="V271" s="9" t="s">
        <v>22</v>
      </c>
      <c r="W271" s="5">
        <v>3210</v>
      </c>
      <c r="X271" s="3">
        <v>0</v>
      </c>
      <c r="Y271" s="9" t="s">
        <v>17</v>
      </c>
      <c r="Z271" s="4">
        <v>11</v>
      </c>
      <c r="AA271" s="24">
        <f>HR_Analytics[[#This Row],[Salary Hike]]/100</f>
        <v>0.11</v>
      </c>
      <c r="AB271" s="3">
        <v>3</v>
      </c>
      <c r="AC271" s="9" t="str">
        <f>VLOOKUP(AB271,Mapping!$E$2:$F$3,2,0)</f>
        <v>Excellent</v>
      </c>
      <c r="AD271" s="3">
        <v>3</v>
      </c>
      <c r="AE271" s="9" t="str">
        <f>VLOOKUP(AD271,Mapping!$E$16:$F$19,2,0)</f>
        <v>Neutral</v>
      </c>
      <c r="AF271" s="3">
        <v>1</v>
      </c>
      <c r="AG271" s="3">
        <v>16</v>
      </c>
      <c r="AH271" s="3" t="str" cm="1">
        <f t="array" ref="AH271">_xlfn.IFS(HR_Analytics[[#This Row],[Total Working Years]]&lt;=2,"0-2",HR_Analytics[[#This Row],[Total Working Years]]&lt;=5,"2-5",HR_Analytics[[#This Row],[Total Working Years]]&lt;=10,"5-10",HR_Analytics[[#This Row],[Total Working Years]]&lt;=20,"10-20",HR_Analytics[[#This Row],[Total Working Years]]&lt;=40,"20-40")</f>
        <v>10-20</v>
      </c>
      <c r="AI271" s="3">
        <v>4</v>
      </c>
      <c r="AJ271" s="3">
        <v>3</v>
      </c>
      <c r="AK271" s="9" t="str">
        <f>VLOOKUP(AJ271,Mapping!$J$10:$K$13,2,0)</f>
        <v>Better</v>
      </c>
      <c r="AL271" s="3">
        <v>15</v>
      </c>
      <c r="AM271" s="3" t="str" cm="1">
        <f t="array" ref="AM271">_xlfn.IFS(HR_Analytics[[#This Row],[Years At Company]]&lt;=2,"0-2",HR_Analytics[[#This Row],[Years At Company]]&lt;=5,"2-5",HR_Analytics[[#This Row],[Years At Company]]&lt;=10,"5-10",HR_Analytics[[#This Row],[Years At Company]]&lt;=20,"10-20",HR_Analytics[[#This Row],[Years At Company]]&lt;=40,"20-40")</f>
        <v>10-20</v>
      </c>
      <c r="AN271" s="3">
        <v>13</v>
      </c>
      <c r="AO271" s="3" t="str" cm="1">
        <f t="array" ref="AO271">_xlfn.IFS(HR_Analytics[[#This Row],[Years In Current Role]]&lt;=2,"0-2",HR_Analytics[[#This Row],[Years In Current Role]]&lt;=5,"2-5",HR_Analytics[[#This Row],[Years In Current Role]]&lt;=10,"5-10",HR_Analytics[[#This Row],[Years In Current Role]]&lt;=15,"10-15",HR_Analytics[[#This Row],[Years In Current Role]]&gt;15,"Above 15")</f>
        <v>10-15</v>
      </c>
      <c r="AP271" s="3">
        <v>10</v>
      </c>
      <c r="AQ271" s="14" t="str" cm="1">
        <f t="array" ref="AQ271">_xlfn.IFS(HR_Analytics[[#This Row],[Years Since Last Promotion]]&lt;=2,"0-2",HR_Analytics[[#This Row],[Years Since Last Promotion]]&lt;=5,"2-5",HR_Analytics[[#This Row],[Years Since Last Promotion]]&lt;=10,"5-10",HR_Analytics[[#This Row],[Years Since Last Promotion]]&lt;=15,"10-15")</f>
        <v>5-10</v>
      </c>
      <c r="AR271" s="14">
        <v>11</v>
      </c>
      <c r="AS271" s="3" t="str" cm="1">
        <f t="array" ref="AS2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272" spans="1:45" x14ac:dyDescent="0.25">
      <c r="A272" s="12">
        <v>55</v>
      </c>
      <c r="B272" s="12" t="str" cm="1">
        <f t="array" ref="B272">_xlfn.IFS(HR_Analytics[[#This Row],[Age]]&lt;=30,"Below 30",HR_Analytics[[#This Row],[Age]]&lt;=40,"30-40",HR_Analytics[[#This Row],[Age]]&lt;=60,"40-60")</f>
        <v>40-60</v>
      </c>
      <c r="C272" s="9" t="s">
        <v>17</v>
      </c>
      <c r="D272" s="9" t="s">
        <v>11</v>
      </c>
      <c r="E272" s="9" t="s">
        <v>19</v>
      </c>
      <c r="F272" s="3">
        <v>1</v>
      </c>
      <c r="G272" s="3" t="str" cm="1">
        <f t="array" ref="G272">_xlfn.IFS(HR_Analytics[[#This Row],[Distance From Home]]&lt;=5,"1-5",HR_Analytics[[#This Row],[Distance From Home]]&lt;=10,"5-10",HR_Analytics[[#This Row],[Distance From Home]]&lt;=15,"10-15",HR_Analytics[[#This Row],[Distance From Home]]&lt;=20,"15-20",HR_Analytics[[#This Row],[Distance From Home]]&gt;20,"Above 20")</f>
        <v>1-5</v>
      </c>
      <c r="H272" s="3">
        <v>3</v>
      </c>
      <c r="I272" s="9" t="str">
        <f>VLOOKUP(H272,Mapping!$J$2:$K$6,2,0)</f>
        <v>Bachelors</v>
      </c>
      <c r="J272" s="9" t="s">
        <v>25</v>
      </c>
      <c r="K272" s="3">
        <v>374</v>
      </c>
      <c r="L272" s="3">
        <v>4</v>
      </c>
      <c r="M272" s="9" t="str">
        <f>VLOOKUP(L272,Mapping!$A$2:$B$5,2,0)</f>
        <v>Satisfied</v>
      </c>
      <c r="N272" s="9" t="s">
        <v>20</v>
      </c>
      <c r="O272" s="3">
        <v>3</v>
      </c>
      <c r="P272" s="9" t="str">
        <f>VLOOKUP(O272,Mapping!$A$9:$B$12,2,0)</f>
        <v>High</v>
      </c>
      <c r="Q272" s="3">
        <v>5</v>
      </c>
      <c r="R272" s="9" t="str">
        <f>VLOOKUP(Q272,Mapping!$A$16:$B$20,2,0)</f>
        <v>Executive</v>
      </c>
      <c r="S272" s="9" t="s">
        <v>30</v>
      </c>
      <c r="T272" s="3">
        <v>1</v>
      </c>
      <c r="U272" s="9" t="str">
        <f>VLOOKUP(T272,Mapping!$E$9:$F$12,2,0)</f>
        <v>Very Dissatisfied</v>
      </c>
      <c r="V272" s="9" t="s">
        <v>16</v>
      </c>
      <c r="W272" s="5">
        <v>19045</v>
      </c>
      <c r="X272" s="3">
        <v>0</v>
      </c>
      <c r="Y272" s="9" t="s">
        <v>10</v>
      </c>
      <c r="Z272" s="4">
        <v>14</v>
      </c>
      <c r="AA272" s="24">
        <f>HR_Analytics[[#This Row],[Salary Hike]]/100</f>
        <v>0.14000000000000001</v>
      </c>
      <c r="AB272" s="3">
        <v>3</v>
      </c>
      <c r="AC272" s="9" t="str">
        <f>VLOOKUP(AB272,Mapping!$E$2:$F$3,2,0)</f>
        <v>Excellent</v>
      </c>
      <c r="AD272" s="3">
        <v>3</v>
      </c>
      <c r="AE272" s="9" t="str">
        <f>VLOOKUP(AD272,Mapping!$E$16:$F$19,2,0)</f>
        <v>Neutral</v>
      </c>
      <c r="AF272" s="3">
        <v>0</v>
      </c>
      <c r="AG272" s="3">
        <v>37</v>
      </c>
      <c r="AH272" s="3" t="str" cm="1">
        <f t="array" ref="AH272">_xlfn.IFS(HR_Analytics[[#This Row],[Total Working Years]]&lt;=2,"0-2",HR_Analytics[[#This Row],[Total Working Years]]&lt;=5,"2-5",HR_Analytics[[#This Row],[Total Working Years]]&lt;=10,"5-10",HR_Analytics[[#This Row],[Total Working Years]]&lt;=20,"10-20",HR_Analytics[[#This Row],[Total Working Years]]&lt;=40,"20-40")</f>
        <v>20-40</v>
      </c>
      <c r="AI272" s="3">
        <v>2</v>
      </c>
      <c r="AJ272" s="3">
        <v>3</v>
      </c>
      <c r="AK272" s="9" t="str">
        <f>VLOOKUP(AJ272,Mapping!$J$10:$K$13,2,0)</f>
        <v>Better</v>
      </c>
      <c r="AL272" s="3">
        <v>36</v>
      </c>
      <c r="AM272" s="3" t="str" cm="1">
        <f t="array" ref="AM272">_xlfn.IFS(HR_Analytics[[#This Row],[Years At Company]]&lt;=2,"0-2",HR_Analytics[[#This Row],[Years At Company]]&lt;=5,"2-5",HR_Analytics[[#This Row],[Years At Company]]&lt;=10,"5-10",HR_Analytics[[#This Row],[Years At Company]]&lt;=20,"10-20",HR_Analytics[[#This Row],[Years At Company]]&lt;=40,"20-40")</f>
        <v>20-40</v>
      </c>
      <c r="AN272" s="3">
        <v>10</v>
      </c>
      <c r="AO272" s="3" t="str" cm="1">
        <f t="array" ref="AO272">_xlfn.IFS(HR_Analytics[[#This Row],[Years In Current Role]]&lt;=2,"0-2",HR_Analytics[[#This Row],[Years In Current Role]]&lt;=5,"2-5",HR_Analytics[[#This Row],[Years In Current Role]]&lt;=10,"5-10",HR_Analytics[[#This Row],[Years In Current Role]]&lt;=15,"10-15",HR_Analytics[[#This Row],[Years In Current Role]]&gt;15,"Above 15")</f>
        <v>5-10</v>
      </c>
      <c r="AP272" s="3">
        <v>4</v>
      </c>
      <c r="AQ272" s="14" t="str" cm="1">
        <f t="array" ref="AQ272">_xlfn.IFS(HR_Analytics[[#This Row],[Years Since Last Promotion]]&lt;=2,"0-2",HR_Analytics[[#This Row],[Years Since Last Promotion]]&lt;=5,"2-5",HR_Analytics[[#This Row],[Years Since Last Promotion]]&lt;=10,"5-10",HR_Analytics[[#This Row],[Years Since Last Promotion]]&lt;=15,"10-15")</f>
        <v>2-5</v>
      </c>
      <c r="AR272" s="14">
        <v>13</v>
      </c>
      <c r="AS272" s="3" t="str" cm="1">
        <f t="array" ref="AS2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273" spans="1:45" x14ac:dyDescent="0.25">
      <c r="A273" s="12">
        <v>47</v>
      </c>
      <c r="B273" s="12" t="str" cm="1">
        <f t="array" ref="B273">_xlfn.IFS(HR_Analytics[[#This Row],[Age]]&lt;=30,"Below 30",HR_Analytics[[#This Row],[Age]]&lt;=40,"30-40",HR_Analytics[[#This Row],[Age]]&lt;=60,"40-60")</f>
        <v>40-60</v>
      </c>
      <c r="C273" s="9" t="s">
        <v>10</v>
      </c>
      <c r="D273" s="9" t="s">
        <v>29</v>
      </c>
      <c r="E273" s="9" t="s">
        <v>19</v>
      </c>
      <c r="F273" s="3">
        <v>29</v>
      </c>
      <c r="G273" s="3" t="str" cm="1">
        <f t="array" ref="G273">_xlfn.IFS(HR_Analytics[[#This Row],[Distance From Home]]&lt;=5,"1-5",HR_Analytics[[#This Row],[Distance From Home]]&lt;=10,"5-10",HR_Analytics[[#This Row],[Distance From Home]]&lt;=15,"10-15",HR_Analytics[[#This Row],[Distance From Home]]&lt;=20,"15-20",HR_Analytics[[#This Row],[Distance From Home]]&gt;20,"Above 20")</f>
        <v>Above 20</v>
      </c>
      <c r="H273" s="3">
        <v>4</v>
      </c>
      <c r="I273" s="9" t="str">
        <f>VLOOKUP(H273,Mapping!$J$2:$K$6,2,0)</f>
        <v>Masters</v>
      </c>
      <c r="J273" s="9" t="s">
        <v>13</v>
      </c>
      <c r="K273" s="3">
        <v>376</v>
      </c>
      <c r="L273" s="3">
        <v>1</v>
      </c>
      <c r="M273" s="9" t="str">
        <f>VLOOKUP(L273,Mapping!$A$2:$B$5,2,0)</f>
        <v>Very Dissatisfied</v>
      </c>
      <c r="N273" s="9" t="s">
        <v>20</v>
      </c>
      <c r="O273" s="3">
        <v>3</v>
      </c>
      <c r="P273" s="9" t="str">
        <f>VLOOKUP(O273,Mapping!$A$9:$B$12,2,0)</f>
        <v>High</v>
      </c>
      <c r="Q273" s="3">
        <v>3</v>
      </c>
      <c r="R273" s="9" t="str">
        <f>VLOOKUP(Q273,Mapping!$A$16:$B$20,2,0)</f>
        <v>Mid Level</v>
      </c>
      <c r="S273" s="9" t="s">
        <v>30</v>
      </c>
      <c r="T273" s="3">
        <v>2</v>
      </c>
      <c r="U273" s="9" t="str">
        <f>VLOOKUP(T273,Mapping!$E$9:$F$12,2,0)</f>
        <v>Dissatisfied</v>
      </c>
      <c r="V273" s="9" t="s">
        <v>22</v>
      </c>
      <c r="W273" s="5">
        <v>11849</v>
      </c>
      <c r="X273" s="3">
        <v>1</v>
      </c>
      <c r="Y273" s="9" t="s">
        <v>10</v>
      </c>
      <c r="Z273" s="4">
        <v>12</v>
      </c>
      <c r="AA273" s="24">
        <f>HR_Analytics[[#This Row],[Salary Hike]]/100</f>
        <v>0.12</v>
      </c>
      <c r="AB273" s="3">
        <v>3</v>
      </c>
      <c r="AC273" s="9" t="str">
        <f>VLOOKUP(AB273,Mapping!$E$2:$F$3,2,0)</f>
        <v>Excellent</v>
      </c>
      <c r="AD273" s="3">
        <v>4</v>
      </c>
      <c r="AE273" s="9" t="str">
        <f>VLOOKUP(AD273,Mapping!$E$16:$F$19,2,0)</f>
        <v>Satisfied</v>
      </c>
      <c r="AF273" s="3">
        <v>1</v>
      </c>
      <c r="AG273" s="3">
        <v>10</v>
      </c>
      <c r="AH273" s="3" t="str" cm="1">
        <f t="array" ref="AH273">_xlfn.IFS(HR_Analytics[[#This Row],[Total Working Years]]&lt;=2,"0-2",HR_Analytics[[#This Row],[Total Working Years]]&lt;=5,"2-5",HR_Analytics[[#This Row],[Total Working Years]]&lt;=10,"5-10",HR_Analytics[[#This Row],[Total Working Years]]&lt;=20,"10-20",HR_Analytics[[#This Row],[Total Working Years]]&lt;=40,"20-40")</f>
        <v>5-10</v>
      </c>
      <c r="AI273" s="3">
        <v>2</v>
      </c>
      <c r="AJ273" s="3">
        <v>2</v>
      </c>
      <c r="AK273" s="9" t="str">
        <f>VLOOKUP(AJ273,Mapping!$J$10:$K$13,2,0)</f>
        <v>Good</v>
      </c>
      <c r="AL273" s="3">
        <v>10</v>
      </c>
      <c r="AM273" s="3" t="str" cm="1">
        <f t="array" ref="AM273">_xlfn.IFS(HR_Analytics[[#This Row],[Years At Company]]&lt;=2,"0-2",HR_Analytics[[#This Row],[Years At Company]]&lt;=5,"2-5",HR_Analytics[[#This Row],[Years At Company]]&lt;=10,"5-10",HR_Analytics[[#This Row],[Years At Company]]&lt;=20,"10-20",HR_Analytics[[#This Row],[Years At Company]]&lt;=40,"20-40")</f>
        <v>5-10</v>
      </c>
      <c r="AN273" s="3">
        <v>7</v>
      </c>
      <c r="AO273" s="3" t="str" cm="1">
        <f t="array" ref="AO273">_xlfn.IFS(HR_Analytics[[#This Row],[Years In Current Role]]&lt;=2,"0-2",HR_Analytics[[#This Row],[Years In Current Role]]&lt;=5,"2-5",HR_Analytics[[#This Row],[Years In Current Role]]&lt;=10,"5-10",HR_Analytics[[#This Row],[Years In Current Role]]&lt;=15,"10-15",HR_Analytics[[#This Row],[Years In Current Role]]&gt;15,"Above 15")</f>
        <v>5-10</v>
      </c>
      <c r="AP273" s="3">
        <v>9</v>
      </c>
      <c r="AQ273" s="14" t="str" cm="1">
        <f t="array" ref="AQ273">_xlfn.IFS(HR_Analytics[[#This Row],[Years Since Last Promotion]]&lt;=2,"0-2",HR_Analytics[[#This Row],[Years Since Last Promotion]]&lt;=5,"2-5",HR_Analytics[[#This Row],[Years Since Last Promotion]]&lt;=10,"5-10",HR_Analytics[[#This Row],[Years Since Last Promotion]]&lt;=15,"10-15")</f>
        <v>5-10</v>
      </c>
      <c r="AR273" s="14">
        <v>9</v>
      </c>
      <c r="AS273" s="3" t="str" cm="1">
        <f t="array" ref="AS2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74" spans="1:45" x14ac:dyDescent="0.25">
      <c r="A274" s="12">
        <v>28</v>
      </c>
      <c r="B274" s="12" t="str" cm="1">
        <f t="array" ref="B274">_xlfn.IFS(HR_Analytics[[#This Row],[Age]]&lt;=30,"Below 30",HR_Analytics[[#This Row],[Age]]&lt;=40,"30-40",HR_Analytics[[#This Row],[Age]]&lt;=60,"40-60")</f>
        <v>Below 30</v>
      </c>
      <c r="C274" s="9" t="s">
        <v>17</v>
      </c>
      <c r="D274" s="9" t="s">
        <v>11</v>
      </c>
      <c r="E274" s="9" t="s">
        <v>19</v>
      </c>
      <c r="F274" s="3">
        <v>9</v>
      </c>
      <c r="G274" s="3" t="str" cm="1">
        <f t="array" ref="G274">_xlfn.IFS(HR_Analytics[[#This Row],[Distance From Home]]&lt;=5,"1-5",HR_Analytics[[#This Row],[Distance From Home]]&lt;=10,"5-10",HR_Analytics[[#This Row],[Distance From Home]]&lt;=15,"10-15",HR_Analytics[[#This Row],[Distance From Home]]&lt;=20,"15-20",HR_Analytics[[#This Row],[Distance From Home]]&gt;20,"Above 20")</f>
        <v>5-10</v>
      </c>
      <c r="H274" s="3">
        <v>3</v>
      </c>
      <c r="I274" s="9" t="str">
        <f>VLOOKUP(H274,Mapping!$J$2:$K$6,2,0)</f>
        <v>Bachelors</v>
      </c>
      <c r="J274" s="9" t="s">
        <v>25</v>
      </c>
      <c r="K274" s="3">
        <v>377</v>
      </c>
      <c r="L274" s="3">
        <v>4</v>
      </c>
      <c r="M274" s="9" t="str">
        <f>VLOOKUP(L274,Mapping!$A$2:$B$5,2,0)</f>
        <v>Satisfied</v>
      </c>
      <c r="N274" s="9" t="s">
        <v>20</v>
      </c>
      <c r="O274" s="3">
        <v>3</v>
      </c>
      <c r="P274" s="9" t="str">
        <f>VLOOKUP(O274,Mapping!$A$9:$B$12,2,0)</f>
        <v>High</v>
      </c>
      <c r="Q274" s="3">
        <v>1</v>
      </c>
      <c r="R274" s="9" t="str">
        <f>VLOOKUP(Q274,Mapping!$A$16:$B$20,2,0)</f>
        <v>Entry Level</v>
      </c>
      <c r="S274" s="9" t="s">
        <v>21</v>
      </c>
      <c r="T274" s="3">
        <v>4</v>
      </c>
      <c r="U274" s="9" t="str">
        <f>VLOOKUP(T274,Mapping!$E$9:$F$12,2,0)</f>
        <v>Satisfied</v>
      </c>
      <c r="V274" s="9" t="s">
        <v>22</v>
      </c>
      <c r="W274" s="5">
        <v>2070</v>
      </c>
      <c r="X274" s="3">
        <v>1</v>
      </c>
      <c r="Y274" s="9" t="s">
        <v>17</v>
      </c>
      <c r="Z274" s="4">
        <v>23</v>
      </c>
      <c r="AA274" s="24">
        <f>HR_Analytics[[#This Row],[Salary Hike]]/100</f>
        <v>0.23</v>
      </c>
      <c r="AB274" s="3">
        <v>4</v>
      </c>
      <c r="AC274" s="9" t="str">
        <f>VLOOKUP(AB274,Mapping!$E$2:$F$3,2,0)</f>
        <v>Outstanding</v>
      </c>
      <c r="AD274" s="3">
        <v>4</v>
      </c>
      <c r="AE274" s="9" t="str">
        <f>VLOOKUP(AD274,Mapping!$E$16:$F$19,2,0)</f>
        <v>Satisfied</v>
      </c>
      <c r="AF274" s="3">
        <v>1</v>
      </c>
      <c r="AG274" s="3">
        <v>5</v>
      </c>
      <c r="AH274" s="3" t="str" cm="1">
        <f t="array" ref="AH274">_xlfn.IFS(HR_Analytics[[#This Row],[Total Working Years]]&lt;=2,"0-2",HR_Analytics[[#This Row],[Total Working Years]]&lt;=5,"2-5",HR_Analytics[[#This Row],[Total Working Years]]&lt;=10,"5-10",HR_Analytics[[#This Row],[Total Working Years]]&lt;=20,"10-20",HR_Analytics[[#This Row],[Total Working Years]]&lt;=40,"20-40")</f>
        <v>2-5</v>
      </c>
      <c r="AI274" s="3">
        <v>3</v>
      </c>
      <c r="AJ274" s="3">
        <v>2</v>
      </c>
      <c r="AK274" s="9" t="str">
        <f>VLOOKUP(AJ274,Mapping!$J$10:$K$13,2,0)</f>
        <v>Good</v>
      </c>
      <c r="AL274" s="3">
        <v>5</v>
      </c>
      <c r="AM274" s="3" t="str" cm="1">
        <f t="array" ref="AM274">_xlfn.IFS(HR_Analytics[[#This Row],[Years At Company]]&lt;=2,"0-2",HR_Analytics[[#This Row],[Years At Company]]&lt;=5,"2-5",HR_Analytics[[#This Row],[Years At Company]]&lt;=10,"5-10",HR_Analytics[[#This Row],[Years At Company]]&lt;=20,"10-20",HR_Analytics[[#This Row],[Years At Company]]&lt;=40,"20-40")</f>
        <v>2-5</v>
      </c>
      <c r="AN274" s="3">
        <v>2</v>
      </c>
      <c r="AO274" s="3" t="str" cm="1">
        <f t="array" ref="AO274">_xlfn.IFS(HR_Analytics[[#This Row],[Years In Current Role]]&lt;=2,"0-2",HR_Analytics[[#This Row],[Years In Current Role]]&lt;=5,"2-5",HR_Analytics[[#This Row],[Years In Current Role]]&lt;=10,"5-10",HR_Analytics[[#This Row],[Years In Current Role]]&lt;=15,"10-15",HR_Analytics[[#This Row],[Years In Current Role]]&gt;15,"Above 15")</f>
        <v>0-2</v>
      </c>
      <c r="AP274" s="3">
        <v>0</v>
      </c>
      <c r="AQ274" s="14" t="str" cm="1">
        <f t="array" ref="AQ274">_xlfn.IFS(HR_Analytics[[#This Row],[Years Since Last Promotion]]&lt;=2,"0-2",HR_Analytics[[#This Row],[Years Since Last Promotion]]&lt;=5,"2-5",HR_Analytics[[#This Row],[Years Since Last Promotion]]&lt;=10,"5-10",HR_Analytics[[#This Row],[Years Since Last Promotion]]&lt;=15,"10-15")</f>
        <v>0-2</v>
      </c>
      <c r="AR274" s="14">
        <v>4</v>
      </c>
      <c r="AS274" s="3" t="str" cm="1">
        <f t="array" ref="AS2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75" spans="1:45" x14ac:dyDescent="0.25">
      <c r="A275" s="12">
        <v>37</v>
      </c>
      <c r="B275" s="12" t="str" cm="1">
        <f t="array" ref="B275">_xlfn.IFS(HR_Analytics[[#This Row],[Age]]&lt;=30,"Below 30",HR_Analytics[[#This Row],[Age]]&lt;=40,"30-40",HR_Analytics[[#This Row],[Age]]&lt;=60,"40-60")</f>
        <v>30-40</v>
      </c>
      <c r="C275" s="9" t="s">
        <v>17</v>
      </c>
      <c r="D275" s="9" t="s">
        <v>11</v>
      </c>
      <c r="E275" s="9" t="s">
        <v>12</v>
      </c>
      <c r="F275" s="3">
        <v>6</v>
      </c>
      <c r="G275" s="3" t="str" cm="1">
        <f t="array" ref="G275">_xlfn.IFS(HR_Analytics[[#This Row],[Distance From Home]]&lt;=5,"1-5",HR_Analytics[[#This Row],[Distance From Home]]&lt;=10,"5-10",HR_Analytics[[#This Row],[Distance From Home]]&lt;=15,"10-15",HR_Analytics[[#This Row],[Distance From Home]]&lt;=20,"15-20",HR_Analytics[[#This Row],[Distance From Home]]&gt;20,"Above 20")</f>
        <v>5-10</v>
      </c>
      <c r="H275" s="3">
        <v>4</v>
      </c>
      <c r="I275" s="9" t="str">
        <f>VLOOKUP(H275,Mapping!$J$2:$K$6,2,0)</f>
        <v>Masters</v>
      </c>
      <c r="J275" s="9" t="s">
        <v>25</v>
      </c>
      <c r="K275" s="3">
        <v>378</v>
      </c>
      <c r="L275" s="3">
        <v>3</v>
      </c>
      <c r="M275" s="9" t="str">
        <f>VLOOKUP(L275,Mapping!$A$2:$B$5,2,0)</f>
        <v>Neutral</v>
      </c>
      <c r="N275" s="9" t="s">
        <v>20</v>
      </c>
      <c r="O275" s="3">
        <v>3</v>
      </c>
      <c r="P275" s="9" t="str">
        <f>VLOOKUP(O275,Mapping!$A$9:$B$12,2,0)</f>
        <v>High</v>
      </c>
      <c r="Q275" s="3">
        <v>2</v>
      </c>
      <c r="R275" s="9" t="str">
        <f>VLOOKUP(Q275,Mapping!$A$16:$B$20,2,0)</f>
        <v>Junior</v>
      </c>
      <c r="S275" s="9" t="s">
        <v>15</v>
      </c>
      <c r="T275" s="3">
        <v>4</v>
      </c>
      <c r="U275" s="9" t="str">
        <f>VLOOKUP(T275,Mapping!$E$9:$F$12,2,0)</f>
        <v>Satisfied</v>
      </c>
      <c r="V275" s="9" t="s">
        <v>22</v>
      </c>
      <c r="W275" s="5">
        <v>6502</v>
      </c>
      <c r="X275" s="3">
        <v>4</v>
      </c>
      <c r="Y275" s="9" t="s">
        <v>17</v>
      </c>
      <c r="Z275" s="4">
        <v>14</v>
      </c>
      <c r="AA275" s="24">
        <f>HR_Analytics[[#This Row],[Salary Hike]]/100</f>
        <v>0.14000000000000001</v>
      </c>
      <c r="AB275" s="3">
        <v>3</v>
      </c>
      <c r="AC275" s="9" t="str">
        <f>VLOOKUP(AB275,Mapping!$E$2:$F$3,2,0)</f>
        <v>Excellent</v>
      </c>
      <c r="AD275" s="3">
        <v>2</v>
      </c>
      <c r="AE275" s="9" t="str">
        <f>VLOOKUP(AD275,Mapping!$E$16:$F$19,2,0)</f>
        <v>Dissatisfied</v>
      </c>
      <c r="AF275" s="3">
        <v>1</v>
      </c>
      <c r="AG275" s="3">
        <v>7</v>
      </c>
      <c r="AH275" s="3" t="str" cm="1">
        <f t="array" ref="AH275">_xlfn.IFS(HR_Analytics[[#This Row],[Total Working Years]]&lt;=2,"0-2",HR_Analytics[[#This Row],[Total Working Years]]&lt;=5,"2-5",HR_Analytics[[#This Row],[Total Working Years]]&lt;=10,"5-10",HR_Analytics[[#This Row],[Total Working Years]]&lt;=20,"10-20",HR_Analytics[[#This Row],[Total Working Years]]&lt;=40,"20-40")</f>
        <v>5-10</v>
      </c>
      <c r="AI275" s="3">
        <v>5</v>
      </c>
      <c r="AJ275" s="3">
        <v>4</v>
      </c>
      <c r="AK275" s="9" t="str">
        <f>VLOOKUP(AJ275,Mapping!$J$10:$K$13,2,0)</f>
        <v>Best</v>
      </c>
      <c r="AL275" s="3">
        <v>5</v>
      </c>
      <c r="AM275" s="3" t="str" cm="1">
        <f t="array" ref="AM275">_xlfn.IFS(HR_Analytics[[#This Row],[Years At Company]]&lt;=2,"0-2",HR_Analytics[[#This Row],[Years At Company]]&lt;=5,"2-5",HR_Analytics[[#This Row],[Years At Company]]&lt;=10,"5-10",HR_Analytics[[#This Row],[Years At Company]]&lt;=20,"10-20",HR_Analytics[[#This Row],[Years At Company]]&lt;=40,"20-40")</f>
        <v>2-5</v>
      </c>
      <c r="AN275" s="3">
        <v>4</v>
      </c>
      <c r="AO275" s="3" t="str" cm="1">
        <f t="array" ref="AO275">_xlfn.IFS(HR_Analytics[[#This Row],[Years In Current Role]]&lt;=2,"0-2",HR_Analytics[[#This Row],[Years In Current Role]]&lt;=5,"2-5",HR_Analytics[[#This Row],[Years In Current Role]]&lt;=10,"5-10",HR_Analytics[[#This Row],[Years In Current Role]]&lt;=15,"10-15",HR_Analytics[[#This Row],[Years In Current Role]]&gt;15,"Above 15")</f>
        <v>2-5</v>
      </c>
      <c r="AP275" s="3">
        <v>0</v>
      </c>
      <c r="AQ275" s="14" t="str" cm="1">
        <f t="array" ref="AQ275">_xlfn.IFS(HR_Analytics[[#This Row],[Years Since Last Promotion]]&lt;=2,"0-2",HR_Analytics[[#This Row],[Years Since Last Promotion]]&lt;=5,"2-5",HR_Analytics[[#This Row],[Years Since Last Promotion]]&lt;=10,"5-10",HR_Analytics[[#This Row],[Years Since Last Promotion]]&lt;=15,"10-15")</f>
        <v>0-2</v>
      </c>
      <c r="AR275" s="14">
        <v>1</v>
      </c>
      <c r="AS275" s="3" t="str" cm="1">
        <f t="array" ref="AS2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76" spans="1:45" x14ac:dyDescent="0.25">
      <c r="A276" s="12">
        <v>21</v>
      </c>
      <c r="B276" s="12" t="str" cm="1">
        <f t="array" ref="B276">_xlfn.IFS(HR_Analytics[[#This Row],[Age]]&lt;=30,"Below 30",HR_Analytics[[#This Row],[Age]]&lt;=40,"30-40",HR_Analytics[[#This Row],[Age]]&lt;=60,"40-60")</f>
        <v>Below 30</v>
      </c>
      <c r="C276" s="9" t="s">
        <v>17</v>
      </c>
      <c r="D276" s="9" t="s">
        <v>11</v>
      </c>
      <c r="E276" s="9" t="s">
        <v>19</v>
      </c>
      <c r="F276" s="3">
        <v>3</v>
      </c>
      <c r="G276" s="3" t="str" cm="1">
        <f t="array" ref="G276">_xlfn.IFS(HR_Analytics[[#This Row],[Distance From Home]]&lt;=5,"1-5",HR_Analytics[[#This Row],[Distance From Home]]&lt;=10,"5-10",HR_Analytics[[#This Row],[Distance From Home]]&lt;=15,"10-15",HR_Analytics[[#This Row],[Distance From Home]]&lt;=20,"15-20",HR_Analytics[[#This Row],[Distance From Home]]&gt;20,"Above 20")</f>
        <v>1-5</v>
      </c>
      <c r="H276" s="3">
        <v>2</v>
      </c>
      <c r="I276" s="9" t="str">
        <f>VLOOKUP(H276,Mapping!$J$2:$K$6,2,0)</f>
        <v>College</v>
      </c>
      <c r="J276" s="9" t="s">
        <v>25</v>
      </c>
      <c r="K276" s="3">
        <v>379</v>
      </c>
      <c r="L276" s="3">
        <v>4</v>
      </c>
      <c r="M276" s="9" t="str">
        <f>VLOOKUP(L276,Mapping!$A$2:$B$5,2,0)</f>
        <v>Satisfied</v>
      </c>
      <c r="N276" s="9" t="s">
        <v>20</v>
      </c>
      <c r="O276" s="3">
        <v>2</v>
      </c>
      <c r="P276" s="9" t="str">
        <f>VLOOKUP(O276,Mapping!$A$9:$B$12,2,0)</f>
        <v>Medium</v>
      </c>
      <c r="Q276" s="3">
        <v>1</v>
      </c>
      <c r="R276" s="9" t="str">
        <f>VLOOKUP(Q276,Mapping!$A$16:$B$20,2,0)</f>
        <v>Entry Level</v>
      </c>
      <c r="S276" s="9" t="s">
        <v>21</v>
      </c>
      <c r="T276" s="3">
        <v>3</v>
      </c>
      <c r="U276" s="9" t="str">
        <f>VLOOKUP(T276,Mapping!$E$9:$F$12,2,0)</f>
        <v>Neutral</v>
      </c>
      <c r="V276" s="9" t="s">
        <v>16</v>
      </c>
      <c r="W276" s="5">
        <v>3230</v>
      </c>
      <c r="X276" s="3">
        <v>1</v>
      </c>
      <c r="Y276" s="9" t="s">
        <v>17</v>
      </c>
      <c r="Z276" s="4">
        <v>17</v>
      </c>
      <c r="AA276" s="24">
        <f>HR_Analytics[[#This Row],[Salary Hike]]/100</f>
        <v>0.17</v>
      </c>
      <c r="AB276" s="3">
        <v>3</v>
      </c>
      <c r="AC276" s="9" t="str">
        <f>VLOOKUP(AB276,Mapping!$E$2:$F$3,2,0)</f>
        <v>Excellent</v>
      </c>
      <c r="AD276" s="3">
        <v>1</v>
      </c>
      <c r="AE276" s="9" t="str">
        <f>VLOOKUP(AD276,Mapping!$E$16:$F$19,2,0)</f>
        <v>Very Dissatisfied</v>
      </c>
      <c r="AF276" s="3">
        <v>0</v>
      </c>
      <c r="AG276" s="3">
        <v>3</v>
      </c>
      <c r="AH276" s="3" t="str" cm="1">
        <f t="array" ref="AH276">_xlfn.IFS(HR_Analytics[[#This Row],[Total Working Years]]&lt;=2,"0-2",HR_Analytics[[#This Row],[Total Working Years]]&lt;=5,"2-5",HR_Analytics[[#This Row],[Total Working Years]]&lt;=10,"5-10",HR_Analytics[[#This Row],[Total Working Years]]&lt;=20,"10-20",HR_Analytics[[#This Row],[Total Working Years]]&lt;=40,"20-40")</f>
        <v>2-5</v>
      </c>
      <c r="AI276" s="3">
        <v>4</v>
      </c>
      <c r="AJ276" s="3">
        <v>4</v>
      </c>
      <c r="AK276" s="9" t="str">
        <f>VLOOKUP(AJ276,Mapping!$J$10:$K$13,2,0)</f>
        <v>Best</v>
      </c>
      <c r="AL276" s="3">
        <v>3</v>
      </c>
      <c r="AM276" s="3" t="str" cm="1">
        <f t="array" ref="AM276">_xlfn.IFS(HR_Analytics[[#This Row],[Years At Company]]&lt;=2,"0-2",HR_Analytics[[#This Row],[Years At Company]]&lt;=5,"2-5",HR_Analytics[[#This Row],[Years At Company]]&lt;=10,"5-10",HR_Analytics[[#This Row],[Years At Company]]&lt;=20,"10-20",HR_Analytics[[#This Row],[Years At Company]]&lt;=40,"20-40")</f>
        <v>2-5</v>
      </c>
      <c r="AN276" s="3">
        <v>2</v>
      </c>
      <c r="AO276" s="3" t="str" cm="1">
        <f t="array" ref="AO276">_xlfn.IFS(HR_Analytics[[#This Row],[Years In Current Role]]&lt;=2,"0-2",HR_Analytics[[#This Row],[Years In Current Role]]&lt;=5,"2-5",HR_Analytics[[#This Row],[Years In Current Role]]&lt;=10,"5-10",HR_Analytics[[#This Row],[Years In Current Role]]&lt;=15,"10-15",HR_Analytics[[#This Row],[Years In Current Role]]&gt;15,"Above 15")</f>
        <v>0-2</v>
      </c>
      <c r="AP276" s="3">
        <v>1</v>
      </c>
      <c r="AQ276" s="14" t="str" cm="1">
        <f t="array" ref="AQ276">_xlfn.IFS(HR_Analytics[[#This Row],[Years Since Last Promotion]]&lt;=2,"0-2",HR_Analytics[[#This Row],[Years Since Last Promotion]]&lt;=5,"2-5",HR_Analytics[[#This Row],[Years Since Last Promotion]]&lt;=10,"5-10",HR_Analytics[[#This Row],[Years Since Last Promotion]]&lt;=15,"10-15")</f>
        <v>0-2</v>
      </c>
      <c r="AR276" s="14">
        <v>0</v>
      </c>
      <c r="AS276" s="3" t="str" cm="1">
        <f t="array" ref="AS2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77" spans="1:45" x14ac:dyDescent="0.25">
      <c r="A277" s="12">
        <v>37</v>
      </c>
      <c r="B277" s="12" t="str" cm="1">
        <f t="array" ref="B277">_xlfn.IFS(HR_Analytics[[#This Row],[Age]]&lt;=30,"Below 30",HR_Analytics[[#This Row],[Age]]&lt;=40,"30-40",HR_Analytics[[#This Row],[Age]]&lt;=60,"40-60")</f>
        <v>30-40</v>
      </c>
      <c r="C277" s="9" t="s">
        <v>17</v>
      </c>
      <c r="D277" s="9" t="s">
        <v>29</v>
      </c>
      <c r="E277" s="9" t="s">
        <v>19</v>
      </c>
      <c r="F277" s="3">
        <v>1</v>
      </c>
      <c r="G277" s="3" t="str" cm="1">
        <f t="array" ref="G277">_xlfn.IFS(HR_Analytics[[#This Row],[Distance From Home]]&lt;=5,"1-5",HR_Analytics[[#This Row],[Distance From Home]]&lt;=10,"5-10",HR_Analytics[[#This Row],[Distance From Home]]&lt;=15,"10-15",HR_Analytics[[#This Row],[Distance From Home]]&lt;=20,"15-20",HR_Analytics[[#This Row],[Distance From Home]]&gt;20,"Above 20")</f>
        <v>1-5</v>
      </c>
      <c r="H277" s="3">
        <v>4</v>
      </c>
      <c r="I277" s="9" t="str">
        <f>VLOOKUP(H277,Mapping!$J$2:$K$6,2,0)</f>
        <v>Masters</v>
      </c>
      <c r="J277" s="9" t="s">
        <v>25</v>
      </c>
      <c r="K277" s="3">
        <v>380</v>
      </c>
      <c r="L277" s="3">
        <v>1</v>
      </c>
      <c r="M277" s="9" t="str">
        <f>VLOOKUP(L277,Mapping!$A$2:$B$5,2,0)</f>
        <v>Very Dissatisfied</v>
      </c>
      <c r="N277" s="9" t="s">
        <v>14</v>
      </c>
      <c r="O277" s="3">
        <v>3</v>
      </c>
      <c r="P277" s="9" t="str">
        <f>VLOOKUP(O277,Mapping!$A$9:$B$12,2,0)</f>
        <v>High</v>
      </c>
      <c r="Q277" s="3">
        <v>3</v>
      </c>
      <c r="R277" s="9" t="str">
        <f>VLOOKUP(Q277,Mapping!$A$16:$B$20,2,0)</f>
        <v>Mid Level</v>
      </c>
      <c r="S277" s="9" t="s">
        <v>32</v>
      </c>
      <c r="T277" s="3">
        <v>4</v>
      </c>
      <c r="U277" s="9" t="str">
        <f>VLOOKUP(T277,Mapping!$E$9:$F$12,2,0)</f>
        <v>Satisfied</v>
      </c>
      <c r="V277" s="9" t="s">
        <v>26</v>
      </c>
      <c r="W277" s="5">
        <v>13603</v>
      </c>
      <c r="X277" s="3">
        <v>2</v>
      </c>
      <c r="Y277" s="9" t="s">
        <v>10</v>
      </c>
      <c r="Z277" s="4">
        <v>18</v>
      </c>
      <c r="AA277" s="24">
        <f>HR_Analytics[[#This Row],[Salary Hike]]/100</f>
        <v>0.18</v>
      </c>
      <c r="AB277" s="3">
        <v>3</v>
      </c>
      <c r="AC277" s="9" t="str">
        <f>VLOOKUP(AB277,Mapping!$E$2:$F$3,2,0)</f>
        <v>Excellent</v>
      </c>
      <c r="AD277" s="3">
        <v>1</v>
      </c>
      <c r="AE277" s="9" t="str">
        <f>VLOOKUP(AD277,Mapping!$E$16:$F$19,2,0)</f>
        <v>Very Dissatisfied</v>
      </c>
      <c r="AF277" s="3">
        <v>2</v>
      </c>
      <c r="AG277" s="3">
        <v>15</v>
      </c>
      <c r="AH277" s="3" t="str" cm="1">
        <f t="array" ref="AH277">_xlfn.IFS(HR_Analytics[[#This Row],[Total Working Years]]&lt;=2,"0-2",HR_Analytics[[#This Row],[Total Working Years]]&lt;=5,"2-5",HR_Analytics[[#This Row],[Total Working Years]]&lt;=10,"5-10",HR_Analytics[[#This Row],[Total Working Years]]&lt;=20,"10-20",HR_Analytics[[#This Row],[Total Working Years]]&lt;=40,"20-40")</f>
        <v>10-20</v>
      </c>
      <c r="AI277" s="3">
        <v>2</v>
      </c>
      <c r="AJ277" s="3">
        <v>3</v>
      </c>
      <c r="AK277" s="9" t="str">
        <f>VLOOKUP(AJ277,Mapping!$J$10:$K$13,2,0)</f>
        <v>Better</v>
      </c>
      <c r="AL277" s="3">
        <v>5</v>
      </c>
      <c r="AM277" s="3" t="str" cm="1">
        <f t="array" ref="AM277">_xlfn.IFS(HR_Analytics[[#This Row],[Years At Company]]&lt;=2,"0-2",HR_Analytics[[#This Row],[Years At Company]]&lt;=5,"2-5",HR_Analytics[[#This Row],[Years At Company]]&lt;=10,"5-10",HR_Analytics[[#This Row],[Years At Company]]&lt;=20,"10-20",HR_Analytics[[#This Row],[Years At Company]]&lt;=40,"20-40")</f>
        <v>2-5</v>
      </c>
      <c r="AN277" s="3">
        <v>2</v>
      </c>
      <c r="AO277" s="3" t="str" cm="1">
        <f t="array" ref="AO277">_xlfn.IFS(HR_Analytics[[#This Row],[Years In Current Role]]&lt;=2,"0-2",HR_Analytics[[#This Row],[Years In Current Role]]&lt;=5,"2-5",HR_Analytics[[#This Row],[Years In Current Role]]&lt;=10,"5-10",HR_Analytics[[#This Row],[Years In Current Role]]&lt;=15,"10-15",HR_Analytics[[#This Row],[Years In Current Role]]&gt;15,"Above 15")</f>
        <v>0-2</v>
      </c>
      <c r="AP277" s="3">
        <v>0</v>
      </c>
      <c r="AQ277" s="14" t="str" cm="1">
        <f t="array" ref="AQ277">_xlfn.IFS(HR_Analytics[[#This Row],[Years Since Last Promotion]]&lt;=2,"0-2",HR_Analytics[[#This Row],[Years Since Last Promotion]]&lt;=5,"2-5",HR_Analytics[[#This Row],[Years Since Last Promotion]]&lt;=10,"5-10",HR_Analytics[[#This Row],[Years Since Last Promotion]]&lt;=15,"10-15")</f>
        <v>0-2</v>
      </c>
      <c r="AR277" s="14">
        <v>2</v>
      </c>
      <c r="AS277" s="3" t="str" cm="1">
        <f t="array" ref="AS2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78" spans="1:45" x14ac:dyDescent="0.25">
      <c r="A278" s="12">
        <v>35</v>
      </c>
      <c r="B278" s="12" t="str" cm="1">
        <f t="array" ref="B278">_xlfn.IFS(HR_Analytics[[#This Row],[Age]]&lt;=30,"Below 30",HR_Analytics[[#This Row],[Age]]&lt;=40,"30-40",HR_Analytics[[#This Row],[Age]]&lt;=60,"40-60")</f>
        <v>30-40</v>
      </c>
      <c r="C278" s="9" t="s">
        <v>17</v>
      </c>
      <c r="D278" s="9" t="s">
        <v>11</v>
      </c>
      <c r="E278" s="9" t="s">
        <v>19</v>
      </c>
      <c r="F278" s="3">
        <v>22</v>
      </c>
      <c r="G278" s="3" t="str" cm="1">
        <f t="array" ref="G278">_xlfn.IFS(HR_Analytics[[#This Row],[Distance From Home]]&lt;=5,"1-5",HR_Analytics[[#This Row],[Distance From Home]]&lt;=10,"5-10",HR_Analytics[[#This Row],[Distance From Home]]&lt;=15,"10-15",HR_Analytics[[#This Row],[Distance From Home]]&lt;=20,"15-20",HR_Analytics[[#This Row],[Distance From Home]]&gt;20,"Above 20")</f>
        <v>Above 20</v>
      </c>
      <c r="H278" s="3">
        <v>3</v>
      </c>
      <c r="I278" s="9" t="str">
        <f>VLOOKUP(H278,Mapping!$J$2:$K$6,2,0)</f>
        <v>Bachelors</v>
      </c>
      <c r="J278" s="9" t="s">
        <v>13</v>
      </c>
      <c r="K278" s="3">
        <v>381</v>
      </c>
      <c r="L278" s="3">
        <v>2</v>
      </c>
      <c r="M278" s="9" t="str">
        <f>VLOOKUP(L278,Mapping!$A$2:$B$5,2,0)</f>
        <v>Dissatisfied</v>
      </c>
      <c r="N278" s="9" t="s">
        <v>14</v>
      </c>
      <c r="O278" s="3">
        <v>4</v>
      </c>
      <c r="P278" s="9" t="str">
        <f>VLOOKUP(O278,Mapping!$A$9:$B$12,2,0)</f>
        <v>Very High</v>
      </c>
      <c r="Q278" s="3">
        <v>3</v>
      </c>
      <c r="R278" s="9" t="str">
        <f>VLOOKUP(Q278,Mapping!$A$16:$B$20,2,0)</f>
        <v>Mid Level</v>
      </c>
      <c r="S278" s="9" t="s">
        <v>30</v>
      </c>
      <c r="T278" s="3">
        <v>2</v>
      </c>
      <c r="U278" s="9" t="str">
        <f>VLOOKUP(T278,Mapping!$E$9:$F$12,2,0)</f>
        <v>Dissatisfied</v>
      </c>
      <c r="V278" s="9" t="s">
        <v>26</v>
      </c>
      <c r="W278" s="5">
        <v>11996</v>
      </c>
      <c r="X278" s="3">
        <v>7</v>
      </c>
      <c r="Y278" s="9" t="s">
        <v>17</v>
      </c>
      <c r="Z278" s="4">
        <v>18</v>
      </c>
      <c r="AA278" s="24">
        <f>HR_Analytics[[#This Row],[Salary Hike]]/100</f>
        <v>0.18</v>
      </c>
      <c r="AB278" s="3">
        <v>3</v>
      </c>
      <c r="AC278" s="9" t="str">
        <f>VLOOKUP(AB278,Mapping!$E$2:$F$3,2,0)</f>
        <v>Excellent</v>
      </c>
      <c r="AD278" s="3">
        <v>2</v>
      </c>
      <c r="AE278" s="9" t="str">
        <f>VLOOKUP(AD278,Mapping!$E$16:$F$19,2,0)</f>
        <v>Dissatisfied</v>
      </c>
      <c r="AF278" s="3">
        <v>1</v>
      </c>
      <c r="AG278" s="3">
        <v>10</v>
      </c>
      <c r="AH278" s="3" t="str" cm="1">
        <f t="array" ref="AH278">_xlfn.IFS(HR_Analytics[[#This Row],[Total Working Years]]&lt;=2,"0-2",HR_Analytics[[#This Row],[Total Working Years]]&lt;=5,"2-5",HR_Analytics[[#This Row],[Total Working Years]]&lt;=10,"5-10",HR_Analytics[[#This Row],[Total Working Years]]&lt;=20,"10-20",HR_Analytics[[#This Row],[Total Working Years]]&lt;=40,"20-40")</f>
        <v>5-10</v>
      </c>
      <c r="AI278" s="3">
        <v>6</v>
      </c>
      <c r="AJ278" s="3">
        <v>2</v>
      </c>
      <c r="AK278" s="9" t="str">
        <f>VLOOKUP(AJ278,Mapping!$J$10:$K$13,2,0)</f>
        <v>Good</v>
      </c>
      <c r="AL278" s="3">
        <v>7</v>
      </c>
      <c r="AM278" s="3" t="str" cm="1">
        <f t="array" ref="AM278">_xlfn.IFS(HR_Analytics[[#This Row],[Years At Company]]&lt;=2,"0-2",HR_Analytics[[#This Row],[Years At Company]]&lt;=5,"2-5",HR_Analytics[[#This Row],[Years At Company]]&lt;=10,"5-10",HR_Analytics[[#This Row],[Years At Company]]&lt;=20,"10-20",HR_Analytics[[#This Row],[Years At Company]]&lt;=40,"20-40")</f>
        <v>5-10</v>
      </c>
      <c r="AN278" s="3">
        <v>7</v>
      </c>
      <c r="AO278" s="3" t="str" cm="1">
        <f t="array" ref="AO278">_xlfn.IFS(HR_Analytics[[#This Row],[Years In Current Role]]&lt;=2,"0-2",HR_Analytics[[#This Row],[Years In Current Role]]&lt;=5,"2-5",HR_Analytics[[#This Row],[Years In Current Role]]&lt;=10,"5-10",HR_Analytics[[#This Row],[Years In Current Role]]&lt;=15,"10-15",HR_Analytics[[#This Row],[Years In Current Role]]&gt;15,"Above 15")</f>
        <v>5-10</v>
      </c>
      <c r="AP278" s="3">
        <v>6</v>
      </c>
      <c r="AQ278" s="14" t="str" cm="1">
        <f t="array" ref="AQ278">_xlfn.IFS(HR_Analytics[[#This Row],[Years Since Last Promotion]]&lt;=2,"0-2",HR_Analytics[[#This Row],[Years Since Last Promotion]]&lt;=5,"2-5",HR_Analytics[[#This Row],[Years Since Last Promotion]]&lt;=10,"5-10",HR_Analytics[[#This Row],[Years Since Last Promotion]]&lt;=15,"10-15")</f>
        <v>5-10</v>
      </c>
      <c r="AR278" s="14">
        <v>2</v>
      </c>
      <c r="AS278" s="3" t="str" cm="1">
        <f t="array" ref="AS2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79" spans="1:45" x14ac:dyDescent="0.25">
      <c r="A279" s="12">
        <v>38</v>
      </c>
      <c r="B279" s="12" t="str" cm="1">
        <f t="array" ref="B279">_xlfn.IFS(HR_Analytics[[#This Row],[Age]]&lt;=30,"Below 30",HR_Analytics[[#This Row],[Age]]&lt;=40,"30-40",HR_Analytics[[#This Row],[Age]]&lt;=60,"40-60")</f>
        <v>30-40</v>
      </c>
      <c r="C279" s="9" t="s">
        <v>17</v>
      </c>
      <c r="D279" s="9" t="s">
        <v>11</v>
      </c>
      <c r="E279" s="9" t="s">
        <v>12</v>
      </c>
      <c r="F279" s="3">
        <v>7</v>
      </c>
      <c r="G279" s="3" t="str" cm="1">
        <f t="array" ref="G279">_xlfn.IFS(HR_Analytics[[#This Row],[Distance From Home]]&lt;=5,"1-5",HR_Analytics[[#This Row],[Distance From Home]]&lt;=10,"5-10",HR_Analytics[[#This Row],[Distance From Home]]&lt;=15,"10-15",HR_Analytics[[#This Row],[Distance From Home]]&lt;=20,"15-20",HR_Analytics[[#This Row],[Distance From Home]]&gt;20,"Above 20")</f>
        <v>5-10</v>
      </c>
      <c r="H279" s="3">
        <v>2</v>
      </c>
      <c r="I279" s="9" t="str">
        <f>VLOOKUP(H279,Mapping!$J$2:$K$6,2,0)</f>
        <v>College</v>
      </c>
      <c r="J279" s="9" t="s">
        <v>25</v>
      </c>
      <c r="K279" s="3">
        <v>382</v>
      </c>
      <c r="L279" s="3">
        <v>1</v>
      </c>
      <c r="M279" s="9" t="str">
        <f>VLOOKUP(L279,Mapping!$A$2:$B$5,2,0)</f>
        <v>Very Dissatisfied</v>
      </c>
      <c r="N279" s="9" t="s">
        <v>14</v>
      </c>
      <c r="O279" s="3">
        <v>4</v>
      </c>
      <c r="P279" s="9" t="str">
        <f>VLOOKUP(O279,Mapping!$A$9:$B$12,2,0)</f>
        <v>Very High</v>
      </c>
      <c r="Q279" s="3">
        <v>2</v>
      </c>
      <c r="R279" s="9" t="str">
        <f>VLOOKUP(Q279,Mapping!$A$16:$B$20,2,0)</f>
        <v>Junior</v>
      </c>
      <c r="S279" s="9" t="s">
        <v>15</v>
      </c>
      <c r="T279" s="3">
        <v>1</v>
      </c>
      <c r="U279" s="9" t="str">
        <f>VLOOKUP(T279,Mapping!$E$9:$F$12,2,0)</f>
        <v>Very Dissatisfied</v>
      </c>
      <c r="V279" s="9" t="s">
        <v>26</v>
      </c>
      <c r="W279" s="5">
        <v>5605</v>
      </c>
      <c r="X279" s="3">
        <v>1</v>
      </c>
      <c r="Y279" s="9" t="s">
        <v>10</v>
      </c>
      <c r="Z279" s="4">
        <v>24</v>
      </c>
      <c r="AA279" s="24">
        <f>HR_Analytics[[#This Row],[Salary Hike]]/100</f>
        <v>0.24</v>
      </c>
      <c r="AB279" s="3">
        <v>4</v>
      </c>
      <c r="AC279" s="9" t="str">
        <f>VLOOKUP(AB279,Mapping!$E$2:$F$3,2,0)</f>
        <v>Outstanding</v>
      </c>
      <c r="AD279" s="3">
        <v>3</v>
      </c>
      <c r="AE279" s="9" t="str">
        <f>VLOOKUP(AD279,Mapping!$E$16:$F$19,2,0)</f>
        <v>Neutral</v>
      </c>
      <c r="AF279" s="3">
        <v>1</v>
      </c>
      <c r="AG279" s="3">
        <v>8</v>
      </c>
      <c r="AH279" s="3" t="str" cm="1">
        <f t="array" ref="AH279">_xlfn.IFS(HR_Analytics[[#This Row],[Total Working Years]]&lt;=2,"0-2",HR_Analytics[[#This Row],[Total Working Years]]&lt;=5,"2-5",HR_Analytics[[#This Row],[Total Working Years]]&lt;=10,"5-10",HR_Analytics[[#This Row],[Total Working Years]]&lt;=20,"10-20",HR_Analytics[[#This Row],[Total Working Years]]&lt;=40,"20-40")</f>
        <v>5-10</v>
      </c>
      <c r="AI279" s="3">
        <v>3</v>
      </c>
      <c r="AJ279" s="3">
        <v>3</v>
      </c>
      <c r="AK279" s="9" t="str">
        <f>VLOOKUP(AJ279,Mapping!$J$10:$K$13,2,0)</f>
        <v>Better</v>
      </c>
      <c r="AL279" s="3">
        <v>8</v>
      </c>
      <c r="AM279" s="3" t="str" cm="1">
        <f t="array" ref="AM279">_xlfn.IFS(HR_Analytics[[#This Row],[Years At Company]]&lt;=2,"0-2",HR_Analytics[[#This Row],[Years At Company]]&lt;=5,"2-5",HR_Analytics[[#This Row],[Years At Company]]&lt;=10,"5-10",HR_Analytics[[#This Row],[Years At Company]]&lt;=20,"10-20",HR_Analytics[[#This Row],[Years At Company]]&lt;=40,"20-40")</f>
        <v>5-10</v>
      </c>
      <c r="AN279" s="3">
        <v>0</v>
      </c>
      <c r="AO279" s="3" t="str" cm="1">
        <f t="array" ref="AO279">_xlfn.IFS(HR_Analytics[[#This Row],[Years In Current Role]]&lt;=2,"0-2",HR_Analytics[[#This Row],[Years In Current Role]]&lt;=5,"2-5",HR_Analytics[[#This Row],[Years In Current Role]]&lt;=10,"5-10",HR_Analytics[[#This Row],[Years In Current Role]]&lt;=15,"10-15",HR_Analytics[[#This Row],[Years In Current Role]]&gt;15,"Above 15")</f>
        <v>0-2</v>
      </c>
      <c r="AP279" s="3">
        <v>7</v>
      </c>
      <c r="AQ279" s="14" t="str" cm="1">
        <f t="array" ref="AQ279">_xlfn.IFS(HR_Analytics[[#This Row],[Years Since Last Promotion]]&lt;=2,"0-2",HR_Analytics[[#This Row],[Years Since Last Promotion]]&lt;=5,"2-5",HR_Analytics[[#This Row],[Years Since Last Promotion]]&lt;=10,"5-10",HR_Analytics[[#This Row],[Years Since Last Promotion]]&lt;=15,"10-15")</f>
        <v>5-10</v>
      </c>
      <c r="AR279" s="14">
        <v>7</v>
      </c>
      <c r="AS279" s="3" t="str" cm="1">
        <f t="array" ref="AS2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80" spans="1:45" x14ac:dyDescent="0.25">
      <c r="A280" s="12">
        <v>26</v>
      </c>
      <c r="B280" s="12" t="str" cm="1">
        <f t="array" ref="B280">_xlfn.IFS(HR_Analytics[[#This Row],[Age]]&lt;=30,"Below 30",HR_Analytics[[#This Row],[Age]]&lt;=40,"30-40",HR_Analytics[[#This Row],[Age]]&lt;=60,"40-60")</f>
        <v>Below 30</v>
      </c>
      <c r="C280" s="9" t="s">
        <v>17</v>
      </c>
      <c r="D280" s="9" t="s">
        <v>18</v>
      </c>
      <c r="E280" s="9" t="s">
        <v>19</v>
      </c>
      <c r="F280" s="3">
        <v>1</v>
      </c>
      <c r="G280" s="3" t="str" cm="1">
        <f t="array" ref="G280">_xlfn.IFS(HR_Analytics[[#This Row],[Distance From Home]]&lt;=5,"1-5",HR_Analytics[[#This Row],[Distance From Home]]&lt;=10,"5-10",HR_Analytics[[#This Row],[Distance From Home]]&lt;=15,"10-15",HR_Analytics[[#This Row],[Distance From Home]]&lt;=20,"15-20",HR_Analytics[[#This Row],[Distance From Home]]&gt;20,"Above 20")</f>
        <v>1-5</v>
      </c>
      <c r="H280" s="3">
        <v>3</v>
      </c>
      <c r="I280" s="9" t="str">
        <f>VLOOKUP(H280,Mapping!$J$2:$K$6,2,0)</f>
        <v>Bachelors</v>
      </c>
      <c r="J280" s="9" t="s">
        <v>13</v>
      </c>
      <c r="K280" s="3">
        <v>384</v>
      </c>
      <c r="L280" s="3">
        <v>3</v>
      </c>
      <c r="M280" s="9" t="str">
        <f>VLOOKUP(L280,Mapping!$A$2:$B$5,2,0)</f>
        <v>Neutral</v>
      </c>
      <c r="N280" s="9" t="s">
        <v>14</v>
      </c>
      <c r="O280" s="3">
        <v>3</v>
      </c>
      <c r="P280" s="9" t="str">
        <f>VLOOKUP(O280,Mapping!$A$9:$B$12,2,0)</f>
        <v>High</v>
      </c>
      <c r="Q280" s="3">
        <v>2</v>
      </c>
      <c r="R280" s="9" t="str">
        <f>VLOOKUP(Q280,Mapping!$A$16:$B$20,2,0)</f>
        <v>Junior</v>
      </c>
      <c r="S280" s="9" t="s">
        <v>27</v>
      </c>
      <c r="T280" s="3">
        <v>2</v>
      </c>
      <c r="U280" s="9" t="str">
        <f>VLOOKUP(T280,Mapping!$E$9:$F$12,2,0)</f>
        <v>Dissatisfied</v>
      </c>
      <c r="V280" s="9" t="s">
        <v>26</v>
      </c>
      <c r="W280" s="5">
        <v>6397</v>
      </c>
      <c r="X280" s="3">
        <v>1</v>
      </c>
      <c r="Y280" s="9" t="s">
        <v>17</v>
      </c>
      <c r="Z280" s="4">
        <v>20</v>
      </c>
      <c r="AA280" s="24">
        <f>HR_Analytics[[#This Row],[Salary Hike]]/100</f>
        <v>0.2</v>
      </c>
      <c r="AB280" s="3">
        <v>4</v>
      </c>
      <c r="AC280" s="9" t="str">
        <f>VLOOKUP(AB280,Mapping!$E$2:$F$3,2,0)</f>
        <v>Outstanding</v>
      </c>
      <c r="AD280" s="3">
        <v>1</v>
      </c>
      <c r="AE280" s="9" t="str">
        <f>VLOOKUP(AD280,Mapping!$E$16:$F$19,2,0)</f>
        <v>Very Dissatisfied</v>
      </c>
      <c r="AF280" s="3">
        <v>1</v>
      </c>
      <c r="AG280" s="3">
        <v>6</v>
      </c>
      <c r="AH280" s="3" t="str" cm="1">
        <f t="array" ref="AH280">_xlfn.IFS(HR_Analytics[[#This Row],[Total Working Years]]&lt;=2,"0-2",HR_Analytics[[#This Row],[Total Working Years]]&lt;=5,"2-5",HR_Analytics[[#This Row],[Total Working Years]]&lt;=10,"5-10",HR_Analytics[[#This Row],[Total Working Years]]&lt;=20,"10-20",HR_Analytics[[#This Row],[Total Working Years]]&lt;=40,"20-40")</f>
        <v>5-10</v>
      </c>
      <c r="AI280" s="3">
        <v>6</v>
      </c>
      <c r="AJ280" s="3">
        <v>1</v>
      </c>
      <c r="AK280" s="9" t="str">
        <f>VLOOKUP(AJ280,Mapping!$J$10:$K$13,2,0)</f>
        <v>Bad</v>
      </c>
      <c r="AL280" s="3">
        <v>6</v>
      </c>
      <c r="AM280" s="3" t="str" cm="1">
        <f t="array" ref="AM280">_xlfn.IFS(HR_Analytics[[#This Row],[Years At Company]]&lt;=2,"0-2",HR_Analytics[[#This Row],[Years At Company]]&lt;=5,"2-5",HR_Analytics[[#This Row],[Years At Company]]&lt;=10,"5-10",HR_Analytics[[#This Row],[Years At Company]]&lt;=20,"10-20",HR_Analytics[[#This Row],[Years At Company]]&lt;=40,"20-40")</f>
        <v>5-10</v>
      </c>
      <c r="AN280" s="3">
        <v>5</v>
      </c>
      <c r="AO280" s="3" t="str" cm="1">
        <f t="array" ref="AO280">_xlfn.IFS(HR_Analytics[[#This Row],[Years In Current Role]]&lt;=2,"0-2",HR_Analytics[[#This Row],[Years In Current Role]]&lt;=5,"2-5",HR_Analytics[[#This Row],[Years In Current Role]]&lt;=10,"5-10",HR_Analytics[[#This Row],[Years In Current Role]]&lt;=15,"10-15",HR_Analytics[[#This Row],[Years In Current Role]]&gt;15,"Above 15")</f>
        <v>2-5</v>
      </c>
      <c r="AP280" s="3">
        <v>1</v>
      </c>
      <c r="AQ280" s="14" t="str" cm="1">
        <f t="array" ref="AQ280">_xlfn.IFS(HR_Analytics[[#This Row],[Years Since Last Promotion]]&lt;=2,"0-2",HR_Analytics[[#This Row],[Years Since Last Promotion]]&lt;=5,"2-5",HR_Analytics[[#This Row],[Years Since Last Promotion]]&lt;=10,"5-10",HR_Analytics[[#This Row],[Years Since Last Promotion]]&lt;=15,"10-15")</f>
        <v>0-2</v>
      </c>
      <c r="AR280" s="14">
        <v>4</v>
      </c>
      <c r="AS280" s="3" t="str" cm="1">
        <f t="array" ref="AS2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81" spans="1:45" x14ac:dyDescent="0.25">
      <c r="A281" s="12">
        <v>50</v>
      </c>
      <c r="B281" s="12" t="str" cm="1">
        <f t="array" ref="B281">_xlfn.IFS(HR_Analytics[[#This Row],[Age]]&lt;=30,"Below 30",HR_Analytics[[#This Row],[Age]]&lt;=40,"30-40",HR_Analytics[[#This Row],[Age]]&lt;=60,"40-60")</f>
        <v>40-60</v>
      </c>
      <c r="C281" s="9" t="s">
        <v>17</v>
      </c>
      <c r="D281" s="9" t="s">
        <v>11</v>
      </c>
      <c r="E281" s="9" t="s">
        <v>19</v>
      </c>
      <c r="F281" s="3">
        <v>4</v>
      </c>
      <c r="G281" s="3" t="str" cm="1">
        <f t="array" ref="G281">_xlfn.IFS(HR_Analytics[[#This Row],[Distance From Home]]&lt;=5,"1-5",HR_Analytics[[#This Row],[Distance From Home]]&lt;=10,"5-10",HR_Analytics[[#This Row],[Distance From Home]]&lt;=15,"10-15",HR_Analytics[[#This Row],[Distance From Home]]&lt;=20,"15-20",HR_Analytics[[#This Row],[Distance From Home]]&gt;20,"Above 20")</f>
        <v>1-5</v>
      </c>
      <c r="H281" s="3">
        <v>1</v>
      </c>
      <c r="I281" s="9" t="str">
        <f>VLOOKUP(H281,Mapping!$J$2:$K$6,2,0)</f>
        <v>Below College</v>
      </c>
      <c r="J281" s="9" t="s">
        <v>13</v>
      </c>
      <c r="K281" s="3">
        <v>385</v>
      </c>
      <c r="L281" s="3">
        <v>1</v>
      </c>
      <c r="M281" s="9" t="str">
        <f>VLOOKUP(L281,Mapping!$A$2:$B$5,2,0)</f>
        <v>Very Dissatisfied</v>
      </c>
      <c r="N281" s="9" t="s">
        <v>20</v>
      </c>
      <c r="O281" s="3">
        <v>3</v>
      </c>
      <c r="P281" s="9" t="str">
        <f>VLOOKUP(O281,Mapping!$A$9:$B$12,2,0)</f>
        <v>High</v>
      </c>
      <c r="Q281" s="3">
        <v>5</v>
      </c>
      <c r="R281" s="9" t="str">
        <f>VLOOKUP(Q281,Mapping!$A$16:$B$20,2,0)</f>
        <v>Executive</v>
      </c>
      <c r="S281" s="9" t="s">
        <v>32</v>
      </c>
      <c r="T281" s="3">
        <v>2</v>
      </c>
      <c r="U281" s="9" t="str">
        <f>VLOOKUP(T281,Mapping!$E$9:$F$12,2,0)</f>
        <v>Dissatisfied</v>
      </c>
      <c r="V281" s="9" t="s">
        <v>26</v>
      </c>
      <c r="W281" s="5">
        <v>19144</v>
      </c>
      <c r="X281" s="3">
        <v>3</v>
      </c>
      <c r="Y281" s="9" t="s">
        <v>17</v>
      </c>
      <c r="Z281" s="4">
        <v>14</v>
      </c>
      <c r="AA281" s="24">
        <f>HR_Analytics[[#This Row],[Salary Hike]]/100</f>
        <v>0.14000000000000001</v>
      </c>
      <c r="AB281" s="3">
        <v>3</v>
      </c>
      <c r="AC281" s="9" t="str">
        <f>VLOOKUP(AB281,Mapping!$E$2:$F$3,2,0)</f>
        <v>Excellent</v>
      </c>
      <c r="AD281" s="3">
        <v>1</v>
      </c>
      <c r="AE281" s="9" t="str">
        <f>VLOOKUP(AD281,Mapping!$E$16:$F$19,2,0)</f>
        <v>Very Dissatisfied</v>
      </c>
      <c r="AF281" s="3">
        <v>2</v>
      </c>
      <c r="AG281" s="3">
        <v>28</v>
      </c>
      <c r="AH281" s="3" t="str" cm="1">
        <f t="array" ref="AH281">_xlfn.IFS(HR_Analytics[[#This Row],[Total Working Years]]&lt;=2,"0-2",HR_Analytics[[#This Row],[Total Working Years]]&lt;=5,"2-5",HR_Analytics[[#This Row],[Total Working Years]]&lt;=10,"5-10",HR_Analytics[[#This Row],[Total Working Years]]&lt;=20,"10-20",HR_Analytics[[#This Row],[Total Working Years]]&lt;=40,"20-40")</f>
        <v>20-40</v>
      </c>
      <c r="AI281" s="3">
        <v>4</v>
      </c>
      <c r="AJ281" s="3">
        <v>2</v>
      </c>
      <c r="AK281" s="9" t="str">
        <f>VLOOKUP(AJ281,Mapping!$J$10:$K$13,2,0)</f>
        <v>Good</v>
      </c>
      <c r="AL281" s="3">
        <v>10</v>
      </c>
      <c r="AM281" s="3" t="str" cm="1">
        <f t="array" ref="AM281">_xlfn.IFS(HR_Analytics[[#This Row],[Years At Company]]&lt;=2,"0-2",HR_Analytics[[#This Row],[Years At Company]]&lt;=5,"2-5",HR_Analytics[[#This Row],[Years At Company]]&lt;=10,"5-10",HR_Analytics[[#This Row],[Years At Company]]&lt;=20,"10-20",HR_Analytics[[#This Row],[Years At Company]]&lt;=40,"20-40")</f>
        <v>5-10</v>
      </c>
      <c r="AN281" s="3">
        <v>4</v>
      </c>
      <c r="AO281" s="3" t="str" cm="1">
        <f t="array" ref="AO281">_xlfn.IFS(HR_Analytics[[#This Row],[Years In Current Role]]&lt;=2,"0-2",HR_Analytics[[#This Row],[Years In Current Role]]&lt;=5,"2-5",HR_Analytics[[#This Row],[Years In Current Role]]&lt;=10,"5-10",HR_Analytics[[#This Row],[Years In Current Role]]&lt;=15,"10-15",HR_Analytics[[#This Row],[Years In Current Role]]&gt;15,"Above 15")</f>
        <v>2-5</v>
      </c>
      <c r="AP281" s="3">
        <v>1</v>
      </c>
      <c r="AQ281" s="14" t="str" cm="1">
        <f t="array" ref="AQ281">_xlfn.IFS(HR_Analytics[[#This Row],[Years Since Last Promotion]]&lt;=2,"0-2",HR_Analytics[[#This Row],[Years Since Last Promotion]]&lt;=5,"2-5",HR_Analytics[[#This Row],[Years Since Last Promotion]]&lt;=10,"5-10",HR_Analytics[[#This Row],[Years Since Last Promotion]]&lt;=15,"10-15")</f>
        <v>0-2</v>
      </c>
      <c r="AR281" s="14">
        <v>6</v>
      </c>
      <c r="AS281" s="3" t="str" cm="1">
        <f t="array" ref="AS2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82" spans="1:45" x14ac:dyDescent="0.25">
      <c r="A282" s="12">
        <v>53</v>
      </c>
      <c r="B282" s="12" t="str" cm="1">
        <f t="array" ref="B282">_xlfn.IFS(HR_Analytics[[#This Row],[Age]]&lt;=30,"Below 30",HR_Analytics[[#This Row],[Age]]&lt;=40,"30-40",HR_Analytics[[#This Row],[Age]]&lt;=60,"40-60")</f>
        <v>40-60</v>
      </c>
      <c r="C282" s="9" t="s">
        <v>17</v>
      </c>
      <c r="D282" s="9" t="s">
        <v>11</v>
      </c>
      <c r="E282" s="9" t="s">
        <v>19</v>
      </c>
      <c r="F282" s="3">
        <v>3</v>
      </c>
      <c r="G282" s="3" t="str" cm="1">
        <f t="array" ref="G282">_xlfn.IFS(HR_Analytics[[#This Row],[Distance From Home]]&lt;=5,"1-5",HR_Analytics[[#This Row],[Distance From Home]]&lt;=10,"5-10",HR_Analytics[[#This Row],[Distance From Home]]&lt;=15,"10-15",HR_Analytics[[#This Row],[Distance From Home]]&lt;=20,"15-20",HR_Analytics[[#This Row],[Distance From Home]]&gt;20,"Above 20")</f>
        <v>1-5</v>
      </c>
      <c r="H282" s="3">
        <v>4</v>
      </c>
      <c r="I282" s="9" t="str">
        <f>VLOOKUP(H282,Mapping!$J$2:$K$6,2,0)</f>
        <v>Masters</v>
      </c>
      <c r="J282" s="9" t="s">
        <v>25</v>
      </c>
      <c r="K282" s="3">
        <v>386</v>
      </c>
      <c r="L282" s="3">
        <v>3</v>
      </c>
      <c r="M282" s="9" t="str">
        <f>VLOOKUP(L282,Mapping!$A$2:$B$5,2,0)</f>
        <v>Neutral</v>
      </c>
      <c r="N282" s="9" t="s">
        <v>20</v>
      </c>
      <c r="O282" s="3">
        <v>3</v>
      </c>
      <c r="P282" s="9" t="str">
        <f>VLOOKUP(O282,Mapping!$A$9:$B$12,2,0)</f>
        <v>High</v>
      </c>
      <c r="Q282" s="3">
        <v>4</v>
      </c>
      <c r="R282" s="9" t="str">
        <f>VLOOKUP(Q282,Mapping!$A$16:$B$20,2,0)</f>
        <v>Senior</v>
      </c>
      <c r="S282" s="9" t="s">
        <v>32</v>
      </c>
      <c r="T282" s="3">
        <v>3</v>
      </c>
      <c r="U282" s="9" t="str">
        <f>VLOOKUP(T282,Mapping!$E$9:$F$12,2,0)</f>
        <v>Neutral</v>
      </c>
      <c r="V282" s="9" t="s">
        <v>22</v>
      </c>
      <c r="W282" s="5">
        <v>17584</v>
      </c>
      <c r="X282" s="3">
        <v>3</v>
      </c>
      <c r="Y282" s="9" t="s">
        <v>10</v>
      </c>
      <c r="Z282" s="4">
        <v>16</v>
      </c>
      <c r="AA282" s="24">
        <f>HR_Analytics[[#This Row],[Salary Hike]]/100</f>
        <v>0.16</v>
      </c>
      <c r="AB282" s="3">
        <v>3</v>
      </c>
      <c r="AC282" s="9" t="str">
        <f>VLOOKUP(AB282,Mapping!$E$2:$F$3,2,0)</f>
        <v>Excellent</v>
      </c>
      <c r="AD282" s="3">
        <v>4</v>
      </c>
      <c r="AE282" s="9" t="str">
        <f>VLOOKUP(AD282,Mapping!$E$16:$F$19,2,0)</f>
        <v>Satisfied</v>
      </c>
      <c r="AF282" s="3">
        <v>3</v>
      </c>
      <c r="AG282" s="3">
        <v>21</v>
      </c>
      <c r="AH282" s="3" t="str" cm="1">
        <f t="array" ref="AH282">_xlfn.IFS(HR_Analytics[[#This Row],[Total Working Years]]&lt;=2,"0-2",HR_Analytics[[#This Row],[Total Working Years]]&lt;=5,"2-5",HR_Analytics[[#This Row],[Total Working Years]]&lt;=10,"5-10",HR_Analytics[[#This Row],[Total Working Years]]&lt;=20,"10-20",HR_Analytics[[#This Row],[Total Working Years]]&lt;=40,"20-40")</f>
        <v>20-40</v>
      </c>
      <c r="AI282" s="3">
        <v>5</v>
      </c>
      <c r="AJ282" s="3">
        <v>2</v>
      </c>
      <c r="AK282" s="9" t="str">
        <f>VLOOKUP(AJ282,Mapping!$J$10:$K$13,2,0)</f>
        <v>Good</v>
      </c>
      <c r="AL282" s="3">
        <v>5</v>
      </c>
      <c r="AM282" s="3" t="str" cm="1">
        <f t="array" ref="AM282">_xlfn.IFS(HR_Analytics[[#This Row],[Years At Company]]&lt;=2,"0-2",HR_Analytics[[#This Row],[Years At Company]]&lt;=5,"2-5",HR_Analytics[[#This Row],[Years At Company]]&lt;=10,"5-10",HR_Analytics[[#This Row],[Years At Company]]&lt;=20,"10-20",HR_Analytics[[#This Row],[Years At Company]]&lt;=40,"20-40")</f>
        <v>2-5</v>
      </c>
      <c r="AN282" s="3">
        <v>3</v>
      </c>
      <c r="AO282" s="3" t="str" cm="1">
        <f t="array" ref="AO282">_xlfn.IFS(HR_Analytics[[#This Row],[Years In Current Role]]&lt;=2,"0-2",HR_Analytics[[#This Row],[Years In Current Role]]&lt;=5,"2-5",HR_Analytics[[#This Row],[Years In Current Role]]&lt;=10,"5-10",HR_Analytics[[#This Row],[Years In Current Role]]&lt;=15,"10-15",HR_Analytics[[#This Row],[Years In Current Role]]&gt;15,"Above 15")</f>
        <v>2-5</v>
      </c>
      <c r="AP282" s="3">
        <v>1</v>
      </c>
      <c r="AQ282" s="14" t="str" cm="1">
        <f t="array" ref="AQ282">_xlfn.IFS(HR_Analytics[[#This Row],[Years Since Last Promotion]]&lt;=2,"0-2",HR_Analytics[[#This Row],[Years Since Last Promotion]]&lt;=5,"2-5",HR_Analytics[[#This Row],[Years Since Last Promotion]]&lt;=10,"5-10",HR_Analytics[[#This Row],[Years Since Last Promotion]]&lt;=15,"10-15")</f>
        <v>0-2</v>
      </c>
      <c r="AR282" s="14">
        <v>3</v>
      </c>
      <c r="AS282" s="3" t="str" cm="1">
        <f t="array" ref="AS2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83" spans="1:45" x14ac:dyDescent="0.25">
      <c r="A283" s="12">
        <v>42</v>
      </c>
      <c r="B283" s="12" t="str" cm="1">
        <f t="array" ref="B283">_xlfn.IFS(HR_Analytics[[#This Row],[Age]]&lt;=30,"Below 30",HR_Analytics[[#This Row],[Age]]&lt;=40,"30-40",HR_Analytics[[#This Row],[Age]]&lt;=60,"40-60")</f>
        <v>40-60</v>
      </c>
      <c r="C283" s="9" t="s">
        <v>17</v>
      </c>
      <c r="D283" s="9" t="s">
        <v>11</v>
      </c>
      <c r="E283" s="9" t="s">
        <v>12</v>
      </c>
      <c r="F283" s="3">
        <v>1</v>
      </c>
      <c r="G283" s="3" t="str" cm="1">
        <f t="array" ref="G283">_xlfn.IFS(HR_Analytics[[#This Row],[Distance From Home]]&lt;=5,"1-5",HR_Analytics[[#This Row],[Distance From Home]]&lt;=10,"5-10",HR_Analytics[[#This Row],[Distance From Home]]&lt;=15,"10-15",HR_Analytics[[#This Row],[Distance From Home]]&lt;=20,"15-20",HR_Analytics[[#This Row],[Distance From Home]]&gt;20,"Above 20")</f>
        <v>1-5</v>
      </c>
      <c r="H283" s="3">
        <v>1</v>
      </c>
      <c r="I283" s="9" t="str">
        <f>VLOOKUP(H283,Mapping!$J$2:$K$6,2,0)</f>
        <v>Below College</v>
      </c>
      <c r="J283" s="9" t="s">
        <v>13</v>
      </c>
      <c r="K283" s="3">
        <v>387</v>
      </c>
      <c r="L283" s="3">
        <v>2</v>
      </c>
      <c r="M283" s="9" t="str">
        <f>VLOOKUP(L283,Mapping!$A$2:$B$5,2,0)</f>
        <v>Dissatisfied</v>
      </c>
      <c r="N283" s="9" t="s">
        <v>20</v>
      </c>
      <c r="O283" s="3">
        <v>3</v>
      </c>
      <c r="P283" s="9" t="str">
        <f>VLOOKUP(O283,Mapping!$A$9:$B$12,2,0)</f>
        <v>High</v>
      </c>
      <c r="Q283" s="3">
        <v>2</v>
      </c>
      <c r="R283" s="9" t="str">
        <f>VLOOKUP(Q283,Mapping!$A$16:$B$20,2,0)</f>
        <v>Junior</v>
      </c>
      <c r="S283" s="9" t="s">
        <v>15</v>
      </c>
      <c r="T283" s="3">
        <v>3</v>
      </c>
      <c r="U283" s="9" t="str">
        <f>VLOOKUP(T283,Mapping!$E$9:$F$12,2,0)</f>
        <v>Neutral</v>
      </c>
      <c r="V283" s="9" t="s">
        <v>22</v>
      </c>
      <c r="W283" s="5">
        <v>4907</v>
      </c>
      <c r="X283" s="3">
        <v>1</v>
      </c>
      <c r="Y283" s="9" t="s">
        <v>17</v>
      </c>
      <c r="Z283" s="4">
        <v>25</v>
      </c>
      <c r="AA283" s="24">
        <f>HR_Analytics[[#This Row],[Salary Hike]]/100</f>
        <v>0.25</v>
      </c>
      <c r="AB283" s="3">
        <v>4</v>
      </c>
      <c r="AC283" s="9" t="str">
        <f>VLOOKUP(AB283,Mapping!$E$2:$F$3,2,0)</f>
        <v>Outstanding</v>
      </c>
      <c r="AD283" s="3">
        <v>3</v>
      </c>
      <c r="AE283" s="9" t="str">
        <f>VLOOKUP(AD283,Mapping!$E$16:$F$19,2,0)</f>
        <v>Neutral</v>
      </c>
      <c r="AF283" s="3">
        <v>0</v>
      </c>
      <c r="AG283" s="3">
        <v>20</v>
      </c>
      <c r="AH283" s="3" t="str" cm="1">
        <f t="array" ref="AH283">_xlfn.IFS(HR_Analytics[[#This Row],[Total Working Years]]&lt;=2,"0-2",HR_Analytics[[#This Row],[Total Working Years]]&lt;=5,"2-5",HR_Analytics[[#This Row],[Total Working Years]]&lt;=10,"5-10",HR_Analytics[[#This Row],[Total Working Years]]&lt;=20,"10-20",HR_Analytics[[#This Row],[Total Working Years]]&lt;=40,"20-40")</f>
        <v>10-20</v>
      </c>
      <c r="AI283" s="3">
        <v>3</v>
      </c>
      <c r="AJ283" s="3">
        <v>3</v>
      </c>
      <c r="AK283" s="9" t="str">
        <f>VLOOKUP(AJ283,Mapping!$J$10:$K$13,2,0)</f>
        <v>Better</v>
      </c>
      <c r="AL283" s="3">
        <v>20</v>
      </c>
      <c r="AM283" s="3" t="str" cm="1">
        <f t="array" ref="AM283">_xlfn.IFS(HR_Analytics[[#This Row],[Years At Company]]&lt;=2,"0-2",HR_Analytics[[#This Row],[Years At Company]]&lt;=5,"2-5",HR_Analytics[[#This Row],[Years At Company]]&lt;=10,"5-10",HR_Analytics[[#This Row],[Years At Company]]&lt;=20,"10-20",HR_Analytics[[#This Row],[Years At Company]]&lt;=40,"20-40")</f>
        <v>10-20</v>
      </c>
      <c r="AN283" s="3">
        <v>16</v>
      </c>
      <c r="AO283" s="3" t="str" cm="1">
        <f t="array" ref="AO283">_xlfn.IFS(HR_Analytics[[#This Row],[Years In Current Role]]&lt;=2,"0-2",HR_Analytics[[#This Row],[Years In Current Role]]&lt;=5,"2-5",HR_Analytics[[#This Row],[Years In Current Role]]&lt;=10,"5-10",HR_Analytics[[#This Row],[Years In Current Role]]&lt;=15,"10-15",HR_Analytics[[#This Row],[Years In Current Role]]&gt;15,"Above 15")</f>
        <v>Above 15</v>
      </c>
      <c r="AP283" s="3">
        <v>11</v>
      </c>
      <c r="AQ283" s="14" t="str" cm="1">
        <f t="array" ref="AQ283">_xlfn.IFS(HR_Analytics[[#This Row],[Years Since Last Promotion]]&lt;=2,"0-2",HR_Analytics[[#This Row],[Years Since Last Promotion]]&lt;=5,"2-5",HR_Analytics[[#This Row],[Years Since Last Promotion]]&lt;=10,"5-10",HR_Analytics[[#This Row],[Years Since Last Promotion]]&lt;=15,"10-15")</f>
        <v>10-15</v>
      </c>
      <c r="AR283" s="14">
        <v>6</v>
      </c>
      <c r="AS283" s="3" t="str" cm="1">
        <f t="array" ref="AS2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84" spans="1:45" x14ac:dyDescent="0.25">
      <c r="A284" s="12">
        <v>29</v>
      </c>
      <c r="B284" s="12" t="str" cm="1">
        <f t="array" ref="B284">_xlfn.IFS(HR_Analytics[[#This Row],[Age]]&lt;=30,"Below 30",HR_Analytics[[#This Row],[Age]]&lt;=40,"30-40",HR_Analytics[[#This Row],[Age]]&lt;=60,"40-60")</f>
        <v>Below 30</v>
      </c>
      <c r="C284" s="9" t="s">
        <v>17</v>
      </c>
      <c r="D284" s="9" t="s">
        <v>18</v>
      </c>
      <c r="E284" s="9" t="s">
        <v>12</v>
      </c>
      <c r="F284" s="3">
        <v>2</v>
      </c>
      <c r="G284" s="3" t="str" cm="1">
        <f t="array" ref="G284">_xlfn.IFS(HR_Analytics[[#This Row],[Distance From Home]]&lt;=5,"1-5",HR_Analytics[[#This Row],[Distance From Home]]&lt;=10,"5-10",HR_Analytics[[#This Row],[Distance From Home]]&lt;=15,"10-15",HR_Analytics[[#This Row],[Distance From Home]]&lt;=20,"15-20",HR_Analytics[[#This Row],[Distance From Home]]&gt;20,"Above 20")</f>
        <v>1-5</v>
      </c>
      <c r="H284" s="3">
        <v>2</v>
      </c>
      <c r="I284" s="9" t="str">
        <f>VLOOKUP(H284,Mapping!$J$2:$K$6,2,0)</f>
        <v>College</v>
      </c>
      <c r="J284" s="9" t="s">
        <v>13</v>
      </c>
      <c r="K284" s="3">
        <v>388</v>
      </c>
      <c r="L284" s="3">
        <v>2</v>
      </c>
      <c r="M284" s="9" t="str">
        <f>VLOOKUP(L284,Mapping!$A$2:$B$5,2,0)</f>
        <v>Dissatisfied</v>
      </c>
      <c r="N284" s="9" t="s">
        <v>20</v>
      </c>
      <c r="O284" s="3">
        <v>3</v>
      </c>
      <c r="P284" s="9" t="str">
        <f>VLOOKUP(O284,Mapping!$A$9:$B$12,2,0)</f>
        <v>High</v>
      </c>
      <c r="Q284" s="3">
        <v>2</v>
      </c>
      <c r="R284" s="9" t="str">
        <f>VLOOKUP(Q284,Mapping!$A$16:$B$20,2,0)</f>
        <v>Junior</v>
      </c>
      <c r="S284" s="9" t="s">
        <v>15</v>
      </c>
      <c r="T284" s="3">
        <v>4</v>
      </c>
      <c r="U284" s="9" t="str">
        <f>VLOOKUP(T284,Mapping!$E$9:$F$12,2,0)</f>
        <v>Satisfied</v>
      </c>
      <c r="V284" s="9" t="s">
        <v>16</v>
      </c>
      <c r="W284" s="5">
        <v>4554</v>
      </c>
      <c r="X284" s="3">
        <v>1</v>
      </c>
      <c r="Y284" s="9" t="s">
        <v>17</v>
      </c>
      <c r="Z284" s="4">
        <v>18</v>
      </c>
      <c r="AA284" s="24">
        <f>HR_Analytics[[#This Row],[Salary Hike]]/100</f>
        <v>0.18</v>
      </c>
      <c r="AB284" s="3">
        <v>3</v>
      </c>
      <c r="AC284" s="9" t="str">
        <f>VLOOKUP(AB284,Mapping!$E$2:$F$3,2,0)</f>
        <v>Excellent</v>
      </c>
      <c r="AD284" s="3">
        <v>1</v>
      </c>
      <c r="AE284" s="9" t="str">
        <f>VLOOKUP(AD284,Mapping!$E$16:$F$19,2,0)</f>
        <v>Very Dissatisfied</v>
      </c>
      <c r="AF284" s="3">
        <v>0</v>
      </c>
      <c r="AG284" s="3">
        <v>10</v>
      </c>
      <c r="AH284" s="3" t="str" cm="1">
        <f t="array" ref="AH284">_xlfn.IFS(HR_Analytics[[#This Row],[Total Working Years]]&lt;=2,"0-2",HR_Analytics[[#This Row],[Total Working Years]]&lt;=5,"2-5",HR_Analytics[[#This Row],[Total Working Years]]&lt;=10,"5-10",HR_Analytics[[#This Row],[Total Working Years]]&lt;=20,"10-20",HR_Analytics[[#This Row],[Total Working Years]]&lt;=40,"20-40")</f>
        <v>5-10</v>
      </c>
      <c r="AI284" s="3">
        <v>3</v>
      </c>
      <c r="AJ284" s="3">
        <v>2</v>
      </c>
      <c r="AK284" s="9" t="str">
        <f>VLOOKUP(AJ284,Mapping!$J$10:$K$13,2,0)</f>
        <v>Good</v>
      </c>
      <c r="AL284" s="3">
        <v>10</v>
      </c>
      <c r="AM284" s="3" t="str" cm="1">
        <f t="array" ref="AM284">_xlfn.IFS(HR_Analytics[[#This Row],[Years At Company]]&lt;=2,"0-2",HR_Analytics[[#This Row],[Years At Company]]&lt;=5,"2-5",HR_Analytics[[#This Row],[Years At Company]]&lt;=10,"5-10",HR_Analytics[[#This Row],[Years At Company]]&lt;=20,"10-20",HR_Analytics[[#This Row],[Years At Company]]&lt;=40,"20-40")</f>
        <v>5-10</v>
      </c>
      <c r="AN284" s="3">
        <v>7</v>
      </c>
      <c r="AO284" s="3" t="str" cm="1">
        <f t="array" ref="AO284">_xlfn.IFS(HR_Analytics[[#This Row],[Years In Current Role]]&lt;=2,"0-2",HR_Analytics[[#This Row],[Years In Current Role]]&lt;=5,"2-5",HR_Analytics[[#This Row],[Years In Current Role]]&lt;=10,"5-10",HR_Analytics[[#This Row],[Years In Current Role]]&lt;=15,"10-15",HR_Analytics[[#This Row],[Years In Current Role]]&gt;15,"Above 15")</f>
        <v>5-10</v>
      </c>
      <c r="AP284" s="3">
        <v>0</v>
      </c>
      <c r="AQ284" s="14" t="str" cm="1">
        <f t="array" ref="AQ284">_xlfn.IFS(HR_Analytics[[#This Row],[Years Since Last Promotion]]&lt;=2,"0-2",HR_Analytics[[#This Row],[Years Since Last Promotion]]&lt;=5,"2-5",HR_Analytics[[#This Row],[Years Since Last Promotion]]&lt;=10,"5-10",HR_Analytics[[#This Row],[Years Since Last Promotion]]&lt;=15,"10-15")</f>
        <v>0-2</v>
      </c>
      <c r="AR284" s="14">
        <v>9</v>
      </c>
      <c r="AS284" s="3" t="str" cm="1">
        <f t="array" ref="AS2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85" spans="1:45" x14ac:dyDescent="0.25">
      <c r="A285" s="12">
        <v>55</v>
      </c>
      <c r="B285" s="12" t="str" cm="1">
        <f t="array" ref="B285">_xlfn.IFS(HR_Analytics[[#This Row],[Age]]&lt;=30,"Below 30",HR_Analytics[[#This Row],[Age]]&lt;=40,"30-40",HR_Analytics[[#This Row],[Age]]&lt;=60,"40-60")</f>
        <v>40-60</v>
      </c>
      <c r="C285" s="9" t="s">
        <v>17</v>
      </c>
      <c r="D285" s="9" t="s">
        <v>11</v>
      </c>
      <c r="E285" s="9" t="s">
        <v>19</v>
      </c>
      <c r="F285" s="3">
        <v>20</v>
      </c>
      <c r="G285" s="3" t="str" cm="1">
        <f t="array" ref="G285">_xlfn.IFS(HR_Analytics[[#This Row],[Distance From Home]]&lt;=5,"1-5",HR_Analytics[[#This Row],[Distance From Home]]&lt;=10,"5-10",HR_Analytics[[#This Row],[Distance From Home]]&lt;=15,"10-15",HR_Analytics[[#This Row],[Distance From Home]]&lt;=20,"15-20",HR_Analytics[[#This Row],[Distance From Home]]&gt;20,"Above 20")</f>
        <v>15-20</v>
      </c>
      <c r="H285" s="3">
        <v>2</v>
      </c>
      <c r="I285" s="9" t="str">
        <f>VLOOKUP(H285,Mapping!$J$2:$K$6,2,0)</f>
        <v>College</v>
      </c>
      <c r="J285" s="9" t="s">
        <v>34</v>
      </c>
      <c r="K285" s="3">
        <v>389</v>
      </c>
      <c r="L285" s="3">
        <v>2</v>
      </c>
      <c r="M285" s="9" t="str">
        <f>VLOOKUP(L285,Mapping!$A$2:$B$5,2,0)</f>
        <v>Dissatisfied</v>
      </c>
      <c r="N285" s="9" t="s">
        <v>20</v>
      </c>
      <c r="O285" s="3">
        <v>3</v>
      </c>
      <c r="P285" s="9" t="str">
        <f>VLOOKUP(O285,Mapping!$A$9:$B$12,2,0)</f>
        <v>High</v>
      </c>
      <c r="Q285" s="3">
        <v>2</v>
      </c>
      <c r="R285" s="9" t="str">
        <f>VLOOKUP(Q285,Mapping!$A$16:$B$20,2,0)</f>
        <v>Junior</v>
      </c>
      <c r="S285" s="9" t="s">
        <v>24</v>
      </c>
      <c r="T285" s="3">
        <v>4</v>
      </c>
      <c r="U285" s="9" t="str">
        <f>VLOOKUP(T285,Mapping!$E$9:$F$12,2,0)</f>
        <v>Satisfied</v>
      </c>
      <c r="V285" s="9" t="s">
        <v>22</v>
      </c>
      <c r="W285" s="5">
        <v>5415</v>
      </c>
      <c r="X285" s="3">
        <v>3</v>
      </c>
      <c r="Y285" s="9" t="s">
        <v>10</v>
      </c>
      <c r="Z285" s="4">
        <v>19</v>
      </c>
      <c r="AA285" s="24">
        <f>HR_Analytics[[#This Row],[Salary Hike]]/100</f>
        <v>0.19</v>
      </c>
      <c r="AB285" s="3">
        <v>3</v>
      </c>
      <c r="AC285" s="9" t="str">
        <f>VLOOKUP(AB285,Mapping!$E$2:$F$3,2,0)</f>
        <v>Excellent</v>
      </c>
      <c r="AD285" s="3">
        <v>4</v>
      </c>
      <c r="AE285" s="9" t="str">
        <f>VLOOKUP(AD285,Mapping!$E$16:$F$19,2,0)</f>
        <v>Satisfied</v>
      </c>
      <c r="AF285" s="3">
        <v>1</v>
      </c>
      <c r="AG285" s="3">
        <v>12</v>
      </c>
      <c r="AH285" s="3" t="str" cm="1">
        <f t="array" ref="AH285">_xlfn.IFS(HR_Analytics[[#This Row],[Total Working Years]]&lt;=2,"0-2",HR_Analytics[[#This Row],[Total Working Years]]&lt;=5,"2-5",HR_Analytics[[#This Row],[Total Working Years]]&lt;=10,"5-10",HR_Analytics[[#This Row],[Total Working Years]]&lt;=20,"10-20",HR_Analytics[[#This Row],[Total Working Years]]&lt;=40,"20-40")</f>
        <v>10-20</v>
      </c>
      <c r="AI285" s="3">
        <v>4</v>
      </c>
      <c r="AJ285" s="3">
        <v>3</v>
      </c>
      <c r="AK285" s="9" t="str">
        <f>VLOOKUP(AJ285,Mapping!$J$10:$K$13,2,0)</f>
        <v>Better</v>
      </c>
      <c r="AL285" s="3">
        <v>10</v>
      </c>
      <c r="AM285" s="3" t="str" cm="1">
        <f t="array" ref="AM285">_xlfn.IFS(HR_Analytics[[#This Row],[Years At Company]]&lt;=2,"0-2",HR_Analytics[[#This Row],[Years At Company]]&lt;=5,"2-5",HR_Analytics[[#This Row],[Years At Company]]&lt;=10,"5-10",HR_Analytics[[#This Row],[Years At Company]]&lt;=20,"10-20",HR_Analytics[[#This Row],[Years At Company]]&lt;=40,"20-40")</f>
        <v>5-10</v>
      </c>
      <c r="AN285" s="3">
        <v>7</v>
      </c>
      <c r="AO285" s="3" t="str" cm="1">
        <f t="array" ref="AO285">_xlfn.IFS(HR_Analytics[[#This Row],[Years In Current Role]]&lt;=2,"0-2",HR_Analytics[[#This Row],[Years In Current Role]]&lt;=5,"2-5",HR_Analytics[[#This Row],[Years In Current Role]]&lt;=10,"5-10",HR_Analytics[[#This Row],[Years In Current Role]]&lt;=15,"10-15",HR_Analytics[[#This Row],[Years In Current Role]]&gt;15,"Above 15")</f>
        <v>5-10</v>
      </c>
      <c r="AP285" s="3">
        <v>0</v>
      </c>
      <c r="AQ285" s="14" t="str" cm="1">
        <f t="array" ref="AQ285">_xlfn.IFS(HR_Analytics[[#This Row],[Years Since Last Promotion]]&lt;=2,"0-2",HR_Analytics[[#This Row],[Years Since Last Promotion]]&lt;=5,"2-5",HR_Analytics[[#This Row],[Years Since Last Promotion]]&lt;=10,"5-10",HR_Analytics[[#This Row],[Years Since Last Promotion]]&lt;=15,"10-15")</f>
        <v>0-2</v>
      </c>
      <c r="AR285" s="14">
        <v>8</v>
      </c>
      <c r="AS285" s="3" t="str" cm="1">
        <f t="array" ref="AS2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86" spans="1:45" x14ac:dyDescent="0.25">
      <c r="A286" s="12">
        <v>26</v>
      </c>
      <c r="B286" s="12" t="str" cm="1">
        <f t="array" ref="B286">_xlfn.IFS(HR_Analytics[[#This Row],[Age]]&lt;=30,"Below 30",HR_Analytics[[#This Row],[Age]]&lt;=40,"30-40",HR_Analytics[[#This Row],[Age]]&lt;=60,"40-60")</f>
        <v>Below 30</v>
      </c>
      <c r="C286" s="9" t="s">
        <v>17</v>
      </c>
      <c r="D286" s="9" t="s">
        <v>18</v>
      </c>
      <c r="E286" s="9" t="s">
        <v>19</v>
      </c>
      <c r="F286" s="3">
        <v>11</v>
      </c>
      <c r="G286" s="3" t="str" cm="1">
        <f t="array" ref="G286">_xlfn.IFS(HR_Analytics[[#This Row],[Distance From Home]]&lt;=5,"1-5",HR_Analytics[[#This Row],[Distance From Home]]&lt;=10,"5-10",HR_Analytics[[#This Row],[Distance From Home]]&lt;=15,"10-15",HR_Analytics[[#This Row],[Distance From Home]]&lt;=20,"15-20",HR_Analytics[[#This Row],[Distance From Home]]&gt;20,"Above 20")</f>
        <v>10-15</v>
      </c>
      <c r="H286" s="3">
        <v>2</v>
      </c>
      <c r="I286" s="9" t="str">
        <f>VLOOKUP(H286,Mapping!$J$2:$K$6,2,0)</f>
        <v>College</v>
      </c>
      <c r="J286" s="9" t="s">
        <v>25</v>
      </c>
      <c r="K286" s="3">
        <v>390</v>
      </c>
      <c r="L286" s="3">
        <v>1</v>
      </c>
      <c r="M286" s="9" t="str">
        <f>VLOOKUP(L286,Mapping!$A$2:$B$5,2,0)</f>
        <v>Very Dissatisfied</v>
      </c>
      <c r="N286" s="9" t="s">
        <v>20</v>
      </c>
      <c r="O286" s="3">
        <v>3</v>
      </c>
      <c r="P286" s="9" t="str">
        <f>VLOOKUP(O286,Mapping!$A$9:$B$12,2,0)</f>
        <v>High</v>
      </c>
      <c r="Q286" s="3">
        <v>2</v>
      </c>
      <c r="R286" s="9" t="str">
        <f>VLOOKUP(Q286,Mapping!$A$16:$B$20,2,0)</f>
        <v>Junior</v>
      </c>
      <c r="S286" s="9" t="s">
        <v>28</v>
      </c>
      <c r="T286" s="3">
        <v>1</v>
      </c>
      <c r="U286" s="9" t="str">
        <f>VLOOKUP(T286,Mapping!$E$9:$F$12,2,0)</f>
        <v>Very Dissatisfied</v>
      </c>
      <c r="V286" s="9" t="s">
        <v>22</v>
      </c>
      <c r="W286" s="5">
        <v>4741</v>
      </c>
      <c r="X286" s="3">
        <v>1</v>
      </c>
      <c r="Y286" s="9" t="s">
        <v>10</v>
      </c>
      <c r="Z286" s="4">
        <v>13</v>
      </c>
      <c r="AA286" s="24">
        <f>HR_Analytics[[#This Row],[Salary Hike]]/100</f>
        <v>0.13</v>
      </c>
      <c r="AB286" s="3">
        <v>3</v>
      </c>
      <c r="AC286" s="9" t="str">
        <f>VLOOKUP(AB286,Mapping!$E$2:$F$3,2,0)</f>
        <v>Excellent</v>
      </c>
      <c r="AD286" s="3">
        <v>3</v>
      </c>
      <c r="AE286" s="9" t="str">
        <f>VLOOKUP(AD286,Mapping!$E$16:$F$19,2,0)</f>
        <v>Neutral</v>
      </c>
      <c r="AF286" s="3">
        <v>1</v>
      </c>
      <c r="AG286" s="3">
        <v>5</v>
      </c>
      <c r="AH286" s="3" t="str" cm="1">
        <f t="array" ref="AH286">_xlfn.IFS(HR_Analytics[[#This Row],[Total Working Years]]&lt;=2,"0-2",HR_Analytics[[#This Row],[Total Working Years]]&lt;=5,"2-5",HR_Analytics[[#This Row],[Total Working Years]]&lt;=10,"5-10",HR_Analytics[[#This Row],[Total Working Years]]&lt;=20,"10-20",HR_Analytics[[#This Row],[Total Working Years]]&lt;=40,"20-40")</f>
        <v>2-5</v>
      </c>
      <c r="AI286" s="3">
        <v>3</v>
      </c>
      <c r="AJ286" s="3">
        <v>3</v>
      </c>
      <c r="AK286" s="9" t="str">
        <f>VLOOKUP(AJ286,Mapping!$J$10:$K$13,2,0)</f>
        <v>Better</v>
      </c>
      <c r="AL286" s="3">
        <v>5</v>
      </c>
      <c r="AM286" s="3" t="str" cm="1">
        <f t="array" ref="AM286">_xlfn.IFS(HR_Analytics[[#This Row],[Years At Company]]&lt;=2,"0-2",HR_Analytics[[#This Row],[Years At Company]]&lt;=5,"2-5",HR_Analytics[[#This Row],[Years At Company]]&lt;=10,"5-10",HR_Analytics[[#This Row],[Years At Company]]&lt;=20,"10-20",HR_Analytics[[#This Row],[Years At Company]]&lt;=40,"20-40")</f>
        <v>2-5</v>
      </c>
      <c r="AN286" s="3">
        <v>3</v>
      </c>
      <c r="AO286" s="3" t="str" cm="1">
        <f t="array" ref="AO286">_xlfn.IFS(HR_Analytics[[#This Row],[Years In Current Role]]&lt;=2,"0-2",HR_Analytics[[#This Row],[Years In Current Role]]&lt;=5,"2-5",HR_Analytics[[#This Row],[Years In Current Role]]&lt;=10,"5-10",HR_Analytics[[#This Row],[Years In Current Role]]&lt;=15,"10-15",HR_Analytics[[#This Row],[Years In Current Role]]&gt;15,"Above 15")</f>
        <v>2-5</v>
      </c>
      <c r="AP286" s="3">
        <v>3</v>
      </c>
      <c r="AQ286" s="14" t="str" cm="1">
        <f t="array" ref="AQ286">_xlfn.IFS(HR_Analytics[[#This Row],[Years Since Last Promotion]]&lt;=2,"0-2",HR_Analytics[[#This Row],[Years Since Last Promotion]]&lt;=5,"2-5",HR_Analytics[[#This Row],[Years Since Last Promotion]]&lt;=10,"5-10",HR_Analytics[[#This Row],[Years Since Last Promotion]]&lt;=15,"10-15")</f>
        <v>2-5</v>
      </c>
      <c r="AR286" s="14">
        <v>3</v>
      </c>
      <c r="AS286" s="3" t="str" cm="1">
        <f t="array" ref="AS2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87" spans="1:45" x14ac:dyDescent="0.25">
      <c r="A287" s="12">
        <v>37</v>
      </c>
      <c r="B287" s="12" t="str" cm="1">
        <f t="array" ref="B287">_xlfn.IFS(HR_Analytics[[#This Row],[Age]]&lt;=30,"Below 30",HR_Analytics[[#This Row],[Age]]&lt;=40,"30-40",HR_Analytics[[#This Row],[Age]]&lt;=60,"40-60")</f>
        <v>30-40</v>
      </c>
      <c r="C287" s="9" t="s">
        <v>17</v>
      </c>
      <c r="D287" s="9" t="s">
        <v>11</v>
      </c>
      <c r="E287" s="9" t="s">
        <v>19</v>
      </c>
      <c r="F287" s="3">
        <v>1</v>
      </c>
      <c r="G287" s="3" t="str" cm="1">
        <f t="array" ref="G287">_xlfn.IFS(HR_Analytics[[#This Row],[Distance From Home]]&lt;=5,"1-5",HR_Analytics[[#This Row],[Distance From Home]]&lt;=10,"5-10",HR_Analytics[[#This Row],[Distance From Home]]&lt;=15,"10-15",HR_Analytics[[#This Row],[Distance From Home]]&lt;=20,"15-20",HR_Analytics[[#This Row],[Distance From Home]]&gt;20,"Above 20")</f>
        <v>1-5</v>
      </c>
      <c r="H287" s="3">
        <v>3</v>
      </c>
      <c r="I287" s="9" t="str">
        <f>VLOOKUP(H287,Mapping!$J$2:$K$6,2,0)</f>
        <v>Bachelors</v>
      </c>
      <c r="J287" s="9" t="s">
        <v>13</v>
      </c>
      <c r="K287" s="3">
        <v>391</v>
      </c>
      <c r="L287" s="3">
        <v>4</v>
      </c>
      <c r="M287" s="9" t="str">
        <f>VLOOKUP(L287,Mapping!$A$2:$B$5,2,0)</f>
        <v>Satisfied</v>
      </c>
      <c r="N287" s="9" t="s">
        <v>14</v>
      </c>
      <c r="O287" s="3">
        <v>3</v>
      </c>
      <c r="P287" s="9" t="str">
        <f>VLOOKUP(O287,Mapping!$A$9:$B$12,2,0)</f>
        <v>High</v>
      </c>
      <c r="Q287" s="3">
        <v>1</v>
      </c>
      <c r="R287" s="9" t="str">
        <f>VLOOKUP(Q287,Mapping!$A$16:$B$20,2,0)</f>
        <v>Entry Level</v>
      </c>
      <c r="S287" s="9" t="s">
        <v>21</v>
      </c>
      <c r="T287" s="3">
        <v>4</v>
      </c>
      <c r="U287" s="9" t="str">
        <f>VLOOKUP(T287,Mapping!$E$9:$F$12,2,0)</f>
        <v>Satisfied</v>
      </c>
      <c r="V287" s="9" t="s">
        <v>16</v>
      </c>
      <c r="W287" s="5">
        <v>2115</v>
      </c>
      <c r="X287" s="3">
        <v>1</v>
      </c>
      <c r="Y287" s="9" t="s">
        <v>17</v>
      </c>
      <c r="Z287" s="4">
        <v>12</v>
      </c>
      <c r="AA287" s="24">
        <f>HR_Analytics[[#This Row],[Salary Hike]]/100</f>
        <v>0.12</v>
      </c>
      <c r="AB287" s="3">
        <v>3</v>
      </c>
      <c r="AC287" s="9" t="str">
        <f>VLOOKUP(AB287,Mapping!$E$2:$F$3,2,0)</f>
        <v>Excellent</v>
      </c>
      <c r="AD287" s="3">
        <v>2</v>
      </c>
      <c r="AE287" s="9" t="str">
        <f>VLOOKUP(AD287,Mapping!$E$16:$F$19,2,0)</f>
        <v>Dissatisfied</v>
      </c>
      <c r="AF287" s="3">
        <v>0</v>
      </c>
      <c r="AG287" s="3">
        <v>17</v>
      </c>
      <c r="AH287" s="3" t="str" cm="1">
        <f t="array" ref="AH287">_xlfn.IFS(HR_Analytics[[#This Row],[Total Working Years]]&lt;=2,"0-2",HR_Analytics[[#This Row],[Total Working Years]]&lt;=5,"2-5",HR_Analytics[[#This Row],[Total Working Years]]&lt;=10,"5-10",HR_Analytics[[#This Row],[Total Working Years]]&lt;=20,"10-20",HR_Analytics[[#This Row],[Total Working Years]]&lt;=40,"20-40")</f>
        <v>10-20</v>
      </c>
      <c r="AI287" s="3">
        <v>3</v>
      </c>
      <c r="AJ287" s="3">
        <v>3</v>
      </c>
      <c r="AK287" s="9" t="str">
        <f>VLOOKUP(AJ287,Mapping!$J$10:$K$13,2,0)</f>
        <v>Better</v>
      </c>
      <c r="AL287" s="3">
        <v>17</v>
      </c>
      <c r="AM287" s="3" t="str" cm="1">
        <f t="array" ref="AM287">_xlfn.IFS(HR_Analytics[[#This Row],[Years At Company]]&lt;=2,"0-2",HR_Analytics[[#This Row],[Years At Company]]&lt;=5,"2-5",HR_Analytics[[#This Row],[Years At Company]]&lt;=10,"5-10",HR_Analytics[[#This Row],[Years At Company]]&lt;=20,"10-20",HR_Analytics[[#This Row],[Years At Company]]&lt;=40,"20-40")</f>
        <v>10-20</v>
      </c>
      <c r="AN287" s="3">
        <v>12</v>
      </c>
      <c r="AO287" s="3" t="str" cm="1">
        <f t="array" ref="AO287">_xlfn.IFS(HR_Analytics[[#This Row],[Years In Current Role]]&lt;=2,"0-2",HR_Analytics[[#This Row],[Years In Current Role]]&lt;=5,"2-5",HR_Analytics[[#This Row],[Years In Current Role]]&lt;=10,"5-10",HR_Analytics[[#This Row],[Years In Current Role]]&lt;=15,"10-15",HR_Analytics[[#This Row],[Years In Current Role]]&gt;15,"Above 15")</f>
        <v>10-15</v>
      </c>
      <c r="AP287" s="3">
        <v>5</v>
      </c>
      <c r="AQ287" s="14" t="str" cm="1">
        <f t="array" ref="AQ287">_xlfn.IFS(HR_Analytics[[#This Row],[Years Since Last Promotion]]&lt;=2,"0-2",HR_Analytics[[#This Row],[Years Since Last Promotion]]&lt;=5,"2-5",HR_Analytics[[#This Row],[Years Since Last Promotion]]&lt;=10,"5-10",HR_Analytics[[#This Row],[Years Since Last Promotion]]&lt;=15,"10-15")</f>
        <v>2-5</v>
      </c>
      <c r="AR287" s="14">
        <v>7</v>
      </c>
      <c r="AS287" s="3" t="str" cm="1">
        <f t="array" ref="AS2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88" spans="1:45" x14ac:dyDescent="0.25">
      <c r="A288" s="12">
        <v>44</v>
      </c>
      <c r="B288" s="12" t="str" cm="1">
        <f t="array" ref="B288">_xlfn.IFS(HR_Analytics[[#This Row],[Age]]&lt;=30,"Below 30",HR_Analytics[[#This Row],[Age]]&lt;=40,"30-40",HR_Analytics[[#This Row],[Age]]&lt;=60,"40-60")</f>
        <v>40-60</v>
      </c>
      <c r="C288" s="9" t="s">
        <v>10</v>
      </c>
      <c r="D288" s="9" t="s">
        <v>18</v>
      </c>
      <c r="E288" s="9" t="s">
        <v>19</v>
      </c>
      <c r="F288" s="3">
        <v>24</v>
      </c>
      <c r="G288" s="3" t="str" cm="1">
        <f t="array" ref="G288">_xlfn.IFS(HR_Analytics[[#This Row],[Distance From Home]]&lt;=5,"1-5",HR_Analytics[[#This Row],[Distance From Home]]&lt;=10,"5-10",HR_Analytics[[#This Row],[Distance From Home]]&lt;=15,"10-15",HR_Analytics[[#This Row],[Distance From Home]]&lt;=20,"15-20",HR_Analytics[[#This Row],[Distance From Home]]&gt;20,"Above 20")</f>
        <v>Above 20</v>
      </c>
      <c r="H288" s="3">
        <v>3</v>
      </c>
      <c r="I288" s="9" t="str">
        <f>VLOOKUP(H288,Mapping!$J$2:$K$6,2,0)</f>
        <v>Bachelors</v>
      </c>
      <c r="J288" s="9" t="s">
        <v>13</v>
      </c>
      <c r="K288" s="3">
        <v>392</v>
      </c>
      <c r="L288" s="3">
        <v>4</v>
      </c>
      <c r="M288" s="9" t="str">
        <f>VLOOKUP(L288,Mapping!$A$2:$B$5,2,0)</f>
        <v>Satisfied</v>
      </c>
      <c r="N288" s="9" t="s">
        <v>20</v>
      </c>
      <c r="O288" s="3">
        <v>3</v>
      </c>
      <c r="P288" s="9" t="str">
        <f>VLOOKUP(O288,Mapping!$A$9:$B$12,2,0)</f>
        <v>High</v>
      </c>
      <c r="Q288" s="3">
        <v>1</v>
      </c>
      <c r="R288" s="9" t="str">
        <f>VLOOKUP(Q288,Mapping!$A$16:$B$20,2,0)</f>
        <v>Entry Level</v>
      </c>
      <c r="S288" s="9" t="s">
        <v>24</v>
      </c>
      <c r="T288" s="3">
        <v>3</v>
      </c>
      <c r="U288" s="9" t="str">
        <f>VLOOKUP(T288,Mapping!$E$9:$F$12,2,0)</f>
        <v>Neutral</v>
      </c>
      <c r="V288" s="9" t="s">
        <v>26</v>
      </c>
      <c r="W288" s="5">
        <v>3161</v>
      </c>
      <c r="X288" s="3">
        <v>3</v>
      </c>
      <c r="Y288" s="9" t="s">
        <v>10</v>
      </c>
      <c r="Z288" s="4">
        <v>22</v>
      </c>
      <c r="AA288" s="24">
        <f>HR_Analytics[[#This Row],[Salary Hike]]/100</f>
        <v>0.22</v>
      </c>
      <c r="AB288" s="3">
        <v>4</v>
      </c>
      <c r="AC288" s="9" t="str">
        <f>VLOOKUP(AB288,Mapping!$E$2:$F$3,2,0)</f>
        <v>Outstanding</v>
      </c>
      <c r="AD288" s="3">
        <v>4</v>
      </c>
      <c r="AE288" s="9" t="str">
        <f>VLOOKUP(AD288,Mapping!$E$16:$F$19,2,0)</f>
        <v>Satisfied</v>
      </c>
      <c r="AF288" s="3">
        <v>1</v>
      </c>
      <c r="AG288" s="3">
        <v>19</v>
      </c>
      <c r="AH288" s="3" t="str" cm="1">
        <f t="array" ref="AH288">_xlfn.IFS(HR_Analytics[[#This Row],[Total Working Years]]&lt;=2,"0-2",HR_Analytics[[#This Row],[Total Working Years]]&lt;=5,"2-5",HR_Analytics[[#This Row],[Total Working Years]]&lt;=10,"5-10",HR_Analytics[[#This Row],[Total Working Years]]&lt;=20,"10-20",HR_Analytics[[#This Row],[Total Working Years]]&lt;=40,"20-40")</f>
        <v>10-20</v>
      </c>
      <c r="AI288" s="3">
        <v>0</v>
      </c>
      <c r="AJ288" s="3">
        <v>1</v>
      </c>
      <c r="AK288" s="9" t="str">
        <f>VLOOKUP(AJ288,Mapping!$J$10:$K$13,2,0)</f>
        <v>Bad</v>
      </c>
      <c r="AL288" s="3">
        <v>1</v>
      </c>
      <c r="AM288" s="3" t="str" cm="1">
        <f t="array" ref="AM288">_xlfn.IFS(HR_Analytics[[#This Row],[Years At Company]]&lt;=2,"0-2",HR_Analytics[[#This Row],[Years At Company]]&lt;=5,"2-5",HR_Analytics[[#This Row],[Years At Company]]&lt;=10,"5-10",HR_Analytics[[#This Row],[Years At Company]]&lt;=20,"10-20",HR_Analytics[[#This Row],[Years At Company]]&lt;=40,"20-40")</f>
        <v>0-2</v>
      </c>
      <c r="AN288" s="3">
        <v>0</v>
      </c>
      <c r="AO288" s="3" t="str" cm="1">
        <f t="array" ref="AO288">_xlfn.IFS(HR_Analytics[[#This Row],[Years In Current Role]]&lt;=2,"0-2",HR_Analytics[[#This Row],[Years In Current Role]]&lt;=5,"2-5",HR_Analytics[[#This Row],[Years In Current Role]]&lt;=10,"5-10",HR_Analytics[[#This Row],[Years In Current Role]]&lt;=15,"10-15",HR_Analytics[[#This Row],[Years In Current Role]]&gt;15,"Above 15")</f>
        <v>0-2</v>
      </c>
      <c r="AP288" s="3">
        <v>0</v>
      </c>
      <c r="AQ288" s="14" t="str" cm="1">
        <f t="array" ref="AQ288">_xlfn.IFS(HR_Analytics[[#This Row],[Years Since Last Promotion]]&lt;=2,"0-2",HR_Analytics[[#This Row],[Years Since Last Promotion]]&lt;=5,"2-5",HR_Analytics[[#This Row],[Years Since Last Promotion]]&lt;=10,"5-10",HR_Analytics[[#This Row],[Years Since Last Promotion]]&lt;=15,"10-15")</f>
        <v>0-2</v>
      </c>
      <c r="AR288" s="14">
        <v>0</v>
      </c>
      <c r="AS288" s="3" t="str" cm="1">
        <f t="array" ref="AS2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89" spans="1:45" x14ac:dyDescent="0.25">
      <c r="A289" s="12">
        <v>38</v>
      </c>
      <c r="B289" s="12" t="str" cm="1">
        <f t="array" ref="B289">_xlfn.IFS(HR_Analytics[[#This Row],[Age]]&lt;=30,"Below 30",HR_Analytics[[#This Row],[Age]]&lt;=40,"30-40",HR_Analytics[[#This Row],[Age]]&lt;=60,"40-60")</f>
        <v>30-40</v>
      </c>
      <c r="C289" s="9" t="s">
        <v>17</v>
      </c>
      <c r="D289" s="9" t="s">
        <v>11</v>
      </c>
      <c r="E289" s="9" t="s">
        <v>19</v>
      </c>
      <c r="F289" s="3">
        <v>23</v>
      </c>
      <c r="G289" s="3" t="str" cm="1">
        <f t="array" ref="G289">_xlfn.IFS(HR_Analytics[[#This Row],[Distance From Home]]&lt;=5,"1-5",HR_Analytics[[#This Row],[Distance From Home]]&lt;=10,"5-10",HR_Analytics[[#This Row],[Distance From Home]]&lt;=15,"10-15",HR_Analytics[[#This Row],[Distance From Home]]&lt;=20,"15-20",HR_Analytics[[#This Row],[Distance From Home]]&gt;20,"Above 20")</f>
        <v>Above 20</v>
      </c>
      <c r="H289" s="3">
        <v>4</v>
      </c>
      <c r="I289" s="9" t="str">
        <f>VLOOKUP(H289,Mapping!$J$2:$K$6,2,0)</f>
        <v>Masters</v>
      </c>
      <c r="J289" s="9" t="s">
        <v>13</v>
      </c>
      <c r="K289" s="3">
        <v>393</v>
      </c>
      <c r="L289" s="3">
        <v>4</v>
      </c>
      <c r="M289" s="9" t="str">
        <f>VLOOKUP(L289,Mapping!$A$2:$B$5,2,0)</f>
        <v>Satisfied</v>
      </c>
      <c r="N289" s="9" t="s">
        <v>20</v>
      </c>
      <c r="O289" s="3">
        <v>3</v>
      </c>
      <c r="P289" s="9" t="str">
        <f>VLOOKUP(O289,Mapping!$A$9:$B$12,2,0)</f>
        <v>High</v>
      </c>
      <c r="Q289" s="3">
        <v>2</v>
      </c>
      <c r="R289" s="9" t="str">
        <f>VLOOKUP(Q289,Mapping!$A$16:$B$20,2,0)</f>
        <v>Junior</v>
      </c>
      <c r="S289" s="9" t="s">
        <v>28</v>
      </c>
      <c r="T289" s="3">
        <v>4</v>
      </c>
      <c r="U289" s="9" t="str">
        <f>VLOOKUP(T289,Mapping!$E$9:$F$12,2,0)</f>
        <v>Satisfied</v>
      </c>
      <c r="V289" s="9" t="s">
        <v>26</v>
      </c>
      <c r="W289" s="5">
        <v>5745</v>
      </c>
      <c r="X289" s="3">
        <v>9</v>
      </c>
      <c r="Y289" s="9" t="s">
        <v>17</v>
      </c>
      <c r="Z289" s="4">
        <v>14</v>
      </c>
      <c r="AA289" s="24">
        <f>HR_Analytics[[#This Row],[Salary Hike]]/100</f>
        <v>0.14000000000000001</v>
      </c>
      <c r="AB289" s="3">
        <v>3</v>
      </c>
      <c r="AC289" s="9" t="str">
        <f>VLOOKUP(AB289,Mapping!$E$2:$F$3,2,0)</f>
        <v>Excellent</v>
      </c>
      <c r="AD289" s="3">
        <v>2</v>
      </c>
      <c r="AE289" s="9" t="str">
        <f>VLOOKUP(AD289,Mapping!$E$16:$F$19,2,0)</f>
        <v>Dissatisfied</v>
      </c>
      <c r="AF289" s="3">
        <v>1</v>
      </c>
      <c r="AG289" s="3">
        <v>10</v>
      </c>
      <c r="AH289" s="3" t="str" cm="1">
        <f t="array" ref="AH289">_xlfn.IFS(HR_Analytics[[#This Row],[Total Working Years]]&lt;=2,"0-2",HR_Analytics[[#This Row],[Total Working Years]]&lt;=5,"2-5",HR_Analytics[[#This Row],[Total Working Years]]&lt;=10,"5-10",HR_Analytics[[#This Row],[Total Working Years]]&lt;=20,"10-20",HR_Analytics[[#This Row],[Total Working Years]]&lt;=40,"20-40")</f>
        <v>5-10</v>
      </c>
      <c r="AI289" s="3">
        <v>2</v>
      </c>
      <c r="AJ289" s="3">
        <v>3</v>
      </c>
      <c r="AK289" s="9" t="str">
        <f>VLOOKUP(AJ289,Mapping!$J$10:$K$13,2,0)</f>
        <v>Better</v>
      </c>
      <c r="AL289" s="3">
        <v>2</v>
      </c>
      <c r="AM289" s="3" t="str" cm="1">
        <f t="array" ref="AM289">_xlfn.IFS(HR_Analytics[[#This Row],[Years At Company]]&lt;=2,"0-2",HR_Analytics[[#This Row],[Years At Company]]&lt;=5,"2-5",HR_Analytics[[#This Row],[Years At Company]]&lt;=10,"5-10",HR_Analytics[[#This Row],[Years At Company]]&lt;=20,"10-20",HR_Analytics[[#This Row],[Years At Company]]&lt;=40,"20-40")</f>
        <v>0-2</v>
      </c>
      <c r="AN289" s="3">
        <v>2</v>
      </c>
      <c r="AO289" s="3" t="str" cm="1">
        <f t="array" ref="AO289">_xlfn.IFS(HR_Analytics[[#This Row],[Years In Current Role]]&lt;=2,"0-2",HR_Analytics[[#This Row],[Years In Current Role]]&lt;=5,"2-5",HR_Analytics[[#This Row],[Years In Current Role]]&lt;=10,"5-10",HR_Analytics[[#This Row],[Years In Current Role]]&lt;=15,"10-15",HR_Analytics[[#This Row],[Years In Current Role]]&gt;15,"Above 15")</f>
        <v>0-2</v>
      </c>
      <c r="AP289" s="3">
        <v>1</v>
      </c>
      <c r="AQ289" s="14" t="str" cm="1">
        <f t="array" ref="AQ289">_xlfn.IFS(HR_Analytics[[#This Row],[Years Since Last Promotion]]&lt;=2,"0-2",HR_Analytics[[#This Row],[Years Since Last Promotion]]&lt;=5,"2-5",HR_Analytics[[#This Row],[Years Since Last Promotion]]&lt;=10,"5-10",HR_Analytics[[#This Row],[Years Since Last Promotion]]&lt;=15,"10-15")</f>
        <v>0-2</v>
      </c>
      <c r="AR289" s="14">
        <v>2</v>
      </c>
      <c r="AS289" s="3" t="str" cm="1">
        <f t="array" ref="AS2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90" spans="1:45" x14ac:dyDescent="0.25">
      <c r="A290" s="12">
        <v>26</v>
      </c>
      <c r="B290" s="12" t="str" cm="1">
        <f t="array" ref="B290">_xlfn.IFS(HR_Analytics[[#This Row],[Age]]&lt;=30,"Below 30",HR_Analytics[[#This Row],[Age]]&lt;=40,"30-40",HR_Analytics[[#This Row],[Age]]&lt;=60,"40-60")</f>
        <v>Below 30</v>
      </c>
      <c r="C290" s="9" t="s">
        <v>10</v>
      </c>
      <c r="D290" s="9" t="s">
        <v>11</v>
      </c>
      <c r="E290" s="9" t="s">
        <v>19</v>
      </c>
      <c r="F290" s="3">
        <v>16</v>
      </c>
      <c r="G290" s="3" t="str" cm="1">
        <f t="array" ref="G290">_xlfn.IFS(HR_Analytics[[#This Row],[Distance From Home]]&lt;=5,"1-5",HR_Analytics[[#This Row],[Distance From Home]]&lt;=10,"5-10",HR_Analytics[[#This Row],[Distance From Home]]&lt;=15,"10-15",HR_Analytics[[#This Row],[Distance From Home]]&lt;=20,"15-20",HR_Analytics[[#This Row],[Distance From Home]]&gt;20,"Above 20")</f>
        <v>15-20</v>
      </c>
      <c r="H290" s="3">
        <v>4</v>
      </c>
      <c r="I290" s="9" t="str">
        <f>VLOOKUP(H290,Mapping!$J$2:$K$6,2,0)</f>
        <v>Masters</v>
      </c>
      <c r="J290" s="9" t="s">
        <v>25</v>
      </c>
      <c r="K290" s="3">
        <v>394</v>
      </c>
      <c r="L290" s="3">
        <v>1</v>
      </c>
      <c r="M290" s="9" t="str">
        <f>VLOOKUP(L290,Mapping!$A$2:$B$5,2,0)</f>
        <v>Very Dissatisfied</v>
      </c>
      <c r="N290" s="9" t="s">
        <v>20</v>
      </c>
      <c r="O290" s="3">
        <v>3</v>
      </c>
      <c r="P290" s="9" t="str">
        <f>VLOOKUP(O290,Mapping!$A$9:$B$12,2,0)</f>
        <v>High</v>
      </c>
      <c r="Q290" s="3">
        <v>1</v>
      </c>
      <c r="R290" s="9" t="str">
        <f>VLOOKUP(Q290,Mapping!$A$16:$B$20,2,0)</f>
        <v>Entry Level</v>
      </c>
      <c r="S290" s="9" t="s">
        <v>24</v>
      </c>
      <c r="T290" s="3">
        <v>2</v>
      </c>
      <c r="U290" s="9" t="str">
        <f>VLOOKUP(T290,Mapping!$E$9:$F$12,2,0)</f>
        <v>Dissatisfied</v>
      </c>
      <c r="V290" s="9" t="s">
        <v>26</v>
      </c>
      <c r="W290" s="5">
        <v>2373</v>
      </c>
      <c r="X290" s="3">
        <v>2</v>
      </c>
      <c r="Y290" s="9" t="s">
        <v>10</v>
      </c>
      <c r="Z290" s="4">
        <v>13</v>
      </c>
      <c r="AA290" s="24">
        <f>HR_Analytics[[#This Row],[Salary Hike]]/100</f>
        <v>0.13</v>
      </c>
      <c r="AB290" s="3">
        <v>3</v>
      </c>
      <c r="AC290" s="9" t="str">
        <f>VLOOKUP(AB290,Mapping!$E$2:$F$3,2,0)</f>
        <v>Excellent</v>
      </c>
      <c r="AD290" s="3">
        <v>4</v>
      </c>
      <c r="AE290" s="9" t="str">
        <f>VLOOKUP(AD290,Mapping!$E$16:$F$19,2,0)</f>
        <v>Satisfied</v>
      </c>
      <c r="AF290" s="3">
        <v>1</v>
      </c>
      <c r="AG290" s="3">
        <v>5</v>
      </c>
      <c r="AH290" s="3" t="str" cm="1">
        <f t="array" ref="AH290">_xlfn.IFS(HR_Analytics[[#This Row],[Total Working Years]]&lt;=2,"0-2",HR_Analytics[[#This Row],[Total Working Years]]&lt;=5,"2-5",HR_Analytics[[#This Row],[Total Working Years]]&lt;=10,"5-10",HR_Analytics[[#This Row],[Total Working Years]]&lt;=20,"10-20",HR_Analytics[[#This Row],[Total Working Years]]&lt;=40,"20-40")</f>
        <v>2-5</v>
      </c>
      <c r="AI290" s="3">
        <v>2</v>
      </c>
      <c r="AJ290" s="3">
        <v>3</v>
      </c>
      <c r="AK290" s="9" t="str">
        <f>VLOOKUP(AJ290,Mapping!$J$10:$K$13,2,0)</f>
        <v>Better</v>
      </c>
      <c r="AL290" s="3">
        <v>3</v>
      </c>
      <c r="AM290" s="3" t="str" cm="1">
        <f t="array" ref="AM290">_xlfn.IFS(HR_Analytics[[#This Row],[Years At Company]]&lt;=2,"0-2",HR_Analytics[[#This Row],[Years At Company]]&lt;=5,"2-5",HR_Analytics[[#This Row],[Years At Company]]&lt;=10,"5-10",HR_Analytics[[#This Row],[Years At Company]]&lt;=20,"10-20",HR_Analytics[[#This Row],[Years At Company]]&lt;=40,"20-40")</f>
        <v>2-5</v>
      </c>
      <c r="AN290" s="3">
        <v>2</v>
      </c>
      <c r="AO290" s="3" t="str" cm="1">
        <f t="array" ref="AO290">_xlfn.IFS(HR_Analytics[[#This Row],[Years In Current Role]]&lt;=2,"0-2",HR_Analytics[[#This Row],[Years In Current Role]]&lt;=5,"2-5",HR_Analytics[[#This Row],[Years In Current Role]]&lt;=10,"5-10",HR_Analytics[[#This Row],[Years In Current Role]]&lt;=15,"10-15",HR_Analytics[[#This Row],[Years In Current Role]]&gt;15,"Above 15")</f>
        <v>0-2</v>
      </c>
      <c r="AP290" s="3">
        <v>0</v>
      </c>
      <c r="AQ290" s="14" t="str" cm="1">
        <f t="array" ref="AQ290">_xlfn.IFS(HR_Analytics[[#This Row],[Years Since Last Promotion]]&lt;=2,"0-2",HR_Analytics[[#This Row],[Years Since Last Promotion]]&lt;=5,"2-5",HR_Analytics[[#This Row],[Years Since Last Promotion]]&lt;=10,"5-10",HR_Analytics[[#This Row],[Years Since Last Promotion]]&lt;=15,"10-15")</f>
        <v>0-2</v>
      </c>
      <c r="AR290" s="14">
        <v>2</v>
      </c>
      <c r="AS290" s="3" t="str" cm="1">
        <f t="array" ref="AS2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91" spans="1:45" x14ac:dyDescent="0.25">
      <c r="A291" s="12">
        <v>28</v>
      </c>
      <c r="B291" s="12" t="str" cm="1">
        <f t="array" ref="B291">_xlfn.IFS(HR_Analytics[[#This Row],[Age]]&lt;=30,"Below 30",HR_Analytics[[#This Row],[Age]]&lt;=40,"30-40",HR_Analytics[[#This Row],[Age]]&lt;=60,"40-60")</f>
        <v>Below 30</v>
      </c>
      <c r="C291" s="9" t="s">
        <v>17</v>
      </c>
      <c r="D291" s="9" t="s">
        <v>11</v>
      </c>
      <c r="E291" s="9" t="s">
        <v>19</v>
      </c>
      <c r="F291" s="3">
        <v>8</v>
      </c>
      <c r="G291" s="3" t="str" cm="1">
        <f t="array" ref="G291">_xlfn.IFS(HR_Analytics[[#This Row],[Distance From Home]]&lt;=5,"1-5",HR_Analytics[[#This Row],[Distance From Home]]&lt;=10,"5-10",HR_Analytics[[#This Row],[Distance From Home]]&lt;=15,"10-15",HR_Analytics[[#This Row],[Distance From Home]]&lt;=20,"15-20",HR_Analytics[[#This Row],[Distance From Home]]&gt;20,"Above 20")</f>
        <v>5-10</v>
      </c>
      <c r="H291" s="3">
        <v>2</v>
      </c>
      <c r="I291" s="9" t="str">
        <f>VLOOKUP(H291,Mapping!$J$2:$K$6,2,0)</f>
        <v>College</v>
      </c>
      <c r="J291" s="9" t="s">
        <v>13</v>
      </c>
      <c r="K291" s="3">
        <v>395</v>
      </c>
      <c r="L291" s="3">
        <v>4</v>
      </c>
      <c r="M291" s="9" t="str">
        <f>VLOOKUP(L291,Mapping!$A$2:$B$5,2,0)</f>
        <v>Satisfied</v>
      </c>
      <c r="N291" s="9" t="s">
        <v>14</v>
      </c>
      <c r="O291" s="3">
        <v>3</v>
      </c>
      <c r="P291" s="9" t="str">
        <f>VLOOKUP(O291,Mapping!$A$9:$B$12,2,0)</f>
        <v>High</v>
      </c>
      <c r="Q291" s="3">
        <v>1</v>
      </c>
      <c r="R291" s="9" t="str">
        <f>VLOOKUP(Q291,Mapping!$A$16:$B$20,2,0)</f>
        <v>Entry Level</v>
      </c>
      <c r="S291" s="9" t="s">
        <v>21</v>
      </c>
      <c r="T291" s="3">
        <v>4</v>
      </c>
      <c r="U291" s="9" t="str">
        <f>VLOOKUP(T291,Mapping!$E$9:$F$12,2,0)</f>
        <v>Satisfied</v>
      </c>
      <c r="V291" s="9" t="s">
        <v>16</v>
      </c>
      <c r="W291" s="5">
        <v>3310</v>
      </c>
      <c r="X291" s="3">
        <v>1</v>
      </c>
      <c r="Y291" s="9" t="s">
        <v>17</v>
      </c>
      <c r="Z291" s="4">
        <v>21</v>
      </c>
      <c r="AA291" s="24">
        <f>HR_Analytics[[#This Row],[Salary Hike]]/100</f>
        <v>0.21</v>
      </c>
      <c r="AB291" s="3">
        <v>4</v>
      </c>
      <c r="AC291" s="9" t="str">
        <f>VLOOKUP(AB291,Mapping!$E$2:$F$3,2,0)</f>
        <v>Outstanding</v>
      </c>
      <c r="AD291" s="3">
        <v>4</v>
      </c>
      <c r="AE291" s="9" t="str">
        <f>VLOOKUP(AD291,Mapping!$E$16:$F$19,2,0)</f>
        <v>Satisfied</v>
      </c>
      <c r="AF291" s="3">
        <v>0</v>
      </c>
      <c r="AG291" s="3">
        <v>5</v>
      </c>
      <c r="AH291" s="3" t="str" cm="1">
        <f t="array" ref="AH291">_xlfn.IFS(HR_Analytics[[#This Row],[Total Working Years]]&lt;=2,"0-2",HR_Analytics[[#This Row],[Total Working Years]]&lt;=5,"2-5",HR_Analytics[[#This Row],[Total Working Years]]&lt;=10,"5-10",HR_Analytics[[#This Row],[Total Working Years]]&lt;=20,"10-20",HR_Analytics[[#This Row],[Total Working Years]]&lt;=40,"20-40")</f>
        <v>2-5</v>
      </c>
      <c r="AI291" s="3">
        <v>3</v>
      </c>
      <c r="AJ291" s="3">
        <v>3</v>
      </c>
      <c r="AK291" s="9" t="str">
        <f>VLOOKUP(AJ291,Mapping!$J$10:$K$13,2,0)</f>
        <v>Better</v>
      </c>
      <c r="AL291" s="3">
        <v>5</v>
      </c>
      <c r="AM291" s="3" t="str" cm="1">
        <f t="array" ref="AM291">_xlfn.IFS(HR_Analytics[[#This Row],[Years At Company]]&lt;=2,"0-2",HR_Analytics[[#This Row],[Years At Company]]&lt;=5,"2-5",HR_Analytics[[#This Row],[Years At Company]]&lt;=10,"5-10",HR_Analytics[[#This Row],[Years At Company]]&lt;=20,"10-20",HR_Analytics[[#This Row],[Years At Company]]&lt;=40,"20-40")</f>
        <v>2-5</v>
      </c>
      <c r="AN291" s="3">
        <v>3</v>
      </c>
      <c r="AO291" s="3" t="str" cm="1">
        <f t="array" ref="AO291">_xlfn.IFS(HR_Analytics[[#This Row],[Years In Current Role]]&lt;=2,"0-2",HR_Analytics[[#This Row],[Years In Current Role]]&lt;=5,"2-5",HR_Analytics[[#This Row],[Years In Current Role]]&lt;=10,"5-10",HR_Analytics[[#This Row],[Years In Current Role]]&lt;=15,"10-15",HR_Analytics[[#This Row],[Years In Current Role]]&gt;15,"Above 15")</f>
        <v>2-5</v>
      </c>
      <c r="AP291" s="3">
        <v>0</v>
      </c>
      <c r="AQ291" s="14" t="str" cm="1">
        <f t="array" ref="AQ291">_xlfn.IFS(HR_Analytics[[#This Row],[Years Since Last Promotion]]&lt;=2,"0-2",HR_Analytics[[#This Row],[Years Since Last Promotion]]&lt;=5,"2-5",HR_Analytics[[#This Row],[Years Since Last Promotion]]&lt;=10,"5-10",HR_Analytics[[#This Row],[Years Since Last Promotion]]&lt;=15,"10-15")</f>
        <v>0-2</v>
      </c>
      <c r="AR291" s="14">
        <v>2</v>
      </c>
      <c r="AS291" s="3" t="str" cm="1">
        <f t="array" ref="AS2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92" spans="1:45" x14ac:dyDescent="0.25">
      <c r="A292" s="12">
        <v>49</v>
      </c>
      <c r="B292" s="12" t="str" cm="1">
        <f t="array" ref="B292">_xlfn.IFS(HR_Analytics[[#This Row],[Age]]&lt;=30,"Below 30",HR_Analytics[[#This Row],[Age]]&lt;=40,"30-40",HR_Analytics[[#This Row],[Age]]&lt;=60,"40-60")</f>
        <v>40-60</v>
      </c>
      <c r="C292" s="9" t="s">
        <v>17</v>
      </c>
      <c r="D292" s="9" t="s">
        <v>18</v>
      </c>
      <c r="E292" s="9" t="s">
        <v>19</v>
      </c>
      <c r="F292" s="3">
        <v>10</v>
      </c>
      <c r="G292" s="3" t="str" cm="1">
        <f t="array" ref="G292">_xlfn.IFS(HR_Analytics[[#This Row],[Distance From Home]]&lt;=5,"1-5",HR_Analytics[[#This Row],[Distance From Home]]&lt;=10,"5-10",HR_Analytics[[#This Row],[Distance From Home]]&lt;=15,"10-15",HR_Analytics[[#This Row],[Distance From Home]]&lt;=20,"15-20",HR_Analytics[[#This Row],[Distance From Home]]&gt;20,"Above 20")</f>
        <v>5-10</v>
      </c>
      <c r="H292" s="3">
        <v>4</v>
      </c>
      <c r="I292" s="9" t="str">
        <f>VLOOKUP(H292,Mapping!$J$2:$K$6,2,0)</f>
        <v>Masters</v>
      </c>
      <c r="J292" s="9" t="s">
        <v>13</v>
      </c>
      <c r="K292" s="3">
        <v>396</v>
      </c>
      <c r="L292" s="3">
        <v>3</v>
      </c>
      <c r="M292" s="9" t="str">
        <f>VLOOKUP(L292,Mapping!$A$2:$B$5,2,0)</f>
        <v>Neutral</v>
      </c>
      <c r="N292" s="9" t="s">
        <v>14</v>
      </c>
      <c r="O292" s="3">
        <v>3</v>
      </c>
      <c r="P292" s="9" t="str">
        <f>VLOOKUP(O292,Mapping!$A$9:$B$12,2,0)</f>
        <v>High</v>
      </c>
      <c r="Q292" s="3">
        <v>5</v>
      </c>
      <c r="R292" s="9" t="str">
        <f>VLOOKUP(Q292,Mapping!$A$16:$B$20,2,0)</f>
        <v>Executive</v>
      </c>
      <c r="S292" s="9" t="s">
        <v>32</v>
      </c>
      <c r="T292" s="3">
        <v>1</v>
      </c>
      <c r="U292" s="9" t="str">
        <f>VLOOKUP(T292,Mapping!$E$9:$F$12,2,0)</f>
        <v>Very Dissatisfied</v>
      </c>
      <c r="V292" s="9" t="s">
        <v>16</v>
      </c>
      <c r="W292" s="5">
        <v>18665</v>
      </c>
      <c r="X292" s="3">
        <v>9</v>
      </c>
      <c r="Y292" s="9" t="s">
        <v>10</v>
      </c>
      <c r="Z292" s="4">
        <v>11</v>
      </c>
      <c r="AA292" s="24">
        <f>HR_Analytics[[#This Row],[Salary Hike]]/100</f>
        <v>0.11</v>
      </c>
      <c r="AB292" s="3">
        <v>3</v>
      </c>
      <c r="AC292" s="9" t="str">
        <f>VLOOKUP(AB292,Mapping!$E$2:$F$3,2,0)</f>
        <v>Excellent</v>
      </c>
      <c r="AD292" s="3">
        <v>4</v>
      </c>
      <c r="AE292" s="9" t="str">
        <f>VLOOKUP(AD292,Mapping!$E$16:$F$19,2,0)</f>
        <v>Satisfied</v>
      </c>
      <c r="AF292" s="3">
        <v>0</v>
      </c>
      <c r="AG292" s="3">
        <v>22</v>
      </c>
      <c r="AH292" s="3" t="str" cm="1">
        <f t="array" ref="AH292">_xlfn.IFS(HR_Analytics[[#This Row],[Total Working Years]]&lt;=2,"0-2",HR_Analytics[[#This Row],[Total Working Years]]&lt;=5,"2-5",HR_Analytics[[#This Row],[Total Working Years]]&lt;=10,"5-10",HR_Analytics[[#This Row],[Total Working Years]]&lt;=20,"10-20",HR_Analytics[[#This Row],[Total Working Years]]&lt;=40,"20-40")</f>
        <v>20-40</v>
      </c>
      <c r="AI292" s="3">
        <v>4</v>
      </c>
      <c r="AJ292" s="3">
        <v>3</v>
      </c>
      <c r="AK292" s="9" t="str">
        <f>VLOOKUP(AJ292,Mapping!$J$10:$K$13,2,0)</f>
        <v>Better</v>
      </c>
      <c r="AL292" s="3">
        <v>3</v>
      </c>
      <c r="AM292" s="3" t="str" cm="1">
        <f t="array" ref="AM292">_xlfn.IFS(HR_Analytics[[#This Row],[Years At Company]]&lt;=2,"0-2",HR_Analytics[[#This Row],[Years At Company]]&lt;=5,"2-5",HR_Analytics[[#This Row],[Years At Company]]&lt;=10,"5-10",HR_Analytics[[#This Row],[Years At Company]]&lt;=20,"10-20",HR_Analytics[[#This Row],[Years At Company]]&lt;=40,"20-40")</f>
        <v>2-5</v>
      </c>
      <c r="AN292" s="3">
        <v>2</v>
      </c>
      <c r="AO292" s="3" t="str" cm="1">
        <f t="array" ref="AO292">_xlfn.IFS(HR_Analytics[[#This Row],[Years In Current Role]]&lt;=2,"0-2",HR_Analytics[[#This Row],[Years In Current Role]]&lt;=5,"2-5",HR_Analytics[[#This Row],[Years In Current Role]]&lt;=10,"5-10",HR_Analytics[[#This Row],[Years In Current Role]]&lt;=15,"10-15",HR_Analytics[[#This Row],[Years In Current Role]]&gt;15,"Above 15")</f>
        <v>0-2</v>
      </c>
      <c r="AP292" s="3">
        <v>1</v>
      </c>
      <c r="AQ292" s="14" t="str" cm="1">
        <f t="array" ref="AQ292">_xlfn.IFS(HR_Analytics[[#This Row],[Years Since Last Promotion]]&lt;=2,"0-2",HR_Analytics[[#This Row],[Years Since Last Promotion]]&lt;=5,"2-5",HR_Analytics[[#This Row],[Years Since Last Promotion]]&lt;=10,"5-10",HR_Analytics[[#This Row],[Years Since Last Promotion]]&lt;=15,"10-15")</f>
        <v>0-2</v>
      </c>
      <c r="AR292" s="14">
        <v>2</v>
      </c>
      <c r="AS292" s="3" t="str" cm="1">
        <f t="array" ref="AS2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93" spans="1:45" x14ac:dyDescent="0.25">
      <c r="A293" s="12">
        <v>36</v>
      </c>
      <c r="B293" s="12" t="str" cm="1">
        <f t="array" ref="B293">_xlfn.IFS(HR_Analytics[[#This Row],[Age]]&lt;=30,"Below 30",HR_Analytics[[#This Row],[Age]]&lt;=40,"30-40",HR_Analytics[[#This Row],[Age]]&lt;=60,"40-60")</f>
        <v>30-40</v>
      </c>
      <c r="C293" s="9" t="s">
        <v>17</v>
      </c>
      <c r="D293" s="9" t="s">
        <v>11</v>
      </c>
      <c r="E293" s="9" t="s">
        <v>19</v>
      </c>
      <c r="F293" s="3">
        <v>3</v>
      </c>
      <c r="G293" s="3" t="str" cm="1">
        <f t="array" ref="G293">_xlfn.IFS(HR_Analytics[[#This Row],[Distance From Home]]&lt;=5,"1-5",HR_Analytics[[#This Row],[Distance From Home]]&lt;=10,"5-10",HR_Analytics[[#This Row],[Distance From Home]]&lt;=15,"10-15",HR_Analytics[[#This Row],[Distance From Home]]&lt;=20,"15-20",HR_Analytics[[#This Row],[Distance From Home]]&gt;20,"Above 20")</f>
        <v>1-5</v>
      </c>
      <c r="H293" s="3">
        <v>3</v>
      </c>
      <c r="I293" s="9" t="str">
        <f>VLOOKUP(H293,Mapping!$J$2:$K$6,2,0)</f>
        <v>Bachelors</v>
      </c>
      <c r="J293" s="9" t="s">
        <v>34</v>
      </c>
      <c r="K293" s="3">
        <v>397</v>
      </c>
      <c r="L293" s="3">
        <v>3</v>
      </c>
      <c r="M293" s="9" t="str">
        <f>VLOOKUP(L293,Mapping!$A$2:$B$5,2,0)</f>
        <v>Neutral</v>
      </c>
      <c r="N293" s="9" t="s">
        <v>20</v>
      </c>
      <c r="O293" s="3">
        <v>3</v>
      </c>
      <c r="P293" s="9" t="str">
        <f>VLOOKUP(O293,Mapping!$A$9:$B$12,2,0)</f>
        <v>High</v>
      </c>
      <c r="Q293" s="3">
        <v>2</v>
      </c>
      <c r="R293" s="9" t="str">
        <f>VLOOKUP(Q293,Mapping!$A$16:$B$20,2,0)</f>
        <v>Junior</v>
      </c>
      <c r="S293" s="9" t="s">
        <v>21</v>
      </c>
      <c r="T293" s="3">
        <v>2</v>
      </c>
      <c r="U293" s="9" t="str">
        <f>VLOOKUP(T293,Mapping!$E$9:$F$12,2,0)</f>
        <v>Dissatisfied</v>
      </c>
      <c r="V293" s="9" t="s">
        <v>16</v>
      </c>
      <c r="W293" s="5">
        <v>4485</v>
      </c>
      <c r="X293" s="3">
        <v>4</v>
      </c>
      <c r="Y293" s="9" t="s">
        <v>17</v>
      </c>
      <c r="Z293" s="4">
        <v>12</v>
      </c>
      <c r="AA293" s="24">
        <f>HR_Analytics[[#This Row],[Salary Hike]]/100</f>
        <v>0.12</v>
      </c>
      <c r="AB293" s="3">
        <v>3</v>
      </c>
      <c r="AC293" s="9" t="str">
        <f>VLOOKUP(AB293,Mapping!$E$2:$F$3,2,0)</f>
        <v>Excellent</v>
      </c>
      <c r="AD293" s="3">
        <v>4</v>
      </c>
      <c r="AE293" s="9" t="str">
        <f>VLOOKUP(AD293,Mapping!$E$16:$F$19,2,0)</f>
        <v>Satisfied</v>
      </c>
      <c r="AF293" s="3">
        <v>0</v>
      </c>
      <c r="AG293" s="3">
        <v>10</v>
      </c>
      <c r="AH293" s="3" t="str" cm="1">
        <f t="array" ref="AH293">_xlfn.IFS(HR_Analytics[[#This Row],[Total Working Years]]&lt;=2,"0-2",HR_Analytics[[#This Row],[Total Working Years]]&lt;=5,"2-5",HR_Analytics[[#This Row],[Total Working Years]]&lt;=10,"5-10",HR_Analytics[[#This Row],[Total Working Years]]&lt;=20,"10-20",HR_Analytics[[#This Row],[Total Working Years]]&lt;=40,"20-40")</f>
        <v>5-10</v>
      </c>
      <c r="AI293" s="3">
        <v>2</v>
      </c>
      <c r="AJ293" s="3">
        <v>3</v>
      </c>
      <c r="AK293" s="9" t="str">
        <f>VLOOKUP(AJ293,Mapping!$J$10:$K$13,2,0)</f>
        <v>Better</v>
      </c>
      <c r="AL293" s="3">
        <v>8</v>
      </c>
      <c r="AM293" s="3" t="str" cm="1">
        <f t="array" ref="AM293">_xlfn.IFS(HR_Analytics[[#This Row],[Years At Company]]&lt;=2,"0-2",HR_Analytics[[#This Row],[Years At Company]]&lt;=5,"2-5",HR_Analytics[[#This Row],[Years At Company]]&lt;=10,"5-10",HR_Analytics[[#This Row],[Years At Company]]&lt;=20,"10-20",HR_Analytics[[#This Row],[Years At Company]]&lt;=40,"20-40")</f>
        <v>5-10</v>
      </c>
      <c r="AN293" s="3">
        <v>0</v>
      </c>
      <c r="AO293" s="3" t="str" cm="1">
        <f t="array" ref="AO293">_xlfn.IFS(HR_Analytics[[#This Row],[Years In Current Role]]&lt;=2,"0-2",HR_Analytics[[#This Row],[Years In Current Role]]&lt;=5,"2-5",HR_Analytics[[#This Row],[Years In Current Role]]&lt;=10,"5-10",HR_Analytics[[#This Row],[Years In Current Role]]&lt;=15,"10-15",HR_Analytics[[#This Row],[Years In Current Role]]&gt;15,"Above 15")</f>
        <v>0-2</v>
      </c>
      <c r="AP293" s="3">
        <v>7</v>
      </c>
      <c r="AQ293" s="14" t="str" cm="1">
        <f t="array" ref="AQ293">_xlfn.IFS(HR_Analytics[[#This Row],[Years Since Last Promotion]]&lt;=2,"0-2",HR_Analytics[[#This Row],[Years Since Last Promotion]]&lt;=5,"2-5",HR_Analytics[[#This Row],[Years Since Last Promotion]]&lt;=10,"5-10",HR_Analytics[[#This Row],[Years Since Last Promotion]]&lt;=15,"10-15")</f>
        <v>5-10</v>
      </c>
      <c r="AR293" s="14">
        <v>7</v>
      </c>
      <c r="AS293" s="3" t="str" cm="1">
        <f t="array" ref="AS2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94" spans="1:45" x14ac:dyDescent="0.25">
      <c r="A294" s="12">
        <v>31</v>
      </c>
      <c r="B294" s="12" t="str" cm="1">
        <f t="array" ref="B294">_xlfn.IFS(HR_Analytics[[#This Row],[Age]]&lt;=30,"Below 30",HR_Analytics[[#This Row],[Age]]&lt;=40,"30-40",HR_Analytics[[#This Row],[Age]]&lt;=60,"40-60")</f>
        <v>30-40</v>
      </c>
      <c r="C294" s="9" t="s">
        <v>17</v>
      </c>
      <c r="D294" s="9" t="s">
        <v>18</v>
      </c>
      <c r="E294" s="9" t="s">
        <v>12</v>
      </c>
      <c r="F294" s="3">
        <v>5</v>
      </c>
      <c r="G294" s="3" t="str" cm="1">
        <f t="array" ref="G294">_xlfn.IFS(HR_Analytics[[#This Row],[Distance From Home]]&lt;=5,"1-5",HR_Analytics[[#This Row],[Distance From Home]]&lt;=10,"5-10",HR_Analytics[[#This Row],[Distance From Home]]&lt;=15,"10-15",HR_Analytics[[#This Row],[Distance From Home]]&lt;=20,"15-20",HR_Analytics[[#This Row],[Distance From Home]]&gt;20,"Above 20")</f>
        <v>1-5</v>
      </c>
      <c r="H294" s="3">
        <v>3</v>
      </c>
      <c r="I294" s="9" t="str">
        <f>VLOOKUP(H294,Mapping!$J$2:$K$6,2,0)</f>
        <v>Bachelors</v>
      </c>
      <c r="J294" s="9" t="s">
        <v>33</v>
      </c>
      <c r="K294" s="3">
        <v>399</v>
      </c>
      <c r="L294" s="3">
        <v>4</v>
      </c>
      <c r="M294" s="9" t="str">
        <f>VLOOKUP(L294,Mapping!$A$2:$B$5,2,0)</f>
        <v>Satisfied</v>
      </c>
      <c r="N294" s="9" t="s">
        <v>14</v>
      </c>
      <c r="O294" s="3">
        <v>3</v>
      </c>
      <c r="P294" s="9" t="str">
        <f>VLOOKUP(O294,Mapping!$A$9:$B$12,2,0)</f>
        <v>High</v>
      </c>
      <c r="Q294" s="3">
        <v>1</v>
      </c>
      <c r="R294" s="9" t="str">
        <f>VLOOKUP(Q294,Mapping!$A$16:$B$20,2,0)</f>
        <v>Entry Level</v>
      </c>
      <c r="S294" s="9" t="s">
        <v>31</v>
      </c>
      <c r="T294" s="3">
        <v>2</v>
      </c>
      <c r="U294" s="9" t="str">
        <f>VLOOKUP(T294,Mapping!$E$9:$F$12,2,0)</f>
        <v>Dissatisfied</v>
      </c>
      <c r="V294" s="9" t="s">
        <v>26</v>
      </c>
      <c r="W294" s="5">
        <v>2789</v>
      </c>
      <c r="X294" s="3">
        <v>1</v>
      </c>
      <c r="Y294" s="9" t="s">
        <v>17</v>
      </c>
      <c r="Z294" s="4">
        <v>11</v>
      </c>
      <c r="AA294" s="24">
        <f>HR_Analytics[[#This Row],[Salary Hike]]/100</f>
        <v>0.11</v>
      </c>
      <c r="AB294" s="3">
        <v>3</v>
      </c>
      <c r="AC294" s="9" t="str">
        <f>VLOOKUP(AB294,Mapping!$E$2:$F$3,2,0)</f>
        <v>Excellent</v>
      </c>
      <c r="AD294" s="3">
        <v>3</v>
      </c>
      <c r="AE294" s="9" t="str">
        <f>VLOOKUP(AD294,Mapping!$E$16:$F$19,2,0)</f>
        <v>Neutral</v>
      </c>
      <c r="AF294" s="3">
        <v>1</v>
      </c>
      <c r="AG294" s="3">
        <v>2</v>
      </c>
      <c r="AH294" s="3" t="str" cm="1">
        <f t="array" ref="AH294">_xlfn.IFS(HR_Analytics[[#This Row],[Total Working Years]]&lt;=2,"0-2",HR_Analytics[[#This Row],[Total Working Years]]&lt;=5,"2-5",HR_Analytics[[#This Row],[Total Working Years]]&lt;=10,"5-10",HR_Analytics[[#This Row],[Total Working Years]]&lt;=20,"10-20",HR_Analytics[[#This Row],[Total Working Years]]&lt;=40,"20-40")</f>
        <v>0-2</v>
      </c>
      <c r="AI294" s="3">
        <v>5</v>
      </c>
      <c r="AJ294" s="3">
        <v>2</v>
      </c>
      <c r="AK294" s="9" t="str">
        <f>VLOOKUP(AJ294,Mapping!$J$10:$K$13,2,0)</f>
        <v>Good</v>
      </c>
      <c r="AL294" s="3">
        <v>2</v>
      </c>
      <c r="AM294" s="3" t="str" cm="1">
        <f t="array" ref="AM294">_xlfn.IFS(HR_Analytics[[#This Row],[Years At Company]]&lt;=2,"0-2",HR_Analytics[[#This Row],[Years At Company]]&lt;=5,"2-5",HR_Analytics[[#This Row],[Years At Company]]&lt;=10,"5-10",HR_Analytics[[#This Row],[Years At Company]]&lt;=20,"10-20",HR_Analytics[[#This Row],[Years At Company]]&lt;=40,"20-40")</f>
        <v>0-2</v>
      </c>
      <c r="AN294" s="3">
        <v>2</v>
      </c>
      <c r="AO294" s="3" t="str" cm="1">
        <f t="array" ref="AO294">_xlfn.IFS(HR_Analytics[[#This Row],[Years In Current Role]]&lt;=2,"0-2",HR_Analytics[[#This Row],[Years In Current Role]]&lt;=5,"2-5",HR_Analytics[[#This Row],[Years In Current Role]]&lt;=10,"5-10",HR_Analytics[[#This Row],[Years In Current Role]]&lt;=15,"10-15",HR_Analytics[[#This Row],[Years In Current Role]]&gt;15,"Above 15")</f>
        <v>0-2</v>
      </c>
      <c r="AP294" s="3">
        <v>2</v>
      </c>
      <c r="AQ294" s="14" t="str" cm="1">
        <f t="array" ref="AQ294">_xlfn.IFS(HR_Analytics[[#This Row],[Years Since Last Promotion]]&lt;=2,"0-2",HR_Analytics[[#This Row],[Years Since Last Promotion]]&lt;=5,"2-5",HR_Analytics[[#This Row],[Years Since Last Promotion]]&lt;=10,"5-10",HR_Analytics[[#This Row],[Years Since Last Promotion]]&lt;=15,"10-15")</f>
        <v>0-2</v>
      </c>
      <c r="AR294" s="14">
        <v>2</v>
      </c>
      <c r="AS294" s="3" t="str" cm="1">
        <f t="array" ref="AS2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95" spans="1:45" x14ac:dyDescent="0.25">
      <c r="A295" s="12">
        <v>26</v>
      </c>
      <c r="B295" s="12" t="str" cm="1">
        <f t="array" ref="B295">_xlfn.IFS(HR_Analytics[[#This Row],[Age]]&lt;=30,"Below 30",HR_Analytics[[#This Row],[Age]]&lt;=40,"30-40",HR_Analytics[[#This Row],[Age]]&lt;=60,"40-60")</f>
        <v>Below 30</v>
      </c>
      <c r="C295" s="9" t="s">
        <v>10</v>
      </c>
      <c r="D295" s="9" t="s">
        <v>11</v>
      </c>
      <c r="E295" s="9" t="s">
        <v>12</v>
      </c>
      <c r="F295" s="3">
        <v>4</v>
      </c>
      <c r="G295" s="3" t="str" cm="1">
        <f t="array" ref="G295">_xlfn.IFS(HR_Analytics[[#This Row],[Distance From Home]]&lt;=5,"1-5",HR_Analytics[[#This Row],[Distance From Home]]&lt;=10,"5-10",HR_Analytics[[#This Row],[Distance From Home]]&lt;=15,"10-15",HR_Analytics[[#This Row],[Distance From Home]]&lt;=20,"15-20",HR_Analytics[[#This Row],[Distance From Home]]&gt;20,"Above 20")</f>
        <v>1-5</v>
      </c>
      <c r="H295" s="3">
        <v>4</v>
      </c>
      <c r="I295" s="9" t="str">
        <f>VLOOKUP(H295,Mapping!$J$2:$K$6,2,0)</f>
        <v>Masters</v>
      </c>
      <c r="J295" s="9" t="s">
        <v>33</v>
      </c>
      <c r="K295" s="3">
        <v>401</v>
      </c>
      <c r="L295" s="3">
        <v>4</v>
      </c>
      <c r="M295" s="9" t="str">
        <f>VLOOKUP(L295,Mapping!$A$2:$B$5,2,0)</f>
        <v>Satisfied</v>
      </c>
      <c r="N295" s="9" t="s">
        <v>20</v>
      </c>
      <c r="O295" s="3">
        <v>2</v>
      </c>
      <c r="P295" s="9" t="str">
        <f>VLOOKUP(O295,Mapping!$A$9:$B$12,2,0)</f>
        <v>Medium</v>
      </c>
      <c r="Q295" s="3">
        <v>2</v>
      </c>
      <c r="R295" s="9" t="str">
        <f>VLOOKUP(Q295,Mapping!$A$16:$B$20,2,0)</f>
        <v>Junior</v>
      </c>
      <c r="S295" s="9" t="s">
        <v>15</v>
      </c>
      <c r="T295" s="3">
        <v>4</v>
      </c>
      <c r="U295" s="9" t="str">
        <f>VLOOKUP(T295,Mapping!$E$9:$F$12,2,0)</f>
        <v>Satisfied</v>
      </c>
      <c r="V295" s="9" t="s">
        <v>16</v>
      </c>
      <c r="W295" s="5">
        <v>5828</v>
      </c>
      <c r="X295" s="3">
        <v>1</v>
      </c>
      <c r="Y295" s="9" t="s">
        <v>10</v>
      </c>
      <c r="Z295" s="4">
        <v>12</v>
      </c>
      <c r="AA295" s="24">
        <f>HR_Analytics[[#This Row],[Salary Hike]]/100</f>
        <v>0.12</v>
      </c>
      <c r="AB295" s="3">
        <v>3</v>
      </c>
      <c r="AC295" s="9" t="str">
        <f>VLOOKUP(AB295,Mapping!$E$2:$F$3,2,0)</f>
        <v>Excellent</v>
      </c>
      <c r="AD295" s="3">
        <v>2</v>
      </c>
      <c r="AE295" s="9" t="str">
        <f>VLOOKUP(AD295,Mapping!$E$16:$F$19,2,0)</f>
        <v>Dissatisfied</v>
      </c>
      <c r="AF295" s="3">
        <v>0</v>
      </c>
      <c r="AG295" s="3">
        <v>8</v>
      </c>
      <c r="AH295" s="3" t="str" cm="1">
        <f t="array" ref="AH295">_xlfn.IFS(HR_Analytics[[#This Row],[Total Working Years]]&lt;=2,"0-2",HR_Analytics[[#This Row],[Total Working Years]]&lt;=5,"2-5",HR_Analytics[[#This Row],[Total Working Years]]&lt;=10,"5-10",HR_Analytics[[#This Row],[Total Working Years]]&lt;=20,"10-20",HR_Analytics[[#This Row],[Total Working Years]]&lt;=40,"20-40")</f>
        <v>5-10</v>
      </c>
      <c r="AI295" s="3">
        <v>0</v>
      </c>
      <c r="AJ295" s="3">
        <v>3</v>
      </c>
      <c r="AK295" s="9" t="str">
        <f>VLOOKUP(AJ295,Mapping!$J$10:$K$13,2,0)</f>
        <v>Better</v>
      </c>
      <c r="AL295" s="3">
        <v>8</v>
      </c>
      <c r="AM295" s="3" t="str" cm="1">
        <f t="array" ref="AM295">_xlfn.IFS(HR_Analytics[[#This Row],[Years At Company]]&lt;=2,"0-2",HR_Analytics[[#This Row],[Years At Company]]&lt;=5,"2-5",HR_Analytics[[#This Row],[Years At Company]]&lt;=10,"5-10",HR_Analytics[[#This Row],[Years At Company]]&lt;=20,"10-20",HR_Analytics[[#This Row],[Years At Company]]&lt;=40,"20-40")</f>
        <v>5-10</v>
      </c>
      <c r="AN295" s="3">
        <v>7</v>
      </c>
      <c r="AO295" s="3" t="str" cm="1">
        <f t="array" ref="AO295">_xlfn.IFS(HR_Analytics[[#This Row],[Years In Current Role]]&lt;=2,"0-2",HR_Analytics[[#This Row],[Years In Current Role]]&lt;=5,"2-5",HR_Analytics[[#This Row],[Years In Current Role]]&lt;=10,"5-10",HR_Analytics[[#This Row],[Years In Current Role]]&lt;=15,"10-15",HR_Analytics[[#This Row],[Years In Current Role]]&gt;15,"Above 15")</f>
        <v>5-10</v>
      </c>
      <c r="AP295" s="3">
        <v>7</v>
      </c>
      <c r="AQ295" s="14" t="str" cm="1">
        <f t="array" ref="AQ295">_xlfn.IFS(HR_Analytics[[#This Row],[Years Since Last Promotion]]&lt;=2,"0-2",HR_Analytics[[#This Row],[Years Since Last Promotion]]&lt;=5,"2-5",HR_Analytics[[#This Row],[Years Since Last Promotion]]&lt;=10,"5-10",HR_Analytics[[#This Row],[Years Since Last Promotion]]&lt;=15,"10-15")</f>
        <v>5-10</v>
      </c>
      <c r="AR295" s="14">
        <v>4</v>
      </c>
      <c r="AS295" s="3" t="str" cm="1">
        <f t="array" ref="AS2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296" spans="1:45" x14ac:dyDescent="0.25">
      <c r="A296" s="12">
        <v>37</v>
      </c>
      <c r="B296" s="12" t="str" cm="1">
        <f t="array" ref="B296">_xlfn.IFS(HR_Analytics[[#This Row],[Age]]&lt;=30,"Below 30",HR_Analytics[[#This Row],[Age]]&lt;=40,"30-40",HR_Analytics[[#This Row],[Age]]&lt;=60,"40-60")</f>
        <v>30-40</v>
      </c>
      <c r="C296" s="9" t="s">
        <v>17</v>
      </c>
      <c r="D296" s="9" t="s">
        <v>18</v>
      </c>
      <c r="E296" s="9" t="s">
        <v>19</v>
      </c>
      <c r="F296" s="3">
        <v>9</v>
      </c>
      <c r="G296" s="3" t="str" cm="1">
        <f t="array" ref="G296">_xlfn.IFS(HR_Analytics[[#This Row],[Distance From Home]]&lt;=5,"1-5",HR_Analytics[[#This Row],[Distance From Home]]&lt;=10,"5-10",HR_Analytics[[#This Row],[Distance From Home]]&lt;=15,"10-15",HR_Analytics[[#This Row],[Distance From Home]]&lt;=20,"15-20",HR_Analytics[[#This Row],[Distance From Home]]&gt;20,"Above 20")</f>
        <v>5-10</v>
      </c>
      <c r="H296" s="3">
        <v>3</v>
      </c>
      <c r="I296" s="9" t="str">
        <f>VLOOKUP(H296,Mapping!$J$2:$K$6,2,0)</f>
        <v>Bachelors</v>
      </c>
      <c r="J296" s="9" t="s">
        <v>25</v>
      </c>
      <c r="K296" s="3">
        <v>403</v>
      </c>
      <c r="L296" s="3">
        <v>2</v>
      </c>
      <c r="M296" s="9" t="str">
        <f>VLOOKUP(L296,Mapping!$A$2:$B$5,2,0)</f>
        <v>Dissatisfied</v>
      </c>
      <c r="N296" s="9" t="s">
        <v>20</v>
      </c>
      <c r="O296" s="3">
        <v>3</v>
      </c>
      <c r="P296" s="9" t="str">
        <f>VLOOKUP(O296,Mapping!$A$9:$B$12,2,0)</f>
        <v>High</v>
      </c>
      <c r="Q296" s="3">
        <v>1</v>
      </c>
      <c r="R296" s="9" t="str">
        <f>VLOOKUP(Q296,Mapping!$A$16:$B$20,2,0)</f>
        <v>Entry Level</v>
      </c>
      <c r="S296" s="9" t="s">
        <v>21</v>
      </c>
      <c r="T296" s="3">
        <v>4</v>
      </c>
      <c r="U296" s="9" t="str">
        <f>VLOOKUP(T296,Mapping!$E$9:$F$12,2,0)</f>
        <v>Satisfied</v>
      </c>
      <c r="V296" s="9" t="s">
        <v>22</v>
      </c>
      <c r="W296" s="5">
        <v>2326</v>
      </c>
      <c r="X296" s="3">
        <v>1</v>
      </c>
      <c r="Y296" s="9" t="s">
        <v>10</v>
      </c>
      <c r="Z296" s="4">
        <v>12</v>
      </c>
      <c r="AA296" s="24">
        <f>HR_Analytics[[#This Row],[Salary Hike]]/100</f>
        <v>0.12</v>
      </c>
      <c r="AB296" s="3">
        <v>3</v>
      </c>
      <c r="AC296" s="9" t="str">
        <f>VLOOKUP(AB296,Mapping!$E$2:$F$3,2,0)</f>
        <v>Excellent</v>
      </c>
      <c r="AD296" s="3">
        <v>3</v>
      </c>
      <c r="AE296" s="9" t="str">
        <f>VLOOKUP(AD296,Mapping!$E$16:$F$19,2,0)</f>
        <v>Neutral</v>
      </c>
      <c r="AF296" s="3">
        <v>3</v>
      </c>
      <c r="AG296" s="3">
        <v>4</v>
      </c>
      <c r="AH296" s="3" t="str" cm="1">
        <f t="array" ref="AH296">_xlfn.IFS(HR_Analytics[[#This Row],[Total Working Years]]&lt;=2,"0-2",HR_Analytics[[#This Row],[Total Working Years]]&lt;=5,"2-5",HR_Analytics[[#This Row],[Total Working Years]]&lt;=10,"5-10",HR_Analytics[[#This Row],[Total Working Years]]&lt;=20,"10-20",HR_Analytics[[#This Row],[Total Working Years]]&lt;=40,"20-40")</f>
        <v>2-5</v>
      </c>
      <c r="AI296" s="3">
        <v>3</v>
      </c>
      <c r="AJ296" s="3">
        <v>2</v>
      </c>
      <c r="AK296" s="9" t="str">
        <f>VLOOKUP(AJ296,Mapping!$J$10:$K$13,2,0)</f>
        <v>Good</v>
      </c>
      <c r="AL296" s="3">
        <v>4</v>
      </c>
      <c r="AM296" s="3" t="str" cm="1">
        <f t="array" ref="AM296">_xlfn.IFS(HR_Analytics[[#This Row],[Years At Company]]&lt;=2,"0-2",HR_Analytics[[#This Row],[Years At Company]]&lt;=5,"2-5",HR_Analytics[[#This Row],[Years At Company]]&lt;=10,"5-10",HR_Analytics[[#This Row],[Years At Company]]&lt;=20,"10-20",HR_Analytics[[#This Row],[Years At Company]]&lt;=40,"20-40")</f>
        <v>2-5</v>
      </c>
      <c r="AN296" s="3">
        <v>2</v>
      </c>
      <c r="AO296" s="3" t="str" cm="1">
        <f t="array" ref="AO296">_xlfn.IFS(HR_Analytics[[#This Row],[Years In Current Role]]&lt;=2,"0-2",HR_Analytics[[#This Row],[Years In Current Role]]&lt;=5,"2-5",HR_Analytics[[#This Row],[Years In Current Role]]&lt;=10,"5-10",HR_Analytics[[#This Row],[Years In Current Role]]&lt;=15,"10-15",HR_Analytics[[#This Row],[Years In Current Role]]&gt;15,"Above 15")</f>
        <v>0-2</v>
      </c>
      <c r="AP296" s="3">
        <v>1</v>
      </c>
      <c r="AQ296" s="14" t="str" cm="1">
        <f t="array" ref="AQ296">_xlfn.IFS(HR_Analytics[[#This Row],[Years Since Last Promotion]]&lt;=2,"0-2",HR_Analytics[[#This Row],[Years Since Last Promotion]]&lt;=5,"2-5",HR_Analytics[[#This Row],[Years Since Last Promotion]]&lt;=10,"5-10",HR_Analytics[[#This Row],[Years Since Last Promotion]]&lt;=15,"10-15")</f>
        <v>0-2</v>
      </c>
      <c r="AR296" s="14">
        <v>2</v>
      </c>
      <c r="AS296" s="3" t="str" cm="1">
        <f t="array" ref="AS2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97" spans="1:45" x14ac:dyDescent="0.25">
      <c r="A297" s="12">
        <v>42</v>
      </c>
      <c r="B297" s="12" t="str" cm="1">
        <f t="array" ref="B297">_xlfn.IFS(HR_Analytics[[#This Row],[Age]]&lt;=30,"Below 30",HR_Analytics[[#This Row],[Age]]&lt;=40,"30-40",HR_Analytics[[#This Row],[Age]]&lt;=60,"40-60")</f>
        <v>40-60</v>
      </c>
      <c r="C297" s="9" t="s">
        <v>17</v>
      </c>
      <c r="D297" s="9" t="s">
        <v>18</v>
      </c>
      <c r="E297" s="9" t="s">
        <v>12</v>
      </c>
      <c r="F297" s="3">
        <v>26</v>
      </c>
      <c r="G297" s="3" t="str" cm="1">
        <f t="array" ref="G297">_xlfn.IFS(HR_Analytics[[#This Row],[Distance From Home]]&lt;=5,"1-5",HR_Analytics[[#This Row],[Distance From Home]]&lt;=10,"5-10",HR_Analytics[[#This Row],[Distance From Home]]&lt;=15,"10-15",HR_Analytics[[#This Row],[Distance From Home]]&lt;=20,"15-20",HR_Analytics[[#This Row],[Distance From Home]]&gt;20,"Above 20")</f>
        <v>Above 20</v>
      </c>
      <c r="H297" s="3">
        <v>3</v>
      </c>
      <c r="I297" s="9" t="str">
        <f>VLOOKUP(H297,Mapping!$J$2:$K$6,2,0)</f>
        <v>Bachelors</v>
      </c>
      <c r="J297" s="9" t="s">
        <v>33</v>
      </c>
      <c r="K297" s="3">
        <v>404</v>
      </c>
      <c r="L297" s="3">
        <v>3</v>
      </c>
      <c r="M297" s="9" t="str">
        <f>VLOOKUP(L297,Mapping!$A$2:$B$5,2,0)</f>
        <v>Neutral</v>
      </c>
      <c r="N297" s="9" t="s">
        <v>14</v>
      </c>
      <c r="O297" s="3">
        <v>3</v>
      </c>
      <c r="P297" s="9" t="str">
        <f>VLOOKUP(O297,Mapping!$A$9:$B$12,2,0)</f>
        <v>High</v>
      </c>
      <c r="Q297" s="3">
        <v>4</v>
      </c>
      <c r="R297" s="9" t="str">
        <f>VLOOKUP(Q297,Mapping!$A$16:$B$20,2,0)</f>
        <v>Senior</v>
      </c>
      <c r="S297" s="9" t="s">
        <v>15</v>
      </c>
      <c r="T297" s="3">
        <v>2</v>
      </c>
      <c r="U297" s="9" t="str">
        <f>VLOOKUP(T297,Mapping!$E$9:$F$12,2,0)</f>
        <v>Dissatisfied</v>
      </c>
      <c r="V297" s="9" t="s">
        <v>22</v>
      </c>
      <c r="W297" s="5">
        <v>13525</v>
      </c>
      <c r="X297" s="3">
        <v>5</v>
      </c>
      <c r="Y297" s="9" t="s">
        <v>17</v>
      </c>
      <c r="Z297" s="4">
        <v>14</v>
      </c>
      <c r="AA297" s="24">
        <f>HR_Analytics[[#This Row],[Salary Hike]]/100</f>
        <v>0.14000000000000001</v>
      </c>
      <c r="AB297" s="3">
        <v>3</v>
      </c>
      <c r="AC297" s="9" t="str">
        <f>VLOOKUP(AB297,Mapping!$E$2:$F$3,2,0)</f>
        <v>Excellent</v>
      </c>
      <c r="AD297" s="3">
        <v>4</v>
      </c>
      <c r="AE297" s="9" t="str">
        <f>VLOOKUP(AD297,Mapping!$E$16:$F$19,2,0)</f>
        <v>Satisfied</v>
      </c>
      <c r="AF297" s="3">
        <v>1</v>
      </c>
      <c r="AG297" s="3">
        <v>23</v>
      </c>
      <c r="AH297" s="3" t="str" cm="1">
        <f t="array" ref="AH297">_xlfn.IFS(HR_Analytics[[#This Row],[Total Working Years]]&lt;=2,"0-2",HR_Analytics[[#This Row],[Total Working Years]]&lt;=5,"2-5",HR_Analytics[[#This Row],[Total Working Years]]&lt;=10,"5-10",HR_Analytics[[#This Row],[Total Working Years]]&lt;=20,"10-20",HR_Analytics[[#This Row],[Total Working Years]]&lt;=40,"20-40")</f>
        <v>20-40</v>
      </c>
      <c r="AI297" s="3">
        <v>2</v>
      </c>
      <c r="AJ297" s="3">
        <v>4</v>
      </c>
      <c r="AK297" s="9" t="str">
        <f>VLOOKUP(AJ297,Mapping!$J$10:$K$13,2,0)</f>
        <v>Best</v>
      </c>
      <c r="AL297" s="3">
        <v>20</v>
      </c>
      <c r="AM297" s="3" t="str" cm="1">
        <f t="array" ref="AM297">_xlfn.IFS(HR_Analytics[[#This Row],[Years At Company]]&lt;=2,"0-2",HR_Analytics[[#This Row],[Years At Company]]&lt;=5,"2-5",HR_Analytics[[#This Row],[Years At Company]]&lt;=10,"5-10",HR_Analytics[[#This Row],[Years At Company]]&lt;=20,"10-20",HR_Analytics[[#This Row],[Years At Company]]&lt;=40,"20-40")</f>
        <v>10-20</v>
      </c>
      <c r="AN297" s="3">
        <v>4</v>
      </c>
      <c r="AO297" s="3" t="str" cm="1">
        <f t="array" ref="AO297">_xlfn.IFS(HR_Analytics[[#This Row],[Years In Current Role]]&lt;=2,"0-2",HR_Analytics[[#This Row],[Years In Current Role]]&lt;=5,"2-5",HR_Analytics[[#This Row],[Years In Current Role]]&lt;=10,"5-10",HR_Analytics[[#This Row],[Years In Current Role]]&lt;=15,"10-15",HR_Analytics[[#This Row],[Years In Current Role]]&gt;15,"Above 15")</f>
        <v>2-5</v>
      </c>
      <c r="AP297" s="3">
        <v>4</v>
      </c>
      <c r="AQ297" s="14" t="str" cm="1">
        <f t="array" ref="AQ297">_xlfn.IFS(HR_Analytics[[#This Row],[Years Since Last Promotion]]&lt;=2,"0-2",HR_Analytics[[#This Row],[Years Since Last Promotion]]&lt;=5,"2-5",HR_Analytics[[#This Row],[Years Since Last Promotion]]&lt;=10,"5-10",HR_Analytics[[#This Row],[Years Since Last Promotion]]&lt;=15,"10-15")</f>
        <v>2-5</v>
      </c>
      <c r="AR297" s="14">
        <v>8</v>
      </c>
      <c r="AS297" s="3" t="str" cm="1">
        <f t="array" ref="AS2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298" spans="1:45" x14ac:dyDescent="0.25">
      <c r="A298" s="12">
        <v>18</v>
      </c>
      <c r="B298" s="12" t="str" cm="1">
        <f t="array" ref="B298">_xlfn.IFS(HR_Analytics[[#This Row],[Age]]&lt;=30,"Below 30",HR_Analytics[[#This Row],[Age]]&lt;=40,"30-40",HR_Analytics[[#This Row],[Age]]&lt;=60,"40-60")</f>
        <v>Below 30</v>
      </c>
      <c r="C298" s="9" t="s">
        <v>10</v>
      </c>
      <c r="D298" s="9" t="s">
        <v>11</v>
      </c>
      <c r="E298" s="9" t="s">
        <v>19</v>
      </c>
      <c r="F298" s="3">
        <v>3</v>
      </c>
      <c r="G298" s="3" t="str" cm="1">
        <f t="array" ref="G298">_xlfn.IFS(HR_Analytics[[#This Row],[Distance From Home]]&lt;=5,"1-5",HR_Analytics[[#This Row],[Distance From Home]]&lt;=10,"5-10",HR_Analytics[[#This Row],[Distance From Home]]&lt;=15,"10-15",HR_Analytics[[#This Row],[Distance From Home]]&lt;=20,"15-20",HR_Analytics[[#This Row],[Distance From Home]]&gt;20,"Above 20")</f>
        <v>1-5</v>
      </c>
      <c r="H298" s="3">
        <v>3</v>
      </c>
      <c r="I298" s="9" t="str">
        <f>VLOOKUP(H298,Mapping!$J$2:$K$6,2,0)</f>
        <v>Bachelors</v>
      </c>
      <c r="J298" s="9" t="s">
        <v>13</v>
      </c>
      <c r="K298" s="3">
        <v>405</v>
      </c>
      <c r="L298" s="3">
        <v>3</v>
      </c>
      <c r="M298" s="9" t="str">
        <f>VLOOKUP(L298,Mapping!$A$2:$B$5,2,0)</f>
        <v>Neutral</v>
      </c>
      <c r="N298" s="9" t="s">
        <v>20</v>
      </c>
      <c r="O298" s="3">
        <v>3</v>
      </c>
      <c r="P298" s="9" t="str">
        <f>VLOOKUP(O298,Mapping!$A$9:$B$12,2,0)</f>
        <v>High</v>
      </c>
      <c r="Q298" s="3">
        <v>1</v>
      </c>
      <c r="R298" s="9" t="str">
        <f>VLOOKUP(Q298,Mapping!$A$16:$B$20,2,0)</f>
        <v>Entry Level</v>
      </c>
      <c r="S298" s="9" t="s">
        <v>24</v>
      </c>
      <c r="T298" s="3">
        <v>3</v>
      </c>
      <c r="U298" s="9" t="str">
        <f>VLOOKUP(T298,Mapping!$E$9:$F$12,2,0)</f>
        <v>Neutral</v>
      </c>
      <c r="V298" s="9" t="s">
        <v>16</v>
      </c>
      <c r="W298" s="5">
        <v>1420</v>
      </c>
      <c r="X298" s="3">
        <v>1</v>
      </c>
      <c r="Y298" s="9" t="s">
        <v>17</v>
      </c>
      <c r="Z298" s="4">
        <v>13</v>
      </c>
      <c r="AA298" s="24">
        <f>HR_Analytics[[#This Row],[Salary Hike]]/100</f>
        <v>0.13</v>
      </c>
      <c r="AB298" s="3">
        <v>3</v>
      </c>
      <c r="AC298" s="9" t="str">
        <f>VLOOKUP(AB298,Mapping!$E$2:$F$3,2,0)</f>
        <v>Excellent</v>
      </c>
      <c r="AD298" s="3">
        <v>3</v>
      </c>
      <c r="AE298" s="9" t="str">
        <f>VLOOKUP(AD298,Mapping!$E$16:$F$19,2,0)</f>
        <v>Neutral</v>
      </c>
      <c r="AF298" s="3">
        <v>0</v>
      </c>
      <c r="AG298" s="3">
        <v>0</v>
      </c>
      <c r="AH298" s="3" t="str" cm="1">
        <f t="array" ref="AH298">_xlfn.IFS(HR_Analytics[[#This Row],[Total Working Years]]&lt;=2,"0-2",HR_Analytics[[#This Row],[Total Working Years]]&lt;=5,"2-5",HR_Analytics[[#This Row],[Total Working Years]]&lt;=10,"5-10",HR_Analytics[[#This Row],[Total Working Years]]&lt;=20,"10-20",HR_Analytics[[#This Row],[Total Working Years]]&lt;=40,"20-40")</f>
        <v>0-2</v>
      </c>
      <c r="AI298" s="3">
        <v>2</v>
      </c>
      <c r="AJ298" s="3">
        <v>3</v>
      </c>
      <c r="AK298" s="9" t="str">
        <f>VLOOKUP(AJ298,Mapping!$J$10:$K$13,2,0)</f>
        <v>Better</v>
      </c>
      <c r="AL298" s="3">
        <v>0</v>
      </c>
      <c r="AM298" s="3" t="str" cm="1">
        <f t="array" ref="AM298">_xlfn.IFS(HR_Analytics[[#This Row],[Years At Company]]&lt;=2,"0-2",HR_Analytics[[#This Row],[Years At Company]]&lt;=5,"2-5",HR_Analytics[[#This Row],[Years At Company]]&lt;=10,"5-10",HR_Analytics[[#This Row],[Years At Company]]&lt;=20,"10-20",HR_Analytics[[#This Row],[Years At Company]]&lt;=40,"20-40")</f>
        <v>0-2</v>
      </c>
      <c r="AN298" s="3">
        <v>0</v>
      </c>
      <c r="AO298" s="3" t="str" cm="1">
        <f t="array" ref="AO298">_xlfn.IFS(HR_Analytics[[#This Row],[Years In Current Role]]&lt;=2,"0-2",HR_Analytics[[#This Row],[Years In Current Role]]&lt;=5,"2-5",HR_Analytics[[#This Row],[Years In Current Role]]&lt;=10,"5-10",HR_Analytics[[#This Row],[Years In Current Role]]&lt;=15,"10-15",HR_Analytics[[#This Row],[Years In Current Role]]&gt;15,"Above 15")</f>
        <v>0-2</v>
      </c>
      <c r="AP298" s="3">
        <v>0</v>
      </c>
      <c r="AQ298" s="14" t="str" cm="1">
        <f t="array" ref="AQ298">_xlfn.IFS(HR_Analytics[[#This Row],[Years Since Last Promotion]]&lt;=2,"0-2",HR_Analytics[[#This Row],[Years Since Last Promotion]]&lt;=5,"2-5",HR_Analytics[[#This Row],[Years Since Last Promotion]]&lt;=10,"5-10",HR_Analytics[[#This Row],[Years Since Last Promotion]]&lt;=15,"10-15")</f>
        <v>0-2</v>
      </c>
      <c r="AR298" s="14">
        <v>0</v>
      </c>
      <c r="AS298" s="3" t="str" cm="1">
        <f t="array" ref="AS2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299" spans="1:45" x14ac:dyDescent="0.25">
      <c r="A299" s="12">
        <v>35</v>
      </c>
      <c r="B299" s="12" t="str" cm="1">
        <f t="array" ref="B299">_xlfn.IFS(HR_Analytics[[#This Row],[Age]]&lt;=30,"Below 30",HR_Analytics[[#This Row],[Age]]&lt;=40,"30-40",HR_Analytics[[#This Row],[Age]]&lt;=60,"40-60")</f>
        <v>30-40</v>
      </c>
      <c r="C299" s="9" t="s">
        <v>17</v>
      </c>
      <c r="D299" s="9" t="s">
        <v>11</v>
      </c>
      <c r="E299" s="9" t="s">
        <v>12</v>
      </c>
      <c r="F299" s="3">
        <v>16</v>
      </c>
      <c r="G299" s="3" t="str" cm="1">
        <f t="array" ref="G299">_xlfn.IFS(HR_Analytics[[#This Row],[Distance From Home]]&lt;=5,"1-5",HR_Analytics[[#This Row],[Distance From Home]]&lt;=10,"5-10",HR_Analytics[[#This Row],[Distance From Home]]&lt;=15,"10-15",HR_Analytics[[#This Row],[Distance From Home]]&lt;=20,"15-20",HR_Analytics[[#This Row],[Distance From Home]]&gt;20,"Above 20")</f>
        <v>15-20</v>
      </c>
      <c r="H299" s="3">
        <v>3</v>
      </c>
      <c r="I299" s="9" t="str">
        <f>VLOOKUP(H299,Mapping!$J$2:$K$6,2,0)</f>
        <v>Bachelors</v>
      </c>
      <c r="J299" s="9" t="s">
        <v>33</v>
      </c>
      <c r="K299" s="3">
        <v>406</v>
      </c>
      <c r="L299" s="3">
        <v>3</v>
      </c>
      <c r="M299" s="9" t="str">
        <f>VLOOKUP(L299,Mapping!$A$2:$B$5,2,0)</f>
        <v>Neutral</v>
      </c>
      <c r="N299" s="9" t="s">
        <v>20</v>
      </c>
      <c r="O299" s="3">
        <v>3</v>
      </c>
      <c r="P299" s="9" t="str">
        <f>VLOOKUP(O299,Mapping!$A$9:$B$12,2,0)</f>
        <v>High</v>
      </c>
      <c r="Q299" s="3">
        <v>3</v>
      </c>
      <c r="R299" s="9" t="str">
        <f>VLOOKUP(Q299,Mapping!$A$16:$B$20,2,0)</f>
        <v>Mid Level</v>
      </c>
      <c r="S299" s="9" t="s">
        <v>15</v>
      </c>
      <c r="T299" s="3">
        <v>2</v>
      </c>
      <c r="U299" s="9" t="str">
        <f>VLOOKUP(T299,Mapping!$E$9:$F$12,2,0)</f>
        <v>Dissatisfied</v>
      </c>
      <c r="V299" s="9" t="s">
        <v>22</v>
      </c>
      <c r="W299" s="5">
        <v>8020</v>
      </c>
      <c r="X299" s="3">
        <v>0</v>
      </c>
      <c r="Y299" s="9" t="s">
        <v>17</v>
      </c>
      <c r="Z299" s="4">
        <v>15</v>
      </c>
      <c r="AA299" s="24">
        <f>HR_Analytics[[#This Row],[Salary Hike]]/100</f>
        <v>0.15</v>
      </c>
      <c r="AB299" s="3">
        <v>3</v>
      </c>
      <c r="AC299" s="9" t="str">
        <f>VLOOKUP(AB299,Mapping!$E$2:$F$3,2,0)</f>
        <v>Excellent</v>
      </c>
      <c r="AD299" s="3">
        <v>3</v>
      </c>
      <c r="AE299" s="9" t="str">
        <f>VLOOKUP(AD299,Mapping!$E$16:$F$19,2,0)</f>
        <v>Neutral</v>
      </c>
      <c r="AF299" s="3">
        <v>2</v>
      </c>
      <c r="AG299" s="3">
        <v>12</v>
      </c>
      <c r="AH299" s="3" t="str" cm="1">
        <f t="array" ref="AH299">_xlfn.IFS(HR_Analytics[[#This Row],[Total Working Years]]&lt;=2,"0-2",HR_Analytics[[#This Row],[Total Working Years]]&lt;=5,"2-5",HR_Analytics[[#This Row],[Total Working Years]]&lt;=10,"5-10",HR_Analytics[[#This Row],[Total Working Years]]&lt;=20,"10-20",HR_Analytics[[#This Row],[Total Working Years]]&lt;=40,"20-40")</f>
        <v>10-20</v>
      </c>
      <c r="AI299" s="3">
        <v>3</v>
      </c>
      <c r="AJ299" s="3">
        <v>2</v>
      </c>
      <c r="AK299" s="9" t="str">
        <f>VLOOKUP(AJ299,Mapping!$J$10:$K$13,2,0)</f>
        <v>Good</v>
      </c>
      <c r="AL299" s="3">
        <v>11</v>
      </c>
      <c r="AM299" s="3" t="str" cm="1">
        <f t="array" ref="AM299">_xlfn.IFS(HR_Analytics[[#This Row],[Years At Company]]&lt;=2,"0-2",HR_Analytics[[#This Row],[Years At Company]]&lt;=5,"2-5",HR_Analytics[[#This Row],[Years At Company]]&lt;=10,"5-10",HR_Analytics[[#This Row],[Years At Company]]&lt;=20,"10-20",HR_Analytics[[#This Row],[Years At Company]]&lt;=40,"20-40")</f>
        <v>10-20</v>
      </c>
      <c r="AN299" s="3">
        <v>9</v>
      </c>
      <c r="AO299" s="3" t="str" cm="1">
        <f t="array" ref="AO299">_xlfn.IFS(HR_Analytics[[#This Row],[Years In Current Role]]&lt;=2,"0-2",HR_Analytics[[#This Row],[Years In Current Role]]&lt;=5,"2-5",HR_Analytics[[#This Row],[Years In Current Role]]&lt;=10,"5-10",HR_Analytics[[#This Row],[Years In Current Role]]&lt;=15,"10-15",HR_Analytics[[#This Row],[Years In Current Role]]&gt;15,"Above 15")</f>
        <v>5-10</v>
      </c>
      <c r="AP299" s="3">
        <v>6</v>
      </c>
      <c r="AQ299" s="14" t="str" cm="1">
        <f t="array" ref="AQ299">_xlfn.IFS(HR_Analytics[[#This Row],[Years Since Last Promotion]]&lt;=2,"0-2",HR_Analytics[[#This Row],[Years Since Last Promotion]]&lt;=5,"2-5",HR_Analytics[[#This Row],[Years Since Last Promotion]]&lt;=10,"5-10",HR_Analytics[[#This Row],[Years Since Last Promotion]]&lt;=15,"10-15")</f>
        <v>5-10</v>
      </c>
      <c r="AR299" s="14">
        <v>9</v>
      </c>
      <c r="AS299" s="3" t="str" cm="1">
        <f t="array" ref="AS2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00" spans="1:45" x14ac:dyDescent="0.25">
      <c r="A300" s="12">
        <v>36</v>
      </c>
      <c r="B300" s="12" t="str" cm="1">
        <f t="array" ref="B300">_xlfn.IFS(HR_Analytics[[#This Row],[Age]]&lt;=30,"Below 30",HR_Analytics[[#This Row],[Age]]&lt;=40,"30-40",HR_Analytics[[#This Row],[Age]]&lt;=60,"40-60")</f>
        <v>30-40</v>
      </c>
      <c r="C300" s="9" t="s">
        <v>17</v>
      </c>
      <c r="D300" s="9" t="s">
        <v>18</v>
      </c>
      <c r="E300" s="9" t="s">
        <v>19</v>
      </c>
      <c r="F300" s="3">
        <v>18</v>
      </c>
      <c r="G300" s="3" t="str" cm="1">
        <f t="array" ref="G300">_xlfn.IFS(HR_Analytics[[#This Row],[Distance From Home]]&lt;=5,"1-5",HR_Analytics[[#This Row],[Distance From Home]]&lt;=10,"5-10",HR_Analytics[[#This Row],[Distance From Home]]&lt;=15,"10-15",HR_Analytics[[#This Row],[Distance From Home]]&lt;=20,"15-20",HR_Analytics[[#This Row],[Distance From Home]]&gt;20,"Above 20")</f>
        <v>15-20</v>
      </c>
      <c r="H300" s="3">
        <v>4</v>
      </c>
      <c r="I300" s="9" t="str">
        <f>VLOOKUP(H300,Mapping!$J$2:$K$6,2,0)</f>
        <v>Masters</v>
      </c>
      <c r="J300" s="9" t="s">
        <v>13</v>
      </c>
      <c r="K300" s="3">
        <v>407</v>
      </c>
      <c r="L300" s="3">
        <v>3</v>
      </c>
      <c r="M300" s="9" t="str">
        <f>VLOOKUP(L300,Mapping!$A$2:$B$5,2,0)</f>
        <v>Neutral</v>
      </c>
      <c r="N300" s="9" t="s">
        <v>20</v>
      </c>
      <c r="O300" s="3">
        <v>4</v>
      </c>
      <c r="P300" s="9" t="str">
        <f>VLOOKUP(O300,Mapping!$A$9:$B$12,2,0)</f>
        <v>Very High</v>
      </c>
      <c r="Q300" s="3">
        <v>1</v>
      </c>
      <c r="R300" s="9" t="str">
        <f>VLOOKUP(Q300,Mapping!$A$16:$B$20,2,0)</f>
        <v>Entry Level</v>
      </c>
      <c r="S300" s="9" t="s">
        <v>24</v>
      </c>
      <c r="T300" s="3">
        <v>4</v>
      </c>
      <c r="U300" s="9" t="str">
        <f>VLOOKUP(T300,Mapping!$E$9:$F$12,2,0)</f>
        <v>Satisfied</v>
      </c>
      <c r="V300" s="9" t="s">
        <v>22</v>
      </c>
      <c r="W300" s="5">
        <v>3688</v>
      </c>
      <c r="X300" s="3">
        <v>4</v>
      </c>
      <c r="Y300" s="9" t="s">
        <v>17</v>
      </c>
      <c r="Z300" s="4">
        <v>18</v>
      </c>
      <c r="AA300" s="24">
        <f>HR_Analytics[[#This Row],[Salary Hike]]/100</f>
        <v>0.18</v>
      </c>
      <c r="AB300" s="3">
        <v>3</v>
      </c>
      <c r="AC300" s="9" t="str">
        <f>VLOOKUP(AB300,Mapping!$E$2:$F$3,2,0)</f>
        <v>Excellent</v>
      </c>
      <c r="AD300" s="3">
        <v>4</v>
      </c>
      <c r="AE300" s="9" t="str">
        <f>VLOOKUP(AD300,Mapping!$E$16:$F$19,2,0)</f>
        <v>Satisfied</v>
      </c>
      <c r="AF300" s="3">
        <v>2</v>
      </c>
      <c r="AG300" s="3">
        <v>4</v>
      </c>
      <c r="AH300" s="3" t="str" cm="1">
        <f t="array" ref="AH300">_xlfn.IFS(HR_Analytics[[#This Row],[Total Working Years]]&lt;=2,"0-2",HR_Analytics[[#This Row],[Total Working Years]]&lt;=5,"2-5",HR_Analytics[[#This Row],[Total Working Years]]&lt;=10,"5-10",HR_Analytics[[#This Row],[Total Working Years]]&lt;=20,"10-20",HR_Analytics[[#This Row],[Total Working Years]]&lt;=40,"20-40")</f>
        <v>2-5</v>
      </c>
      <c r="AI300" s="3">
        <v>2</v>
      </c>
      <c r="AJ300" s="3">
        <v>3</v>
      </c>
      <c r="AK300" s="9" t="str">
        <f>VLOOKUP(AJ300,Mapping!$J$10:$K$13,2,0)</f>
        <v>Better</v>
      </c>
      <c r="AL300" s="3">
        <v>1</v>
      </c>
      <c r="AM300" s="3" t="str" cm="1">
        <f t="array" ref="AM300">_xlfn.IFS(HR_Analytics[[#This Row],[Years At Company]]&lt;=2,"0-2",HR_Analytics[[#This Row],[Years At Company]]&lt;=5,"2-5",HR_Analytics[[#This Row],[Years At Company]]&lt;=10,"5-10",HR_Analytics[[#This Row],[Years At Company]]&lt;=20,"10-20",HR_Analytics[[#This Row],[Years At Company]]&lt;=40,"20-40")</f>
        <v>0-2</v>
      </c>
      <c r="AN300" s="3">
        <v>0</v>
      </c>
      <c r="AO300" s="3" t="str" cm="1">
        <f t="array" ref="AO300">_xlfn.IFS(HR_Analytics[[#This Row],[Years In Current Role]]&lt;=2,"0-2",HR_Analytics[[#This Row],[Years In Current Role]]&lt;=5,"2-5",HR_Analytics[[#This Row],[Years In Current Role]]&lt;=10,"5-10",HR_Analytics[[#This Row],[Years In Current Role]]&lt;=15,"10-15",HR_Analytics[[#This Row],[Years In Current Role]]&gt;15,"Above 15")</f>
        <v>0-2</v>
      </c>
      <c r="AP300" s="3">
        <v>0</v>
      </c>
      <c r="AQ300" s="14" t="str" cm="1">
        <f t="array" ref="AQ300">_xlfn.IFS(HR_Analytics[[#This Row],[Years Since Last Promotion]]&lt;=2,"0-2",HR_Analytics[[#This Row],[Years Since Last Promotion]]&lt;=5,"2-5",HR_Analytics[[#This Row],[Years Since Last Promotion]]&lt;=10,"5-10",HR_Analytics[[#This Row],[Years Since Last Promotion]]&lt;=15,"10-15")</f>
        <v>0-2</v>
      </c>
      <c r="AR300" s="14">
        <v>0</v>
      </c>
      <c r="AS300" s="3" t="str" cm="1">
        <f t="array" ref="AS3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01" spans="1:45" x14ac:dyDescent="0.25">
      <c r="A301" s="12">
        <v>51</v>
      </c>
      <c r="B301" s="12" t="str" cm="1">
        <f t="array" ref="B301">_xlfn.IFS(HR_Analytics[[#This Row],[Age]]&lt;=30,"Below 30",HR_Analytics[[#This Row],[Age]]&lt;=40,"30-40",HR_Analytics[[#This Row],[Age]]&lt;=60,"40-60")</f>
        <v>40-60</v>
      </c>
      <c r="C301" s="9" t="s">
        <v>17</v>
      </c>
      <c r="D301" s="9" t="s">
        <v>11</v>
      </c>
      <c r="E301" s="9" t="s">
        <v>19</v>
      </c>
      <c r="F301" s="3">
        <v>2</v>
      </c>
      <c r="G301" s="3" t="str" cm="1">
        <f t="array" ref="G301">_xlfn.IFS(HR_Analytics[[#This Row],[Distance From Home]]&lt;=5,"1-5",HR_Analytics[[#This Row],[Distance From Home]]&lt;=10,"5-10",HR_Analytics[[#This Row],[Distance From Home]]&lt;=15,"10-15",HR_Analytics[[#This Row],[Distance From Home]]&lt;=20,"15-20",HR_Analytics[[#This Row],[Distance From Home]]&gt;20,"Above 20")</f>
        <v>1-5</v>
      </c>
      <c r="H301" s="3">
        <v>3</v>
      </c>
      <c r="I301" s="9" t="str">
        <f>VLOOKUP(H301,Mapping!$J$2:$K$6,2,0)</f>
        <v>Bachelors</v>
      </c>
      <c r="J301" s="9" t="s">
        <v>25</v>
      </c>
      <c r="K301" s="3">
        <v>408</v>
      </c>
      <c r="L301" s="3">
        <v>4</v>
      </c>
      <c r="M301" s="9" t="str">
        <f>VLOOKUP(L301,Mapping!$A$2:$B$5,2,0)</f>
        <v>Satisfied</v>
      </c>
      <c r="N301" s="9" t="s">
        <v>20</v>
      </c>
      <c r="O301" s="3">
        <v>1</v>
      </c>
      <c r="P301" s="9" t="str">
        <f>VLOOKUP(O301,Mapping!$A$9:$B$12,2,0)</f>
        <v>Low</v>
      </c>
      <c r="Q301" s="3">
        <v>2</v>
      </c>
      <c r="R301" s="9" t="str">
        <f>VLOOKUP(Q301,Mapping!$A$16:$B$20,2,0)</f>
        <v>Junior</v>
      </c>
      <c r="S301" s="9" t="s">
        <v>27</v>
      </c>
      <c r="T301" s="3">
        <v>2</v>
      </c>
      <c r="U301" s="9" t="str">
        <f>VLOOKUP(T301,Mapping!$E$9:$F$12,2,0)</f>
        <v>Dissatisfied</v>
      </c>
      <c r="V301" s="9" t="s">
        <v>26</v>
      </c>
      <c r="W301" s="5">
        <v>5482</v>
      </c>
      <c r="X301" s="3">
        <v>5</v>
      </c>
      <c r="Y301" s="9" t="s">
        <v>17</v>
      </c>
      <c r="Z301" s="4">
        <v>18</v>
      </c>
      <c r="AA301" s="24">
        <f>HR_Analytics[[#This Row],[Salary Hike]]/100</f>
        <v>0.18</v>
      </c>
      <c r="AB301" s="3">
        <v>3</v>
      </c>
      <c r="AC301" s="9" t="str">
        <f>VLOOKUP(AB301,Mapping!$E$2:$F$3,2,0)</f>
        <v>Excellent</v>
      </c>
      <c r="AD301" s="3">
        <v>4</v>
      </c>
      <c r="AE301" s="9" t="str">
        <f>VLOOKUP(AD301,Mapping!$E$16:$F$19,2,0)</f>
        <v>Satisfied</v>
      </c>
      <c r="AF301" s="3">
        <v>1</v>
      </c>
      <c r="AG301" s="3">
        <v>13</v>
      </c>
      <c r="AH301" s="3" t="str" cm="1">
        <f t="array" ref="AH301">_xlfn.IFS(HR_Analytics[[#This Row],[Total Working Years]]&lt;=2,"0-2",HR_Analytics[[#This Row],[Total Working Years]]&lt;=5,"2-5",HR_Analytics[[#This Row],[Total Working Years]]&lt;=10,"5-10",HR_Analytics[[#This Row],[Total Working Years]]&lt;=20,"10-20",HR_Analytics[[#This Row],[Total Working Years]]&lt;=40,"20-40")</f>
        <v>10-20</v>
      </c>
      <c r="AI301" s="3">
        <v>3</v>
      </c>
      <c r="AJ301" s="3">
        <v>3</v>
      </c>
      <c r="AK301" s="9" t="str">
        <f>VLOOKUP(AJ301,Mapping!$J$10:$K$13,2,0)</f>
        <v>Better</v>
      </c>
      <c r="AL301" s="3">
        <v>4</v>
      </c>
      <c r="AM301" s="3" t="str" cm="1">
        <f t="array" ref="AM301">_xlfn.IFS(HR_Analytics[[#This Row],[Years At Company]]&lt;=2,"0-2",HR_Analytics[[#This Row],[Years At Company]]&lt;=5,"2-5",HR_Analytics[[#This Row],[Years At Company]]&lt;=10,"5-10",HR_Analytics[[#This Row],[Years At Company]]&lt;=20,"10-20",HR_Analytics[[#This Row],[Years At Company]]&lt;=40,"20-40")</f>
        <v>2-5</v>
      </c>
      <c r="AN301" s="3">
        <v>1</v>
      </c>
      <c r="AO301" s="3" t="str" cm="1">
        <f t="array" ref="AO301">_xlfn.IFS(HR_Analytics[[#This Row],[Years In Current Role]]&lt;=2,"0-2",HR_Analytics[[#This Row],[Years In Current Role]]&lt;=5,"2-5",HR_Analytics[[#This Row],[Years In Current Role]]&lt;=10,"5-10",HR_Analytics[[#This Row],[Years In Current Role]]&lt;=15,"10-15",HR_Analytics[[#This Row],[Years In Current Role]]&gt;15,"Above 15")</f>
        <v>0-2</v>
      </c>
      <c r="AP301" s="3">
        <v>1</v>
      </c>
      <c r="AQ301" s="14" t="str" cm="1">
        <f t="array" ref="AQ301">_xlfn.IFS(HR_Analytics[[#This Row],[Years Since Last Promotion]]&lt;=2,"0-2",HR_Analytics[[#This Row],[Years Since Last Promotion]]&lt;=5,"2-5",HR_Analytics[[#This Row],[Years Since Last Promotion]]&lt;=10,"5-10",HR_Analytics[[#This Row],[Years Since Last Promotion]]&lt;=15,"10-15")</f>
        <v>0-2</v>
      </c>
      <c r="AR301" s="14">
        <v>2</v>
      </c>
      <c r="AS301" s="3" t="str" cm="1">
        <f t="array" ref="AS3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02" spans="1:45" x14ac:dyDescent="0.25">
      <c r="A302" s="12">
        <v>41</v>
      </c>
      <c r="B302" s="12" t="str" cm="1">
        <f t="array" ref="B302">_xlfn.IFS(HR_Analytics[[#This Row],[Age]]&lt;=30,"Below 30",HR_Analytics[[#This Row],[Age]]&lt;=40,"30-40",HR_Analytics[[#This Row],[Age]]&lt;=60,"40-60")</f>
        <v>40-60</v>
      </c>
      <c r="C302" s="9" t="s">
        <v>17</v>
      </c>
      <c r="D302" s="9" t="s">
        <v>11</v>
      </c>
      <c r="E302" s="9" t="s">
        <v>12</v>
      </c>
      <c r="F302" s="3">
        <v>2</v>
      </c>
      <c r="G302" s="3" t="str" cm="1">
        <f t="array" ref="G302">_xlfn.IFS(HR_Analytics[[#This Row],[Distance From Home]]&lt;=5,"1-5",HR_Analytics[[#This Row],[Distance From Home]]&lt;=10,"5-10",HR_Analytics[[#This Row],[Distance From Home]]&lt;=15,"10-15",HR_Analytics[[#This Row],[Distance From Home]]&lt;=20,"15-20",HR_Analytics[[#This Row],[Distance From Home]]&gt;20,"Above 20")</f>
        <v>1-5</v>
      </c>
      <c r="H302" s="3">
        <v>4</v>
      </c>
      <c r="I302" s="9" t="str">
        <f>VLOOKUP(H302,Mapping!$J$2:$K$6,2,0)</f>
        <v>Masters</v>
      </c>
      <c r="J302" s="9" t="s">
        <v>13</v>
      </c>
      <c r="K302" s="3">
        <v>410</v>
      </c>
      <c r="L302" s="3">
        <v>4</v>
      </c>
      <c r="M302" s="9" t="str">
        <f>VLOOKUP(L302,Mapping!$A$2:$B$5,2,0)</f>
        <v>Satisfied</v>
      </c>
      <c r="N302" s="9" t="s">
        <v>20</v>
      </c>
      <c r="O302" s="3">
        <v>3</v>
      </c>
      <c r="P302" s="9" t="str">
        <f>VLOOKUP(O302,Mapping!$A$9:$B$12,2,0)</f>
        <v>High</v>
      </c>
      <c r="Q302" s="3">
        <v>4</v>
      </c>
      <c r="R302" s="9" t="str">
        <f>VLOOKUP(Q302,Mapping!$A$16:$B$20,2,0)</f>
        <v>Senior</v>
      </c>
      <c r="S302" s="9" t="s">
        <v>30</v>
      </c>
      <c r="T302" s="3">
        <v>2</v>
      </c>
      <c r="U302" s="9" t="str">
        <f>VLOOKUP(T302,Mapping!$E$9:$F$12,2,0)</f>
        <v>Dissatisfied</v>
      </c>
      <c r="V302" s="9" t="s">
        <v>16</v>
      </c>
      <c r="W302" s="5">
        <v>16015</v>
      </c>
      <c r="X302" s="3">
        <v>1</v>
      </c>
      <c r="Y302" s="9" t="s">
        <v>17</v>
      </c>
      <c r="Z302" s="4">
        <v>19</v>
      </c>
      <c r="AA302" s="24">
        <f>HR_Analytics[[#This Row],[Salary Hike]]/100</f>
        <v>0.19</v>
      </c>
      <c r="AB302" s="3">
        <v>3</v>
      </c>
      <c r="AC302" s="9" t="str">
        <f>VLOOKUP(AB302,Mapping!$E$2:$F$3,2,0)</f>
        <v>Excellent</v>
      </c>
      <c r="AD302" s="3">
        <v>2</v>
      </c>
      <c r="AE302" s="9" t="str">
        <f>VLOOKUP(AD302,Mapping!$E$16:$F$19,2,0)</f>
        <v>Dissatisfied</v>
      </c>
      <c r="AF302" s="3">
        <v>0</v>
      </c>
      <c r="AG302" s="3">
        <v>22</v>
      </c>
      <c r="AH302" s="3" t="str" cm="1">
        <f t="array" ref="AH302">_xlfn.IFS(HR_Analytics[[#This Row],[Total Working Years]]&lt;=2,"0-2",HR_Analytics[[#This Row],[Total Working Years]]&lt;=5,"2-5",HR_Analytics[[#This Row],[Total Working Years]]&lt;=10,"5-10",HR_Analytics[[#This Row],[Total Working Years]]&lt;=20,"10-20",HR_Analytics[[#This Row],[Total Working Years]]&lt;=40,"20-40")</f>
        <v>20-40</v>
      </c>
      <c r="AI302" s="3">
        <v>2</v>
      </c>
      <c r="AJ302" s="3">
        <v>3</v>
      </c>
      <c r="AK302" s="9" t="str">
        <f>VLOOKUP(AJ302,Mapping!$J$10:$K$13,2,0)</f>
        <v>Better</v>
      </c>
      <c r="AL302" s="3">
        <v>22</v>
      </c>
      <c r="AM302" s="3" t="str" cm="1">
        <f t="array" ref="AM302">_xlfn.IFS(HR_Analytics[[#This Row],[Years At Company]]&lt;=2,"0-2",HR_Analytics[[#This Row],[Years At Company]]&lt;=5,"2-5",HR_Analytics[[#This Row],[Years At Company]]&lt;=10,"5-10",HR_Analytics[[#This Row],[Years At Company]]&lt;=20,"10-20",HR_Analytics[[#This Row],[Years At Company]]&lt;=40,"20-40")</f>
        <v>20-40</v>
      </c>
      <c r="AN302" s="3">
        <v>10</v>
      </c>
      <c r="AO302" s="3" t="str" cm="1">
        <f t="array" ref="AO302">_xlfn.IFS(HR_Analytics[[#This Row],[Years In Current Role]]&lt;=2,"0-2",HR_Analytics[[#This Row],[Years In Current Role]]&lt;=5,"2-5",HR_Analytics[[#This Row],[Years In Current Role]]&lt;=10,"5-10",HR_Analytics[[#This Row],[Years In Current Role]]&lt;=15,"10-15",HR_Analytics[[#This Row],[Years In Current Role]]&gt;15,"Above 15")</f>
        <v>5-10</v>
      </c>
      <c r="AP302" s="3">
        <v>0</v>
      </c>
      <c r="AQ302" s="14" t="str" cm="1">
        <f t="array" ref="AQ302">_xlfn.IFS(HR_Analytics[[#This Row],[Years Since Last Promotion]]&lt;=2,"0-2",HR_Analytics[[#This Row],[Years Since Last Promotion]]&lt;=5,"2-5",HR_Analytics[[#This Row],[Years Since Last Promotion]]&lt;=10,"5-10",HR_Analytics[[#This Row],[Years Since Last Promotion]]&lt;=15,"10-15")</f>
        <v>0-2</v>
      </c>
      <c r="AR302" s="14">
        <v>4</v>
      </c>
      <c r="AS302" s="3" t="str" cm="1">
        <f t="array" ref="AS3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03" spans="1:45" x14ac:dyDescent="0.25">
      <c r="A303" s="12">
        <v>18</v>
      </c>
      <c r="B303" s="12" t="str" cm="1">
        <f t="array" ref="B303">_xlfn.IFS(HR_Analytics[[#This Row],[Age]]&lt;=30,"Below 30",HR_Analytics[[#This Row],[Age]]&lt;=40,"30-40",HR_Analytics[[#This Row],[Age]]&lt;=60,"40-60")</f>
        <v>Below 30</v>
      </c>
      <c r="C303" s="9" t="s">
        <v>17</v>
      </c>
      <c r="D303" s="9" t="s">
        <v>11</v>
      </c>
      <c r="E303" s="9" t="s">
        <v>12</v>
      </c>
      <c r="F303" s="3">
        <v>10</v>
      </c>
      <c r="G303" s="3" t="str" cm="1">
        <f t="array" ref="G303">_xlfn.IFS(HR_Analytics[[#This Row],[Distance From Home]]&lt;=5,"1-5",HR_Analytics[[#This Row],[Distance From Home]]&lt;=10,"5-10",HR_Analytics[[#This Row],[Distance From Home]]&lt;=15,"10-15",HR_Analytics[[#This Row],[Distance From Home]]&lt;=20,"15-20",HR_Analytics[[#This Row],[Distance From Home]]&gt;20,"Above 20")</f>
        <v>5-10</v>
      </c>
      <c r="H303" s="3">
        <v>3</v>
      </c>
      <c r="I303" s="9" t="str">
        <f>VLOOKUP(H303,Mapping!$J$2:$K$6,2,0)</f>
        <v>Bachelors</v>
      </c>
      <c r="J303" s="9" t="s">
        <v>25</v>
      </c>
      <c r="K303" s="3">
        <v>411</v>
      </c>
      <c r="L303" s="3">
        <v>4</v>
      </c>
      <c r="M303" s="9" t="str">
        <f>VLOOKUP(L303,Mapping!$A$2:$B$5,2,0)</f>
        <v>Satisfied</v>
      </c>
      <c r="N303" s="9" t="s">
        <v>14</v>
      </c>
      <c r="O303" s="3">
        <v>2</v>
      </c>
      <c r="P303" s="9" t="str">
        <f>VLOOKUP(O303,Mapping!$A$9:$B$12,2,0)</f>
        <v>Medium</v>
      </c>
      <c r="Q303" s="3">
        <v>1</v>
      </c>
      <c r="R303" s="9" t="str">
        <f>VLOOKUP(Q303,Mapping!$A$16:$B$20,2,0)</f>
        <v>Entry Level</v>
      </c>
      <c r="S303" s="9" t="s">
        <v>31</v>
      </c>
      <c r="T303" s="3">
        <v>3</v>
      </c>
      <c r="U303" s="9" t="str">
        <f>VLOOKUP(T303,Mapping!$E$9:$F$12,2,0)</f>
        <v>Neutral</v>
      </c>
      <c r="V303" s="9" t="s">
        <v>16</v>
      </c>
      <c r="W303" s="5">
        <v>1200</v>
      </c>
      <c r="X303" s="3">
        <v>1</v>
      </c>
      <c r="Y303" s="9" t="s">
        <v>17</v>
      </c>
      <c r="Z303" s="4">
        <v>12</v>
      </c>
      <c r="AA303" s="24">
        <f>HR_Analytics[[#This Row],[Salary Hike]]/100</f>
        <v>0.12</v>
      </c>
      <c r="AB303" s="3">
        <v>3</v>
      </c>
      <c r="AC303" s="9" t="str">
        <f>VLOOKUP(AB303,Mapping!$E$2:$F$3,2,0)</f>
        <v>Excellent</v>
      </c>
      <c r="AD303" s="3">
        <v>1</v>
      </c>
      <c r="AE303" s="9" t="str">
        <f>VLOOKUP(AD303,Mapping!$E$16:$F$19,2,0)</f>
        <v>Very Dissatisfied</v>
      </c>
      <c r="AF303" s="3">
        <v>0</v>
      </c>
      <c r="AG303" s="3">
        <v>0</v>
      </c>
      <c r="AH303" s="3" t="str" cm="1">
        <f t="array" ref="AH303">_xlfn.IFS(HR_Analytics[[#This Row],[Total Working Years]]&lt;=2,"0-2",HR_Analytics[[#This Row],[Total Working Years]]&lt;=5,"2-5",HR_Analytics[[#This Row],[Total Working Years]]&lt;=10,"5-10",HR_Analytics[[#This Row],[Total Working Years]]&lt;=20,"10-20",HR_Analytics[[#This Row],[Total Working Years]]&lt;=40,"20-40")</f>
        <v>0-2</v>
      </c>
      <c r="AI303" s="3">
        <v>2</v>
      </c>
      <c r="AJ303" s="3">
        <v>3</v>
      </c>
      <c r="AK303" s="9" t="str">
        <f>VLOOKUP(AJ303,Mapping!$J$10:$K$13,2,0)</f>
        <v>Better</v>
      </c>
      <c r="AL303" s="3">
        <v>0</v>
      </c>
      <c r="AM303" s="3" t="str" cm="1">
        <f t="array" ref="AM303">_xlfn.IFS(HR_Analytics[[#This Row],[Years At Company]]&lt;=2,"0-2",HR_Analytics[[#This Row],[Years At Company]]&lt;=5,"2-5",HR_Analytics[[#This Row],[Years At Company]]&lt;=10,"5-10",HR_Analytics[[#This Row],[Years At Company]]&lt;=20,"10-20",HR_Analytics[[#This Row],[Years At Company]]&lt;=40,"20-40")</f>
        <v>0-2</v>
      </c>
      <c r="AN303" s="3">
        <v>0</v>
      </c>
      <c r="AO303" s="3" t="str" cm="1">
        <f t="array" ref="AO303">_xlfn.IFS(HR_Analytics[[#This Row],[Years In Current Role]]&lt;=2,"0-2",HR_Analytics[[#This Row],[Years In Current Role]]&lt;=5,"2-5",HR_Analytics[[#This Row],[Years In Current Role]]&lt;=10,"5-10",HR_Analytics[[#This Row],[Years In Current Role]]&lt;=15,"10-15",HR_Analytics[[#This Row],[Years In Current Role]]&gt;15,"Above 15")</f>
        <v>0-2</v>
      </c>
      <c r="AP303" s="3">
        <v>0</v>
      </c>
      <c r="AQ303" s="14" t="str" cm="1">
        <f t="array" ref="AQ303">_xlfn.IFS(HR_Analytics[[#This Row],[Years Since Last Promotion]]&lt;=2,"0-2",HR_Analytics[[#This Row],[Years Since Last Promotion]]&lt;=5,"2-5",HR_Analytics[[#This Row],[Years Since Last Promotion]]&lt;=10,"5-10",HR_Analytics[[#This Row],[Years Since Last Promotion]]&lt;=15,"10-15")</f>
        <v>0-2</v>
      </c>
      <c r="AR303" s="14">
        <v>0</v>
      </c>
      <c r="AS303" s="3" t="str" cm="1">
        <f t="array" ref="AS3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04" spans="1:45" x14ac:dyDescent="0.25">
      <c r="A304" s="12">
        <v>28</v>
      </c>
      <c r="B304" s="12" t="str" cm="1">
        <f t="array" ref="B304">_xlfn.IFS(HR_Analytics[[#This Row],[Age]]&lt;=30,"Below 30",HR_Analytics[[#This Row],[Age]]&lt;=40,"30-40",HR_Analytics[[#This Row],[Age]]&lt;=60,"40-60")</f>
        <v>Below 30</v>
      </c>
      <c r="C304" s="9" t="s">
        <v>17</v>
      </c>
      <c r="D304" s="9" t="s">
        <v>11</v>
      </c>
      <c r="E304" s="9" t="s">
        <v>19</v>
      </c>
      <c r="F304" s="3">
        <v>16</v>
      </c>
      <c r="G304" s="3" t="str" cm="1">
        <f t="array" ref="G304">_xlfn.IFS(HR_Analytics[[#This Row],[Distance From Home]]&lt;=5,"1-5",HR_Analytics[[#This Row],[Distance From Home]]&lt;=10,"5-10",HR_Analytics[[#This Row],[Distance From Home]]&lt;=15,"10-15",HR_Analytics[[#This Row],[Distance From Home]]&lt;=20,"15-20",HR_Analytics[[#This Row],[Distance From Home]]&gt;20,"Above 20")</f>
        <v>15-20</v>
      </c>
      <c r="H304" s="3">
        <v>2</v>
      </c>
      <c r="I304" s="9" t="str">
        <f>VLOOKUP(H304,Mapping!$J$2:$K$6,2,0)</f>
        <v>College</v>
      </c>
      <c r="J304" s="9" t="s">
        <v>25</v>
      </c>
      <c r="K304" s="3">
        <v>412</v>
      </c>
      <c r="L304" s="3">
        <v>2</v>
      </c>
      <c r="M304" s="9" t="str">
        <f>VLOOKUP(L304,Mapping!$A$2:$B$5,2,0)</f>
        <v>Dissatisfied</v>
      </c>
      <c r="N304" s="9" t="s">
        <v>20</v>
      </c>
      <c r="O304" s="3">
        <v>4</v>
      </c>
      <c r="P304" s="9" t="str">
        <f>VLOOKUP(O304,Mapping!$A$9:$B$12,2,0)</f>
        <v>Very High</v>
      </c>
      <c r="Q304" s="3">
        <v>2</v>
      </c>
      <c r="R304" s="9" t="str">
        <f>VLOOKUP(Q304,Mapping!$A$16:$B$20,2,0)</f>
        <v>Junior</v>
      </c>
      <c r="S304" s="9" t="s">
        <v>28</v>
      </c>
      <c r="T304" s="3">
        <v>1</v>
      </c>
      <c r="U304" s="9" t="str">
        <f>VLOOKUP(T304,Mapping!$E$9:$F$12,2,0)</f>
        <v>Very Dissatisfied</v>
      </c>
      <c r="V304" s="9" t="s">
        <v>16</v>
      </c>
      <c r="W304" s="5">
        <v>5661</v>
      </c>
      <c r="X304" s="3">
        <v>0</v>
      </c>
      <c r="Y304" s="9" t="s">
        <v>17</v>
      </c>
      <c r="Z304" s="4">
        <v>19</v>
      </c>
      <c r="AA304" s="24">
        <f>HR_Analytics[[#This Row],[Salary Hike]]/100</f>
        <v>0.19</v>
      </c>
      <c r="AB304" s="3">
        <v>3</v>
      </c>
      <c r="AC304" s="9" t="str">
        <f>VLOOKUP(AB304,Mapping!$E$2:$F$3,2,0)</f>
        <v>Excellent</v>
      </c>
      <c r="AD304" s="3">
        <v>3</v>
      </c>
      <c r="AE304" s="9" t="str">
        <f>VLOOKUP(AD304,Mapping!$E$16:$F$19,2,0)</f>
        <v>Neutral</v>
      </c>
      <c r="AF304" s="3">
        <v>0</v>
      </c>
      <c r="AG304" s="3">
        <v>9</v>
      </c>
      <c r="AH304" s="3" t="str" cm="1">
        <f t="array" ref="AH304">_xlfn.IFS(HR_Analytics[[#This Row],[Total Working Years]]&lt;=2,"0-2",HR_Analytics[[#This Row],[Total Working Years]]&lt;=5,"2-5",HR_Analytics[[#This Row],[Total Working Years]]&lt;=10,"5-10",HR_Analytics[[#This Row],[Total Working Years]]&lt;=20,"10-20",HR_Analytics[[#This Row],[Total Working Years]]&lt;=40,"20-40")</f>
        <v>5-10</v>
      </c>
      <c r="AI304" s="3">
        <v>2</v>
      </c>
      <c r="AJ304" s="3">
        <v>3</v>
      </c>
      <c r="AK304" s="9" t="str">
        <f>VLOOKUP(AJ304,Mapping!$J$10:$K$13,2,0)</f>
        <v>Better</v>
      </c>
      <c r="AL304" s="3">
        <v>8</v>
      </c>
      <c r="AM304" s="3" t="str" cm="1">
        <f t="array" ref="AM304">_xlfn.IFS(HR_Analytics[[#This Row],[Years At Company]]&lt;=2,"0-2",HR_Analytics[[#This Row],[Years At Company]]&lt;=5,"2-5",HR_Analytics[[#This Row],[Years At Company]]&lt;=10,"5-10",HR_Analytics[[#This Row],[Years At Company]]&lt;=20,"10-20",HR_Analytics[[#This Row],[Years At Company]]&lt;=40,"20-40")</f>
        <v>5-10</v>
      </c>
      <c r="AN304" s="3">
        <v>3</v>
      </c>
      <c r="AO304" s="3" t="str" cm="1">
        <f t="array" ref="AO304">_xlfn.IFS(HR_Analytics[[#This Row],[Years In Current Role]]&lt;=2,"0-2",HR_Analytics[[#This Row],[Years In Current Role]]&lt;=5,"2-5",HR_Analytics[[#This Row],[Years In Current Role]]&lt;=10,"5-10",HR_Analytics[[#This Row],[Years In Current Role]]&lt;=15,"10-15",HR_Analytics[[#This Row],[Years In Current Role]]&gt;15,"Above 15")</f>
        <v>2-5</v>
      </c>
      <c r="AP304" s="3">
        <v>0</v>
      </c>
      <c r="AQ304" s="14" t="str" cm="1">
        <f t="array" ref="AQ304">_xlfn.IFS(HR_Analytics[[#This Row],[Years Since Last Promotion]]&lt;=2,"0-2",HR_Analytics[[#This Row],[Years Since Last Promotion]]&lt;=5,"2-5",HR_Analytics[[#This Row],[Years Since Last Promotion]]&lt;=10,"5-10",HR_Analytics[[#This Row],[Years Since Last Promotion]]&lt;=15,"10-15")</f>
        <v>0-2</v>
      </c>
      <c r="AR304" s="14">
        <v>7</v>
      </c>
      <c r="AS304" s="3" t="str" cm="1">
        <f t="array" ref="AS3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05" spans="1:45" x14ac:dyDescent="0.25">
      <c r="A305" s="12">
        <v>31</v>
      </c>
      <c r="B305" s="12" t="str" cm="1">
        <f t="array" ref="B305">_xlfn.IFS(HR_Analytics[[#This Row],[Age]]&lt;=30,"Below 30",HR_Analytics[[#This Row],[Age]]&lt;=40,"30-40",HR_Analytics[[#This Row],[Age]]&lt;=60,"40-60")</f>
        <v>30-40</v>
      </c>
      <c r="C305" s="9" t="s">
        <v>17</v>
      </c>
      <c r="D305" s="9" t="s">
        <v>11</v>
      </c>
      <c r="E305" s="9" t="s">
        <v>12</v>
      </c>
      <c r="F305" s="3">
        <v>7</v>
      </c>
      <c r="G305" s="3" t="str" cm="1">
        <f t="array" ref="G305">_xlfn.IFS(HR_Analytics[[#This Row],[Distance From Home]]&lt;=5,"1-5",HR_Analytics[[#This Row],[Distance From Home]]&lt;=10,"5-10",HR_Analytics[[#This Row],[Distance From Home]]&lt;=15,"10-15",HR_Analytics[[#This Row],[Distance From Home]]&lt;=20,"15-20",HR_Analytics[[#This Row],[Distance From Home]]&gt;20,"Above 20")</f>
        <v>5-10</v>
      </c>
      <c r="H305" s="3">
        <v>3</v>
      </c>
      <c r="I305" s="9" t="str">
        <f>VLOOKUP(H305,Mapping!$J$2:$K$6,2,0)</f>
        <v>Bachelors</v>
      </c>
      <c r="J305" s="9" t="s">
        <v>34</v>
      </c>
      <c r="K305" s="3">
        <v>416</v>
      </c>
      <c r="L305" s="3">
        <v>2</v>
      </c>
      <c r="M305" s="9" t="str">
        <f>VLOOKUP(L305,Mapping!$A$2:$B$5,2,0)</f>
        <v>Dissatisfied</v>
      </c>
      <c r="N305" s="9" t="s">
        <v>20</v>
      </c>
      <c r="O305" s="3">
        <v>4</v>
      </c>
      <c r="P305" s="9" t="str">
        <f>VLOOKUP(O305,Mapping!$A$9:$B$12,2,0)</f>
        <v>Very High</v>
      </c>
      <c r="Q305" s="3">
        <v>2</v>
      </c>
      <c r="R305" s="9" t="str">
        <f>VLOOKUP(Q305,Mapping!$A$16:$B$20,2,0)</f>
        <v>Junior</v>
      </c>
      <c r="S305" s="9" t="s">
        <v>15</v>
      </c>
      <c r="T305" s="3">
        <v>4</v>
      </c>
      <c r="U305" s="9" t="str">
        <f>VLOOKUP(T305,Mapping!$E$9:$F$12,2,0)</f>
        <v>Satisfied</v>
      </c>
      <c r="V305" s="9" t="s">
        <v>22</v>
      </c>
      <c r="W305" s="5">
        <v>6929</v>
      </c>
      <c r="X305" s="3">
        <v>4</v>
      </c>
      <c r="Y305" s="9" t="s">
        <v>17</v>
      </c>
      <c r="Z305" s="4">
        <v>11</v>
      </c>
      <c r="AA305" s="24">
        <f>HR_Analytics[[#This Row],[Salary Hike]]/100</f>
        <v>0.11</v>
      </c>
      <c r="AB305" s="3">
        <v>3</v>
      </c>
      <c r="AC305" s="9" t="str">
        <f>VLOOKUP(AB305,Mapping!$E$2:$F$3,2,0)</f>
        <v>Excellent</v>
      </c>
      <c r="AD305" s="3">
        <v>2</v>
      </c>
      <c r="AE305" s="9" t="str">
        <f>VLOOKUP(AD305,Mapping!$E$16:$F$19,2,0)</f>
        <v>Dissatisfied</v>
      </c>
      <c r="AF305" s="3">
        <v>1</v>
      </c>
      <c r="AG305" s="3">
        <v>10</v>
      </c>
      <c r="AH305" s="3" t="str" cm="1">
        <f t="array" ref="AH305">_xlfn.IFS(HR_Analytics[[#This Row],[Total Working Years]]&lt;=2,"0-2",HR_Analytics[[#This Row],[Total Working Years]]&lt;=5,"2-5",HR_Analytics[[#This Row],[Total Working Years]]&lt;=10,"5-10",HR_Analytics[[#This Row],[Total Working Years]]&lt;=20,"10-20",HR_Analytics[[#This Row],[Total Working Years]]&lt;=40,"20-40")</f>
        <v>5-10</v>
      </c>
      <c r="AI305" s="3">
        <v>3</v>
      </c>
      <c r="AJ305" s="3">
        <v>2</v>
      </c>
      <c r="AK305" s="9" t="str">
        <f>VLOOKUP(AJ305,Mapping!$J$10:$K$13,2,0)</f>
        <v>Good</v>
      </c>
      <c r="AL305" s="3">
        <v>8</v>
      </c>
      <c r="AM305" s="3" t="str" cm="1">
        <f t="array" ref="AM305">_xlfn.IFS(HR_Analytics[[#This Row],[Years At Company]]&lt;=2,"0-2",HR_Analytics[[#This Row],[Years At Company]]&lt;=5,"2-5",HR_Analytics[[#This Row],[Years At Company]]&lt;=10,"5-10",HR_Analytics[[#This Row],[Years At Company]]&lt;=20,"10-20",HR_Analytics[[#This Row],[Years At Company]]&lt;=40,"20-40")</f>
        <v>5-10</v>
      </c>
      <c r="AN305" s="3">
        <v>7</v>
      </c>
      <c r="AO305" s="3" t="str" cm="1">
        <f t="array" ref="AO305">_xlfn.IFS(HR_Analytics[[#This Row],[Years In Current Role]]&lt;=2,"0-2",HR_Analytics[[#This Row],[Years In Current Role]]&lt;=5,"2-5",HR_Analytics[[#This Row],[Years In Current Role]]&lt;=10,"5-10",HR_Analytics[[#This Row],[Years In Current Role]]&lt;=15,"10-15",HR_Analytics[[#This Row],[Years In Current Role]]&gt;15,"Above 15")</f>
        <v>5-10</v>
      </c>
      <c r="AP305" s="3">
        <v>7</v>
      </c>
      <c r="AQ305" s="14" t="str" cm="1">
        <f t="array" ref="AQ305">_xlfn.IFS(HR_Analytics[[#This Row],[Years Since Last Promotion]]&lt;=2,"0-2",HR_Analytics[[#This Row],[Years Since Last Promotion]]&lt;=5,"2-5",HR_Analytics[[#This Row],[Years Since Last Promotion]]&lt;=10,"5-10",HR_Analytics[[#This Row],[Years Since Last Promotion]]&lt;=15,"10-15")</f>
        <v>5-10</v>
      </c>
      <c r="AR305" s="14">
        <v>7</v>
      </c>
      <c r="AS305" s="3" t="str" cm="1">
        <f t="array" ref="AS3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06" spans="1:45" x14ac:dyDescent="0.25">
      <c r="A306" s="12">
        <v>39</v>
      </c>
      <c r="B306" s="12" t="str" cm="1">
        <f t="array" ref="B306">_xlfn.IFS(HR_Analytics[[#This Row],[Age]]&lt;=30,"Below 30",HR_Analytics[[#This Row],[Age]]&lt;=40,"30-40",HR_Analytics[[#This Row],[Age]]&lt;=60,"40-60")</f>
        <v>30-40</v>
      </c>
      <c r="C306" s="9" t="s">
        <v>17</v>
      </c>
      <c r="D306" s="9" t="s">
        <v>11</v>
      </c>
      <c r="E306" s="9" t="s">
        <v>19</v>
      </c>
      <c r="F306" s="3">
        <v>1</v>
      </c>
      <c r="G306" s="3" t="str" cm="1">
        <f t="array" ref="G306">_xlfn.IFS(HR_Analytics[[#This Row],[Distance From Home]]&lt;=5,"1-5",HR_Analytics[[#This Row],[Distance From Home]]&lt;=10,"5-10",HR_Analytics[[#This Row],[Distance From Home]]&lt;=15,"10-15",HR_Analytics[[#This Row],[Distance From Home]]&lt;=20,"15-20",HR_Analytics[[#This Row],[Distance From Home]]&gt;20,"Above 20")</f>
        <v>1-5</v>
      </c>
      <c r="H306" s="3">
        <v>3</v>
      </c>
      <c r="I306" s="9" t="str">
        <f>VLOOKUP(H306,Mapping!$J$2:$K$6,2,0)</f>
        <v>Bachelors</v>
      </c>
      <c r="J306" s="9" t="s">
        <v>25</v>
      </c>
      <c r="K306" s="3">
        <v>417</v>
      </c>
      <c r="L306" s="3">
        <v>3</v>
      </c>
      <c r="M306" s="9" t="str">
        <f>VLOOKUP(L306,Mapping!$A$2:$B$5,2,0)</f>
        <v>Neutral</v>
      </c>
      <c r="N306" s="9" t="s">
        <v>20</v>
      </c>
      <c r="O306" s="3">
        <v>4</v>
      </c>
      <c r="P306" s="9" t="str">
        <f>VLOOKUP(O306,Mapping!$A$9:$B$12,2,0)</f>
        <v>Very High</v>
      </c>
      <c r="Q306" s="3">
        <v>3</v>
      </c>
      <c r="R306" s="9" t="str">
        <f>VLOOKUP(Q306,Mapping!$A$16:$B$20,2,0)</f>
        <v>Mid Level</v>
      </c>
      <c r="S306" s="9" t="s">
        <v>28</v>
      </c>
      <c r="T306" s="3">
        <v>4</v>
      </c>
      <c r="U306" s="9" t="str">
        <f>VLOOKUP(T306,Mapping!$E$9:$F$12,2,0)</f>
        <v>Satisfied</v>
      </c>
      <c r="V306" s="9" t="s">
        <v>26</v>
      </c>
      <c r="W306" s="5">
        <v>9613</v>
      </c>
      <c r="X306" s="3">
        <v>0</v>
      </c>
      <c r="Y306" s="9" t="s">
        <v>17</v>
      </c>
      <c r="Z306" s="4">
        <v>17</v>
      </c>
      <c r="AA306" s="24">
        <f>HR_Analytics[[#This Row],[Salary Hike]]/100</f>
        <v>0.17</v>
      </c>
      <c r="AB306" s="3">
        <v>3</v>
      </c>
      <c r="AC306" s="9" t="str">
        <f>VLOOKUP(AB306,Mapping!$E$2:$F$3,2,0)</f>
        <v>Excellent</v>
      </c>
      <c r="AD306" s="3">
        <v>1</v>
      </c>
      <c r="AE306" s="9" t="str">
        <f>VLOOKUP(AD306,Mapping!$E$16:$F$19,2,0)</f>
        <v>Very Dissatisfied</v>
      </c>
      <c r="AF306" s="3">
        <v>3</v>
      </c>
      <c r="AG306" s="3">
        <v>19</v>
      </c>
      <c r="AH306" s="3" t="str" cm="1">
        <f t="array" ref="AH306">_xlfn.IFS(HR_Analytics[[#This Row],[Total Working Years]]&lt;=2,"0-2",HR_Analytics[[#This Row],[Total Working Years]]&lt;=5,"2-5",HR_Analytics[[#This Row],[Total Working Years]]&lt;=10,"5-10",HR_Analytics[[#This Row],[Total Working Years]]&lt;=20,"10-20",HR_Analytics[[#This Row],[Total Working Years]]&lt;=40,"20-40")</f>
        <v>10-20</v>
      </c>
      <c r="AI306" s="3">
        <v>5</v>
      </c>
      <c r="AJ306" s="3">
        <v>2</v>
      </c>
      <c r="AK306" s="9" t="str">
        <f>VLOOKUP(AJ306,Mapping!$J$10:$K$13,2,0)</f>
        <v>Good</v>
      </c>
      <c r="AL306" s="3">
        <v>18</v>
      </c>
      <c r="AM306" s="3" t="str" cm="1">
        <f t="array" ref="AM306">_xlfn.IFS(HR_Analytics[[#This Row],[Years At Company]]&lt;=2,"0-2",HR_Analytics[[#This Row],[Years At Company]]&lt;=5,"2-5",HR_Analytics[[#This Row],[Years At Company]]&lt;=10,"5-10",HR_Analytics[[#This Row],[Years At Company]]&lt;=20,"10-20",HR_Analytics[[#This Row],[Years At Company]]&lt;=40,"20-40")</f>
        <v>10-20</v>
      </c>
      <c r="AN306" s="3">
        <v>10</v>
      </c>
      <c r="AO306" s="3" t="str" cm="1">
        <f t="array" ref="AO306">_xlfn.IFS(HR_Analytics[[#This Row],[Years In Current Role]]&lt;=2,"0-2",HR_Analytics[[#This Row],[Years In Current Role]]&lt;=5,"2-5",HR_Analytics[[#This Row],[Years In Current Role]]&lt;=10,"5-10",HR_Analytics[[#This Row],[Years In Current Role]]&lt;=15,"10-15",HR_Analytics[[#This Row],[Years In Current Role]]&gt;15,"Above 15")</f>
        <v>5-10</v>
      </c>
      <c r="AP306" s="3">
        <v>3</v>
      </c>
      <c r="AQ306" s="14" t="str" cm="1">
        <f t="array" ref="AQ306">_xlfn.IFS(HR_Analytics[[#This Row],[Years Since Last Promotion]]&lt;=2,"0-2",HR_Analytics[[#This Row],[Years Since Last Promotion]]&lt;=5,"2-5",HR_Analytics[[#This Row],[Years Since Last Promotion]]&lt;=10,"5-10",HR_Analytics[[#This Row],[Years Since Last Promotion]]&lt;=15,"10-15")</f>
        <v>2-5</v>
      </c>
      <c r="AR306" s="14">
        <v>7</v>
      </c>
      <c r="AS306" s="3" t="str" cm="1">
        <f t="array" ref="AS3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07" spans="1:45" x14ac:dyDescent="0.25">
      <c r="A307" s="12">
        <v>36</v>
      </c>
      <c r="B307" s="12" t="str" cm="1">
        <f t="array" ref="B307">_xlfn.IFS(HR_Analytics[[#This Row],[Age]]&lt;=30,"Below 30",HR_Analytics[[#This Row],[Age]]&lt;=40,"30-40",HR_Analytics[[#This Row],[Age]]&lt;=60,"40-60")</f>
        <v>30-40</v>
      </c>
      <c r="C307" s="9" t="s">
        <v>17</v>
      </c>
      <c r="D307" s="9" t="s">
        <v>29</v>
      </c>
      <c r="E307" s="9" t="s">
        <v>19</v>
      </c>
      <c r="F307" s="3">
        <v>24</v>
      </c>
      <c r="G307" s="3" t="str" cm="1">
        <f t="array" ref="G307">_xlfn.IFS(HR_Analytics[[#This Row],[Distance From Home]]&lt;=5,"1-5",HR_Analytics[[#This Row],[Distance From Home]]&lt;=10,"5-10",HR_Analytics[[#This Row],[Distance From Home]]&lt;=15,"10-15",HR_Analytics[[#This Row],[Distance From Home]]&lt;=20,"15-20",HR_Analytics[[#This Row],[Distance From Home]]&gt;20,"Above 20")</f>
        <v>Above 20</v>
      </c>
      <c r="H307" s="3">
        <v>4</v>
      </c>
      <c r="I307" s="9" t="str">
        <f>VLOOKUP(H307,Mapping!$J$2:$K$6,2,0)</f>
        <v>Masters</v>
      </c>
      <c r="J307" s="9" t="s">
        <v>13</v>
      </c>
      <c r="K307" s="3">
        <v>419</v>
      </c>
      <c r="L307" s="3">
        <v>2</v>
      </c>
      <c r="M307" s="9" t="str">
        <f>VLOOKUP(L307,Mapping!$A$2:$B$5,2,0)</f>
        <v>Dissatisfied</v>
      </c>
      <c r="N307" s="9" t="s">
        <v>14</v>
      </c>
      <c r="O307" s="3">
        <v>3</v>
      </c>
      <c r="P307" s="9" t="str">
        <f>VLOOKUP(O307,Mapping!$A$9:$B$12,2,0)</f>
        <v>High</v>
      </c>
      <c r="Q307" s="3">
        <v>2</v>
      </c>
      <c r="R307" s="9" t="str">
        <f>VLOOKUP(Q307,Mapping!$A$16:$B$20,2,0)</f>
        <v>Junior</v>
      </c>
      <c r="S307" s="9" t="s">
        <v>24</v>
      </c>
      <c r="T307" s="3">
        <v>2</v>
      </c>
      <c r="U307" s="9" t="str">
        <f>VLOOKUP(T307,Mapping!$E$9:$F$12,2,0)</f>
        <v>Dissatisfied</v>
      </c>
      <c r="V307" s="9" t="s">
        <v>22</v>
      </c>
      <c r="W307" s="5">
        <v>5674</v>
      </c>
      <c r="X307" s="3">
        <v>7</v>
      </c>
      <c r="Y307" s="9" t="s">
        <v>17</v>
      </c>
      <c r="Z307" s="4">
        <v>15</v>
      </c>
      <c r="AA307" s="24">
        <f>HR_Analytics[[#This Row],[Salary Hike]]/100</f>
        <v>0.15</v>
      </c>
      <c r="AB307" s="3">
        <v>3</v>
      </c>
      <c r="AC307" s="9" t="str">
        <f>VLOOKUP(AB307,Mapping!$E$2:$F$3,2,0)</f>
        <v>Excellent</v>
      </c>
      <c r="AD307" s="3">
        <v>3</v>
      </c>
      <c r="AE307" s="9" t="str">
        <f>VLOOKUP(AD307,Mapping!$E$16:$F$19,2,0)</f>
        <v>Neutral</v>
      </c>
      <c r="AF307" s="3">
        <v>1</v>
      </c>
      <c r="AG307" s="3">
        <v>11</v>
      </c>
      <c r="AH307" s="3" t="str" cm="1">
        <f t="array" ref="AH307">_xlfn.IFS(HR_Analytics[[#This Row],[Total Working Years]]&lt;=2,"0-2",HR_Analytics[[#This Row],[Total Working Years]]&lt;=5,"2-5",HR_Analytics[[#This Row],[Total Working Years]]&lt;=10,"5-10",HR_Analytics[[#This Row],[Total Working Years]]&lt;=20,"10-20",HR_Analytics[[#This Row],[Total Working Years]]&lt;=40,"20-40")</f>
        <v>10-20</v>
      </c>
      <c r="AI307" s="3">
        <v>3</v>
      </c>
      <c r="AJ307" s="3">
        <v>3</v>
      </c>
      <c r="AK307" s="9" t="str">
        <f>VLOOKUP(AJ307,Mapping!$J$10:$K$13,2,0)</f>
        <v>Better</v>
      </c>
      <c r="AL307" s="3">
        <v>9</v>
      </c>
      <c r="AM307" s="3" t="str" cm="1">
        <f t="array" ref="AM307">_xlfn.IFS(HR_Analytics[[#This Row],[Years At Company]]&lt;=2,"0-2",HR_Analytics[[#This Row],[Years At Company]]&lt;=5,"2-5",HR_Analytics[[#This Row],[Years At Company]]&lt;=10,"5-10",HR_Analytics[[#This Row],[Years At Company]]&lt;=20,"10-20",HR_Analytics[[#This Row],[Years At Company]]&lt;=40,"20-40")</f>
        <v>5-10</v>
      </c>
      <c r="AN307" s="3">
        <v>8</v>
      </c>
      <c r="AO307" s="3" t="str" cm="1">
        <f t="array" ref="AO307">_xlfn.IFS(HR_Analytics[[#This Row],[Years In Current Role]]&lt;=2,"0-2",HR_Analytics[[#This Row],[Years In Current Role]]&lt;=5,"2-5",HR_Analytics[[#This Row],[Years In Current Role]]&lt;=10,"5-10",HR_Analytics[[#This Row],[Years In Current Role]]&lt;=15,"10-15",HR_Analytics[[#This Row],[Years In Current Role]]&gt;15,"Above 15")</f>
        <v>5-10</v>
      </c>
      <c r="AP307" s="3">
        <v>0</v>
      </c>
      <c r="AQ307" s="14" t="str" cm="1">
        <f t="array" ref="AQ307">_xlfn.IFS(HR_Analytics[[#This Row],[Years Since Last Promotion]]&lt;=2,"0-2",HR_Analytics[[#This Row],[Years Since Last Promotion]]&lt;=5,"2-5",HR_Analytics[[#This Row],[Years Since Last Promotion]]&lt;=10,"5-10",HR_Analytics[[#This Row],[Years Since Last Promotion]]&lt;=15,"10-15")</f>
        <v>0-2</v>
      </c>
      <c r="AR307" s="14">
        <v>8</v>
      </c>
      <c r="AS307" s="3" t="str" cm="1">
        <f t="array" ref="AS3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08" spans="1:45" x14ac:dyDescent="0.25">
      <c r="A308" s="12">
        <v>32</v>
      </c>
      <c r="B308" s="12" t="str" cm="1">
        <f t="array" ref="B308">_xlfn.IFS(HR_Analytics[[#This Row],[Age]]&lt;=30,"Below 30",HR_Analytics[[#This Row],[Age]]&lt;=40,"30-40",HR_Analytics[[#This Row],[Age]]&lt;=60,"40-60")</f>
        <v>30-40</v>
      </c>
      <c r="C308" s="9" t="s">
        <v>17</v>
      </c>
      <c r="D308" s="9" t="s">
        <v>11</v>
      </c>
      <c r="E308" s="9" t="s">
        <v>12</v>
      </c>
      <c r="F308" s="3">
        <v>7</v>
      </c>
      <c r="G308" s="3" t="str" cm="1">
        <f t="array" ref="G308">_xlfn.IFS(HR_Analytics[[#This Row],[Distance From Home]]&lt;=5,"1-5",HR_Analytics[[#This Row],[Distance From Home]]&lt;=10,"5-10",HR_Analytics[[#This Row],[Distance From Home]]&lt;=15,"10-15",HR_Analytics[[#This Row],[Distance From Home]]&lt;=20,"15-20",HR_Analytics[[#This Row],[Distance From Home]]&gt;20,"Above 20")</f>
        <v>5-10</v>
      </c>
      <c r="H308" s="3">
        <v>3</v>
      </c>
      <c r="I308" s="9" t="str">
        <f>VLOOKUP(H308,Mapping!$J$2:$K$6,2,0)</f>
        <v>Bachelors</v>
      </c>
      <c r="J308" s="9" t="s">
        <v>13</v>
      </c>
      <c r="K308" s="3">
        <v>420</v>
      </c>
      <c r="L308" s="3">
        <v>4</v>
      </c>
      <c r="M308" s="9" t="str">
        <f>VLOOKUP(L308,Mapping!$A$2:$B$5,2,0)</f>
        <v>Satisfied</v>
      </c>
      <c r="N308" s="9" t="s">
        <v>20</v>
      </c>
      <c r="O308" s="3">
        <v>2</v>
      </c>
      <c r="P308" s="9" t="str">
        <f>VLOOKUP(O308,Mapping!$A$9:$B$12,2,0)</f>
        <v>Medium</v>
      </c>
      <c r="Q308" s="3">
        <v>2</v>
      </c>
      <c r="R308" s="9" t="str">
        <f>VLOOKUP(Q308,Mapping!$A$16:$B$20,2,0)</f>
        <v>Junior</v>
      </c>
      <c r="S308" s="9" t="s">
        <v>15</v>
      </c>
      <c r="T308" s="3">
        <v>3</v>
      </c>
      <c r="U308" s="9" t="str">
        <f>VLOOKUP(T308,Mapping!$E$9:$F$12,2,0)</f>
        <v>Neutral</v>
      </c>
      <c r="V308" s="9" t="s">
        <v>22</v>
      </c>
      <c r="W308" s="5">
        <v>5484</v>
      </c>
      <c r="X308" s="3">
        <v>1</v>
      </c>
      <c r="Y308" s="9" t="s">
        <v>17</v>
      </c>
      <c r="Z308" s="4">
        <v>14</v>
      </c>
      <c r="AA308" s="24">
        <f>HR_Analytics[[#This Row],[Salary Hike]]/100</f>
        <v>0.14000000000000001</v>
      </c>
      <c r="AB308" s="3">
        <v>3</v>
      </c>
      <c r="AC308" s="9" t="str">
        <f>VLOOKUP(AB308,Mapping!$E$2:$F$3,2,0)</f>
        <v>Excellent</v>
      </c>
      <c r="AD308" s="3">
        <v>3</v>
      </c>
      <c r="AE308" s="9" t="str">
        <f>VLOOKUP(AD308,Mapping!$E$16:$F$19,2,0)</f>
        <v>Neutral</v>
      </c>
      <c r="AF308" s="3">
        <v>1</v>
      </c>
      <c r="AG308" s="3">
        <v>13</v>
      </c>
      <c r="AH308" s="3" t="str" cm="1">
        <f t="array" ref="AH308">_xlfn.IFS(HR_Analytics[[#This Row],[Total Working Years]]&lt;=2,"0-2",HR_Analytics[[#This Row],[Total Working Years]]&lt;=5,"2-5",HR_Analytics[[#This Row],[Total Working Years]]&lt;=10,"5-10",HR_Analytics[[#This Row],[Total Working Years]]&lt;=20,"10-20",HR_Analytics[[#This Row],[Total Working Years]]&lt;=40,"20-40")</f>
        <v>10-20</v>
      </c>
      <c r="AI308" s="3">
        <v>3</v>
      </c>
      <c r="AJ308" s="3">
        <v>2</v>
      </c>
      <c r="AK308" s="9" t="str">
        <f>VLOOKUP(AJ308,Mapping!$J$10:$K$13,2,0)</f>
        <v>Good</v>
      </c>
      <c r="AL308" s="3">
        <v>13</v>
      </c>
      <c r="AM308" s="3" t="str" cm="1">
        <f t="array" ref="AM308">_xlfn.IFS(HR_Analytics[[#This Row],[Years At Company]]&lt;=2,"0-2",HR_Analytics[[#This Row],[Years At Company]]&lt;=5,"2-5",HR_Analytics[[#This Row],[Years At Company]]&lt;=10,"5-10",HR_Analytics[[#This Row],[Years At Company]]&lt;=20,"10-20",HR_Analytics[[#This Row],[Years At Company]]&lt;=40,"20-40")</f>
        <v>10-20</v>
      </c>
      <c r="AN308" s="3">
        <v>8</v>
      </c>
      <c r="AO308" s="3" t="str" cm="1">
        <f t="array" ref="AO308">_xlfn.IFS(HR_Analytics[[#This Row],[Years In Current Role]]&lt;=2,"0-2",HR_Analytics[[#This Row],[Years In Current Role]]&lt;=5,"2-5",HR_Analytics[[#This Row],[Years In Current Role]]&lt;=10,"5-10",HR_Analytics[[#This Row],[Years In Current Role]]&lt;=15,"10-15",HR_Analytics[[#This Row],[Years In Current Role]]&gt;15,"Above 15")</f>
        <v>5-10</v>
      </c>
      <c r="AP308" s="3">
        <v>4</v>
      </c>
      <c r="AQ308" s="14" t="str" cm="1">
        <f t="array" ref="AQ308">_xlfn.IFS(HR_Analytics[[#This Row],[Years Since Last Promotion]]&lt;=2,"0-2",HR_Analytics[[#This Row],[Years Since Last Promotion]]&lt;=5,"2-5",HR_Analytics[[#This Row],[Years Since Last Promotion]]&lt;=10,"5-10",HR_Analytics[[#This Row],[Years Since Last Promotion]]&lt;=15,"10-15")</f>
        <v>2-5</v>
      </c>
      <c r="AR308" s="14">
        <v>8</v>
      </c>
      <c r="AS308" s="3" t="str" cm="1">
        <f t="array" ref="AS3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09" spans="1:45" x14ac:dyDescent="0.25">
      <c r="A309" s="12">
        <v>38</v>
      </c>
      <c r="B309" s="12" t="str" cm="1">
        <f t="array" ref="B309">_xlfn.IFS(HR_Analytics[[#This Row],[Age]]&lt;=30,"Below 30",HR_Analytics[[#This Row],[Age]]&lt;=40,"30-40",HR_Analytics[[#This Row],[Age]]&lt;=60,"40-60")</f>
        <v>30-40</v>
      </c>
      <c r="C309" s="9" t="s">
        <v>17</v>
      </c>
      <c r="D309" s="9" t="s">
        <v>11</v>
      </c>
      <c r="E309" s="9" t="s">
        <v>19</v>
      </c>
      <c r="F309" s="3">
        <v>25</v>
      </c>
      <c r="G309" s="3" t="str" cm="1">
        <f t="array" ref="G309">_xlfn.IFS(HR_Analytics[[#This Row],[Distance From Home]]&lt;=5,"1-5",HR_Analytics[[#This Row],[Distance From Home]]&lt;=10,"5-10",HR_Analytics[[#This Row],[Distance From Home]]&lt;=15,"10-15",HR_Analytics[[#This Row],[Distance From Home]]&lt;=20,"15-20",HR_Analytics[[#This Row],[Distance From Home]]&gt;20,"Above 20")</f>
        <v>Above 20</v>
      </c>
      <c r="H309" s="3">
        <v>2</v>
      </c>
      <c r="I309" s="9" t="str">
        <f>VLOOKUP(H309,Mapping!$J$2:$K$6,2,0)</f>
        <v>College</v>
      </c>
      <c r="J309" s="9" t="s">
        <v>13</v>
      </c>
      <c r="K309" s="3">
        <v>421</v>
      </c>
      <c r="L309" s="3">
        <v>1</v>
      </c>
      <c r="M309" s="9" t="str">
        <f>VLOOKUP(L309,Mapping!$A$2:$B$5,2,0)</f>
        <v>Very Dissatisfied</v>
      </c>
      <c r="N309" s="9" t="s">
        <v>14</v>
      </c>
      <c r="O309" s="3">
        <v>2</v>
      </c>
      <c r="P309" s="9" t="str">
        <f>VLOOKUP(O309,Mapping!$A$9:$B$12,2,0)</f>
        <v>Medium</v>
      </c>
      <c r="Q309" s="3">
        <v>3</v>
      </c>
      <c r="R309" s="9" t="str">
        <f>VLOOKUP(Q309,Mapping!$A$16:$B$20,2,0)</f>
        <v>Mid Level</v>
      </c>
      <c r="S309" s="9" t="s">
        <v>32</v>
      </c>
      <c r="T309" s="3">
        <v>2</v>
      </c>
      <c r="U309" s="9" t="str">
        <f>VLOOKUP(T309,Mapping!$E$9:$F$12,2,0)</f>
        <v>Dissatisfied</v>
      </c>
      <c r="V309" s="9" t="s">
        <v>22</v>
      </c>
      <c r="W309" s="5">
        <v>12061</v>
      </c>
      <c r="X309" s="3">
        <v>3</v>
      </c>
      <c r="Y309" s="9" t="s">
        <v>17</v>
      </c>
      <c r="Z309" s="4">
        <v>17</v>
      </c>
      <c r="AA309" s="24">
        <f>HR_Analytics[[#This Row],[Salary Hike]]/100</f>
        <v>0.17</v>
      </c>
      <c r="AB309" s="3">
        <v>3</v>
      </c>
      <c r="AC309" s="9" t="str">
        <f>VLOOKUP(AB309,Mapping!$E$2:$F$3,2,0)</f>
        <v>Excellent</v>
      </c>
      <c r="AD309" s="3">
        <v>3</v>
      </c>
      <c r="AE309" s="9" t="str">
        <f>VLOOKUP(AD309,Mapping!$E$16:$F$19,2,0)</f>
        <v>Neutral</v>
      </c>
      <c r="AF309" s="3">
        <v>1</v>
      </c>
      <c r="AG309" s="3">
        <v>19</v>
      </c>
      <c r="AH309" s="3" t="str" cm="1">
        <f t="array" ref="AH309">_xlfn.IFS(HR_Analytics[[#This Row],[Total Working Years]]&lt;=2,"0-2",HR_Analytics[[#This Row],[Total Working Years]]&lt;=5,"2-5",HR_Analytics[[#This Row],[Total Working Years]]&lt;=10,"5-10",HR_Analytics[[#This Row],[Total Working Years]]&lt;=20,"10-20",HR_Analytics[[#This Row],[Total Working Years]]&lt;=40,"20-40")</f>
        <v>10-20</v>
      </c>
      <c r="AI309" s="3">
        <v>2</v>
      </c>
      <c r="AJ309" s="3">
        <v>3</v>
      </c>
      <c r="AK309" s="9" t="str">
        <f>VLOOKUP(AJ309,Mapping!$J$10:$K$13,2,0)</f>
        <v>Better</v>
      </c>
      <c r="AL309" s="3">
        <v>10</v>
      </c>
      <c r="AM309" s="3" t="str" cm="1">
        <f t="array" ref="AM309">_xlfn.IFS(HR_Analytics[[#This Row],[Years At Company]]&lt;=2,"0-2",HR_Analytics[[#This Row],[Years At Company]]&lt;=5,"2-5",HR_Analytics[[#This Row],[Years At Company]]&lt;=10,"5-10",HR_Analytics[[#This Row],[Years At Company]]&lt;=20,"10-20",HR_Analytics[[#This Row],[Years At Company]]&lt;=40,"20-40")</f>
        <v>5-10</v>
      </c>
      <c r="AN309" s="3">
        <v>8</v>
      </c>
      <c r="AO309" s="3" t="str" cm="1">
        <f t="array" ref="AO309">_xlfn.IFS(HR_Analytics[[#This Row],[Years In Current Role]]&lt;=2,"0-2",HR_Analytics[[#This Row],[Years In Current Role]]&lt;=5,"2-5",HR_Analytics[[#This Row],[Years In Current Role]]&lt;=10,"5-10",HR_Analytics[[#This Row],[Years In Current Role]]&lt;=15,"10-15",HR_Analytics[[#This Row],[Years In Current Role]]&gt;15,"Above 15")</f>
        <v>5-10</v>
      </c>
      <c r="AP309" s="3">
        <v>0</v>
      </c>
      <c r="AQ309" s="14" t="str" cm="1">
        <f t="array" ref="AQ309">_xlfn.IFS(HR_Analytics[[#This Row],[Years Since Last Promotion]]&lt;=2,"0-2",HR_Analytics[[#This Row],[Years Since Last Promotion]]&lt;=5,"2-5",HR_Analytics[[#This Row],[Years Since Last Promotion]]&lt;=10,"5-10",HR_Analytics[[#This Row],[Years Since Last Promotion]]&lt;=15,"10-15")</f>
        <v>0-2</v>
      </c>
      <c r="AR309" s="14">
        <v>1</v>
      </c>
      <c r="AS309" s="3" t="str" cm="1">
        <f t="array" ref="AS3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10" spans="1:45" x14ac:dyDescent="0.25">
      <c r="A310" s="12">
        <v>58</v>
      </c>
      <c r="B310" s="12" t="str" cm="1">
        <f t="array" ref="B310">_xlfn.IFS(HR_Analytics[[#This Row],[Age]]&lt;=30,"Below 30",HR_Analytics[[#This Row],[Age]]&lt;=40,"30-40",HR_Analytics[[#This Row],[Age]]&lt;=60,"40-60")</f>
        <v>40-60</v>
      </c>
      <c r="C310" s="9" t="s">
        <v>17</v>
      </c>
      <c r="D310" s="9" t="s">
        <v>29</v>
      </c>
      <c r="E310" s="9" t="s">
        <v>19</v>
      </c>
      <c r="F310" s="3">
        <v>1</v>
      </c>
      <c r="G310" s="3" t="str" cm="1">
        <f t="array" ref="G310">_xlfn.IFS(HR_Analytics[[#This Row],[Distance From Home]]&lt;=5,"1-5",HR_Analytics[[#This Row],[Distance From Home]]&lt;=10,"5-10",HR_Analytics[[#This Row],[Distance From Home]]&lt;=15,"10-15",HR_Analytics[[#This Row],[Distance From Home]]&lt;=20,"15-20",HR_Analytics[[#This Row],[Distance From Home]]&gt;20,"Above 20")</f>
        <v>1-5</v>
      </c>
      <c r="H310" s="3">
        <v>4</v>
      </c>
      <c r="I310" s="9" t="str">
        <f>VLOOKUP(H310,Mapping!$J$2:$K$6,2,0)</f>
        <v>Masters</v>
      </c>
      <c r="J310" s="9" t="s">
        <v>13</v>
      </c>
      <c r="K310" s="3">
        <v>422</v>
      </c>
      <c r="L310" s="3">
        <v>4</v>
      </c>
      <c r="M310" s="9" t="str">
        <f>VLOOKUP(L310,Mapping!$A$2:$B$5,2,0)</f>
        <v>Satisfied</v>
      </c>
      <c r="N310" s="9" t="s">
        <v>20</v>
      </c>
      <c r="O310" s="3">
        <v>1</v>
      </c>
      <c r="P310" s="9" t="str">
        <f>VLOOKUP(O310,Mapping!$A$9:$B$12,2,0)</f>
        <v>Low</v>
      </c>
      <c r="Q310" s="3">
        <v>2</v>
      </c>
      <c r="R310" s="9" t="str">
        <f>VLOOKUP(Q310,Mapping!$A$16:$B$20,2,0)</f>
        <v>Junior</v>
      </c>
      <c r="S310" s="9" t="s">
        <v>28</v>
      </c>
      <c r="T310" s="3">
        <v>3</v>
      </c>
      <c r="U310" s="9" t="str">
        <f>VLOOKUP(T310,Mapping!$E$9:$F$12,2,0)</f>
        <v>Neutral</v>
      </c>
      <c r="V310" s="9" t="s">
        <v>26</v>
      </c>
      <c r="W310" s="5">
        <v>5660</v>
      </c>
      <c r="X310" s="3">
        <v>2</v>
      </c>
      <c r="Y310" s="9" t="s">
        <v>10</v>
      </c>
      <c r="Z310" s="4">
        <v>13</v>
      </c>
      <c r="AA310" s="24">
        <f>HR_Analytics[[#This Row],[Salary Hike]]/100</f>
        <v>0.13</v>
      </c>
      <c r="AB310" s="3">
        <v>3</v>
      </c>
      <c r="AC310" s="9" t="str">
        <f>VLOOKUP(AB310,Mapping!$E$2:$F$3,2,0)</f>
        <v>Excellent</v>
      </c>
      <c r="AD310" s="3">
        <v>4</v>
      </c>
      <c r="AE310" s="9" t="str">
        <f>VLOOKUP(AD310,Mapping!$E$16:$F$19,2,0)</f>
        <v>Satisfied</v>
      </c>
      <c r="AF310" s="3">
        <v>1</v>
      </c>
      <c r="AG310" s="3">
        <v>12</v>
      </c>
      <c r="AH310" s="3" t="str" cm="1">
        <f t="array" ref="AH310">_xlfn.IFS(HR_Analytics[[#This Row],[Total Working Years]]&lt;=2,"0-2",HR_Analytics[[#This Row],[Total Working Years]]&lt;=5,"2-5",HR_Analytics[[#This Row],[Total Working Years]]&lt;=10,"5-10",HR_Analytics[[#This Row],[Total Working Years]]&lt;=20,"10-20",HR_Analytics[[#This Row],[Total Working Years]]&lt;=40,"20-40")</f>
        <v>10-20</v>
      </c>
      <c r="AI310" s="3">
        <v>2</v>
      </c>
      <c r="AJ310" s="3">
        <v>3</v>
      </c>
      <c r="AK310" s="9" t="str">
        <f>VLOOKUP(AJ310,Mapping!$J$10:$K$13,2,0)</f>
        <v>Better</v>
      </c>
      <c r="AL310" s="3">
        <v>5</v>
      </c>
      <c r="AM310" s="3" t="str" cm="1">
        <f t="array" ref="AM310">_xlfn.IFS(HR_Analytics[[#This Row],[Years At Company]]&lt;=2,"0-2",HR_Analytics[[#This Row],[Years At Company]]&lt;=5,"2-5",HR_Analytics[[#This Row],[Years At Company]]&lt;=10,"5-10",HR_Analytics[[#This Row],[Years At Company]]&lt;=20,"10-20",HR_Analytics[[#This Row],[Years At Company]]&lt;=40,"20-40")</f>
        <v>2-5</v>
      </c>
      <c r="AN310" s="3">
        <v>3</v>
      </c>
      <c r="AO310" s="3" t="str" cm="1">
        <f t="array" ref="AO310">_xlfn.IFS(HR_Analytics[[#This Row],[Years In Current Role]]&lt;=2,"0-2",HR_Analytics[[#This Row],[Years In Current Role]]&lt;=5,"2-5",HR_Analytics[[#This Row],[Years In Current Role]]&lt;=10,"5-10",HR_Analytics[[#This Row],[Years In Current Role]]&lt;=15,"10-15",HR_Analytics[[#This Row],[Years In Current Role]]&gt;15,"Above 15")</f>
        <v>2-5</v>
      </c>
      <c r="AP310" s="3">
        <v>1</v>
      </c>
      <c r="AQ310" s="14" t="str" cm="1">
        <f t="array" ref="AQ310">_xlfn.IFS(HR_Analytics[[#This Row],[Years Since Last Promotion]]&lt;=2,"0-2",HR_Analytics[[#This Row],[Years Since Last Promotion]]&lt;=5,"2-5",HR_Analytics[[#This Row],[Years Since Last Promotion]]&lt;=10,"5-10",HR_Analytics[[#This Row],[Years Since Last Promotion]]&lt;=15,"10-15")</f>
        <v>0-2</v>
      </c>
      <c r="AR310" s="14">
        <v>2</v>
      </c>
      <c r="AS310" s="3" t="str" cm="1">
        <f t="array" ref="AS3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11" spans="1:45" x14ac:dyDescent="0.25">
      <c r="A311" s="12">
        <v>31</v>
      </c>
      <c r="B311" s="12" t="str" cm="1">
        <f t="array" ref="B311">_xlfn.IFS(HR_Analytics[[#This Row],[Age]]&lt;=30,"Below 30",HR_Analytics[[#This Row],[Age]]&lt;=40,"30-40",HR_Analytics[[#This Row],[Age]]&lt;=60,"40-60")</f>
        <v>30-40</v>
      </c>
      <c r="C311" s="9" t="s">
        <v>17</v>
      </c>
      <c r="D311" s="9" t="s">
        <v>11</v>
      </c>
      <c r="E311" s="9" t="s">
        <v>19</v>
      </c>
      <c r="F311" s="3">
        <v>5</v>
      </c>
      <c r="G311" s="3" t="str" cm="1">
        <f t="array" ref="G311">_xlfn.IFS(HR_Analytics[[#This Row],[Distance From Home]]&lt;=5,"1-5",HR_Analytics[[#This Row],[Distance From Home]]&lt;=10,"5-10",HR_Analytics[[#This Row],[Distance From Home]]&lt;=15,"10-15",HR_Analytics[[#This Row],[Distance From Home]]&lt;=20,"15-20",HR_Analytics[[#This Row],[Distance From Home]]&gt;20,"Above 20")</f>
        <v>1-5</v>
      </c>
      <c r="H311" s="3">
        <v>4</v>
      </c>
      <c r="I311" s="9" t="str">
        <f>VLOOKUP(H311,Mapping!$J$2:$K$6,2,0)</f>
        <v>Masters</v>
      </c>
      <c r="J311" s="9" t="s">
        <v>34</v>
      </c>
      <c r="K311" s="3">
        <v>423</v>
      </c>
      <c r="L311" s="3">
        <v>3</v>
      </c>
      <c r="M311" s="9" t="str">
        <f>VLOOKUP(L311,Mapping!$A$2:$B$5,2,0)</f>
        <v>Neutral</v>
      </c>
      <c r="N311" s="9" t="s">
        <v>20</v>
      </c>
      <c r="O311" s="3">
        <v>3</v>
      </c>
      <c r="P311" s="9" t="str">
        <f>VLOOKUP(O311,Mapping!$A$9:$B$12,2,0)</f>
        <v>High</v>
      </c>
      <c r="Q311" s="3">
        <v>1</v>
      </c>
      <c r="R311" s="9" t="str">
        <f>VLOOKUP(Q311,Mapping!$A$16:$B$20,2,0)</f>
        <v>Entry Level</v>
      </c>
      <c r="S311" s="9" t="s">
        <v>21</v>
      </c>
      <c r="T311" s="3">
        <v>4</v>
      </c>
      <c r="U311" s="9" t="str">
        <f>VLOOKUP(T311,Mapping!$E$9:$F$12,2,0)</f>
        <v>Satisfied</v>
      </c>
      <c r="V311" s="9" t="s">
        <v>22</v>
      </c>
      <c r="W311" s="5">
        <v>4821</v>
      </c>
      <c r="X311" s="3">
        <v>0</v>
      </c>
      <c r="Y311" s="9" t="s">
        <v>10</v>
      </c>
      <c r="Z311" s="4">
        <v>12</v>
      </c>
      <c r="AA311" s="24">
        <f>HR_Analytics[[#This Row],[Salary Hike]]/100</f>
        <v>0.12</v>
      </c>
      <c r="AB311" s="3">
        <v>3</v>
      </c>
      <c r="AC311" s="9" t="str">
        <f>VLOOKUP(AB311,Mapping!$E$2:$F$3,2,0)</f>
        <v>Excellent</v>
      </c>
      <c r="AD311" s="3">
        <v>3</v>
      </c>
      <c r="AE311" s="9" t="str">
        <f>VLOOKUP(AD311,Mapping!$E$16:$F$19,2,0)</f>
        <v>Neutral</v>
      </c>
      <c r="AF311" s="3">
        <v>1</v>
      </c>
      <c r="AG311" s="3">
        <v>6</v>
      </c>
      <c r="AH311" s="3" t="str" cm="1">
        <f t="array" ref="AH311">_xlfn.IFS(HR_Analytics[[#This Row],[Total Working Years]]&lt;=2,"0-2",HR_Analytics[[#This Row],[Total Working Years]]&lt;=5,"2-5",HR_Analytics[[#This Row],[Total Working Years]]&lt;=10,"5-10",HR_Analytics[[#This Row],[Total Working Years]]&lt;=20,"10-20",HR_Analytics[[#This Row],[Total Working Years]]&lt;=40,"20-40")</f>
        <v>5-10</v>
      </c>
      <c r="AI311" s="3">
        <v>4</v>
      </c>
      <c r="AJ311" s="3">
        <v>3</v>
      </c>
      <c r="AK311" s="9" t="str">
        <f>VLOOKUP(AJ311,Mapping!$J$10:$K$13,2,0)</f>
        <v>Better</v>
      </c>
      <c r="AL311" s="3">
        <v>5</v>
      </c>
      <c r="AM311" s="3" t="str" cm="1">
        <f t="array" ref="AM311">_xlfn.IFS(HR_Analytics[[#This Row],[Years At Company]]&lt;=2,"0-2",HR_Analytics[[#This Row],[Years At Company]]&lt;=5,"2-5",HR_Analytics[[#This Row],[Years At Company]]&lt;=10,"5-10",HR_Analytics[[#This Row],[Years At Company]]&lt;=20,"10-20",HR_Analytics[[#This Row],[Years At Company]]&lt;=40,"20-40")</f>
        <v>2-5</v>
      </c>
      <c r="AN311" s="3">
        <v>2</v>
      </c>
      <c r="AO311" s="3" t="str" cm="1">
        <f t="array" ref="AO311">_xlfn.IFS(HR_Analytics[[#This Row],[Years In Current Role]]&lt;=2,"0-2",HR_Analytics[[#This Row],[Years In Current Role]]&lt;=5,"2-5",HR_Analytics[[#This Row],[Years In Current Role]]&lt;=10,"5-10",HR_Analytics[[#This Row],[Years In Current Role]]&lt;=15,"10-15",HR_Analytics[[#This Row],[Years In Current Role]]&gt;15,"Above 15")</f>
        <v>0-2</v>
      </c>
      <c r="AP311" s="3">
        <v>0</v>
      </c>
      <c r="AQ311" s="14" t="str" cm="1">
        <f t="array" ref="AQ311">_xlfn.IFS(HR_Analytics[[#This Row],[Years Since Last Promotion]]&lt;=2,"0-2",HR_Analytics[[#This Row],[Years Since Last Promotion]]&lt;=5,"2-5",HR_Analytics[[#This Row],[Years Since Last Promotion]]&lt;=10,"5-10",HR_Analytics[[#This Row],[Years Since Last Promotion]]&lt;=15,"10-15")</f>
        <v>0-2</v>
      </c>
      <c r="AR311" s="14">
        <v>3</v>
      </c>
      <c r="AS311" s="3" t="str" cm="1">
        <f t="array" ref="AS3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12" spans="1:45" x14ac:dyDescent="0.25">
      <c r="A312" s="12">
        <v>31</v>
      </c>
      <c r="B312" s="12" t="str" cm="1">
        <f t="array" ref="B312">_xlfn.IFS(HR_Analytics[[#This Row],[Age]]&lt;=30,"Below 30",HR_Analytics[[#This Row],[Age]]&lt;=40,"30-40",HR_Analytics[[#This Row],[Age]]&lt;=60,"40-60")</f>
        <v>30-40</v>
      </c>
      <c r="C312" s="9" t="s">
        <v>17</v>
      </c>
      <c r="D312" s="9" t="s">
        <v>11</v>
      </c>
      <c r="E312" s="9" t="s">
        <v>35</v>
      </c>
      <c r="F312" s="3">
        <v>2</v>
      </c>
      <c r="G312" s="3" t="str" cm="1">
        <f t="array" ref="G312">_xlfn.IFS(HR_Analytics[[#This Row],[Distance From Home]]&lt;=5,"1-5",HR_Analytics[[#This Row],[Distance From Home]]&lt;=10,"5-10",HR_Analytics[[#This Row],[Distance From Home]]&lt;=15,"10-15",HR_Analytics[[#This Row],[Distance From Home]]&lt;=20,"15-20",HR_Analytics[[#This Row],[Distance From Home]]&gt;20,"Above 20")</f>
        <v>1-5</v>
      </c>
      <c r="H312" s="3">
        <v>3</v>
      </c>
      <c r="I312" s="9" t="str">
        <f>VLOOKUP(H312,Mapping!$J$2:$K$6,2,0)</f>
        <v>Bachelors</v>
      </c>
      <c r="J312" s="9" t="s">
        <v>35</v>
      </c>
      <c r="K312" s="3">
        <v>424</v>
      </c>
      <c r="L312" s="3">
        <v>1</v>
      </c>
      <c r="M312" s="9" t="str">
        <f>VLOOKUP(L312,Mapping!$A$2:$B$5,2,0)</f>
        <v>Very Dissatisfied</v>
      </c>
      <c r="N312" s="9" t="s">
        <v>20</v>
      </c>
      <c r="O312" s="3">
        <v>2</v>
      </c>
      <c r="P312" s="9" t="str">
        <f>VLOOKUP(O312,Mapping!$A$9:$B$12,2,0)</f>
        <v>Medium</v>
      </c>
      <c r="Q312" s="3">
        <v>2</v>
      </c>
      <c r="R312" s="9" t="str">
        <f>VLOOKUP(Q312,Mapping!$A$16:$B$20,2,0)</f>
        <v>Junior</v>
      </c>
      <c r="S312" s="9" t="s">
        <v>35</v>
      </c>
      <c r="T312" s="3">
        <v>1</v>
      </c>
      <c r="U312" s="9" t="str">
        <f>VLOOKUP(T312,Mapping!$E$9:$F$12,2,0)</f>
        <v>Very Dissatisfied</v>
      </c>
      <c r="V312" s="9" t="s">
        <v>22</v>
      </c>
      <c r="W312" s="5">
        <v>6410</v>
      </c>
      <c r="X312" s="3">
        <v>3</v>
      </c>
      <c r="Y312" s="9" t="s">
        <v>17</v>
      </c>
      <c r="Z312" s="4">
        <v>12</v>
      </c>
      <c r="AA312" s="24">
        <f>HR_Analytics[[#This Row],[Salary Hike]]/100</f>
        <v>0.12</v>
      </c>
      <c r="AB312" s="3">
        <v>3</v>
      </c>
      <c r="AC312" s="9" t="str">
        <f>VLOOKUP(AB312,Mapping!$E$2:$F$3,2,0)</f>
        <v>Excellent</v>
      </c>
      <c r="AD312" s="3">
        <v>4</v>
      </c>
      <c r="AE312" s="9" t="str">
        <f>VLOOKUP(AD312,Mapping!$E$16:$F$19,2,0)</f>
        <v>Satisfied</v>
      </c>
      <c r="AF312" s="3">
        <v>0</v>
      </c>
      <c r="AG312" s="3">
        <v>9</v>
      </c>
      <c r="AH312" s="3" t="str" cm="1">
        <f t="array" ref="AH312">_xlfn.IFS(HR_Analytics[[#This Row],[Total Working Years]]&lt;=2,"0-2",HR_Analytics[[#This Row],[Total Working Years]]&lt;=5,"2-5",HR_Analytics[[#This Row],[Total Working Years]]&lt;=10,"5-10",HR_Analytics[[#This Row],[Total Working Years]]&lt;=20,"10-20",HR_Analytics[[#This Row],[Total Working Years]]&lt;=40,"20-40")</f>
        <v>5-10</v>
      </c>
      <c r="AI312" s="3">
        <v>1</v>
      </c>
      <c r="AJ312" s="3">
        <v>3</v>
      </c>
      <c r="AK312" s="9" t="str">
        <f>VLOOKUP(AJ312,Mapping!$J$10:$K$13,2,0)</f>
        <v>Better</v>
      </c>
      <c r="AL312" s="3">
        <v>2</v>
      </c>
      <c r="AM312" s="3" t="str" cm="1">
        <f t="array" ref="AM312">_xlfn.IFS(HR_Analytics[[#This Row],[Years At Company]]&lt;=2,"0-2",HR_Analytics[[#This Row],[Years At Company]]&lt;=5,"2-5",HR_Analytics[[#This Row],[Years At Company]]&lt;=10,"5-10",HR_Analytics[[#This Row],[Years At Company]]&lt;=20,"10-20",HR_Analytics[[#This Row],[Years At Company]]&lt;=40,"20-40")</f>
        <v>0-2</v>
      </c>
      <c r="AN312" s="3">
        <v>2</v>
      </c>
      <c r="AO312" s="3" t="str" cm="1">
        <f t="array" ref="AO312">_xlfn.IFS(HR_Analytics[[#This Row],[Years In Current Role]]&lt;=2,"0-2",HR_Analytics[[#This Row],[Years In Current Role]]&lt;=5,"2-5",HR_Analytics[[#This Row],[Years In Current Role]]&lt;=10,"5-10",HR_Analytics[[#This Row],[Years In Current Role]]&lt;=15,"10-15",HR_Analytics[[#This Row],[Years In Current Role]]&gt;15,"Above 15")</f>
        <v>0-2</v>
      </c>
      <c r="AP312" s="3">
        <v>1</v>
      </c>
      <c r="AQ312" s="14" t="str" cm="1">
        <f t="array" ref="AQ312">_xlfn.IFS(HR_Analytics[[#This Row],[Years Since Last Promotion]]&lt;=2,"0-2",HR_Analytics[[#This Row],[Years Since Last Promotion]]&lt;=5,"2-5",HR_Analytics[[#This Row],[Years Since Last Promotion]]&lt;=10,"5-10",HR_Analytics[[#This Row],[Years Since Last Promotion]]&lt;=15,"10-15")</f>
        <v>0-2</v>
      </c>
      <c r="AR312" s="14">
        <v>0</v>
      </c>
      <c r="AS312" s="3" t="str" cm="1">
        <f t="array" ref="AS3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13" spans="1:45" x14ac:dyDescent="0.25">
      <c r="A313" s="12">
        <v>45</v>
      </c>
      <c r="B313" s="12" t="str" cm="1">
        <f t="array" ref="B313">_xlfn.IFS(HR_Analytics[[#This Row],[Age]]&lt;=30,"Below 30",HR_Analytics[[#This Row],[Age]]&lt;=40,"30-40",HR_Analytics[[#This Row],[Age]]&lt;=60,"40-60")</f>
        <v>40-60</v>
      </c>
      <c r="C313" s="9" t="s">
        <v>17</v>
      </c>
      <c r="D313" s="9" t="s">
        <v>18</v>
      </c>
      <c r="E313" s="9" t="s">
        <v>19</v>
      </c>
      <c r="F313" s="3">
        <v>7</v>
      </c>
      <c r="G313" s="3" t="str" cm="1">
        <f t="array" ref="G313">_xlfn.IFS(HR_Analytics[[#This Row],[Distance From Home]]&lt;=5,"1-5",HR_Analytics[[#This Row],[Distance From Home]]&lt;=10,"5-10",HR_Analytics[[#This Row],[Distance From Home]]&lt;=15,"10-15",HR_Analytics[[#This Row],[Distance From Home]]&lt;=20,"15-20",HR_Analytics[[#This Row],[Distance From Home]]&gt;20,"Above 20")</f>
        <v>5-10</v>
      </c>
      <c r="H313" s="3">
        <v>3</v>
      </c>
      <c r="I313" s="9" t="str">
        <f>VLOOKUP(H313,Mapping!$J$2:$K$6,2,0)</f>
        <v>Bachelors</v>
      </c>
      <c r="J313" s="9" t="s">
        <v>13</v>
      </c>
      <c r="K313" s="3">
        <v>425</v>
      </c>
      <c r="L313" s="3">
        <v>1</v>
      </c>
      <c r="M313" s="9" t="str">
        <f>VLOOKUP(L313,Mapping!$A$2:$B$5,2,0)</f>
        <v>Very Dissatisfied</v>
      </c>
      <c r="N313" s="9" t="s">
        <v>20</v>
      </c>
      <c r="O313" s="3">
        <v>3</v>
      </c>
      <c r="P313" s="9" t="str">
        <f>VLOOKUP(O313,Mapping!$A$9:$B$12,2,0)</f>
        <v>High</v>
      </c>
      <c r="Q313" s="3">
        <v>3</v>
      </c>
      <c r="R313" s="9" t="str">
        <f>VLOOKUP(Q313,Mapping!$A$16:$B$20,2,0)</f>
        <v>Mid Level</v>
      </c>
      <c r="S313" s="9" t="s">
        <v>24</v>
      </c>
      <c r="T313" s="3">
        <v>1</v>
      </c>
      <c r="U313" s="9" t="str">
        <f>VLOOKUP(T313,Mapping!$E$9:$F$12,2,0)</f>
        <v>Very Dissatisfied</v>
      </c>
      <c r="V313" s="9" t="s">
        <v>26</v>
      </c>
      <c r="W313" s="5">
        <v>5210</v>
      </c>
      <c r="X313" s="3">
        <v>1</v>
      </c>
      <c r="Y313" s="9" t="s">
        <v>17</v>
      </c>
      <c r="Z313" s="4">
        <v>18</v>
      </c>
      <c r="AA313" s="24">
        <f>HR_Analytics[[#This Row],[Salary Hike]]/100</f>
        <v>0.18</v>
      </c>
      <c r="AB313" s="3">
        <v>3</v>
      </c>
      <c r="AC313" s="9" t="str">
        <f>VLOOKUP(AB313,Mapping!$E$2:$F$3,2,0)</f>
        <v>Excellent</v>
      </c>
      <c r="AD313" s="3">
        <v>1</v>
      </c>
      <c r="AE313" s="9" t="str">
        <f>VLOOKUP(AD313,Mapping!$E$16:$F$19,2,0)</f>
        <v>Very Dissatisfied</v>
      </c>
      <c r="AF313" s="3">
        <v>1</v>
      </c>
      <c r="AG313" s="3">
        <v>24</v>
      </c>
      <c r="AH313" s="3" t="str" cm="1">
        <f t="array" ref="AH313">_xlfn.IFS(HR_Analytics[[#This Row],[Total Working Years]]&lt;=2,"0-2",HR_Analytics[[#This Row],[Total Working Years]]&lt;=5,"2-5",HR_Analytics[[#This Row],[Total Working Years]]&lt;=10,"5-10",HR_Analytics[[#This Row],[Total Working Years]]&lt;=20,"10-20",HR_Analytics[[#This Row],[Total Working Years]]&lt;=40,"20-40")</f>
        <v>20-40</v>
      </c>
      <c r="AI313" s="3">
        <v>2</v>
      </c>
      <c r="AJ313" s="3">
        <v>3</v>
      </c>
      <c r="AK313" s="9" t="str">
        <f>VLOOKUP(AJ313,Mapping!$J$10:$K$13,2,0)</f>
        <v>Better</v>
      </c>
      <c r="AL313" s="3">
        <v>24</v>
      </c>
      <c r="AM313" s="3" t="str" cm="1">
        <f t="array" ref="AM313">_xlfn.IFS(HR_Analytics[[#This Row],[Years At Company]]&lt;=2,"0-2",HR_Analytics[[#This Row],[Years At Company]]&lt;=5,"2-5",HR_Analytics[[#This Row],[Years At Company]]&lt;=10,"5-10",HR_Analytics[[#This Row],[Years At Company]]&lt;=20,"10-20",HR_Analytics[[#This Row],[Years At Company]]&lt;=40,"20-40")</f>
        <v>20-40</v>
      </c>
      <c r="AN313" s="3">
        <v>9</v>
      </c>
      <c r="AO313" s="3" t="str" cm="1">
        <f t="array" ref="AO313">_xlfn.IFS(HR_Analytics[[#This Row],[Years In Current Role]]&lt;=2,"0-2",HR_Analytics[[#This Row],[Years In Current Role]]&lt;=5,"2-5",HR_Analytics[[#This Row],[Years In Current Role]]&lt;=10,"5-10",HR_Analytics[[#This Row],[Years In Current Role]]&lt;=15,"10-15",HR_Analytics[[#This Row],[Years In Current Role]]&gt;15,"Above 15")</f>
        <v>5-10</v>
      </c>
      <c r="AP313" s="3">
        <v>9</v>
      </c>
      <c r="AQ313" s="14" t="str" cm="1">
        <f t="array" ref="AQ313">_xlfn.IFS(HR_Analytics[[#This Row],[Years Since Last Promotion]]&lt;=2,"0-2",HR_Analytics[[#This Row],[Years Since Last Promotion]]&lt;=5,"2-5",HR_Analytics[[#This Row],[Years Since Last Promotion]]&lt;=10,"5-10",HR_Analytics[[#This Row],[Years Since Last Promotion]]&lt;=15,"10-15")</f>
        <v>5-10</v>
      </c>
      <c r="AR313" s="14">
        <v>11</v>
      </c>
      <c r="AS313" s="3" t="str" cm="1">
        <f t="array" ref="AS3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314" spans="1:45" x14ac:dyDescent="0.25">
      <c r="A314" s="12">
        <v>31</v>
      </c>
      <c r="B314" s="12" t="str" cm="1">
        <f t="array" ref="B314">_xlfn.IFS(HR_Analytics[[#This Row],[Age]]&lt;=30,"Below 30",HR_Analytics[[#This Row],[Age]]&lt;=40,"30-40",HR_Analytics[[#This Row],[Age]]&lt;=60,"40-60")</f>
        <v>30-40</v>
      </c>
      <c r="C314" s="9" t="s">
        <v>17</v>
      </c>
      <c r="D314" s="9" t="s">
        <v>11</v>
      </c>
      <c r="E314" s="9" t="s">
        <v>19</v>
      </c>
      <c r="F314" s="3">
        <v>2</v>
      </c>
      <c r="G314" s="3" t="str" cm="1">
        <f t="array" ref="G314">_xlfn.IFS(HR_Analytics[[#This Row],[Distance From Home]]&lt;=5,"1-5",HR_Analytics[[#This Row],[Distance From Home]]&lt;=10,"5-10",HR_Analytics[[#This Row],[Distance From Home]]&lt;=15,"10-15",HR_Analytics[[#This Row],[Distance From Home]]&lt;=20,"15-20",HR_Analytics[[#This Row],[Distance From Home]]&gt;20,"Above 20")</f>
        <v>1-5</v>
      </c>
      <c r="H314" s="3">
        <v>4</v>
      </c>
      <c r="I314" s="9" t="str">
        <f>VLOOKUP(H314,Mapping!$J$2:$K$6,2,0)</f>
        <v>Masters</v>
      </c>
      <c r="J314" s="9" t="s">
        <v>13</v>
      </c>
      <c r="K314" s="3">
        <v>426</v>
      </c>
      <c r="L314" s="3">
        <v>3</v>
      </c>
      <c r="M314" s="9" t="str">
        <f>VLOOKUP(L314,Mapping!$A$2:$B$5,2,0)</f>
        <v>Neutral</v>
      </c>
      <c r="N314" s="9" t="s">
        <v>20</v>
      </c>
      <c r="O314" s="3">
        <v>3</v>
      </c>
      <c r="P314" s="9" t="str">
        <f>VLOOKUP(O314,Mapping!$A$9:$B$12,2,0)</f>
        <v>High</v>
      </c>
      <c r="Q314" s="3">
        <v>1</v>
      </c>
      <c r="R314" s="9" t="str">
        <f>VLOOKUP(Q314,Mapping!$A$16:$B$20,2,0)</f>
        <v>Entry Level</v>
      </c>
      <c r="S314" s="9" t="s">
        <v>21</v>
      </c>
      <c r="T314" s="3">
        <v>4</v>
      </c>
      <c r="U314" s="9" t="str">
        <f>VLOOKUP(T314,Mapping!$E$9:$F$12,2,0)</f>
        <v>Satisfied</v>
      </c>
      <c r="V314" s="9" t="s">
        <v>26</v>
      </c>
      <c r="W314" s="5">
        <v>2695</v>
      </c>
      <c r="X314" s="3">
        <v>0</v>
      </c>
      <c r="Y314" s="9" t="s">
        <v>10</v>
      </c>
      <c r="Z314" s="4">
        <v>18</v>
      </c>
      <c r="AA314" s="24">
        <f>HR_Analytics[[#This Row],[Salary Hike]]/100</f>
        <v>0.18</v>
      </c>
      <c r="AB314" s="3">
        <v>3</v>
      </c>
      <c r="AC314" s="9" t="str">
        <f>VLOOKUP(AB314,Mapping!$E$2:$F$3,2,0)</f>
        <v>Excellent</v>
      </c>
      <c r="AD314" s="3">
        <v>2</v>
      </c>
      <c r="AE314" s="9" t="str">
        <f>VLOOKUP(AD314,Mapping!$E$16:$F$19,2,0)</f>
        <v>Dissatisfied</v>
      </c>
      <c r="AF314" s="3">
        <v>1</v>
      </c>
      <c r="AG314" s="3">
        <v>3</v>
      </c>
      <c r="AH314" s="3" t="str" cm="1">
        <f t="array" ref="AH314">_xlfn.IFS(HR_Analytics[[#This Row],[Total Working Years]]&lt;=2,"0-2",HR_Analytics[[#This Row],[Total Working Years]]&lt;=5,"2-5",HR_Analytics[[#This Row],[Total Working Years]]&lt;=10,"5-10",HR_Analytics[[#This Row],[Total Working Years]]&lt;=20,"10-20",HR_Analytics[[#This Row],[Total Working Years]]&lt;=40,"20-40")</f>
        <v>2-5</v>
      </c>
      <c r="AI314" s="3">
        <v>2</v>
      </c>
      <c r="AJ314" s="3">
        <v>1</v>
      </c>
      <c r="AK314" s="9" t="str">
        <f>VLOOKUP(AJ314,Mapping!$J$10:$K$13,2,0)</f>
        <v>Bad</v>
      </c>
      <c r="AL314" s="3">
        <v>2</v>
      </c>
      <c r="AM314" s="3" t="str" cm="1">
        <f t="array" ref="AM314">_xlfn.IFS(HR_Analytics[[#This Row],[Years At Company]]&lt;=2,"0-2",HR_Analytics[[#This Row],[Years At Company]]&lt;=5,"2-5",HR_Analytics[[#This Row],[Years At Company]]&lt;=10,"5-10",HR_Analytics[[#This Row],[Years At Company]]&lt;=20,"10-20",HR_Analytics[[#This Row],[Years At Company]]&lt;=40,"20-40")</f>
        <v>0-2</v>
      </c>
      <c r="AN314" s="3">
        <v>2</v>
      </c>
      <c r="AO314" s="3" t="str" cm="1">
        <f t="array" ref="AO314">_xlfn.IFS(HR_Analytics[[#This Row],[Years In Current Role]]&lt;=2,"0-2",HR_Analytics[[#This Row],[Years In Current Role]]&lt;=5,"2-5",HR_Analytics[[#This Row],[Years In Current Role]]&lt;=10,"5-10",HR_Analytics[[#This Row],[Years In Current Role]]&lt;=15,"10-15",HR_Analytics[[#This Row],[Years In Current Role]]&gt;15,"Above 15")</f>
        <v>0-2</v>
      </c>
      <c r="AP314" s="3">
        <v>2</v>
      </c>
      <c r="AQ314" s="14" t="str" cm="1">
        <f t="array" ref="AQ314">_xlfn.IFS(HR_Analytics[[#This Row],[Years Since Last Promotion]]&lt;=2,"0-2",HR_Analytics[[#This Row],[Years Since Last Promotion]]&lt;=5,"2-5",HR_Analytics[[#This Row],[Years Since Last Promotion]]&lt;=10,"5-10",HR_Analytics[[#This Row],[Years Since Last Promotion]]&lt;=15,"10-15")</f>
        <v>0-2</v>
      </c>
      <c r="AR314" s="14">
        <v>2</v>
      </c>
      <c r="AS314" s="3" t="str" cm="1">
        <f t="array" ref="AS3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15" spans="1:45" x14ac:dyDescent="0.25">
      <c r="A315" s="12">
        <v>33</v>
      </c>
      <c r="B315" s="12" t="str" cm="1">
        <f t="array" ref="B315">_xlfn.IFS(HR_Analytics[[#This Row],[Age]]&lt;=30,"Below 30",HR_Analytics[[#This Row],[Age]]&lt;=40,"30-40",HR_Analytics[[#This Row],[Age]]&lt;=60,"40-60")</f>
        <v>30-40</v>
      </c>
      <c r="C315" s="9" t="s">
        <v>17</v>
      </c>
      <c r="D315" s="9" t="s">
        <v>18</v>
      </c>
      <c r="E315" s="9" t="s">
        <v>19</v>
      </c>
      <c r="F315" s="3">
        <v>5</v>
      </c>
      <c r="G315" s="3" t="str" cm="1">
        <f t="array" ref="G315">_xlfn.IFS(HR_Analytics[[#This Row],[Distance From Home]]&lt;=5,"1-5",HR_Analytics[[#This Row],[Distance From Home]]&lt;=10,"5-10",HR_Analytics[[#This Row],[Distance From Home]]&lt;=15,"10-15",HR_Analytics[[#This Row],[Distance From Home]]&lt;=20,"15-20",HR_Analytics[[#This Row],[Distance From Home]]&gt;20,"Above 20")</f>
        <v>1-5</v>
      </c>
      <c r="H315" s="3">
        <v>4</v>
      </c>
      <c r="I315" s="9" t="str">
        <f>VLOOKUP(H315,Mapping!$J$2:$K$6,2,0)</f>
        <v>Masters</v>
      </c>
      <c r="J315" s="9" t="s">
        <v>13</v>
      </c>
      <c r="K315" s="3">
        <v>428</v>
      </c>
      <c r="L315" s="3">
        <v>4</v>
      </c>
      <c r="M315" s="9" t="str">
        <f>VLOOKUP(L315,Mapping!$A$2:$B$5,2,0)</f>
        <v>Satisfied</v>
      </c>
      <c r="N315" s="9" t="s">
        <v>14</v>
      </c>
      <c r="O315" s="3">
        <v>3</v>
      </c>
      <c r="P315" s="9" t="str">
        <f>VLOOKUP(O315,Mapping!$A$9:$B$12,2,0)</f>
        <v>High</v>
      </c>
      <c r="Q315" s="3">
        <v>3</v>
      </c>
      <c r="R315" s="9" t="str">
        <f>VLOOKUP(Q315,Mapping!$A$16:$B$20,2,0)</f>
        <v>Mid Level</v>
      </c>
      <c r="S315" s="9" t="s">
        <v>30</v>
      </c>
      <c r="T315" s="3">
        <v>2</v>
      </c>
      <c r="U315" s="9" t="str">
        <f>VLOOKUP(T315,Mapping!$E$9:$F$12,2,0)</f>
        <v>Dissatisfied</v>
      </c>
      <c r="V315" s="9" t="s">
        <v>22</v>
      </c>
      <c r="W315" s="5">
        <v>11878</v>
      </c>
      <c r="X315" s="3">
        <v>6</v>
      </c>
      <c r="Y315" s="9" t="s">
        <v>17</v>
      </c>
      <c r="Z315" s="4">
        <v>11</v>
      </c>
      <c r="AA315" s="24">
        <f>HR_Analytics[[#This Row],[Salary Hike]]/100</f>
        <v>0.11</v>
      </c>
      <c r="AB315" s="3">
        <v>3</v>
      </c>
      <c r="AC315" s="9" t="str">
        <f>VLOOKUP(AB315,Mapping!$E$2:$F$3,2,0)</f>
        <v>Excellent</v>
      </c>
      <c r="AD315" s="3">
        <v>2</v>
      </c>
      <c r="AE315" s="9" t="str">
        <f>VLOOKUP(AD315,Mapping!$E$16:$F$19,2,0)</f>
        <v>Dissatisfied</v>
      </c>
      <c r="AF315" s="3">
        <v>2</v>
      </c>
      <c r="AG315" s="3">
        <v>12</v>
      </c>
      <c r="AH315" s="3" t="str" cm="1">
        <f t="array" ref="AH315">_xlfn.IFS(HR_Analytics[[#This Row],[Total Working Years]]&lt;=2,"0-2",HR_Analytics[[#This Row],[Total Working Years]]&lt;=5,"2-5",HR_Analytics[[#This Row],[Total Working Years]]&lt;=10,"5-10",HR_Analytics[[#This Row],[Total Working Years]]&lt;=20,"10-20",HR_Analytics[[#This Row],[Total Working Years]]&lt;=40,"20-40")</f>
        <v>10-20</v>
      </c>
      <c r="AI315" s="3">
        <v>2</v>
      </c>
      <c r="AJ315" s="3">
        <v>3</v>
      </c>
      <c r="AK315" s="9" t="str">
        <f>VLOOKUP(AJ315,Mapping!$J$10:$K$13,2,0)</f>
        <v>Better</v>
      </c>
      <c r="AL315" s="3">
        <v>10</v>
      </c>
      <c r="AM315" s="3" t="str" cm="1">
        <f t="array" ref="AM315">_xlfn.IFS(HR_Analytics[[#This Row],[Years At Company]]&lt;=2,"0-2",HR_Analytics[[#This Row],[Years At Company]]&lt;=5,"2-5",HR_Analytics[[#This Row],[Years At Company]]&lt;=10,"5-10",HR_Analytics[[#This Row],[Years At Company]]&lt;=20,"10-20",HR_Analytics[[#This Row],[Years At Company]]&lt;=40,"20-40")</f>
        <v>5-10</v>
      </c>
      <c r="AN315" s="3">
        <v>6</v>
      </c>
      <c r="AO315" s="3" t="str" cm="1">
        <f t="array" ref="AO315">_xlfn.IFS(HR_Analytics[[#This Row],[Years In Current Role]]&lt;=2,"0-2",HR_Analytics[[#This Row],[Years In Current Role]]&lt;=5,"2-5",HR_Analytics[[#This Row],[Years In Current Role]]&lt;=10,"5-10",HR_Analytics[[#This Row],[Years In Current Role]]&lt;=15,"10-15",HR_Analytics[[#This Row],[Years In Current Role]]&gt;15,"Above 15")</f>
        <v>5-10</v>
      </c>
      <c r="AP315" s="3">
        <v>8</v>
      </c>
      <c r="AQ315" s="14" t="str" cm="1">
        <f t="array" ref="AQ315">_xlfn.IFS(HR_Analytics[[#This Row],[Years Since Last Promotion]]&lt;=2,"0-2",HR_Analytics[[#This Row],[Years Since Last Promotion]]&lt;=5,"2-5",HR_Analytics[[#This Row],[Years Since Last Promotion]]&lt;=10,"5-10",HR_Analytics[[#This Row],[Years Since Last Promotion]]&lt;=15,"10-15")</f>
        <v>5-10</v>
      </c>
      <c r="AR315" s="14">
        <v>8</v>
      </c>
      <c r="AS315" s="3" t="str" cm="1">
        <f t="array" ref="AS3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16" spans="1:45" x14ac:dyDescent="0.25">
      <c r="A316" s="12">
        <v>39</v>
      </c>
      <c r="B316" s="12" t="str" cm="1">
        <f t="array" ref="B316">_xlfn.IFS(HR_Analytics[[#This Row],[Age]]&lt;=30,"Below 30",HR_Analytics[[#This Row],[Age]]&lt;=40,"30-40",HR_Analytics[[#This Row],[Age]]&lt;=60,"40-60")</f>
        <v>30-40</v>
      </c>
      <c r="C316" s="9" t="s">
        <v>17</v>
      </c>
      <c r="D316" s="9" t="s">
        <v>11</v>
      </c>
      <c r="E316" s="9" t="s">
        <v>19</v>
      </c>
      <c r="F316" s="3">
        <v>10</v>
      </c>
      <c r="G316" s="3" t="str" cm="1">
        <f t="array" ref="G316">_xlfn.IFS(HR_Analytics[[#This Row],[Distance From Home]]&lt;=5,"1-5",HR_Analytics[[#This Row],[Distance From Home]]&lt;=10,"5-10",HR_Analytics[[#This Row],[Distance From Home]]&lt;=15,"10-15",HR_Analytics[[#This Row],[Distance From Home]]&lt;=20,"15-20",HR_Analytics[[#This Row],[Distance From Home]]&gt;20,"Above 20")</f>
        <v>5-10</v>
      </c>
      <c r="H316" s="3">
        <v>1</v>
      </c>
      <c r="I316" s="9" t="str">
        <f>VLOOKUP(H316,Mapping!$J$2:$K$6,2,0)</f>
        <v>Below College</v>
      </c>
      <c r="J316" s="9" t="s">
        <v>25</v>
      </c>
      <c r="K316" s="3">
        <v>429</v>
      </c>
      <c r="L316" s="3">
        <v>3</v>
      </c>
      <c r="M316" s="9" t="str">
        <f>VLOOKUP(L316,Mapping!$A$2:$B$5,2,0)</f>
        <v>Neutral</v>
      </c>
      <c r="N316" s="9" t="s">
        <v>20</v>
      </c>
      <c r="O316" s="3">
        <v>3</v>
      </c>
      <c r="P316" s="9" t="str">
        <f>VLOOKUP(O316,Mapping!$A$9:$B$12,2,0)</f>
        <v>High</v>
      </c>
      <c r="Q316" s="3">
        <v>4</v>
      </c>
      <c r="R316" s="9" t="str">
        <f>VLOOKUP(Q316,Mapping!$A$16:$B$20,2,0)</f>
        <v>Senior</v>
      </c>
      <c r="S316" s="9" t="s">
        <v>30</v>
      </c>
      <c r="T316" s="3">
        <v>1</v>
      </c>
      <c r="U316" s="9" t="str">
        <f>VLOOKUP(T316,Mapping!$E$9:$F$12,2,0)</f>
        <v>Very Dissatisfied</v>
      </c>
      <c r="V316" s="9" t="s">
        <v>22</v>
      </c>
      <c r="W316" s="5">
        <v>17068</v>
      </c>
      <c r="X316" s="3">
        <v>1</v>
      </c>
      <c r="Y316" s="9" t="s">
        <v>10</v>
      </c>
      <c r="Z316" s="4">
        <v>14</v>
      </c>
      <c r="AA316" s="24">
        <f>HR_Analytics[[#This Row],[Salary Hike]]/100</f>
        <v>0.14000000000000001</v>
      </c>
      <c r="AB316" s="3">
        <v>3</v>
      </c>
      <c r="AC316" s="9" t="str">
        <f>VLOOKUP(AB316,Mapping!$E$2:$F$3,2,0)</f>
        <v>Excellent</v>
      </c>
      <c r="AD316" s="3">
        <v>4</v>
      </c>
      <c r="AE316" s="9" t="str">
        <f>VLOOKUP(AD316,Mapping!$E$16:$F$19,2,0)</f>
        <v>Satisfied</v>
      </c>
      <c r="AF316" s="3">
        <v>0</v>
      </c>
      <c r="AG316" s="3">
        <v>21</v>
      </c>
      <c r="AH316" s="3" t="str" cm="1">
        <f t="array" ref="AH316">_xlfn.IFS(HR_Analytics[[#This Row],[Total Working Years]]&lt;=2,"0-2",HR_Analytics[[#This Row],[Total Working Years]]&lt;=5,"2-5",HR_Analytics[[#This Row],[Total Working Years]]&lt;=10,"5-10",HR_Analytics[[#This Row],[Total Working Years]]&lt;=20,"10-20",HR_Analytics[[#This Row],[Total Working Years]]&lt;=40,"20-40")</f>
        <v>20-40</v>
      </c>
      <c r="AI316" s="3">
        <v>3</v>
      </c>
      <c r="AJ316" s="3">
        <v>3</v>
      </c>
      <c r="AK316" s="9" t="str">
        <f>VLOOKUP(AJ316,Mapping!$J$10:$K$13,2,0)</f>
        <v>Better</v>
      </c>
      <c r="AL316" s="3">
        <v>21</v>
      </c>
      <c r="AM316" s="3" t="str" cm="1">
        <f t="array" ref="AM316">_xlfn.IFS(HR_Analytics[[#This Row],[Years At Company]]&lt;=2,"0-2",HR_Analytics[[#This Row],[Years At Company]]&lt;=5,"2-5",HR_Analytics[[#This Row],[Years At Company]]&lt;=10,"5-10",HR_Analytics[[#This Row],[Years At Company]]&lt;=20,"10-20",HR_Analytics[[#This Row],[Years At Company]]&lt;=40,"20-40")</f>
        <v>20-40</v>
      </c>
      <c r="AN316" s="3">
        <v>9</v>
      </c>
      <c r="AO316" s="3" t="str" cm="1">
        <f t="array" ref="AO316">_xlfn.IFS(HR_Analytics[[#This Row],[Years In Current Role]]&lt;=2,"0-2",HR_Analytics[[#This Row],[Years In Current Role]]&lt;=5,"2-5",HR_Analytics[[#This Row],[Years In Current Role]]&lt;=10,"5-10",HR_Analytics[[#This Row],[Years In Current Role]]&lt;=15,"10-15",HR_Analytics[[#This Row],[Years In Current Role]]&gt;15,"Above 15")</f>
        <v>5-10</v>
      </c>
      <c r="AP316" s="3">
        <v>11</v>
      </c>
      <c r="AQ316" s="14" t="str" cm="1">
        <f t="array" ref="AQ316">_xlfn.IFS(HR_Analytics[[#This Row],[Years Since Last Promotion]]&lt;=2,"0-2",HR_Analytics[[#This Row],[Years Since Last Promotion]]&lt;=5,"2-5",HR_Analytics[[#This Row],[Years Since Last Promotion]]&lt;=10,"5-10",HR_Analytics[[#This Row],[Years Since Last Promotion]]&lt;=15,"10-15")</f>
        <v>10-15</v>
      </c>
      <c r="AR316" s="14">
        <v>10</v>
      </c>
      <c r="AS316" s="3" t="str" cm="1">
        <f t="array" ref="AS3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17" spans="1:45" x14ac:dyDescent="0.25">
      <c r="A317" s="12">
        <v>43</v>
      </c>
      <c r="B317" s="12" t="str" cm="1">
        <f t="array" ref="B317">_xlfn.IFS(HR_Analytics[[#This Row],[Age]]&lt;=30,"Below 30",HR_Analytics[[#This Row],[Age]]&lt;=40,"30-40",HR_Analytics[[#This Row],[Age]]&lt;=60,"40-60")</f>
        <v>40-60</v>
      </c>
      <c r="C317" s="9" t="s">
        <v>17</v>
      </c>
      <c r="D317" s="9" t="s">
        <v>18</v>
      </c>
      <c r="E317" s="9" t="s">
        <v>19</v>
      </c>
      <c r="F317" s="3">
        <v>10</v>
      </c>
      <c r="G317" s="3" t="str" cm="1">
        <f t="array" ref="G317">_xlfn.IFS(HR_Analytics[[#This Row],[Distance From Home]]&lt;=5,"1-5",HR_Analytics[[#This Row],[Distance From Home]]&lt;=10,"5-10",HR_Analytics[[#This Row],[Distance From Home]]&lt;=15,"10-15",HR_Analytics[[#This Row],[Distance From Home]]&lt;=20,"15-20",HR_Analytics[[#This Row],[Distance From Home]]&gt;20,"Above 20")</f>
        <v>5-10</v>
      </c>
      <c r="H317" s="3">
        <v>4</v>
      </c>
      <c r="I317" s="9" t="str">
        <f>VLOOKUP(H317,Mapping!$J$2:$K$6,2,0)</f>
        <v>Masters</v>
      </c>
      <c r="J317" s="9" t="s">
        <v>13</v>
      </c>
      <c r="K317" s="3">
        <v>430</v>
      </c>
      <c r="L317" s="3">
        <v>3</v>
      </c>
      <c r="M317" s="9" t="str">
        <f>VLOOKUP(L317,Mapping!$A$2:$B$5,2,0)</f>
        <v>Neutral</v>
      </c>
      <c r="N317" s="9" t="s">
        <v>14</v>
      </c>
      <c r="O317" s="3">
        <v>3</v>
      </c>
      <c r="P317" s="9" t="str">
        <f>VLOOKUP(O317,Mapping!$A$9:$B$12,2,0)</f>
        <v>High</v>
      </c>
      <c r="Q317" s="3">
        <v>1</v>
      </c>
      <c r="R317" s="9" t="str">
        <f>VLOOKUP(Q317,Mapping!$A$16:$B$20,2,0)</f>
        <v>Entry Level</v>
      </c>
      <c r="S317" s="9" t="s">
        <v>24</v>
      </c>
      <c r="T317" s="3">
        <v>4</v>
      </c>
      <c r="U317" s="9" t="str">
        <f>VLOOKUP(T317,Mapping!$E$9:$F$12,2,0)</f>
        <v>Satisfied</v>
      </c>
      <c r="V317" s="9" t="s">
        <v>16</v>
      </c>
      <c r="W317" s="5">
        <v>2455</v>
      </c>
      <c r="X317" s="3">
        <v>0</v>
      </c>
      <c r="Y317" s="9" t="s">
        <v>17</v>
      </c>
      <c r="Z317" s="4">
        <v>19</v>
      </c>
      <c r="AA317" s="24">
        <f>HR_Analytics[[#This Row],[Salary Hike]]/100</f>
        <v>0.19</v>
      </c>
      <c r="AB317" s="3">
        <v>3</v>
      </c>
      <c r="AC317" s="9" t="str">
        <f>VLOOKUP(AB317,Mapping!$E$2:$F$3,2,0)</f>
        <v>Excellent</v>
      </c>
      <c r="AD317" s="3">
        <v>1</v>
      </c>
      <c r="AE317" s="9" t="str">
        <f>VLOOKUP(AD317,Mapping!$E$16:$F$19,2,0)</f>
        <v>Very Dissatisfied</v>
      </c>
      <c r="AF317" s="3">
        <v>0</v>
      </c>
      <c r="AG317" s="3">
        <v>9</v>
      </c>
      <c r="AH317" s="3" t="str" cm="1">
        <f t="array" ref="AH317">_xlfn.IFS(HR_Analytics[[#This Row],[Total Working Years]]&lt;=2,"0-2",HR_Analytics[[#This Row],[Total Working Years]]&lt;=5,"2-5",HR_Analytics[[#This Row],[Total Working Years]]&lt;=10,"5-10",HR_Analytics[[#This Row],[Total Working Years]]&lt;=20,"10-20",HR_Analytics[[#This Row],[Total Working Years]]&lt;=40,"20-40")</f>
        <v>5-10</v>
      </c>
      <c r="AI317" s="3">
        <v>5</v>
      </c>
      <c r="AJ317" s="3">
        <v>3</v>
      </c>
      <c r="AK317" s="9" t="str">
        <f>VLOOKUP(AJ317,Mapping!$J$10:$K$13,2,0)</f>
        <v>Better</v>
      </c>
      <c r="AL317" s="3">
        <v>8</v>
      </c>
      <c r="AM317" s="3" t="str" cm="1">
        <f t="array" ref="AM317">_xlfn.IFS(HR_Analytics[[#This Row],[Years At Company]]&lt;=2,"0-2",HR_Analytics[[#This Row],[Years At Company]]&lt;=5,"2-5",HR_Analytics[[#This Row],[Years At Company]]&lt;=10,"5-10",HR_Analytics[[#This Row],[Years At Company]]&lt;=20,"10-20",HR_Analytics[[#This Row],[Years At Company]]&lt;=40,"20-40")</f>
        <v>5-10</v>
      </c>
      <c r="AN317" s="3">
        <v>7</v>
      </c>
      <c r="AO317" s="3" t="str" cm="1">
        <f t="array" ref="AO317">_xlfn.IFS(HR_Analytics[[#This Row],[Years In Current Role]]&lt;=2,"0-2",HR_Analytics[[#This Row],[Years In Current Role]]&lt;=5,"2-5",HR_Analytics[[#This Row],[Years In Current Role]]&lt;=10,"5-10",HR_Analytics[[#This Row],[Years In Current Role]]&lt;=15,"10-15",HR_Analytics[[#This Row],[Years In Current Role]]&gt;15,"Above 15")</f>
        <v>5-10</v>
      </c>
      <c r="AP317" s="3">
        <v>1</v>
      </c>
      <c r="AQ317" s="14" t="str" cm="1">
        <f t="array" ref="AQ317">_xlfn.IFS(HR_Analytics[[#This Row],[Years Since Last Promotion]]&lt;=2,"0-2",HR_Analytics[[#This Row],[Years Since Last Promotion]]&lt;=5,"2-5",HR_Analytics[[#This Row],[Years Since Last Promotion]]&lt;=10,"5-10",HR_Analytics[[#This Row],[Years Since Last Promotion]]&lt;=15,"10-15")</f>
        <v>0-2</v>
      </c>
      <c r="AR317" s="14">
        <v>7</v>
      </c>
      <c r="AS317" s="3" t="str" cm="1">
        <f t="array" ref="AS3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18" spans="1:45" x14ac:dyDescent="0.25">
      <c r="A318" s="12">
        <v>49</v>
      </c>
      <c r="B318" s="12" t="str" cm="1">
        <f t="array" ref="B318">_xlfn.IFS(HR_Analytics[[#This Row],[Age]]&lt;=30,"Below 30",HR_Analytics[[#This Row],[Age]]&lt;=40,"30-40",HR_Analytics[[#This Row],[Age]]&lt;=60,"40-60")</f>
        <v>40-60</v>
      </c>
      <c r="C318" s="9" t="s">
        <v>17</v>
      </c>
      <c r="D318" s="9" t="s">
        <v>11</v>
      </c>
      <c r="E318" s="9" t="s">
        <v>19</v>
      </c>
      <c r="F318" s="3">
        <v>1</v>
      </c>
      <c r="G318" s="3" t="str" cm="1">
        <f t="array" ref="G318">_xlfn.IFS(HR_Analytics[[#This Row],[Distance From Home]]&lt;=5,"1-5",HR_Analytics[[#This Row],[Distance From Home]]&lt;=10,"5-10",HR_Analytics[[#This Row],[Distance From Home]]&lt;=15,"10-15",HR_Analytics[[#This Row],[Distance From Home]]&lt;=20,"15-20",HR_Analytics[[#This Row],[Distance From Home]]&gt;20,"Above 20")</f>
        <v>1-5</v>
      </c>
      <c r="H318" s="3">
        <v>2</v>
      </c>
      <c r="I318" s="9" t="str">
        <f>VLOOKUP(H318,Mapping!$J$2:$K$6,2,0)</f>
        <v>College</v>
      </c>
      <c r="J318" s="9" t="s">
        <v>34</v>
      </c>
      <c r="K318" s="3">
        <v>431</v>
      </c>
      <c r="L318" s="3">
        <v>3</v>
      </c>
      <c r="M318" s="9" t="str">
        <f>VLOOKUP(L318,Mapping!$A$2:$B$5,2,0)</f>
        <v>Neutral</v>
      </c>
      <c r="N318" s="9" t="s">
        <v>14</v>
      </c>
      <c r="O318" s="3">
        <v>2</v>
      </c>
      <c r="P318" s="9" t="str">
        <f>VLOOKUP(O318,Mapping!$A$9:$B$12,2,0)</f>
        <v>Medium</v>
      </c>
      <c r="Q318" s="3">
        <v>4</v>
      </c>
      <c r="R318" s="9" t="str">
        <f>VLOOKUP(Q318,Mapping!$A$16:$B$20,2,0)</f>
        <v>Senior</v>
      </c>
      <c r="S318" s="9" t="s">
        <v>28</v>
      </c>
      <c r="T318" s="3">
        <v>3</v>
      </c>
      <c r="U318" s="9" t="str">
        <f>VLOOKUP(T318,Mapping!$E$9:$F$12,2,0)</f>
        <v>Neutral</v>
      </c>
      <c r="V318" s="9" t="s">
        <v>16</v>
      </c>
      <c r="W318" s="5">
        <v>13964</v>
      </c>
      <c r="X318" s="3">
        <v>7</v>
      </c>
      <c r="Y318" s="9" t="s">
        <v>10</v>
      </c>
      <c r="Z318" s="4">
        <v>12</v>
      </c>
      <c r="AA318" s="24">
        <f>HR_Analytics[[#This Row],[Salary Hike]]/100</f>
        <v>0.12</v>
      </c>
      <c r="AB318" s="3">
        <v>3</v>
      </c>
      <c r="AC318" s="9" t="str">
        <f>VLOOKUP(AB318,Mapping!$E$2:$F$3,2,0)</f>
        <v>Excellent</v>
      </c>
      <c r="AD318" s="3">
        <v>4</v>
      </c>
      <c r="AE318" s="9" t="str">
        <f>VLOOKUP(AD318,Mapping!$E$16:$F$19,2,0)</f>
        <v>Satisfied</v>
      </c>
      <c r="AF318" s="3">
        <v>0</v>
      </c>
      <c r="AG318" s="3">
        <v>25</v>
      </c>
      <c r="AH318" s="3" t="str" cm="1">
        <f t="array" ref="AH318">_xlfn.IFS(HR_Analytics[[#This Row],[Total Working Years]]&lt;=2,"0-2",HR_Analytics[[#This Row],[Total Working Years]]&lt;=5,"2-5",HR_Analytics[[#This Row],[Total Working Years]]&lt;=10,"5-10",HR_Analytics[[#This Row],[Total Working Years]]&lt;=20,"10-20",HR_Analytics[[#This Row],[Total Working Years]]&lt;=40,"20-40")</f>
        <v>20-40</v>
      </c>
      <c r="AI318" s="3">
        <v>2</v>
      </c>
      <c r="AJ318" s="3">
        <v>3</v>
      </c>
      <c r="AK318" s="9" t="str">
        <f>VLOOKUP(AJ318,Mapping!$J$10:$K$13,2,0)</f>
        <v>Better</v>
      </c>
      <c r="AL318" s="3">
        <v>7</v>
      </c>
      <c r="AM318" s="3" t="str" cm="1">
        <f t="array" ref="AM318">_xlfn.IFS(HR_Analytics[[#This Row],[Years At Company]]&lt;=2,"0-2",HR_Analytics[[#This Row],[Years At Company]]&lt;=5,"2-5",HR_Analytics[[#This Row],[Years At Company]]&lt;=10,"5-10",HR_Analytics[[#This Row],[Years At Company]]&lt;=20,"10-20",HR_Analytics[[#This Row],[Years At Company]]&lt;=40,"20-40")</f>
        <v>5-10</v>
      </c>
      <c r="AN318" s="3">
        <v>1</v>
      </c>
      <c r="AO318" s="3" t="str" cm="1">
        <f t="array" ref="AO318">_xlfn.IFS(HR_Analytics[[#This Row],[Years In Current Role]]&lt;=2,"0-2",HR_Analytics[[#This Row],[Years In Current Role]]&lt;=5,"2-5",HR_Analytics[[#This Row],[Years In Current Role]]&lt;=10,"5-10",HR_Analytics[[#This Row],[Years In Current Role]]&lt;=15,"10-15",HR_Analytics[[#This Row],[Years In Current Role]]&gt;15,"Above 15")</f>
        <v>0-2</v>
      </c>
      <c r="AP318" s="3">
        <v>0</v>
      </c>
      <c r="AQ318" s="14" t="str" cm="1">
        <f t="array" ref="AQ318">_xlfn.IFS(HR_Analytics[[#This Row],[Years Since Last Promotion]]&lt;=2,"0-2",HR_Analytics[[#This Row],[Years Since Last Promotion]]&lt;=5,"2-5",HR_Analytics[[#This Row],[Years Since Last Promotion]]&lt;=10,"5-10",HR_Analytics[[#This Row],[Years Since Last Promotion]]&lt;=15,"10-15")</f>
        <v>0-2</v>
      </c>
      <c r="AR318" s="14">
        <v>7</v>
      </c>
      <c r="AS318" s="3" t="str" cm="1">
        <f t="array" ref="AS3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19" spans="1:45" x14ac:dyDescent="0.25">
      <c r="A319" s="12">
        <v>52</v>
      </c>
      <c r="B319" s="12" t="str" cm="1">
        <f t="array" ref="B319">_xlfn.IFS(HR_Analytics[[#This Row],[Age]]&lt;=30,"Below 30",HR_Analytics[[#This Row],[Age]]&lt;=40,"30-40",HR_Analytics[[#This Row],[Age]]&lt;=60,"40-60")</f>
        <v>40-60</v>
      </c>
      <c r="C319" s="9" t="s">
        <v>10</v>
      </c>
      <c r="D319" s="9" t="s">
        <v>11</v>
      </c>
      <c r="E319" s="9" t="s">
        <v>19</v>
      </c>
      <c r="F319" s="3">
        <v>8</v>
      </c>
      <c r="G319" s="3" t="str" cm="1">
        <f t="array" ref="G319">_xlfn.IFS(HR_Analytics[[#This Row],[Distance From Home]]&lt;=5,"1-5",HR_Analytics[[#This Row],[Distance From Home]]&lt;=10,"5-10",HR_Analytics[[#This Row],[Distance From Home]]&lt;=15,"10-15",HR_Analytics[[#This Row],[Distance From Home]]&lt;=20,"15-20",HR_Analytics[[#This Row],[Distance From Home]]&gt;20,"Above 20")</f>
        <v>5-10</v>
      </c>
      <c r="H319" s="3">
        <v>4</v>
      </c>
      <c r="I319" s="9" t="str">
        <f>VLOOKUP(H319,Mapping!$J$2:$K$6,2,0)</f>
        <v>Masters</v>
      </c>
      <c r="J319" s="9" t="s">
        <v>25</v>
      </c>
      <c r="K319" s="3">
        <v>433</v>
      </c>
      <c r="L319" s="3">
        <v>3</v>
      </c>
      <c r="M319" s="9" t="str">
        <f>VLOOKUP(L319,Mapping!$A$2:$B$5,2,0)</f>
        <v>Neutral</v>
      </c>
      <c r="N319" s="9" t="s">
        <v>20</v>
      </c>
      <c r="O319" s="3">
        <v>2</v>
      </c>
      <c r="P319" s="9" t="str">
        <f>VLOOKUP(O319,Mapping!$A$9:$B$12,2,0)</f>
        <v>Medium</v>
      </c>
      <c r="Q319" s="3">
        <v>2</v>
      </c>
      <c r="R319" s="9" t="str">
        <f>VLOOKUP(Q319,Mapping!$A$16:$B$20,2,0)</f>
        <v>Junior</v>
      </c>
      <c r="S319" s="9" t="s">
        <v>21</v>
      </c>
      <c r="T319" s="3">
        <v>2</v>
      </c>
      <c r="U319" s="9" t="str">
        <f>VLOOKUP(T319,Mapping!$E$9:$F$12,2,0)</f>
        <v>Dissatisfied</v>
      </c>
      <c r="V319" s="9" t="s">
        <v>22</v>
      </c>
      <c r="W319" s="5">
        <v>4941</v>
      </c>
      <c r="X319" s="3">
        <v>2</v>
      </c>
      <c r="Y319" s="9" t="s">
        <v>17</v>
      </c>
      <c r="Z319" s="4">
        <v>15</v>
      </c>
      <c r="AA319" s="24">
        <f>HR_Analytics[[#This Row],[Salary Hike]]/100</f>
        <v>0.15</v>
      </c>
      <c r="AB319" s="3">
        <v>3</v>
      </c>
      <c r="AC319" s="9" t="str">
        <f>VLOOKUP(AB319,Mapping!$E$2:$F$3,2,0)</f>
        <v>Excellent</v>
      </c>
      <c r="AD319" s="3">
        <v>1</v>
      </c>
      <c r="AE319" s="9" t="str">
        <f>VLOOKUP(AD319,Mapping!$E$16:$F$19,2,0)</f>
        <v>Very Dissatisfied</v>
      </c>
      <c r="AF319" s="3">
        <v>0</v>
      </c>
      <c r="AG319" s="3">
        <v>11</v>
      </c>
      <c r="AH319" s="3" t="str" cm="1">
        <f t="array" ref="AH319">_xlfn.IFS(HR_Analytics[[#This Row],[Total Working Years]]&lt;=2,"0-2",HR_Analytics[[#This Row],[Total Working Years]]&lt;=5,"2-5",HR_Analytics[[#This Row],[Total Working Years]]&lt;=10,"5-10",HR_Analytics[[#This Row],[Total Working Years]]&lt;=20,"10-20",HR_Analytics[[#This Row],[Total Working Years]]&lt;=40,"20-40")</f>
        <v>10-20</v>
      </c>
      <c r="AI319" s="3">
        <v>3</v>
      </c>
      <c r="AJ319" s="3">
        <v>2</v>
      </c>
      <c r="AK319" s="9" t="str">
        <f>VLOOKUP(AJ319,Mapping!$J$10:$K$13,2,0)</f>
        <v>Good</v>
      </c>
      <c r="AL319" s="3">
        <v>8</v>
      </c>
      <c r="AM319" s="3" t="str" cm="1">
        <f t="array" ref="AM319">_xlfn.IFS(HR_Analytics[[#This Row],[Years At Company]]&lt;=2,"0-2",HR_Analytics[[#This Row],[Years At Company]]&lt;=5,"2-5",HR_Analytics[[#This Row],[Years At Company]]&lt;=10,"5-10",HR_Analytics[[#This Row],[Years At Company]]&lt;=20,"10-20",HR_Analytics[[#This Row],[Years At Company]]&lt;=40,"20-40")</f>
        <v>5-10</v>
      </c>
      <c r="AN319" s="3">
        <v>2</v>
      </c>
      <c r="AO319" s="3" t="str" cm="1">
        <f t="array" ref="AO319">_xlfn.IFS(HR_Analytics[[#This Row],[Years In Current Role]]&lt;=2,"0-2",HR_Analytics[[#This Row],[Years In Current Role]]&lt;=5,"2-5",HR_Analytics[[#This Row],[Years In Current Role]]&lt;=10,"5-10",HR_Analytics[[#This Row],[Years In Current Role]]&lt;=15,"10-15",HR_Analytics[[#This Row],[Years In Current Role]]&gt;15,"Above 15")</f>
        <v>0-2</v>
      </c>
      <c r="AP319" s="3">
        <v>7</v>
      </c>
      <c r="AQ319" s="14" t="str" cm="1">
        <f t="array" ref="AQ319">_xlfn.IFS(HR_Analytics[[#This Row],[Years Since Last Promotion]]&lt;=2,"0-2",HR_Analytics[[#This Row],[Years Since Last Promotion]]&lt;=5,"2-5",HR_Analytics[[#This Row],[Years Since Last Promotion]]&lt;=10,"5-10",HR_Analytics[[#This Row],[Years Since Last Promotion]]&lt;=15,"10-15")</f>
        <v>5-10</v>
      </c>
      <c r="AR319" s="14">
        <v>7</v>
      </c>
      <c r="AS319" s="3" t="str" cm="1">
        <f t="array" ref="AS3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20" spans="1:45" x14ac:dyDescent="0.25">
      <c r="A320" s="12">
        <v>27</v>
      </c>
      <c r="B320" s="12" t="str" cm="1">
        <f t="array" ref="B320">_xlfn.IFS(HR_Analytics[[#This Row],[Age]]&lt;=30,"Below 30",HR_Analytics[[#This Row],[Age]]&lt;=40,"30-40",HR_Analytics[[#This Row],[Age]]&lt;=60,"40-60")</f>
        <v>Below 30</v>
      </c>
      <c r="C320" s="9" t="s">
        <v>17</v>
      </c>
      <c r="D320" s="9" t="s">
        <v>11</v>
      </c>
      <c r="E320" s="9" t="s">
        <v>19</v>
      </c>
      <c r="F320" s="3">
        <v>5</v>
      </c>
      <c r="G320" s="3" t="str" cm="1">
        <f t="array" ref="G320">_xlfn.IFS(HR_Analytics[[#This Row],[Distance From Home]]&lt;=5,"1-5",HR_Analytics[[#This Row],[Distance From Home]]&lt;=10,"5-10",HR_Analytics[[#This Row],[Distance From Home]]&lt;=15,"10-15",HR_Analytics[[#This Row],[Distance From Home]]&lt;=20,"15-20",HR_Analytics[[#This Row],[Distance From Home]]&gt;20,"Above 20")</f>
        <v>1-5</v>
      </c>
      <c r="H320" s="3">
        <v>3</v>
      </c>
      <c r="I320" s="9" t="str">
        <f>VLOOKUP(H320,Mapping!$J$2:$K$6,2,0)</f>
        <v>Bachelors</v>
      </c>
      <c r="J320" s="9" t="s">
        <v>13</v>
      </c>
      <c r="K320" s="3">
        <v>434</v>
      </c>
      <c r="L320" s="3">
        <v>3</v>
      </c>
      <c r="M320" s="9" t="str">
        <f>VLOOKUP(L320,Mapping!$A$2:$B$5,2,0)</f>
        <v>Neutral</v>
      </c>
      <c r="N320" s="9" t="s">
        <v>14</v>
      </c>
      <c r="O320" s="3">
        <v>3</v>
      </c>
      <c r="P320" s="9" t="str">
        <f>VLOOKUP(O320,Mapping!$A$9:$B$12,2,0)</f>
        <v>High</v>
      </c>
      <c r="Q320" s="3">
        <v>1</v>
      </c>
      <c r="R320" s="9" t="str">
        <f>VLOOKUP(Q320,Mapping!$A$16:$B$20,2,0)</f>
        <v>Entry Level</v>
      </c>
      <c r="S320" s="9" t="s">
        <v>21</v>
      </c>
      <c r="T320" s="3">
        <v>2</v>
      </c>
      <c r="U320" s="9" t="str">
        <f>VLOOKUP(T320,Mapping!$E$9:$F$12,2,0)</f>
        <v>Dissatisfied</v>
      </c>
      <c r="V320" s="9" t="s">
        <v>16</v>
      </c>
      <c r="W320" s="5">
        <v>2478</v>
      </c>
      <c r="X320" s="3">
        <v>1</v>
      </c>
      <c r="Y320" s="9" t="s">
        <v>10</v>
      </c>
      <c r="Z320" s="4">
        <v>12</v>
      </c>
      <c r="AA320" s="24">
        <f>HR_Analytics[[#This Row],[Salary Hike]]/100</f>
        <v>0.12</v>
      </c>
      <c r="AB320" s="3">
        <v>3</v>
      </c>
      <c r="AC320" s="9" t="str">
        <f>VLOOKUP(AB320,Mapping!$E$2:$F$3,2,0)</f>
        <v>Excellent</v>
      </c>
      <c r="AD320" s="3">
        <v>2</v>
      </c>
      <c r="AE320" s="9" t="str">
        <f>VLOOKUP(AD320,Mapping!$E$16:$F$19,2,0)</f>
        <v>Dissatisfied</v>
      </c>
      <c r="AF320" s="3">
        <v>0</v>
      </c>
      <c r="AG320" s="3">
        <v>4</v>
      </c>
      <c r="AH320" s="3" t="str" cm="1">
        <f t="array" ref="AH320">_xlfn.IFS(HR_Analytics[[#This Row],[Total Working Years]]&lt;=2,"0-2",HR_Analytics[[#This Row],[Total Working Years]]&lt;=5,"2-5",HR_Analytics[[#This Row],[Total Working Years]]&lt;=10,"5-10",HR_Analytics[[#This Row],[Total Working Years]]&lt;=20,"10-20",HR_Analytics[[#This Row],[Total Working Years]]&lt;=40,"20-40")</f>
        <v>2-5</v>
      </c>
      <c r="AI320" s="3">
        <v>2</v>
      </c>
      <c r="AJ320" s="3">
        <v>2</v>
      </c>
      <c r="AK320" s="9" t="str">
        <f>VLOOKUP(AJ320,Mapping!$J$10:$K$13,2,0)</f>
        <v>Good</v>
      </c>
      <c r="AL320" s="3">
        <v>4</v>
      </c>
      <c r="AM320" s="3" t="str" cm="1">
        <f t="array" ref="AM320">_xlfn.IFS(HR_Analytics[[#This Row],[Years At Company]]&lt;=2,"0-2",HR_Analytics[[#This Row],[Years At Company]]&lt;=5,"2-5",HR_Analytics[[#This Row],[Years At Company]]&lt;=10,"5-10",HR_Analytics[[#This Row],[Years At Company]]&lt;=20,"10-20",HR_Analytics[[#This Row],[Years At Company]]&lt;=40,"20-40")</f>
        <v>2-5</v>
      </c>
      <c r="AN320" s="3">
        <v>3</v>
      </c>
      <c r="AO320" s="3" t="str" cm="1">
        <f t="array" ref="AO320">_xlfn.IFS(HR_Analytics[[#This Row],[Years In Current Role]]&lt;=2,"0-2",HR_Analytics[[#This Row],[Years In Current Role]]&lt;=5,"2-5",HR_Analytics[[#This Row],[Years In Current Role]]&lt;=10,"5-10",HR_Analytics[[#This Row],[Years In Current Role]]&lt;=15,"10-15",HR_Analytics[[#This Row],[Years In Current Role]]&gt;15,"Above 15")</f>
        <v>2-5</v>
      </c>
      <c r="AP320" s="3">
        <v>1</v>
      </c>
      <c r="AQ320" s="14" t="str" cm="1">
        <f t="array" ref="AQ320">_xlfn.IFS(HR_Analytics[[#This Row],[Years Since Last Promotion]]&lt;=2,"0-2",HR_Analytics[[#This Row],[Years Since Last Promotion]]&lt;=5,"2-5",HR_Analytics[[#This Row],[Years Since Last Promotion]]&lt;=10,"5-10",HR_Analytics[[#This Row],[Years Since Last Promotion]]&lt;=15,"10-15")</f>
        <v>0-2</v>
      </c>
      <c r="AR320" s="14">
        <v>2</v>
      </c>
      <c r="AS320" s="3" t="str" cm="1">
        <f t="array" ref="AS3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21" spans="1:45" x14ac:dyDescent="0.25">
      <c r="A321" s="12">
        <v>32</v>
      </c>
      <c r="B321" s="12" t="str" cm="1">
        <f t="array" ref="B321">_xlfn.IFS(HR_Analytics[[#This Row],[Age]]&lt;=30,"Below 30",HR_Analytics[[#This Row],[Age]]&lt;=40,"30-40",HR_Analytics[[#This Row],[Age]]&lt;=60,"40-60")</f>
        <v>30-40</v>
      </c>
      <c r="C321" s="9" t="s">
        <v>17</v>
      </c>
      <c r="D321" s="9" t="s">
        <v>11</v>
      </c>
      <c r="E321" s="9" t="s">
        <v>12</v>
      </c>
      <c r="F321" s="3">
        <v>8</v>
      </c>
      <c r="G321" s="3" t="str" cm="1">
        <f t="array" ref="G321">_xlfn.IFS(HR_Analytics[[#This Row],[Distance From Home]]&lt;=5,"1-5",HR_Analytics[[#This Row],[Distance From Home]]&lt;=10,"5-10",HR_Analytics[[#This Row],[Distance From Home]]&lt;=15,"10-15",HR_Analytics[[#This Row],[Distance From Home]]&lt;=20,"15-20",HR_Analytics[[#This Row],[Distance From Home]]&gt;20,"Above 20")</f>
        <v>5-10</v>
      </c>
      <c r="H321" s="3">
        <v>2</v>
      </c>
      <c r="I321" s="9" t="str">
        <f>VLOOKUP(H321,Mapping!$J$2:$K$6,2,0)</f>
        <v>College</v>
      </c>
      <c r="J321" s="9" t="s">
        <v>34</v>
      </c>
      <c r="K321" s="3">
        <v>436</v>
      </c>
      <c r="L321" s="3">
        <v>3</v>
      </c>
      <c r="M321" s="9" t="str">
        <f>VLOOKUP(L321,Mapping!$A$2:$B$5,2,0)</f>
        <v>Neutral</v>
      </c>
      <c r="N321" s="9" t="s">
        <v>14</v>
      </c>
      <c r="O321" s="3">
        <v>2</v>
      </c>
      <c r="P321" s="9" t="str">
        <f>VLOOKUP(O321,Mapping!$A$9:$B$12,2,0)</f>
        <v>Medium</v>
      </c>
      <c r="Q321" s="3">
        <v>2</v>
      </c>
      <c r="R321" s="9" t="str">
        <f>VLOOKUP(Q321,Mapping!$A$16:$B$20,2,0)</f>
        <v>Junior</v>
      </c>
      <c r="S321" s="9" t="s">
        <v>15</v>
      </c>
      <c r="T321" s="3">
        <v>2</v>
      </c>
      <c r="U321" s="9" t="str">
        <f>VLOOKUP(T321,Mapping!$E$9:$F$12,2,0)</f>
        <v>Dissatisfied</v>
      </c>
      <c r="V321" s="9" t="s">
        <v>22</v>
      </c>
      <c r="W321" s="5">
        <v>5228</v>
      </c>
      <c r="X321" s="3">
        <v>1</v>
      </c>
      <c r="Y321" s="9" t="s">
        <v>10</v>
      </c>
      <c r="Z321" s="4">
        <v>11</v>
      </c>
      <c r="AA321" s="24">
        <f>HR_Analytics[[#This Row],[Salary Hike]]/100</f>
        <v>0.11</v>
      </c>
      <c r="AB321" s="3">
        <v>3</v>
      </c>
      <c r="AC321" s="9" t="str">
        <f>VLOOKUP(AB321,Mapping!$E$2:$F$3,2,0)</f>
        <v>Excellent</v>
      </c>
      <c r="AD321" s="3">
        <v>4</v>
      </c>
      <c r="AE321" s="9" t="str">
        <f>VLOOKUP(AD321,Mapping!$E$16:$F$19,2,0)</f>
        <v>Satisfied</v>
      </c>
      <c r="AF321" s="3">
        <v>0</v>
      </c>
      <c r="AG321" s="3">
        <v>13</v>
      </c>
      <c r="AH321" s="3" t="str" cm="1">
        <f t="array" ref="AH321">_xlfn.IFS(HR_Analytics[[#This Row],[Total Working Years]]&lt;=2,"0-2",HR_Analytics[[#This Row],[Total Working Years]]&lt;=5,"2-5",HR_Analytics[[#This Row],[Total Working Years]]&lt;=10,"5-10",HR_Analytics[[#This Row],[Total Working Years]]&lt;=20,"10-20",HR_Analytics[[#This Row],[Total Working Years]]&lt;=40,"20-40")</f>
        <v>10-20</v>
      </c>
      <c r="AI321" s="3">
        <v>2</v>
      </c>
      <c r="AJ321" s="3">
        <v>3</v>
      </c>
      <c r="AK321" s="9" t="str">
        <f>VLOOKUP(AJ321,Mapping!$J$10:$K$13,2,0)</f>
        <v>Better</v>
      </c>
      <c r="AL321" s="3">
        <v>13</v>
      </c>
      <c r="AM321" s="3" t="str" cm="1">
        <f t="array" ref="AM321">_xlfn.IFS(HR_Analytics[[#This Row],[Years At Company]]&lt;=2,"0-2",HR_Analytics[[#This Row],[Years At Company]]&lt;=5,"2-5",HR_Analytics[[#This Row],[Years At Company]]&lt;=10,"5-10",HR_Analytics[[#This Row],[Years At Company]]&lt;=20,"10-20",HR_Analytics[[#This Row],[Years At Company]]&lt;=40,"20-40")</f>
        <v>10-20</v>
      </c>
      <c r="AN321" s="3">
        <v>12</v>
      </c>
      <c r="AO321" s="3" t="str" cm="1">
        <f t="array" ref="AO321">_xlfn.IFS(HR_Analytics[[#This Row],[Years In Current Role]]&lt;=2,"0-2",HR_Analytics[[#This Row],[Years In Current Role]]&lt;=5,"2-5",HR_Analytics[[#This Row],[Years In Current Role]]&lt;=10,"5-10",HR_Analytics[[#This Row],[Years In Current Role]]&lt;=15,"10-15",HR_Analytics[[#This Row],[Years In Current Role]]&gt;15,"Above 15")</f>
        <v>10-15</v>
      </c>
      <c r="AP321" s="3">
        <v>11</v>
      </c>
      <c r="AQ321" s="14" t="str" cm="1">
        <f t="array" ref="AQ321">_xlfn.IFS(HR_Analytics[[#This Row],[Years Since Last Promotion]]&lt;=2,"0-2",HR_Analytics[[#This Row],[Years Since Last Promotion]]&lt;=5,"2-5",HR_Analytics[[#This Row],[Years Since Last Promotion]]&lt;=10,"5-10",HR_Analytics[[#This Row],[Years Since Last Promotion]]&lt;=15,"10-15")</f>
        <v>10-15</v>
      </c>
      <c r="AR321" s="14">
        <v>9</v>
      </c>
      <c r="AS321" s="3" t="str" cm="1">
        <f t="array" ref="AS3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22" spans="1:45" x14ac:dyDescent="0.25">
      <c r="A322" s="12">
        <v>27</v>
      </c>
      <c r="B322" s="12" t="str" cm="1">
        <f t="array" ref="B322">_xlfn.IFS(HR_Analytics[[#This Row],[Age]]&lt;=30,"Below 30",HR_Analytics[[#This Row],[Age]]&lt;=40,"30-40",HR_Analytics[[#This Row],[Age]]&lt;=60,"40-60")</f>
        <v>Below 30</v>
      </c>
      <c r="C322" s="9" t="s">
        <v>17</v>
      </c>
      <c r="D322" s="9" t="s">
        <v>11</v>
      </c>
      <c r="E322" s="9" t="s">
        <v>12</v>
      </c>
      <c r="F322" s="3">
        <v>2</v>
      </c>
      <c r="G322" s="3" t="str" cm="1">
        <f t="array" ref="G322">_xlfn.IFS(HR_Analytics[[#This Row],[Distance From Home]]&lt;=5,"1-5",HR_Analytics[[#This Row],[Distance From Home]]&lt;=10,"5-10",HR_Analytics[[#This Row],[Distance From Home]]&lt;=15,"10-15",HR_Analytics[[#This Row],[Distance From Home]]&lt;=20,"15-20",HR_Analytics[[#This Row],[Distance From Home]]&gt;20,"Above 20")</f>
        <v>1-5</v>
      </c>
      <c r="H322" s="3">
        <v>3</v>
      </c>
      <c r="I322" s="9" t="str">
        <f>VLOOKUP(H322,Mapping!$J$2:$K$6,2,0)</f>
        <v>Bachelors</v>
      </c>
      <c r="J322" s="9" t="s">
        <v>13</v>
      </c>
      <c r="K322" s="3">
        <v>437</v>
      </c>
      <c r="L322" s="3">
        <v>4</v>
      </c>
      <c r="M322" s="9" t="str">
        <f>VLOOKUP(L322,Mapping!$A$2:$B$5,2,0)</f>
        <v>Satisfied</v>
      </c>
      <c r="N322" s="9" t="s">
        <v>20</v>
      </c>
      <c r="O322" s="3">
        <v>3</v>
      </c>
      <c r="P322" s="9" t="str">
        <f>VLOOKUP(O322,Mapping!$A$9:$B$12,2,0)</f>
        <v>High</v>
      </c>
      <c r="Q322" s="3">
        <v>2</v>
      </c>
      <c r="R322" s="9" t="str">
        <f>VLOOKUP(Q322,Mapping!$A$16:$B$20,2,0)</f>
        <v>Junior</v>
      </c>
      <c r="S322" s="9" t="s">
        <v>15</v>
      </c>
      <c r="T322" s="3">
        <v>3</v>
      </c>
      <c r="U322" s="9" t="str">
        <f>VLOOKUP(T322,Mapping!$E$9:$F$12,2,0)</f>
        <v>Neutral</v>
      </c>
      <c r="V322" s="9" t="s">
        <v>16</v>
      </c>
      <c r="W322" s="5">
        <v>4478</v>
      </c>
      <c r="X322" s="3">
        <v>1</v>
      </c>
      <c r="Y322" s="9" t="s">
        <v>10</v>
      </c>
      <c r="Z322" s="4">
        <v>11</v>
      </c>
      <c r="AA322" s="24">
        <f>HR_Analytics[[#This Row],[Salary Hike]]/100</f>
        <v>0.11</v>
      </c>
      <c r="AB322" s="3">
        <v>3</v>
      </c>
      <c r="AC322" s="9" t="str">
        <f>VLOOKUP(AB322,Mapping!$E$2:$F$3,2,0)</f>
        <v>Excellent</v>
      </c>
      <c r="AD322" s="3">
        <v>1</v>
      </c>
      <c r="AE322" s="9" t="str">
        <f>VLOOKUP(AD322,Mapping!$E$16:$F$19,2,0)</f>
        <v>Very Dissatisfied</v>
      </c>
      <c r="AF322" s="3">
        <v>0</v>
      </c>
      <c r="AG322" s="3">
        <v>5</v>
      </c>
      <c r="AH322" s="3" t="str" cm="1">
        <f t="array" ref="AH322">_xlfn.IFS(HR_Analytics[[#This Row],[Total Working Years]]&lt;=2,"0-2",HR_Analytics[[#This Row],[Total Working Years]]&lt;=5,"2-5",HR_Analytics[[#This Row],[Total Working Years]]&lt;=10,"5-10",HR_Analytics[[#This Row],[Total Working Years]]&lt;=20,"10-20",HR_Analytics[[#This Row],[Total Working Years]]&lt;=40,"20-40")</f>
        <v>2-5</v>
      </c>
      <c r="AI322" s="3">
        <v>3</v>
      </c>
      <c r="AJ322" s="3">
        <v>3</v>
      </c>
      <c r="AK322" s="9" t="str">
        <f>VLOOKUP(AJ322,Mapping!$J$10:$K$13,2,0)</f>
        <v>Better</v>
      </c>
      <c r="AL322" s="3">
        <v>5</v>
      </c>
      <c r="AM322" s="3" t="str" cm="1">
        <f t="array" ref="AM322">_xlfn.IFS(HR_Analytics[[#This Row],[Years At Company]]&lt;=2,"0-2",HR_Analytics[[#This Row],[Years At Company]]&lt;=5,"2-5",HR_Analytics[[#This Row],[Years At Company]]&lt;=10,"5-10",HR_Analytics[[#This Row],[Years At Company]]&lt;=20,"10-20",HR_Analytics[[#This Row],[Years At Company]]&lt;=40,"20-40")</f>
        <v>2-5</v>
      </c>
      <c r="AN322" s="3">
        <v>4</v>
      </c>
      <c r="AO322" s="3" t="str" cm="1">
        <f t="array" ref="AO322">_xlfn.IFS(HR_Analytics[[#This Row],[Years In Current Role]]&lt;=2,"0-2",HR_Analytics[[#This Row],[Years In Current Role]]&lt;=5,"2-5",HR_Analytics[[#This Row],[Years In Current Role]]&lt;=10,"5-10",HR_Analytics[[#This Row],[Years In Current Role]]&lt;=15,"10-15",HR_Analytics[[#This Row],[Years In Current Role]]&gt;15,"Above 15")</f>
        <v>2-5</v>
      </c>
      <c r="AP322" s="3">
        <v>0</v>
      </c>
      <c r="AQ322" s="14" t="str" cm="1">
        <f t="array" ref="AQ322">_xlfn.IFS(HR_Analytics[[#This Row],[Years Since Last Promotion]]&lt;=2,"0-2",HR_Analytics[[#This Row],[Years Since Last Promotion]]&lt;=5,"2-5",HR_Analytics[[#This Row],[Years Since Last Promotion]]&lt;=10,"5-10",HR_Analytics[[#This Row],[Years Since Last Promotion]]&lt;=15,"10-15")</f>
        <v>0-2</v>
      </c>
      <c r="AR322" s="14">
        <v>4</v>
      </c>
      <c r="AS322" s="3" t="str" cm="1">
        <f t="array" ref="AS3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23" spans="1:45" x14ac:dyDescent="0.25">
      <c r="A323" s="12">
        <v>31</v>
      </c>
      <c r="B323" s="12" t="str" cm="1">
        <f t="array" ref="B323">_xlfn.IFS(HR_Analytics[[#This Row],[Age]]&lt;=30,"Below 30",HR_Analytics[[#This Row],[Age]]&lt;=40,"30-40",HR_Analytics[[#This Row],[Age]]&lt;=60,"40-60")</f>
        <v>30-40</v>
      </c>
      <c r="C323" s="9" t="s">
        <v>17</v>
      </c>
      <c r="D323" s="9" t="s">
        <v>11</v>
      </c>
      <c r="E323" s="9" t="s">
        <v>12</v>
      </c>
      <c r="F323" s="3">
        <v>7</v>
      </c>
      <c r="G323" s="3" t="str" cm="1">
        <f t="array" ref="G323">_xlfn.IFS(HR_Analytics[[#This Row],[Distance From Home]]&lt;=5,"1-5",HR_Analytics[[#This Row],[Distance From Home]]&lt;=10,"5-10",HR_Analytics[[#This Row],[Distance From Home]]&lt;=15,"10-15",HR_Analytics[[#This Row],[Distance From Home]]&lt;=20,"15-20",HR_Analytics[[#This Row],[Distance From Home]]&gt;20,"Above 20")</f>
        <v>5-10</v>
      </c>
      <c r="H323" s="3">
        <v>3</v>
      </c>
      <c r="I323" s="9" t="str">
        <f>VLOOKUP(H323,Mapping!$J$2:$K$6,2,0)</f>
        <v>Bachelors</v>
      </c>
      <c r="J323" s="9" t="s">
        <v>33</v>
      </c>
      <c r="K323" s="3">
        <v>438</v>
      </c>
      <c r="L323" s="3">
        <v>4</v>
      </c>
      <c r="M323" s="9" t="str">
        <f>VLOOKUP(L323,Mapping!$A$2:$B$5,2,0)</f>
        <v>Satisfied</v>
      </c>
      <c r="N323" s="9" t="s">
        <v>20</v>
      </c>
      <c r="O323" s="3">
        <v>3</v>
      </c>
      <c r="P323" s="9" t="str">
        <f>VLOOKUP(O323,Mapping!$A$9:$B$12,2,0)</f>
        <v>High</v>
      </c>
      <c r="Q323" s="3">
        <v>2</v>
      </c>
      <c r="R323" s="9" t="str">
        <f>VLOOKUP(Q323,Mapping!$A$16:$B$20,2,0)</f>
        <v>Junior</v>
      </c>
      <c r="S323" s="9" t="s">
        <v>15</v>
      </c>
      <c r="T323" s="3">
        <v>4</v>
      </c>
      <c r="U323" s="9" t="str">
        <f>VLOOKUP(T323,Mapping!$E$9:$F$12,2,0)</f>
        <v>Satisfied</v>
      </c>
      <c r="V323" s="9" t="s">
        <v>26</v>
      </c>
      <c r="W323" s="5">
        <v>7547</v>
      </c>
      <c r="X323" s="3">
        <v>4</v>
      </c>
      <c r="Y323" s="9" t="s">
        <v>17</v>
      </c>
      <c r="Z323" s="4">
        <v>12</v>
      </c>
      <c r="AA323" s="24">
        <f>HR_Analytics[[#This Row],[Salary Hike]]/100</f>
        <v>0.12</v>
      </c>
      <c r="AB323" s="3">
        <v>3</v>
      </c>
      <c r="AC323" s="9" t="str">
        <f>VLOOKUP(AB323,Mapping!$E$2:$F$3,2,0)</f>
        <v>Excellent</v>
      </c>
      <c r="AD323" s="3">
        <v>4</v>
      </c>
      <c r="AE323" s="9" t="str">
        <f>VLOOKUP(AD323,Mapping!$E$16:$F$19,2,0)</f>
        <v>Satisfied</v>
      </c>
      <c r="AF323" s="3">
        <v>3</v>
      </c>
      <c r="AG323" s="3">
        <v>13</v>
      </c>
      <c r="AH323" s="3" t="str" cm="1">
        <f t="array" ref="AH323">_xlfn.IFS(HR_Analytics[[#This Row],[Total Working Years]]&lt;=2,"0-2",HR_Analytics[[#This Row],[Total Working Years]]&lt;=5,"2-5",HR_Analytics[[#This Row],[Total Working Years]]&lt;=10,"5-10",HR_Analytics[[#This Row],[Total Working Years]]&lt;=20,"10-20",HR_Analytics[[#This Row],[Total Working Years]]&lt;=40,"20-40")</f>
        <v>10-20</v>
      </c>
      <c r="AI323" s="3">
        <v>3</v>
      </c>
      <c r="AJ323" s="3">
        <v>3</v>
      </c>
      <c r="AK323" s="9" t="str">
        <f>VLOOKUP(AJ323,Mapping!$J$10:$K$13,2,0)</f>
        <v>Better</v>
      </c>
      <c r="AL323" s="3">
        <v>7</v>
      </c>
      <c r="AM323" s="3" t="str" cm="1">
        <f t="array" ref="AM323">_xlfn.IFS(HR_Analytics[[#This Row],[Years At Company]]&lt;=2,"0-2",HR_Analytics[[#This Row],[Years At Company]]&lt;=5,"2-5",HR_Analytics[[#This Row],[Years At Company]]&lt;=10,"5-10",HR_Analytics[[#This Row],[Years At Company]]&lt;=20,"10-20",HR_Analytics[[#This Row],[Years At Company]]&lt;=40,"20-40")</f>
        <v>5-10</v>
      </c>
      <c r="AN323" s="3">
        <v>7</v>
      </c>
      <c r="AO323" s="3" t="str" cm="1">
        <f t="array" ref="AO323">_xlfn.IFS(HR_Analytics[[#This Row],[Years In Current Role]]&lt;=2,"0-2",HR_Analytics[[#This Row],[Years In Current Role]]&lt;=5,"2-5",HR_Analytics[[#This Row],[Years In Current Role]]&lt;=10,"5-10",HR_Analytics[[#This Row],[Years In Current Role]]&lt;=15,"10-15",HR_Analytics[[#This Row],[Years In Current Role]]&gt;15,"Above 15")</f>
        <v>5-10</v>
      </c>
      <c r="AP323" s="3">
        <v>1</v>
      </c>
      <c r="AQ323" s="14" t="str" cm="1">
        <f t="array" ref="AQ323">_xlfn.IFS(HR_Analytics[[#This Row],[Years Since Last Promotion]]&lt;=2,"0-2",HR_Analytics[[#This Row],[Years Since Last Promotion]]&lt;=5,"2-5",HR_Analytics[[#This Row],[Years Since Last Promotion]]&lt;=10,"5-10",HR_Analytics[[#This Row],[Years Since Last Promotion]]&lt;=15,"10-15")</f>
        <v>0-2</v>
      </c>
      <c r="AR323" s="14">
        <v>7</v>
      </c>
      <c r="AS323" s="3" t="str" cm="1">
        <f t="array" ref="AS3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24" spans="1:45" x14ac:dyDescent="0.25">
      <c r="A324" s="12">
        <v>32</v>
      </c>
      <c r="B324" s="12" t="str" cm="1">
        <f t="array" ref="B324">_xlfn.IFS(HR_Analytics[[#This Row],[Age]]&lt;=30,"Below 30",HR_Analytics[[#This Row],[Age]]&lt;=40,"30-40",HR_Analytics[[#This Row],[Age]]&lt;=60,"40-60")</f>
        <v>30-40</v>
      </c>
      <c r="C324" s="9" t="s">
        <v>17</v>
      </c>
      <c r="D324" s="9" t="s">
        <v>11</v>
      </c>
      <c r="E324" s="9" t="s">
        <v>19</v>
      </c>
      <c r="F324" s="3">
        <v>2</v>
      </c>
      <c r="G324" s="3" t="str" cm="1">
        <f t="array" ref="G324">_xlfn.IFS(HR_Analytics[[#This Row],[Distance From Home]]&lt;=5,"1-5",HR_Analytics[[#This Row],[Distance From Home]]&lt;=10,"5-10",HR_Analytics[[#This Row],[Distance From Home]]&lt;=15,"10-15",HR_Analytics[[#This Row],[Distance From Home]]&lt;=20,"15-20",HR_Analytics[[#This Row],[Distance From Home]]&gt;20,"Above 20")</f>
        <v>1-5</v>
      </c>
      <c r="H324" s="3">
        <v>4</v>
      </c>
      <c r="I324" s="9" t="str">
        <f>VLOOKUP(H324,Mapping!$J$2:$K$6,2,0)</f>
        <v>Masters</v>
      </c>
      <c r="J324" s="9" t="s">
        <v>25</v>
      </c>
      <c r="K324" s="3">
        <v>439</v>
      </c>
      <c r="L324" s="3">
        <v>1</v>
      </c>
      <c r="M324" s="9" t="str">
        <f>VLOOKUP(L324,Mapping!$A$2:$B$5,2,0)</f>
        <v>Very Dissatisfied</v>
      </c>
      <c r="N324" s="9" t="s">
        <v>14</v>
      </c>
      <c r="O324" s="3">
        <v>4</v>
      </c>
      <c r="P324" s="9" t="str">
        <f>VLOOKUP(O324,Mapping!$A$9:$B$12,2,0)</f>
        <v>Very High</v>
      </c>
      <c r="Q324" s="3">
        <v>2</v>
      </c>
      <c r="R324" s="9" t="str">
        <f>VLOOKUP(Q324,Mapping!$A$16:$B$20,2,0)</f>
        <v>Junior</v>
      </c>
      <c r="S324" s="9" t="s">
        <v>21</v>
      </c>
      <c r="T324" s="3">
        <v>4</v>
      </c>
      <c r="U324" s="9" t="str">
        <f>VLOOKUP(T324,Mapping!$E$9:$F$12,2,0)</f>
        <v>Satisfied</v>
      </c>
      <c r="V324" s="9" t="s">
        <v>16</v>
      </c>
      <c r="W324" s="5">
        <v>5055</v>
      </c>
      <c r="X324" s="3">
        <v>7</v>
      </c>
      <c r="Y324" s="9" t="s">
        <v>17</v>
      </c>
      <c r="Z324" s="4">
        <v>16</v>
      </c>
      <c r="AA324" s="24">
        <f>HR_Analytics[[#This Row],[Salary Hike]]/100</f>
        <v>0.16</v>
      </c>
      <c r="AB324" s="3">
        <v>3</v>
      </c>
      <c r="AC324" s="9" t="str">
        <f>VLOOKUP(AB324,Mapping!$E$2:$F$3,2,0)</f>
        <v>Excellent</v>
      </c>
      <c r="AD324" s="3">
        <v>3</v>
      </c>
      <c r="AE324" s="9" t="str">
        <f>VLOOKUP(AD324,Mapping!$E$16:$F$19,2,0)</f>
        <v>Neutral</v>
      </c>
      <c r="AF324" s="3">
        <v>0</v>
      </c>
      <c r="AG324" s="3">
        <v>10</v>
      </c>
      <c r="AH324" s="3" t="str" cm="1">
        <f t="array" ref="AH324">_xlfn.IFS(HR_Analytics[[#This Row],[Total Working Years]]&lt;=2,"0-2",HR_Analytics[[#This Row],[Total Working Years]]&lt;=5,"2-5",HR_Analytics[[#This Row],[Total Working Years]]&lt;=10,"5-10",HR_Analytics[[#This Row],[Total Working Years]]&lt;=20,"10-20",HR_Analytics[[#This Row],[Total Working Years]]&lt;=40,"20-40")</f>
        <v>5-10</v>
      </c>
      <c r="AI324" s="3">
        <v>0</v>
      </c>
      <c r="AJ324" s="3">
        <v>2</v>
      </c>
      <c r="AK324" s="9" t="str">
        <f>VLOOKUP(AJ324,Mapping!$J$10:$K$13,2,0)</f>
        <v>Good</v>
      </c>
      <c r="AL324" s="3">
        <v>7</v>
      </c>
      <c r="AM324" s="3" t="str" cm="1">
        <f t="array" ref="AM324">_xlfn.IFS(HR_Analytics[[#This Row],[Years At Company]]&lt;=2,"0-2",HR_Analytics[[#This Row],[Years At Company]]&lt;=5,"2-5",HR_Analytics[[#This Row],[Years At Company]]&lt;=10,"5-10",HR_Analytics[[#This Row],[Years At Company]]&lt;=20,"10-20",HR_Analytics[[#This Row],[Years At Company]]&lt;=40,"20-40")</f>
        <v>5-10</v>
      </c>
      <c r="AN324" s="3">
        <v>7</v>
      </c>
      <c r="AO324" s="3" t="str" cm="1">
        <f t="array" ref="AO324">_xlfn.IFS(HR_Analytics[[#This Row],[Years In Current Role]]&lt;=2,"0-2",HR_Analytics[[#This Row],[Years In Current Role]]&lt;=5,"2-5",HR_Analytics[[#This Row],[Years In Current Role]]&lt;=10,"5-10",HR_Analytics[[#This Row],[Years In Current Role]]&lt;=15,"10-15",HR_Analytics[[#This Row],[Years In Current Role]]&gt;15,"Above 15")</f>
        <v>5-10</v>
      </c>
      <c r="AP324" s="3">
        <v>0</v>
      </c>
      <c r="AQ324" s="14" t="str" cm="1">
        <f t="array" ref="AQ324">_xlfn.IFS(HR_Analytics[[#This Row],[Years Since Last Promotion]]&lt;=2,"0-2",HR_Analytics[[#This Row],[Years Since Last Promotion]]&lt;=5,"2-5",HR_Analytics[[#This Row],[Years Since Last Promotion]]&lt;=10,"5-10",HR_Analytics[[#This Row],[Years Since Last Promotion]]&lt;=15,"10-15")</f>
        <v>0-2</v>
      </c>
      <c r="AR324" s="14">
        <v>7</v>
      </c>
      <c r="AS324" s="3" t="str" cm="1">
        <f t="array" ref="AS3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25" spans="1:45" x14ac:dyDescent="0.25">
      <c r="A325" s="12">
        <v>28</v>
      </c>
      <c r="B325" s="12" t="str" cm="1">
        <f t="array" ref="B325">_xlfn.IFS(HR_Analytics[[#This Row],[Age]]&lt;=30,"Below 30",HR_Analytics[[#This Row],[Age]]&lt;=40,"30-40",HR_Analytics[[#This Row],[Age]]&lt;=60,"40-60")</f>
        <v>Below 30</v>
      </c>
      <c r="C325" s="9" t="s">
        <v>10</v>
      </c>
      <c r="D325" s="9" t="s">
        <v>11</v>
      </c>
      <c r="E325" s="9" t="s">
        <v>19</v>
      </c>
      <c r="F325" s="3">
        <v>2</v>
      </c>
      <c r="G325" s="3" t="str" cm="1">
        <f t="array" ref="G325">_xlfn.IFS(HR_Analytics[[#This Row],[Distance From Home]]&lt;=5,"1-5",HR_Analytics[[#This Row],[Distance From Home]]&lt;=10,"5-10",HR_Analytics[[#This Row],[Distance From Home]]&lt;=15,"10-15",HR_Analytics[[#This Row],[Distance From Home]]&lt;=20,"15-20",HR_Analytics[[#This Row],[Distance From Home]]&gt;20,"Above 20")</f>
        <v>1-5</v>
      </c>
      <c r="H325" s="3">
        <v>4</v>
      </c>
      <c r="I325" s="9" t="str">
        <f>VLOOKUP(H325,Mapping!$J$2:$K$6,2,0)</f>
        <v>Masters</v>
      </c>
      <c r="J325" s="9" t="s">
        <v>25</v>
      </c>
      <c r="K325" s="3">
        <v>440</v>
      </c>
      <c r="L325" s="3">
        <v>1</v>
      </c>
      <c r="M325" s="9" t="str">
        <f>VLOOKUP(L325,Mapping!$A$2:$B$5,2,0)</f>
        <v>Very Dissatisfied</v>
      </c>
      <c r="N325" s="9" t="s">
        <v>20</v>
      </c>
      <c r="O325" s="3">
        <v>1</v>
      </c>
      <c r="P325" s="9" t="str">
        <f>VLOOKUP(O325,Mapping!$A$9:$B$12,2,0)</f>
        <v>Low</v>
      </c>
      <c r="Q325" s="3">
        <v>1</v>
      </c>
      <c r="R325" s="9" t="str">
        <f>VLOOKUP(Q325,Mapping!$A$16:$B$20,2,0)</f>
        <v>Entry Level</v>
      </c>
      <c r="S325" s="9" t="s">
        <v>21</v>
      </c>
      <c r="T325" s="3">
        <v>4</v>
      </c>
      <c r="U325" s="9" t="str">
        <f>VLOOKUP(T325,Mapping!$E$9:$F$12,2,0)</f>
        <v>Satisfied</v>
      </c>
      <c r="V325" s="9" t="s">
        <v>22</v>
      </c>
      <c r="W325" s="5">
        <v>3464</v>
      </c>
      <c r="X325" s="3">
        <v>5</v>
      </c>
      <c r="Y325" s="9" t="s">
        <v>10</v>
      </c>
      <c r="Z325" s="4">
        <v>13</v>
      </c>
      <c r="AA325" s="24">
        <f>HR_Analytics[[#This Row],[Salary Hike]]/100</f>
        <v>0.13</v>
      </c>
      <c r="AB325" s="3">
        <v>3</v>
      </c>
      <c r="AC325" s="9" t="str">
        <f>VLOOKUP(AB325,Mapping!$E$2:$F$3,2,0)</f>
        <v>Excellent</v>
      </c>
      <c r="AD325" s="3">
        <v>4</v>
      </c>
      <c r="AE325" s="9" t="str">
        <f>VLOOKUP(AD325,Mapping!$E$16:$F$19,2,0)</f>
        <v>Satisfied</v>
      </c>
      <c r="AF325" s="3">
        <v>0</v>
      </c>
      <c r="AG325" s="3">
        <v>5</v>
      </c>
      <c r="AH325" s="3" t="str" cm="1">
        <f t="array" ref="AH325">_xlfn.IFS(HR_Analytics[[#This Row],[Total Working Years]]&lt;=2,"0-2",HR_Analytics[[#This Row],[Total Working Years]]&lt;=5,"2-5",HR_Analytics[[#This Row],[Total Working Years]]&lt;=10,"5-10",HR_Analytics[[#This Row],[Total Working Years]]&lt;=20,"10-20",HR_Analytics[[#This Row],[Total Working Years]]&lt;=40,"20-40")</f>
        <v>2-5</v>
      </c>
      <c r="AI325" s="3">
        <v>4</v>
      </c>
      <c r="AJ325" s="3">
        <v>2</v>
      </c>
      <c r="AK325" s="9" t="str">
        <f>VLOOKUP(AJ325,Mapping!$J$10:$K$13,2,0)</f>
        <v>Good</v>
      </c>
      <c r="AL325" s="3">
        <v>3</v>
      </c>
      <c r="AM325" s="3" t="str" cm="1">
        <f t="array" ref="AM325">_xlfn.IFS(HR_Analytics[[#This Row],[Years At Company]]&lt;=2,"0-2",HR_Analytics[[#This Row],[Years At Company]]&lt;=5,"2-5",HR_Analytics[[#This Row],[Years At Company]]&lt;=10,"5-10",HR_Analytics[[#This Row],[Years At Company]]&lt;=20,"10-20",HR_Analytics[[#This Row],[Years At Company]]&lt;=40,"20-40")</f>
        <v>2-5</v>
      </c>
      <c r="AN325" s="3">
        <v>2</v>
      </c>
      <c r="AO325" s="3" t="str" cm="1">
        <f t="array" ref="AO325">_xlfn.IFS(HR_Analytics[[#This Row],[Years In Current Role]]&lt;=2,"0-2",HR_Analytics[[#This Row],[Years In Current Role]]&lt;=5,"2-5",HR_Analytics[[#This Row],[Years In Current Role]]&lt;=10,"5-10",HR_Analytics[[#This Row],[Years In Current Role]]&lt;=15,"10-15",HR_Analytics[[#This Row],[Years In Current Role]]&gt;15,"Above 15")</f>
        <v>0-2</v>
      </c>
      <c r="AP325" s="3">
        <v>2</v>
      </c>
      <c r="AQ325" s="14" t="str" cm="1">
        <f t="array" ref="AQ325">_xlfn.IFS(HR_Analytics[[#This Row],[Years Since Last Promotion]]&lt;=2,"0-2",HR_Analytics[[#This Row],[Years Since Last Promotion]]&lt;=5,"2-5",HR_Analytics[[#This Row],[Years Since Last Promotion]]&lt;=10,"5-10",HR_Analytics[[#This Row],[Years Since Last Promotion]]&lt;=15,"10-15")</f>
        <v>0-2</v>
      </c>
      <c r="AR325" s="14">
        <v>2</v>
      </c>
      <c r="AS325" s="3" t="str" cm="1">
        <f t="array" ref="AS3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26" spans="1:45" x14ac:dyDescent="0.25">
      <c r="A326" s="12">
        <v>30</v>
      </c>
      <c r="B326" s="12" t="str" cm="1">
        <f t="array" ref="B326">_xlfn.IFS(HR_Analytics[[#This Row],[Age]]&lt;=30,"Below 30",HR_Analytics[[#This Row],[Age]]&lt;=40,"30-40",HR_Analytics[[#This Row],[Age]]&lt;=60,"40-60")</f>
        <v>Below 30</v>
      </c>
      <c r="C326" s="9" t="s">
        <v>17</v>
      </c>
      <c r="D326" s="9" t="s">
        <v>11</v>
      </c>
      <c r="E326" s="9" t="s">
        <v>19</v>
      </c>
      <c r="F326" s="3">
        <v>28</v>
      </c>
      <c r="G326" s="3" t="str" cm="1">
        <f t="array" ref="G326">_xlfn.IFS(HR_Analytics[[#This Row],[Distance From Home]]&lt;=5,"1-5",HR_Analytics[[#This Row],[Distance From Home]]&lt;=10,"5-10",HR_Analytics[[#This Row],[Distance From Home]]&lt;=15,"10-15",HR_Analytics[[#This Row],[Distance From Home]]&lt;=20,"15-20",HR_Analytics[[#This Row],[Distance From Home]]&gt;20,"Above 20")</f>
        <v>Above 20</v>
      </c>
      <c r="H326" s="3">
        <v>2</v>
      </c>
      <c r="I326" s="9" t="str">
        <f>VLOOKUP(H326,Mapping!$J$2:$K$6,2,0)</f>
        <v>College</v>
      </c>
      <c r="J326" s="9" t="s">
        <v>25</v>
      </c>
      <c r="K326" s="3">
        <v>441</v>
      </c>
      <c r="L326" s="3">
        <v>4</v>
      </c>
      <c r="M326" s="9" t="str">
        <f>VLOOKUP(L326,Mapping!$A$2:$B$5,2,0)</f>
        <v>Satisfied</v>
      </c>
      <c r="N326" s="9" t="s">
        <v>14</v>
      </c>
      <c r="O326" s="3">
        <v>3</v>
      </c>
      <c r="P326" s="9" t="str">
        <f>VLOOKUP(O326,Mapping!$A$9:$B$12,2,0)</f>
        <v>High</v>
      </c>
      <c r="Q326" s="3">
        <v>2</v>
      </c>
      <c r="R326" s="9" t="str">
        <f>VLOOKUP(Q326,Mapping!$A$16:$B$20,2,0)</f>
        <v>Junior</v>
      </c>
      <c r="S326" s="9" t="s">
        <v>21</v>
      </c>
      <c r="T326" s="3">
        <v>4</v>
      </c>
      <c r="U326" s="9" t="str">
        <f>VLOOKUP(T326,Mapping!$E$9:$F$12,2,0)</f>
        <v>Satisfied</v>
      </c>
      <c r="V326" s="9" t="s">
        <v>22</v>
      </c>
      <c r="W326" s="5">
        <v>5775</v>
      </c>
      <c r="X326" s="3">
        <v>1</v>
      </c>
      <c r="Y326" s="9" t="s">
        <v>17</v>
      </c>
      <c r="Z326" s="4">
        <v>13</v>
      </c>
      <c r="AA326" s="24">
        <f>HR_Analytics[[#This Row],[Salary Hike]]/100</f>
        <v>0.13</v>
      </c>
      <c r="AB326" s="3">
        <v>3</v>
      </c>
      <c r="AC326" s="9" t="str">
        <f>VLOOKUP(AB326,Mapping!$E$2:$F$3,2,0)</f>
        <v>Excellent</v>
      </c>
      <c r="AD326" s="3">
        <v>4</v>
      </c>
      <c r="AE326" s="9" t="str">
        <f>VLOOKUP(AD326,Mapping!$E$16:$F$19,2,0)</f>
        <v>Satisfied</v>
      </c>
      <c r="AF326" s="3">
        <v>2</v>
      </c>
      <c r="AG326" s="3">
        <v>11</v>
      </c>
      <c r="AH326" s="3" t="str" cm="1">
        <f t="array" ref="AH326">_xlfn.IFS(HR_Analytics[[#This Row],[Total Working Years]]&lt;=2,"0-2",HR_Analytics[[#This Row],[Total Working Years]]&lt;=5,"2-5",HR_Analytics[[#This Row],[Total Working Years]]&lt;=10,"5-10",HR_Analytics[[#This Row],[Total Working Years]]&lt;=20,"10-20",HR_Analytics[[#This Row],[Total Working Years]]&lt;=40,"20-40")</f>
        <v>10-20</v>
      </c>
      <c r="AI326" s="3">
        <v>2</v>
      </c>
      <c r="AJ326" s="3">
        <v>3</v>
      </c>
      <c r="AK326" s="9" t="str">
        <f>VLOOKUP(AJ326,Mapping!$J$10:$K$13,2,0)</f>
        <v>Better</v>
      </c>
      <c r="AL326" s="3">
        <v>10</v>
      </c>
      <c r="AM326" s="3" t="str" cm="1">
        <f t="array" ref="AM326">_xlfn.IFS(HR_Analytics[[#This Row],[Years At Company]]&lt;=2,"0-2",HR_Analytics[[#This Row],[Years At Company]]&lt;=5,"2-5",HR_Analytics[[#This Row],[Years At Company]]&lt;=10,"5-10",HR_Analytics[[#This Row],[Years At Company]]&lt;=20,"10-20",HR_Analytics[[#This Row],[Years At Company]]&lt;=40,"20-40")</f>
        <v>5-10</v>
      </c>
      <c r="AN326" s="3">
        <v>8</v>
      </c>
      <c r="AO326" s="3" t="str" cm="1">
        <f t="array" ref="AO326">_xlfn.IFS(HR_Analytics[[#This Row],[Years In Current Role]]&lt;=2,"0-2",HR_Analytics[[#This Row],[Years In Current Role]]&lt;=5,"2-5",HR_Analytics[[#This Row],[Years In Current Role]]&lt;=10,"5-10",HR_Analytics[[#This Row],[Years In Current Role]]&lt;=15,"10-15",HR_Analytics[[#This Row],[Years In Current Role]]&gt;15,"Above 15")</f>
        <v>5-10</v>
      </c>
      <c r="AP326" s="3">
        <v>1</v>
      </c>
      <c r="AQ326" s="14" t="str" cm="1">
        <f t="array" ref="AQ326">_xlfn.IFS(HR_Analytics[[#This Row],[Years Since Last Promotion]]&lt;=2,"0-2",HR_Analytics[[#This Row],[Years Since Last Promotion]]&lt;=5,"2-5",HR_Analytics[[#This Row],[Years Since Last Promotion]]&lt;=10,"5-10",HR_Analytics[[#This Row],[Years Since Last Promotion]]&lt;=15,"10-15")</f>
        <v>0-2</v>
      </c>
      <c r="AR326" s="14">
        <v>9</v>
      </c>
      <c r="AS326" s="3" t="str" cm="1">
        <f t="array" ref="AS3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27" spans="1:45" x14ac:dyDescent="0.25">
      <c r="A327" s="12">
        <v>31</v>
      </c>
      <c r="B327" s="12" t="str" cm="1">
        <f t="array" ref="B327">_xlfn.IFS(HR_Analytics[[#This Row],[Age]]&lt;=30,"Below 30",HR_Analytics[[#This Row],[Age]]&lt;=40,"30-40",HR_Analytics[[#This Row],[Age]]&lt;=60,"40-60")</f>
        <v>30-40</v>
      </c>
      <c r="C327" s="9" t="s">
        <v>17</v>
      </c>
      <c r="D327" s="9" t="s">
        <v>18</v>
      </c>
      <c r="E327" s="9" t="s">
        <v>19</v>
      </c>
      <c r="F327" s="3">
        <v>7</v>
      </c>
      <c r="G327" s="3" t="str" cm="1">
        <f t="array" ref="G327">_xlfn.IFS(HR_Analytics[[#This Row],[Distance From Home]]&lt;=5,"1-5",HR_Analytics[[#This Row],[Distance From Home]]&lt;=10,"5-10",HR_Analytics[[#This Row],[Distance From Home]]&lt;=15,"10-15",HR_Analytics[[#This Row],[Distance From Home]]&lt;=20,"15-20",HR_Analytics[[#This Row],[Distance From Home]]&gt;20,"Above 20")</f>
        <v>5-10</v>
      </c>
      <c r="H327" s="3">
        <v>2</v>
      </c>
      <c r="I327" s="9" t="str">
        <f>VLOOKUP(H327,Mapping!$J$2:$K$6,2,0)</f>
        <v>College</v>
      </c>
      <c r="J327" s="9" t="s">
        <v>13</v>
      </c>
      <c r="K327" s="3">
        <v>442</v>
      </c>
      <c r="L327" s="3">
        <v>3</v>
      </c>
      <c r="M327" s="9" t="str">
        <f>VLOOKUP(L327,Mapping!$A$2:$B$5,2,0)</f>
        <v>Neutral</v>
      </c>
      <c r="N327" s="9" t="s">
        <v>14</v>
      </c>
      <c r="O327" s="3">
        <v>2</v>
      </c>
      <c r="P327" s="9" t="str">
        <f>VLOOKUP(O327,Mapping!$A$9:$B$12,2,0)</f>
        <v>Medium</v>
      </c>
      <c r="Q327" s="3">
        <v>3</v>
      </c>
      <c r="R327" s="9" t="str">
        <f>VLOOKUP(Q327,Mapping!$A$16:$B$20,2,0)</f>
        <v>Mid Level</v>
      </c>
      <c r="S327" s="9" t="s">
        <v>27</v>
      </c>
      <c r="T327" s="3">
        <v>3</v>
      </c>
      <c r="U327" s="9" t="str">
        <f>VLOOKUP(T327,Mapping!$E$9:$F$12,2,0)</f>
        <v>Neutral</v>
      </c>
      <c r="V327" s="9" t="s">
        <v>22</v>
      </c>
      <c r="W327" s="5">
        <v>8943</v>
      </c>
      <c r="X327" s="3">
        <v>1</v>
      </c>
      <c r="Y327" s="9" t="s">
        <v>17</v>
      </c>
      <c r="Z327" s="4">
        <v>24</v>
      </c>
      <c r="AA327" s="24">
        <f>HR_Analytics[[#This Row],[Salary Hike]]/100</f>
        <v>0.24</v>
      </c>
      <c r="AB327" s="3">
        <v>4</v>
      </c>
      <c r="AC327" s="9" t="str">
        <f>VLOOKUP(AB327,Mapping!$E$2:$F$3,2,0)</f>
        <v>Outstanding</v>
      </c>
      <c r="AD327" s="3">
        <v>1</v>
      </c>
      <c r="AE327" s="9" t="str">
        <f>VLOOKUP(AD327,Mapping!$E$16:$F$19,2,0)</f>
        <v>Very Dissatisfied</v>
      </c>
      <c r="AF327" s="3">
        <v>1</v>
      </c>
      <c r="AG327" s="3">
        <v>10</v>
      </c>
      <c r="AH327" s="3" t="str" cm="1">
        <f t="array" ref="AH327">_xlfn.IFS(HR_Analytics[[#This Row],[Total Working Years]]&lt;=2,"0-2",HR_Analytics[[#This Row],[Total Working Years]]&lt;=5,"2-5",HR_Analytics[[#This Row],[Total Working Years]]&lt;=10,"5-10",HR_Analytics[[#This Row],[Total Working Years]]&lt;=20,"10-20",HR_Analytics[[#This Row],[Total Working Years]]&lt;=40,"20-40")</f>
        <v>5-10</v>
      </c>
      <c r="AI327" s="3">
        <v>2</v>
      </c>
      <c r="AJ327" s="3">
        <v>3</v>
      </c>
      <c r="AK327" s="9" t="str">
        <f>VLOOKUP(AJ327,Mapping!$J$10:$K$13,2,0)</f>
        <v>Better</v>
      </c>
      <c r="AL327" s="3">
        <v>10</v>
      </c>
      <c r="AM327" s="3" t="str" cm="1">
        <f t="array" ref="AM327">_xlfn.IFS(HR_Analytics[[#This Row],[Years At Company]]&lt;=2,"0-2",HR_Analytics[[#This Row],[Years At Company]]&lt;=5,"2-5",HR_Analytics[[#This Row],[Years At Company]]&lt;=10,"5-10",HR_Analytics[[#This Row],[Years At Company]]&lt;=20,"10-20",HR_Analytics[[#This Row],[Years At Company]]&lt;=40,"20-40")</f>
        <v>5-10</v>
      </c>
      <c r="AN327" s="3">
        <v>9</v>
      </c>
      <c r="AO327" s="3" t="str" cm="1">
        <f t="array" ref="AO327">_xlfn.IFS(HR_Analytics[[#This Row],[Years In Current Role]]&lt;=2,"0-2",HR_Analytics[[#This Row],[Years In Current Role]]&lt;=5,"2-5",HR_Analytics[[#This Row],[Years In Current Role]]&lt;=10,"5-10",HR_Analytics[[#This Row],[Years In Current Role]]&lt;=15,"10-15",HR_Analytics[[#This Row],[Years In Current Role]]&gt;15,"Above 15")</f>
        <v>5-10</v>
      </c>
      <c r="AP327" s="3">
        <v>8</v>
      </c>
      <c r="AQ327" s="14" t="str" cm="1">
        <f t="array" ref="AQ327">_xlfn.IFS(HR_Analytics[[#This Row],[Years Since Last Promotion]]&lt;=2,"0-2",HR_Analytics[[#This Row],[Years Since Last Promotion]]&lt;=5,"2-5",HR_Analytics[[#This Row],[Years Since Last Promotion]]&lt;=10,"5-10",HR_Analytics[[#This Row],[Years Since Last Promotion]]&lt;=15,"10-15")</f>
        <v>5-10</v>
      </c>
      <c r="AR327" s="14">
        <v>9</v>
      </c>
      <c r="AS327" s="3" t="str" cm="1">
        <f t="array" ref="AS3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28" spans="1:45" x14ac:dyDescent="0.25">
      <c r="A328" s="12">
        <v>39</v>
      </c>
      <c r="B328" s="12" t="str" cm="1">
        <f t="array" ref="B328">_xlfn.IFS(HR_Analytics[[#This Row],[Age]]&lt;=30,"Below 30",HR_Analytics[[#This Row],[Age]]&lt;=40,"30-40",HR_Analytics[[#This Row],[Age]]&lt;=60,"40-60")</f>
        <v>30-40</v>
      </c>
      <c r="C328" s="9" t="s">
        <v>17</v>
      </c>
      <c r="D328" s="9" t="s">
        <v>18</v>
      </c>
      <c r="E328" s="9" t="s">
        <v>19</v>
      </c>
      <c r="F328" s="3">
        <v>7</v>
      </c>
      <c r="G328" s="3" t="str" cm="1">
        <f t="array" ref="G328">_xlfn.IFS(HR_Analytics[[#This Row],[Distance From Home]]&lt;=5,"1-5",HR_Analytics[[#This Row],[Distance From Home]]&lt;=10,"5-10",HR_Analytics[[#This Row],[Distance From Home]]&lt;=15,"10-15",HR_Analytics[[#This Row],[Distance From Home]]&lt;=20,"15-20",HR_Analytics[[#This Row],[Distance From Home]]&gt;20,"Above 20")</f>
        <v>5-10</v>
      </c>
      <c r="H328" s="3">
        <v>2</v>
      </c>
      <c r="I328" s="9" t="str">
        <f>VLOOKUP(H328,Mapping!$J$2:$K$6,2,0)</f>
        <v>College</v>
      </c>
      <c r="J328" s="9" t="s">
        <v>25</v>
      </c>
      <c r="K328" s="3">
        <v>444</v>
      </c>
      <c r="L328" s="3">
        <v>3</v>
      </c>
      <c r="M328" s="9" t="str">
        <f>VLOOKUP(L328,Mapping!$A$2:$B$5,2,0)</f>
        <v>Neutral</v>
      </c>
      <c r="N328" s="9" t="s">
        <v>20</v>
      </c>
      <c r="O328" s="3">
        <v>2</v>
      </c>
      <c r="P328" s="9" t="str">
        <f>VLOOKUP(O328,Mapping!$A$9:$B$12,2,0)</f>
        <v>Medium</v>
      </c>
      <c r="Q328" s="3">
        <v>5</v>
      </c>
      <c r="R328" s="9" t="str">
        <f>VLOOKUP(Q328,Mapping!$A$16:$B$20,2,0)</f>
        <v>Executive</v>
      </c>
      <c r="S328" s="9" t="s">
        <v>30</v>
      </c>
      <c r="T328" s="3">
        <v>4</v>
      </c>
      <c r="U328" s="9" t="str">
        <f>VLOOKUP(T328,Mapping!$E$9:$F$12,2,0)</f>
        <v>Satisfied</v>
      </c>
      <c r="V328" s="9" t="s">
        <v>22</v>
      </c>
      <c r="W328" s="5">
        <v>19272</v>
      </c>
      <c r="X328" s="3">
        <v>1</v>
      </c>
      <c r="Y328" s="9" t="s">
        <v>17</v>
      </c>
      <c r="Z328" s="4">
        <v>15</v>
      </c>
      <c r="AA328" s="24">
        <f>HR_Analytics[[#This Row],[Salary Hike]]/100</f>
        <v>0.15</v>
      </c>
      <c r="AB328" s="3">
        <v>3</v>
      </c>
      <c r="AC328" s="9" t="str">
        <f>VLOOKUP(AB328,Mapping!$E$2:$F$3,2,0)</f>
        <v>Excellent</v>
      </c>
      <c r="AD328" s="3">
        <v>1</v>
      </c>
      <c r="AE328" s="9" t="str">
        <f>VLOOKUP(AD328,Mapping!$E$16:$F$19,2,0)</f>
        <v>Very Dissatisfied</v>
      </c>
      <c r="AF328" s="3">
        <v>1</v>
      </c>
      <c r="AG328" s="3">
        <v>21</v>
      </c>
      <c r="AH328" s="3" t="str" cm="1">
        <f t="array" ref="AH328">_xlfn.IFS(HR_Analytics[[#This Row],[Total Working Years]]&lt;=2,"0-2",HR_Analytics[[#This Row],[Total Working Years]]&lt;=5,"2-5",HR_Analytics[[#This Row],[Total Working Years]]&lt;=10,"5-10",HR_Analytics[[#This Row],[Total Working Years]]&lt;=20,"10-20",HR_Analytics[[#This Row],[Total Working Years]]&lt;=40,"20-40")</f>
        <v>20-40</v>
      </c>
      <c r="AI328" s="3">
        <v>2</v>
      </c>
      <c r="AJ328" s="3">
        <v>3</v>
      </c>
      <c r="AK328" s="9" t="str">
        <f>VLOOKUP(AJ328,Mapping!$J$10:$K$13,2,0)</f>
        <v>Better</v>
      </c>
      <c r="AL328" s="3">
        <v>21</v>
      </c>
      <c r="AM328" s="3" t="str" cm="1">
        <f t="array" ref="AM328">_xlfn.IFS(HR_Analytics[[#This Row],[Years At Company]]&lt;=2,"0-2",HR_Analytics[[#This Row],[Years At Company]]&lt;=5,"2-5",HR_Analytics[[#This Row],[Years At Company]]&lt;=10,"5-10",HR_Analytics[[#This Row],[Years At Company]]&lt;=20,"10-20",HR_Analytics[[#This Row],[Years At Company]]&lt;=40,"20-40")</f>
        <v>20-40</v>
      </c>
      <c r="AN328" s="3">
        <v>9</v>
      </c>
      <c r="AO328" s="3" t="str" cm="1">
        <f t="array" ref="AO328">_xlfn.IFS(HR_Analytics[[#This Row],[Years In Current Role]]&lt;=2,"0-2",HR_Analytics[[#This Row],[Years In Current Role]]&lt;=5,"2-5",HR_Analytics[[#This Row],[Years In Current Role]]&lt;=10,"5-10",HR_Analytics[[#This Row],[Years In Current Role]]&lt;=15,"10-15",HR_Analytics[[#This Row],[Years In Current Role]]&gt;15,"Above 15")</f>
        <v>5-10</v>
      </c>
      <c r="AP328" s="3">
        <v>13</v>
      </c>
      <c r="AQ328" s="14" t="str" cm="1">
        <f t="array" ref="AQ328">_xlfn.IFS(HR_Analytics[[#This Row],[Years Since Last Promotion]]&lt;=2,"0-2",HR_Analytics[[#This Row],[Years Since Last Promotion]]&lt;=5,"2-5",HR_Analytics[[#This Row],[Years Since Last Promotion]]&lt;=10,"5-10",HR_Analytics[[#This Row],[Years Since Last Promotion]]&lt;=15,"10-15")</f>
        <v>10-15</v>
      </c>
      <c r="AR328" s="14">
        <v>3</v>
      </c>
      <c r="AS328" s="3" t="str" cm="1">
        <f t="array" ref="AS3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29" spans="1:45" x14ac:dyDescent="0.25">
      <c r="A329" s="12">
        <v>39</v>
      </c>
      <c r="B329" s="12" t="str" cm="1">
        <f t="array" ref="B329">_xlfn.IFS(HR_Analytics[[#This Row],[Age]]&lt;=30,"Below 30",HR_Analytics[[#This Row],[Age]]&lt;=40,"30-40",HR_Analytics[[#This Row],[Age]]&lt;=60,"40-60")</f>
        <v>30-40</v>
      </c>
      <c r="C329" s="9" t="s">
        <v>10</v>
      </c>
      <c r="D329" s="9" t="s">
        <v>11</v>
      </c>
      <c r="E329" s="9" t="s">
        <v>12</v>
      </c>
      <c r="F329" s="3">
        <v>3</v>
      </c>
      <c r="G329" s="3" t="str" cm="1">
        <f t="array" ref="G329">_xlfn.IFS(HR_Analytics[[#This Row],[Distance From Home]]&lt;=5,"1-5",HR_Analytics[[#This Row],[Distance From Home]]&lt;=10,"5-10",HR_Analytics[[#This Row],[Distance From Home]]&lt;=15,"10-15",HR_Analytics[[#This Row],[Distance From Home]]&lt;=20,"15-20",HR_Analytics[[#This Row],[Distance From Home]]&gt;20,"Above 20")</f>
        <v>1-5</v>
      </c>
      <c r="H329" s="3">
        <v>2</v>
      </c>
      <c r="I329" s="9" t="str">
        <f>VLOOKUP(H329,Mapping!$J$2:$K$6,2,0)</f>
        <v>College</v>
      </c>
      <c r="J329" s="9" t="s">
        <v>25</v>
      </c>
      <c r="K329" s="3">
        <v>445</v>
      </c>
      <c r="L329" s="3">
        <v>4</v>
      </c>
      <c r="M329" s="9" t="str">
        <f>VLOOKUP(L329,Mapping!$A$2:$B$5,2,0)</f>
        <v>Satisfied</v>
      </c>
      <c r="N329" s="9" t="s">
        <v>14</v>
      </c>
      <c r="O329" s="3">
        <v>3</v>
      </c>
      <c r="P329" s="9" t="str">
        <f>VLOOKUP(O329,Mapping!$A$9:$B$12,2,0)</f>
        <v>High</v>
      </c>
      <c r="Q329" s="3">
        <v>2</v>
      </c>
      <c r="R329" s="9" t="str">
        <f>VLOOKUP(Q329,Mapping!$A$16:$B$20,2,0)</f>
        <v>Junior</v>
      </c>
      <c r="S329" s="9" t="s">
        <v>15</v>
      </c>
      <c r="T329" s="3">
        <v>3</v>
      </c>
      <c r="U329" s="9" t="str">
        <f>VLOOKUP(T329,Mapping!$E$9:$F$12,2,0)</f>
        <v>Neutral</v>
      </c>
      <c r="V329" s="9" t="s">
        <v>22</v>
      </c>
      <c r="W329" s="5">
        <v>5238</v>
      </c>
      <c r="X329" s="3">
        <v>4</v>
      </c>
      <c r="Y329" s="9" t="s">
        <v>10</v>
      </c>
      <c r="Z329" s="4">
        <v>18</v>
      </c>
      <c r="AA329" s="24">
        <f>HR_Analytics[[#This Row],[Salary Hike]]/100</f>
        <v>0.18</v>
      </c>
      <c r="AB329" s="3">
        <v>3</v>
      </c>
      <c r="AC329" s="9" t="str">
        <f>VLOOKUP(AB329,Mapping!$E$2:$F$3,2,0)</f>
        <v>Excellent</v>
      </c>
      <c r="AD329" s="3">
        <v>1</v>
      </c>
      <c r="AE329" s="9" t="str">
        <f>VLOOKUP(AD329,Mapping!$E$16:$F$19,2,0)</f>
        <v>Very Dissatisfied</v>
      </c>
      <c r="AF329" s="3">
        <v>0</v>
      </c>
      <c r="AG329" s="3">
        <v>12</v>
      </c>
      <c r="AH329" s="3" t="str" cm="1">
        <f t="array" ref="AH329">_xlfn.IFS(HR_Analytics[[#This Row],[Total Working Years]]&lt;=2,"0-2",HR_Analytics[[#This Row],[Total Working Years]]&lt;=5,"2-5",HR_Analytics[[#This Row],[Total Working Years]]&lt;=10,"5-10",HR_Analytics[[#This Row],[Total Working Years]]&lt;=20,"10-20",HR_Analytics[[#This Row],[Total Working Years]]&lt;=40,"20-40")</f>
        <v>10-20</v>
      </c>
      <c r="AI329" s="3">
        <v>3</v>
      </c>
      <c r="AJ329" s="3">
        <v>2</v>
      </c>
      <c r="AK329" s="9" t="str">
        <f>VLOOKUP(AJ329,Mapping!$J$10:$K$13,2,0)</f>
        <v>Good</v>
      </c>
      <c r="AL329" s="3">
        <v>1</v>
      </c>
      <c r="AM329" s="3" t="str" cm="1">
        <f t="array" ref="AM329">_xlfn.IFS(HR_Analytics[[#This Row],[Years At Company]]&lt;=2,"0-2",HR_Analytics[[#This Row],[Years At Company]]&lt;=5,"2-5",HR_Analytics[[#This Row],[Years At Company]]&lt;=10,"5-10",HR_Analytics[[#This Row],[Years At Company]]&lt;=20,"10-20",HR_Analytics[[#This Row],[Years At Company]]&lt;=40,"20-40")</f>
        <v>0-2</v>
      </c>
      <c r="AN329" s="3">
        <v>0</v>
      </c>
      <c r="AO329" s="3" t="str" cm="1">
        <f t="array" ref="AO329">_xlfn.IFS(HR_Analytics[[#This Row],[Years In Current Role]]&lt;=2,"0-2",HR_Analytics[[#This Row],[Years In Current Role]]&lt;=5,"2-5",HR_Analytics[[#This Row],[Years In Current Role]]&lt;=10,"5-10",HR_Analytics[[#This Row],[Years In Current Role]]&lt;=15,"10-15",HR_Analytics[[#This Row],[Years In Current Role]]&gt;15,"Above 15")</f>
        <v>0-2</v>
      </c>
      <c r="AP329" s="3">
        <v>0</v>
      </c>
      <c r="AQ329" s="14" t="str" cm="1">
        <f t="array" ref="AQ329">_xlfn.IFS(HR_Analytics[[#This Row],[Years Since Last Promotion]]&lt;=2,"0-2",HR_Analytics[[#This Row],[Years Since Last Promotion]]&lt;=5,"2-5",HR_Analytics[[#This Row],[Years Since Last Promotion]]&lt;=10,"5-10",HR_Analytics[[#This Row],[Years Since Last Promotion]]&lt;=15,"10-15")</f>
        <v>0-2</v>
      </c>
      <c r="AR329" s="14">
        <v>0</v>
      </c>
      <c r="AS329" s="3" t="str" cm="1">
        <f t="array" ref="AS3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30" spans="1:45" x14ac:dyDescent="0.25">
      <c r="A330" s="12">
        <v>33</v>
      </c>
      <c r="B330" s="12" t="str" cm="1">
        <f t="array" ref="B330">_xlfn.IFS(HR_Analytics[[#This Row],[Age]]&lt;=30,"Below 30",HR_Analytics[[#This Row],[Age]]&lt;=40,"30-40",HR_Analytics[[#This Row],[Age]]&lt;=60,"40-60")</f>
        <v>30-40</v>
      </c>
      <c r="C330" s="9" t="s">
        <v>17</v>
      </c>
      <c r="D330" s="9" t="s">
        <v>18</v>
      </c>
      <c r="E330" s="9" t="s">
        <v>12</v>
      </c>
      <c r="F330" s="3">
        <v>10</v>
      </c>
      <c r="G330" s="3" t="str" cm="1">
        <f t="array" ref="G330">_xlfn.IFS(HR_Analytics[[#This Row],[Distance From Home]]&lt;=5,"1-5",HR_Analytics[[#This Row],[Distance From Home]]&lt;=10,"5-10",HR_Analytics[[#This Row],[Distance From Home]]&lt;=15,"10-15",HR_Analytics[[#This Row],[Distance From Home]]&lt;=20,"15-20",HR_Analytics[[#This Row],[Distance From Home]]&gt;20,"Above 20")</f>
        <v>5-10</v>
      </c>
      <c r="H330" s="3">
        <v>3</v>
      </c>
      <c r="I330" s="9" t="str">
        <f>VLOOKUP(H330,Mapping!$J$2:$K$6,2,0)</f>
        <v>Bachelors</v>
      </c>
      <c r="J330" s="9" t="s">
        <v>33</v>
      </c>
      <c r="K330" s="3">
        <v>446</v>
      </c>
      <c r="L330" s="3">
        <v>2</v>
      </c>
      <c r="M330" s="9" t="str">
        <f>VLOOKUP(L330,Mapping!$A$2:$B$5,2,0)</f>
        <v>Dissatisfied</v>
      </c>
      <c r="N330" s="9" t="s">
        <v>20</v>
      </c>
      <c r="O330" s="3">
        <v>2</v>
      </c>
      <c r="P330" s="9" t="str">
        <f>VLOOKUP(O330,Mapping!$A$9:$B$12,2,0)</f>
        <v>Medium</v>
      </c>
      <c r="Q330" s="3">
        <v>2</v>
      </c>
      <c r="R330" s="9" t="str">
        <f>VLOOKUP(Q330,Mapping!$A$16:$B$20,2,0)</f>
        <v>Junior</v>
      </c>
      <c r="S330" s="9" t="s">
        <v>15</v>
      </c>
      <c r="T330" s="3">
        <v>4</v>
      </c>
      <c r="U330" s="9" t="str">
        <f>VLOOKUP(T330,Mapping!$E$9:$F$12,2,0)</f>
        <v>Satisfied</v>
      </c>
      <c r="V330" s="9" t="s">
        <v>16</v>
      </c>
      <c r="W330" s="5">
        <v>4682</v>
      </c>
      <c r="X330" s="3">
        <v>3</v>
      </c>
      <c r="Y330" s="9" t="s">
        <v>17</v>
      </c>
      <c r="Z330" s="4">
        <v>14</v>
      </c>
      <c r="AA330" s="24">
        <f>HR_Analytics[[#This Row],[Salary Hike]]/100</f>
        <v>0.14000000000000001</v>
      </c>
      <c r="AB330" s="3">
        <v>3</v>
      </c>
      <c r="AC330" s="9" t="str">
        <f>VLOOKUP(AB330,Mapping!$E$2:$F$3,2,0)</f>
        <v>Excellent</v>
      </c>
      <c r="AD330" s="3">
        <v>3</v>
      </c>
      <c r="AE330" s="9" t="str">
        <f>VLOOKUP(AD330,Mapping!$E$16:$F$19,2,0)</f>
        <v>Neutral</v>
      </c>
      <c r="AF330" s="3">
        <v>0</v>
      </c>
      <c r="AG330" s="3">
        <v>9</v>
      </c>
      <c r="AH330" s="3" t="str" cm="1">
        <f t="array" ref="AH330">_xlfn.IFS(HR_Analytics[[#This Row],[Total Working Years]]&lt;=2,"0-2",HR_Analytics[[#This Row],[Total Working Years]]&lt;=5,"2-5",HR_Analytics[[#This Row],[Total Working Years]]&lt;=10,"5-10",HR_Analytics[[#This Row],[Total Working Years]]&lt;=20,"10-20",HR_Analytics[[#This Row],[Total Working Years]]&lt;=40,"20-40")</f>
        <v>5-10</v>
      </c>
      <c r="AI330" s="3">
        <v>6</v>
      </c>
      <c r="AJ330" s="3">
        <v>2</v>
      </c>
      <c r="AK330" s="9" t="str">
        <f>VLOOKUP(AJ330,Mapping!$J$10:$K$13,2,0)</f>
        <v>Good</v>
      </c>
      <c r="AL330" s="3">
        <v>7</v>
      </c>
      <c r="AM330" s="3" t="str" cm="1">
        <f t="array" ref="AM330">_xlfn.IFS(HR_Analytics[[#This Row],[Years At Company]]&lt;=2,"0-2",HR_Analytics[[#This Row],[Years At Company]]&lt;=5,"2-5",HR_Analytics[[#This Row],[Years At Company]]&lt;=10,"5-10",HR_Analytics[[#This Row],[Years At Company]]&lt;=20,"10-20",HR_Analytics[[#This Row],[Years At Company]]&lt;=40,"20-40")</f>
        <v>5-10</v>
      </c>
      <c r="AN330" s="3">
        <v>7</v>
      </c>
      <c r="AO330" s="3" t="str" cm="1">
        <f t="array" ref="AO330">_xlfn.IFS(HR_Analytics[[#This Row],[Years In Current Role]]&lt;=2,"0-2",HR_Analytics[[#This Row],[Years In Current Role]]&lt;=5,"2-5",HR_Analytics[[#This Row],[Years In Current Role]]&lt;=10,"5-10",HR_Analytics[[#This Row],[Years In Current Role]]&lt;=15,"10-15",HR_Analytics[[#This Row],[Years In Current Role]]&gt;15,"Above 15")</f>
        <v>5-10</v>
      </c>
      <c r="AP330" s="3">
        <v>0</v>
      </c>
      <c r="AQ330" s="14" t="str" cm="1">
        <f t="array" ref="AQ330">_xlfn.IFS(HR_Analytics[[#This Row],[Years Since Last Promotion]]&lt;=2,"0-2",HR_Analytics[[#This Row],[Years Since Last Promotion]]&lt;=5,"2-5",HR_Analytics[[#This Row],[Years Since Last Promotion]]&lt;=10,"5-10",HR_Analytics[[#This Row],[Years Since Last Promotion]]&lt;=15,"10-15")</f>
        <v>0-2</v>
      </c>
      <c r="AR330" s="14">
        <v>1</v>
      </c>
      <c r="AS330" s="3" t="str" cm="1">
        <f t="array" ref="AS3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31" spans="1:45" x14ac:dyDescent="0.25">
      <c r="A331" s="12">
        <v>47</v>
      </c>
      <c r="B331" s="12" t="str" cm="1">
        <f t="array" ref="B331">_xlfn.IFS(HR_Analytics[[#This Row],[Age]]&lt;=30,"Below 30",HR_Analytics[[#This Row],[Age]]&lt;=40,"30-40",HR_Analytics[[#This Row],[Age]]&lt;=60,"40-60")</f>
        <v>40-60</v>
      </c>
      <c r="C331" s="9" t="s">
        <v>17</v>
      </c>
      <c r="D331" s="9" t="s">
        <v>11</v>
      </c>
      <c r="E331" s="9" t="s">
        <v>19</v>
      </c>
      <c r="F331" s="3">
        <v>5</v>
      </c>
      <c r="G331" s="3" t="str" cm="1">
        <f t="array" ref="G331">_xlfn.IFS(HR_Analytics[[#This Row],[Distance From Home]]&lt;=5,"1-5",HR_Analytics[[#This Row],[Distance From Home]]&lt;=10,"5-10",HR_Analytics[[#This Row],[Distance From Home]]&lt;=15,"10-15",HR_Analytics[[#This Row],[Distance From Home]]&lt;=20,"15-20",HR_Analytics[[#This Row],[Distance From Home]]&gt;20,"Above 20")</f>
        <v>1-5</v>
      </c>
      <c r="H331" s="3">
        <v>5</v>
      </c>
      <c r="I331" s="9" t="str">
        <f>VLOOKUP(H331,Mapping!$J$2:$K$6,2,0)</f>
        <v>Doctor</v>
      </c>
      <c r="J331" s="9" t="s">
        <v>13</v>
      </c>
      <c r="K331" s="3">
        <v>447</v>
      </c>
      <c r="L331" s="3">
        <v>4</v>
      </c>
      <c r="M331" s="9" t="str">
        <f>VLOOKUP(L331,Mapping!$A$2:$B$5,2,0)</f>
        <v>Satisfied</v>
      </c>
      <c r="N331" s="9" t="s">
        <v>20</v>
      </c>
      <c r="O331" s="3">
        <v>3</v>
      </c>
      <c r="P331" s="9" t="str">
        <f>VLOOKUP(O331,Mapping!$A$9:$B$12,2,0)</f>
        <v>High</v>
      </c>
      <c r="Q331" s="3">
        <v>5</v>
      </c>
      <c r="R331" s="9" t="str">
        <f>VLOOKUP(Q331,Mapping!$A$16:$B$20,2,0)</f>
        <v>Executive</v>
      </c>
      <c r="S331" s="9" t="s">
        <v>32</v>
      </c>
      <c r="T331" s="3">
        <v>3</v>
      </c>
      <c r="U331" s="9" t="str">
        <f>VLOOKUP(T331,Mapping!$E$9:$F$12,2,0)</f>
        <v>Neutral</v>
      </c>
      <c r="V331" s="9" t="s">
        <v>22</v>
      </c>
      <c r="W331" s="5">
        <v>18300</v>
      </c>
      <c r="X331" s="3">
        <v>4</v>
      </c>
      <c r="Y331" s="9" t="s">
        <v>17</v>
      </c>
      <c r="Z331" s="4">
        <v>11</v>
      </c>
      <c r="AA331" s="24">
        <f>HR_Analytics[[#This Row],[Salary Hike]]/100</f>
        <v>0.11</v>
      </c>
      <c r="AB331" s="3">
        <v>3</v>
      </c>
      <c r="AC331" s="9" t="str">
        <f>VLOOKUP(AB331,Mapping!$E$2:$F$3,2,0)</f>
        <v>Excellent</v>
      </c>
      <c r="AD331" s="3">
        <v>2</v>
      </c>
      <c r="AE331" s="9" t="str">
        <f>VLOOKUP(AD331,Mapping!$E$16:$F$19,2,0)</f>
        <v>Dissatisfied</v>
      </c>
      <c r="AF331" s="3">
        <v>1</v>
      </c>
      <c r="AG331" s="3">
        <v>21</v>
      </c>
      <c r="AH331" s="3" t="str" cm="1">
        <f t="array" ref="AH331">_xlfn.IFS(HR_Analytics[[#This Row],[Total Working Years]]&lt;=2,"0-2",HR_Analytics[[#This Row],[Total Working Years]]&lt;=5,"2-5",HR_Analytics[[#This Row],[Total Working Years]]&lt;=10,"5-10",HR_Analytics[[#This Row],[Total Working Years]]&lt;=20,"10-20",HR_Analytics[[#This Row],[Total Working Years]]&lt;=40,"20-40")</f>
        <v>20-40</v>
      </c>
      <c r="AI331" s="3">
        <v>2</v>
      </c>
      <c r="AJ331" s="3">
        <v>3</v>
      </c>
      <c r="AK331" s="9" t="str">
        <f>VLOOKUP(AJ331,Mapping!$J$10:$K$13,2,0)</f>
        <v>Better</v>
      </c>
      <c r="AL331" s="3">
        <v>3</v>
      </c>
      <c r="AM331" s="3" t="str" cm="1">
        <f t="array" ref="AM331">_xlfn.IFS(HR_Analytics[[#This Row],[Years At Company]]&lt;=2,"0-2",HR_Analytics[[#This Row],[Years At Company]]&lt;=5,"2-5",HR_Analytics[[#This Row],[Years At Company]]&lt;=10,"5-10",HR_Analytics[[#This Row],[Years At Company]]&lt;=20,"10-20",HR_Analytics[[#This Row],[Years At Company]]&lt;=40,"20-40")</f>
        <v>2-5</v>
      </c>
      <c r="AN331" s="3">
        <v>2</v>
      </c>
      <c r="AO331" s="3" t="str" cm="1">
        <f t="array" ref="AO331">_xlfn.IFS(HR_Analytics[[#This Row],[Years In Current Role]]&lt;=2,"0-2",HR_Analytics[[#This Row],[Years In Current Role]]&lt;=5,"2-5",HR_Analytics[[#This Row],[Years In Current Role]]&lt;=10,"5-10",HR_Analytics[[#This Row],[Years In Current Role]]&lt;=15,"10-15",HR_Analytics[[#This Row],[Years In Current Role]]&gt;15,"Above 15")</f>
        <v>0-2</v>
      </c>
      <c r="AP331" s="3">
        <v>1</v>
      </c>
      <c r="AQ331" s="14" t="str" cm="1">
        <f t="array" ref="AQ331">_xlfn.IFS(HR_Analytics[[#This Row],[Years Since Last Promotion]]&lt;=2,"0-2",HR_Analytics[[#This Row],[Years Since Last Promotion]]&lt;=5,"2-5",HR_Analytics[[#This Row],[Years Since Last Promotion]]&lt;=10,"5-10",HR_Analytics[[#This Row],[Years Since Last Promotion]]&lt;=15,"10-15")</f>
        <v>0-2</v>
      </c>
      <c r="AR331" s="14">
        <v>1</v>
      </c>
      <c r="AS331" s="3" t="str" cm="1">
        <f t="array" ref="AS3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32" spans="1:45" x14ac:dyDescent="0.25">
      <c r="A332" s="12">
        <v>43</v>
      </c>
      <c r="B332" s="12" t="str" cm="1">
        <f t="array" ref="B332">_xlfn.IFS(HR_Analytics[[#This Row],[Age]]&lt;=30,"Below 30",HR_Analytics[[#This Row],[Age]]&lt;=40,"30-40",HR_Analytics[[#This Row],[Age]]&lt;=60,"40-60")</f>
        <v>40-60</v>
      </c>
      <c r="C332" s="9" t="s">
        <v>17</v>
      </c>
      <c r="D332" s="9" t="s">
        <v>18</v>
      </c>
      <c r="E332" s="9" t="s">
        <v>19</v>
      </c>
      <c r="F332" s="3">
        <v>10</v>
      </c>
      <c r="G332" s="3" t="str" cm="1">
        <f t="array" ref="G332">_xlfn.IFS(HR_Analytics[[#This Row],[Distance From Home]]&lt;=5,"1-5",HR_Analytics[[#This Row],[Distance From Home]]&lt;=10,"5-10",HR_Analytics[[#This Row],[Distance From Home]]&lt;=15,"10-15",HR_Analytics[[#This Row],[Distance From Home]]&lt;=20,"15-20",HR_Analytics[[#This Row],[Distance From Home]]&gt;20,"Above 20")</f>
        <v>5-10</v>
      </c>
      <c r="H332" s="3">
        <v>4</v>
      </c>
      <c r="I332" s="9" t="str">
        <f>VLOOKUP(H332,Mapping!$J$2:$K$6,2,0)</f>
        <v>Masters</v>
      </c>
      <c r="J332" s="9" t="s">
        <v>13</v>
      </c>
      <c r="K332" s="3">
        <v>448</v>
      </c>
      <c r="L332" s="3">
        <v>3</v>
      </c>
      <c r="M332" s="9" t="str">
        <f>VLOOKUP(L332,Mapping!$A$2:$B$5,2,0)</f>
        <v>Neutral</v>
      </c>
      <c r="N332" s="9" t="s">
        <v>14</v>
      </c>
      <c r="O332" s="3">
        <v>2</v>
      </c>
      <c r="P332" s="9" t="str">
        <f>VLOOKUP(O332,Mapping!$A$9:$B$12,2,0)</f>
        <v>Medium</v>
      </c>
      <c r="Q332" s="3">
        <v>2</v>
      </c>
      <c r="R332" s="9" t="str">
        <f>VLOOKUP(Q332,Mapping!$A$16:$B$20,2,0)</f>
        <v>Junior</v>
      </c>
      <c r="S332" s="9" t="s">
        <v>24</v>
      </c>
      <c r="T332" s="3">
        <v>3</v>
      </c>
      <c r="U332" s="9" t="str">
        <f>VLOOKUP(T332,Mapping!$E$9:$F$12,2,0)</f>
        <v>Neutral</v>
      </c>
      <c r="V332" s="9" t="s">
        <v>26</v>
      </c>
      <c r="W332" s="5">
        <v>5257</v>
      </c>
      <c r="X332" s="3">
        <v>1</v>
      </c>
      <c r="Y332" s="9" t="s">
        <v>17</v>
      </c>
      <c r="Z332" s="4">
        <v>11</v>
      </c>
      <c r="AA332" s="24">
        <f>HR_Analytics[[#This Row],[Salary Hike]]/100</f>
        <v>0.11</v>
      </c>
      <c r="AB332" s="3">
        <v>3</v>
      </c>
      <c r="AC332" s="9" t="str">
        <f>VLOOKUP(AB332,Mapping!$E$2:$F$3,2,0)</f>
        <v>Excellent</v>
      </c>
      <c r="AD332" s="3">
        <v>2</v>
      </c>
      <c r="AE332" s="9" t="str">
        <f>VLOOKUP(AD332,Mapping!$E$16:$F$19,2,0)</f>
        <v>Dissatisfied</v>
      </c>
      <c r="AF332" s="3">
        <v>1</v>
      </c>
      <c r="AG332" s="3">
        <v>9</v>
      </c>
      <c r="AH332" s="3" t="str" cm="1">
        <f t="array" ref="AH332">_xlfn.IFS(HR_Analytics[[#This Row],[Total Working Years]]&lt;=2,"0-2",HR_Analytics[[#This Row],[Total Working Years]]&lt;=5,"2-5",HR_Analytics[[#This Row],[Total Working Years]]&lt;=10,"5-10",HR_Analytics[[#This Row],[Total Working Years]]&lt;=20,"10-20",HR_Analytics[[#This Row],[Total Working Years]]&lt;=40,"20-40")</f>
        <v>5-10</v>
      </c>
      <c r="AI332" s="3">
        <v>3</v>
      </c>
      <c r="AJ332" s="3">
        <v>4</v>
      </c>
      <c r="AK332" s="9" t="str">
        <f>VLOOKUP(AJ332,Mapping!$J$10:$K$13,2,0)</f>
        <v>Best</v>
      </c>
      <c r="AL332" s="3">
        <v>9</v>
      </c>
      <c r="AM332" s="3" t="str" cm="1">
        <f t="array" ref="AM332">_xlfn.IFS(HR_Analytics[[#This Row],[Years At Company]]&lt;=2,"0-2",HR_Analytics[[#This Row],[Years At Company]]&lt;=5,"2-5",HR_Analytics[[#This Row],[Years At Company]]&lt;=10,"5-10",HR_Analytics[[#This Row],[Years At Company]]&lt;=20,"10-20",HR_Analytics[[#This Row],[Years At Company]]&lt;=40,"20-40")</f>
        <v>5-10</v>
      </c>
      <c r="AN332" s="3">
        <v>7</v>
      </c>
      <c r="AO332" s="3" t="str" cm="1">
        <f t="array" ref="AO332">_xlfn.IFS(HR_Analytics[[#This Row],[Years In Current Role]]&lt;=2,"0-2",HR_Analytics[[#This Row],[Years In Current Role]]&lt;=5,"2-5",HR_Analytics[[#This Row],[Years In Current Role]]&lt;=10,"5-10",HR_Analytics[[#This Row],[Years In Current Role]]&lt;=15,"10-15",HR_Analytics[[#This Row],[Years In Current Role]]&gt;15,"Above 15")</f>
        <v>5-10</v>
      </c>
      <c r="AP332" s="3">
        <v>0</v>
      </c>
      <c r="AQ332" s="14" t="str" cm="1">
        <f t="array" ref="AQ332">_xlfn.IFS(HR_Analytics[[#This Row],[Years Since Last Promotion]]&lt;=2,"0-2",HR_Analytics[[#This Row],[Years Since Last Promotion]]&lt;=5,"2-5",HR_Analytics[[#This Row],[Years Since Last Promotion]]&lt;=10,"5-10",HR_Analytics[[#This Row],[Years Since Last Promotion]]&lt;=15,"10-15")</f>
        <v>0-2</v>
      </c>
      <c r="AR332" s="14">
        <v>0</v>
      </c>
      <c r="AS332" s="3" t="str" cm="1">
        <f t="array" ref="AS3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33" spans="1:45" x14ac:dyDescent="0.25">
      <c r="A333" s="12">
        <v>27</v>
      </c>
      <c r="B333" s="12" t="str" cm="1">
        <f t="array" ref="B333">_xlfn.IFS(HR_Analytics[[#This Row],[Age]]&lt;=30,"Below 30",HR_Analytics[[#This Row],[Age]]&lt;=40,"30-40",HR_Analytics[[#This Row],[Age]]&lt;=60,"40-60")</f>
        <v>Below 30</v>
      </c>
      <c r="C333" s="9" t="s">
        <v>17</v>
      </c>
      <c r="D333" s="9" t="s">
        <v>29</v>
      </c>
      <c r="E333" s="9" t="s">
        <v>12</v>
      </c>
      <c r="F333" s="3">
        <v>1</v>
      </c>
      <c r="G333" s="3" t="str" cm="1">
        <f t="array" ref="G333">_xlfn.IFS(HR_Analytics[[#This Row],[Distance From Home]]&lt;=5,"1-5",HR_Analytics[[#This Row],[Distance From Home]]&lt;=10,"5-10",HR_Analytics[[#This Row],[Distance From Home]]&lt;=15,"10-15",HR_Analytics[[#This Row],[Distance From Home]]&lt;=20,"15-20",HR_Analytics[[#This Row],[Distance From Home]]&gt;20,"Above 20")</f>
        <v>1-5</v>
      </c>
      <c r="H333" s="3">
        <v>1</v>
      </c>
      <c r="I333" s="9" t="str">
        <f>VLOOKUP(H333,Mapping!$J$2:$K$6,2,0)</f>
        <v>Below College</v>
      </c>
      <c r="J333" s="9" t="s">
        <v>33</v>
      </c>
      <c r="K333" s="3">
        <v>449</v>
      </c>
      <c r="L333" s="3">
        <v>3</v>
      </c>
      <c r="M333" s="9" t="str">
        <f>VLOOKUP(L333,Mapping!$A$2:$B$5,2,0)</f>
        <v>Neutral</v>
      </c>
      <c r="N333" s="9" t="s">
        <v>20</v>
      </c>
      <c r="O333" s="3">
        <v>3</v>
      </c>
      <c r="P333" s="9" t="str">
        <f>VLOOKUP(O333,Mapping!$A$9:$B$12,2,0)</f>
        <v>High</v>
      </c>
      <c r="Q333" s="3">
        <v>2</v>
      </c>
      <c r="R333" s="9" t="str">
        <f>VLOOKUP(Q333,Mapping!$A$16:$B$20,2,0)</f>
        <v>Junior</v>
      </c>
      <c r="S333" s="9" t="s">
        <v>15</v>
      </c>
      <c r="T333" s="3">
        <v>2</v>
      </c>
      <c r="U333" s="9" t="str">
        <f>VLOOKUP(T333,Mapping!$E$9:$F$12,2,0)</f>
        <v>Dissatisfied</v>
      </c>
      <c r="V333" s="9" t="s">
        <v>22</v>
      </c>
      <c r="W333" s="5">
        <v>6349</v>
      </c>
      <c r="X333" s="3">
        <v>0</v>
      </c>
      <c r="Y333" s="9" t="s">
        <v>10</v>
      </c>
      <c r="Z333" s="4">
        <v>13</v>
      </c>
      <c r="AA333" s="24">
        <f>HR_Analytics[[#This Row],[Salary Hike]]/100</f>
        <v>0.13</v>
      </c>
      <c r="AB333" s="3">
        <v>3</v>
      </c>
      <c r="AC333" s="9" t="str">
        <f>VLOOKUP(AB333,Mapping!$E$2:$F$3,2,0)</f>
        <v>Excellent</v>
      </c>
      <c r="AD333" s="3">
        <v>4</v>
      </c>
      <c r="AE333" s="9" t="str">
        <f>VLOOKUP(AD333,Mapping!$E$16:$F$19,2,0)</f>
        <v>Satisfied</v>
      </c>
      <c r="AF333" s="3">
        <v>1</v>
      </c>
      <c r="AG333" s="3">
        <v>6</v>
      </c>
      <c r="AH333" s="3" t="str" cm="1">
        <f t="array" ref="AH333">_xlfn.IFS(HR_Analytics[[#This Row],[Total Working Years]]&lt;=2,"0-2",HR_Analytics[[#This Row],[Total Working Years]]&lt;=5,"2-5",HR_Analytics[[#This Row],[Total Working Years]]&lt;=10,"5-10",HR_Analytics[[#This Row],[Total Working Years]]&lt;=20,"10-20",HR_Analytics[[#This Row],[Total Working Years]]&lt;=40,"20-40")</f>
        <v>5-10</v>
      </c>
      <c r="AI333" s="3">
        <v>0</v>
      </c>
      <c r="AJ333" s="3">
        <v>3</v>
      </c>
      <c r="AK333" s="9" t="str">
        <f>VLOOKUP(AJ333,Mapping!$J$10:$K$13,2,0)</f>
        <v>Better</v>
      </c>
      <c r="AL333" s="3">
        <v>5</v>
      </c>
      <c r="AM333" s="3" t="str" cm="1">
        <f t="array" ref="AM333">_xlfn.IFS(HR_Analytics[[#This Row],[Years At Company]]&lt;=2,"0-2",HR_Analytics[[#This Row],[Years At Company]]&lt;=5,"2-5",HR_Analytics[[#This Row],[Years At Company]]&lt;=10,"5-10",HR_Analytics[[#This Row],[Years At Company]]&lt;=20,"10-20",HR_Analytics[[#This Row],[Years At Company]]&lt;=40,"20-40")</f>
        <v>2-5</v>
      </c>
      <c r="AN333" s="3">
        <v>4</v>
      </c>
      <c r="AO333" s="3" t="str" cm="1">
        <f t="array" ref="AO333">_xlfn.IFS(HR_Analytics[[#This Row],[Years In Current Role]]&lt;=2,"0-2",HR_Analytics[[#This Row],[Years In Current Role]]&lt;=5,"2-5",HR_Analytics[[#This Row],[Years In Current Role]]&lt;=10,"5-10",HR_Analytics[[#This Row],[Years In Current Role]]&lt;=15,"10-15",HR_Analytics[[#This Row],[Years In Current Role]]&gt;15,"Above 15")</f>
        <v>2-5</v>
      </c>
      <c r="AP333" s="3">
        <v>1</v>
      </c>
      <c r="AQ333" s="14" t="str" cm="1">
        <f t="array" ref="AQ333">_xlfn.IFS(HR_Analytics[[#This Row],[Years Since Last Promotion]]&lt;=2,"0-2",HR_Analytics[[#This Row],[Years Since Last Promotion]]&lt;=5,"2-5",HR_Analytics[[#This Row],[Years Since Last Promotion]]&lt;=10,"5-10",HR_Analytics[[#This Row],[Years Since Last Promotion]]&lt;=15,"10-15")</f>
        <v>0-2</v>
      </c>
      <c r="AR333" s="14">
        <v>4</v>
      </c>
      <c r="AS333" s="3" t="str" cm="1">
        <f t="array" ref="AS3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34" spans="1:45" x14ac:dyDescent="0.25">
      <c r="A334" s="12">
        <v>54</v>
      </c>
      <c r="B334" s="12" t="str" cm="1">
        <f t="array" ref="B334">_xlfn.IFS(HR_Analytics[[#This Row],[Age]]&lt;=30,"Below 30",HR_Analytics[[#This Row],[Age]]&lt;=40,"30-40",HR_Analytics[[#This Row],[Age]]&lt;=60,"40-60")</f>
        <v>40-60</v>
      </c>
      <c r="C334" s="9" t="s">
        <v>17</v>
      </c>
      <c r="D334" s="9" t="s">
        <v>18</v>
      </c>
      <c r="E334" s="9" t="s">
        <v>19</v>
      </c>
      <c r="F334" s="3">
        <v>20</v>
      </c>
      <c r="G334" s="3" t="str" cm="1">
        <f t="array" ref="G334">_xlfn.IFS(HR_Analytics[[#This Row],[Distance From Home]]&lt;=5,"1-5",HR_Analytics[[#This Row],[Distance From Home]]&lt;=10,"5-10",HR_Analytics[[#This Row],[Distance From Home]]&lt;=15,"10-15",HR_Analytics[[#This Row],[Distance From Home]]&lt;=20,"15-20",HR_Analytics[[#This Row],[Distance From Home]]&gt;20,"Above 20")</f>
        <v>15-20</v>
      </c>
      <c r="H334" s="3">
        <v>4</v>
      </c>
      <c r="I334" s="9" t="str">
        <f>VLOOKUP(H334,Mapping!$J$2:$K$6,2,0)</f>
        <v>Masters</v>
      </c>
      <c r="J334" s="9" t="s">
        <v>13</v>
      </c>
      <c r="K334" s="3">
        <v>450</v>
      </c>
      <c r="L334" s="3">
        <v>4</v>
      </c>
      <c r="M334" s="9" t="str">
        <f>VLOOKUP(L334,Mapping!$A$2:$B$5,2,0)</f>
        <v>Satisfied</v>
      </c>
      <c r="N334" s="9" t="s">
        <v>14</v>
      </c>
      <c r="O334" s="3">
        <v>3</v>
      </c>
      <c r="P334" s="9" t="str">
        <f>VLOOKUP(O334,Mapping!$A$9:$B$12,2,0)</f>
        <v>High</v>
      </c>
      <c r="Q334" s="3">
        <v>2</v>
      </c>
      <c r="R334" s="9" t="str">
        <f>VLOOKUP(Q334,Mapping!$A$16:$B$20,2,0)</f>
        <v>Junior</v>
      </c>
      <c r="S334" s="9" t="s">
        <v>21</v>
      </c>
      <c r="T334" s="3">
        <v>3</v>
      </c>
      <c r="U334" s="9" t="str">
        <f>VLOOKUP(T334,Mapping!$E$9:$F$12,2,0)</f>
        <v>Neutral</v>
      </c>
      <c r="V334" s="9" t="s">
        <v>16</v>
      </c>
      <c r="W334" s="5">
        <v>4869</v>
      </c>
      <c r="X334" s="3">
        <v>3</v>
      </c>
      <c r="Y334" s="9" t="s">
        <v>17</v>
      </c>
      <c r="Z334" s="4">
        <v>12</v>
      </c>
      <c r="AA334" s="24">
        <f>HR_Analytics[[#This Row],[Salary Hike]]/100</f>
        <v>0.12</v>
      </c>
      <c r="AB334" s="3">
        <v>3</v>
      </c>
      <c r="AC334" s="9" t="str">
        <f>VLOOKUP(AB334,Mapping!$E$2:$F$3,2,0)</f>
        <v>Excellent</v>
      </c>
      <c r="AD334" s="3">
        <v>4</v>
      </c>
      <c r="AE334" s="9" t="str">
        <f>VLOOKUP(AD334,Mapping!$E$16:$F$19,2,0)</f>
        <v>Satisfied</v>
      </c>
      <c r="AF334" s="3">
        <v>0</v>
      </c>
      <c r="AG334" s="3">
        <v>20</v>
      </c>
      <c r="AH334" s="3" t="str" cm="1">
        <f t="array" ref="AH334">_xlfn.IFS(HR_Analytics[[#This Row],[Total Working Years]]&lt;=2,"0-2",HR_Analytics[[#This Row],[Total Working Years]]&lt;=5,"2-5",HR_Analytics[[#This Row],[Total Working Years]]&lt;=10,"5-10",HR_Analytics[[#This Row],[Total Working Years]]&lt;=20,"10-20",HR_Analytics[[#This Row],[Total Working Years]]&lt;=40,"20-40")</f>
        <v>10-20</v>
      </c>
      <c r="AI334" s="3">
        <v>4</v>
      </c>
      <c r="AJ334" s="3">
        <v>2</v>
      </c>
      <c r="AK334" s="9" t="str">
        <f>VLOOKUP(AJ334,Mapping!$J$10:$K$13,2,0)</f>
        <v>Good</v>
      </c>
      <c r="AL334" s="3">
        <v>4</v>
      </c>
      <c r="AM334" s="3" t="str" cm="1">
        <f t="array" ref="AM334">_xlfn.IFS(HR_Analytics[[#This Row],[Years At Company]]&lt;=2,"0-2",HR_Analytics[[#This Row],[Years At Company]]&lt;=5,"2-5",HR_Analytics[[#This Row],[Years At Company]]&lt;=10,"5-10",HR_Analytics[[#This Row],[Years At Company]]&lt;=20,"10-20",HR_Analytics[[#This Row],[Years At Company]]&lt;=40,"20-40")</f>
        <v>2-5</v>
      </c>
      <c r="AN334" s="3">
        <v>3</v>
      </c>
      <c r="AO334" s="3" t="str" cm="1">
        <f t="array" ref="AO334">_xlfn.IFS(HR_Analytics[[#This Row],[Years In Current Role]]&lt;=2,"0-2",HR_Analytics[[#This Row],[Years In Current Role]]&lt;=5,"2-5",HR_Analytics[[#This Row],[Years In Current Role]]&lt;=10,"5-10",HR_Analytics[[#This Row],[Years In Current Role]]&lt;=15,"10-15",HR_Analytics[[#This Row],[Years In Current Role]]&gt;15,"Above 15")</f>
        <v>2-5</v>
      </c>
      <c r="AP334" s="3">
        <v>0</v>
      </c>
      <c r="AQ334" s="14" t="str" cm="1">
        <f t="array" ref="AQ334">_xlfn.IFS(HR_Analytics[[#This Row],[Years Since Last Promotion]]&lt;=2,"0-2",HR_Analytics[[#This Row],[Years Since Last Promotion]]&lt;=5,"2-5",HR_Analytics[[#This Row],[Years Since Last Promotion]]&lt;=10,"5-10",HR_Analytics[[#This Row],[Years Since Last Promotion]]&lt;=15,"10-15")</f>
        <v>0-2</v>
      </c>
      <c r="AR334" s="14">
        <v>3</v>
      </c>
      <c r="AS334" s="3" t="str" cm="1">
        <f t="array" ref="AS3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35" spans="1:45" x14ac:dyDescent="0.25">
      <c r="A335" s="12">
        <v>43</v>
      </c>
      <c r="B335" s="12" t="str" cm="1">
        <f t="array" ref="B335">_xlfn.IFS(HR_Analytics[[#This Row],[Age]]&lt;=30,"Below 30",HR_Analytics[[#This Row],[Age]]&lt;=40,"30-40",HR_Analytics[[#This Row],[Age]]&lt;=60,"40-60")</f>
        <v>40-60</v>
      </c>
      <c r="C335" s="9" t="s">
        <v>17</v>
      </c>
      <c r="D335" s="9" t="s">
        <v>11</v>
      </c>
      <c r="E335" s="9" t="s">
        <v>19</v>
      </c>
      <c r="F335" s="3">
        <v>7</v>
      </c>
      <c r="G335" s="3" t="str" cm="1">
        <f t="array" ref="G335">_xlfn.IFS(HR_Analytics[[#This Row],[Distance From Home]]&lt;=5,"1-5",HR_Analytics[[#This Row],[Distance From Home]]&lt;=10,"5-10",HR_Analytics[[#This Row],[Distance From Home]]&lt;=15,"10-15",HR_Analytics[[#This Row],[Distance From Home]]&lt;=20,"15-20",HR_Analytics[[#This Row],[Distance From Home]]&gt;20,"Above 20")</f>
        <v>5-10</v>
      </c>
      <c r="H335" s="3">
        <v>3</v>
      </c>
      <c r="I335" s="9" t="str">
        <f>VLOOKUP(H335,Mapping!$J$2:$K$6,2,0)</f>
        <v>Bachelors</v>
      </c>
      <c r="J335" s="9" t="s">
        <v>13</v>
      </c>
      <c r="K335" s="3">
        <v>451</v>
      </c>
      <c r="L335" s="3">
        <v>3</v>
      </c>
      <c r="M335" s="9" t="str">
        <f>VLOOKUP(L335,Mapping!$A$2:$B$5,2,0)</f>
        <v>Neutral</v>
      </c>
      <c r="N335" s="9" t="s">
        <v>14</v>
      </c>
      <c r="O335" s="3">
        <v>3</v>
      </c>
      <c r="P335" s="9" t="str">
        <f>VLOOKUP(O335,Mapping!$A$9:$B$12,2,0)</f>
        <v>High</v>
      </c>
      <c r="Q335" s="3">
        <v>3</v>
      </c>
      <c r="R335" s="9" t="str">
        <f>VLOOKUP(Q335,Mapping!$A$16:$B$20,2,0)</f>
        <v>Mid Level</v>
      </c>
      <c r="S335" s="9" t="s">
        <v>28</v>
      </c>
      <c r="T335" s="3">
        <v>1</v>
      </c>
      <c r="U335" s="9" t="str">
        <f>VLOOKUP(T335,Mapping!$E$9:$F$12,2,0)</f>
        <v>Very Dissatisfied</v>
      </c>
      <c r="V335" s="9" t="s">
        <v>22</v>
      </c>
      <c r="W335" s="5">
        <v>9985</v>
      </c>
      <c r="X335" s="3">
        <v>8</v>
      </c>
      <c r="Y335" s="9" t="s">
        <v>17</v>
      </c>
      <c r="Z335" s="4">
        <v>16</v>
      </c>
      <c r="AA335" s="24">
        <f>HR_Analytics[[#This Row],[Salary Hike]]/100</f>
        <v>0.16</v>
      </c>
      <c r="AB335" s="3">
        <v>3</v>
      </c>
      <c r="AC335" s="9" t="str">
        <f>VLOOKUP(AB335,Mapping!$E$2:$F$3,2,0)</f>
        <v>Excellent</v>
      </c>
      <c r="AD335" s="3">
        <v>1</v>
      </c>
      <c r="AE335" s="9" t="str">
        <f>VLOOKUP(AD335,Mapping!$E$16:$F$19,2,0)</f>
        <v>Very Dissatisfied</v>
      </c>
      <c r="AF335" s="3">
        <v>1</v>
      </c>
      <c r="AG335" s="3">
        <v>10</v>
      </c>
      <c r="AH335" s="3" t="str" cm="1">
        <f t="array" ref="AH335">_xlfn.IFS(HR_Analytics[[#This Row],[Total Working Years]]&lt;=2,"0-2",HR_Analytics[[#This Row],[Total Working Years]]&lt;=5,"2-5",HR_Analytics[[#This Row],[Total Working Years]]&lt;=10,"5-10",HR_Analytics[[#This Row],[Total Working Years]]&lt;=20,"10-20",HR_Analytics[[#This Row],[Total Working Years]]&lt;=40,"20-40")</f>
        <v>5-10</v>
      </c>
      <c r="AI335" s="3">
        <v>1</v>
      </c>
      <c r="AJ335" s="3">
        <v>2</v>
      </c>
      <c r="AK335" s="9" t="str">
        <f>VLOOKUP(AJ335,Mapping!$J$10:$K$13,2,0)</f>
        <v>Good</v>
      </c>
      <c r="AL335" s="3">
        <v>1</v>
      </c>
      <c r="AM335" s="3" t="str" cm="1">
        <f t="array" ref="AM335">_xlfn.IFS(HR_Analytics[[#This Row],[Years At Company]]&lt;=2,"0-2",HR_Analytics[[#This Row],[Years At Company]]&lt;=5,"2-5",HR_Analytics[[#This Row],[Years At Company]]&lt;=10,"5-10",HR_Analytics[[#This Row],[Years At Company]]&lt;=20,"10-20",HR_Analytics[[#This Row],[Years At Company]]&lt;=40,"20-40")</f>
        <v>0-2</v>
      </c>
      <c r="AN335" s="3">
        <v>0</v>
      </c>
      <c r="AO335" s="3" t="str" cm="1">
        <f t="array" ref="AO335">_xlfn.IFS(HR_Analytics[[#This Row],[Years In Current Role]]&lt;=2,"0-2",HR_Analytics[[#This Row],[Years In Current Role]]&lt;=5,"2-5",HR_Analytics[[#This Row],[Years In Current Role]]&lt;=10,"5-10",HR_Analytics[[#This Row],[Years In Current Role]]&lt;=15,"10-15",HR_Analytics[[#This Row],[Years In Current Role]]&gt;15,"Above 15")</f>
        <v>0-2</v>
      </c>
      <c r="AP335" s="3">
        <v>0</v>
      </c>
      <c r="AQ335" s="14" t="str" cm="1">
        <f t="array" ref="AQ335">_xlfn.IFS(HR_Analytics[[#This Row],[Years Since Last Promotion]]&lt;=2,"0-2",HR_Analytics[[#This Row],[Years Since Last Promotion]]&lt;=5,"2-5",HR_Analytics[[#This Row],[Years Since Last Promotion]]&lt;=10,"5-10",HR_Analytics[[#This Row],[Years Since Last Promotion]]&lt;=15,"10-15")</f>
        <v>0-2</v>
      </c>
      <c r="AR335" s="14">
        <v>0</v>
      </c>
      <c r="AS335" s="3" t="str" cm="1">
        <f t="array" ref="AS3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36" spans="1:45" x14ac:dyDescent="0.25">
      <c r="A336" s="12">
        <v>45</v>
      </c>
      <c r="B336" s="12" t="str" cm="1">
        <f t="array" ref="B336">_xlfn.IFS(HR_Analytics[[#This Row],[Age]]&lt;=30,"Below 30",HR_Analytics[[#This Row],[Age]]&lt;=40,"30-40",HR_Analytics[[#This Row],[Age]]&lt;=60,"40-60")</f>
        <v>40-60</v>
      </c>
      <c r="C336" s="9" t="s">
        <v>17</v>
      </c>
      <c r="D336" s="9" t="s">
        <v>11</v>
      </c>
      <c r="E336" s="9" t="s">
        <v>19</v>
      </c>
      <c r="F336" s="3">
        <v>8</v>
      </c>
      <c r="G336" s="3" t="str" cm="1">
        <f t="array" ref="G336">_xlfn.IFS(HR_Analytics[[#This Row],[Distance From Home]]&lt;=5,"1-5",HR_Analytics[[#This Row],[Distance From Home]]&lt;=10,"5-10",HR_Analytics[[#This Row],[Distance From Home]]&lt;=15,"10-15",HR_Analytics[[#This Row],[Distance From Home]]&lt;=20,"15-20",HR_Analytics[[#This Row],[Distance From Home]]&gt;20,"Above 20")</f>
        <v>5-10</v>
      </c>
      <c r="H336" s="3">
        <v>4</v>
      </c>
      <c r="I336" s="9" t="str">
        <f>VLOOKUP(H336,Mapping!$J$2:$K$6,2,0)</f>
        <v>Masters</v>
      </c>
      <c r="J336" s="9" t="s">
        <v>23</v>
      </c>
      <c r="K336" s="3">
        <v>452</v>
      </c>
      <c r="L336" s="3">
        <v>4</v>
      </c>
      <c r="M336" s="9" t="str">
        <f>VLOOKUP(L336,Mapping!$A$2:$B$5,2,0)</f>
        <v>Satisfied</v>
      </c>
      <c r="N336" s="9" t="s">
        <v>20</v>
      </c>
      <c r="O336" s="3">
        <v>3</v>
      </c>
      <c r="P336" s="9" t="str">
        <f>VLOOKUP(O336,Mapping!$A$9:$B$12,2,0)</f>
        <v>High</v>
      </c>
      <c r="Q336" s="3">
        <v>2</v>
      </c>
      <c r="R336" s="9" t="str">
        <f>VLOOKUP(Q336,Mapping!$A$16:$B$20,2,0)</f>
        <v>Junior</v>
      </c>
      <c r="S336" s="9" t="s">
        <v>21</v>
      </c>
      <c r="T336" s="3">
        <v>4</v>
      </c>
      <c r="U336" s="9" t="str">
        <f>VLOOKUP(T336,Mapping!$E$9:$F$12,2,0)</f>
        <v>Satisfied</v>
      </c>
      <c r="V336" s="9" t="s">
        <v>22</v>
      </c>
      <c r="W336" s="5">
        <v>3697</v>
      </c>
      <c r="X336" s="3">
        <v>9</v>
      </c>
      <c r="Y336" s="9" t="s">
        <v>17</v>
      </c>
      <c r="Z336" s="4">
        <v>14</v>
      </c>
      <c r="AA336" s="24">
        <f>HR_Analytics[[#This Row],[Salary Hike]]/100</f>
        <v>0.14000000000000001</v>
      </c>
      <c r="AB336" s="3">
        <v>3</v>
      </c>
      <c r="AC336" s="9" t="str">
        <f>VLOOKUP(AB336,Mapping!$E$2:$F$3,2,0)</f>
        <v>Excellent</v>
      </c>
      <c r="AD336" s="3">
        <v>1</v>
      </c>
      <c r="AE336" s="9" t="str">
        <f>VLOOKUP(AD336,Mapping!$E$16:$F$19,2,0)</f>
        <v>Very Dissatisfied</v>
      </c>
      <c r="AF336" s="3">
        <v>2</v>
      </c>
      <c r="AG336" s="3">
        <v>12</v>
      </c>
      <c r="AH336" s="3" t="str" cm="1">
        <f t="array" ref="AH336">_xlfn.IFS(HR_Analytics[[#This Row],[Total Working Years]]&lt;=2,"0-2",HR_Analytics[[#This Row],[Total Working Years]]&lt;=5,"2-5",HR_Analytics[[#This Row],[Total Working Years]]&lt;=10,"5-10",HR_Analytics[[#This Row],[Total Working Years]]&lt;=20,"10-20",HR_Analytics[[#This Row],[Total Working Years]]&lt;=40,"20-40")</f>
        <v>10-20</v>
      </c>
      <c r="AI336" s="3">
        <v>3</v>
      </c>
      <c r="AJ336" s="3">
        <v>3</v>
      </c>
      <c r="AK336" s="9" t="str">
        <f>VLOOKUP(AJ336,Mapping!$J$10:$K$13,2,0)</f>
        <v>Better</v>
      </c>
      <c r="AL336" s="3">
        <v>10</v>
      </c>
      <c r="AM336" s="3" t="str" cm="1">
        <f t="array" ref="AM336">_xlfn.IFS(HR_Analytics[[#This Row],[Years At Company]]&lt;=2,"0-2",HR_Analytics[[#This Row],[Years At Company]]&lt;=5,"2-5",HR_Analytics[[#This Row],[Years At Company]]&lt;=10,"5-10",HR_Analytics[[#This Row],[Years At Company]]&lt;=20,"10-20",HR_Analytics[[#This Row],[Years At Company]]&lt;=40,"20-40")</f>
        <v>5-10</v>
      </c>
      <c r="AN336" s="3">
        <v>9</v>
      </c>
      <c r="AO336" s="3" t="str" cm="1">
        <f t="array" ref="AO336">_xlfn.IFS(HR_Analytics[[#This Row],[Years In Current Role]]&lt;=2,"0-2",HR_Analytics[[#This Row],[Years In Current Role]]&lt;=5,"2-5",HR_Analytics[[#This Row],[Years In Current Role]]&lt;=10,"5-10",HR_Analytics[[#This Row],[Years In Current Role]]&lt;=15,"10-15",HR_Analytics[[#This Row],[Years In Current Role]]&gt;15,"Above 15")</f>
        <v>5-10</v>
      </c>
      <c r="AP336" s="3">
        <v>9</v>
      </c>
      <c r="AQ336" s="14" t="str" cm="1">
        <f t="array" ref="AQ336">_xlfn.IFS(HR_Analytics[[#This Row],[Years Since Last Promotion]]&lt;=2,"0-2",HR_Analytics[[#This Row],[Years Since Last Promotion]]&lt;=5,"2-5",HR_Analytics[[#This Row],[Years Since Last Promotion]]&lt;=10,"5-10",HR_Analytics[[#This Row],[Years Since Last Promotion]]&lt;=15,"10-15")</f>
        <v>5-10</v>
      </c>
      <c r="AR336" s="14">
        <v>8</v>
      </c>
      <c r="AS336" s="3" t="str" cm="1">
        <f t="array" ref="AS3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37" spans="1:45" x14ac:dyDescent="0.25">
      <c r="A337" s="12">
        <v>40</v>
      </c>
      <c r="B337" s="12" t="str" cm="1">
        <f t="array" ref="B337">_xlfn.IFS(HR_Analytics[[#This Row],[Age]]&lt;=30,"Below 30",HR_Analytics[[#This Row],[Age]]&lt;=40,"30-40",HR_Analytics[[#This Row],[Age]]&lt;=60,"40-60")</f>
        <v>30-40</v>
      </c>
      <c r="C337" s="9" t="s">
        <v>17</v>
      </c>
      <c r="D337" s="9" t="s">
        <v>11</v>
      </c>
      <c r="E337" s="9" t="s">
        <v>12</v>
      </c>
      <c r="F337" s="3">
        <v>1</v>
      </c>
      <c r="G337" s="3" t="str" cm="1">
        <f t="array" ref="G337">_xlfn.IFS(HR_Analytics[[#This Row],[Distance From Home]]&lt;=5,"1-5",HR_Analytics[[#This Row],[Distance From Home]]&lt;=10,"5-10",HR_Analytics[[#This Row],[Distance From Home]]&lt;=15,"10-15",HR_Analytics[[#This Row],[Distance From Home]]&lt;=20,"15-20",HR_Analytics[[#This Row],[Distance From Home]]&gt;20,"Above 20")</f>
        <v>1-5</v>
      </c>
      <c r="H337" s="3">
        <v>2</v>
      </c>
      <c r="I337" s="9" t="str">
        <f>VLOOKUP(H337,Mapping!$J$2:$K$6,2,0)</f>
        <v>College</v>
      </c>
      <c r="J337" s="9" t="s">
        <v>25</v>
      </c>
      <c r="K337" s="3">
        <v>453</v>
      </c>
      <c r="L337" s="3">
        <v>2</v>
      </c>
      <c r="M337" s="9" t="str">
        <f>VLOOKUP(L337,Mapping!$A$2:$B$5,2,0)</f>
        <v>Dissatisfied</v>
      </c>
      <c r="N337" s="9" t="s">
        <v>20</v>
      </c>
      <c r="O337" s="3">
        <v>1</v>
      </c>
      <c r="P337" s="9" t="str">
        <f>VLOOKUP(O337,Mapping!$A$9:$B$12,2,0)</f>
        <v>Low</v>
      </c>
      <c r="Q337" s="3">
        <v>2</v>
      </c>
      <c r="R337" s="9" t="str">
        <f>VLOOKUP(Q337,Mapping!$A$16:$B$20,2,0)</f>
        <v>Junior</v>
      </c>
      <c r="S337" s="9" t="s">
        <v>15</v>
      </c>
      <c r="T337" s="3">
        <v>4</v>
      </c>
      <c r="U337" s="9" t="str">
        <f>VLOOKUP(T337,Mapping!$E$9:$F$12,2,0)</f>
        <v>Satisfied</v>
      </c>
      <c r="V337" s="9" t="s">
        <v>22</v>
      </c>
      <c r="W337" s="5">
        <v>7457</v>
      </c>
      <c r="X337" s="3">
        <v>2</v>
      </c>
      <c r="Y337" s="9" t="s">
        <v>10</v>
      </c>
      <c r="Z337" s="4">
        <v>22</v>
      </c>
      <c r="AA337" s="24">
        <f>HR_Analytics[[#This Row],[Salary Hike]]/100</f>
        <v>0.22</v>
      </c>
      <c r="AB337" s="3">
        <v>4</v>
      </c>
      <c r="AC337" s="9" t="str">
        <f>VLOOKUP(AB337,Mapping!$E$2:$F$3,2,0)</f>
        <v>Outstanding</v>
      </c>
      <c r="AD337" s="3">
        <v>3</v>
      </c>
      <c r="AE337" s="9" t="str">
        <f>VLOOKUP(AD337,Mapping!$E$16:$F$19,2,0)</f>
        <v>Neutral</v>
      </c>
      <c r="AF337" s="3">
        <v>3</v>
      </c>
      <c r="AG337" s="3">
        <v>6</v>
      </c>
      <c r="AH337" s="3" t="str" cm="1">
        <f t="array" ref="AH337">_xlfn.IFS(HR_Analytics[[#This Row],[Total Working Years]]&lt;=2,"0-2",HR_Analytics[[#This Row],[Total Working Years]]&lt;=5,"2-5",HR_Analytics[[#This Row],[Total Working Years]]&lt;=10,"5-10",HR_Analytics[[#This Row],[Total Working Years]]&lt;=20,"10-20",HR_Analytics[[#This Row],[Total Working Years]]&lt;=40,"20-40")</f>
        <v>5-10</v>
      </c>
      <c r="AI337" s="3">
        <v>2</v>
      </c>
      <c r="AJ337" s="3">
        <v>2</v>
      </c>
      <c r="AK337" s="9" t="str">
        <f>VLOOKUP(AJ337,Mapping!$J$10:$K$13,2,0)</f>
        <v>Good</v>
      </c>
      <c r="AL337" s="3">
        <v>4</v>
      </c>
      <c r="AM337" s="3" t="str" cm="1">
        <f t="array" ref="AM337">_xlfn.IFS(HR_Analytics[[#This Row],[Years At Company]]&lt;=2,"0-2",HR_Analytics[[#This Row],[Years At Company]]&lt;=5,"2-5",HR_Analytics[[#This Row],[Years At Company]]&lt;=10,"5-10",HR_Analytics[[#This Row],[Years At Company]]&lt;=20,"10-20",HR_Analytics[[#This Row],[Years At Company]]&lt;=40,"20-40")</f>
        <v>2-5</v>
      </c>
      <c r="AN337" s="3">
        <v>3</v>
      </c>
      <c r="AO337" s="3" t="str" cm="1">
        <f t="array" ref="AO337">_xlfn.IFS(HR_Analytics[[#This Row],[Years In Current Role]]&lt;=2,"0-2",HR_Analytics[[#This Row],[Years In Current Role]]&lt;=5,"2-5",HR_Analytics[[#This Row],[Years In Current Role]]&lt;=10,"5-10",HR_Analytics[[#This Row],[Years In Current Role]]&lt;=15,"10-15",HR_Analytics[[#This Row],[Years In Current Role]]&gt;15,"Above 15")</f>
        <v>2-5</v>
      </c>
      <c r="AP337" s="3">
        <v>0</v>
      </c>
      <c r="AQ337" s="14" t="str" cm="1">
        <f t="array" ref="AQ337">_xlfn.IFS(HR_Analytics[[#This Row],[Years Since Last Promotion]]&lt;=2,"0-2",HR_Analytics[[#This Row],[Years Since Last Promotion]]&lt;=5,"2-5",HR_Analytics[[#This Row],[Years Since Last Promotion]]&lt;=10,"5-10",HR_Analytics[[#This Row],[Years Since Last Promotion]]&lt;=15,"10-15")</f>
        <v>0-2</v>
      </c>
      <c r="AR337" s="14">
        <v>2</v>
      </c>
      <c r="AS337" s="3" t="str" cm="1">
        <f t="array" ref="AS3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38" spans="1:45" x14ac:dyDescent="0.25">
      <c r="A338" s="12">
        <v>29</v>
      </c>
      <c r="B338" s="12" t="str" cm="1">
        <f t="array" ref="B338">_xlfn.IFS(HR_Analytics[[#This Row],[Age]]&lt;=30,"Below 30",HR_Analytics[[#This Row],[Age]]&lt;=40,"30-40",HR_Analytics[[#This Row],[Age]]&lt;=60,"40-60")</f>
        <v>Below 30</v>
      </c>
      <c r="C338" s="9" t="s">
        <v>10</v>
      </c>
      <c r="D338" s="9" t="s">
        <v>11</v>
      </c>
      <c r="E338" s="9" t="s">
        <v>19</v>
      </c>
      <c r="F338" s="3">
        <v>8</v>
      </c>
      <c r="G338" s="3" t="str" cm="1">
        <f t="array" ref="G338">_xlfn.IFS(HR_Analytics[[#This Row],[Distance From Home]]&lt;=5,"1-5",HR_Analytics[[#This Row],[Distance From Home]]&lt;=10,"5-10",HR_Analytics[[#This Row],[Distance From Home]]&lt;=15,"10-15",HR_Analytics[[#This Row],[Distance From Home]]&lt;=20,"15-20",HR_Analytics[[#This Row],[Distance From Home]]&gt;20,"Above 20")</f>
        <v>5-10</v>
      </c>
      <c r="H338" s="3">
        <v>4</v>
      </c>
      <c r="I338" s="9" t="str">
        <f>VLOOKUP(H338,Mapping!$J$2:$K$6,2,0)</f>
        <v>Masters</v>
      </c>
      <c r="J338" s="9" t="s">
        <v>23</v>
      </c>
      <c r="K338" s="3">
        <v>454</v>
      </c>
      <c r="L338" s="3">
        <v>2</v>
      </c>
      <c r="M338" s="9" t="str">
        <f>VLOOKUP(L338,Mapping!$A$2:$B$5,2,0)</f>
        <v>Dissatisfied</v>
      </c>
      <c r="N338" s="9" t="s">
        <v>20</v>
      </c>
      <c r="O338" s="3">
        <v>1</v>
      </c>
      <c r="P338" s="9" t="str">
        <f>VLOOKUP(O338,Mapping!$A$9:$B$12,2,0)</f>
        <v>Low</v>
      </c>
      <c r="Q338" s="3">
        <v>1</v>
      </c>
      <c r="R338" s="9" t="str">
        <f>VLOOKUP(Q338,Mapping!$A$16:$B$20,2,0)</f>
        <v>Entry Level</v>
      </c>
      <c r="S338" s="9" t="s">
        <v>24</v>
      </c>
      <c r="T338" s="3">
        <v>1</v>
      </c>
      <c r="U338" s="9" t="str">
        <f>VLOOKUP(T338,Mapping!$E$9:$F$12,2,0)</f>
        <v>Very Dissatisfied</v>
      </c>
      <c r="V338" s="9" t="s">
        <v>22</v>
      </c>
      <c r="W338" s="5">
        <v>2119</v>
      </c>
      <c r="X338" s="3">
        <v>1</v>
      </c>
      <c r="Y338" s="9" t="s">
        <v>10</v>
      </c>
      <c r="Z338" s="4">
        <v>11</v>
      </c>
      <c r="AA338" s="24">
        <f>HR_Analytics[[#This Row],[Salary Hike]]/100</f>
        <v>0.11</v>
      </c>
      <c r="AB338" s="3">
        <v>3</v>
      </c>
      <c r="AC338" s="9" t="str">
        <f>VLOOKUP(AB338,Mapping!$E$2:$F$3,2,0)</f>
        <v>Excellent</v>
      </c>
      <c r="AD338" s="3">
        <v>4</v>
      </c>
      <c r="AE338" s="9" t="str">
        <f>VLOOKUP(AD338,Mapping!$E$16:$F$19,2,0)</f>
        <v>Satisfied</v>
      </c>
      <c r="AF338" s="3">
        <v>0</v>
      </c>
      <c r="AG338" s="3">
        <v>7</v>
      </c>
      <c r="AH338" s="3" t="str" cm="1">
        <f t="array" ref="AH338">_xlfn.IFS(HR_Analytics[[#This Row],[Total Working Years]]&lt;=2,"0-2",HR_Analytics[[#This Row],[Total Working Years]]&lt;=5,"2-5",HR_Analytics[[#This Row],[Total Working Years]]&lt;=10,"5-10",HR_Analytics[[#This Row],[Total Working Years]]&lt;=20,"10-20",HR_Analytics[[#This Row],[Total Working Years]]&lt;=40,"20-40")</f>
        <v>5-10</v>
      </c>
      <c r="AI338" s="3">
        <v>4</v>
      </c>
      <c r="AJ338" s="3">
        <v>2</v>
      </c>
      <c r="AK338" s="9" t="str">
        <f>VLOOKUP(AJ338,Mapping!$J$10:$K$13,2,0)</f>
        <v>Good</v>
      </c>
      <c r="AL338" s="3">
        <v>7</v>
      </c>
      <c r="AM338" s="3" t="str" cm="1">
        <f t="array" ref="AM338">_xlfn.IFS(HR_Analytics[[#This Row],[Years At Company]]&lt;=2,"0-2",HR_Analytics[[#This Row],[Years At Company]]&lt;=5,"2-5",HR_Analytics[[#This Row],[Years At Company]]&lt;=10,"5-10",HR_Analytics[[#This Row],[Years At Company]]&lt;=20,"10-20",HR_Analytics[[#This Row],[Years At Company]]&lt;=40,"20-40")</f>
        <v>5-10</v>
      </c>
      <c r="AN338" s="3">
        <v>7</v>
      </c>
      <c r="AO338" s="3" t="str" cm="1">
        <f t="array" ref="AO338">_xlfn.IFS(HR_Analytics[[#This Row],[Years In Current Role]]&lt;=2,"0-2",HR_Analytics[[#This Row],[Years In Current Role]]&lt;=5,"2-5",HR_Analytics[[#This Row],[Years In Current Role]]&lt;=10,"5-10",HR_Analytics[[#This Row],[Years In Current Role]]&lt;=15,"10-15",HR_Analytics[[#This Row],[Years In Current Role]]&gt;15,"Above 15")</f>
        <v>5-10</v>
      </c>
      <c r="AP338" s="3">
        <v>0</v>
      </c>
      <c r="AQ338" s="14" t="str" cm="1">
        <f t="array" ref="AQ338">_xlfn.IFS(HR_Analytics[[#This Row],[Years Since Last Promotion]]&lt;=2,"0-2",HR_Analytics[[#This Row],[Years Since Last Promotion]]&lt;=5,"2-5",HR_Analytics[[#This Row],[Years Since Last Promotion]]&lt;=10,"5-10",HR_Analytics[[#This Row],[Years Since Last Promotion]]&lt;=15,"10-15")</f>
        <v>0-2</v>
      </c>
      <c r="AR338" s="14">
        <v>7</v>
      </c>
      <c r="AS338" s="3" t="str" cm="1">
        <f t="array" ref="AS3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39" spans="1:45" x14ac:dyDescent="0.25">
      <c r="A339" s="12">
        <v>29</v>
      </c>
      <c r="B339" s="12" t="str" cm="1">
        <f t="array" ref="B339">_xlfn.IFS(HR_Analytics[[#This Row],[Age]]&lt;=30,"Below 30",HR_Analytics[[#This Row],[Age]]&lt;=40,"30-40",HR_Analytics[[#This Row],[Age]]&lt;=60,"40-60")</f>
        <v>Below 30</v>
      </c>
      <c r="C339" s="9" t="s">
        <v>17</v>
      </c>
      <c r="D339" s="9" t="s">
        <v>11</v>
      </c>
      <c r="E339" s="9" t="s">
        <v>19</v>
      </c>
      <c r="F339" s="3">
        <v>9</v>
      </c>
      <c r="G339" s="3" t="str" cm="1">
        <f t="array" ref="G339">_xlfn.IFS(HR_Analytics[[#This Row],[Distance From Home]]&lt;=5,"1-5",HR_Analytics[[#This Row],[Distance From Home]]&lt;=10,"5-10",HR_Analytics[[#This Row],[Distance From Home]]&lt;=15,"10-15",HR_Analytics[[#This Row],[Distance From Home]]&lt;=20,"15-20",HR_Analytics[[#This Row],[Distance From Home]]&gt;20,"Above 20")</f>
        <v>5-10</v>
      </c>
      <c r="H339" s="3">
        <v>5</v>
      </c>
      <c r="I339" s="9" t="str">
        <f>VLOOKUP(H339,Mapping!$J$2:$K$6,2,0)</f>
        <v>Doctor</v>
      </c>
      <c r="J339" s="9" t="s">
        <v>23</v>
      </c>
      <c r="K339" s="3">
        <v>455</v>
      </c>
      <c r="L339" s="3">
        <v>2</v>
      </c>
      <c r="M339" s="9" t="str">
        <f>VLOOKUP(L339,Mapping!$A$2:$B$5,2,0)</f>
        <v>Dissatisfied</v>
      </c>
      <c r="N339" s="9" t="s">
        <v>20</v>
      </c>
      <c r="O339" s="3">
        <v>2</v>
      </c>
      <c r="P339" s="9" t="str">
        <f>VLOOKUP(O339,Mapping!$A$9:$B$12,2,0)</f>
        <v>Medium</v>
      </c>
      <c r="Q339" s="3">
        <v>1</v>
      </c>
      <c r="R339" s="9" t="str">
        <f>VLOOKUP(Q339,Mapping!$A$16:$B$20,2,0)</f>
        <v>Entry Level</v>
      </c>
      <c r="S339" s="9" t="s">
        <v>24</v>
      </c>
      <c r="T339" s="3">
        <v>4</v>
      </c>
      <c r="U339" s="9" t="str">
        <f>VLOOKUP(T339,Mapping!$E$9:$F$12,2,0)</f>
        <v>Satisfied</v>
      </c>
      <c r="V339" s="9" t="s">
        <v>16</v>
      </c>
      <c r="W339" s="5">
        <v>3983</v>
      </c>
      <c r="X339" s="3">
        <v>0</v>
      </c>
      <c r="Y339" s="9" t="s">
        <v>17</v>
      </c>
      <c r="Z339" s="4">
        <v>17</v>
      </c>
      <c r="AA339" s="24">
        <f>HR_Analytics[[#This Row],[Salary Hike]]/100</f>
        <v>0.17</v>
      </c>
      <c r="AB339" s="3">
        <v>3</v>
      </c>
      <c r="AC339" s="9" t="str">
        <f>VLOOKUP(AB339,Mapping!$E$2:$F$3,2,0)</f>
        <v>Excellent</v>
      </c>
      <c r="AD339" s="3">
        <v>3</v>
      </c>
      <c r="AE339" s="9" t="str">
        <f>VLOOKUP(AD339,Mapping!$E$16:$F$19,2,0)</f>
        <v>Neutral</v>
      </c>
      <c r="AF339" s="3">
        <v>0</v>
      </c>
      <c r="AG339" s="3">
        <v>4</v>
      </c>
      <c r="AH339" s="3" t="str" cm="1">
        <f t="array" ref="AH339">_xlfn.IFS(HR_Analytics[[#This Row],[Total Working Years]]&lt;=2,"0-2",HR_Analytics[[#This Row],[Total Working Years]]&lt;=5,"2-5",HR_Analytics[[#This Row],[Total Working Years]]&lt;=10,"5-10",HR_Analytics[[#This Row],[Total Working Years]]&lt;=20,"10-20",HR_Analytics[[#This Row],[Total Working Years]]&lt;=40,"20-40")</f>
        <v>2-5</v>
      </c>
      <c r="AI339" s="3">
        <v>2</v>
      </c>
      <c r="AJ339" s="3">
        <v>3</v>
      </c>
      <c r="AK339" s="9" t="str">
        <f>VLOOKUP(AJ339,Mapping!$J$10:$K$13,2,0)</f>
        <v>Better</v>
      </c>
      <c r="AL339" s="3">
        <v>3</v>
      </c>
      <c r="AM339" s="3" t="str" cm="1">
        <f t="array" ref="AM339">_xlfn.IFS(HR_Analytics[[#This Row],[Years At Company]]&lt;=2,"0-2",HR_Analytics[[#This Row],[Years At Company]]&lt;=5,"2-5",HR_Analytics[[#This Row],[Years At Company]]&lt;=10,"5-10",HR_Analytics[[#This Row],[Years At Company]]&lt;=20,"10-20",HR_Analytics[[#This Row],[Years At Company]]&lt;=40,"20-40")</f>
        <v>2-5</v>
      </c>
      <c r="AN339" s="3">
        <v>2</v>
      </c>
      <c r="AO339" s="3" t="str" cm="1">
        <f t="array" ref="AO339">_xlfn.IFS(HR_Analytics[[#This Row],[Years In Current Role]]&lt;=2,"0-2",HR_Analytics[[#This Row],[Years In Current Role]]&lt;=5,"2-5",HR_Analytics[[#This Row],[Years In Current Role]]&lt;=10,"5-10",HR_Analytics[[#This Row],[Years In Current Role]]&lt;=15,"10-15",HR_Analytics[[#This Row],[Years In Current Role]]&gt;15,"Above 15")</f>
        <v>0-2</v>
      </c>
      <c r="AP339" s="3">
        <v>2</v>
      </c>
      <c r="AQ339" s="14" t="str" cm="1">
        <f t="array" ref="AQ339">_xlfn.IFS(HR_Analytics[[#This Row],[Years Since Last Promotion]]&lt;=2,"0-2",HR_Analytics[[#This Row],[Years Since Last Promotion]]&lt;=5,"2-5",HR_Analytics[[#This Row],[Years Since Last Promotion]]&lt;=10,"5-10",HR_Analytics[[#This Row],[Years Since Last Promotion]]&lt;=15,"10-15")</f>
        <v>0-2</v>
      </c>
      <c r="AR339" s="14">
        <v>2</v>
      </c>
      <c r="AS339" s="3" t="str" cm="1">
        <f t="array" ref="AS3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40" spans="1:45" x14ac:dyDescent="0.25">
      <c r="A340" s="12">
        <v>30</v>
      </c>
      <c r="B340" s="12" t="str" cm="1">
        <f t="array" ref="B340">_xlfn.IFS(HR_Analytics[[#This Row],[Age]]&lt;=30,"Below 30",HR_Analytics[[#This Row],[Age]]&lt;=40,"30-40",HR_Analytics[[#This Row],[Age]]&lt;=60,"40-60")</f>
        <v>Below 30</v>
      </c>
      <c r="C340" s="9" t="s">
        <v>17</v>
      </c>
      <c r="D340" s="9" t="s">
        <v>11</v>
      </c>
      <c r="E340" s="9" t="s">
        <v>12</v>
      </c>
      <c r="F340" s="3">
        <v>5</v>
      </c>
      <c r="G340" s="3" t="str" cm="1">
        <f t="array" ref="G340">_xlfn.IFS(HR_Analytics[[#This Row],[Distance From Home]]&lt;=5,"1-5",HR_Analytics[[#This Row],[Distance From Home]]&lt;=10,"5-10",HR_Analytics[[#This Row],[Distance From Home]]&lt;=15,"10-15",HR_Analytics[[#This Row],[Distance From Home]]&lt;=20,"15-20",HR_Analytics[[#This Row],[Distance From Home]]&gt;20,"Above 20")</f>
        <v>1-5</v>
      </c>
      <c r="H340" s="3">
        <v>3</v>
      </c>
      <c r="I340" s="9" t="str">
        <f>VLOOKUP(H340,Mapping!$J$2:$K$6,2,0)</f>
        <v>Bachelors</v>
      </c>
      <c r="J340" s="9" t="s">
        <v>33</v>
      </c>
      <c r="K340" s="3">
        <v>456</v>
      </c>
      <c r="L340" s="3">
        <v>4</v>
      </c>
      <c r="M340" s="9" t="str">
        <f>VLOOKUP(L340,Mapping!$A$2:$B$5,2,0)</f>
        <v>Satisfied</v>
      </c>
      <c r="N340" s="9" t="s">
        <v>14</v>
      </c>
      <c r="O340" s="3">
        <v>2</v>
      </c>
      <c r="P340" s="9" t="str">
        <f>VLOOKUP(O340,Mapping!$A$9:$B$12,2,0)</f>
        <v>Medium</v>
      </c>
      <c r="Q340" s="3">
        <v>2</v>
      </c>
      <c r="R340" s="9" t="str">
        <f>VLOOKUP(Q340,Mapping!$A$16:$B$20,2,0)</f>
        <v>Junior</v>
      </c>
      <c r="S340" s="9" t="s">
        <v>15</v>
      </c>
      <c r="T340" s="3">
        <v>3</v>
      </c>
      <c r="U340" s="9" t="str">
        <f>VLOOKUP(T340,Mapping!$E$9:$F$12,2,0)</f>
        <v>Neutral</v>
      </c>
      <c r="V340" s="9" t="s">
        <v>26</v>
      </c>
      <c r="W340" s="5">
        <v>6118</v>
      </c>
      <c r="X340" s="3">
        <v>1</v>
      </c>
      <c r="Y340" s="9" t="s">
        <v>17</v>
      </c>
      <c r="Z340" s="4">
        <v>13</v>
      </c>
      <c r="AA340" s="24">
        <f>HR_Analytics[[#This Row],[Salary Hike]]/100</f>
        <v>0.13</v>
      </c>
      <c r="AB340" s="3">
        <v>3</v>
      </c>
      <c r="AC340" s="9" t="str">
        <f>VLOOKUP(AB340,Mapping!$E$2:$F$3,2,0)</f>
        <v>Excellent</v>
      </c>
      <c r="AD340" s="3">
        <v>3</v>
      </c>
      <c r="AE340" s="9" t="str">
        <f>VLOOKUP(AD340,Mapping!$E$16:$F$19,2,0)</f>
        <v>Neutral</v>
      </c>
      <c r="AF340" s="3">
        <v>3</v>
      </c>
      <c r="AG340" s="3">
        <v>10</v>
      </c>
      <c r="AH340" s="3" t="str" cm="1">
        <f t="array" ref="AH340">_xlfn.IFS(HR_Analytics[[#This Row],[Total Working Years]]&lt;=2,"0-2",HR_Analytics[[#This Row],[Total Working Years]]&lt;=5,"2-5",HR_Analytics[[#This Row],[Total Working Years]]&lt;=10,"5-10",HR_Analytics[[#This Row],[Total Working Years]]&lt;=20,"10-20",HR_Analytics[[#This Row],[Total Working Years]]&lt;=40,"20-40")</f>
        <v>5-10</v>
      </c>
      <c r="AI340" s="3">
        <v>2</v>
      </c>
      <c r="AJ340" s="3">
        <v>3</v>
      </c>
      <c r="AK340" s="9" t="str">
        <f>VLOOKUP(AJ340,Mapping!$J$10:$K$13,2,0)</f>
        <v>Better</v>
      </c>
      <c r="AL340" s="3">
        <v>10</v>
      </c>
      <c r="AM340" s="3" t="str" cm="1">
        <f t="array" ref="AM340">_xlfn.IFS(HR_Analytics[[#This Row],[Years At Company]]&lt;=2,"0-2",HR_Analytics[[#This Row],[Years At Company]]&lt;=5,"2-5",HR_Analytics[[#This Row],[Years At Company]]&lt;=10,"5-10",HR_Analytics[[#This Row],[Years At Company]]&lt;=20,"10-20",HR_Analytics[[#This Row],[Years At Company]]&lt;=40,"20-40")</f>
        <v>5-10</v>
      </c>
      <c r="AN340" s="3">
        <v>9</v>
      </c>
      <c r="AO340" s="3" t="str" cm="1">
        <f t="array" ref="AO340">_xlfn.IFS(HR_Analytics[[#This Row],[Years In Current Role]]&lt;=2,"0-2",HR_Analytics[[#This Row],[Years In Current Role]]&lt;=5,"2-5",HR_Analytics[[#This Row],[Years In Current Role]]&lt;=10,"5-10",HR_Analytics[[#This Row],[Years In Current Role]]&lt;=15,"10-15",HR_Analytics[[#This Row],[Years In Current Role]]&gt;15,"Above 15")</f>
        <v>5-10</v>
      </c>
      <c r="AP340" s="3">
        <v>1</v>
      </c>
      <c r="AQ340" s="14" t="str" cm="1">
        <f t="array" ref="AQ340">_xlfn.IFS(HR_Analytics[[#This Row],[Years Since Last Promotion]]&lt;=2,"0-2",HR_Analytics[[#This Row],[Years Since Last Promotion]]&lt;=5,"2-5",HR_Analytics[[#This Row],[Years Since Last Promotion]]&lt;=10,"5-10",HR_Analytics[[#This Row],[Years Since Last Promotion]]&lt;=15,"10-15")</f>
        <v>0-2</v>
      </c>
      <c r="AR340" s="14">
        <v>2</v>
      </c>
      <c r="AS340" s="3" t="str" cm="1">
        <f t="array" ref="AS3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41" spans="1:45" x14ac:dyDescent="0.25">
      <c r="A341" s="12">
        <v>27</v>
      </c>
      <c r="B341" s="12" t="str" cm="1">
        <f t="array" ref="B341">_xlfn.IFS(HR_Analytics[[#This Row],[Age]]&lt;=30,"Below 30",HR_Analytics[[#This Row],[Age]]&lt;=40,"30-40",HR_Analytics[[#This Row],[Age]]&lt;=60,"40-60")</f>
        <v>Below 30</v>
      </c>
      <c r="C341" s="9" t="s">
        <v>17</v>
      </c>
      <c r="D341" s="9" t="s">
        <v>11</v>
      </c>
      <c r="E341" s="9" t="s">
        <v>12</v>
      </c>
      <c r="F341" s="3">
        <v>8</v>
      </c>
      <c r="G341" s="3" t="str" cm="1">
        <f t="array" ref="G341">_xlfn.IFS(HR_Analytics[[#This Row],[Distance From Home]]&lt;=5,"1-5",HR_Analytics[[#This Row],[Distance From Home]]&lt;=10,"5-10",HR_Analytics[[#This Row],[Distance From Home]]&lt;=15,"10-15",HR_Analytics[[#This Row],[Distance From Home]]&lt;=20,"15-20",HR_Analytics[[#This Row],[Distance From Home]]&gt;20,"Above 20")</f>
        <v>5-10</v>
      </c>
      <c r="H341" s="3">
        <v>4</v>
      </c>
      <c r="I341" s="9" t="str">
        <f>VLOOKUP(H341,Mapping!$J$2:$K$6,2,0)</f>
        <v>Masters</v>
      </c>
      <c r="J341" s="9" t="s">
        <v>33</v>
      </c>
      <c r="K341" s="3">
        <v>458</v>
      </c>
      <c r="L341" s="3">
        <v>2</v>
      </c>
      <c r="M341" s="9" t="str">
        <f>VLOOKUP(L341,Mapping!$A$2:$B$5,2,0)</f>
        <v>Dissatisfied</v>
      </c>
      <c r="N341" s="9" t="s">
        <v>14</v>
      </c>
      <c r="O341" s="3">
        <v>3</v>
      </c>
      <c r="P341" s="9" t="str">
        <f>VLOOKUP(O341,Mapping!$A$9:$B$12,2,0)</f>
        <v>High</v>
      </c>
      <c r="Q341" s="3">
        <v>2</v>
      </c>
      <c r="R341" s="9" t="str">
        <f>VLOOKUP(Q341,Mapping!$A$16:$B$20,2,0)</f>
        <v>Junior</v>
      </c>
      <c r="S341" s="9" t="s">
        <v>15</v>
      </c>
      <c r="T341" s="3">
        <v>2</v>
      </c>
      <c r="U341" s="9" t="str">
        <f>VLOOKUP(T341,Mapping!$E$9:$F$12,2,0)</f>
        <v>Dissatisfied</v>
      </c>
      <c r="V341" s="9" t="s">
        <v>22</v>
      </c>
      <c r="W341" s="5">
        <v>6214</v>
      </c>
      <c r="X341" s="3">
        <v>1</v>
      </c>
      <c r="Y341" s="9" t="s">
        <v>17</v>
      </c>
      <c r="Z341" s="4">
        <v>18</v>
      </c>
      <c r="AA341" s="24">
        <f>HR_Analytics[[#This Row],[Salary Hike]]/100</f>
        <v>0.18</v>
      </c>
      <c r="AB341" s="3">
        <v>3</v>
      </c>
      <c r="AC341" s="9" t="str">
        <f>VLOOKUP(AB341,Mapping!$E$2:$F$3,2,0)</f>
        <v>Excellent</v>
      </c>
      <c r="AD341" s="3">
        <v>1</v>
      </c>
      <c r="AE341" s="9" t="str">
        <f>VLOOKUP(AD341,Mapping!$E$16:$F$19,2,0)</f>
        <v>Very Dissatisfied</v>
      </c>
      <c r="AF341" s="3">
        <v>1</v>
      </c>
      <c r="AG341" s="3">
        <v>8</v>
      </c>
      <c r="AH341" s="3" t="str" cm="1">
        <f t="array" ref="AH341">_xlfn.IFS(HR_Analytics[[#This Row],[Total Working Years]]&lt;=2,"0-2",HR_Analytics[[#This Row],[Total Working Years]]&lt;=5,"2-5",HR_Analytics[[#This Row],[Total Working Years]]&lt;=10,"5-10",HR_Analytics[[#This Row],[Total Working Years]]&lt;=20,"10-20",HR_Analytics[[#This Row],[Total Working Years]]&lt;=40,"20-40")</f>
        <v>5-10</v>
      </c>
      <c r="AI341" s="3">
        <v>3</v>
      </c>
      <c r="AJ341" s="3">
        <v>3</v>
      </c>
      <c r="AK341" s="9" t="str">
        <f>VLOOKUP(AJ341,Mapping!$J$10:$K$13,2,0)</f>
        <v>Better</v>
      </c>
      <c r="AL341" s="3">
        <v>8</v>
      </c>
      <c r="AM341" s="3" t="str" cm="1">
        <f t="array" ref="AM341">_xlfn.IFS(HR_Analytics[[#This Row],[Years At Company]]&lt;=2,"0-2",HR_Analytics[[#This Row],[Years At Company]]&lt;=5,"2-5",HR_Analytics[[#This Row],[Years At Company]]&lt;=10,"5-10",HR_Analytics[[#This Row],[Years At Company]]&lt;=20,"10-20",HR_Analytics[[#This Row],[Years At Company]]&lt;=40,"20-40")</f>
        <v>5-10</v>
      </c>
      <c r="AN341" s="3">
        <v>7</v>
      </c>
      <c r="AO341" s="3" t="str" cm="1">
        <f t="array" ref="AO341">_xlfn.IFS(HR_Analytics[[#This Row],[Years In Current Role]]&lt;=2,"0-2",HR_Analytics[[#This Row],[Years In Current Role]]&lt;=5,"2-5",HR_Analytics[[#This Row],[Years In Current Role]]&lt;=10,"5-10",HR_Analytics[[#This Row],[Years In Current Role]]&lt;=15,"10-15",HR_Analytics[[#This Row],[Years In Current Role]]&gt;15,"Above 15")</f>
        <v>5-10</v>
      </c>
      <c r="AP341" s="3">
        <v>0</v>
      </c>
      <c r="AQ341" s="14" t="str" cm="1">
        <f t="array" ref="AQ341">_xlfn.IFS(HR_Analytics[[#This Row],[Years Since Last Promotion]]&lt;=2,"0-2",HR_Analytics[[#This Row],[Years Since Last Promotion]]&lt;=5,"2-5",HR_Analytics[[#This Row],[Years Since Last Promotion]]&lt;=10,"5-10",HR_Analytics[[#This Row],[Years Since Last Promotion]]&lt;=15,"10-15")</f>
        <v>0-2</v>
      </c>
      <c r="AR341" s="14">
        <v>7</v>
      </c>
      <c r="AS341" s="3" t="str" cm="1">
        <f t="array" ref="AS3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42" spans="1:45" x14ac:dyDescent="0.25">
      <c r="A342" s="12">
        <v>37</v>
      </c>
      <c r="B342" s="12" t="str" cm="1">
        <f t="array" ref="B342">_xlfn.IFS(HR_Analytics[[#This Row],[Age]]&lt;=30,"Below 30",HR_Analytics[[#This Row],[Age]]&lt;=40,"30-40",HR_Analytics[[#This Row],[Age]]&lt;=60,"40-60")</f>
        <v>30-40</v>
      </c>
      <c r="C342" s="9" t="s">
        <v>17</v>
      </c>
      <c r="D342" s="9" t="s">
        <v>11</v>
      </c>
      <c r="E342" s="9" t="s">
        <v>19</v>
      </c>
      <c r="F342" s="3">
        <v>5</v>
      </c>
      <c r="G342" s="3" t="str" cm="1">
        <f t="array" ref="G342">_xlfn.IFS(HR_Analytics[[#This Row],[Distance From Home]]&lt;=5,"1-5",HR_Analytics[[#This Row],[Distance From Home]]&lt;=10,"5-10",HR_Analytics[[#This Row],[Distance From Home]]&lt;=15,"10-15",HR_Analytics[[#This Row],[Distance From Home]]&lt;=20,"15-20",HR_Analytics[[#This Row],[Distance From Home]]&gt;20,"Above 20")</f>
        <v>1-5</v>
      </c>
      <c r="H342" s="3">
        <v>2</v>
      </c>
      <c r="I342" s="9" t="str">
        <f>VLOOKUP(H342,Mapping!$J$2:$K$6,2,0)</f>
        <v>College</v>
      </c>
      <c r="J342" s="9" t="s">
        <v>25</v>
      </c>
      <c r="K342" s="3">
        <v>460</v>
      </c>
      <c r="L342" s="3">
        <v>4</v>
      </c>
      <c r="M342" s="9" t="str">
        <f>VLOOKUP(L342,Mapping!$A$2:$B$5,2,0)</f>
        <v>Satisfied</v>
      </c>
      <c r="N342" s="9" t="s">
        <v>20</v>
      </c>
      <c r="O342" s="3">
        <v>3</v>
      </c>
      <c r="P342" s="9" t="str">
        <f>VLOOKUP(O342,Mapping!$A$9:$B$12,2,0)</f>
        <v>High</v>
      </c>
      <c r="Q342" s="3">
        <v>2</v>
      </c>
      <c r="R342" s="9" t="str">
        <f>VLOOKUP(Q342,Mapping!$A$16:$B$20,2,0)</f>
        <v>Junior</v>
      </c>
      <c r="S342" s="9" t="s">
        <v>27</v>
      </c>
      <c r="T342" s="3">
        <v>4</v>
      </c>
      <c r="U342" s="9" t="str">
        <f>VLOOKUP(T342,Mapping!$E$9:$F$12,2,0)</f>
        <v>Satisfied</v>
      </c>
      <c r="V342" s="9" t="s">
        <v>26</v>
      </c>
      <c r="W342" s="5">
        <v>6347</v>
      </c>
      <c r="X342" s="3">
        <v>7</v>
      </c>
      <c r="Y342" s="9" t="s">
        <v>17</v>
      </c>
      <c r="Z342" s="4">
        <v>16</v>
      </c>
      <c r="AA342" s="24">
        <f>HR_Analytics[[#This Row],[Salary Hike]]/100</f>
        <v>0.16</v>
      </c>
      <c r="AB342" s="3">
        <v>3</v>
      </c>
      <c r="AC342" s="9" t="str">
        <f>VLOOKUP(AB342,Mapping!$E$2:$F$3,2,0)</f>
        <v>Excellent</v>
      </c>
      <c r="AD342" s="3">
        <v>3</v>
      </c>
      <c r="AE342" s="9" t="str">
        <f>VLOOKUP(AD342,Mapping!$E$16:$F$19,2,0)</f>
        <v>Neutral</v>
      </c>
      <c r="AF342" s="3">
        <v>2</v>
      </c>
      <c r="AG342" s="3">
        <v>8</v>
      </c>
      <c r="AH342" s="3" t="str" cm="1">
        <f t="array" ref="AH342">_xlfn.IFS(HR_Analytics[[#This Row],[Total Working Years]]&lt;=2,"0-2",HR_Analytics[[#This Row],[Total Working Years]]&lt;=5,"2-5",HR_Analytics[[#This Row],[Total Working Years]]&lt;=10,"5-10",HR_Analytics[[#This Row],[Total Working Years]]&lt;=20,"10-20",HR_Analytics[[#This Row],[Total Working Years]]&lt;=40,"20-40")</f>
        <v>5-10</v>
      </c>
      <c r="AI342" s="3">
        <v>2</v>
      </c>
      <c r="AJ342" s="3">
        <v>2</v>
      </c>
      <c r="AK342" s="9" t="str">
        <f>VLOOKUP(AJ342,Mapping!$J$10:$K$13,2,0)</f>
        <v>Good</v>
      </c>
      <c r="AL342" s="3">
        <v>6</v>
      </c>
      <c r="AM342" s="3" t="str" cm="1">
        <f t="array" ref="AM342">_xlfn.IFS(HR_Analytics[[#This Row],[Years At Company]]&lt;=2,"0-2",HR_Analytics[[#This Row],[Years At Company]]&lt;=5,"2-5",HR_Analytics[[#This Row],[Years At Company]]&lt;=10,"5-10",HR_Analytics[[#This Row],[Years At Company]]&lt;=20,"10-20",HR_Analytics[[#This Row],[Years At Company]]&lt;=40,"20-40")</f>
        <v>5-10</v>
      </c>
      <c r="AN342" s="3">
        <v>2</v>
      </c>
      <c r="AO342" s="3" t="str" cm="1">
        <f t="array" ref="AO342">_xlfn.IFS(HR_Analytics[[#This Row],[Years In Current Role]]&lt;=2,"0-2",HR_Analytics[[#This Row],[Years In Current Role]]&lt;=5,"2-5",HR_Analytics[[#This Row],[Years In Current Role]]&lt;=10,"5-10",HR_Analytics[[#This Row],[Years In Current Role]]&lt;=15,"10-15",HR_Analytics[[#This Row],[Years In Current Role]]&gt;15,"Above 15")</f>
        <v>0-2</v>
      </c>
      <c r="AP342" s="3">
        <v>0</v>
      </c>
      <c r="AQ342" s="14" t="str" cm="1">
        <f t="array" ref="AQ342">_xlfn.IFS(HR_Analytics[[#This Row],[Years Since Last Promotion]]&lt;=2,"0-2",HR_Analytics[[#This Row],[Years Since Last Promotion]]&lt;=5,"2-5",HR_Analytics[[#This Row],[Years Since Last Promotion]]&lt;=10,"5-10",HR_Analytics[[#This Row],[Years Since Last Promotion]]&lt;=15,"10-15")</f>
        <v>0-2</v>
      </c>
      <c r="AR342" s="14">
        <v>4</v>
      </c>
      <c r="AS342" s="3" t="str" cm="1">
        <f t="array" ref="AS3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43" spans="1:45" x14ac:dyDescent="0.25">
      <c r="A343" s="12">
        <v>38</v>
      </c>
      <c r="B343" s="12" t="str" cm="1">
        <f t="array" ref="B343">_xlfn.IFS(HR_Analytics[[#This Row],[Age]]&lt;=30,"Below 30",HR_Analytics[[#This Row],[Age]]&lt;=40,"30-40",HR_Analytics[[#This Row],[Age]]&lt;=60,"40-60")</f>
        <v>30-40</v>
      </c>
      <c r="C343" s="9" t="s">
        <v>17</v>
      </c>
      <c r="D343" s="9" t="s">
        <v>11</v>
      </c>
      <c r="E343" s="9" t="s">
        <v>19</v>
      </c>
      <c r="F343" s="3">
        <v>15</v>
      </c>
      <c r="G343" s="3" t="str" cm="1">
        <f t="array" ref="G343">_xlfn.IFS(HR_Analytics[[#This Row],[Distance From Home]]&lt;=5,"1-5",HR_Analytics[[#This Row],[Distance From Home]]&lt;=10,"5-10",HR_Analytics[[#This Row],[Distance From Home]]&lt;=15,"10-15",HR_Analytics[[#This Row],[Distance From Home]]&lt;=20,"15-20",HR_Analytics[[#This Row],[Distance From Home]]&gt;20,"Above 20")</f>
        <v>10-15</v>
      </c>
      <c r="H343" s="3">
        <v>2</v>
      </c>
      <c r="I343" s="9" t="str">
        <f>VLOOKUP(H343,Mapping!$J$2:$K$6,2,0)</f>
        <v>College</v>
      </c>
      <c r="J343" s="9" t="s">
        <v>13</v>
      </c>
      <c r="K343" s="3">
        <v>461</v>
      </c>
      <c r="L343" s="3">
        <v>3</v>
      </c>
      <c r="M343" s="9" t="str">
        <f>VLOOKUP(L343,Mapping!$A$2:$B$5,2,0)</f>
        <v>Neutral</v>
      </c>
      <c r="N343" s="9" t="s">
        <v>20</v>
      </c>
      <c r="O343" s="3">
        <v>2</v>
      </c>
      <c r="P343" s="9" t="str">
        <f>VLOOKUP(O343,Mapping!$A$9:$B$12,2,0)</f>
        <v>Medium</v>
      </c>
      <c r="Q343" s="3">
        <v>3</v>
      </c>
      <c r="R343" s="9" t="str">
        <f>VLOOKUP(Q343,Mapping!$A$16:$B$20,2,0)</f>
        <v>Mid Level</v>
      </c>
      <c r="S343" s="9" t="s">
        <v>32</v>
      </c>
      <c r="T343" s="3">
        <v>4</v>
      </c>
      <c r="U343" s="9" t="str">
        <f>VLOOKUP(T343,Mapping!$E$9:$F$12,2,0)</f>
        <v>Satisfied</v>
      </c>
      <c r="V343" s="9" t="s">
        <v>26</v>
      </c>
      <c r="W343" s="5">
        <v>11510</v>
      </c>
      <c r="X343" s="3">
        <v>0</v>
      </c>
      <c r="Y343" s="9" t="s">
        <v>10</v>
      </c>
      <c r="Z343" s="4">
        <v>14</v>
      </c>
      <c r="AA343" s="24">
        <f>HR_Analytics[[#This Row],[Salary Hike]]/100</f>
        <v>0.14000000000000001</v>
      </c>
      <c r="AB343" s="3">
        <v>3</v>
      </c>
      <c r="AC343" s="9" t="str">
        <f>VLOOKUP(AB343,Mapping!$E$2:$F$3,2,0)</f>
        <v>Excellent</v>
      </c>
      <c r="AD343" s="3">
        <v>2</v>
      </c>
      <c r="AE343" s="9" t="str">
        <f>VLOOKUP(AD343,Mapping!$E$16:$F$19,2,0)</f>
        <v>Dissatisfied</v>
      </c>
      <c r="AF343" s="3">
        <v>1</v>
      </c>
      <c r="AG343" s="3">
        <v>12</v>
      </c>
      <c r="AH343" s="3" t="str" cm="1">
        <f t="array" ref="AH343">_xlfn.IFS(HR_Analytics[[#This Row],[Total Working Years]]&lt;=2,"0-2",HR_Analytics[[#This Row],[Total Working Years]]&lt;=5,"2-5",HR_Analytics[[#This Row],[Total Working Years]]&lt;=10,"5-10",HR_Analytics[[#This Row],[Total Working Years]]&lt;=20,"10-20",HR_Analytics[[#This Row],[Total Working Years]]&lt;=40,"20-40")</f>
        <v>10-20</v>
      </c>
      <c r="AI343" s="3">
        <v>3</v>
      </c>
      <c r="AJ343" s="3">
        <v>3</v>
      </c>
      <c r="AK343" s="9" t="str">
        <f>VLOOKUP(AJ343,Mapping!$J$10:$K$13,2,0)</f>
        <v>Better</v>
      </c>
      <c r="AL343" s="3">
        <v>11</v>
      </c>
      <c r="AM343" s="3" t="str" cm="1">
        <f t="array" ref="AM343">_xlfn.IFS(HR_Analytics[[#This Row],[Years At Company]]&lt;=2,"0-2",HR_Analytics[[#This Row],[Years At Company]]&lt;=5,"2-5",HR_Analytics[[#This Row],[Years At Company]]&lt;=10,"5-10",HR_Analytics[[#This Row],[Years At Company]]&lt;=20,"10-20",HR_Analytics[[#This Row],[Years At Company]]&lt;=40,"20-40")</f>
        <v>10-20</v>
      </c>
      <c r="AN343" s="3">
        <v>10</v>
      </c>
      <c r="AO343" s="3" t="str" cm="1">
        <f t="array" ref="AO343">_xlfn.IFS(HR_Analytics[[#This Row],[Years In Current Role]]&lt;=2,"0-2",HR_Analytics[[#This Row],[Years In Current Role]]&lt;=5,"2-5",HR_Analytics[[#This Row],[Years In Current Role]]&lt;=10,"5-10",HR_Analytics[[#This Row],[Years In Current Role]]&lt;=15,"10-15",HR_Analytics[[#This Row],[Years In Current Role]]&gt;15,"Above 15")</f>
        <v>5-10</v>
      </c>
      <c r="AP343" s="3">
        <v>2</v>
      </c>
      <c r="AQ343" s="14" t="str" cm="1">
        <f t="array" ref="AQ343">_xlfn.IFS(HR_Analytics[[#This Row],[Years Since Last Promotion]]&lt;=2,"0-2",HR_Analytics[[#This Row],[Years Since Last Promotion]]&lt;=5,"2-5",HR_Analytics[[#This Row],[Years Since Last Promotion]]&lt;=10,"5-10",HR_Analytics[[#This Row],[Years Since Last Promotion]]&lt;=15,"10-15")</f>
        <v>0-2</v>
      </c>
      <c r="AR343" s="14">
        <v>9</v>
      </c>
      <c r="AS343" s="3" t="str" cm="1">
        <f t="array" ref="AS3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44" spans="1:45" x14ac:dyDescent="0.25">
      <c r="A344" s="12">
        <v>31</v>
      </c>
      <c r="B344" s="12" t="str" cm="1">
        <f t="array" ref="B344">_xlfn.IFS(HR_Analytics[[#This Row],[Age]]&lt;=30,"Below 30",HR_Analytics[[#This Row],[Age]]&lt;=40,"30-40",HR_Analytics[[#This Row],[Age]]&lt;=60,"40-60")</f>
        <v>30-40</v>
      </c>
      <c r="C344" s="9" t="s">
        <v>17</v>
      </c>
      <c r="D344" s="9" t="s">
        <v>11</v>
      </c>
      <c r="E344" s="9" t="s">
        <v>19</v>
      </c>
      <c r="F344" s="3">
        <v>7</v>
      </c>
      <c r="G344" s="3" t="str" cm="1">
        <f t="array" ref="G344">_xlfn.IFS(HR_Analytics[[#This Row],[Distance From Home]]&lt;=5,"1-5",HR_Analytics[[#This Row],[Distance From Home]]&lt;=10,"5-10",HR_Analytics[[#This Row],[Distance From Home]]&lt;=15,"10-15",HR_Analytics[[#This Row],[Distance From Home]]&lt;=20,"15-20",HR_Analytics[[#This Row],[Distance From Home]]&gt;20,"Above 20")</f>
        <v>5-10</v>
      </c>
      <c r="H344" s="3">
        <v>4</v>
      </c>
      <c r="I344" s="9" t="str">
        <f>VLOOKUP(H344,Mapping!$J$2:$K$6,2,0)</f>
        <v>Masters</v>
      </c>
      <c r="J344" s="9" t="s">
        <v>25</v>
      </c>
      <c r="K344" s="3">
        <v>462</v>
      </c>
      <c r="L344" s="3">
        <v>3</v>
      </c>
      <c r="M344" s="9" t="str">
        <f>VLOOKUP(L344,Mapping!$A$2:$B$5,2,0)</f>
        <v>Neutral</v>
      </c>
      <c r="N344" s="9" t="s">
        <v>14</v>
      </c>
      <c r="O344" s="3">
        <v>3</v>
      </c>
      <c r="P344" s="9" t="str">
        <f>VLOOKUP(O344,Mapping!$A$9:$B$12,2,0)</f>
        <v>High</v>
      </c>
      <c r="Q344" s="3">
        <v>3</v>
      </c>
      <c r="R344" s="9" t="str">
        <f>VLOOKUP(Q344,Mapping!$A$16:$B$20,2,0)</f>
        <v>Mid Level</v>
      </c>
      <c r="S344" s="9" t="s">
        <v>27</v>
      </c>
      <c r="T344" s="3">
        <v>4</v>
      </c>
      <c r="U344" s="9" t="str">
        <f>VLOOKUP(T344,Mapping!$E$9:$F$12,2,0)</f>
        <v>Satisfied</v>
      </c>
      <c r="V344" s="9" t="s">
        <v>16</v>
      </c>
      <c r="W344" s="5">
        <v>7143</v>
      </c>
      <c r="X344" s="3">
        <v>1</v>
      </c>
      <c r="Y344" s="9" t="s">
        <v>10</v>
      </c>
      <c r="Z344" s="4">
        <v>14</v>
      </c>
      <c r="AA344" s="24">
        <f>HR_Analytics[[#This Row],[Salary Hike]]/100</f>
        <v>0.14000000000000001</v>
      </c>
      <c r="AB344" s="3">
        <v>3</v>
      </c>
      <c r="AC344" s="9" t="str">
        <f>VLOOKUP(AB344,Mapping!$E$2:$F$3,2,0)</f>
        <v>Excellent</v>
      </c>
      <c r="AD344" s="3">
        <v>3</v>
      </c>
      <c r="AE344" s="9" t="str">
        <f>VLOOKUP(AD344,Mapping!$E$16:$F$19,2,0)</f>
        <v>Neutral</v>
      </c>
      <c r="AF344" s="3">
        <v>0</v>
      </c>
      <c r="AG344" s="3">
        <v>11</v>
      </c>
      <c r="AH344" s="3" t="str" cm="1">
        <f t="array" ref="AH344">_xlfn.IFS(HR_Analytics[[#This Row],[Total Working Years]]&lt;=2,"0-2",HR_Analytics[[#This Row],[Total Working Years]]&lt;=5,"2-5",HR_Analytics[[#This Row],[Total Working Years]]&lt;=10,"5-10",HR_Analytics[[#This Row],[Total Working Years]]&lt;=20,"10-20",HR_Analytics[[#This Row],[Total Working Years]]&lt;=40,"20-40")</f>
        <v>10-20</v>
      </c>
      <c r="AI344" s="3">
        <v>2</v>
      </c>
      <c r="AJ344" s="3">
        <v>2</v>
      </c>
      <c r="AK344" s="9" t="str">
        <f>VLOOKUP(AJ344,Mapping!$J$10:$K$13,2,0)</f>
        <v>Good</v>
      </c>
      <c r="AL344" s="3">
        <v>11</v>
      </c>
      <c r="AM344" s="3" t="str" cm="1">
        <f t="array" ref="AM344">_xlfn.IFS(HR_Analytics[[#This Row],[Years At Company]]&lt;=2,"0-2",HR_Analytics[[#This Row],[Years At Company]]&lt;=5,"2-5",HR_Analytics[[#This Row],[Years At Company]]&lt;=10,"5-10",HR_Analytics[[#This Row],[Years At Company]]&lt;=20,"10-20",HR_Analytics[[#This Row],[Years At Company]]&lt;=40,"20-40")</f>
        <v>10-20</v>
      </c>
      <c r="AN344" s="3">
        <v>9</v>
      </c>
      <c r="AO344" s="3" t="str" cm="1">
        <f t="array" ref="AO344">_xlfn.IFS(HR_Analytics[[#This Row],[Years In Current Role]]&lt;=2,"0-2",HR_Analytics[[#This Row],[Years In Current Role]]&lt;=5,"2-5",HR_Analytics[[#This Row],[Years In Current Role]]&lt;=10,"5-10",HR_Analytics[[#This Row],[Years In Current Role]]&lt;=15,"10-15",HR_Analytics[[#This Row],[Years In Current Role]]&gt;15,"Above 15")</f>
        <v>5-10</v>
      </c>
      <c r="AP344" s="3">
        <v>4</v>
      </c>
      <c r="AQ344" s="14" t="str" cm="1">
        <f t="array" ref="AQ344">_xlfn.IFS(HR_Analytics[[#This Row],[Years Since Last Promotion]]&lt;=2,"0-2",HR_Analytics[[#This Row],[Years Since Last Promotion]]&lt;=5,"2-5",HR_Analytics[[#This Row],[Years Since Last Promotion]]&lt;=10,"5-10",HR_Analytics[[#This Row],[Years Since Last Promotion]]&lt;=15,"10-15")</f>
        <v>2-5</v>
      </c>
      <c r="AR344" s="14">
        <v>10</v>
      </c>
      <c r="AS344" s="3" t="str" cm="1">
        <f t="array" ref="AS3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45" spans="1:45" x14ac:dyDescent="0.25">
      <c r="A345" s="12">
        <v>29</v>
      </c>
      <c r="B345" s="12" t="str" cm="1">
        <f t="array" ref="B345">_xlfn.IFS(HR_Analytics[[#This Row],[Age]]&lt;=30,"Below 30",HR_Analytics[[#This Row],[Age]]&lt;=40,"30-40",HR_Analytics[[#This Row],[Age]]&lt;=60,"40-60")</f>
        <v>Below 30</v>
      </c>
      <c r="C345" s="9" t="s">
        <v>17</v>
      </c>
      <c r="D345" s="9" t="s">
        <v>11</v>
      </c>
      <c r="E345" s="9" t="s">
        <v>12</v>
      </c>
      <c r="F345" s="3">
        <v>10</v>
      </c>
      <c r="G345" s="3" t="str" cm="1">
        <f t="array" ref="G345">_xlfn.IFS(HR_Analytics[[#This Row],[Distance From Home]]&lt;=5,"1-5",HR_Analytics[[#This Row],[Distance From Home]]&lt;=10,"5-10",HR_Analytics[[#This Row],[Distance From Home]]&lt;=15,"10-15",HR_Analytics[[#This Row],[Distance From Home]]&lt;=20,"15-20",HR_Analytics[[#This Row],[Distance From Home]]&gt;20,"Above 20")</f>
        <v>5-10</v>
      </c>
      <c r="H345" s="3">
        <v>1</v>
      </c>
      <c r="I345" s="9" t="str">
        <f>VLOOKUP(H345,Mapping!$J$2:$K$6,2,0)</f>
        <v>Below College</v>
      </c>
      <c r="J345" s="9" t="s">
        <v>33</v>
      </c>
      <c r="K345" s="3">
        <v>463</v>
      </c>
      <c r="L345" s="3">
        <v>4</v>
      </c>
      <c r="M345" s="9" t="str">
        <f>VLOOKUP(L345,Mapping!$A$2:$B$5,2,0)</f>
        <v>Satisfied</v>
      </c>
      <c r="N345" s="9" t="s">
        <v>14</v>
      </c>
      <c r="O345" s="3">
        <v>2</v>
      </c>
      <c r="P345" s="9" t="str">
        <f>VLOOKUP(O345,Mapping!$A$9:$B$12,2,0)</f>
        <v>Medium</v>
      </c>
      <c r="Q345" s="3">
        <v>2</v>
      </c>
      <c r="R345" s="9" t="str">
        <f>VLOOKUP(Q345,Mapping!$A$16:$B$20,2,0)</f>
        <v>Junior</v>
      </c>
      <c r="S345" s="9" t="s">
        <v>15</v>
      </c>
      <c r="T345" s="3">
        <v>2</v>
      </c>
      <c r="U345" s="9" t="str">
        <f>VLOOKUP(T345,Mapping!$E$9:$F$12,2,0)</f>
        <v>Dissatisfied</v>
      </c>
      <c r="V345" s="9" t="s">
        <v>26</v>
      </c>
      <c r="W345" s="5">
        <v>8268</v>
      </c>
      <c r="X345" s="3">
        <v>1</v>
      </c>
      <c r="Y345" s="9" t="s">
        <v>10</v>
      </c>
      <c r="Z345" s="4">
        <v>14</v>
      </c>
      <c r="AA345" s="24">
        <f>HR_Analytics[[#This Row],[Salary Hike]]/100</f>
        <v>0.14000000000000001</v>
      </c>
      <c r="AB345" s="3">
        <v>3</v>
      </c>
      <c r="AC345" s="9" t="str">
        <f>VLOOKUP(AB345,Mapping!$E$2:$F$3,2,0)</f>
        <v>Excellent</v>
      </c>
      <c r="AD345" s="3">
        <v>1</v>
      </c>
      <c r="AE345" s="9" t="str">
        <f>VLOOKUP(AD345,Mapping!$E$16:$F$19,2,0)</f>
        <v>Very Dissatisfied</v>
      </c>
      <c r="AF345" s="3">
        <v>2</v>
      </c>
      <c r="AG345" s="3">
        <v>7</v>
      </c>
      <c r="AH345" s="3" t="str" cm="1">
        <f t="array" ref="AH345">_xlfn.IFS(HR_Analytics[[#This Row],[Total Working Years]]&lt;=2,"0-2",HR_Analytics[[#This Row],[Total Working Years]]&lt;=5,"2-5",HR_Analytics[[#This Row],[Total Working Years]]&lt;=10,"5-10",HR_Analytics[[#This Row],[Total Working Years]]&lt;=20,"10-20",HR_Analytics[[#This Row],[Total Working Years]]&lt;=40,"20-40")</f>
        <v>5-10</v>
      </c>
      <c r="AI345" s="3">
        <v>2</v>
      </c>
      <c r="AJ345" s="3">
        <v>3</v>
      </c>
      <c r="AK345" s="9" t="str">
        <f>VLOOKUP(AJ345,Mapping!$J$10:$K$13,2,0)</f>
        <v>Better</v>
      </c>
      <c r="AL345" s="3">
        <v>7</v>
      </c>
      <c r="AM345" s="3" t="str" cm="1">
        <f t="array" ref="AM345">_xlfn.IFS(HR_Analytics[[#This Row],[Years At Company]]&lt;=2,"0-2",HR_Analytics[[#This Row],[Years At Company]]&lt;=5,"2-5",HR_Analytics[[#This Row],[Years At Company]]&lt;=10,"5-10",HR_Analytics[[#This Row],[Years At Company]]&lt;=20,"10-20",HR_Analytics[[#This Row],[Years At Company]]&lt;=40,"20-40")</f>
        <v>5-10</v>
      </c>
      <c r="AN345" s="3">
        <v>7</v>
      </c>
      <c r="AO345" s="3" t="str" cm="1">
        <f t="array" ref="AO345">_xlfn.IFS(HR_Analytics[[#This Row],[Years In Current Role]]&lt;=2,"0-2",HR_Analytics[[#This Row],[Years In Current Role]]&lt;=5,"2-5",HR_Analytics[[#This Row],[Years In Current Role]]&lt;=10,"5-10",HR_Analytics[[#This Row],[Years In Current Role]]&lt;=15,"10-15",HR_Analytics[[#This Row],[Years In Current Role]]&gt;15,"Above 15")</f>
        <v>5-10</v>
      </c>
      <c r="AP345" s="3">
        <v>1</v>
      </c>
      <c r="AQ345" s="14" t="str" cm="1">
        <f t="array" ref="AQ345">_xlfn.IFS(HR_Analytics[[#This Row],[Years Since Last Promotion]]&lt;=2,"0-2",HR_Analytics[[#This Row],[Years Since Last Promotion]]&lt;=5,"2-5",HR_Analytics[[#This Row],[Years Since Last Promotion]]&lt;=10,"5-10",HR_Analytics[[#This Row],[Years Since Last Promotion]]&lt;=15,"10-15")</f>
        <v>0-2</v>
      </c>
      <c r="AR345" s="14">
        <v>7</v>
      </c>
      <c r="AS345" s="3" t="str" cm="1">
        <f t="array" ref="AS3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46" spans="1:45" x14ac:dyDescent="0.25">
      <c r="A346" s="12">
        <v>35</v>
      </c>
      <c r="B346" s="12" t="str" cm="1">
        <f t="array" ref="B346">_xlfn.IFS(HR_Analytics[[#This Row],[Age]]&lt;=30,"Below 30",HR_Analytics[[#This Row],[Age]]&lt;=40,"30-40",HR_Analytics[[#This Row],[Age]]&lt;=60,"40-60")</f>
        <v>30-40</v>
      </c>
      <c r="C346" s="9" t="s">
        <v>17</v>
      </c>
      <c r="D346" s="9" t="s">
        <v>11</v>
      </c>
      <c r="E346" s="9" t="s">
        <v>19</v>
      </c>
      <c r="F346" s="3">
        <v>5</v>
      </c>
      <c r="G346" s="3" t="str" cm="1">
        <f t="array" ref="G346">_xlfn.IFS(HR_Analytics[[#This Row],[Distance From Home]]&lt;=5,"1-5",HR_Analytics[[#This Row],[Distance From Home]]&lt;=10,"5-10",HR_Analytics[[#This Row],[Distance From Home]]&lt;=15,"10-15",HR_Analytics[[#This Row],[Distance From Home]]&lt;=20,"15-20",HR_Analytics[[#This Row],[Distance From Home]]&gt;20,"Above 20")</f>
        <v>1-5</v>
      </c>
      <c r="H346" s="3">
        <v>4</v>
      </c>
      <c r="I346" s="9" t="str">
        <f>VLOOKUP(H346,Mapping!$J$2:$K$6,2,0)</f>
        <v>Masters</v>
      </c>
      <c r="J346" s="9" t="s">
        <v>34</v>
      </c>
      <c r="K346" s="3">
        <v>464</v>
      </c>
      <c r="L346" s="3">
        <v>3</v>
      </c>
      <c r="M346" s="9" t="str">
        <f>VLOOKUP(L346,Mapping!$A$2:$B$5,2,0)</f>
        <v>Neutral</v>
      </c>
      <c r="N346" s="9" t="s">
        <v>20</v>
      </c>
      <c r="O346" s="3">
        <v>3</v>
      </c>
      <c r="P346" s="9" t="str">
        <f>VLOOKUP(O346,Mapping!$A$9:$B$12,2,0)</f>
        <v>High</v>
      </c>
      <c r="Q346" s="3">
        <v>3</v>
      </c>
      <c r="R346" s="9" t="str">
        <f>VLOOKUP(Q346,Mapping!$A$16:$B$20,2,0)</f>
        <v>Mid Level</v>
      </c>
      <c r="S346" s="9" t="s">
        <v>27</v>
      </c>
      <c r="T346" s="3">
        <v>2</v>
      </c>
      <c r="U346" s="9" t="str">
        <f>VLOOKUP(T346,Mapping!$E$9:$F$12,2,0)</f>
        <v>Dissatisfied</v>
      </c>
      <c r="V346" s="9" t="s">
        <v>16</v>
      </c>
      <c r="W346" s="5">
        <v>8095</v>
      </c>
      <c r="X346" s="3">
        <v>0</v>
      </c>
      <c r="Y346" s="9" t="s">
        <v>17</v>
      </c>
      <c r="Z346" s="4">
        <v>13</v>
      </c>
      <c r="AA346" s="24">
        <f>HR_Analytics[[#This Row],[Salary Hike]]/100</f>
        <v>0.13</v>
      </c>
      <c r="AB346" s="3">
        <v>3</v>
      </c>
      <c r="AC346" s="9" t="str">
        <f>VLOOKUP(AB346,Mapping!$E$2:$F$3,2,0)</f>
        <v>Excellent</v>
      </c>
      <c r="AD346" s="3">
        <v>4</v>
      </c>
      <c r="AE346" s="9" t="str">
        <f>VLOOKUP(AD346,Mapping!$E$16:$F$19,2,0)</f>
        <v>Satisfied</v>
      </c>
      <c r="AF346" s="3">
        <v>0</v>
      </c>
      <c r="AG346" s="3">
        <v>17</v>
      </c>
      <c r="AH346" s="3" t="str" cm="1">
        <f t="array" ref="AH346">_xlfn.IFS(HR_Analytics[[#This Row],[Total Working Years]]&lt;=2,"0-2",HR_Analytics[[#This Row],[Total Working Years]]&lt;=5,"2-5",HR_Analytics[[#This Row],[Total Working Years]]&lt;=10,"5-10",HR_Analytics[[#This Row],[Total Working Years]]&lt;=20,"10-20",HR_Analytics[[#This Row],[Total Working Years]]&lt;=40,"20-40")</f>
        <v>10-20</v>
      </c>
      <c r="AI346" s="3">
        <v>5</v>
      </c>
      <c r="AJ346" s="3">
        <v>3</v>
      </c>
      <c r="AK346" s="9" t="str">
        <f>VLOOKUP(AJ346,Mapping!$J$10:$K$13,2,0)</f>
        <v>Better</v>
      </c>
      <c r="AL346" s="3">
        <v>16</v>
      </c>
      <c r="AM346" s="3" t="str" cm="1">
        <f t="array" ref="AM346">_xlfn.IFS(HR_Analytics[[#This Row],[Years At Company]]&lt;=2,"0-2",HR_Analytics[[#This Row],[Years At Company]]&lt;=5,"2-5",HR_Analytics[[#This Row],[Years At Company]]&lt;=10,"5-10",HR_Analytics[[#This Row],[Years At Company]]&lt;=20,"10-20",HR_Analytics[[#This Row],[Years At Company]]&lt;=40,"20-40")</f>
        <v>10-20</v>
      </c>
      <c r="AN346" s="3">
        <v>6</v>
      </c>
      <c r="AO346" s="3" t="str" cm="1">
        <f t="array" ref="AO346">_xlfn.IFS(HR_Analytics[[#This Row],[Years In Current Role]]&lt;=2,"0-2",HR_Analytics[[#This Row],[Years In Current Role]]&lt;=5,"2-5",HR_Analytics[[#This Row],[Years In Current Role]]&lt;=10,"5-10",HR_Analytics[[#This Row],[Years In Current Role]]&lt;=15,"10-15",HR_Analytics[[#This Row],[Years In Current Role]]&gt;15,"Above 15")</f>
        <v>5-10</v>
      </c>
      <c r="AP346" s="3">
        <v>0</v>
      </c>
      <c r="AQ346" s="14" t="str" cm="1">
        <f t="array" ref="AQ346">_xlfn.IFS(HR_Analytics[[#This Row],[Years Since Last Promotion]]&lt;=2,"0-2",HR_Analytics[[#This Row],[Years Since Last Promotion]]&lt;=5,"2-5",HR_Analytics[[#This Row],[Years Since Last Promotion]]&lt;=10,"5-10",HR_Analytics[[#This Row],[Years Since Last Promotion]]&lt;=15,"10-15")</f>
        <v>0-2</v>
      </c>
      <c r="AR346" s="14">
        <v>13</v>
      </c>
      <c r="AS346" s="3" t="str" cm="1">
        <f t="array" ref="AS3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347" spans="1:45" x14ac:dyDescent="0.25">
      <c r="A347" s="12">
        <v>23</v>
      </c>
      <c r="B347" s="12" t="str" cm="1">
        <f t="array" ref="B347">_xlfn.IFS(HR_Analytics[[#This Row],[Age]]&lt;=30,"Below 30",HR_Analytics[[#This Row],[Age]]&lt;=40,"30-40",HR_Analytics[[#This Row],[Age]]&lt;=60,"40-60")</f>
        <v>Below 30</v>
      </c>
      <c r="C347" s="9" t="s">
        <v>17</v>
      </c>
      <c r="D347" s="9" t="s">
        <v>11</v>
      </c>
      <c r="E347" s="9" t="s">
        <v>19</v>
      </c>
      <c r="F347" s="3">
        <v>26</v>
      </c>
      <c r="G347" s="3" t="str" cm="1">
        <f t="array" ref="G347">_xlfn.IFS(HR_Analytics[[#This Row],[Distance From Home]]&lt;=5,"1-5",HR_Analytics[[#This Row],[Distance From Home]]&lt;=10,"5-10",HR_Analytics[[#This Row],[Distance From Home]]&lt;=15,"10-15",HR_Analytics[[#This Row],[Distance From Home]]&lt;=20,"15-20",HR_Analytics[[#This Row],[Distance From Home]]&gt;20,"Above 20")</f>
        <v>Above 20</v>
      </c>
      <c r="H347" s="3">
        <v>1</v>
      </c>
      <c r="I347" s="9" t="str">
        <f>VLOOKUP(H347,Mapping!$J$2:$K$6,2,0)</f>
        <v>Below College</v>
      </c>
      <c r="J347" s="9" t="s">
        <v>13</v>
      </c>
      <c r="K347" s="3">
        <v>465</v>
      </c>
      <c r="L347" s="3">
        <v>3</v>
      </c>
      <c r="M347" s="9" t="str">
        <f>VLOOKUP(L347,Mapping!$A$2:$B$5,2,0)</f>
        <v>Neutral</v>
      </c>
      <c r="N347" s="9" t="s">
        <v>20</v>
      </c>
      <c r="O347" s="3">
        <v>3</v>
      </c>
      <c r="P347" s="9" t="str">
        <f>VLOOKUP(O347,Mapping!$A$9:$B$12,2,0)</f>
        <v>High</v>
      </c>
      <c r="Q347" s="3">
        <v>1</v>
      </c>
      <c r="R347" s="9" t="str">
        <f>VLOOKUP(Q347,Mapping!$A$16:$B$20,2,0)</f>
        <v>Entry Level</v>
      </c>
      <c r="S347" s="9" t="s">
        <v>21</v>
      </c>
      <c r="T347" s="3">
        <v>4</v>
      </c>
      <c r="U347" s="9" t="str">
        <f>VLOOKUP(T347,Mapping!$E$9:$F$12,2,0)</f>
        <v>Satisfied</v>
      </c>
      <c r="V347" s="9" t="s">
        <v>26</v>
      </c>
      <c r="W347" s="5">
        <v>2904</v>
      </c>
      <c r="X347" s="3">
        <v>1</v>
      </c>
      <c r="Y347" s="9" t="s">
        <v>17</v>
      </c>
      <c r="Z347" s="4">
        <v>12</v>
      </c>
      <c r="AA347" s="24">
        <f>HR_Analytics[[#This Row],[Salary Hike]]/100</f>
        <v>0.12</v>
      </c>
      <c r="AB347" s="3">
        <v>3</v>
      </c>
      <c r="AC347" s="9" t="str">
        <f>VLOOKUP(AB347,Mapping!$E$2:$F$3,2,0)</f>
        <v>Excellent</v>
      </c>
      <c r="AD347" s="3">
        <v>3</v>
      </c>
      <c r="AE347" s="9" t="str">
        <f>VLOOKUP(AD347,Mapping!$E$16:$F$19,2,0)</f>
        <v>Neutral</v>
      </c>
      <c r="AF347" s="3">
        <v>2</v>
      </c>
      <c r="AG347" s="3">
        <v>4</v>
      </c>
      <c r="AH347" s="3" t="str" cm="1">
        <f t="array" ref="AH347">_xlfn.IFS(HR_Analytics[[#This Row],[Total Working Years]]&lt;=2,"0-2",HR_Analytics[[#This Row],[Total Working Years]]&lt;=5,"2-5",HR_Analytics[[#This Row],[Total Working Years]]&lt;=10,"5-10",HR_Analytics[[#This Row],[Total Working Years]]&lt;=20,"10-20",HR_Analytics[[#This Row],[Total Working Years]]&lt;=40,"20-40")</f>
        <v>2-5</v>
      </c>
      <c r="AI347" s="3">
        <v>2</v>
      </c>
      <c r="AJ347" s="3">
        <v>2</v>
      </c>
      <c r="AK347" s="9" t="str">
        <f>VLOOKUP(AJ347,Mapping!$J$10:$K$13,2,0)</f>
        <v>Good</v>
      </c>
      <c r="AL347" s="3">
        <v>4</v>
      </c>
      <c r="AM347" s="3" t="str" cm="1">
        <f t="array" ref="AM347">_xlfn.IFS(HR_Analytics[[#This Row],[Years At Company]]&lt;=2,"0-2",HR_Analytics[[#This Row],[Years At Company]]&lt;=5,"2-5",HR_Analytics[[#This Row],[Years At Company]]&lt;=10,"5-10",HR_Analytics[[#This Row],[Years At Company]]&lt;=20,"10-20",HR_Analytics[[#This Row],[Years At Company]]&lt;=40,"20-40")</f>
        <v>2-5</v>
      </c>
      <c r="AN347" s="3">
        <v>2</v>
      </c>
      <c r="AO347" s="3" t="str" cm="1">
        <f t="array" ref="AO347">_xlfn.IFS(HR_Analytics[[#This Row],[Years In Current Role]]&lt;=2,"0-2",HR_Analytics[[#This Row],[Years In Current Role]]&lt;=5,"2-5",HR_Analytics[[#This Row],[Years In Current Role]]&lt;=10,"5-10",HR_Analytics[[#This Row],[Years In Current Role]]&lt;=15,"10-15",HR_Analytics[[#This Row],[Years In Current Role]]&gt;15,"Above 15")</f>
        <v>0-2</v>
      </c>
      <c r="AP347" s="3">
        <v>0</v>
      </c>
      <c r="AQ347" s="14" t="str" cm="1">
        <f t="array" ref="AQ347">_xlfn.IFS(HR_Analytics[[#This Row],[Years Since Last Promotion]]&lt;=2,"0-2",HR_Analytics[[#This Row],[Years Since Last Promotion]]&lt;=5,"2-5",HR_Analytics[[#This Row],[Years Since Last Promotion]]&lt;=10,"5-10",HR_Analytics[[#This Row],[Years Since Last Promotion]]&lt;=15,"10-15")</f>
        <v>0-2</v>
      </c>
      <c r="AR347" s="14">
        <v>2</v>
      </c>
      <c r="AS347" s="3" t="str" cm="1">
        <f t="array" ref="AS3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48" spans="1:45" x14ac:dyDescent="0.25">
      <c r="A348" s="12">
        <v>41</v>
      </c>
      <c r="B348" s="12" t="str" cm="1">
        <f t="array" ref="B348">_xlfn.IFS(HR_Analytics[[#This Row],[Age]]&lt;=30,"Below 30",HR_Analytics[[#This Row],[Age]]&lt;=40,"30-40",HR_Analytics[[#This Row],[Age]]&lt;=60,"40-60")</f>
        <v>40-60</v>
      </c>
      <c r="C348" s="9" t="s">
        <v>17</v>
      </c>
      <c r="D348" s="9" t="s">
        <v>11</v>
      </c>
      <c r="E348" s="9" t="s">
        <v>19</v>
      </c>
      <c r="F348" s="3">
        <v>6</v>
      </c>
      <c r="G348" s="3" t="str" cm="1">
        <f t="array" ref="G348">_xlfn.IFS(HR_Analytics[[#This Row],[Distance From Home]]&lt;=5,"1-5",HR_Analytics[[#This Row],[Distance From Home]]&lt;=10,"5-10",HR_Analytics[[#This Row],[Distance From Home]]&lt;=15,"10-15",HR_Analytics[[#This Row],[Distance From Home]]&lt;=20,"15-20",HR_Analytics[[#This Row],[Distance From Home]]&gt;20,"Above 20")</f>
        <v>5-10</v>
      </c>
      <c r="H348" s="3">
        <v>3</v>
      </c>
      <c r="I348" s="9" t="str">
        <f>VLOOKUP(H348,Mapping!$J$2:$K$6,2,0)</f>
        <v>Bachelors</v>
      </c>
      <c r="J348" s="9" t="s">
        <v>25</v>
      </c>
      <c r="K348" s="3">
        <v>466</v>
      </c>
      <c r="L348" s="3">
        <v>4</v>
      </c>
      <c r="M348" s="9" t="str">
        <f>VLOOKUP(L348,Mapping!$A$2:$B$5,2,0)</f>
        <v>Satisfied</v>
      </c>
      <c r="N348" s="9" t="s">
        <v>20</v>
      </c>
      <c r="O348" s="3">
        <v>2</v>
      </c>
      <c r="P348" s="9" t="str">
        <f>VLOOKUP(O348,Mapping!$A$9:$B$12,2,0)</f>
        <v>Medium</v>
      </c>
      <c r="Q348" s="3">
        <v>2</v>
      </c>
      <c r="R348" s="9" t="str">
        <f>VLOOKUP(Q348,Mapping!$A$16:$B$20,2,0)</f>
        <v>Junior</v>
      </c>
      <c r="S348" s="9" t="s">
        <v>27</v>
      </c>
      <c r="T348" s="3">
        <v>2</v>
      </c>
      <c r="U348" s="9" t="str">
        <f>VLOOKUP(T348,Mapping!$E$9:$F$12,2,0)</f>
        <v>Dissatisfied</v>
      </c>
      <c r="V348" s="9" t="s">
        <v>16</v>
      </c>
      <c r="W348" s="5">
        <v>6032</v>
      </c>
      <c r="X348" s="3">
        <v>6</v>
      </c>
      <c r="Y348" s="9" t="s">
        <v>10</v>
      </c>
      <c r="Z348" s="4">
        <v>15</v>
      </c>
      <c r="AA348" s="24">
        <f>HR_Analytics[[#This Row],[Salary Hike]]/100</f>
        <v>0.15</v>
      </c>
      <c r="AB348" s="3">
        <v>3</v>
      </c>
      <c r="AC348" s="9" t="str">
        <f>VLOOKUP(AB348,Mapping!$E$2:$F$3,2,0)</f>
        <v>Excellent</v>
      </c>
      <c r="AD348" s="3">
        <v>4</v>
      </c>
      <c r="AE348" s="9" t="str">
        <f>VLOOKUP(AD348,Mapping!$E$16:$F$19,2,0)</f>
        <v>Satisfied</v>
      </c>
      <c r="AF348" s="3">
        <v>0</v>
      </c>
      <c r="AG348" s="3">
        <v>8</v>
      </c>
      <c r="AH348" s="3" t="str" cm="1">
        <f t="array" ref="AH348">_xlfn.IFS(HR_Analytics[[#This Row],[Total Working Years]]&lt;=2,"0-2",HR_Analytics[[#This Row],[Total Working Years]]&lt;=5,"2-5",HR_Analytics[[#This Row],[Total Working Years]]&lt;=10,"5-10",HR_Analytics[[#This Row],[Total Working Years]]&lt;=20,"10-20",HR_Analytics[[#This Row],[Total Working Years]]&lt;=40,"20-40")</f>
        <v>5-10</v>
      </c>
      <c r="AI348" s="3">
        <v>3</v>
      </c>
      <c r="AJ348" s="3">
        <v>3</v>
      </c>
      <c r="AK348" s="9" t="str">
        <f>VLOOKUP(AJ348,Mapping!$J$10:$K$13,2,0)</f>
        <v>Better</v>
      </c>
      <c r="AL348" s="3">
        <v>5</v>
      </c>
      <c r="AM348" s="3" t="str" cm="1">
        <f t="array" ref="AM348">_xlfn.IFS(HR_Analytics[[#This Row],[Years At Company]]&lt;=2,"0-2",HR_Analytics[[#This Row],[Years At Company]]&lt;=5,"2-5",HR_Analytics[[#This Row],[Years At Company]]&lt;=10,"5-10",HR_Analytics[[#This Row],[Years At Company]]&lt;=20,"10-20",HR_Analytics[[#This Row],[Years At Company]]&lt;=40,"20-40")</f>
        <v>2-5</v>
      </c>
      <c r="AN348" s="3">
        <v>4</v>
      </c>
      <c r="AO348" s="3" t="str" cm="1">
        <f t="array" ref="AO348">_xlfn.IFS(HR_Analytics[[#This Row],[Years In Current Role]]&lt;=2,"0-2",HR_Analytics[[#This Row],[Years In Current Role]]&lt;=5,"2-5",HR_Analytics[[#This Row],[Years In Current Role]]&lt;=10,"5-10",HR_Analytics[[#This Row],[Years In Current Role]]&lt;=15,"10-15",HR_Analytics[[#This Row],[Years In Current Role]]&gt;15,"Above 15")</f>
        <v>2-5</v>
      </c>
      <c r="AP348" s="3">
        <v>1</v>
      </c>
      <c r="AQ348" s="14" t="str" cm="1">
        <f t="array" ref="AQ348">_xlfn.IFS(HR_Analytics[[#This Row],[Years Since Last Promotion]]&lt;=2,"0-2",HR_Analytics[[#This Row],[Years Since Last Promotion]]&lt;=5,"2-5",HR_Analytics[[#This Row],[Years Since Last Promotion]]&lt;=10,"5-10",HR_Analytics[[#This Row],[Years Since Last Promotion]]&lt;=15,"10-15")</f>
        <v>0-2</v>
      </c>
      <c r="AR348" s="14">
        <v>2</v>
      </c>
      <c r="AS348" s="3" t="str" cm="1">
        <f t="array" ref="AS3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49" spans="1:45" x14ac:dyDescent="0.25">
      <c r="A349" s="12">
        <v>47</v>
      </c>
      <c r="B349" s="12" t="str" cm="1">
        <f t="array" ref="B349">_xlfn.IFS(HR_Analytics[[#This Row],[Age]]&lt;=30,"Below 30",HR_Analytics[[#This Row],[Age]]&lt;=40,"30-40",HR_Analytics[[#This Row],[Age]]&lt;=60,"40-60")</f>
        <v>40-60</v>
      </c>
      <c r="C349" s="9" t="s">
        <v>17</v>
      </c>
      <c r="D349" s="9" t="s">
        <v>18</v>
      </c>
      <c r="E349" s="9" t="s">
        <v>12</v>
      </c>
      <c r="F349" s="3">
        <v>4</v>
      </c>
      <c r="G349" s="3" t="str" cm="1">
        <f t="array" ref="G349">_xlfn.IFS(HR_Analytics[[#This Row],[Distance From Home]]&lt;=5,"1-5",HR_Analytics[[#This Row],[Distance From Home]]&lt;=10,"5-10",HR_Analytics[[#This Row],[Distance From Home]]&lt;=15,"10-15",HR_Analytics[[#This Row],[Distance From Home]]&lt;=20,"15-20",HR_Analytics[[#This Row],[Distance From Home]]&gt;20,"Above 20")</f>
        <v>1-5</v>
      </c>
      <c r="H349" s="3">
        <v>1</v>
      </c>
      <c r="I349" s="9" t="str">
        <f>VLOOKUP(H349,Mapping!$J$2:$K$6,2,0)</f>
        <v>Below College</v>
      </c>
      <c r="J349" s="9" t="s">
        <v>25</v>
      </c>
      <c r="K349" s="3">
        <v>467</v>
      </c>
      <c r="L349" s="3">
        <v>2</v>
      </c>
      <c r="M349" s="9" t="str">
        <f>VLOOKUP(L349,Mapping!$A$2:$B$5,2,0)</f>
        <v>Dissatisfied</v>
      </c>
      <c r="N349" s="9" t="s">
        <v>20</v>
      </c>
      <c r="O349" s="3">
        <v>3</v>
      </c>
      <c r="P349" s="9" t="str">
        <f>VLOOKUP(O349,Mapping!$A$9:$B$12,2,0)</f>
        <v>High</v>
      </c>
      <c r="Q349" s="3">
        <v>2</v>
      </c>
      <c r="R349" s="9" t="str">
        <f>VLOOKUP(Q349,Mapping!$A$16:$B$20,2,0)</f>
        <v>Junior</v>
      </c>
      <c r="S349" s="9" t="s">
        <v>31</v>
      </c>
      <c r="T349" s="3">
        <v>3</v>
      </c>
      <c r="U349" s="9" t="str">
        <f>VLOOKUP(T349,Mapping!$E$9:$F$12,2,0)</f>
        <v>Neutral</v>
      </c>
      <c r="V349" s="9" t="s">
        <v>16</v>
      </c>
      <c r="W349" s="5">
        <v>2976</v>
      </c>
      <c r="X349" s="3">
        <v>3</v>
      </c>
      <c r="Y349" s="9" t="s">
        <v>17</v>
      </c>
      <c r="Z349" s="4">
        <v>19</v>
      </c>
      <c r="AA349" s="24">
        <f>HR_Analytics[[#This Row],[Salary Hike]]/100</f>
        <v>0.19</v>
      </c>
      <c r="AB349" s="3">
        <v>3</v>
      </c>
      <c r="AC349" s="9" t="str">
        <f>VLOOKUP(AB349,Mapping!$E$2:$F$3,2,0)</f>
        <v>Excellent</v>
      </c>
      <c r="AD349" s="3">
        <v>1</v>
      </c>
      <c r="AE349" s="9" t="str">
        <f>VLOOKUP(AD349,Mapping!$E$16:$F$19,2,0)</f>
        <v>Very Dissatisfied</v>
      </c>
      <c r="AF349" s="3">
        <v>0</v>
      </c>
      <c r="AG349" s="3">
        <v>5</v>
      </c>
      <c r="AH349" s="3" t="str" cm="1">
        <f t="array" ref="AH349">_xlfn.IFS(HR_Analytics[[#This Row],[Total Working Years]]&lt;=2,"0-2",HR_Analytics[[#This Row],[Total Working Years]]&lt;=5,"2-5",HR_Analytics[[#This Row],[Total Working Years]]&lt;=10,"5-10",HR_Analytics[[#This Row],[Total Working Years]]&lt;=20,"10-20",HR_Analytics[[#This Row],[Total Working Years]]&lt;=40,"20-40")</f>
        <v>2-5</v>
      </c>
      <c r="AI349" s="3">
        <v>3</v>
      </c>
      <c r="AJ349" s="3">
        <v>3</v>
      </c>
      <c r="AK349" s="9" t="str">
        <f>VLOOKUP(AJ349,Mapping!$J$10:$K$13,2,0)</f>
        <v>Better</v>
      </c>
      <c r="AL349" s="3">
        <v>0</v>
      </c>
      <c r="AM349" s="3" t="str" cm="1">
        <f t="array" ref="AM349">_xlfn.IFS(HR_Analytics[[#This Row],[Years At Company]]&lt;=2,"0-2",HR_Analytics[[#This Row],[Years At Company]]&lt;=5,"2-5",HR_Analytics[[#This Row],[Years At Company]]&lt;=10,"5-10",HR_Analytics[[#This Row],[Years At Company]]&lt;=20,"10-20",HR_Analytics[[#This Row],[Years At Company]]&lt;=40,"20-40")</f>
        <v>0-2</v>
      </c>
      <c r="AN349" s="3">
        <v>0</v>
      </c>
      <c r="AO349" s="3" t="str" cm="1">
        <f t="array" ref="AO349">_xlfn.IFS(HR_Analytics[[#This Row],[Years In Current Role]]&lt;=2,"0-2",HR_Analytics[[#This Row],[Years In Current Role]]&lt;=5,"2-5",HR_Analytics[[#This Row],[Years In Current Role]]&lt;=10,"5-10",HR_Analytics[[#This Row],[Years In Current Role]]&lt;=15,"10-15",HR_Analytics[[#This Row],[Years In Current Role]]&gt;15,"Above 15")</f>
        <v>0-2</v>
      </c>
      <c r="AP349" s="3">
        <v>0</v>
      </c>
      <c r="AQ349" s="14" t="str" cm="1">
        <f t="array" ref="AQ349">_xlfn.IFS(HR_Analytics[[#This Row],[Years Since Last Promotion]]&lt;=2,"0-2",HR_Analytics[[#This Row],[Years Since Last Promotion]]&lt;=5,"2-5",HR_Analytics[[#This Row],[Years Since Last Promotion]]&lt;=10,"5-10",HR_Analytics[[#This Row],[Years Since Last Promotion]]&lt;=15,"10-15")</f>
        <v>0-2</v>
      </c>
      <c r="AR349" s="14">
        <v>0</v>
      </c>
      <c r="AS349" s="3" t="str" cm="1">
        <f t="array" ref="AS3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50" spans="1:45" x14ac:dyDescent="0.25">
      <c r="A350" s="12">
        <v>42</v>
      </c>
      <c r="B350" s="12" t="str" cm="1">
        <f t="array" ref="B350">_xlfn.IFS(HR_Analytics[[#This Row],[Age]]&lt;=30,"Below 30",HR_Analytics[[#This Row],[Age]]&lt;=40,"30-40",HR_Analytics[[#This Row],[Age]]&lt;=60,"40-60")</f>
        <v>40-60</v>
      </c>
      <c r="C350" s="9" t="s">
        <v>17</v>
      </c>
      <c r="D350" s="9" t="s">
        <v>11</v>
      </c>
      <c r="E350" s="9" t="s">
        <v>19</v>
      </c>
      <c r="F350" s="3">
        <v>23</v>
      </c>
      <c r="G350" s="3" t="str" cm="1">
        <f t="array" ref="G350">_xlfn.IFS(HR_Analytics[[#This Row],[Distance From Home]]&lt;=5,"1-5",HR_Analytics[[#This Row],[Distance From Home]]&lt;=10,"5-10",HR_Analytics[[#This Row],[Distance From Home]]&lt;=15,"10-15",HR_Analytics[[#This Row],[Distance From Home]]&lt;=20,"15-20",HR_Analytics[[#This Row],[Distance From Home]]&gt;20,"Above 20")</f>
        <v>Above 20</v>
      </c>
      <c r="H350" s="3">
        <v>5</v>
      </c>
      <c r="I350" s="9" t="str">
        <f>VLOOKUP(H350,Mapping!$J$2:$K$6,2,0)</f>
        <v>Doctor</v>
      </c>
      <c r="J350" s="9" t="s">
        <v>13</v>
      </c>
      <c r="K350" s="3">
        <v>468</v>
      </c>
      <c r="L350" s="3">
        <v>1</v>
      </c>
      <c r="M350" s="9" t="str">
        <f>VLOOKUP(L350,Mapping!$A$2:$B$5,2,0)</f>
        <v>Very Dissatisfied</v>
      </c>
      <c r="N350" s="9" t="s">
        <v>14</v>
      </c>
      <c r="O350" s="3">
        <v>3</v>
      </c>
      <c r="P350" s="9" t="str">
        <f>VLOOKUP(O350,Mapping!$A$9:$B$12,2,0)</f>
        <v>High</v>
      </c>
      <c r="Q350" s="3">
        <v>4</v>
      </c>
      <c r="R350" s="9" t="str">
        <f>VLOOKUP(Q350,Mapping!$A$16:$B$20,2,0)</f>
        <v>Senior</v>
      </c>
      <c r="S350" s="9" t="s">
        <v>32</v>
      </c>
      <c r="T350" s="3">
        <v>4</v>
      </c>
      <c r="U350" s="9" t="str">
        <f>VLOOKUP(T350,Mapping!$E$9:$F$12,2,0)</f>
        <v>Satisfied</v>
      </c>
      <c r="V350" s="9" t="s">
        <v>16</v>
      </c>
      <c r="W350" s="5">
        <v>15992</v>
      </c>
      <c r="X350" s="3">
        <v>2</v>
      </c>
      <c r="Y350" s="9" t="s">
        <v>17</v>
      </c>
      <c r="Z350" s="4">
        <v>14</v>
      </c>
      <c r="AA350" s="24">
        <f>HR_Analytics[[#This Row],[Salary Hike]]/100</f>
        <v>0.14000000000000001</v>
      </c>
      <c r="AB350" s="3">
        <v>3</v>
      </c>
      <c r="AC350" s="9" t="str">
        <f>VLOOKUP(AB350,Mapping!$E$2:$F$3,2,0)</f>
        <v>Excellent</v>
      </c>
      <c r="AD350" s="3">
        <v>2</v>
      </c>
      <c r="AE350" s="9" t="str">
        <f>VLOOKUP(AD350,Mapping!$E$16:$F$19,2,0)</f>
        <v>Dissatisfied</v>
      </c>
      <c r="AF350" s="3">
        <v>0</v>
      </c>
      <c r="AG350" s="3">
        <v>16</v>
      </c>
      <c r="AH350" s="3" t="str" cm="1">
        <f t="array" ref="AH350">_xlfn.IFS(HR_Analytics[[#This Row],[Total Working Years]]&lt;=2,"0-2",HR_Analytics[[#This Row],[Total Working Years]]&lt;=5,"2-5",HR_Analytics[[#This Row],[Total Working Years]]&lt;=10,"5-10",HR_Analytics[[#This Row],[Total Working Years]]&lt;=20,"10-20",HR_Analytics[[#This Row],[Total Working Years]]&lt;=40,"20-40")</f>
        <v>10-20</v>
      </c>
      <c r="AI350" s="3">
        <v>2</v>
      </c>
      <c r="AJ350" s="3">
        <v>3</v>
      </c>
      <c r="AK350" s="9" t="str">
        <f>VLOOKUP(AJ350,Mapping!$J$10:$K$13,2,0)</f>
        <v>Better</v>
      </c>
      <c r="AL350" s="3">
        <v>1</v>
      </c>
      <c r="AM350" s="3" t="str" cm="1">
        <f t="array" ref="AM350">_xlfn.IFS(HR_Analytics[[#This Row],[Years At Company]]&lt;=2,"0-2",HR_Analytics[[#This Row],[Years At Company]]&lt;=5,"2-5",HR_Analytics[[#This Row],[Years At Company]]&lt;=10,"5-10",HR_Analytics[[#This Row],[Years At Company]]&lt;=20,"10-20",HR_Analytics[[#This Row],[Years At Company]]&lt;=40,"20-40")</f>
        <v>0-2</v>
      </c>
      <c r="AN350" s="3">
        <v>0</v>
      </c>
      <c r="AO350" s="3" t="str" cm="1">
        <f t="array" ref="AO350">_xlfn.IFS(HR_Analytics[[#This Row],[Years In Current Role]]&lt;=2,"0-2",HR_Analytics[[#This Row],[Years In Current Role]]&lt;=5,"2-5",HR_Analytics[[#This Row],[Years In Current Role]]&lt;=10,"5-10",HR_Analytics[[#This Row],[Years In Current Role]]&lt;=15,"10-15",HR_Analytics[[#This Row],[Years In Current Role]]&gt;15,"Above 15")</f>
        <v>0-2</v>
      </c>
      <c r="AP350" s="3">
        <v>0</v>
      </c>
      <c r="AQ350" s="14" t="str" cm="1">
        <f t="array" ref="AQ350">_xlfn.IFS(HR_Analytics[[#This Row],[Years Since Last Promotion]]&lt;=2,"0-2",HR_Analytics[[#This Row],[Years Since Last Promotion]]&lt;=5,"2-5",HR_Analytics[[#This Row],[Years Since Last Promotion]]&lt;=10,"5-10",HR_Analytics[[#This Row],[Years Since Last Promotion]]&lt;=15,"10-15")</f>
        <v>0-2</v>
      </c>
      <c r="AR350" s="14">
        <v>0</v>
      </c>
      <c r="AS350" s="3" t="str" cm="1">
        <f t="array" ref="AS3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51" spans="1:45" x14ac:dyDescent="0.25">
      <c r="A351" s="12">
        <v>29</v>
      </c>
      <c r="B351" s="12" t="str" cm="1">
        <f t="array" ref="B351">_xlfn.IFS(HR_Analytics[[#This Row],[Age]]&lt;=30,"Below 30",HR_Analytics[[#This Row],[Age]]&lt;=40,"30-40",HR_Analytics[[#This Row],[Age]]&lt;=60,"40-60")</f>
        <v>Below 30</v>
      </c>
      <c r="C351" s="9" t="s">
        <v>17</v>
      </c>
      <c r="D351" s="9" t="s">
        <v>29</v>
      </c>
      <c r="E351" s="9" t="s">
        <v>12</v>
      </c>
      <c r="F351" s="3">
        <v>2</v>
      </c>
      <c r="G351" s="3" t="str" cm="1">
        <f t="array" ref="G351">_xlfn.IFS(HR_Analytics[[#This Row],[Distance From Home]]&lt;=5,"1-5",HR_Analytics[[#This Row],[Distance From Home]]&lt;=10,"5-10",HR_Analytics[[#This Row],[Distance From Home]]&lt;=15,"10-15",HR_Analytics[[#This Row],[Distance From Home]]&lt;=20,"15-20",HR_Analytics[[#This Row],[Distance From Home]]&gt;20,"Above 20")</f>
        <v>1-5</v>
      </c>
      <c r="H351" s="3">
        <v>3</v>
      </c>
      <c r="I351" s="9" t="str">
        <f>VLOOKUP(H351,Mapping!$J$2:$K$6,2,0)</f>
        <v>Bachelors</v>
      </c>
      <c r="J351" s="9" t="s">
        <v>13</v>
      </c>
      <c r="K351" s="3">
        <v>469</v>
      </c>
      <c r="L351" s="3">
        <v>4</v>
      </c>
      <c r="M351" s="9" t="str">
        <f>VLOOKUP(L351,Mapping!$A$2:$B$5,2,0)</f>
        <v>Satisfied</v>
      </c>
      <c r="N351" s="9" t="s">
        <v>20</v>
      </c>
      <c r="O351" s="3">
        <v>3</v>
      </c>
      <c r="P351" s="9" t="str">
        <f>VLOOKUP(O351,Mapping!$A$9:$B$12,2,0)</f>
        <v>High</v>
      </c>
      <c r="Q351" s="3">
        <v>2</v>
      </c>
      <c r="R351" s="9" t="str">
        <f>VLOOKUP(Q351,Mapping!$A$16:$B$20,2,0)</f>
        <v>Junior</v>
      </c>
      <c r="S351" s="9" t="s">
        <v>15</v>
      </c>
      <c r="T351" s="3">
        <v>3</v>
      </c>
      <c r="U351" s="9" t="str">
        <f>VLOOKUP(T351,Mapping!$E$9:$F$12,2,0)</f>
        <v>Neutral</v>
      </c>
      <c r="V351" s="9" t="s">
        <v>22</v>
      </c>
      <c r="W351" s="5">
        <v>4649</v>
      </c>
      <c r="X351" s="3">
        <v>1</v>
      </c>
      <c r="Y351" s="9" t="s">
        <v>17</v>
      </c>
      <c r="Z351" s="4">
        <v>14</v>
      </c>
      <c r="AA351" s="24">
        <f>HR_Analytics[[#This Row],[Salary Hike]]/100</f>
        <v>0.14000000000000001</v>
      </c>
      <c r="AB351" s="3">
        <v>3</v>
      </c>
      <c r="AC351" s="9" t="str">
        <f>VLOOKUP(AB351,Mapping!$E$2:$F$3,2,0)</f>
        <v>Excellent</v>
      </c>
      <c r="AD351" s="3">
        <v>1</v>
      </c>
      <c r="AE351" s="9" t="str">
        <f>VLOOKUP(AD351,Mapping!$E$16:$F$19,2,0)</f>
        <v>Very Dissatisfied</v>
      </c>
      <c r="AF351" s="3">
        <v>1</v>
      </c>
      <c r="AG351" s="3">
        <v>4</v>
      </c>
      <c r="AH351" s="3" t="str" cm="1">
        <f t="array" ref="AH351">_xlfn.IFS(HR_Analytics[[#This Row],[Total Working Years]]&lt;=2,"0-2",HR_Analytics[[#This Row],[Total Working Years]]&lt;=5,"2-5",HR_Analytics[[#This Row],[Total Working Years]]&lt;=10,"5-10",HR_Analytics[[#This Row],[Total Working Years]]&lt;=20,"10-20",HR_Analytics[[#This Row],[Total Working Years]]&lt;=40,"20-40")</f>
        <v>2-5</v>
      </c>
      <c r="AI351" s="3">
        <v>3</v>
      </c>
      <c r="AJ351" s="3">
        <v>2</v>
      </c>
      <c r="AK351" s="9" t="str">
        <f>VLOOKUP(AJ351,Mapping!$J$10:$K$13,2,0)</f>
        <v>Good</v>
      </c>
      <c r="AL351" s="3">
        <v>4</v>
      </c>
      <c r="AM351" s="3" t="str" cm="1">
        <f t="array" ref="AM351">_xlfn.IFS(HR_Analytics[[#This Row],[Years At Company]]&lt;=2,"0-2",HR_Analytics[[#This Row],[Years At Company]]&lt;=5,"2-5",HR_Analytics[[#This Row],[Years At Company]]&lt;=10,"5-10",HR_Analytics[[#This Row],[Years At Company]]&lt;=20,"10-20",HR_Analytics[[#This Row],[Years At Company]]&lt;=40,"20-40")</f>
        <v>2-5</v>
      </c>
      <c r="AN351" s="3">
        <v>3</v>
      </c>
      <c r="AO351" s="3" t="str" cm="1">
        <f t="array" ref="AO351">_xlfn.IFS(HR_Analytics[[#This Row],[Years In Current Role]]&lt;=2,"0-2",HR_Analytics[[#This Row],[Years In Current Role]]&lt;=5,"2-5",HR_Analytics[[#This Row],[Years In Current Role]]&lt;=10,"5-10",HR_Analytics[[#This Row],[Years In Current Role]]&lt;=15,"10-15",HR_Analytics[[#This Row],[Years In Current Role]]&gt;15,"Above 15")</f>
        <v>2-5</v>
      </c>
      <c r="AP351" s="3">
        <v>0</v>
      </c>
      <c r="AQ351" s="14" t="str" cm="1">
        <f t="array" ref="AQ351">_xlfn.IFS(HR_Analytics[[#This Row],[Years Since Last Promotion]]&lt;=2,"0-2",HR_Analytics[[#This Row],[Years Since Last Promotion]]&lt;=5,"2-5",HR_Analytics[[#This Row],[Years Since Last Promotion]]&lt;=10,"5-10",HR_Analytics[[#This Row],[Years Since Last Promotion]]&lt;=15,"10-15")</f>
        <v>0-2</v>
      </c>
      <c r="AR351" s="14">
        <v>2</v>
      </c>
      <c r="AS351" s="3" t="str" cm="1">
        <f t="array" ref="AS3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52" spans="1:45" x14ac:dyDescent="0.25">
      <c r="A352" s="12">
        <v>42</v>
      </c>
      <c r="B352" s="12" t="str" cm="1">
        <f t="array" ref="B352">_xlfn.IFS(HR_Analytics[[#This Row],[Age]]&lt;=30,"Below 30",HR_Analytics[[#This Row],[Age]]&lt;=40,"30-40",HR_Analytics[[#This Row],[Age]]&lt;=60,"40-60")</f>
        <v>40-60</v>
      </c>
      <c r="C352" s="9" t="s">
        <v>17</v>
      </c>
      <c r="D352" s="9" t="s">
        <v>11</v>
      </c>
      <c r="E352" s="9" t="s">
        <v>35</v>
      </c>
      <c r="F352" s="3">
        <v>2</v>
      </c>
      <c r="G352" s="3" t="str" cm="1">
        <f t="array" ref="G352">_xlfn.IFS(HR_Analytics[[#This Row],[Distance From Home]]&lt;=5,"1-5",HR_Analytics[[#This Row],[Distance From Home]]&lt;=10,"5-10",HR_Analytics[[#This Row],[Distance From Home]]&lt;=15,"10-15",HR_Analytics[[#This Row],[Distance From Home]]&lt;=20,"15-20",HR_Analytics[[#This Row],[Distance From Home]]&gt;20,"Above 20")</f>
        <v>1-5</v>
      </c>
      <c r="H352" s="3">
        <v>1</v>
      </c>
      <c r="I352" s="9" t="str">
        <f>VLOOKUP(H352,Mapping!$J$2:$K$6,2,0)</f>
        <v>Below College</v>
      </c>
      <c r="J352" s="9" t="s">
        <v>34</v>
      </c>
      <c r="K352" s="3">
        <v>470</v>
      </c>
      <c r="L352" s="3">
        <v>3</v>
      </c>
      <c r="M352" s="9" t="str">
        <f>VLOOKUP(L352,Mapping!$A$2:$B$5,2,0)</f>
        <v>Neutral</v>
      </c>
      <c r="N352" s="9" t="s">
        <v>20</v>
      </c>
      <c r="O352" s="3">
        <v>3</v>
      </c>
      <c r="P352" s="9" t="str">
        <f>VLOOKUP(O352,Mapping!$A$9:$B$12,2,0)</f>
        <v>High</v>
      </c>
      <c r="Q352" s="3">
        <v>1</v>
      </c>
      <c r="R352" s="9" t="str">
        <f>VLOOKUP(Q352,Mapping!$A$16:$B$20,2,0)</f>
        <v>Entry Level</v>
      </c>
      <c r="S352" s="9" t="s">
        <v>35</v>
      </c>
      <c r="T352" s="3">
        <v>3</v>
      </c>
      <c r="U352" s="9" t="str">
        <f>VLOOKUP(T352,Mapping!$E$9:$F$12,2,0)</f>
        <v>Neutral</v>
      </c>
      <c r="V352" s="9" t="s">
        <v>26</v>
      </c>
      <c r="W352" s="5">
        <v>2696</v>
      </c>
      <c r="X352" s="3">
        <v>0</v>
      </c>
      <c r="Y352" s="9" t="s">
        <v>10</v>
      </c>
      <c r="Z352" s="4">
        <v>11</v>
      </c>
      <c r="AA352" s="24">
        <f>HR_Analytics[[#This Row],[Salary Hike]]/100</f>
        <v>0.11</v>
      </c>
      <c r="AB352" s="3">
        <v>3</v>
      </c>
      <c r="AC352" s="9" t="str">
        <f>VLOOKUP(AB352,Mapping!$E$2:$F$3,2,0)</f>
        <v>Excellent</v>
      </c>
      <c r="AD352" s="3">
        <v>3</v>
      </c>
      <c r="AE352" s="9" t="str">
        <f>VLOOKUP(AD352,Mapping!$E$16:$F$19,2,0)</f>
        <v>Neutral</v>
      </c>
      <c r="AF352" s="3">
        <v>1</v>
      </c>
      <c r="AG352" s="3">
        <v>4</v>
      </c>
      <c r="AH352" s="3" t="str" cm="1">
        <f t="array" ref="AH352">_xlfn.IFS(HR_Analytics[[#This Row],[Total Working Years]]&lt;=2,"0-2",HR_Analytics[[#This Row],[Total Working Years]]&lt;=5,"2-5",HR_Analytics[[#This Row],[Total Working Years]]&lt;=10,"5-10",HR_Analytics[[#This Row],[Total Working Years]]&lt;=20,"10-20",HR_Analytics[[#This Row],[Total Working Years]]&lt;=40,"20-40")</f>
        <v>2-5</v>
      </c>
      <c r="AI352" s="3">
        <v>5</v>
      </c>
      <c r="AJ352" s="3">
        <v>3</v>
      </c>
      <c r="AK352" s="9" t="str">
        <f>VLOOKUP(AJ352,Mapping!$J$10:$K$13,2,0)</f>
        <v>Better</v>
      </c>
      <c r="AL352" s="3">
        <v>3</v>
      </c>
      <c r="AM352" s="3" t="str" cm="1">
        <f t="array" ref="AM352">_xlfn.IFS(HR_Analytics[[#This Row],[Years At Company]]&lt;=2,"0-2",HR_Analytics[[#This Row],[Years At Company]]&lt;=5,"2-5",HR_Analytics[[#This Row],[Years At Company]]&lt;=10,"5-10",HR_Analytics[[#This Row],[Years At Company]]&lt;=20,"10-20",HR_Analytics[[#This Row],[Years At Company]]&lt;=40,"20-40")</f>
        <v>2-5</v>
      </c>
      <c r="AN352" s="3">
        <v>2</v>
      </c>
      <c r="AO352" s="3" t="str" cm="1">
        <f t="array" ref="AO352">_xlfn.IFS(HR_Analytics[[#This Row],[Years In Current Role]]&lt;=2,"0-2",HR_Analytics[[#This Row],[Years In Current Role]]&lt;=5,"2-5",HR_Analytics[[#This Row],[Years In Current Role]]&lt;=10,"5-10",HR_Analytics[[#This Row],[Years In Current Role]]&lt;=15,"10-15",HR_Analytics[[#This Row],[Years In Current Role]]&gt;15,"Above 15")</f>
        <v>0-2</v>
      </c>
      <c r="AP352" s="3">
        <v>1</v>
      </c>
      <c r="AQ352" s="14" t="str" cm="1">
        <f t="array" ref="AQ352">_xlfn.IFS(HR_Analytics[[#This Row],[Years Since Last Promotion]]&lt;=2,"0-2",HR_Analytics[[#This Row],[Years Since Last Promotion]]&lt;=5,"2-5",HR_Analytics[[#This Row],[Years Since Last Promotion]]&lt;=10,"5-10",HR_Analytics[[#This Row],[Years Since Last Promotion]]&lt;=15,"10-15")</f>
        <v>0-2</v>
      </c>
      <c r="AR352" s="14">
        <v>0</v>
      </c>
      <c r="AS352" s="3" t="str" cm="1">
        <f t="array" ref="AS3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53" spans="1:45" x14ac:dyDescent="0.25">
      <c r="A353" s="12">
        <v>32</v>
      </c>
      <c r="B353" s="12" t="str" cm="1">
        <f t="array" ref="B353">_xlfn.IFS(HR_Analytics[[#This Row],[Age]]&lt;=30,"Below 30",HR_Analytics[[#This Row],[Age]]&lt;=40,"30-40",HR_Analytics[[#This Row],[Age]]&lt;=60,"40-60")</f>
        <v>30-40</v>
      </c>
      <c r="C353" s="9" t="s">
        <v>17</v>
      </c>
      <c r="D353" s="9" t="s">
        <v>11</v>
      </c>
      <c r="E353" s="9" t="s">
        <v>19</v>
      </c>
      <c r="F353" s="3">
        <v>2</v>
      </c>
      <c r="G353" s="3" t="str" cm="1">
        <f t="array" ref="G353">_xlfn.IFS(HR_Analytics[[#This Row],[Distance From Home]]&lt;=5,"1-5",HR_Analytics[[#This Row],[Distance From Home]]&lt;=10,"5-10",HR_Analytics[[#This Row],[Distance From Home]]&lt;=15,"10-15",HR_Analytics[[#This Row],[Distance From Home]]&lt;=20,"15-20",HR_Analytics[[#This Row],[Distance From Home]]&gt;20,"Above 20")</f>
        <v>1-5</v>
      </c>
      <c r="H353" s="3">
        <v>3</v>
      </c>
      <c r="I353" s="9" t="str">
        <f>VLOOKUP(H353,Mapping!$J$2:$K$6,2,0)</f>
        <v>Bachelors</v>
      </c>
      <c r="J353" s="9" t="s">
        <v>25</v>
      </c>
      <c r="K353" s="3">
        <v>471</v>
      </c>
      <c r="L353" s="3">
        <v>3</v>
      </c>
      <c r="M353" s="9" t="str">
        <f>VLOOKUP(L353,Mapping!$A$2:$B$5,2,0)</f>
        <v>Neutral</v>
      </c>
      <c r="N353" s="9" t="s">
        <v>14</v>
      </c>
      <c r="O353" s="3">
        <v>3</v>
      </c>
      <c r="P353" s="9" t="str">
        <f>VLOOKUP(O353,Mapping!$A$9:$B$12,2,0)</f>
        <v>High</v>
      </c>
      <c r="Q353" s="3">
        <v>1</v>
      </c>
      <c r="R353" s="9" t="str">
        <f>VLOOKUP(Q353,Mapping!$A$16:$B$20,2,0)</f>
        <v>Entry Level</v>
      </c>
      <c r="S353" s="9" t="s">
        <v>24</v>
      </c>
      <c r="T353" s="3">
        <v>2</v>
      </c>
      <c r="U353" s="9" t="str">
        <f>VLOOKUP(T353,Mapping!$E$9:$F$12,2,0)</f>
        <v>Dissatisfied</v>
      </c>
      <c r="V353" s="9" t="s">
        <v>22</v>
      </c>
      <c r="W353" s="5">
        <v>2370</v>
      </c>
      <c r="X353" s="3">
        <v>1</v>
      </c>
      <c r="Y353" s="9" t="s">
        <v>17</v>
      </c>
      <c r="Z353" s="4">
        <v>13</v>
      </c>
      <c r="AA353" s="24">
        <f>HR_Analytics[[#This Row],[Salary Hike]]/100</f>
        <v>0.13</v>
      </c>
      <c r="AB353" s="3">
        <v>3</v>
      </c>
      <c r="AC353" s="9" t="str">
        <f>VLOOKUP(AB353,Mapping!$E$2:$F$3,2,0)</f>
        <v>Excellent</v>
      </c>
      <c r="AD353" s="3">
        <v>3</v>
      </c>
      <c r="AE353" s="9" t="str">
        <f>VLOOKUP(AD353,Mapping!$E$16:$F$19,2,0)</f>
        <v>Neutral</v>
      </c>
      <c r="AF353" s="3">
        <v>1</v>
      </c>
      <c r="AG353" s="3">
        <v>8</v>
      </c>
      <c r="AH353" s="3" t="str" cm="1">
        <f t="array" ref="AH353">_xlfn.IFS(HR_Analytics[[#This Row],[Total Working Years]]&lt;=2,"0-2",HR_Analytics[[#This Row],[Total Working Years]]&lt;=5,"2-5",HR_Analytics[[#This Row],[Total Working Years]]&lt;=10,"5-10",HR_Analytics[[#This Row],[Total Working Years]]&lt;=20,"10-20",HR_Analytics[[#This Row],[Total Working Years]]&lt;=40,"20-40")</f>
        <v>5-10</v>
      </c>
      <c r="AI353" s="3">
        <v>4</v>
      </c>
      <c r="AJ353" s="3">
        <v>3</v>
      </c>
      <c r="AK353" s="9" t="str">
        <f>VLOOKUP(AJ353,Mapping!$J$10:$K$13,2,0)</f>
        <v>Better</v>
      </c>
      <c r="AL353" s="3">
        <v>8</v>
      </c>
      <c r="AM353" s="3" t="str" cm="1">
        <f t="array" ref="AM353">_xlfn.IFS(HR_Analytics[[#This Row],[Years At Company]]&lt;=2,"0-2",HR_Analytics[[#This Row],[Years At Company]]&lt;=5,"2-5",HR_Analytics[[#This Row],[Years At Company]]&lt;=10,"5-10",HR_Analytics[[#This Row],[Years At Company]]&lt;=20,"10-20",HR_Analytics[[#This Row],[Years At Company]]&lt;=40,"20-40")</f>
        <v>5-10</v>
      </c>
      <c r="AN353" s="3">
        <v>0</v>
      </c>
      <c r="AO353" s="3" t="str" cm="1">
        <f t="array" ref="AO353">_xlfn.IFS(HR_Analytics[[#This Row],[Years In Current Role]]&lt;=2,"0-2",HR_Analytics[[#This Row],[Years In Current Role]]&lt;=5,"2-5",HR_Analytics[[#This Row],[Years In Current Role]]&lt;=10,"5-10",HR_Analytics[[#This Row],[Years In Current Role]]&lt;=15,"10-15",HR_Analytics[[#This Row],[Years In Current Role]]&gt;15,"Above 15")</f>
        <v>0-2</v>
      </c>
      <c r="AP353" s="3">
        <v>0</v>
      </c>
      <c r="AQ353" s="14" t="str" cm="1">
        <f t="array" ref="AQ353">_xlfn.IFS(HR_Analytics[[#This Row],[Years Since Last Promotion]]&lt;=2,"0-2",HR_Analytics[[#This Row],[Years Since Last Promotion]]&lt;=5,"2-5",HR_Analytics[[#This Row],[Years Since Last Promotion]]&lt;=10,"5-10",HR_Analytics[[#This Row],[Years Since Last Promotion]]&lt;=15,"10-15")</f>
        <v>0-2</v>
      </c>
      <c r="AR353" s="14">
        <v>7</v>
      </c>
      <c r="AS353" s="3" t="str" cm="1">
        <f t="array" ref="AS3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54" spans="1:45" x14ac:dyDescent="0.25">
      <c r="A354" s="12">
        <v>48</v>
      </c>
      <c r="B354" s="12" t="str" cm="1">
        <f t="array" ref="B354">_xlfn.IFS(HR_Analytics[[#This Row],[Age]]&lt;=30,"Below 30",HR_Analytics[[#This Row],[Age]]&lt;=40,"30-40",HR_Analytics[[#This Row],[Age]]&lt;=60,"40-60")</f>
        <v>40-60</v>
      </c>
      <c r="C354" s="9" t="s">
        <v>17</v>
      </c>
      <c r="D354" s="9" t="s">
        <v>11</v>
      </c>
      <c r="E354" s="9" t="s">
        <v>12</v>
      </c>
      <c r="F354" s="3">
        <v>29</v>
      </c>
      <c r="G354" s="3" t="str" cm="1">
        <f t="array" ref="G354">_xlfn.IFS(HR_Analytics[[#This Row],[Distance From Home]]&lt;=5,"1-5",HR_Analytics[[#This Row],[Distance From Home]]&lt;=10,"5-10",HR_Analytics[[#This Row],[Distance From Home]]&lt;=15,"10-15",HR_Analytics[[#This Row],[Distance From Home]]&lt;=20,"15-20",HR_Analytics[[#This Row],[Distance From Home]]&gt;20,"Above 20")</f>
        <v>Above 20</v>
      </c>
      <c r="H354" s="3">
        <v>1</v>
      </c>
      <c r="I354" s="9" t="str">
        <f>VLOOKUP(H354,Mapping!$J$2:$K$6,2,0)</f>
        <v>Below College</v>
      </c>
      <c r="J354" s="9" t="s">
        <v>25</v>
      </c>
      <c r="K354" s="3">
        <v>473</v>
      </c>
      <c r="L354" s="3">
        <v>1</v>
      </c>
      <c r="M354" s="9" t="str">
        <f>VLOOKUP(L354,Mapping!$A$2:$B$5,2,0)</f>
        <v>Very Dissatisfied</v>
      </c>
      <c r="N354" s="9" t="s">
        <v>14</v>
      </c>
      <c r="O354" s="3">
        <v>3</v>
      </c>
      <c r="P354" s="9" t="str">
        <f>VLOOKUP(O354,Mapping!$A$9:$B$12,2,0)</f>
        <v>High</v>
      </c>
      <c r="Q354" s="3">
        <v>3</v>
      </c>
      <c r="R354" s="9" t="str">
        <f>VLOOKUP(Q354,Mapping!$A$16:$B$20,2,0)</f>
        <v>Mid Level</v>
      </c>
      <c r="S354" s="9" t="s">
        <v>30</v>
      </c>
      <c r="T354" s="3">
        <v>3</v>
      </c>
      <c r="U354" s="9" t="str">
        <f>VLOOKUP(T354,Mapping!$E$9:$F$12,2,0)</f>
        <v>Neutral</v>
      </c>
      <c r="V354" s="9" t="s">
        <v>22</v>
      </c>
      <c r="W354" s="5">
        <v>12504</v>
      </c>
      <c r="X354" s="3">
        <v>3</v>
      </c>
      <c r="Y354" s="9" t="s">
        <v>17</v>
      </c>
      <c r="Z354" s="4">
        <v>21</v>
      </c>
      <c r="AA354" s="24">
        <f>HR_Analytics[[#This Row],[Salary Hike]]/100</f>
        <v>0.21</v>
      </c>
      <c r="AB354" s="3">
        <v>4</v>
      </c>
      <c r="AC354" s="9" t="str">
        <f>VLOOKUP(AB354,Mapping!$E$2:$F$3,2,0)</f>
        <v>Outstanding</v>
      </c>
      <c r="AD354" s="3">
        <v>2</v>
      </c>
      <c r="AE354" s="9" t="str">
        <f>VLOOKUP(AD354,Mapping!$E$16:$F$19,2,0)</f>
        <v>Dissatisfied</v>
      </c>
      <c r="AF354" s="3">
        <v>1</v>
      </c>
      <c r="AG354" s="3">
        <v>15</v>
      </c>
      <c r="AH354" s="3" t="str" cm="1">
        <f t="array" ref="AH354">_xlfn.IFS(HR_Analytics[[#This Row],[Total Working Years]]&lt;=2,"0-2",HR_Analytics[[#This Row],[Total Working Years]]&lt;=5,"2-5",HR_Analytics[[#This Row],[Total Working Years]]&lt;=10,"5-10",HR_Analytics[[#This Row],[Total Working Years]]&lt;=20,"10-20",HR_Analytics[[#This Row],[Total Working Years]]&lt;=40,"20-40")</f>
        <v>10-20</v>
      </c>
      <c r="AI354" s="3">
        <v>3</v>
      </c>
      <c r="AJ354" s="3">
        <v>1</v>
      </c>
      <c r="AK354" s="9" t="str">
        <f>VLOOKUP(AJ354,Mapping!$J$10:$K$13,2,0)</f>
        <v>Bad</v>
      </c>
      <c r="AL354" s="3">
        <v>0</v>
      </c>
      <c r="AM354" s="3" t="str" cm="1">
        <f t="array" ref="AM354">_xlfn.IFS(HR_Analytics[[#This Row],[Years At Company]]&lt;=2,"0-2",HR_Analytics[[#This Row],[Years At Company]]&lt;=5,"2-5",HR_Analytics[[#This Row],[Years At Company]]&lt;=10,"5-10",HR_Analytics[[#This Row],[Years At Company]]&lt;=20,"10-20",HR_Analytics[[#This Row],[Years At Company]]&lt;=40,"20-40")</f>
        <v>0-2</v>
      </c>
      <c r="AN354" s="3">
        <v>0</v>
      </c>
      <c r="AO354" s="3" t="str" cm="1">
        <f t="array" ref="AO354">_xlfn.IFS(HR_Analytics[[#This Row],[Years In Current Role]]&lt;=2,"0-2",HR_Analytics[[#This Row],[Years In Current Role]]&lt;=5,"2-5",HR_Analytics[[#This Row],[Years In Current Role]]&lt;=10,"5-10",HR_Analytics[[#This Row],[Years In Current Role]]&lt;=15,"10-15",HR_Analytics[[#This Row],[Years In Current Role]]&gt;15,"Above 15")</f>
        <v>0-2</v>
      </c>
      <c r="AP354" s="3">
        <v>0</v>
      </c>
      <c r="AQ354" s="14" t="str" cm="1">
        <f t="array" ref="AQ354">_xlfn.IFS(HR_Analytics[[#This Row],[Years Since Last Promotion]]&lt;=2,"0-2",HR_Analytics[[#This Row],[Years Since Last Promotion]]&lt;=5,"2-5",HR_Analytics[[#This Row],[Years Since Last Promotion]]&lt;=10,"5-10",HR_Analytics[[#This Row],[Years Since Last Promotion]]&lt;=15,"10-15")</f>
        <v>0-2</v>
      </c>
      <c r="AR354" s="14">
        <v>0</v>
      </c>
      <c r="AS354" s="3" t="str" cm="1">
        <f t="array" ref="AS3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55" spans="1:45" x14ac:dyDescent="0.25">
      <c r="A355" s="12">
        <v>37</v>
      </c>
      <c r="B355" s="12" t="str" cm="1">
        <f t="array" ref="B355">_xlfn.IFS(HR_Analytics[[#This Row],[Age]]&lt;=30,"Below 30",HR_Analytics[[#This Row],[Age]]&lt;=40,"30-40",HR_Analytics[[#This Row],[Age]]&lt;=60,"40-60")</f>
        <v>30-40</v>
      </c>
      <c r="C355" s="9" t="s">
        <v>17</v>
      </c>
      <c r="D355" s="9" t="s">
        <v>11</v>
      </c>
      <c r="E355" s="9" t="s">
        <v>19</v>
      </c>
      <c r="F355" s="3">
        <v>6</v>
      </c>
      <c r="G355" s="3" t="str" cm="1">
        <f t="array" ref="G355">_xlfn.IFS(HR_Analytics[[#This Row],[Distance From Home]]&lt;=5,"1-5",HR_Analytics[[#This Row],[Distance From Home]]&lt;=10,"5-10",HR_Analytics[[#This Row],[Distance From Home]]&lt;=15,"10-15",HR_Analytics[[#This Row],[Distance From Home]]&lt;=20,"15-20",HR_Analytics[[#This Row],[Distance From Home]]&gt;20,"Above 20")</f>
        <v>5-10</v>
      </c>
      <c r="H355" s="3">
        <v>3</v>
      </c>
      <c r="I355" s="9" t="str">
        <f>VLOOKUP(H355,Mapping!$J$2:$K$6,2,0)</f>
        <v>Bachelors</v>
      </c>
      <c r="J355" s="9" t="s">
        <v>25</v>
      </c>
      <c r="K355" s="3">
        <v>474</v>
      </c>
      <c r="L355" s="3">
        <v>3</v>
      </c>
      <c r="M355" s="9" t="str">
        <f>VLOOKUP(L355,Mapping!$A$2:$B$5,2,0)</f>
        <v>Neutral</v>
      </c>
      <c r="N355" s="9" t="s">
        <v>20</v>
      </c>
      <c r="O355" s="3">
        <v>4</v>
      </c>
      <c r="P355" s="9" t="str">
        <f>VLOOKUP(O355,Mapping!$A$9:$B$12,2,0)</f>
        <v>Very High</v>
      </c>
      <c r="Q355" s="3">
        <v>2</v>
      </c>
      <c r="R355" s="9" t="str">
        <f>VLOOKUP(Q355,Mapping!$A$16:$B$20,2,0)</f>
        <v>Junior</v>
      </c>
      <c r="S355" s="9" t="s">
        <v>21</v>
      </c>
      <c r="T355" s="3">
        <v>1</v>
      </c>
      <c r="U355" s="9" t="str">
        <f>VLOOKUP(T355,Mapping!$E$9:$F$12,2,0)</f>
        <v>Very Dissatisfied</v>
      </c>
      <c r="V355" s="9" t="s">
        <v>26</v>
      </c>
      <c r="W355" s="5">
        <v>5974</v>
      </c>
      <c r="X355" s="3">
        <v>4</v>
      </c>
      <c r="Y355" s="9" t="s">
        <v>10</v>
      </c>
      <c r="Z355" s="4">
        <v>13</v>
      </c>
      <c r="AA355" s="24">
        <f>HR_Analytics[[#This Row],[Salary Hike]]/100</f>
        <v>0.13</v>
      </c>
      <c r="AB355" s="3">
        <v>3</v>
      </c>
      <c r="AC355" s="9" t="str">
        <f>VLOOKUP(AB355,Mapping!$E$2:$F$3,2,0)</f>
        <v>Excellent</v>
      </c>
      <c r="AD355" s="3">
        <v>1</v>
      </c>
      <c r="AE355" s="9" t="str">
        <f>VLOOKUP(AD355,Mapping!$E$16:$F$19,2,0)</f>
        <v>Very Dissatisfied</v>
      </c>
      <c r="AF355" s="3">
        <v>2</v>
      </c>
      <c r="AG355" s="3">
        <v>13</v>
      </c>
      <c r="AH355" s="3" t="str" cm="1">
        <f t="array" ref="AH355">_xlfn.IFS(HR_Analytics[[#This Row],[Total Working Years]]&lt;=2,"0-2",HR_Analytics[[#This Row],[Total Working Years]]&lt;=5,"2-5",HR_Analytics[[#This Row],[Total Working Years]]&lt;=10,"5-10",HR_Analytics[[#This Row],[Total Working Years]]&lt;=20,"10-20",HR_Analytics[[#This Row],[Total Working Years]]&lt;=40,"20-40")</f>
        <v>10-20</v>
      </c>
      <c r="AI355" s="3">
        <v>2</v>
      </c>
      <c r="AJ355" s="3">
        <v>3</v>
      </c>
      <c r="AK355" s="9" t="str">
        <f>VLOOKUP(AJ355,Mapping!$J$10:$K$13,2,0)</f>
        <v>Better</v>
      </c>
      <c r="AL355" s="3">
        <v>7</v>
      </c>
      <c r="AM355" s="3" t="str" cm="1">
        <f t="array" ref="AM355">_xlfn.IFS(HR_Analytics[[#This Row],[Years At Company]]&lt;=2,"0-2",HR_Analytics[[#This Row],[Years At Company]]&lt;=5,"2-5",HR_Analytics[[#This Row],[Years At Company]]&lt;=10,"5-10",HR_Analytics[[#This Row],[Years At Company]]&lt;=20,"10-20",HR_Analytics[[#This Row],[Years At Company]]&lt;=40,"20-40")</f>
        <v>5-10</v>
      </c>
      <c r="AN355" s="3">
        <v>7</v>
      </c>
      <c r="AO355" s="3" t="str" cm="1">
        <f t="array" ref="AO355">_xlfn.IFS(HR_Analytics[[#This Row],[Years In Current Role]]&lt;=2,"0-2",HR_Analytics[[#This Row],[Years In Current Role]]&lt;=5,"2-5",HR_Analytics[[#This Row],[Years In Current Role]]&lt;=10,"5-10",HR_Analytics[[#This Row],[Years In Current Role]]&lt;=15,"10-15",HR_Analytics[[#This Row],[Years In Current Role]]&gt;15,"Above 15")</f>
        <v>5-10</v>
      </c>
      <c r="AP355" s="3">
        <v>6</v>
      </c>
      <c r="AQ355" s="14" t="str" cm="1">
        <f t="array" ref="AQ355">_xlfn.IFS(HR_Analytics[[#This Row],[Years Since Last Promotion]]&lt;=2,"0-2",HR_Analytics[[#This Row],[Years Since Last Promotion]]&lt;=5,"2-5",HR_Analytics[[#This Row],[Years Since Last Promotion]]&lt;=10,"5-10",HR_Analytics[[#This Row],[Years Since Last Promotion]]&lt;=15,"10-15")</f>
        <v>5-10</v>
      </c>
      <c r="AR355" s="14">
        <v>7</v>
      </c>
      <c r="AS355" s="3" t="str" cm="1">
        <f t="array" ref="AS3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56" spans="1:45" x14ac:dyDescent="0.25">
      <c r="A356" s="12">
        <v>30</v>
      </c>
      <c r="B356" s="12" t="str" cm="1">
        <f t="array" ref="B356">_xlfn.IFS(HR_Analytics[[#This Row],[Age]]&lt;=30,"Below 30",HR_Analytics[[#This Row],[Age]]&lt;=40,"30-40",HR_Analytics[[#This Row],[Age]]&lt;=60,"40-60")</f>
        <v>Below 30</v>
      </c>
      <c r="C356" s="9" t="s">
        <v>17</v>
      </c>
      <c r="D356" s="9" t="s">
        <v>29</v>
      </c>
      <c r="E356" s="9" t="s">
        <v>12</v>
      </c>
      <c r="F356" s="3">
        <v>25</v>
      </c>
      <c r="G356" s="3" t="str" cm="1">
        <f t="array" ref="G356">_xlfn.IFS(HR_Analytics[[#This Row],[Distance From Home]]&lt;=5,"1-5",HR_Analytics[[#This Row],[Distance From Home]]&lt;=10,"5-10",HR_Analytics[[#This Row],[Distance From Home]]&lt;=15,"10-15",HR_Analytics[[#This Row],[Distance From Home]]&lt;=20,"15-20",HR_Analytics[[#This Row],[Distance From Home]]&gt;20,"Above 20")</f>
        <v>Above 20</v>
      </c>
      <c r="H356" s="3">
        <v>2</v>
      </c>
      <c r="I356" s="9" t="str">
        <f>VLOOKUP(H356,Mapping!$J$2:$K$6,2,0)</f>
        <v>College</v>
      </c>
      <c r="J356" s="9" t="s">
        <v>34</v>
      </c>
      <c r="K356" s="3">
        <v>475</v>
      </c>
      <c r="L356" s="3">
        <v>4</v>
      </c>
      <c r="M356" s="9" t="str">
        <f>VLOOKUP(L356,Mapping!$A$2:$B$5,2,0)</f>
        <v>Satisfied</v>
      </c>
      <c r="N356" s="9" t="s">
        <v>14</v>
      </c>
      <c r="O356" s="3">
        <v>3</v>
      </c>
      <c r="P356" s="9" t="str">
        <f>VLOOKUP(O356,Mapping!$A$9:$B$12,2,0)</f>
        <v>High</v>
      </c>
      <c r="Q356" s="3">
        <v>2</v>
      </c>
      <c r="R356" s="9" t="str">
        <f>VLOOKUP(Q356,Mapping!$A$16:$B$20,2,0)</f>
        <v>Junior</v>
      </c>
      <c r="S356" s="9" t="s">
        <v>15</v>
      </c>
      <c r="T356" s="3">
        <v>3</v>
      </c>
      <c r="U356" s="9" t="str">
        <f>VLOOKUP(T356,Mapping!$E$9:$F$12,2,0)</f>
        <v>Neutral</v>
      </c>
      <c r="V356" s="9" t="s">
        <v>22</v>
      </c>
      <c r="W356" s="5">
        <v>4736</v>
      </c>
      <c r="X356" s="3">
        <v>7</v>
      </c>
      <c r="Y356" s="9" t="s">
        <v>10</v>
      </c>
      <c r="Z356" s="4">
        <v>12</v>
      </c>
      <c r="AA356" s="24">
        <f>HR_Analytics[[#This Row],[Salary Hike]]/100</f>
        <v>0.12</v>
      </c>
      <c r="AB356" s="3">
        <v>3</v>
      </c>
      <c r="AC356" s="9" t="str">
        <f>VLOOKUP(AB356,Mapping!$E$2:$F$3,2,0)</f>
        <v>Excellent</v>
      </c>
      <c r="AD356" s="3">
        <v>2</v>
      </c>
      <c r="AE356" s="9" t="str">
        <f>VLOOKUP(AD356,Mapping!$E$16:$F$19,2,0)</f>
        <v>Dissatisfied</v>
      </c>
      <c r="AF356" s="3">
        <v>1</v>
      </c>
      <c r="AG356" s="3">
        <v>4</v>
      </c>
      <c r="AH356" s="3" t="str" cm="1">
        <f t="array" ref="AH356">_xlfn.IFS(HR_Analytics[[#This Row],[Total Working Years]]&lt;=2,"0-2",HR_Analytics[[#This Row],[Total Working Years]]&lt;=5,"2-5",HR_Analytics[[#This Row],[Total Working Years]]&lt;=10,"5-10",HR_Analytics[[#This Row],[Total Working Years]]&lt;=20,"10-20",HR_Analytics[[#This Row],[Total Working Years]]&lt;=40,"20-40")</f>
        <v>2-5</v>
      </c>
      <c r="AI356" s="3">
        <v>2</v>
      </c>
      <c r="AJ356" s="3">
        <v>4</v>
      </c>
      <c r="AK356" s="9" t="str">
        <f>VLOOKUP(AJ356,Mapping!$J$10:$K$13,2,0)</f>
        <v>Best</v>
      </c>
      <c r="AL356" s="3">
        <v>2</v>
      </c>
      <c r="AM356" s="3" t="str" cm="1">
        <f t="array" ref="AM356">_xlfn.IFS(HR_Analytics[[#This Row],[Years At Company]]&lt;=2,"0-2",HR_Analytics[[#This Row],[Years At Company]]&lt;=5,"2-5",HR_Analytics[[#This Row],[Years At Company]]&lt;=10,"5-10",HR_Analytics[[#This Row],[Years At Company]]&lt;=20,"10-20",HR_Analytics[[#This Row],[Years At Company]]&lt;=40,"20-40")</f>
        <v>0-2</v>
      </c>
      <c r="AN356" s="3">
        <v>2</v>
      </c>
      <c r="AO356" s="3" t="str" cm="1">
        <f t="array" ref="AO356">_xlfn.IFS(HR_Analytics[[#This Row],[Years In Current Role]]&lt;=2,"0-2",HR_Analytics[[#This Row],[Years In Current Role]]&lt;=5,"2-5",HR_Analytics[[#This Row],[Years In Current Role]]&lt;=10,"5-10",HR_Analytics[[#This Row],[Years In Current Role]]&lt;=15,"10-15",HR_Analytics[[#This Row],[Years In Current Role]]&gt;15,"Above 15")</f>
        <v>0-2</v>
      </c>
      <c r="AP356" s="3">
        <v>2</v>
      </c>
      <c r="AQ356" s="14" t="str" cm="1">
        <f t="array" ref="AQ356">_xlfn.IFS(HR_Analytics[[#This Row],[Years Since Last Promotion]]&lt;=2,"0-2",HR_Analytics[[#This Row],[Years Since Last Promotion]]&lt;=5,"2-5",HR_Analytics[[#This Row],[Years Since Last Promotion]]&lt;=10,"5-10",HR_Analytics[[#This Row],[Years Since Last Promotion]]&lt;=15,"10-15")</f>
        <v>0-2</v>
      </c>
      <c r="AR356" s="14">
        <v>2</v>
      </c>
      <c r="AS356" s="3" t="str" cm="1">
        <f t="array" ref="AS3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57" spans="1:45" x14ac:dyDescent="0.25">
      <c r="A357" s="12">
        <v>26</v>
      </c>
      <c r="B357" s="12" t="str" cm="1">
        <f t="array" ref="B357">_xlfn.IFS(HR_Analytics[[#This Row],[Age]]&lt;=30,"Below 30",HR_Analytics[[#This Row],[Age]]&lt;=40,"30-40",HR_Analytics[[#This Row],[Age]]&lt;=60,"40-60")</f>
        <v>Below 30</v>
      </c>
      <c r="C357" s="9" t="s">
        <v>17</v>
      </c>
      <c r="D357" s="9" t="s">
        <v>11</v>
      </c>
      <c r="E357" s="9" t="s">
        <v>12</v>
      </c>
      <c r="F357" s="3">
        <v>1</v>
      </c>
      <c r="G357" s="3" t="str" cm="1">
        <f t="array" ref="G357">_xlfn.IFS(HR_Analytics[[#This Row],[Distance From Home]]&lt;=5,"1-5",HR_Analytics[[#This Row],[Distance From Home]]&lt;=10,"5-10",HR_Analytics[[#This Row],[Distance From Home]]&lt;=15,"10-15",HR_Analytics[[#This Row],[Distance From Home]]&lt;=20,"15-20",HR_Analytics[[#This Row],[Distance From Home]]&gt;20,"Above 20")</f>
        <v>1-5</v>
      </c>
      <c r="H357" s="3">
        <v>3</v>
      </c>
      <c r="I357" s="9" t="str">
        <f>VLOOKUP(H357,Mapping!$J$2:$K$6,2,0)</f>
        <v>Bachelors</v>
      </c>
      <c r="J357" s="9" t="s">
        <v>13</v>
      </c>
      <c r="K357" s="3">
        <v>476</v>
      </c>
      <c r="L357" s="3">
        <v>3</v>
      </c>
      <c r="M357" s="9" t="str">
        <f>VLOOKUP(L357,Mapping!$A$2:$B$5,2,0)</f>
        <v>Neutral</v>
      </c>
      <c r="N357" s="9" t="s">
        <v>20</v>
      </c>
      <c r="O357" s="3">
        <v>3</v>
      </c>
      <c r="P357" s="9" t="str">
        <f>VLOOKUP(O357,Mapping!$A$9:$B$12,2,0)</f>
        <v>High</v>
      </c>
      <c r="Q357" s="3">
        <v>2</v>
      </c>
      <c r="R357" s="9" t="str">
        <f>VLOOKUP(Q357,Mapping!$A$16:$B$20,2,0)</f>
        <v>Junior</v>
      </c>
      <c r="S357" s="9" t="s">
        <v>15</v>
      </c>
      <c r="T357" s="3">
        <v>3</v>
      </c>
      <c r="U357" s="9" t="str">
        <f>VLOOKUP(T357,Mapping!$E$9:$F$12,2,0)</f>
        <v>Neutral</v>
      </c>
      <c r="V357" s="9" t="s">
        <v>22</v>
      </c>
      <c r="W357" s="5">
        <v>5296</v>
      </c>
      <c r="X357" s="3">
        <v>1</v>
      </c>
      <c r="Y357" s="9" t="s">
        <v>17</v>
      </c>
      <c r="Z357" s="4">
        <v>17</v>
      </c>
      <c r="AA357" s="24">
        <f>HR_Analytics[[#This Row],[Salary Hike]]/100</f>
        <v>0.17</v>
      </c>
      <c r="AB357" s="3">
        <v>3</v>
      </c>
      <c r="AC357" s="9" t="str">
        <f>VLOOKUP(AB357,Mapping!$E$2:$F$3,2,0)</f>
        <v>Excellent</v>
      </c>
      <c r="AD357" s="3">
        <v>2</v>
      </c>
      <c r="AE357" s="9" t="str">
        <f>VLOOKUP(AD357,Mapping!$E$16:$F$19,2,0)</f>
        <v>Dissatisfied</v>
      </c>
      <c r="AF357" s="3">
        <v>1</v>
      </c>
      <c r="AG357" s="3">
        <v>8</v>
      </c>
      <c r="AH357" s="3" t="str" cm="1">
        <f t="array" ref="AH357">_xlfn.IFS(HR_Analytics[[#This Row],[Total Working Years]]&lt;=2,"0-2",HR_Analytics[[#This Row],[Total Working Years]]&lt;=5,"2-5",HR_Analytics[[#This Row],[Total Working Years]]&lt;=10,"5-10",HR_Analytics[[#This Row],[Total Working Years]]&lt;=20,"10-20",HR_Analytics[[#This Row],[Total Working Years]]&lt;=40,"20-40")</f>
        <v>5-10</v>
      </c>
      <c r="AI357" s="3">
        <v>3</v>
      </c>
      <c r="AJ357" s="3">
        <v>3</v>
      </c>
      <c r="AK357" s="9" t="str">
        <f>VLOOKUP(AJ357,Mapping!$J$10:$K$13,2,0)</f>
        <v>Better</v>
      </c>
      <c r="AL357" s="3">
        <v>8</v>
      </c>
      <c r="AM357" s="3" t="str" cm="1">
        <f t="array" ref="AM357">_xlfn.IFS(HR_Analytics[[#This Row],[Years At Company]]&lt;=2,"0-2",HR_Analytics[[#This Row],[Years At Company]]&lt;=5,"2-5",HR_Analytics[[#This Row],[Years At Company]]&lt;=10,"5-10",HR_Analytics[[#This Row],[Years At Company]]&lt;=20,"10-20",HR_Analytics[[#This Row],[Years At Company]]&lt;=40,"20-40")</f>
        <v>5-10</v>
      </c>
      <c r="AN357" s="3">
        <v>7</v>
      </c>
      <c r="AO357" s="3" t="str" cm="1">
        <f t="array" ref="AO357">_xlfn.IFS(HR_Analytics[[#This Row],[Years In Current Role]]&lt;=2,"0-2",HR_Analytics[[#This Row],[Years In Current Role]]&lt;=5,"2-5",HR_Analytics[[#This Row],[Years In Current Role]]&lt;=10,"5-10",HR_Analytics[[#This Row],[Years In Current Role]]&lt;=15,"10-15",HR_Analytics[[#This Row],[Years In Current Role]]&gt;15,"Above 15")</f>
        <v>5-10</v>
      </c>
      <c r="AP357" s="3">
        <v>7</v>
      </c>
      <c r="AQ357" s="14" t="str" cm="1">
        <f t="array" ref="AQ357">_xlfn.IFS(HR_Analytics[[#This Row],[Years Since Last Promotion]]&lt;=2,"0-2",HR_Analytics[[#This Row],[Years Since Last Promotion]]&lt;=5,"2-5",HR_Analytics[[#This Row],[Years Since Last Promotion]]&lt;=10,"5-10",HR_Analytics[[#This Row],[Years Since Last Promotion]]&lt;=15,"10-15")</f>
        <v>5-10</v>
      </c>
      <c r="AR357" s="14">
        <v>7</v>
      </c>
      <c r="AS357" s="3" t="str" cm="1">
        <f t="array" ref="AS3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58" spans="1:45" x14ac:dyDescent="0.25">
      <c r="A358" s="12">
        <v>42</v>
      </c>
      <c r="B358" s="12" t="str" cm="1">
        <f t="array" ref="B358">_xlfn.IFS(HR_Analytics[[#This Row],[Age]]&lt;=30,"Below 30",HR_Analytics[[#This Row],[Age]]&lt;=40,"30-40",HR_Analytics[[#This Row],[Age]]&lt;=60,"40-60")</f>
        <v>40-60</v>
      </c>
      <c r="C358" s="9" t="s">
        <v>17</v>
      </c>
      <c r="D358" s="9" t="s">
        <v>11</v>
      </c>
      <c r="E358" s="9" t="s">
        <v>19</v>
      </c>
      <c r="F358" s="3">
        <v>2</v>
      </c>
      <c r="G358" s="3" t="str" cm="1">
        <f t="array" ref="G358">_xlfn.IFS(HR_Analytics[[#This Row],[Distance From Home]]&lt;=5,"1-5",HR_Analytics[[#This Row],[Distance From Home]]&lt;=10,"5-10",HR_Analytics[[#This Row],[Distance From Home]]&lt;=15,"10-15",HR_Analytics[[#This Row],[Distance From Home]]&lt;=20,"15-20",HR_Analytics[[#This Row],[Distance From Home]]&gt;20,"Above 20")</f>
        <v>1-5</v>
      </c>
      <c r="H358" s="3">
        <v>4</v>
      </c>
      <c r="I358" s="9" t="str">
        <f>VLOOKUP(H358,Mapping!$J$2:$K$6,2,0)</f>
        <v>Masters</v>
      </c>
      <c r="J358" s="9" t="s">
        <v>23</v>
      </c>
      <c r="K358" s="3">
        <v>477</v>
      </c>
      <c r="L358" s="3">
        <v>1</v>
      </c>
      <c r="M358" s="9" t="str">
        <f>VLOOKUP(L358,Mapping!$A$2:$B$5,2,0)</f>
        <v>Very Dissatisfied</v>
      </c>
      <c r="N358" s="9" t="s">
        <v>20</v>
      </c>
      <c r="O358" s="3">
        <v>2</v>
      </c>
      <c r="P358" s="9" t="str">
        <f>VLOOKUP(O358,Mapping!$A$9:$B$12,2,0)</f>
        <v>Medium</v>
      </c>
      <c r="Q358" s="3">
        <v>2</v>
      </c>
      <c r="R358" s="9" t="str">
        <f>VLOOKUP(Q358,Mapping!$A$16:$B$20,2,0)</f>
        <v>Junior</v>
      </c>
      <c r="S358" s="9" t="s">
        <v>28</v>
      </c>
      <c r="T358" s="3">
        <v>4</v>
      </c>
      <c r="U358" s="9" t="str">
        <f>VLOOKUP(T358,Mapping!$E$9:$F$12,2,0)</f>
        <v>Satisfied</v>
      </c>
      <c r="V358" s="9" t="s">
        <v>16</v>
      </c>
      <c r="W358" s="5">
        <v>6781</v>
      </c>
      <c r="X358" s="3">
        <v>3</v>
      </c>
      <c r="Y358" s="9" t="s">
        <v>17</v>
      </c>
      <c r="Z358" s="4">
        <v>23</v>
      </c>
      <c r="AA358" s="24">
        <f>HR_Analytics[[#This Row],[Salary Hike]]/100</f>
        <v>0.23</v>
      </c>
      <c r="AB358" s="3">
        <v>4</v>
      </c>
      <c r="AC358" s="9" t="str">
        <f>VLOOKUP(AB358,Mapping!$E$2:$F$3,2,0)</f>
        <v>Outstanding</v>
      </c>
      <c r="AD358" s="3">
        <v>2</v>
      </c>
      <c r="AE358" s="9" t="str">
        <f>VLOOKUP(AD358,Mapping!$E$16:$F$19,2,0)</f>
        <v>Dissatisfied</v>
      </c>
      <c r="AF358" s="3">
        <v>0</v>
      </c>
      <c r="AG358" s="3">
        <v>14</v>
      </c>
      <c r="AH358" s="3" t="str" cm="1">
        <f t="array" ref="AH358">_xlfn.IFS(HR_Analytics[[#This Row],[Total Working Years]]&lt;=2,"0-2",HR_Analytics[[#This Row],[Total Working Years]]&lt;=5,"2-5",HR_Analytics[[#This Row],[Total Working Years]]&lt;=10,"5-10",HR_Analytics[[#This Row],[Total Working Years]]&lt;=20,"10-20",HR_Analytics[[#This Row],[Total Working Years]]&lt;=40,"20-40")</f>
        <v>10-20</v>
      </c>
      <c r="AI358" s="3">
        <v>6</v>
      </c>
      <c r="AJ358" s="3">
        <v>3</v>
      </c>
      <c r="AK358" s="9" t="str">
        <f>VLOOKUP(AJ358,Mapping!$J$10:$K$13,2,0)</f>
        <v>Better</v>
      </c>
      <c r="AL358" s="3">
        <v>1</v>
      </c>
      <c r="AM358" s="3" t="str" cm="1">
        <f t="array" ref="AM358">_xlfn.IFS(HR_Analytics[[#This Row],[Years At Company]]&lt;=2,"0-2",HR_Analytics[[#This Row],[Years At Company]]&lt;=5,"2-5",HR_Analytics[[#This Row],[Years At Company]]&lt;=10,"5-10",HR_Analytics[[#This Row],[Years At Company]]&lt;=20,"10-20",HR_Analytics[[#This Row],[Years At Company]]&lt;=40,"20-40")</f>
        <v>0-2</v>
      </c>
      <c r="AN358" s="3">
        <v>0</v>
      </c>
      <c r="AO358" s="3" t="str" cm="1">
        <f t="array" ref="AO358">_xlfn.IFS(HR_Analytics[[#This Row],[Years In Current Role]]&lt;=2,"0-2",HR_Analytics[[#This Row],[Years In Current Role]]&lt;=5,"2-5",HR_Analytics[[#This Row],[Years In Current Role]]&lt;=10,"5-10",HR_Analytics[[#This Row],[Years In Current Role]]&lt;=15,"10-15",HR_Analytics[[#This Row],[Years In Current Role]]&gt;15,"Above 15")</f>
        <v>0-2</v>
      </c>
      <c r="AP358" s="3">
        <v>0</v>
      </c>
      <c r="AQ358" s="14" t="str" cm="1">
        <f t="array" ref="AQ358">_xlfn.IFS(HR_Analytics[[#This Row],[Years Since Last Promotion]]&lt;=2,"0-2",HR_Analytics[[#This Row],[Years Since Last Promotion]]&lt;=5,"2-5",HR_Analytics[[#This Row],[Years Since Last Promotion]]&lt;=10,"5-10",HR_Analytics[[#This Row],[Years Since Last Promotion]]&lt;=15,"10-15")</f>
        <v>0-2</v>
      </c>
      <c r="AR358" s="14">
        <v>0</v>
      </c>
      <c r="AS358" s="3" t="str" cm="1">
        <f t="array" ref="AS3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59" spans="1:45" x14ac:dyDescent="0.25">
      <c r="A359" s="12">
        <v>21</v>
      </c>
      <c r="B359" s="12" t="str" cm="1">
        <f t="array" ref="B359">_xlfn.IFS(HR_Analytics[[#This Row],[Age]]&lt;=30,"Below 30",HR_Analytics[[#This Row],[Age]]&lt;=40,"30-40",HR_Analytics[[#This Row],[Age]]&lt;=60,"40-60")</f>
        <v>Below 30</v>
      </c>
      <c r="C359" s="9" t="s">
        <v>10</v>
      </c>
      <c r="D359" s="9" t="s">
        <v>18</v>
      </c>
      <c r="E359" s="9" t="s">
        <v>12</v>
      </c>
      <c r="F359" s="3">
        <v>1</v>
      </c>
      <c r="G359" s="3" t="str" cm="1">
        <f t="array" ref="G359">_xlfn.IFS(HR_Analytics[[#This Row],[Distance From Home]]&lt;=5,"1-5",HR_Analytics[[#This Row],[Distance From Home]]&lt;=10,"5-10",HR_Analytics[[#This Row],[Distance From Home]]&lt;=15,"10-15",HR_Analytics[[#This Row],[Distance From Home]]&lt;=20,"15-20",HR_Analytics[[#This Row],[Distance From Home]]&gt;20,"Above 20")</f>
        <v>1-5</v>
      </c>
      <c r="H359" s="3">
        <v>1</v>
      </c>
      <c r="I359" s="9" t="str">
        <f>VLOOKUP(H359,Mapping!$J$2:$K$6,2,0)</f>
        <v>Below College</v>
      </c>
      <c r="J359" s="9" t="s">
        <v>34</v>
      </c>
      <c r="K359" s="3">
        <v>478</v>
      </c>
      <c r="L359" s="3">
        <v>1</v>
      </c>
      <c r="M359" s="9" t="str">
        <f>VLOOKUP(L359,Mapping!$A$2:$B$5,2,0)</f>
        <v>Very Dissatisfied</v>
      </c>
      <c r="N359" s="9" t="s">
        <v>14</v>
      </c>
      <c r="O359" s="3">
        <v>2</v>
      </c>
      <c r="P359" s="9" t="str">
        <f>VLOOKUP(O359,Mapping!$A$9:$B$12,2,0)</f>
        <v>Medium</v>
      </c>
      <c r="Q359" s="3">
        <v>1</v>
      </c>
      <c r="R359" s="9" t="str">
        <f>VLOOKUP(Q359,Mapping!$A$16:$B$20,2,0)</f>
        <v>Entry Level</v>
      </c>
      <c r="S359" s="9" t="s">
        <v>31</v>
      </c>
      <c r="T359" s="3">
        <v>2</v>
      </c>
      <c r="U359" s="9" t="str">
        <f>VLOOKUP(T359,Mapping!$E$9:$F$12,2,0)</f>
        <v>Dissatisfied</v>
      </c>
      <c r="V359" s="9" t="s">
        <v>16</v>
      </c>
      <c r="W359" s="5">
        <v>2174</v>
      </c>
      <c r="X359" s="3">
        <v>1</v>
      </c>
      <c r="Y359" s="9" t="s">
        <v>10</v>
      </c>
      <c r="Z359" s="4">
        <v>11</v>
      </c>
      <c r="AA359" s="24">
        <f>HR_Analytics[[#This Row],[Salary Hike]]/100</f>
        <v>0.11</v>
      </c>
      <c r="AB359" s="3">
        <v>3</v>
      </c>
      <c r="AC359" s="9" t="str">
        <f>VLOOKUP(AB359,Mapping!$E$2:$F$3,2,0)</f>
        <v>Excellent</v>
      </c>
      <c r="AD359" s="3">
        <v>3</v>
      </c>
      <c r="AE359" s="9" t="str">
        <f>VLOOKUP(AD359,Mapping!$E$16:$F$19,2,0)</f>
        <v>Neutral</v>
      </c>
      <c r="AF359" s="3">
        <v>0</v>
      </c>
      <c r="AG359" s="3">
        <v>3</v>
      </c>
      <c r="AH359" s="3" t="str" cm="1">
        <f t="array" ref="AH359">_xlfn.IFS(HR_Analytics[[#This Row],[Total Working Years]]&lt;=2,"0-2",HR_Analytics[[#This Row],[Total Working Years]]&lt;=5,"2-5",HR_Analytics[[#This Row],[Total Working Years]]&lt;=10,"5-10",HR_Analytics[[#This Row],[Total Working Years]]&lt;=20,"10-20",HR_Analytics[[#This Row],[Total Working Years]]&lt;=40,"20-40")</f>
        <v>2-5</v>
      </c>
      <c r="AI359" s="3">
        <v>3</v>
      </c>
      <c r="AJ359" s="3">
        <v>3</v>
      </c>
      <c r="AK359" s="9" t="str">
        <f>VLOOKUP(AJ359,Mapping!$J$10:$K$13,2,0)</f>
        <v>Better</v>
      </c>
      <c r="AL359" s="3">
        <v>3</v>
      </c>
      <c r="AM359" s="3" t="str" cm="1">
        <f t="array" ref="AM359">_xlfn.IFS(HR_Analytics[[#This Row],[Years At Company]]&lt;=2,"0-2",HR_Analytics[[#This Row],[Years At Company]]&lt;=5,"2-5",HR_Analytics[[#This Row],[Years At Company]]&lt;=10,"5-10",HR_Analytics[[#This Row],[Years At Company]]&lt;=20,"10-20",HR_Analytics[[#This Row],[Years At Company]]&lt;=40,"20-40")</f>
        <v>2-5</v>
      </c>
      <c r="AN359" s="3">
        <v>2</v>
      </c>
      <c r="AO359" s="3" t="str" cm="1">
        <f t="array" ref="AO359">_xlfn.IFS(HR_Analytics[[#This Row],[Years In Current Role]]&lt;=2,"0-2",HR_Analytics[[#This Row],[Years In Current Role]]&lt;=5,"2-5",HR_Analytics[[#This Row],[Years In Current Role]]&lt;=10,"5-10",HR_Analytics[[#This Row],[Years In Current Role]]&lt;=15,"10-15",HR_Analytics[[#This Row],[Years In Current Role]]&gt;15,"Above 15")</f>
        <v>0-2</v>
      </c>
      <c r="AP359" s="3">
        <v>1</v>
      </c>
      <c r="AQ359" s="14" t="str" cm="1">
        <f t="array" ref="AQ359">_xlfn.IFS(HR_Analytics[[#This Row],[Years Since Last Promotion]]&lt;=2,"0-2",HR_Analytics[[#This Row],[Years Since Last Promotion]]&lt;=5,"2-5",HR_Analytics[[#This Row],[Years Since Last Promotion]]&lt;=10,"5-10",HR_Analytics[[#This Row],[Years Since Last Promotion]]&lt;=15,"10-15")</f>
        <v>0-2</v>
      </c>
      <c r="AR359" s="14">
        <v>2</v>
      </c>
      <c r="AS359" s="3" t="str" cm="1">
        <f t="array" ref="AS3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60" spans="1:45" x14ac:dyDescent="0.25">
      <c r="A360" s="12">
        <v>36</v>
      </c>
      <c r="B360" s="12" t="str" cm="1">
        <f t="array" ref="B360">_xlfn.IFS(HR_Analytics[[#This Row],[Age]]&lt;=30,"Below 30",HR_Analytics[[#This Row],[Age]]&lt;=40,"30-40",HR_Analytics[[#This Row],[Age]]&lt;=60,"40-60")</f>
        <v>30-40</v>
      </c>
      <c r="C360" s="9" t="s">
        <v>17</v>
      </c>
      <c r="D360" s="9" t="s">
        <v>29</v>
      </c>
      <c r="E360" s="9" t="s">
        <v>12</v>
      </c>
      <c r="F360" s="3">
        <v>1</v>
      </c>
      <c r="G360" s="3" t="str" cm="1">
        <f t="array" ref="G360">_xlfn.IFS(HR_Analytics[[#This Row],[Distance From Home]]&lt;=5,"1-5",HR_Analytics[[#This Row],[Distance From Home]]&lt;=10,"5-10",HR_Analytics[[#This Row],[Distance From Home]]&lt;=15,"10-15",HR_Analytics[[#This Row],[Distance From Home]]&lt;=20,"15-20",HR_Analytics[[#This Row],[Distance From Home]]&gt;20,"Above 20")</f>
        <v>1-5</v>
      </c>
      <c r="H360" s="3">
        <v>5</v>
      </c>
      <c r="I360" s="9" t="str">
        <f>VLOOKUP(H360,Mapping!$J$2:$K$6,2,0)</f>
        <v>Doctor</v>
      </c>
      <c r="J360" s="9" t="s">
        <v>25</v>
      </c>
      <c r="K360" s="3">
        <v>479</v>
      </c>
      <c r="L360" s="3">
        <v>4</v>
      </c>
      <c r="M360" s="9" t="str">
        <f>VLOOKUP(L360,Mapping!$A$2:$B$5,2,0)</f>
        <v>Satisfied</v>
      </c>
      <c r="N360" s="9" t="s">
        <v>14</v>
      </c>
      <c r="O360" s="3">
        <v>3</v>
      </c>
      <c r="P360" s="9" t="str">
        <f>VLOOKUP(O360,Mapping!$A$9:$B$12,2,0)</f>
        <v>High</v>
      </c>
      <c r="Q360" s="3">
        <v>2</v>
      </c>
      <c r="R360" s="9" t="str">
        <f>VLOOKUP(Q360,Mapping!$A$16:$B$20,2,0)</f>
        <v>Junior</v>
      </c>
      <c r="S360" s="9" t="s">
        <v>15</v>
      </c>
      <c r="T360" s="3">
        <v>4</v>
      </c>
      <c r="U360" s="9" t="str">
        <f>VLOOKUP(T360,Mapping!$E$9:$F$12,2,0)</f>
        <v>Satisfied</v>
      </c>
      <c r="V360" s="9" t="s">
        <v>16</v>
      </c>
      <c r="W360" s="5">
        <v>6653</v>
      </c>
      <c r="X360" s="3">
        <v>4</v>
      </c>
      <c r="Y360" s="9" t="s">
        <v>17</v>
      </c>
      <c r="Z360" s="4">
        <v>15</v>
      </c>
      <c r="AA360" s="24">
        <f>HR_Analytics[[#This Row],[Salary Hike]]/100</f>
        <v>0.15</v>
      </c>
      <c r="AB360" s="3">
        <v>3</v>
      </c>
      <c r="AC360" s="9" t="str">
        <f>VLOOKUP(AB360,Mapping!$E$2:$F$3,2,0)</f>
        <v>Excellent</v>
      </c>
      <c r="AD360" s="3">
        <v>2</v>
      </c>
      <c r="AE360" s="9" t="str">
        <f>VLOOKUP(AD360,Mapping!$E$16:$F$19,2,0)</f>
        <v>Dissatisfied</v>
      </c>
      <c r="AF360" s="3">
        <v>0</v>
      </c>
      <c r="AG360" s="3">
        <v>7</v>
      </c>
      <c r="AH360" s="3" t="str" cm="1">
        <f t="array" ref="AH360">_xlfn.IFS(HR_Analytics[[#This Row],[Total Working Years]]&lt;=2,"0-2",HR_Analytics[[#This Row],[Total Working Years]]&lt;=5,"2-5",HR_Analytics[[#This Row],[Total Working Years]]&lt;=10,"5-10",HR_Analytics[[#This Row],[Total Working Years]]&lt;=20,"10-20",HR_Analytics[[#This Row],[Total Working Years]]&lt;=40,"20-40")</f>
        <v>5-10</v>
      </c>
      <c r="AI360" s="3">
        <v>6</v>
      </c>
      <c r="AJ360" s="3">
        <v>3</v>
      </c>
      <c r="AK360" s="9" t="str">
        <f>VLOOKUP(AJ360,Mapping!$J$10:$K$13,2,0)</f>
        <v>Better</v>
      </c>
      <c r="AL360" s="3">
        <v>1</v>
      </c>
      <c r="AM360" s="3" t="str" cm="1">
        <f t="array" ref="AM360">_xlfn.IFS(HR_Analytics[[#This Row],[Years At Company]]&lt;=2,"0-2",HR_Analytics[[#This Row],[Years At Company]]&lt;=5,"2-5",HR_Analytics[[#This Row],[Years At Company]]&lt;=10,"5-10",HR_Analytics[[#This Row],[Years At Company]]&lt;=20,"10-20",HR_Analytics[[#This Row],[Years At Company]]&lt;=40,"20-40")</f>
        <v>0-2</v>
      </c>
      <c r="AN360" s="3">
        <v>0</v>
      </c>
      <c r="AO360" s="3" t="str" cm="1">
        <f t="array" ref="AO360">_xlfn.IFS(HR_Analytics[[#This Row],[Years In Current Role]]&lt;=2,"0-2",HR_Analytics[[#This Row],[Years In Current Role]]&lt;=5,"2-5",HR_Analytics[[#This Row],[Years In Current Role]]&lt;=10,"5-10",HR_Analytics[[#This Row],[Years In Current Role]]&lt;=15,"10-15",HR_Analytics[[#This Row],[Years In Current Role]]&gt;15,"Above 15")</f>
        <v>0-2</v>
      </c>
      <c r="AP360" s="3">
        <v>0</v>
      </c>
      <c r="AQ360" s="14" t="str" cm="1">
        <f t="array" ref="AQ360">_xlfn.IFS(HR_Analytics[[#This Row],[Years Since Last Promotion]]&lt;=2,"0-2",HR_Analytics[[#This Row],[Years Since Last Promotion]]&lt;=5,"2-5",HR_Analytics[[#This Row],[Years Since Last Promotion]]&lt;=10,"5-10",HR_Analytics[[#This Row],[Years Since Last Promotion]]&lt;=15,"10-15")</f>
        <v>0-2</v>
      </c>
      <c r="AR360" s="14">
        <v>0</v>
      </c>
      <c r="AS360" s="3" t="str" cm="1">
        <f t="array" ref="AS3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61" spans="1:45" x14ac:dyDescent="0.25">
      <c r="A361" s="12">
        <v>36</v>
      </c>
      <c r="B361" s="12" t="str" cm="1">
        <f t="array" ref="B361">_xlfn.IFS(HR_Analytics[[#This Row],[Age]]&lt;=30,"Below 30",HR_Analytics[[#This Row],[Age]]&lt;=40,"30-40",HR_Analytics[[#This Row],[Age]]&lt;=60,"40-60")</f>
        <v>30-40</v>
      </c>
      <c r="C361" s="9" t="s">
        <v>17</v>
      </c>
      <c r="D361" s="9" t="s">
        <v>18</v>
      </c>
      <c r="E361" s="9" t="s">
        <v>12</v>
      </c>
      <c r="F361" s="3">
        <v>3</v>
      </c>
      <c r="G361" s="3" t="str" cm="1">
        <f t="array" ref="G361">_xlfn.IFS(HR_Analytics[[#This Row],[Distance From Home]]&lt;=5,"1-5",HR_Analytics[[#This Row],[Distance From Home]]&lt;=10,"5-10",HR_Analytics[[#This Row],[Distance From Home]]&lt;=15,"10-15",HR_Analytics[[#This Row],[Distance From Home]]&lt;=20,"15-20",HR_Analytics[[#This Row],[Distance From Home]]&gt;20,"Above 20")</f>
        <v>1-5</v>
      </c>
      <c r="H361" s="3">
        <v>4</v>
      </c>
      <c r="I361" s="9" t="str">
        <f>VLOOKUP(H361,Mapping!$J$2:$K$6,2,0)</f>
        <v>Masters</v>
      </c>
      <c r="J361" s="9" t="s">
        <v>25</v>
      </c>
      <c r="K361" s="3">
        <v>481</v>
      </c>
      <c r="L361" s="3">
        <v>1</v>
      </c>
      <c r="M361" s="9" t="str">
        <f>VLOOKUP(L361,Mapping!$A$2:$B$5,2,0)</f>
        <v>Very Dissatisfied</v>
      </c>
      <c r="N361" s="9" t="s">
        <v>20</v>
      </c>
      <c r="O361" s="3">
        <v>2</v>
      </c>
      <c r="P361" s="9" t="str">
        <f>VLOOKUP(O361,Mapping!$A$9:$B$12,2,0)</f>
        <v>Medium</v>
      </c>
      <c r="Q361" s="3">
        <v>3</v>
      </c>
      <c r="R361" s="9" t="str">
        <f>VLOOKUP(Q361,Mapping!$A$16:$B$20,2,0)</f>
        <v>Mid Level</v>
      </c>
      <c r="S361" s="9" t="s">
        <v>15</v>
      </c>
      <c r="T361" s="3">
        <v>4</v>
      </c>
      <c r="U361" s="9" t="str">
        <f>VLOOKUP(T361,Mapping!$E$9:$F$12,2,0)</f>
        <v>Satisfied</v>
      </c>
      <c r="V361" s="9" t="s">
        <v>22</v>
      </c>
      <c r="W361" s="5">
        <v>9699</v>
      </c>
      <c r="X361" s="3">
        <v>4</v>
      </c>
      <c r="Y361" s="9" t="s">
        <v>17</v>
      </c>
      <c r="Z361" s="4">
        <v>11</v>
      </c>
      <c r="AA361" s="24">
        <f>HR_Analytics[[#This Row],[Salary Hike]]/100</f>
        <v>0.11</v>
      </c>
      <c r="AB361" s="3">
        <v>3</v>
      </c>
      <c r="AC361" s="9" t="str">
        <f>VLOOKUP(AB361,Mapping!$E$2:$F$3,2,0)</f>
        <v>Excellent</v>
      </c>
      <c r="AD361" s="3">
        <v>1</v>
      </c>
      <c r="AE361" s="9" t="str">
        <f>VLOOKUP(AD361,Mapping!$E$16:$F$19,2,0)</f>
        <v>Very Dissatisfied</v>
      </c>
      <c r="AF361" s="3">
        <v>1</v>
      </c>
      <c r="AG361" s="3">
        <v>16</v>
      </c>
      <c r="AH361" s="3" t="str" cm="1">
        <f t="array" ref="AH361">_xlfn.IFS(HR_Analytics[[#This Row],[Total Working Years]]&lt;=2,"0-2",HR_Analytics[[#This Row],[Total Working Years]]&lt;=5,"2-5",HR_Analytics[[#This Row],[Total Working Years]]&lt;=10,"5-10",HR_Analytics[[#This Row],[Total Working Years]]&lt;=20,"10-20",HR_Analytics[[#This Row],[Total Working Years]]&lt;=40,"20-40")</f>
        <v>10-20</v>
      </c>
      <c r="AI361" s="3">
        <v>2</v>
      </c>
      <c r="AJ361" s="3">
        <v>3</v>
      </c>
      <c r="AK361" s="9" t="str">
        <f>VLOOKUP(AJ361,Mapping!$J$10:$K$13,2,0)</f>
        <v>Better</v>
      </c>
      <c r="AL361" s="3">
        <v>13</v>
      </c>
      <c r="AM361" s="3" t="str" cm="1">
        <f t="array" ref="AM361">_xlfn.IFS(HR_Analytics[[#This Row],[Years At Company]]&lt;=2,"0-2",HR_Analytics[[#This Row],[Years At Company]]&lt;=5,"2-5",HR_Analytics[[#This Row],[Years At Company]]&lt;=10,"5-10",HR_Analytics[[#This Row],[Years At Company]]&lt;=20,"10-20",HR_Analytics[[#This Row],[Years At Company]]&lt;=40,"20-40")</f>
        <v>10-20</v>
      </c>
      <c r="AN361" s="3">
        <v>9</v>
      </c>
      <c r="AO361" s="3" t="str" cm="1">
        <f t="array" ref="AO361">_xlfn.IFS(HR_Analytics[[#This Row],[Years In Current Role]]&lt;=2,"0-2",HR_Analytics[[#This Row],[Years In Current Role]]&lt;=5,"2-5",HR_Analytics[[#This Row],[Years In Current Role]]&lt;=10,"5-10",HR_Analytics[[#This Row],[Years In Current Role]]&lt;=15,"10-15",HR_Analytics[[#This Row],[Years In Current Role]]&gt;15,"Above 15")</f>
        <v>5-10</v>
      </c>
      <c r="AP361" s="3">
        <v>1</v>
      </c>
      <c r="AQ361" s="14" t="str" cm="1">
        <f t="array" ref="AQ361">_xlfn.IFS(HR_Analytics[[#This Row],[Years Since Last Promotion]]&lt;=2,"0-2",HR_Analytics[[#This Row],[Years Since Last Promotion]]&lt;=5,"2-5",HR_Analytics[[#This Row],[Years Since Last Promotion]]&lt;=10,"5-10",HR_Analytics[[#This Row],[Years Since Last Promotion]]&lt;=15,"10-15")</f>
        <v>0-2</v>
      </c>
      <c r="AR361" s="14">
        <v>12</v>
      </c>
      <c r="AS361" s="3" t="str" cm="1">
        <f t="array" ref="AS3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362" spans="1:45" x14ac:dyDescent="0.25">
      <c r="A362" s="12">
        <v>57</v>
      </c>
      <c r="B362" s="12" t="str" cm="1">
        <f t="array" ref="B362">_xlfn.IFS(HR_Analytics[[#This Row],[Age]]&lt;=30,"Below 30",HR_Analytics[[#This Row],[Age]]&lt;=40,"30-40",HR_Analytics[[#This Row],[Age]]&lt;=60,"40-60")</f>
        <v>40-60</v>
      </c>
      <c r="C362" s="9" t="s">
        <v>17</v>
      </c>
      <c r="D362" s="9" t="s">
        <v>11</v>
      </c>
      <c r="E362" s="9" t="s">
        <v>19</v>
      </c>
      <c r="F362" s="3">
        <v>1</v>
      </c>
      <c r="G362" s="3" t="str" cm="1">
        <f t="array" ref="G362">_xlfn.IFS(HR_Analytics[[#This Row],[Distance From Home]]&lt;=5,"1-5",HR_Analytics[[#This Row],[Distance From Home]]&lt;=10,"5-10",HR_Analytics[[#This Row],[Distance From Home]]&lt;=15,"10-15",HR_Analytics[[#This Row],[Distance From Home]]&lt;=20,"15-20",HR_Analytics[[#This Row],[Distance From Home]]&gt;20,"Above 20")</f>
        <v>1-5</v>
      </c>
      <c r="H362" s="3">
        <v>4</v>
      </c>
      <c r="I362" s="9" t="str">
        <f>VLOOKUP(H362,Mapping!$J$2:$K$6,2,0)</f>
        <v>Masters</v>
      </c>
      <c r="J362" s="9" t="s">
        <v>25</v>
      </c>
      <c r="K362" s="3">
        <v>482</v>
      </c>
      <c r="L362" s="3">
        <v>4</v>
      </c>
      <c r="M362" s="9" t="str">
        <f>VLOOKUP(L362,Mapping!$A$2:$B$5,2,0)</f>
        <v>Satisfied</v>
      </c>
      <c r="N362" s="9" t="s">
        <v>20</v>
      </c>
      <c r="O362" s="3">
        <v>3</v>
      </c>
      <c r="P362" s="9" t="str">
        <f>VLOOKUP(O362,Mapping!$A$9:$B$12,2,0)</f>
        <v>High</v>
      </c>
      <c r="Q362" s="3">
        <v>2</v>
      </c>
      <c r="R362" s="9" t="str">
        <f>VLOOKUP(Q362,Mapping!$A$16:$B$20,2,0)</f>
        <v>Junior</v>
      </c>
      <c r="S362" s="9" t="s">
        <v>28</v>
      </c>
      <c r="T362" s="3">
        <v>3</v>
      </c>
      <c r="U362" s="9" t="str">
        <f>VLOOKUP(T362,Mapping!$E$9:$F$12,2,0)</f>
        <v>Neutral</v>
      </c>
      <c r="V362" s="9" t="s">
        <v>22</v>
      </c>
      <c r="W362" s="5">
        <v>6755</v>
      </c>
      <c r="X362" s="3">
        <v>2</v>
      </c>
      <c r="Y362" s="9" t="s">
        <v>17</v>
      </c>
      <c r="Z362" s="4">
        <v>11</v>
      </c>
      <c r="AA362" s="24">
        <f>HR_Analytics[[#This Row],[Salary Hike]]/100</f>
        <v>0.11</v>
      </c>
      <c r="AB362" s="3">
        <v>3</v>
      </c>
      <c r="AC362" s="9" t="str">
        <f>VLOOKUP(AB362,Mapping!$E$2:$F$3,2,0)</f>
        <v>Excellent</v>
      </c>
      <c r="AD362" s="3">
        <v>3</v>
      </c>
      <c r="AE362" s="9" t="str">
        <f>VLOOKUP(AD362,Mapping!$E$16:$F$19,2,0)</f>
        <v>Neutral</v>
      </c>
      <c r="AF362" s="3">
        <v>0</v>
      </c>
      <c r="AG362" s="3">
        <v>15</v>
      </c>
      <c r="AH362" s="3" t="str" cm="1">
        <f t="array" ref="AH362">_xlfn.IFS(HR_Analytics[[#This Row],[Total Working Years]]&lt;=2,"0-2",HR_Analytics[[#This Row],[Total Working Years]]&lt;=5,"2-5",HR_Analytics[[#This Row],[Total Working Years]]&lt;=10,"5-10",HR_Analytics[[#This Row],[Total Working Years]]&lt;=20,"10-20",HR_Analytics[[#This Row],[Total Working Years]]&lt;=40,"20-40")</f>
        <v>10-20</v>
      </c>
      <c r="AI362" s="3">
        <v>2</v>
      </c>
      <c r="AJ362" s="3">
        <v>3</v>
      </c>
      <c r="AK362" s="9" t="str">
        <f>VLOOKUP(AJ362,Mapping!$J$10:$K$13,2,0)</f>
        <v>Better</v>
      </c>
      <c r="AL362" s="3">
        <v>3</v>
      </c>
      <c r="AM362" s="3" t="str" cm="1">
        <f t="array" ref="AM362">_xlfn.IFS(HR_Analytics[[#This Row],[Years At Company]]&lt;=2,"0-2",HR_Analytics[[#This Row],[Years At Company]]&lt;=5,"2-5",HR_Analytics[[#This Row],[Years At Company]]&lt;=10,"5-10",HR_Analytics[[#This Row],[Years At Company]]&lt;=20,"10-20",HR_Analytics[[#This Row],[Years At Company]]&lt;=40,"20-40")</f>
        <v>2-5</v>
      </c>
      <c r="AN362" s="3">
        <v>2</v>
      </c>
      <c r="AO362" s="3" t="str" cm="1">
        <f t="array" ref="AO362">_xlfn.IFS(HR_Analytics[[#This Row],[Years In Current Role]]&lt;=2,"0-2",HR_Analytics[[#This Row],[Years In Current Role]]&lt;=5,"2-5",HR_Analytics[[#This Row],[Years In Current Role]]&lt;=10,"5-10",HR_Analytics[[#This Row],[Years In Current Role]]&lt;=15,"10-15",HR_Analytics[[#This Row],[Years In Current Role]]&gt;15,"Above 15")</f>
        <v>0-2</v>
      </c>
      <c r="AP362" s="3">
        <v>1</v>
      </c>
      <c r="AQ362" s="14" t="str" cm="1">
        <f t="array" ref="AQ362">_xlfn.IFS(HR_Analytics[[#This Row],[Years Since Last Promotion]]&lt;=2,"0-2",HR_Analytics[[#This Row],[Years Since Last Promotion]]&lt;=5,"2-5",HR_Analytics[[#This Row],[Years Since Last Promotion]]&lt;=10,"5-10",HR_Analytics[[#This Row],[Years Since Last Promotion]]&lt;=15,"10-15")</f>
        <v>0-2</v>
      </c>
      <c r="AR362" s="14">
        <v>2</v>
      </c>
      <c r="AS362" s="3" t="str" cm="1">
        <f t="array" ref="AS3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63" spans="1:45" x14ac:dyDescent="0.25">
      <c r="A363" s="12">
        <v>40</v>
      </c>
      <c r="B363" s="12" t="str" cm="1">
        <f t="array" ref="B363">_xlfn.IFS(HR_Analytics[[#This Row],[Age]]&lt;=30,"Below 30",HR_Analytics[[#This Row],[Age]]&lt;=40,"30-40",HR_Analytics[[#This Row],[Age]]&lt;=60,"40-60")</f>
        <v>30-40</v>
      </c>
      <c r="C363" s="9" t="s">
        <v>17</v>
      </c>
      <c r="D363" s="9" t="s">
        <v>11</v>
      </c>
      <c r="E363" s="9" t="s">
        <v>19</v>
      </c>
      <c r="F363" s="3">
        <v>10</v>
      </c>
      <c r="G363" s="3" t="str" cm="1">
        <f t="array" ref="G363">_xlfn.IFS(HR_Analytics[[#This Row],[Distance From Home]]&lt;=5,"1-5",HR_Analytics[[#This Row],[Distance From Home]]&lt;=10,"5-10",HR_Analytics[[#This Row],[Distance From Home]]&lt;=15,"10-15",HR_Analytics[[#This Row],[Distance From Home]]&lt;=20,"15-20",HR_Analytics[[#This Row],[Distance From Home]]&gt;20,"Above 20")</f>
        <v>5-10</v>
      </c>
      <c r="H363" s="3">
        <v>4</v>
      </c>
      <c r="I363" s="9" t="str">
        <f>VLOOKUP(H363,Mapping!$J$2:$K$6,2,0)</f>
        <v>Masters</v>
      </c>
      <c r="J363" s="9" t="s">
        <v>13</v>
      </c>
      <c r="K363" s="3">
        <v>483</v>
      </c>
      <c r="L363" s="3">
        <v>4</v>
      </c>
      <c r="M363" s="9" t="str">
        <f>VLOOKUP(L363,Mapping!$A$2:$B$5,2,0)</f>
        <v>Satisfied</v>
      </c>
      <c r="N363" s="9" t="s">
        <v>14</v>
      </c>
      <c r="O363" s="3">
        <v>4</v>
      </c>
      <c r="P363" s="9" t="str">
        <f>VLOOKUP(O363,Mapping!$A$9:$B$12,2,0)</f>
        <v>Very High</v>
      </c>
      <c r="Q363" s="3">
        <v>1</v>
      </c>
      <c r="R363" s="9" t="str">
        <f>VLOOKUP(Q363,Mapping!$A$16:$B$20,2,0)</f>
        <v>Entry Level</v>
      </c>
      <c r="S363" s="9" t="s">
        <v>24</v>
      </c>
      <c r="T363" s="3">
        <v>3</v>
      </c>
      <c r="U363" s="9" t="str">
        <f>VLOOKUP(T363,Mapping!$E$9:$F$12,2,0)</f>
        <v>Neutral</v>
      </c>
      <c r="V363" s="9" t="s">
        <v>22</v>
      </c>
      <c r="W363" s="5">
        <v>2213</v>
      </c>
      <c r="X363" s="3">
        <v>3</v>
      </c>
      <c r="Y363" s="9" t="s">
        <v>10</v>
      </c>
      <c r="Z363" s="4">
        <v>13</v>
      </c>
      <c r="AA363" s="24">
        <f>HR_Analytics[[#This Row],[Salary Hike]]/100</f>
        <v>0.13</v>
      </c>
      <c r="AB363" s="3">
        <v>3</v>
      </c>
      <c r="AC363" s="9" t="str">
        <f>VLOOKUP(AB363,Mapping!$E$2:$F$3,2,0)</f>
        <v>Excellent</v>
      </c>
      <c r="AD363" s="3">
        <v>3</v>
      </c>
      <c r="AE363" s="9" t="str">
        <f>VLOOKUP(AD363,Mapping!$E$16:$F$19,2,0)</f>
        <v>Neutral</v>
      </c>
      <c r="AF363" s="3">
        <v>1</v>
      </c>
      <c r="AG363" s="3">
        <v>10</v>
      </c>
      <c r="AH363" s="3" t="str" cm="1">
        <f t="array" ref="AH363">_xlfn.IFS(HR_Analytics[[#This Row],[Total Working Years]]&lt;=2,"0-2",HR_Analytics[[#This Row],[Total Working Years]]&lt;=5,"2-5",HR_Analytics[[#This Row],[Total Working Years]]&lt;=10,"5-10",HR_Analytics[[#This Row],[Total Working Years]]&lt;=20,"10-20",HR_Analytics[[#This Row],[Total Working Years]]&lt;=40,"20-40")</f>
        <v>5-10</v>
      </c>
      <c r="AI363" s="3">
        <v>3</v>
      </c>
      <c r="AJ363" s="3">
        <v>3</v>
      </c>
      <c r="AK363" s="9" t="str">
        <f>VLOOKUP(AJ363,Mapping!$J$10:$K$13,2,0)</f>
        <v>Better</v>
      </c>
      <c r="AL363" s="3">
        <v>7</v>
      </c>
      <c r="AM363" s="3" t="str" cm="1">
        <f t="array" ref="AM363">_xlfn.IFS(HR_Analytics[[#This Row],[Years At Company]]&lt;=2,"0-2",HR_Analytics[[#This Row],[Years At Company]]&lt;=5,"2-5",HR_Analytics[[#This Row],[Years At Company]]&lt;=10,"5-10",HR_Analytics[[#This Row],[Years At Company]]&lt;=20,"10-20",HR_Analytics[[#This Row],[Years At Company]]&lt;=40,"20-40")</f>
        <v>5-10</v>
      </c>
      <c r="AN363" s="3">
        <v>7</v>
      </c>
      <c r="AO363" s="3" t="str" cm="1">
        <f t="array" ref="AO363">_xlfn.IFS(HR_Analytics[[#This Row],[Years In Current Role]]&lt;=2,"0-2",HR_Analytics[[#This Row],[Years In Current Role]]&lt;=5,"2-5",HR_Analytics[[#This Row],[Years In Current Role]]&lt;=10,"5-10",HR_Analytics[[#This Row],[Years In Current Role]]&lt;=15,"10-15",HR_Analytics[[#This Row],[Years In Current Role]]&gt;15,"Above 15")</f>
        <v>5-10</v>
      </c>
      <c r="AP363" s="3">
        <v>1</v>
      </c>
      <c r="AQ363" s="14" t="str" cm="1">
        <f t="array" ref="AQ363">_xlfn.IFS(HR_Analytics[[#This Row],[Years Since Last Promotion]]&lt;=2,"0-2",HR_Analytics[[#This Row],[Years Since Last Promotion]]&lt;=5,"2-5",HR_Analytics[[#This Row],[Years Since Last Promotion]]&lt;=10,"5-10",HR_Analytics[[#This Row],[Years Since Last Promotion]]&lt;=15,"10-15")</f>
        <v>0-2</v>
      </c>
      <c r="AR363" s="14">
        <v>7</v>
      </c>
      <c r="AS363" s="3" t="str" cm="1">
        <f t="array" ref="AS3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64" spans="1:45" x14ac:dyDescent="0.25">
      <c r="A364" s="12">
        <v>21</v>
      </c>
      <c r="B364" s="12" t="str" cm="1">
        <f t="array" ref="B364">_xlfn.IFS(HR_Analytics[[#This Row],[Age]]&lt;=30,"Below 30",HR_Analytics[[#This Row],[Age]]&lt;=40,"30-40",HR_Analytics[[#This Row],[Age]]&lt;=60,"40-60")</f>
        <v>Below 30</v>
      </c>
      <c r="C364" s="9" t="s">
        <v>17</v>
      </c>
      <c r="D364" s="9" t="s">
        <v>29</v>
      </c>
      <c r="E364" s="9" t="s">
        <v>12</v>
      </c>
      <c r="F364" s="3">
        <v>9</v>
      </c>
      <c r="G364" s="3" t="str" cm="1">
        <f t="array" ref="G364">_xlfn.IFS(HR_Analytics[[#This Row],[Distance From Home]]&lt;=5,"1-5",HR_Analytics[[#This Row],[Distance From Home]]&lt;=10,"5-10",HR_Analytics[[#This Row],[Distance From Home]]&lt;=15,"10-15",HR_Analytics[[#This Row],[Distance From Home]]&lt;=20,"15-20",HR_Analytics[[#This Row],[Distance From Home]]&gt;20,"Above 20")</f>
        <v>5-10</v>
      </c>
      <c r="H364" s="3">
        <v>2</v>
      </c>
      <c r="I364" s="9" t="str">
        <f>VLOOKUP(H364,Mapping!$J$2:$K$6,2,0)</f>
        <v>College</v>
      </c>
      <c r="J364" s="9" t="s">
        <v>25</v>
      </c>
      <c r="K364" s="3">
        <v>484</v>
      </c>
      <c r="L364" s="3">
        <v>1</v>
      </c>
      <c r="M364" s="9" t="str">
        <f>VLOOKUP(L364,Mapping!$A$2:$B$5,2,0)</f>
        <v>Very Dissatisfied</v>
      </c>
      <c r="N364" s="9" t="s">
        <v>20</v>
      </c>
      <c r="O364" s="3">
        <v>3</v>
      </c>
      <c r="P364" s="9" t="str">
        <f>VLOOKUP(O364,Mapping!$A$9:$B$12,2,0)</f>
        <v>High</v>
      </c>
      <c r="Q364" s="3">
        <v>1</v>
      </c>
      <c r="R364" s="9" t="str">
        <f>VLOOKUP(Q364,Mapping!$A$16:$B$20,2,0)</f>
        <v>Entry Level</v>
      </c>
      <c r="S364" s="9" t="s">
        <v>31</v>
      </c>
      <c r="T364" s="3">
        <v>4</v>
      </c>
      <c r="U364" s="9" t="str">
        <f>VLOOKUP(T364,Mapping!$E$9:$F$12,2,0)</f>
        <v>Satisfied</v>
      </c>
      <c r="V364" s="9" t="s">
        <v>16</v>
      </c>
      <c r="W364" s="5">
        <v>2610</v>
      </c>
      <c r="X364" s="3">
        <v>1</v>
      </c>
      <c r="Y364" s="9" t="s">
        <v>17</v>
      </c>
      <c r="Z364" s="4">
        <v>24</v>
      </c>
      <c r="AA364" s="24">
        <f>HR_Analytics[[#This Row],[Salary Hike]]/100</f>
        <v>0.24</v>
      </c>
      <c r="AB364" s="3">
        <v>4</v>
      </c>
      <c r="AC364" s="9" t="str">
        <f>VLOOKUP(AB364,Mapping!$E$2:$F$3,2,0)</f>
        <v>Outstanding</v>
      </c>
      <c r="AD364" s="3">
        <v>3</v>
      </c>
      <c r="AE364" s="9" t="str">
        <f>VLOOKUP(AD364,Mapping!$E$16:$F$19,2,0)</f>
        <v>Neutral</v>
      </c>
      <c r="AF364" s="3">
        <v>0</v>
      </c>
      <c r="AG364" s="3">
        <v>3</v>
      </c>
      <c r="AH364" s="3" t="str" cm="1">
        <f t="array" ref="AH364">_xlfn.IFS(HR_Analytics[[#This Row],[Total Working Years]]&lt;=2,"0-2",HR_Analytics[[#This Row],[Total Working Years]]&lt;=5,"2-5",HR_Analytics[[#This Row],[Total Working Years]]&lt;=10,"5-10",HR_Analytics[[#This Row],[Total Working Years]]&lt;=20,"10-20",HR_Analytics[[#This Row],[Total Working Years]]&lt;=40,"20-40")</f>
        <v>2-5</v>
      </c>
      <c r="AI364" s="3">
        <v>3</v>
      </c>
      <c r="AJ364" s="3">
        <v>2</v>
      </c>
      <c r="AK364" s="9" t="str">
        <f>VLOOKUP(AJ364,Mapping!$J$10:$K$13,2,0)</f>
        <v>Good</v>
      </c>
      <c r="AL364" s="3">
        <v>3</v>
      </c>
      <c r="AM364" s="3" t="str" cm="1">
        <f t="array" ref="AM364">_xlfn.IFS(HR_Analytics[[#This Row],[Years At Company]]&lt;=2,"0-2",HR_Analytics[[#This Row],[Years At Company]]&lt;=5,"2-5",HR_Analytics[[#This Row],[Years At Company]]&lt;=10,"5-10",HR_Analytics[[#This Row],[Years At Company]]&lt;=20,"10-20",HR_Analytics[[#This Row],[Years At Company]]&lt;=40,"20-40")</f>
        <v>2-5</v>
      </c>
      <c r="AN364" s="3">
        <v>2</v>
      </c>
      <c r="AO364" s="3" t="str" cm="1">
        <f t="array" ref="AO364">_xlfn.IFS(HR_Analytics[[#This Row],[Years In Current Role]]&lt;=2,"0-2",HR_Analytics[[#This Row],[Years In Current Role]]&lt;=5,"2-5",HR_Analytics[[#This Row],[Years In Current Role]]&lt;=10,"5-10",HR_Analytics[[#This Row],[Years In Current Role]]&lt;=15,"10-15",HR_Analytics[[#This Row],[Years In Current Role]]&gt;15,"Above 15")</f>
        <v>0-2</v>
      </c>
      <c r="AP364" s="3">
        <v>2</v>
      </c>
      <c r="AQ364" s="14" t="str" cm="1">
        <f t="array" ref="AQ364">_xlfn.IFS(HR_Analytics[[#This Row],[Years Since Last Promotion]]&lt;=2,"0-2",HR_Analytics[[#This Row],[Years Since Last Promotion]]&lt;=5,"2-5",HR_Analytics[[#This Row],[Years Since Last Promotion]]&lt;=10,"5-10",HR_Analytics[[#This Row],[Years Since Last Promotion]]&lt;=15,"10-15")</f>
        <v>0-2</v>
      </c>
      <c r="AR364" s="14">
        <v>2</v>
      </c>
      <c r="AS364" s="3" t="str" cm="1">
        <f t="array" ref="AS3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65" spans="1:45" x14ac:dyDescent="0.25">
      <c r="A365" s="12">
        <v>33</v>
      </c>
      <c r="B365" s="12" t="str" cm="1">
        <f t="array" ref="B365">_xlfn.IFS(HR_Analytics[[#This Row],[Age]]&lt;=30,"Below 30",HR_Analytics[[#This Row],[Age]]&lt;=40,"30-40",HR_Analytics[[#This Row],[Age]]&lt;=60,"40-60")</f>
        <v>30-40</v>
      </c>
      <c r="C365" s="9" t="s">
        <v>10</v>
      </c>
      <c r="D365" s="9" t="s">
        <v>11</v>
      </c>
      <c r="E365" s="9" t="s">
        <v>12</v>
      </c>
      <c r="F365" s="3">
        <v>5</v>
      </c>
      <c r="G365" s="3" t="str" cm="1">
        <f t="array" ref="G365">_xlfn.IFS(HR_Analytics[[#This Row],[Distance From Home]]&lt;=5,"1-5",HR_Analytics[[#This Row],[Distance From Home]]&lt;=10,"5-10",HR_Analytics[[#This Row],[Distance From Home]]&lt;=15,"10-15",HR_Analytics[[#This Row],[Distance From Home]]&lt;=20,"15-20",HR_Analytics[[#This Row],[Distance From Home]]&gt;20,"Above 20")</f>
        <v>1-5</v>
      </c>
      <c r="H365" s="3">
        <v>3</v>
      </c>
      <c r="I365" s="9" t="str">
        <f>VLOOKUP(H365,Mapping!$J$2:$K$6,2,0)</f>
        <v>Bachelors</v>
      </c>
      <c r="J365" s="9" t="s">
        <v>33</v>
      </c>
      <c r="K365" s="3">
        <v>485</v>
      </c>
      <c r="L365" s="3">
        <v>4</v>
      </c>
      <c r="M365" s="9" t="str">
        <f>VLOOKUP(L365,Mapping!$A$2:$B$5,2,0)</f>
        <v>Satisfied</v>
      </c>
      <c r="N365" s="9" t="s">
        <v>14</v>
      </c>
      <c r="O365" s="3">
        <v>3</v>
      </c>
      <c r="P365" s="9" t="str">
        <f>VLOOKUP(O365,Mapping!$A$9:$B$12,2,0)</f>
        <v>High</v>
      </c>
      <c r="Q365" s="3">
        <v>1</v>
      </c>
      <c r="R365" s="9" t="str">
        <f>VLOOKUP(Q365,Mapping!$A$16:$B$20,2,0)</f>
        <v>Entry Level</v>
      </c>
      <c r="S365" s="9" t="s">
        <v>31</v>
      </c>
      <c r="T365" s="3">
        <v>3</v>
      </c>
      <c r="U365" s="9" t="str">
        <f>VLOOKUP(T365,Mapping!$E$9:$F$12,2,0)</f>
        <v>Neutral</v>
      </c>
      <c r="V365" s="9" t="s">
        <v>16</v>
      </c>
      <c r="W365" s="5">
        <v>2851</v>
      </c>
      <c r="X365" s="3">
        <v>1</v>
      </c>
      <c r="Y365" s="9" t="s">
        <v>10</v>
      </c>
      <c r="Z365" s="4">
        <v>13</v>
      </c>
      <c r="AA365" s="24">
        <f>HR_Analytics[[#This Row],[Salary Hike]]/100</f>
        <v>0.13</v>
      </c>
      <c r="AB365" s="3">
        <v>3</v>
      </c>
      <c r="AC365" s="9" t="str">
        <f>VLOOKUP(AB365,Mapping!$E$2:$F$3,2,0)</f>
        <v>Excellent</v>
      </c>
      <c r="AD365" s="3">
        <v>2</v>
      </c>
      <c r="AE365" s="9" t="str">
        <f>VLOOKUP(AD365,Mapping!$E$16:$F$19,2,0)</f>
        <v>Dissatisfied</v>
      </c>
      <c r="AF365" s="3">
        <v>0</v>
      </c>
      <c r="AG365" s="3">
        <v>1</v>
      </c>
      <c r="AH365" s="3" t="str" cm="1">
        <f t="array" ref="AH365">_xlfn.IFS(HR_Analytics[[#This Row],[Total Working Years]]&lt;=2,"0-2",HR_Analytics[[#This Row],[Total Working Years]]&lt;=5,"2-5",HR_Analytics[[#This Row],[Total Working Years]]&lt;=10,"5-10",HR_Analytics[[#This Row],[Total Working Years]]&lt;=20,"10-20",HR_Analytics[[#This Row],[Total Working Years]]&lt;=40,"20-40")</f>
        <v>0-2</v>
      </c>
      <c r="AI365" s="3">
        <v>2</v>
      </c>
      <c r="AJ365" s="3">
        <v>3</v>
      </c>
      <c r="AK365" s="9" t="str">
        <f>VLOOKUP(AJ365,Mapping!$J$10:$K$13,2,0)</f>
        <v>Better</v>
      </c>
      <c r="AL365" s="3">
        <v>1</v>
      </c>
      <c r="AM365" s="3" t="str" cm="1">
        <f t="array" ref="AM365">_xlfn.IFS(HR_Analytics[[#This Row],[Years At Company]]&lt;=2,"0-2",HR_Analytics[[#This Row],[Years At Company]]&lt;=5,"2-5",HR_Analytics[[#This Row],[Years At Company]]&lt;=10,"5-10",HR_Analytics[[#This Row],[Years At Company]]&lt;=20,"10-20",HR_Analytics[[#This Row],[Years At Company]]&lt;=40,"20-40")</f>
        <v>0-2</v>
      </c>
      <c r="AN365" s="3">
        <v>0</v>
      </c>
      <c r="AO365" s="3" t="str" cm="1">
        <f t="array" ref="AO365">_xlfn.IFS(HR_Analytics[[#This Row],[Years In Current Role]]&lt;=2,"0-2",HR_Analytics[[#This Row],[Years In Current Role]]&lt;=5,"2-5",HR_Analytics[[#This Row],[Years In Current Role]]&lt;=10,"5-10",HR_Analytics[[#This Row],[Years In Current Role]]&lt;=15,"10-15",HR_Analytics[[#This Row],[Years In Current Role]]&gt;15,"Above 15")</f>
        <v>0-2</v>
      </c>
      <c r="AP365" s="3">
        <v>0</v>
      </c>
      <c r="AQ365" s="14" t="str" cm="1">
        <f t="array" ref="AQ365">_xlfn.IFS(HR_Analytics[[#This Row],[Years Since Last Promotion]]&lt;=2,"0-2",HR_Analytics[[#This Row],[Years Since Last Promotion]]&lt;=5,"2-5",HR_Analytics[[#This Row],[Years Since Last Promotion]]&lt;=10,"5-10",HR_Analytics[[#This Row],[Years Since Last Promotion]]&lt;=15,"10-15")</f>
        <v>0-2</v>
      </c>
      <c r="AR365" s="14">
        <v>0</v>
      </c>
      <c r="AS365" s="3" t="str" cm="1">
        <f t="array" ref="AS3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66" spans="1:45" x14ac:dyDescent="0.25">
      <c r="A366" s="12">
        <v>37</v>
      </c>
      <c r="B366" s="12" t="str" cm="1">
        <f t="array" ref="B366">_xlfn.IFS(HR_Analytics[[#This Row],[Age]]&lt;=30,"Below 30",HR_Analytics[[#This Row],[Age]]&lt;=40,"30-40",HR_Analytics[[#This Row],[Age]]&lt;=60,"40-60")</f>
        <v>30-40</v>
      </c>
      <c r="C366" s="9" t="s">
        <v>17</v>
      </c>
      <c r="D366" s="9" t="s">
        <v>11</v>
      </c>
      <c r="E366" s="9" t="s">
        <v>19</v>
      </c>
      <c r="F366" s="3">
        <v>10</v>
      </c>
      <c r="G366" s="3" t="str" cm="1">
        <f t="array" ref="G366">_xlfn.IFS(HR_Analytics[[#This Row],[Distance From Home]]&lt;=5,"1-5",HR_Analytics[[#This Row],[Distance From Home]]&lt;=10,"5-10",HR_Analytics[[#This Row],[Distance From Home]]&lt;=15,"10-15",HR_Analytics[[#This Row],[Distance From Home]]&lt;=20,"15-20",HR_Analytics[[#This Row],[Distance From Home]]&gt;20,"Above 20")</f>
        <v>5-10</v>
      </c>
      <c r="H366" s="3">
        <v>3</v>
      </c>
      <c r="I366" s="9" t="str">
        <f>VLOOKUP(H366,Mapping!$J$2:$K$6,2,0)</f>
        <v>Bachelors</v>
      </c>
      <c r="J366" s="9" t="s">
        <v>25</v>
      </c>
      <c r="K366" s="3">
        <v>486</v>
      </c>
      <c r="L366" s="3">
        <v>3</v>
      </c>
      <c r="M366" s="9" t="str">
        <f>VLOOKUP(L366,Mapping!$A$2:$B$5,2,0)</f>
        <v>Neutral</v>
      </c>
      <c r="N366" s="9" t="s">
        <v>14</v>
      </c>
      <c r="O366" s="3">
        <v>3</v>
      </c>
      <c r="P366" s="9" t="str">
        <f>VLOOKUP(O366,Mapping!$A$9:$B$12,2,0)</f>
        <v>High</v>
      </c>
      <c r="Q366" s="3">
        <v>1</v>
      </c>
      <c r="R366" s="9" t="str">
        <f>VLOOKUP(Q366,Mapping!$A$16:$B$20,2,0)</f>
        <v>Entry Level</v>
      </c>
      <c r="S366" s="9" t="s">
        <v>24</v>
      </c>
      <c r="T366" s="3">
        <v>1</v>
      </c>
      <c r="U366" s="9" t="str">
        <f>VLOOKUP(T366,Mapping!$E$9:$F$12,2,0)</f>
        <v>Very Dissatisfied</v>
      </c>
      <c r="V366" s="9" t="s">
        <v>22</v>
      </c>
      <c r="W366" s="5">
        <v>3452</v>
      </c>
      <c r="X366" s="3">
        <v>6</v>
      </c>
      <c r="Y366" s="9" t="s">
        <v>17</v>
      </c>
      <c r="Z366" s="4">
        <v>20</v>
      </c>
      <c r="AA366" s="24">
        <f>HR_Analytics[[#This Row],[Salary Hike]]/100</f>
        <v>0.2</v>
      </c>
      <c r="AB366" s="3">
        <v>4</v>
      </c>
      <c r="AC366" s="9" t="str">
        <f>VLOOKUP(AB366,Mapping!$E$2:$F$3,2,0)</f>
        <v>Outstanding</v>
      </c>
      <c r="AD366" s="3">
        <v>2</v>
      </c>
      <c r="AE366" s="9" t="str">
        <f>VLOOKUP(AD366,Mapping!$E$16:$F$19,2,0)</f>
        <v>Dissatisfied</v>
      </c>
      <c r="AF366" s="3">
        <v>1</v>
      </c>
      <c r="AG366" s="3">
        <v>17</v>
      </c>
      <c r="AH366" s="3" t="str" cm="1">
        <f t="array" ref="AH366">_xlfn.IFS(HR_Analytics[[#This Row],[Total Working Years]]&lt;=2,"0-2",HR_Analytics[[#This Row],[Total Working Years]]&lt;=5,"2-5",HR_Analytics[[#This Row],[Total Working Years]]&lt;=10,"5-10",HR_Analytics[[#This Row],[Total Working Years]]&lt;=20,"10-20",HR_Analytics[[#This Row],[Total Working Years]]&lt;=40,"20-40")</f>
        <v>10-20</v>
      </c>
      <c r="AI366" s="3">
        <v>3</v>
      </c>
      <c r="AJ366" s="3">
        <v>3</v>
      </c>
      <c r="AK366" s="9" t="str">
        <f>VLOOKUP(AJ366,Mapping!$J$10:$K$13,2,0)</f>
        <v>Better</v>
      </c>
      <c r="AL366" s="3">
        <v>5</v>
      </c>
      <c r="AM366" s="3" t="str" cm="1">
        <f t="array" ref="AM366">_xlfn.IFS(HR_Analytics[[#This Row],[Years At Company]]&lt;=2,"0-2",HR_Analytics[[#This Row],[Years At Company]]&lt;=5,"2-5",HR_Analytics[[#This Row],[Years At Company]]&lt;=10,"5-10",HR_Analytics[[#This Row],[Years At Company]]&lt;=20,"10-20",HR_Analytics[[#This Row],[Years At Company]]&lt;=40,"20-40")</f>
        <v>2-5</v>
      </c>
      <c r="AN366" s="3">
        <v>4</v>
      </c>
      <c r="AO366" s="3" t="str" cm="1">
        <f t="array" ref="AO366">_xlfn.IFS(HR_Analytics[[#This Row],[Years In Current Role]]&lt;=2,"0-2",HR_Analytics[[#This Row],[Years In Current Role]]&lt;=5,"2-5",HR_Analytics[[#This Row],[Years In Current Role]]&lt;=10,"5-10",HR_Analytics[[#This Row],[Years In Current Role]]&lt;=15,"10-15",HR_Analytics[[#This Row],[Years In Current Role]]&gt;15,"Above 15")</f>
        <v>2-5</v>
      </c>
      <c r="AP366" s="3">
        <v>0</v>
      </c>
      <c r="AQ366" s="14" t="str" cm="1">
        <f t="array" ref="AQ366">_xlfn.IFS(HR_Analytics[[#This Row],[Years Since Last Promotion]]&lt;=2,"0-2",HR_Analytics[[#This Row],[Years Since Last Promotion]]&lt;=5,"2-5",HR_Analytics[[#This Row],[Years Since Last Promotion]]&lt;=10,"5-10",HR_Analytics[[#This Row],[Years Since Last Promotion]]&lt;=15,"10-15")</f>
        <v>0-2</v>
      </c>
      <c r="AR366" s="14">
        <v>3</v>
      </c>
      <c r="AS366" s="3" t="str" cm="1">
        <f t="array" ref="AS3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67" spans="1:45" x14ac:dyDescent="0.25">
      <c r="A367" s="12">
        <v>46</v>
      </c>
      <c r="B367" s="12" t="str" cm="1">
        <f t="array" ref="B367">_xlfn.IFS(HR_Analytics[[#This Row],[Age]]&lt;=30,"Below 30",HR_Analytics[[#This Row],[Age]]&lt;=40,"30-40",HR_Analytics[[#This Row],[Age]]&lt;=60,"40-60")</f>
        <v>40-60</v>
      </c>
      <c r="C367" s="9" t="s">
        <v>17</v>
      </c>
      <c r="D367" s="9" t="s">
        <v>29</v>
      </c>
      <c r="E367" s="9" t="s">
        <v>19</v>
      </c>
      <c r="F367" s="3">
        <v>7</v>
      </c>
      <c r="G367" s="3" t="str" cm="1">
        <f t="array" ref="G367">_xlfn.IFS(HR_Analytics[[#This Row],[Distance From Home]]&lt;=5,"1-5",HR_Analytics[[#This Row],[Distance From Home]]&lt;=10,"5-10",HR_Analytics[[#This Row],[Distance From Home]]&lt;=15,"10-15",HR_Analytics[[#This Row],[Distance From Home]]&lt;=20,"15-20",HR_Analytics[[#This Row],[Distance From Home]]&gt;20,"Above 20")</f>
        <v>5-10</v>
      </c>
      <c r="H367" s="3">
        <v>4</v>
      </c>
      <c r="I367" s="9" t="str">
        <f>VLOOKUP(H367,Mapping!$J$2:$K$6,2,0)</f>
        <v>Masters</v>
      </c>
      <c r="J367" s="9" t="s">
        <v>25</v>
      </c>
      <c r="K367" s="3">
        <v>487</v>
      </c>
      <c r="L367" s="3">
        <v>3</v>
      </c>
      <c r="M367" s="9" t="str">
        <f>VLOOKUP(L367,Mapping!$A$2:$B$5,2,0)</f>
        <v>Neutral</v>
      </c>
      <c r="N367" s="9" t="s">
        <v>14</v>
      </c>
      <c r="O367" s="3">
        <v>3</v>
      </c>
      <c r="P367" s="9" t="str">
        <f>VLOOKUP(O367,Mapping!$A$9:$B$12,2,0)</f>
        <v>High</v>
      </c>
      <c r="Q367" s="3">
        <v>2</v>
      </c>
      <c r="R367" s="9" t="str">
        <f>VLOOKUP(Q367,Mapping!$A$16:$B$20,2,0)</f>
        <v>Junior</v>
      </c>
      <c r="S367" s="9" t="s">
        <v>27</v>
      </c>
      <c r="T367" s="3">
        <v>3</v>
      </c>
      <c r="U367" s="9" t="str">
        <f>VLOOKUP(T367,Mapping!$E$9:$F$12,2,0)</f>
        <v>Neutral</v>
      </c>
      <c r="V367" s="9" t="s">
        <v>22</v>
      </c>
      <c r="W367" s="5">
        <v>5258</v>
      </c>
      <c r="X367" s="3">
        <v>2</v>
      </c>
      <c r="Y367" s="9" t="s">
        <v>17</v>
      </c>
      <c r="Z367" s="4">
        <v>14</v>
      </c>
      <c r="AA367" s="24">
        <f>HR_Analytics[[#This Row],[Salary Hike]]/100</f>
        <v>0.14000000000000001</v>
      </c>
      <c r="AB367" s="3">
        <v>3</v>
      </c>
      <c r="AC367" s="9" t="str">
        <f>VLOOKUP(AB367,Mapping!$E$2:$F$3,2,0)</f>
        <v>Excellent</v>
      </c>
      <c r="AD367" s="3">
        <v>3</v>
      </c>
      <c r="AE367" s="9" t="str">
        <f>VLOOKUP(AD367,Mapping!$E$16:$F$19,2,0)</f>
        <v>Neutral</v>
      </c>
      <c r="AF367" s="3">
        <v>0</v>
      </c>
      <c r="AG367" s="3">
        <v>7</v>
      </c>
      <c r="AH367" s="3" t="str" cm="1">
        <f t="array" ref="AH367">_xlfn.IFS(HR_Analytics[[#This Row],[Total Working Years]]&lt;=2,"0-2",HR_Analytics[[#This Row],[Total Working Years]]&lt;=5,"2-5",HR_Analytics[[#This Row],[Total Working Years]]&lt;=10,"5-10",HR_Analytics[[#This Row],[Total Working Years]]&lt;=20,"10-20",HR_Analytics[[#This Row],[Total Working Years]]&lt;=40,"20-40")</f>
        <v>5-10</v>
      </c>
      <c r="AI367" s="3">
        <v>2</v>
      </c>
      <c r="AJ367" s="3">
        <v>4</v>
      </c>
      <c r="AK367" s="9" t="str">
        <f>VLOOKUP(AJ367,Mapping!$J$10:$K$13,2,0)</f>
        <v>Best</v>
      </c>
      <c r="AL367" s="3">
        <v>1</v>
      </c>
      <c r="AM367" s="3" t="str" cm="1">
        <f t="array" ref="AM367">_xlfn.IFS(HR_Analytics[[#This Row],[Years At Company]]&lt;=2,"0-2",HR_Analytics[[#This Row],[Years At Company]]&lt;=5,"2-5",HR_Analytics[[#This Row],[Years At Company]]&lt;=10,"5-10",HR_Analytics[[#This Row],[Years At Company]]&lt;=20,"10-20",HR_Analytics[[#This Row],[Years At Company]]&lt;=40,"20-40")</f>
        <v>0-2</v>
      </c>
      <c r="AN367" s="3">
        <v>0</v>
      </c>
      <c r="AO367" s="3" t="str" cm="1">
        <f t="array" ref="AO367">_xlfn.IFS(HR_Analytics[[#This Row],[Years In Current Role]]&lt;=2,"0-2",HR_Analytics[[#This Row],[Years In Current Role]]&lt;=5,"2-5",HR_Analytics[[#This Row],[Years In Current Role]]&lt;=10,"5-10",HR_Analytics[[#This Row],[Years In Current Role]]&lt;=15,"10-15",HR_Analytics[[#This Row],[Years In Current Role]]&gt;15,"Above 15")</f>
        <v>0-2</v>
      </c>
      <c r="AP367" s="3">
        <v>0</v>
      </c>
      <c r="AQ367" s="14" t="str" cm="1">
        <f t="array" ref="AQ367">_xlfn.IFS(HR_Analytics[[#This Row],[Years Since Last Promotion]]&lt;=2,"0-2",HR_Analytics[[#This Row],[Years Since Last Promotion]]&lt;=5,"2-5",HR_Analytics[[#This Row],[Years Since Last Promotion]]&lt;=10,"5-10",HR_Analytics[[#This Row],[Years Since Last Promotion]]&lt;=15,"10-15")</f>
        <v>0-2</v>
      </c>
      <c r="AR367" s="14">
        <v>0</v>
      </c>
      <c r="AS367" s="3" t="str" cm="1">
        <f t="array" ref="AS3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68" spans="1:45" x14ac:dyDescent="0.25">
      <c r="A368" s="12">
        <v>41</v>
      </c>
      <c r="B368" s="12" t="str" cm="1">
        <f t="array" ref="B368">_xlfn.IFS(HR_Analytics[[#This Row],[Age]]&lt;=30,"Below 30",HR_Analytics[[#This Row],[Age]]&lt;=40,"30-40",HR_Analytics[[#This Row],[Age]]&lt;=60,"40-60")</f>
        <v>40-60</v>
      </c>
      <c r="C368" s="9" t="s">
        <v>10</v>
      </c>
      <c r="D368" s="9" t="s">
        <v>18</v>
      </c>
      <c r="E368" s="9" t="s">
        <v>12</v>
      </c>
      <c r="F368" s="3">
        <v>4</v>
      </c>
      <c r="G368" s="3" t="str" cm="1">
        <f t="array" ref="G368">_xlfn.IFS(HR_Analytics[[#This Row],[Distance From Home]]&lt;=5,"1-5",HR_Analytics[[#This Row],[Distance From Home]]&lt;=10,"5-10",HR_Analytics[[#This Row],[Distance From Home]]&lt;=15,"10-15",HR_Analytics[[#This Row],[Distance From Home]]&lt;=20,"15-20",HR_Analytics[[#This Row],[Distance From Home]]&gt;20,"Above 20")</f>
        <v>1-5</v>
      </c>
      <c r="H368" s="3">
        <v>3</v>
      </c>
      <c r="I368" s="9" t="str">
        <f>VLOOKUP(H368,Mapping!$J$2:$K$6,2,0)</f>
        <v>Bachelors</v>
      </c>
      <c r="J368" s="9" t="s">
        <v>33</v>
      </c>
      <c r="K368" s="3">
        <v>488</v>
      </c>
      <c r="L368" s="3">
        <v>1</v>
      </c>
      <c r="M368" s="9" t="str">
        <f>VLOOKUP(L368,Mapping!$A$2:$B$5,2,0)</f>
        <v>Very Dissatisfied</v>
      </c>
      <c r="N368" s="9" t="s">
        <v>20</v>
      </c>
      <c r="O368" s="3">
        <v>3</v>
      </c>
      <c r="P368" s="9" t="str">
        <f>VLOOKUP(O368,Mapping!$A$9:$B$12,2,0)</f>
        <v>High</v>
      </c>
      <c r="Q368" s="3">
        <v>2</v>
      </c>
      <c r="R368" s="9" t="str">
        <f>VLOOKUP(Q368,Mapping!$A$16:$B$20,2,0)</f>
        <v>Junior</v>
      </c>
      <c r="S368" s="9" t="s">
        <v>15</v>
      </c>
      <c r="T368" s="3">
        <v>2</v>
      </c>
      <c r="U368" s="9" t="str">
        <f>VLOOKUP(T368,Mapping!$E$9:$F$12,2,0)</f>
        <v>Dissatisfied</v>
      </c>
      <c r="V368" s="9" t="s">
        <v>16</v>
      </c>
      <c r="W368" s="5">
        <v>9355</v>
      </c>
      <c r="X368" s="3">
        <v>1</v>
      </c>
      <c r="Y368" s="9" t="s">
        <v>17</v>
      </c>
      <c r="Z368" s="4">
        <v>18</v>
      </c>
      <c r="AA368" s="24">
        <f>HR_Analytics[[#This Row],[Salary Hike]]/100</f>
        <v>0.18</v>
      </c>
      <c r="AB368" s="3">
        <v>3</v>
      </c>
      <c r="AC368" s="9" t="str">
        <f>VLOOKUP(AB368,Mapping!$E$2:$F$3,2,0)</f>
        <v>Excellent</v>
      </c>
      <c r="AD368" s="3">
        <v>3</v>
      </c>
      <c r="AE368" s="9" t="str">
        <f>VLOOKUP(AD368,Mapping!$E$16:$F$19,2,0)</f>
        <v>Neutral</v>
      </c>
      <c r="AF368" s="3">
        <v>0</v>
      </c>
      <c r="AG368" s="3">
        <v>8</v>
      </c>
      <c r="AH368" s="3" t="str" cm="1">
        <f t="array" ref="AH368">_xlfn.IFS(HR_Analytics[[#This Row],[Total Working Years]]&lt;=2,"0-2",HR_Analytics[[#This Row],[Total Working Years]]&lt;=5,"2-5",HR_Analytics[[#This Row],[Total Working Years]]&lt;=10,"5-10",HR_Analytics[[#This Row],[Total Working Years]]&lt;=20,"10-20",HR_Analytics[[#This Row],[Total Working Years]]&lt;=40,"20-40")</f>
        <v>5-10</v>
      </c>
      <c r="AI368" s="3">
        <v>5</v>
      </c>
      <c r="AJ368" s="3">
        <v>3</v>
      </c>
      <c r="AK368" s="9" t="str">
        <f>VLOOKUP(AJ368,Mapping!$J$10:$K$13,2,0)</f>
        <v>Better</v>
      </c>
      <c r="AL368" s="3">
        <v>8</v>
      </c>
      <c r="AM368" s="3" t="str" cm="1">
        <f t="array" ref="AM368">_xlfn.IFS(HR_Analytics[[#This Row],[Years At Company]]&lt;=2,"0-2",HR_Analytics[[#This Row],[Years At Company]]&lt;=5,"2-5",HR_Analytics[[#This Row],[Years At Company]]&lt;=10,"5-10",HR_Analytics[[#This Row],[Years At Company]]&lt;=20,"10-20",HR_Analytics[[#This Row],[Years At Company]]&lt;=40,"20-40")</f>
        <v>5-10</v>
      </c>
      <c r="AN368" s="3">
        <v>7</v>
      </c>
      <c r="AO368" s="3" t="str" cm="1">
        <f t="array" ref="AO368">_xlfn.IFS(HR_Analytics[[#This Row],[Years In Current Role]]&lt;=2,"0-2",HR_Analytics[[#This Row],[Years In Current Role]]&lt;=5,"2-5",HR_Analytics[[#This Row],[Years In Current Role]]&lt;=10,"5-10",HR_Analytics[[#This Row],[Years In Current Role]]&lt;=15,"10-15",HR_Analytics[[#This Row],[Years In Current Role]]&gt;15,"Above 15")</f>
        <v>5-10</v>
      </c>
      <c r="AP368" s="3">
        <v>7</v>
      </c>
      <c r="AQ368" s="14" t="str" cm="1">
        <f t="array" ref="AQ368">_xlfn.IFS(HR_Analytics[[#This Row],[Years Since Last Promotion]]&lt;=2,"0-2",HR_Analytics[[#This Row],[Years Since Last Promotion]]&lt;=5,"2-5",HR_Analytics[[#This Row],[Years Since Last Promotion]]&lt;=10,"5-10",HR_Analytics[[#This Row],[Years Since Last Promotion]]&lt;=15,"10-15")</f>
        <v>5-10</v>
      </c>
      <c r="AR368" s="14">
        <v>7</v>
      </c>
      <c r="AS368" s="3" t="str" cm="1">
        <f t="array" ref="AS3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69" spans="1:45" x14ac:dyDescent="0.25">
      <c r="A369" s="12">
        <v>50</v>
      </c>
      <c r="B369" s="12" t="str" cm="1">
        <f t="array" ref="B369">_xlfn.IFS(HR_Analytics[[#This Row],[Age]]&lt;=30,"Below 30",HR_Analytics[[#This Row],[Age]]&lt;=40,"30-40",HR_Analytics[[#This Row],[Age]]&lt;=60,"40-60")</f>
        <v>40-60</v>
      </c>
      <c r="C369" s="9" t="s">
        <v>17</v>
      </c>
      <c r="D369" s="9" t="s">
        <v>11</v>
      </c>
      <c r="E369" s="9" t="s">
        <v>19</v>
      </c>
      <c r="F369" s="3">
        <v>10</v>
      </c>
      <c r="G369" s="3" t="str" cm="1">
        <f t="array" ref="G369">_xlfn.IFS(HR_Analytics[[#This Row],[Distance From Home]]&lt;=5,"1-5",HR_Analytics[[#This Row],[Distance From Home]]&lt;=10,"5-10",HR_Analytics[[#This Row],[Distance From Home]]&lt;=15,"10-15",HR_Analytics[[#This Row],[Distance From Home]]&lt;=20,"15-20",HR_Analytics[[#This Row],[Distance From Home]]&gt;20,"Above 20")</f>
        <v>5-10</v>
      </c>
      <c r="H369" s="3">
        <v>3</v>
      </c>
      <c r="I369" s="9" t="str">
        <f>VLOOKUP(H369,Mapping!$J$2:$K$6,2,0)</f>
        <v>Bachelors</v>
      </c>
      <c r="J369" s="9" t="s">
        <v>34</v>
      </c>
      <c r="K369" s="3">
        <v>491</v>
      </c>
      <c r="L369" s="3">
        <v>4</v>
      </c>
      <c r="M369" s="9" t="str">
        <f>VLOOKUP(L369,Mapping!$A$2:$B$5,2,0)</f>
        <v>Satisfied</v>
      </c>
      <c r="N369" s="9" t="s">
        <v>20</v>
      </c>
      <c r="O369" s="3">
        <v>2</v>
      </c>
      <c r="P369" s="9" t="str">
        <f>VLOOKUP(O369,Mapping!$A$9:$B$12,2,0)</f>
        <v>Medium</v>
      </c>
      <c r="Q369" s="3">
        <v>3</v>
      </c>
      <c r="R369" s="9" t="str">
        <f>VLOOKUP(Q369,Mapping!$A$16:$B$20,2,0)</f>
        <v>Mid Level</v>
      </c>
      <c r="S369" s="9" t="s">
        <v>28</v>
      </c>
      <c r="T369" s="3">
        <v>4</v>
      </c>
      <c r="U369" s="9" t="str">
        <f>VLOOKUP(T369,Mapping!$E$9:$F$12,2,0)</f>
        <v>Satisfied</v>
      </c>
      <c r="V369" s="9" t="s">
        <v>16</v>
      </c>
      <c r="W369" s="5">
        <v>10496</v>
      </c>
      <c r="X369" s="3">
        <v>6</v>
      </c>
      <c r="Y369" s="9" t="s">
        <v>17</v>
      </c>
      <c r="Z369" s="4">
        <v>15</v>
      </c>
      <c r="AA369" s="24">
        <f>HR_Analytics[[#This Row],[Salary Hike]]/100</f>
        <v>0.15</v>
      </c>
      <c r="AB369" s="3">
        <v>3</v>
      </c>
      <c r="AC369" s="9" t="str">
        <f>VLOOKUP(AB369,Mapping!$E$2:$F$3,2,0)</f>
        <v>Excellent</v>
      </c>
      <c r="AD369" s="3">
        <v>4</v>
      </c>
      <c r="AE369" s="9" t="str">
        <f>VLOOKUP(AD369,Mapping!$E$16:$F$19,2,0)</f>
        <v>Satisfied</v>
      </c>
      <c r="AF369" s="3">
        <v>0</v>
      </c>
      <c r="AG369" s="3">
        <v>20</v>
      </c>
      <c r="AH369" s="3" t="str" cm="1">
        <f t="array" ref="AH369">_xlfn.IFS(HR_Analytics[[#This Row],[Total Working Years]]&lt;=2,"0-2",HR_Analytics[[#This Row],[Total Working Years]]&lt;=5,"2-5",HR_Analytics[[#This Row],[Total Working Years]]&lt;=10,"5-10",HR_Analytics[[#This Row],[Total Working Years]]&lt;=20,"10-20",HR_Analytics[[#This Row],[Total Working Years]]&lt;=40,"20-40")</f>
        <v>10-20</v>
      </c>
      <c r="AI369" s="3">
        <v>2</v>
      </c>
      <c r="AJ369" s="3">
        <v>3</v>
      </c>
      <c r="AK369" s="9" t="str">
        <f>VLOOKUP(AJ369,Mapping!$J$10:$K$13,2,0)</f>
        <v>Better</v>
      </c>
      <c r="AL369" s="3">
        <v>4</v>
      </c>
      <c r="AM369" s="3" t="str" cm="1">
        <f t="array" ref="AM369">_xlfn.IFS(HR_Analytics[[#This Row],[Years At Company]]&lt;=2,"0-2",HR_Analytics[[#This Row],[Years At Company]]&lt;=5,"2-5",HR_Analytics[[#This Row],[Years At Company]]&lt;=10,"5-10",HR_Analytics[[#This Row],[Years At Company]]&lt;=20,"10-20",HR_Analytics[[#This Row],[Years At Company]]&lt;=40,"20-40")</f>
        <v>2-5</v>
      </c>
      <c r="AN369" s="3">
        <v>3</v>
      </c>
      <c r="AO369" s="3" t="str" cm="1">
        <f t="array" ref="AO369">_xlfn.IFS(HR_Analytics[[#This Row],[Years In Current Role]]&lt;=2,"0-2",HR_Analytics[[#This Row],[Years In Current Role]]&lt;=5,"2-5",HR_Analytics[[#This Row],[Years In Current Role]]&lt;=10,"5-10",HR_Analytics[[#This Row],[Years In Current Role]]&lt;=15,"10-15",HR_Analytics[[#This Row],[Years In Current Role]]&gt;15,"Above 15")</f>
        <v>2-5</v>
      </c>
      <c r="AP369" s="3">
        <v>1</v>
      </c>
      <c r="AQ369" s="14" t="str" cm="1">
        <f t="array" ref="AQ369">_xlfn.IFS(HR_Analytics[[#This Row],[Years Since Last Promotion]]&lt;=2,"0-2",HR_Analytics[[#This Row],[Years Since Last Promotion]]&lt;=5,"2-5",HR_Analytics[[#This Row],[Years Since Last Promotion]]&lt;=10,"5-10",HR_Analytics[[#This Row],[Years Since Last Promotion]]&lt;=15,"10-15")</f>
        <v>0-2</v>
      </c>
      <c r="AR369" s="14">
        <v>3</v>
      </c>
      <c r="AS369" s="3" t="str" cm="1">
        <f t="array" ref="AS3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70" spans="1:45" x14ac:dyDescent="0.25">
      <c r="A370" s="12">
        <v>40</v>
      </c>
      <c r="B370" s="12" t="str" cm="1">
        <f t="array" ref="B370">_xlfn.IFS(HR_Analytics[[#This Row],[Age]]&lt;=30,"Below 30",HR_Analytics[[#This Row],[Age]]&lt;=40,"30-40",HR_Analytics[[#This Row],[Age]]&lt;=60,"40-60")</f>
        <v>30-40</v>
      </c>
      <c r="C370" s="9" t="s">
        <v>10</v>
      </c>
      <c r="D370" s="9" t="s">
        <v>11</v>
      </c>
      <c r="E370" s="9" t="s">
        <v>12</v>
      </c>
      <c r="F370" s="3">
        <v>22</v>
      </c>
      <c r="G370" s="3" t="str" cm="1">
        <f t="array" ref="G370">_xlfn.IFS(HR_Analytics[[#This Row],[Distance From Home]]&lt;=5,"1-5",HR_Analytics[[#This Row],[Distance From Home]]&lt;=10,"5-10",HR_Analytics[[#This Row],[Distance From Home]]&lt;=15,"10-15",HR_Analytics[[#This Row],[Distance From Home]]&lt;=20,"15-20",HR_Analytics[[#This Row],[Distance From Home]]&gt;20,"Above 20")</f>
        <v>Above 20</v>
      </c>
      <c r="H370" s="3">
        <v>2</v>
      </c>
      <c r="I370" s="9" t="str">
        <f>VLOOKUP(H370,Mapping!$J$2:$K$6,2,0)</f>
        <v>College</v>
      </c>
      <c r="J370" s="9" t="s">
        <v>33</v>
      </c>
      <c r="K370" s="3">
        <v>492</v>
      </c>
      <c r="L370" s="3">
        <v>3</v>
      </c>
      <c r="M370" s="9" t="str">
        <f>VLOOKUP(L370,Mapping!$A$2:$B$5,2,0)</f>
        <v>Neutral</v>
      </c>
      <c r="N370" s="9" t="s">
        <v>20</v>
      </c>
      <c r="O370" s="3">
        <v>2</v>
      </c>
      <c r="P370" s="9" t="str">
        <f>VLOOKUP(O370,Mapping!$A$9:$B$12,2,0)</f>
        <v>Medium</v>
      </c>
      <c r="Q370" s="3">
        <v>2</v>
      </c>
      <c r="R370" s="9" t="str">
        <f>VLOOKUP(Q370,Mapping!$A$16:$B$20,2,0)</f>
        <v>Junior</v>
      </c>
      <c r="S370" s="9" t="s">
        <v>15</v>
      </c>
      <c r="T370" s="3">
        <v>3</v>
      </c>
      <c r="U370" s="9" t="str">
        <f>VLOOKUP(T370,Mapping!$E$9:$F$12,2,0)</f>
        <v>Neutral</v>
      </c>
      <c r="V370" s="9" t="s">
        <v>22</v>
      </c>
      <c r="W370" s="5">
        <v>6380</v>
      </c>
      <c r="X370" s="3">
        <v>2</v>
      </c>
      <c r="Y370" s="9" t="s">
        <v>10</v>
      </c>
      <c r="Z370" s="4">
        <v>12</v>
      </c>
      <c r="AA370" s="24">
        <f>HR_Analytics[[#This Row],[Salary Hike]]/100</f>
        <v>0.12</v>
      </c>
      <c r="AB370" s="3">
        <v>3</v>
      </c>
      <c r="AC370" s="9" t="str">
        <f>VLOOKUP(AB370,Mapping!$E$2:$F$3,2,0)</f>
        <v>Excellent</v>
      </c>
      <c r="AD370" s="3">
        <v>1</v>
      </c>
      <c r="AE370" s="9" t="str">
        <f>VLOOKUP(AD370,Mapping!$E$16:$F$19,2,0)</f>
        <v>Very Dissatisfied</v>
      </c>
      <c r="AF370" s="3">
        <v>2</v>
      </c>
      <c r="AG370" s="3">
        <v>8</v>
      </c>
      <c r="AH370" s="3" t="str" cm="1">
        <f t="array" ref="AH370">_xlfn.IFS(HR_Analytics[[#This Row],[Total Working Years]]&lt;=2,"0-2",HR_Analytics[[#This Row],[Total Working Years]]&lt;=5,"2-5",HR_Analytics[[#This Row],[Total Working Years]]&lt;=10,"5-10",HR_Analytics[[#This Row],[Total Working Years]]&lt;=20,"10-20",HR_Analytics[[#This Row],[Total Working Years]]&lt;=40,"20-40")</f>
        <v>5-10</v>
      </c>
      <c r="AI370" s="3">
        <v>6</v>
      </c>
      <c r="AJ370" s="3">
        <v>3</v>
      </c>
      <c r="AK370" s="9" t="str">
        <f>VLOOKUP(AJ370,Mapping!$J$10:$K$13,2,0)</f>
        <v>Better</v>
      </c>
      <c r="AL370" s="3">
        <v>6</v>
      </c>
      <c r="AM370" s="3" t="str" cm="1">
        <f t="array" ref="AM370">_xlfn.IFS(HR_Analytics[[#This Row],[Years At Company]]&lt;=2,"0-2",HR_Analytics[[#This Row],[Years At Company]]&lt;=5,"2-5",HR_Analytics[[#This Row],[Years At Company]]&lt;=10,"5-10",HR_Analytics[[#This Row],[Years At Company]]&lt;=20,"10-20",HR_Analytics[[#This Row],[Years At Company]]&lt;=40,"20-40")</f>
        <v>5-10</v>
      </c>
      <c r="AN370" s="3">
        <v>4</v>
      </c>
      <c r="AO370" s="3" t="str" cm="1">
        <f t="array" ref="AO370">_xlfn.IFS(HR_Analytics[[#This Row],[Years In Current Role]]&lt;=2,"0-2",HR_Analytics[[#This Row],[Years In Current Role]]&lt;=5,"2-5",HR_Analytics[[#This Row],[Years In Current Role]]&lt;=10,"5-10",HR_Analytics[[#This Row],[Years In Current Role]]&lt;=15,"10-15",HR_Analytics[[#This Row],[Years In Current Role]]&gt;15,"Above 15")</f>
        <v>2-5</v>
      </c>
      <c r="AP370" s="3">
        <v>1</v>
      </c>
      <c r="AQ370" s="14" t="str" cm="1">
        <f t="array" ref="AQ370">_xlfn.IFS(HR_Analytics[[#This Row],[Years Since Last Promotion]]&lt;=2,"0-2",HR_Analytics[[#This Row],[Years Since Last Promotion]]&lt;=5,"2-5",HR_Analytics[[#This Row],[Years Since Last Promotion]]&lt;=10,"5-10",HR_Analytics[[#This Row],[Years Since Last Promotion]]&lt;=15,"10-15")</f>
        <v>0-2</v>
      </c>
      <c r="AR370" s="14">
        <v>0</v>
      </c>
      <c r="AS370" s="3" t="str" cm="1">
        <f t="array" ref="AS3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71" spans="1:45" x14ac:dyDescent="0.25">
      <c r="A371" s="12">
        <v>31</v>
      </c>
      <c r="B371" s="12" t="str" cm="1">
        <f t="array" ref="B371">_xlfn.IFS(HR_Analytics[[#This Row],[Age]]&lt;=30,"Below 30",HR_Analytics[[#This Row],[Age]]&lt;=40,"30-40",HR_Analytics[[#This Row],[Age]]&lt;=60,"40-60")</f>
        <v>30-40</v>
      </c>
      <c r="C371" s="9" t="s">
        <v>17</v>
      </c>
      <c r="D371" s="9" t="s">
        <v>11</v>
      </c>
      <c r="E371" s="9" t="s">
        <v>19</v>
      </c>
      <c r="F371" s="3">
        <v>9</v>
      </c>
      <c r="G371" s="3" t="str" cm="1">
        <f t="array" ref="G371">_xlfn.IFS(HR_Analytics[[#This Row],[Distance From Home]]&lt;=5,"1-5",HR_Analytics[[#This Row],[Distance From Home]]&lt;=10,"5-10",HR_Analytics[[#This Row],[Distance From Home]]&lt;=15,"10-15",HR_Analytics[[#This Row],[Distance From Home]]&lt;=20,"15-20",HR_Analytics[[#This Row],[Distance From Home]]&gt;20,"Above 20")</f>
        <v>5-10</v>
      </c>
      <c r="H371" s="3">
        <v>4</v>
      </c>
      <c r="I371" s="9" t="str">
        <f>VLOOKUP(H371,Mapping!$J$2:$K$6,2,0)</f>
        <v>Masters</v>
      </c>
      <c r="J371" s="9" t="s">
        <v>13</v>
      </c>
      <c r="K371" s="3">
        <v>493</v>
      </c>
      <c r="L371" s="3">
        <v>3</v>
      </c>
      <c r="M371" s="9" t="str">
        <f>VLOOKUP(L371,Mapping!$A$2:$B$5,2,0)</f>
        <v>Neutral</v>
      </c>
      <c r="N371" s="9" t="s">
        <v>20</v>
      </c>
      <c r="O371" s="3">
        <v>2</v>
      </c>
      <c r="P371" s="9" t="str">
        <f>VLOOKUP(O371,Mapping!$A$9:$B$12,2,0)</f>
        <v>Medium</v>
      </c>
      <c r="Q371" s="3">
        <v>1</v>
      </c>
      <c r="R371" s="9" t="str">
        <f>VLOOKUP(Q371,Mapping!$A$16:$B$20,2,0)</f>
        <v>Entry Level</v>
      </c>
      <c r="S371" s="9" t="s">
        <v>21</v>
      </c>
      <c r="T371" s="3">
        <v>2</v>
      </c>
      <c r="U371" s="9" t="str">
        <f>VLOOKUP(T371,Mapping!$E$9:$F$12,2,0)</f>
        <v>Dissatisfied</v>
      </c>
      <c r="V371" s="9" t="s">
        <v>16</v>
      </c>
      <c r="W371" s="5">
        <v>2657</v>
      </c>
      <c r="X371" s="3">
        <v>0</v>
      </c>
      <c r="Y371" s="9" t="s">
        <v>10</v>
      </c>
      <c r="Z371" s="4">
        <v>16</v>
      </c>
      <c r="AA371" s="24">
        <f>HR_Analytics[[#This Row],[Salary Hike]]/100</f>
        <v>0.16</v>
      </c>
      <c r="AB371" s="3">
        <v>3</v>
      </c>
      <c r="AC371" s="9" t="str">
        <f>VLOOKUP(AB371,Mapping!$E$2:$F$3,2,0)</f>
        <v>Excellent</v>
      </c>
      <c r="AD371" s="3">
        <v>4</v>
      </c>
      <c r="AE371" s="9" t="str">
        <f>VLOOKUP(AD371,Mapping!$E$16:$F$19,2,0)</f>
        <v>Satisfied</v>
      </c>
      <c r="AF371" s="3">
        <v>0</v>
      </c>
      <c r="AG371" s="3">
        <v>3</v>
      </c>
      <c r="AH371" s="3" t="str" cm="1">
        <f t="array" ref="AH371">_xlfn.IFS(HR_Analytics[[#This Row],[Total Working Years]]&lt;=2,"0-2",HR_Analytics[[#This Row],[Total Working Years]]&lt;=5,"2-5",HR_Analytics[[#This Row],[Total Working Years]]&lt;=10,"5-10",HR_Analytics[[#This Row],[Total Working Years]]&lt;=20,"10-20",HR_Analytics[[#This Row],[Total Working Years]]&lt;=40,"20-40")</f>
        <v>2-5</v>
      </c>
      <c r="AI371" s="3">
        <v>5</v>
      </c>
      <c r="AJ371" s="3">
        <v>3</v>
      </c>
      <c r="AK371" s="9" t="str">
        <f>VLOOKUP(AJ371,Mapping!$J$10:$K$13,2,0)</f>
        <v>Better</v>
      </c>
      <c r="AL371" s="3">
        <v>2</v>
      </c>
      <c r="AM371" s="3" t="str" cm="1">
        <f t="array" ref="AM371">_xlfn.IFS(HR_Analytics[[#This Row],[Years At Company]]&lt;=2,"0-2",HR_Analytics[[#This Row],[Years At Company]]&lt;=5,"2-5",HR_Analytics[[#This Row],[Years At Company]]&lt;=10,"5-10",HR_Analytics[[#This Row],[Years At Company]]&lt;=20,"10-20",HR_Analytics[[#This Row],[Years At Company]]&lt;=40,"20-40")</f>
        <v>0-2</v>
      </c>
      <c r="AN371" s="3">
        <v>2</v>
      </c>
      <c r="AO371" s="3" t="str" cm="1">
        <f t="array" ref="AO371">_xlfn.IFS(HR_Analytics[[#This Row],[Years In Current Role]]&lt;=2,"0-2",HR_Analytics[[#This Row],[Years In Current Role]]&lt;=5,"2-5",HR_Analytics[[#This Row],[Years In Current Role]]&lt;=10,"5-10",HR_Analytics[[#This Row],[Years In Current Role]]&lt;=15,"10-15",HR_Analytics[[#This Row],[Years In Current Role]]&gt;15,"Above 15")</f>
        <v>0-2</v>
      </c>
      <c r="AP371" s="3">
        <v>2</v>
      </c>
      <c r="AQ371" s="14" t="str" cm="1">
        <f t="array" ref="AQ371">_xlfn.IFS(HR_Analytics[[#This Row],[Years Since Last Promotion]]&lt;=2,"0-2",HR_Analytics[[#This Row],[Years Since Last Promotion]]&lt;=5,"2-5",HR_Analytics[[#This Row],[Years Since Last Promotion]]&lt;=10,"5-10",HR_Analytics[[#This Row],[Years Since Last Promotion]]&lt;=15,"10-15")</f>
        <v>0-2</v>
      </c>
      <c r="AR371" s="14">
        <v>2</v>
      </c>
      <c r="AS371" s="3" t="str" cm="1">
        <f t="array" ref="AS3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72" spans="1:45" x14ac:dyDescent="0.25">
      <c r="A372" s="12">
        <v>21</v>
      </c>
      <c r="B372" s="12" t="str" cm="1">
        <f t="array" ref="B372">_xlfn.IFS(HR_Analytics[[#This Row],[Age]]&lt;=30,"Below 30",HR_Analytics[[#This Row],[Age]]&lt;=40,"30-40",HR_Analytics[[#This Row],[Age]]&lt;=60,"40-60")</f>
        <v>Below 30</v>
      </c>
      <c r="C372" s="9" t="s">
        <v>10</v>
      </c>
      <c r="D372" s="9" t="s">
        <v>11</v>
      </c>
      <c r="E372" s="9" t="s">
        <v>12</v>
      </c>
      <c r="F372" s="3">
        <v>12</v>
      </c>
      <c r="G372" s="3" t="str" cm="1">
        <f t="array" ref="G372">_xlfn.IFS(HR_Analytics[[#This Row],[Distance From Home]]&lt;=5,"1-5",HR_Analytics[[#This Row],[Distance From Home]]&lt;=10,"5-10",HR_Analytics[[#This Row],[Distance From Home]]&lt;=15,"10-15",HR_Analytics[[#This Row],[Distance From Home]]&lt;=20,"15-20",HR_Analytics[[#This Row],[Distance From Home]]&gt;20,"Above 20")</f>
        <v>10-15</v>
      </c>
      <c r="H372" s="3">
        <v>3</v>
      </c>
      <c r="I372" s="9" t="str">
        <f>VLOOKUP(H372,Mapping!$J$2:$K$6,2,0)</f>
        <v>Bachelors</v>
      </c>
      <c r="J372" s="9" t="s">
        <v>13</v>
      </c>
      <c r="K372" s="3">
        <v>494</v>
      </c>
      <c r="L372" s="3">
        <v>3</v>
      </c>
      <c r="M372" s="9" t="str">
        <f>VLOOKUP(L372,Mapping!$A$2:$B$5,2,0)</f>
        <v>Neutral</v>
      </c>
      <c r="N372" s="9" t="s">
        <v>14</v>
      </c>
      <c r="O372" s="3">
        <v>4</v>
      </c>
      <c r="P372" s="9" t="str">
        <f>VLOOKUP(O372,Mapping!$A$9:$B$12,2,0)</f>
        <v>Very High</v>
      </c>
      <c r="Q372" s="3">
        <v>1</v>
      </c>
      <c r="R372" s="9" t="str">
        <f>VLOOKUP(Q372,Mapping!$A$16:$B$20,2,0)</f>
        <v>Entry Level</v>
      </c>
      <c r="S372" s="9" t="s">
        <v>31</v>
      </c>
      <c r="T372" s="3">
        <v>2</v>
      </c>
      <c r="U372" s="9" t="str">
        <f>VLOOKUP(T372,Mapping!$E$9:$F$12,2,0)</f>
        <v>Dissatisfied</v>
      </c>
      <c r="V372" s="9" t="s">
        <v>16</v>
      </c>
      <c r="W372" s="5">
        <v>2716</v>
      </c>
      <c r="X372" s="3">
        <v>1</v>
      </c>
      <c r="Y372" s="9" t="s">
        <v>17</v>
      </c>
      <c r="Z372" s="4">
        <v>15</v>
      </c>
      <c r="AA372" s="24">
        <f>HR_Analytics[[#This Row],[Salary Hike]]/100</f>
        <v>0.15</v>
      </c>
      <c r="AB372" s="3">
        <v>3</v>
      </c>
      <c r="AC372" s="9" t="str">
        <f>VLOOKUP(AB372,Mapping!$E$2:$F$3,2,0)</f>
        <v>Excellent</v>
      </c>
      <c r="AD372" s="3">
        <v>4</v>
      </c>
      <c r="AE372" s="9" t="str">
        <f>VLOOKUP(AD372,Mapping!$E$16:$F$19,2,0)</f>
        <v>Satisfied</v>
      </c>
      <c r="AF372" s="3">
        <v>0</v>
      </c>
      <c r="AG372" s="3">
        <v>1</v>
      </c>
      <c r="AH372" s="3" t="str" cm="1">
        <f t="array" ref="AH372">_xlfn.IFS(HR_Analytics[[#This Row],[Total Working Years]]&lt;=2,"0-2",HR_Analytics[[#This Row],[Total Working Years]]&lt;=5,"2-5",HR_Analytics[[#This Row],[Total Working Years]]&lt;=10,"5-10",HR_Analytics[[#This Row],[Total Working Years]]&lt;=20,"10-20",HR_Analytics[[#This Row],[Total Working Years]]&lt;=40,"20-40")</f>
        <v>0-2</v>
      </c>
      <c r="AI372" s="3">
        <v>0</v>
      </c>
      <c r="AJ372" s="3">
        <v>3</v>
      </c>
      <c r="AK372" s="9" t="str">
        <f>VLOOKUP(AJ372,Mapping!$J$10:$K$13,2,0)</f>
        <v>Better</v>
      </c>
      <c r="AL372" s="3">
        <v>1</v>
      </c>
      <c r="AM372" s="3" t="str" cm="1">
        <f t="array" ref="AM372">_xlfn.IFS(HR_Analytics[[#This Row],[Years At Company]]&lt;=2,"0-2",HR_Analytics[[#This Row],[Years At Company]]&lt;=5,"2-5",HR_Analytics[[#This Row],[Years At Company]]&lt;=10,"5-10",HR_Analytics[[#This Row],[Years At Company]]&lt;=20,"10-20",HR_Analytics[[#This Row],[Years At Company]]&lt;=40,"20-40")</f>
        <v>0-2</v>
      </c>
      <c r="AN372" s="3">
        <v>0</v>
      </c>
      <c r="AO372" s="3" t="str" cm="1">
        <f t="array" ref="AO372">_xlfn.IFS(HR_Analytics[[#This Row],[Years In Current Role]]&lt;=2,"0-2",HR_Analytics[[#This Row],[Years In Current Role]]&lt;=5,"2-5",HR_Analytics[[#This Row],[Years In Current Role]]&lt;=10,"5-10",HR_Analytics[[#This Row],[Years In Current Role]]&lt;=15,"10-15",HR_Analytics[[#This Row],[Years In Current Role]]&gt;15,"Above 15")</f>
        <v>0-2</v>
      </c>
      <c r="AP372" s="3">
        <v>0</v>
      </c>
      <c r="AQ372" s="14" t="str" cm="1">
        <f t="array" ref="AQ372">_xlfn.IFS(HR_Analytics[[#This Row],[Years Since Last Promotion]]&lt;=2,"0-2",HR_Analytics[[#This Row],[Years Since Last Promotion]]&lt;=5,"2-5",HR_Analytics[[#This Row],[Years Since Last Promotion]]&lt;=10,"5-10",HR_Analytics[[#This Row],[Years Since Last Promotion]]&lt;=15,"10-15")</f>
        <v>0-2</v>
      </c>
      <c r="AR372" s="14">
        <v>0</v>
      </c>
      <c r="AS372" s="3" t="str" cm="1">
        <f t="array" ref="AS3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73" spans="1:45" x14ac:dyDescent="0.25">
      <c r="A373" s="12">
        <v>29</v>
      </c>
      <c r="B373" s="12" t="str" cm="1">
        <f t="array" ref="B373">_xlfn.IFS(HR_Analytics[[#This Row],[Age]]&lt;=30,"Below 30",HR_Analytics[[#This Row],[Age]]&lt;=40,"30-40",HR_Analytics[[#This Row],[Age]]&lt;=60,"40-60")</f>
        <v>Below 30</v>
      </c>
      <c r="C373" s="9" t="s">
        <v>17</v>
      </c>
      <c r="D373" s="9" t="s">
        <v>11</v>
      </c>
      <c r="E373" s="9" t="s">
        <v>19</v>
      </c>
      <c r="F373" s="3">
        <v>23</v>
      </c>
      <c r="G373" s="3" t="str" cm="1">
        <f t="array" ref="G373">_xlfn.IFS(HR_Analytics[[#This Row],[Distance From Home]]&lt;=5,"1-5",HR_Analytics[[#This Row],[Distance From Home]]&lt;=10,"5-10",HR_Analytics[[#This Row],[Distance From Home]]&lt;=15,"10-15",HR_Analytics[[#This Row],[Distance From Home]]&lt;=20,"15-20",HR_Analytics[[#This Row],[Distance From Home]]&gt;20,"Above 20")</f>
        <v>Above 20</v>
      </c>
      <c r="H373" s="3">
        <v>3</v>
      </c>
      <c r="I373" s="9" t="str">
        <f>VLOOKUP(H373,Mapping!$J$2:$K$6,2,0)</f>
        <v>Bachelors</v>
      </c>
      <c r="J373" s="9" t="s">
        <v>13</v>
      </c>
      <c r="K373" s="3">
        <v>495</v>
      </c>
      <c r="L373" s="3">
        <v>4</v>
      </c>
      <c r="M373" s="9" t="str">
        <f>VLOOKUP(L373,Mapping!$A$2:$B$5,2,0)</f>
        <v>Satisfied</v>
      </c>
      <c r="N373" s="9" t="s">
        <v>20</v>
      </c>
      <c r="O373" s="3">
        <v>3</v>
      </c>
      <c r="P373" s="9" t="str">
        <f>VLOOKUP(O373,Mapping!$A$9:$B$12,2,0)</f>
        <v>High</v>
      </c>
      <c r="Q373" s="3">
        <v>1</v>
      </c>
      <c r="R373" s="9" t="str">
        <f>VLOOKUP(Q373,Mapping!$A$16:$B$20,2,0)</f>
        <v>Entry Level</v>
      </c>
      <c r="S373" s="9" t="s">
        <v>21</v>
      </c>
      <c r="T373" s="3">
        <v>4</v>
      </c>
      <c r="U373" s="9" t="str">
        <f>VLOOKUP(T373,Mapping!$E$9:$F$12,2,0)</f>
        <v>Satisfied</v>
      </c>
      <c r="V373" s="9" t="s">
        <v>16</v>
      </c>
      <c r="W373" s="5">
        <v>2201</v>
      </c>
      <c r="X373" s="3">
        <v>9</v>
      </c>
      <c r="Y373" s="9" t="s">
        <v>17</v>
      </c>
      <c r="Z373" s="4">
        <v>16</v>
      </c>
      <c r="AA373" s="24">
        <f>HR_Analytics[[#This Row],[Salary Hike]]/100</f>
        <v>0.16</v>
      </c>
      <c r="AB373" s="3">
        <v>3</v>
      </c>
      <c r="AC373" s="9" t="str">
        <f>VLOOKUP(AB373,Mapping!$E$2:$F$3,2,0)</f>
        <v>Excellent</v>
      </c>
      <c r="AD373" s="3">
        <v>4</v>
      </c>
      <c r="AE373" s="9" t="str">
        <f>VLOOKUP(AD373,Mapping!$E$16:$F$19,2,0)</f>
        <v>Satisfied</v>
      </c>
      <c r="AF373" s="3">
        <v>0</v>
      </c>
      <c r="AG373" s="3">
        <v>6</v>
      </c>
      <c r="AH373" s="3" t="str" cm="1">
        <f t="array" ref="AH373">_xlfn.IFS(HR_Analytics[[#This Row],[Total Working Years]]&lt;=2,"0-2",HR_Analytics[[#This Row],[Total Working Years]]&lt;=5,"2-5",HR_Analytics[[#This Row],[Total Working Years]]&lt;=10,"5-10",HR_Analytics[[#This Row],[Total Working Years]]&lt;=20,"10-20",HR_Analytics[[#This Row],[Total Working Years]]&lt;=40,"20-40")</f>
        <v>5-10</v>
      </c>
      <c r="AI373" s="3">
        <v>4</v>
      </c>
      <c r="AJ373" s="3">
        <v>3</v>
      </c>
      <c r="AK373" s="9" t="str">
        <f>VLOOKUP(AJ373,Mapping!$J$10:$K$13,2,0)</f>
        <v>Better</v>
      </c>
      <c r="AL373" s="3">
        <v>3</v>
      </c>
      <c r="AM373" s="3" t="str" cm="1">
        <f t="array" ref="AM373">_xlfn.IFS(HR_Analytics[[#This Row],[Years At Company]]&lt;=2,"0-2",HR_Analytics[[#This Row],[Years At Company]]&lt;=5,"2-5",HR_Analytics[[#This Row],[Years At Company]]&lt;=10,"5-10",HR_Analytics[[#This Row],[Years At Company]]&lt;=20,"10-20",HR_Analytics[[#This Row],[Years At Company]]&lt;=40,"20-40")</f>
        <v>2-5</v>
      </c>
      <c r="AN373" s="3">
        <v>2</v>
      </c>
      <c r="AO373" s="3" t="str" cm="1">
        <f t="array" ref="AO373">_xlfn.IFS(HR_Analytics[[#This Row],[Years In Current Role]]&lt;=2,"0-2",HR_Analytics[[#This Row],[Years In Current Role]]&lt;=5,"2-5",HR_Analytics[[#This Row],[Years In Current Role]]&lt;=10,"5-10",HR_Analytics[[#This Row],[Years In Current Role]]&lt;=15,"10-15",HR_Analytics[[#This Row],[Years In Current Role]]&gt;15,"Above 15")</f>
        <v>0-2</v>
      </c>
      <c r="AP373" s="3">
        <v>1</v>
      </c>
      <c r="AQ373" s="14" t="str" cm="1">
        <f t="array" ref="AQ373">_xlfn.IFS(HR_Analytics[[#This Row],[Years Since Last Promotion]]&lt;=2,"0-2",HR_Analytics[[#This Row],[Years Since Last Promotion]]&lt;=5,"2-5",HR_Analytics[[#This Row],[Years Since Last Promotion]]&lt;=10,"5-10",HR_Analytics[[#This Row],[Years Since Last Promotion]]&lt;=15,"10-15")</f>
        <v>0-2</v>
      </c>
      <c r="AR373" s="14">
        <v>2</v>
      </c>
      <c r="AS373" s="3" t="str" cm="1">
        <f t="array" ref="AS3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74" spans="1:45" x14ac:dyDescent="0.25">
      <c r="A374" s="12">
        <v>35</v>
      </c>
      <c r="B374" s="12" t="str" cm="1">
        <f t="array" ref="B374">_xlfn.IFS(HR_Analytics[[#This Row],[Age]]&lt;=30,"Below 30",HR_Analytics[[#This Row],[Age]]&lt;=40,"30-40",HR_Analytics[[#This Row],[Age]]&lt;=60,"40-60")</f>
        <v>30-40</v>
      </c>
      <c r="C374" s="9" t="s">
        <v>17</v>
      </c>
      <c r="D374" s="9" t="s">
        <v>11</v>
      </c>
      <c r="E374" s="9" t="s">
        <v>19</v>
      </c>
      <c r="F374" s="3">
        <v>9</v>
      </c>
      <c r="G374" s="3" t="str" cm="1">
        <f t="array" ref="G374">_xlfn.IFS(HR_Analytics[[#This Row],[Distance From Home]]&lt;=5,"1-5",HR_Analytics[[#This Row],[Distance From Home]]&lt;=10,"5-10",HR_Analytics[[#This Row],[Distance From Home]]&lt;=15,"10-15",HR_Analytics[[#This Row],[Distance From Home]]&lt;=20,"15-20",HR_Analytics[[#This Row],[Distance From Home]]&gt;20,"Above 20")</f>
        <v>5-10</v>
      </c>
      <c r="H374" s="3">
        <v>4</v>
      </c>
      <c r="I374" s="9" t="str">
        <f>VLOOKUP(H374,Mapping!$J$2:$K$6,2,0)</f>
        <v>Masters</v>
      </c>
      <c r="J374" s="9" t="s">
        <v>13</v>
      </c>
      <c r="K374" s="3">
        <v>496</v>
      </c>
      <c r="L374" s="3">
        <v>3</v>
      </c>
      <c r="M374" s="9" t="str">
        <f>VLOOKUP(L374,Mapping!$A$2:$B$5,2,0)</f>
        <v>Neutral</v>
      </c>
      <c r="N374" s="9" t="s">
        <v>20</v>
      </c>
      <c r="O374" s="3">
        <v>2</v>
      </c>
      <c r="P374" s="9" t="str">
        <f>VLOOKUP(O374,Mapping!$A$9:$B$12,2,0)</f>
        <v>Medium</v>
      </c>
      <c r="Q374" s="3">
        <v>2</v>
      </c>
      <c r="R374" s="9" t="str">
        <f>VLOOKUP(Q374,Mapping!$A$16:$B$20,2,0)</f>
        <v>Junior</v>
      </c>
      <c r="S374" s="9" t="s">
        <v>28</v>
      </c>
      <c r="T374" s="3">
        <v>2</v>
      </c>
      <c r="U374" s="9" t="str">
        <f>VLOOKUP(T374,Mapping!$E$9:$F$12,2,0)</f>
        <v>Dissatisfied</v>
      </c>
      <c r="V374" s="9" t="s">
        <v>16</v>
      </c>
      <c r="W374" s="5">
        <v>6540</v>
      </c>
      <c r="X374" s="3">
        <v>9</v>
      </c>
      <c r="Y374" s="9" t="s">
        <v>17</v>
      </c>
      <c r="Z374" s="4">
        <v>19</v>
      </c>
      <c r="AA374" s="24">
        <f>HR_Analytics[[#This Row],[Salary Hike]]/100</f>
        <v>0.19</v>
      </c>
      <c r="AB374" s="3">
        <v>3</v>
      </c>
      <c r="AC374" s="9" t="str">
        <f>VLOOKUP(AB374,Mapping!$E$2:$F$3,2,0)</f>
        <v>Excellent</v>
      </c>
      <c r="AD374" s="3">
        <v>3</v>
      </c>
      <c r="AE374" s="9" t="str">
        <f>VLOOKUP(AD374,Mapping!$E$16:$F$19,2,0)</f>
        <v>Neutral</v>
      </c>
      <c r="AF374" s="3">
        <v>0</v>
      </c>
      <c r="AG374" s="3">
        <v>10</v>
      </c>
      <c r="AH374" s="3" t="str" cm="1">
        <f t="array" ref="AH374">_xlfn.IFS(HR_Analytics[[#This Row],[Total Working Years]]&lt;=2,"0-2",HR_Analytics[[#This Row],[Total Working Years]]&lt;=5,"2-5",HR_Analytics[[#This Row],[Total Working Years]]&lt;=10,"5-10",HR_Analytics[[#This Row],[Total Working Years]]&lt;=20,"10-20",HR_Analytics[[#This Row],[Total Working Years]]&lt;=40,"20-40")</f>
        <v>5-10</v>
      </c>
      <c r="AI374" s="3">
        <v>5</v>
      </c>
      <c r="AJ374" s="3">
        <v>3</v>
      </c>
      <c r="AK374" s="9" t="str">
        <f>VLOOKUP(AJ374,Mapping!$J$10:$K$13,2,0)</f>
        <v>Better</v>
      </c>
      <c r="AL374" s="3">
        <v>1</v>
      </c>
      <c r="AM374" s="3" t="str" cm="1">
        <f t="array" ref="AM374">_xlfn.IFS(HR_Analytics[[#This Row],[Years At Company]]&lt;=2,"0-2",HR_Analytics[[#This Row],[Years At Company]]&lt;=5,"2-5",HR_Analytics[[#This Row],[Years At Company]]&lt;=10,"5-10",HR_Analytics[[#This Row],[Years At Company]]&lt;=20,"10-20",HR_Analytics[[#This Row],[Years At Company]]&lt;=40,"20-40")</f>
        <v>0-2</v>
      </c>
      <c r="AN374" s="3">
        <v>1</v>
      </c>
      <c r="AO374" s="3" t="str" cm="1">
        <f t="array" ref="AO374">_xlfn.IFS(HR_Analytics[[#This Row],[Years In Current Role]]&lt;=2,"0-2",HR_Analytics[[#This Row],[Years In Current Role]]&lt;=5,"2-5",HR_Analytics[[#This Row],[Years In Current Role]]&lt;=10,"5-10",HR_Analytics[[#This Row],[Years In Current Role]]&lt;=15,"10-15",HR_Analytics[[#This Row],[Years In Current Role]]&gt;15,"Above 15")</f>
        <v>0-2</v>
      </c>
      <c r="AP374" s="3">
        <v>0</v>
      </c>
      <c r="AQ374" s="14" t="str" cm="1">
        <f t="array" ref="AQ374">_xlfn.IFS(HR_Analytics[[#This Row],[Years Since Last Promotion]]&lt;=2,"0-2",HR_Analytics[[#This Row],[Years Since Last Promotion]]&lt;=5,"2-5",HR_Analytics[[#This Row],[Years Since Last Promotion]]&lt;=10,"5-10",HR_Analytics[[#This Row],[Years Since Last Promotion]]&lt;=15,"10-15")</f>
        <v>0-2</v>
      </c>
      <c r="AR374" s="14">
        <v>0</v>
      </c>
      <c r="AS374" s="3" t="str" cm="1">
        <f t="array" ref="AS3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75" spans="1:45" x14ac:dyDescent="0.25">
      <c r="A375" s="12">
        <v>27</v>
      </c>
      <c r="B375" s="12" t="str" cm="1">
        <f t="array" ref="B375">_xlfn.IFS(HR_Analytics[[#This Row],[Age]]&lt;=30,"Below 30",HR_Analytics[[#This Row],[Age]]&lt;=40,"30-40",HR_Analytics[[#This Row],[Age]]&lt;=60,"40-60")</f>
        <v>Below 30</v>
      </c>
      <c r="C375" s="9" t="s">
        <v>17</v>
      </c>
      <c r="D375" s="9" t="s">
        <v>11</v>
      </c>
      <c r="E375" s="9" t="s">
        <v>19</v>
      </c>
      <c r="F375" s="3">
        <v>1</v>
      </c>
      <c r="G375" s="3" t="str" cm="1">
        <f t="array" ref="G375">_xlfn.IFS(HR_Analytics[[#This Row],[Distance From Home]]&lt;=5,"1-5",HR_Analytics[[#This Row],[Distance From Home]]&lt;=10,"5-10",HR_Analytics[[#This Row],[Distance From Home]]&lt;=15,"10-15",HR_Analytics[[#This Row],[Distance From Home]]&lt;=20,"15-20",HR_Analytics[[#This Row],[Distance From Home]]&gt;20,"Above 20")</f>
        <v>1-5</v>
      </c>
      <c r="H375" s="3">
        <v>2</v>
      </c>
      <c r="I375" s="9" t="str">
        <f>VLOOKUP(H375,Mapping!$J$2:$K$6,2,0)</f>
        <v>College</v>
      </c>
      <c r="J375" s="9" t="s">
        <v>25</v>
      </c>
      <c r="K375" s="3">
        <v>497</v>
      </c>
      <c r="L375" s="3">
        <v>4</v>
      </c>
      <c r="M375" s="9" t="str">
        <f>VLOOKUP(L375,Mapping!$A$2:$B$5,2,0)</f>
        <v>Satisfied</v>
      </c>
      <c r="N375" s="9" t="s">
        <v>20</v>
      </c>
      <c r="O375" s="3">
        <v>3</v>
      </c>
      <c r="P375" s="9" t="str">
        <f>VLOOKUP(O375,Mapping!$A$9:$B$12,2,0)</f>
        <v>High</v>
      </c>
      <c r="Q375" s="3">
        <v>1</v>
      </c>
      <c r="R375" s="9" t="str">
        <f>VLOOKUP(Q375,Mapping!$A$16:$B$20,2,0)</f>
        <v>Entry Level</v>
      </c>
      <c r="S375" s="9" t="s">
        <v>24</v>
      </c>
      <c r="T375" s="3">
        <v>2</v>
      </c>
      <c r="U375" s="9" t="str">
        <f>VLOOKUP(T375,Mapping!$E$9:$F$12,2,0)</f>
        <v>Dissatisfied</v>
      </c>
      <c r="V375" s="9" t="s">
        <v>26</v>
      </c>
      <c r="W375" s="5">
        <v>3816</v>
      </c>
      <c r="X375" s="3">
        <v>1</v>
      </c>
      <c r="Y375" s="9" t="s">
        <v>17</v>
      </c>
      <c r="Z375" s="4">
        <v>11</v>
      </c>
      <c r="AA375" s="24">
        <f>HR_Analytics[[#This Row],[Salary Hike]]/100</f>
        <v>0.11</v>
      </c>
      <c r="AB375" s="3">
        <v>3</v>
      </c>
      <c r="AC375" s="9" t="str">
        <f>VLOOKUP(AB375,Mapping!$E$2:$F$3,2,0)</f>
        <v>Excellent</v>
      </c>
      <c r="AD375" s="3">
        <v>2</v>
      </c>
      <c r="AE375" s="9" t="str">
        <f>VLOOKUP(AD375,Mapping!$E$16:$F$19,2,0)</f>
        <v>Dissatisfied</v>
      </c>
      <c r="AF375" s="3">
        <v>1</v>
      </c>
      <c r="AG375" s="3">
        <v>5</v>
      </c>
      <c r="AH375" s="3" t="str" cm="1">
        <f t="array" ref="AH375">_xlfn.IFS(HR_Analytics[[#This Row],[Total Working Years]]&lt;=2,"0-2",HR_Analytics[[#This Row],[Total Working Years]]&lt;=5,"2-5",HR_Analytics[[#This Row],[Total Working Years]]&lt;=10,"5-10",HR_Analytics[[#This Row],[Total Working Years]]&lt;=20,"10-20",HR_Analytics[[#This Row],[Total Working Years]]&lt;=40,"20-40")</f>
        <v>2-5</v>
      </c>
      <c r="AI375" s="3">
        <v>2</v>
      </c>
      <c r="AJ375" s="3">
        <v>3</v>
      </c>
      <c r="AK375" s="9" t="str">
        <f>VLOOKUP(AJ375,Mapping!$J$10:$K$13,2,0)</f>
        <v>Better</v>
      </c>
      <c r="AL375" s="3">
        <v>5</v>
      </c>
      <c r="AM375" s="3" t="str" cm="1">
        <f t="array" ref="AM375">_xlfn.IFS(HR_Analytics[[#This Row],[Years At Company]]&lt;=2,"0-2",HR_Analytics[[#This Row],[Years At Company]]&lt;=5,"2-5",HR_Analytics[[#This Row],[Years At Company]]&lt;=10,"5-10",HR_Analytics[[#This Row],[Years At Company]]&lt;=20,"10-20",HR_Analytics[[#This Row],[Years At Company]]&lt;=40,"20-40")</f>
        <v>2-5</v>
      </c>
      <c r="AN375" s="3">
        <v>2</v>
      </c>
      <c r="AO375" s="3" t="str" cm="1">
        <f t="array" ref="AO375">_xlfn.IFS(HR_Analytics[[#This Row],[Years In Current Role]]&lt;=2,"0-2",HR_Analytics[[#This Row],[Years In Current Role]]&lt;=5,"2-5",HR_Analytics[[#This Row],[Years In Current Role]]&lt;=10,"5-10",HR_Analytics[[#This Row],[Years In Current Role]]&lt;=15,"10-15",HR_Analytics[[#This Row],[Years In Current Role]]&gt;15,"Above 15")</f>
        <v>0-2</v>
      </c>
      <c r="AP375" s="3">
        <v>0</v>
      </c>
      <c r="AQ375" s="14" t="str" cm="1">
        <f t="array" ref="AQ375">_xlfn.IFS(HR_Analytics[[#This Row],[Years Since Last Promotion]]&lt;=2,"0-2",HR_Analytics[[#This Row],[Years Since Last Promotion]]&lt;=5,"2-5",HR_Analytics[[#This Row],[Years Since Last Promotion]]&lt;=10,"5-10",HR_Analytics[[#This Row],[Years Since Last Promotion]]&lt;=15,"10-15")</f>
        <v>0-2</v>
      </c>
      <c r="AR375" s="14">
        <v>4</v>
      </c>
      <c r="AS375" s="3" t="str" cm="1">
        <f t="array" ref="AS3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76" spans="1:45" x14ac:dyDescent="0.25">
      <c r="A376" s="12">
        <v>28</v>
      </c>
      <c r="B376" s="12" t="str" cm="1">
        <f t="array" ref="B376">_xlfn.IFS(HR_Analytics[[#This Row],[Age]]&lt;=30,"Below 30",HR_Analytics[[#This Row],[Age]]&lt;=40,"30-40",HR_Analytics[[#This Row],[Age]]&lt;=60,"40-60")</f>
        <v>Below 30</v>
      </c>
      <c r="C376" s="9" t="s">
        <v>17</v>
      </c>
      <c r="D376" s="9" t="s">
        <v>11</v>
      </c>
      <c r="E376" s="9" t="s">
        <v>12</v>
      </c>
      <c r="F376" s="3">
        <v>9</v>
      </c>
      <c r="G376" s="3" t="str" cm="1">
        <f t="array" ref="G376">_xlfn.IFS(HR_Analytics[[#This Row],[Distance From Home]]&lt;=5,"1-5",HR_Analytics[[#This Row],[Distance From Home]]&lt;=10,"5-10",HR_Analytics[[#This Row],[Distance From Home]]&lt;=15,"10-15",HR_Analytics[[#This Row],[Distance From Home]]&lt;=20,"15-20",HR_Analytics[[#This Row],[Distance From Home]]&gt;20,"Above 20")</f>
        <v>5-10</v>
      </c>
      <c r="H376" s="3">
        <v>4</v>
      </c>
      <c r="I376" s="9" t="str">
        <f>VLOOKUP(H376,Mapping!$J$2:$K$6,2,0)</f>
        <v>Masters</v>
      </c>
      <c r="J376" s="9" t="s">
        <v>13</v>
      </c>
      <c r="K376" s="3">
        <v>498</v>
      </c>
      <c r="L376" s="3">
        <v>2</v>
      </c>
      <c r="M376" s="9" t="str">
        <f>VLOOKUP(L376,Mapping!$A$2:$B$5,2,0)</f>
        <v>Dissatisfied</v>
      </c>
      <c r="N376" s="9" t="s">
        <v>20</v>
      </c>
      <c r="O376" s="3">
        <v>3</v>
      </c>
      <c r="P376" s="9" t="str">
        <f>VLOOKUP(O376,Mapping!$A$9:$B$12,2,0)</f>
        <v>High</v>
      </c>
      <c r="Q376" s="3">
        <v>2</v>
      </c>
      <c r="R376" s="9" t="str">
        <f>VLOOKUP(Q376,Mapping!$A$16:$B$20,2,0)</f>
        <v>Junior</v>
      </c>
      <c r="S376" s="9" t="s">
        <v>15</v>
      </c>
      <c r="T376" s="3">
        <v>4</v>
      </c>
      <c r="U376" s="9" t="str">
        <f>VLOOKUP(T376,Mapping!$E$9:$F$12,2,0)</f>
        <v>Satisfied</v>
      </c>
      <c r="V376" s="9" t="s">
        <v>16</v>
      </c>
      <c r="W376" s="5">
        <v>5253</v>
      </c>
      <c r="X376" s="3">
        <v>1</v>
      </c>
      <c r="Y376" s="9" t="s">
        <v>17</v>
      </c>
      <c r="Z376" s="4">
        <v>16</v>
      </c>
      <c r="AA376" s="24">
        <f>HR_Analytics[[#This Row],[Salary Hike]]/100</f>
        <v>0.16</v>
      </c>
      <c r="AB376" s="3">
        <v>3</v>
      </c>
      <c r="AC376" s="9" t="str">
        <f>VLOOKUP(AB376,Mapping!$E$2:$F$3,2,0)</f>
        <v>Excellent</v>
      </c>
      <c r="AD376" s="3">
        <v>4</v>
      </c>
      <c r="AE376" s="9" t="str">
        <f>VLOOKUP(AD376,Mapping!$E$16:$F$19,2,0)</f>
        <v>Satisfied</v>
      </c>
      <c r="AF376" s="3">
        <v>0</v>
      </c>
      <c r="AG376" s="3">
        <v>7</v>
      </c>
      <c r="AH376" s="3" t="str" cm="1">
        <f t="array" ref="AH376">_xlfn.IFS(HR_Analytics[[#This Row],[Total Working Years]]&lt;=2,"0-2",HR_Analytics[[#This Row],[Total Working Years]]&lt;=5,"2-5",HR_Analytics[[#This Row],[Total Working Years]]&lt;=10,"5-10",HR_Analytics[[#This Row],[Total Working Years]]&lt;=20,"10-20",HR_Analytics[[#This Row],[Total Working Years]]&lt;=40,"20-40")</f>
        <v>5-10</v>
      </c>
      <c r="AI376" s="3">
        <v>1</v>
      </c>
      <c r="AJ376" s="3">
        <v>3</v>
      </c>
      <c r="AK376" s="9" t="str">
        <f>VLOOKUP(AJ376,Mapping!$J$10:$K$13,2,0)</f>
        <v>Better</v>
      </c>
      <c r="AL376" s="3">
        <v>7</v>
      </c>
      <c r="AM376" s="3" t="str" cm="1">
        <f t="array" ref="AM376">_xlfn.IFS(HR_Analytics[[#This Row],[Years At Company]]&lt;=2,"0-2",HR_Analytics[[#This Row],[Years At Company]]&lt;=5,"2-5",HR_Analytics[[#This Row],[Years At Company]]&lt;=10,"5-10",HR_Analytics[[#This Row],[Years At Company]]&lt;=20,"10-20",HR_Analytics[[#This Row],[Years At Company]]&lt;=40,"20-40")</f>
        <v>5-10</v>
      </c>
      <c r="AN376" s="3">
        <v>5</v>
      </c>
      <c r="AO376" s="3" t="str" cm="1">
        <f t="array" ref="AO376">_xlfn.IFS(HR_Analytics[[#This Row],[Years In Current Role]]&lt;=2,"0-2",HR_Analytics[[#This Row],[Years In Current Role]]&lt;=5,"2-5",HR_Analytics[[#This Row],[Years In Current Role]]&lt;=10,"5-10",HR_Analytics[[#This Row],[Years In Current Role]]&lt;=15,"10-15",HR_Analytics[[#This Row],[Years In Current Role]]&gt;15,"Above 15")</f>
        <v>2-5</v>
      </c>
      <c r="AP376" s="3">
        <v>0</v>
      </c>
      <c r="AQ376" s="14" t="str" cm="1">
        <f t="array" ref="AQ376">_xlfn.IFS(HR_Analytics[[#This Row],[Years Since Last Promotion]]&lt;=2,"0-2",HR_Analytics[[#This Row],[Years Since Last Promotion]]&lt;=5,"2-5",HR_Analytics[[#This Row],[Years Since Last Promotion]]&lt;=10,"5-10",HR_Analytics[[#This Row],[Years Since Last Promotion]]&lt;=15,"10-15")</f>
        <v>0-2</v>
      </c>
      <c r="AR376" s="14">
        <v>7</v>
      </c>
      <c r="AS376" s="3" t="str" cm="1">
        <f t="array" ref="AS3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77" spans="1:45" x14ac:dyDescent="0.25">
      <c r="A377" s="12">
        <v>49</v>
      </c>
      <c r="B377" s="12" t="str" cm="1">
        <f t="array" ref="B377">_xlfn.IFS(HR_Analytics[[#This Row],[Age]]&lt;=30,"Below 30",HR_Analytics[[#This Row],[Age]]&lt;=40,"30-40",HR_Analytics[[#This Row],[Age]]&lt;=60,"40-60")</f>
        <v>40-60</v>
      </c>
      <c r="C377" s="9" t="s">
        <v>17</v>
      </c>
      <c r="D377" s="9" t="s">
        <v>11</v>
      </c>
      <c r="E377" s="9" t="s">
        <v>19</v>
      </c>
      <c r="F377" s="3">
        <v>7</v>
      </c>
      <c r="G377" s="3" t="str" cm="1">
        <f t="array" ref="G377">_xlfn.IFS(HR_Analytics[[#This Row],[Distance From Home]]&lt;=5,"1-5",HR_Analytics[[#This Row],[Distance From Home]]&lt;=10,"5-10",HR_Analytics[[#This Row],[Distance From Home]]&lt;=15,"10-15",HR_Analytics[[#This Row],[Distance From Home]]&lt;=20,"15-20",HR_Analytics[[#This Row],[Distance From Home]]&gt;20,"Above 20")</f>
        <v>5-10</v>
      </c>
      <c r="H377" s="3">
        <v>3</v>
      </c>
      <c r="I377" s="9" t="str">
        <f>VLOOKUP(H377,Mapping!$J$2:$K$6,2,0)</f>
        <v>Bachelors</v>
      </c>
      <c r="J377" s="9" t="s">
        <v>23</v>
      </c>
      <c r="K377" s="3">
        <v>499</v>
      </c>
      <c r="L377" s="3">
        <v>2</v>
      </c>
      <c r="M377" s="9" t="str">
        <f>VLOOKUP(L377,Mapping!$A$2:$B$5,2,0)</f>
        <v>Dissatisfied</v>
      </c>
      <c r="N377" s="9" t="s">
        <v>20</v>
      </c>
      <c r="O377" s="3">
        <v>2</v>
      </c>
      <c r="P377" s="9" t="str">
        <f>VLOOKUP(O377,Mapping!$A$9:$B$12,2,0)</f>
        <v>Medium</v>
      </c>
      <c r="Q377" s="3">
        <v>3</v>
      </c>
      <c r="R377" s="9" t="str">
        <f>VLOOKUP(Q377,Mapping!$A$16:$B$20,2,0)</f>
        <v>Mid Level</v>
      </c>
      <c r="S377" s="9" t="s">
        <v>28</v>
      </c>
      <c r="T377" s="3">
        <v>3</v>
      </c>
      <c r="U377" s="9" t="str">
        <f>VLOOKUP(T377,Mapping!$E$9:$F$12,2,0)</f>
        <v>Neutral</v>
      </c>
      <c r="V377" s="9" t="s">
        <v>16</v>
      </c>
      <c r="W377" s="5">
        <v>10965</v>
      </c>
      <c r="X377" s="3">
        <v>8</v>
      </c>
      <c r="Y377" s="9" t="s">
        <v>17</v>
      </c>
      <c r="Z377" s="4">
        <v>24</v>
      </c>
      <c r="AA377" s="24">
        <f>HR_Analytics[[#This Row],[Salary Hike]]/100</f>
        <v>0.24</v>
      </c>
      <c r="AB377" s="3">
        <v>4</v>
      </c>
      <c r="AC377" s="9" t="str">
        <f>VLOOKUP(AB377,Mapping!$E$2:$F$3,2,0)</f>
        <v>Outstanding</v>
      </c>
      <c r="AD377" s="3">
        <v>3</v>
      </c>
      <c r="AE377" s="9" t="str">
        <f>VLOOKUP(AD377,Mapping!$E$16:$F$19,2,0)</f>
        <v>Neutral</v>
      </c>
      <c r="AF377" s="3">
        <v>0</v>
      </c>
      <c r="AG377" s="3">
        <v>26</v>
      </c>
      <c r="AH377" s="3" t="str" cm="1">
        <f t="array" ref="AH377">_xlfn.IFS(HR_Analytics[[#This Row],[Total Working Years]]&lt;=2,"0-2",HR_Analytics[[#This Row],[Total Working Years]]&lt;=5,"2-5",HR_Analytics[[#This Row],[Total Working Years]]&lt;=10,"5-10",HR_Analytics[[#This Row],[Total Working Years]]&lt;=20,"10-20",HR_Analytics[[#This Row],[Total Working Years]]&lt;=40,"20-40")</f>
        <v>20-40</v>
      </c>
      <c r="AI377" s="3">
        <v>2</v>
      </c>
      <c r="AJ377" s="3">
        <v>3</v>
      </c>
      <c r="AK377" s="9" t="str">
        <f>VLOOKUP(AJ377,Mapping!$J$10:$K$13,2,0)</f>
        <v>Better</v>
      </c>
      <c r="AL377" s="3">
        <v>5</v>
      </c>
      <c r="AM377" s="3" t="str" cm="1">
        <f t="array" ref="AM377">_xlfn.IFS(HR_Analytics[[#This Row],[Years At Company]]&lt;=2,"0-2",HR_Analytics[[#This Row],[Years At Company]]&lt;=5,"2-5",HR_Analytics[[#This Row],[Years At Company]]&lt;=10,"5-10",HR_Analytics[[#This Row],[Years At Company]]&lt;=20,"10-20",HR_Analytics[[#This Row],[Years At Company]]&lt;=40,"20-40")</f>
        <v>2-5</v>
      </c>
      <c r="AN377" s="3">
        <v>2</v>
      </c>
      <c r="AO377" s="3" t="str" cm="1">
        <f t="array" ref="AO377">_xlfn.IFS(HR_Analytics[[#This Row],[Years In Current Role]]&lt;=2,"0-2",HR_Analytics[[#This Row],[Years In Current Role]]&lt;=5,"2-5",HR_Analytics[[#This Row],[Years In Current Role]]&lt;=10,"5-10",HR_Analytics[[#This Row],[Years In Current Role]]&lt;=15,"10-15",HR_Analytics[[#This Row],[Years In Current Role]]&gt;15,"Above 15")</f>
        <v>0-2</v>
      </c>
      <c r="AP377" s="3">
        <v>0</v>
      </c>
      <c r="AQ377" s="14" t="str" cm="1">
        <f t="array" ref="AQ377">_xlfn.IFS(HR_Analytics[[#This Row],[Years Since Last Promotion]]&lt;=2,"0-2",HR_Analytics[[#This Row],[Years Since Last Promotion]]&lt;=5,"2-5",HR_Analytics[[#This Row],[Years Since Last Promotion]]&lt;=10,"5-10",HR_Analytics[[#This Row],[Years Since Last Promotion]]&lt;=15,"10-15")</f>
        <v>0-2</v>
      </c>
      <c r="AR377" s="14">
        <v>0</v>
      </c>
      <c r="AS377" s="3" t="str" cm="1">
        <f t="array" ref="AS3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78" spans="1:45" x14ac:dyDescent="0.25">
      <c r="A378" s="12">
        <v>51</v>
      </c>
      <c r="B378" s="12" t="str" cm="1">
        <f t="array" ref="B378">_xlfn.IFS(HR_Analytics[[#This Row],[Age]]&lt;=30,"Below 30",HR_Analytics[[#This Row],[Age]]&lt;=40,"30-40",HR_Analytics[[#This Row],[Age]]&lt;=60,"40-60")</f>
        <v>40-60</v>
      </c>
      <c r="C378" s="9" t="s">
        <v>17</v>
      </c>
      <c r="D378" s="9" t="s">
        <v>11</v>
      </c>
      <c r="E378" s="9" t="s">
        <v>12</v>
      </c>
      <c r="F378" s="3">
        <v>14</v>
      </c>
      <c r="G378" s="3" t="str" cm="1">
        <f t="array" ref="G378">_xlfn.IFS(HR_Analytics[[#This Row],[Distance From Home]]&lt;=5,"1-5",HR_Analytics[[#This Row],[Distance From Home]]&lt;=10,"5-10",HR_Analytics[[#This Row],[Distance From Home]]&lt;=15,"10-15",HR_Analytics[[#This Row],[Distance From Home]]&lt;=20,"15-20",HR_Analytics[[#This Row],[Distance From Home]]&gt;20,"Above 20")</f>
        <v>10-15</v>
      </c>
      <c r="H378" s="3">
        <v>2</v>
      </c>
      <c r="I378" s="9" t="str">
        <f>VLOOKUP(H378,Mapping!$J$2:$K$6,2,0)</f>
        <v>College</v>
      </c>
      <c r="J378" s="9" t="s">
        <v>13</v>
      </c>
      <c r="K378" s="3">
        <v>500</v>
      </c>
      <c r="L378" s="3">
        <v>3</v>
      </c>
      <c r="M378" s="9" t="str">
        <f>VLOOKUP(L378,Mapping!$A$2:$B$5,2,0)</f>
        <v>Neutral</v>
      </c>
      <c r="N378" s="9" t="s">
        <v>14</v>
      </c>
      <c r="O378" s="3">
        <v>3</v>
      </c>
      <c r="P378" s="9" t="str">
        <f>VLOOKUP(O378,Mapping!$A$9:$B$12,2,0)</f>
        <v>High</v>
      </c>
      <c r="Q378" s="3">
        <v>2</v>
      </c>
      <c r="R378" s="9" t="str">
        <f>VLOOKUP(Q378,Mapping!$A$16:$B$20,2,0)</f>
        <v>Junior</v>
      </c>
      <c r="S378" s="9" t="s">
        <v>15</v>
      </c>
      <c r="T378" s="3">
        <v>4</v>
      </c>
      <c r="U378" s="9" t="str">
        <f>VLOOKUP(T378,Mapping!$E$9:$F$12,2,0)</f>
        <v>Satisfied</v>
      </c>
      <c r="V378" s="9" t="s">
        <v>22</v>
      </c>
      <c r="W378" s="5">
        <v>4936</v>
      </c>
      <c r="X378" s="3">
        <v>4</v>
      </c>
      <c r="Y378" s="9" t="s">
        <v>17</v>
      </c>
      <c r="Z378" s="4">
        <v>11</v>
      </c>
      <c r="AA378" s="24">
        <f>HR_Analytics[[#This Row],[Salary Hike]]/100</f>
        <v>0.11</v>
      </c>
      <c r="AB378" s="3">
        <v>3</v>
      </c>
      <c r="AC378" s="9" t="str">
        <f>VLOOKUP(AB378,Mapping!$E$2:$F$3,2,0)</f>
        <v>Excellent</v>
      </c>
      <c r="AD378" s="3">
        <v>3</v>
      </c>
      <c r="AE378" s="9" t="str">
        <f>VLOOKUP(AD378,Mapping!$E$16:$F$19,2,0)</f>
        <v>Neutral</v>
      </c>
      <c r="AF378" s="3">
        <v>1</v>
      </c>
      <c r="AG378" s="3">
        <v>18</v>
      </c>
      <c r="AH378" s="3" t="str" cm="1">
        <f t="array" ref="AH378">_xlfn.IFS(HR_Analytics[[#This Row],[Total Working Years]]&lt;=2,"0-2",HR_Analytics[[#This Row],[Total Working Years]]&lt;=5,"2-5",HR_Analytics[[#This Row],[Total Working Years]]&lt;=10,"5-10",HR_Analytics[[#This Row],[Total Working Years]]&lt;=20,"10-20",HR_Analytics[[#This Row],[Total Working Years]]&lt;=40,"20-40")</f>
        <v>10-20</v>
      </c>
      <c r="AI378" s="3">
        <v>2</v>
      </c>
      <c r="AJ378" s="3">
        <v>2</v>
      </c>
      <c r="AK378" s="9" t="str">
        <f>VLOOKUP(AJ378,Mapping!$J$10:$K$13,2,0)</f>
        <v>Good</v>
      </c>
      <c r="AL378" s="3">
        <v>7</v>
      </c>
      <c r="AM378" s="3" t="str" cm="1">
        <f t="array" ref="AM378">_xlfn.IFS(HR_Analytics[[#This Row],[Years At Company]]&lt;=2,"0-2",HR_Analytics[[#This Row],[Years At Company]]&lt;=5,"2-5",HR_Analytics[[#This Row],[Years At Company]]&lt;=10,"5-10",HR_Analytics[[#This Row],[Years At Company]]&lt;=20,"10-20",HR_Analytics[[#This Row],[Years At Company]]&lt;=40,"20-40")</f>
        <v>5-10</v>
      </c>
      <c r="AN378" s="3">
        <v>7</v>
      </c>
      <c r="AO378" s="3" t="str" cm="1">
        <f t="array" ref="AO378">_xlfn.IFS(HR_Analytics[[#This Row],[Years In Current Role]]&lt;=2,"0-2",HR_Analytics[[#This Row],[Years In Current Role]]&lt;=5,"2-5",HR_Analytics[[#This Row],[Years In Current Role]]&lt;=10,"5-10",HR_Analytics[[#This Row],[Years In Current Role]]&lt;=15,"10-15",HR_Analytics[[#This Row],[Years In Current Role]]&gt;15,"Above 15")</f>
        <v>5-10</v>
      </c>
      <c r="AP378" s="3">
        <v>0</v>
      </c>
      <c r="AQ378" s="14" t="str" cm="1">
        <f t="array" ref="AQ378">_xlfn.IFS(HR_Analytics[[#This Row],[Years Since Last Promotion]]&lt;=2,"0-2",HR_Analytics[[#This Row],[Years Since Last Promotion]]&lt;=5,"2-5",HR_Analytics[[#This Row],[Years Since Last Promotion]]&lt;=10,"5-10",HR_Analytics[[#This Row],[Years Since Last Promotion]]&lt;=15,"10-15")</f>
        <v>0-2</v>
      </c>
      <c r="AR378" s="14">
        <v>7</v>
      </c>
      <c r="AS378" s="3" t="str" cm="1">
        <f t="array" ref="AS3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79" spans="1:45" x14ac:dyDescent="0.25">
      <c r="A379" s="12">
        <v>36</v>
      </c>
      <c r="B379" s="12" t="str" cm="1">
        <f t="array" ref="B379">_xlfn.IFS(HR_Analytics[[#This Row],[Age]]&lt;=30,"Below 30",HR_Analytics[[#This Row],[Age]]&lt;=40,"30-40",HR_Analytics[[#This Row],[Age]]&lt;=60,"40-60")</f>
        <v>30-40</v>
      </c>
      <c r="C379" s="9" t="s">
        <v>17</v>
      </c>
      <c r="D379" s="9" t="s">
        <v>11</v>
      </c>
      <c r="E379" s="9" t="s">
        <v>19</v>
      </c>
      <c r="F379" s="3">
        <v>2</v>
      </c>
      <c r="G379" s="3" t="str" cm="1">
        <f t="array" ref="G379">_xlfn.IFS(HR_Analytics[[#This Row],[Distance From Home]]&lt;=5,"1-5",HR_Analytics[[#This Row],[Distance From Home]]&lt;=10,"5-10",HR_Analytics[[#This Row],[Distance From Home]]&lt;=15,"10-15",HR_Analytics[[#This Row],[Distance From Home]]&lt;=20,"15-20",HR_Analytics[[#This Row],[Distance From Home]]&gt;20,"Above 20")</f>
        <v>1-5</v>
      </c>
      <c r="H379" s="3">
        <v>3</v>
      </c>
      <c r="I379" s="9" t="str">
        <f>VLOOKUP(H379,Mapping!$J$2:$K$6,2,0)</f>
        <v>Bachelors</v>
      </c>
      <c r="J379" s="9" t="s">
        <v>13</v>
      </c>
      <c r="K379" s="3">
        <v>501</v>
      </c>
      <c r="L379" s="3">
        <v>4</v>
      </c>
      <c r="M379" s="9" t="str">
        <f>VLOOKUP(L379,Mapping!$A$2:$B$5,2,0)</f>
        <v>Satisfied</v>
      </c>
      <c r="N379" s="9" t="s">
        <v>14</v>
      </c>
      <c r="O379" s="3">
        <v>3</v>
      </c>
      <c r="P379" s="9" t="str">
        <f>VLOOKUP(O379,Mapping!$A$9:$B$12,2,0)</f>
        <v>High</v>
      </c>
      <c r="Q379" s="3">
        <v>1</v>
      </c>
      <c r="R379" s="9" t="str">
        <f>VLOOKUP(Q379,Mapping!$A$16:$B$20,2,0)</f>
        <v>Entry Level</v>
      </c>
      <c r="S379" s="9" t="s">
        <v>21</v>
      </c>
      <c r="T379" s="3">
        <v>3</v>
      </c>
      <c r="U379" s="9" t="str">
        <f>VLOOKUP(T379,Mapping!$E$9:$F$12,2,0)</f>
        <v>Neutral</v>
      </c>
      <c r="V379" s="9" t="s">
        <v>22</v>
      </c>
      <c r="W379" s="5">
        <v>2543</v>
      </c>
      <c r="X379" s="3">
        <v>4</v>
      </c>
      <c r="Y379" s="9" t="s">
        <v>17</v>
      </c>
      <c r="Z379" s="4">
        <v>13</v>
      </c>
      <c r="AA379" s="24">
        <f>HR_Analytics[[#This Row],[Salary Hike]]/100</f>
        <v>0.13</v>
      </c>
      <c r="AB379" s="3">
        <v>3</v>
      </c>
      <c r="AC379" s="9" t="str">
        <f>VLOOKUP(AB379,Mapping!$E$2:$F$3,2,0)</f>
        <v>Excellent</v>
      </c>
      <c r="AD379" s="3">
        <v>2</v>
      </c>
      <c r="AE379" s="9" t="str">
        <f>VLOOKUP(AD379,Mapping!$E$16:$F$19,2,0)</f>
        <v>Dissatisfied</v>
      </c>
      <c r="AF379" s="3">
        <v>1</v>
      </c>
      <c r="AG379" s="3">
        <v>6</v>
      </c>
      <c r="AH379" s="3" t="str" cm="1">
        <f t="array" ref="AH379">_xlfn.IFS(HR_Analytics[[#This Row],[Total Working Years]]&lt;=2,"0-2",HR_Analytics[[#This Row],[Total Working Years]]&lt;=5,"2-5",HR_Analytics[[#This Row],[Total Working Years]]&lt;=10,"5-10",HR_Analytics[[#This Row],[Total Working Years]]&lt;=20,"10-20",HR_Analytics[[#This Row],[Total Working Years]]&lt;=40,"20-40")</f>
        <v>5-10</v>
      </c>
      <c r="AI379" s="3">
        <v>3</v>
      </c>
      <c r="AJ379" s="3">
        <v>3</v>
      </c>
      <c r="AK379" s="9" t="str">
        <f>VLOOKUP(AJ379,Mapping!$J$10:$K$13,2,0)</f>
        <v>Better</v>
      </c>
      <c r="AL379" s="3">
        <v>2</v>
      </c>
      <c r="AM379" s="3" t="str" cm="1">
        <f t="array" ref="AM379">_xlfn.IFS(HR_Analytics[[#This Row],[Years At Company]]&lt;=2,"0-2",HR_Analytics[[#This Row],[Years At Company]]&lt;=5,"2-5",HR_Analytics[[#This Row],[Years At Company]]&lt;=10,"5-10",HR_Analytics[[#This Row],[Years At Company]]&lt;=20,"10-20",HR_Analytics[[#This Row],[Years At Company]]&lt;=40,"20-40")</f>
        <v>0-2</v>
      </c>
      <c r="AN379" s="3">
        <v>2</v>
      </c>
      <c r="AO379" s="3" t="str" cm="1">
        <f t="array" ref="AO379">_xlfn.IFS(HR_Analytics[[#This Row],[Years In Current Role]]&lt;=2,"0-2",HR_Analytics[[#This Row],[Years In Current Role]]&lt;=5,"2-5",HR_Analytics[[#This Row],[Years In Current Role]]&lt;=10,"5-10",HR_Analytics[[#This Row],[Years In Current Role]]&lt;=15,"10-15",HR_Analytics[[#This Row],[Years In Current Role]]&gt;15,"Above 15")</f>
        <v>0-2</v>
      </c>
      <c r="AP379" s="3">
        <v>2</v>
      </c>
      <c r="AQ379" s="14" t="str" cm="1">
        <f t="array" ref="AQ379">_xlfn.IFS(HR_Analytics[[#This Row],[Years Since Last Promotion]]&lt;=2,"0-2",HR_Analytics[[#This Row],[Years Since Last Promotion]]&lt;=5,"2-5",HR_Analytics[[#This Row],[Years Since Last Promotion]]&lt;=10,"5-10",HR_Analytics[[#This Row],[Years Since Last Promotion]]&lt;=15,"10-15")</f>
        <v>0-2</v>
      </c>
      <c r="AR379" s="14">
        <v>2</v>
      </c>
      <c r="AS379" s="3" t="str" cm="1">
        <f t="array" ref="AS3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80" spans="1:45" x14ac:dyDescent="0.25">
      <c r="A380" s="12">
        <v>34</v>
      </c>
      <c r="B380" s="12" t="str" cm="1">
        <f t="array" ref="B380">_xlfn.IFS(HR_Analytics[[#This Row],[Age]]&lt;=30,"Below 30",HR_Analytics[[#This Row],[Age]]&lt;=40,"30-40",HR_Analytics[[#This Row],[Age]]&lt;=60,"40-60")</f>
        <v>30-40</v>
      </c>
      <c r="C380" s="9" t="s">
        <v>10</v>
      </c>
      <c r="D380" s="9" t="s">
        <v>29</v>
      </c>
      <c r="E380" s="9" t="s">
        <v>12</v>
      </c>
      <c r="F380" s="3">
        <v>19</v>
      </c>
      <c r="G380" s="3" t="str" cm="1">
        <f t="array" ref="G380">_xlfn.IFS(HR_Analytics[[#This Row],[Distance From Home]]&lt;=5,"1-5",HR_Analytics[[#This Row],[Distance From Home]]&lt;=10,"5-10",HR_Analytics[[#This Row],[Distance From Home]]&lt;=15,"10-15",HR_Analytics[[#This Row],[Distance From Home]]&lt;=20,"15-20",HR_Analytics[[#This Row],[Distance From Home]]&gt;20,"Above 20")</f>
        <v>15-20</v>
      </c>
      <c r="H380" s="3">
        <v>3</v>
      </c>
      <c r="I380" s="9" t="str">
        <f>VLOOKUP(H380,Mapping!$J$2:$K$6,2,0)</f>
        <v>Bachelors</v>
      </c>
      <c r="J380" s="9" t="s">
        <v>33</v>
      </c>
      <c r="K380" s="3">
        <v>502</v>
      </c>
      <c r="L380" s="3">
        <v>1</v>
      </c>
      <c r="M380" s="9" t="str">
        <f>VLOOKUP(L380,Mapping!$A$2:$B$5,2,0)</f>
        <v>Very Dissatisfied</v>
      </c>
      <c r="N380" s="9" t="s">
        <v>20</v>
      </c>
      <c r="O380" s="3">
        <v>4</v>
      </c>
      <c r="P380" s="9" t="str">
        <f>VLOOKUP(O380,Mapping!$A$9:$B$12,2,0)</f>
        <v>Very High</v>
      </c>
      <c r="Q380" s="3">
        <v>2</v>
      </c>
      <c r="R380" s="9" t="str">
        <f>VLOOKUP(Q380,Mapping!$A$16:$B$20,2,0)</f>
        <v>Junior</v>
      </c>
      <c r="S380" s="9" t="s">
        <v>15</v>
      </c>
      <c r="T380" s="3">
        <v>4</v>
      </c>
      <c r="U380" s="9" t="str">
        <f>VLOOKUP(T380,Mapping!$E$9:$F$12,2,0)</f>
        <v>Satisfied</v>
      </c>
      <c r="V380" s="9" t="s">
        <v>16</v>
      </c>
      <c r="W380" s="5">
        <v>5304</v>
      </c>
      <c r="X380" s="3">
        <v>8</v>
      </c>
      <c r="Y380" s="9" t="s">
        <v>10</v>
      </c>
      <c r="Z380" s="4">
        <v>13</v>
      </c>
      <c r="AA380" s="24">
        <f>HR_Analytics[[#This Row],[Salary Hike]]/100</f>
        <v>0.13</v>
      </c>
      <c r="AB380" s="3">
        <v>3</v>
      </c>
      <c r="AC380" s="9" t="str">
        <f>VLOOKUP(AB380,Mapping!$E$2:$F$3,2,0)</f>
        <v>Excellent</v>
      </c>
      <c r="AD380" s="3">
        <v>2</v>
      </c>
      <c r="AE380" s="9" t="str">
        <f>VLOOKUP(AD380,Mapping!$E$16:$F$19,2,0)</f>
        <v>Dissatisfied</v>
      </c>
      <c r="AF380" s="3">
        <v>0</v>
      </c>
      <c r="AG380" s="3">
        <v>9</v>
      </c>
      <c r="AH380" s="3" t="str" cm="1">
        <f t="array" ref="AH380">_xlfn.IFS(HR_Analytics[[#This Row],[Total Working Years]]&lt;=2,"0-2",HR_Analytics[[#This Row],[Total Working Years]]&lt;=5,"2-5",HR_Analytics[[#This Row],[Total Working Years]]&lt;=10,"5-10",HR_Analytics[[#This Row],[Total Working Years]]&lt;=20,"10-20",HR_Analytics[[#This Row],[Total Working Years]]&lt;=40,"20-40")</f>
        <v>5-10</v>
      </c>
      <c r="AI380" s="3">
        <v>3</v>
      </c>
      <c r="AJ380" s="3">
        <v>2</v>
      </c>
      <c r="AK380" s="9" t="str">
        <f>VLOOKUP(AJ380,Mapping!$J$10:$K$13,2,0)</f>
        <v>Good</v>
      </c>
      <c r="AL380" s="3">
        <v>5</v>
      </c>
      <c r="AM380" s="3" t="str" cm="1">
        <f t="array" ref="AM380">_xlfn.IFS(HR_Analytics[[#This Row],[Years At Company]]&lt;=2,"0-2",HR_Analytics[[#This Row],[Years At Company]]&lt;=5,"2-5",HR_Analytics[[#This Row],[Years At Company]]&lt;=10,"5-10",HR_Analytics[[#This Row],[Years At Company]]&lt;=20,"10-20",HR_Analytics[[#This Row],[Years At Company]]&lt;=40,"20-40")</f>
        <v>2-5</v>
      </c>
      <c r="AN380" s="3">
        <v>2</v>
      </c>
      <c r="AO380" s="3" t="str" cm="1">
        <f t="array" ref="AO380">_xlfn.IFS(HR_Analytics[[#This Row],[Years In Current Role]]&lt;=2,"0-2",HR_Analytics[[#This Row],[Years In Current Role]]&lt;=5,"2-5",HR_Analytics[[#This Row],[Years In Current Role]]&lt;=10,"5-10",HR_Analytics[[#This Row],[Years In Current Role]]&lt;=15,"10-15",HR_Analytics[[#This Row],[Years In Current Role]]&gt;15,"Above 15")</f>
        <v>0-2</v>
      </c>
      <c r="AP380" s="3">
        <v>0</v>
      </c>
      <c r="AQ380" s="14" t="str" cm="1">
        <f t="array" ref="AQ380">_xlfn.IFS(HR_Analytics[[#This Row],[Years Since Last Promotion]]&lt;=2,"0-2",HR_Analytics[[#This Row],[Years Since Last Promotion]]&lt;=5,"2-5",HR_Analytics[[#This Row],[Years Since Last Promotion]]&lt;=10,"5-10",HR_Analytics[[#This Row],[Years Since Last Promotion]]&lt;=15,"10-15")</f>
        <v>0-2</v>
      </c>
      <c r="AR380" s="14">
        <v>4</v>
      </c>
      <c r="AS380" s="3" t="str" cm="1">
        <f t="array" ref="AS3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81" spans="1:45" x14ac:dyDescent="0.25">
      <c r="A381" s="12">
        <v>55</v>
      </c>
      <c r="B381" s="12" t="str" cm="1">
        <f t="array" ref="B381">_xlfn.IFS(HR_Analytics[[#This Row],[Age]]&lt;=30,"Below 30",HR_Analytics[[#This Row],[Age]]&lt;=40,"30-40",HR_Analytics[[#This Row],[Age]]&lt;=60,"40-60")</f>
        <v>40-60</v>
      </c>
      <c r="C381" s="9" t="s">
        <v>17</v>
      </c>
      <c r="D381" s="9" t="s">
        <v>11</v>
      </c>
      <c r="E381" s="9" t="s">
        <v>19</v>
      </c>
      <c r="F381" s="3">
        <v>2</v>
      </c>
      <c r="G381" s="3" t="str" cm="1">
        <f t="array" ref="G381">_xlfn.IFS(HR_Analytics[[#This Row],[Distance From Home]]&lt;=5,"1-5",HR_Analytics[[#This Row],[Distance From Home]]&lt;=10,"5-10",HR_Analytics[[#This Row],[Distance From Home]]&lt;=15,"10-15",HR_Analytics[[#This Row],[Distance From Home]]&lt;=20,"15-20",HR_Analytics[[#This Row],[Distance From Home]]&gt;20,"Above 20")</f>
        <v>1-5</v>
      </c>
      <c r="H381" s="3">
        <v>3</v>
      </c>
      <c r="I381" s="9" t="str">
        <f>VLOOKUP(H381,Mapping!$J$2:$K$6,2,0)</f>
        <v>Bachelors</v>
      </c>
      <c r="J381" s="9" t="s">
        <v>13</v>
      </c>
      <c r="K381" s="3">
        <v>505</v>
      </c>
      <c r="L381" s="3">
        <v>3</v>
      </c>
      <c r="M381" s="9" t="str">
        <f>VLOOKUP(L381,Mapping!$A$2:$B$5,2,0)</f>
        <v>Neutral</v>
      </c>
      <c r="N381" s="9" t="s">
        <v>14</v>
      </c>
      <c r="O381" s="3">
        <v>3</v>
      </c>
      <c r="P381" s="9" t="str">
        <f>VLOOKUP(O381,Mapping!$A$9:$B$12,2,0)</f>
        <v>High</v>
      </c>
      <c r="Q381" s="3">
        <v>4</v>
      </c>
      <c r="R381" s="9" t="str">
        <f>VLOOKUP(Q381,Mapping!$A$16:$B$20,2,0)</f>
        <v>Senior</v>
      </c>
      <c r="S381" s="9" t="s">
        <v>30</v>
      </c>
      <c r="T381" s="3">
        <v>4</v>
      </c>
      <c r="U381" s="9" t="str">
        <f>VLOOKUP(T381,Mapping!$E$9:$F$12,2,0)</f>
        <v>Satisfied</v>
      </c>
      <c r="V381" s="9" t="s">
        <v>16</v>
      </c>
      <c r="W381" s="5">
        <v>16659</v>
      </c>
      <c r="X381" s="3">
        <v>2</v>
      </c>
      <c r="Y381" s="9" t="s">
        <v>10</v>
      </c>
      <c r="Z381" s="4">
        <v>13</v>
      </c>
      <c r="AA381" s="24">
        <f>HR_Analytics[[#This Row],[Salary Hike]]/100</f>
        <v>0.13</v>
      </c>
      <c r="AB381" s="3">
        <v>3</v>
      </c>
      <c r="AC381" s="9" t="str">
        <f>VLOOKUP(AB381,Mapping!$E$2:$F$3,2,0)</f>
        <v>Excellent</v>
      </c>
      <c r="AD381" s="3">
        <v>3</v>
      </c>
      <c r="AE381" s="9" t="str">
        <f>VLOOKUP(AD381,Mapping!$E$16:$F$19,2,0)</f>
        <v>Neutral</v>
      </c>
      <c r="AF381" s="3">
        <v>0</v>
      </c>
      <c r="AG381" s="3">
        <v>30</v>
      </c>
      <c r="AH381" s="3" t="str" cm="1">
        <f t="array" ref="AH381">_xlfn.IFS(HR_Analytics[[#This Row],[Total Working Years]]&lt;=2,"0-2",HR_Analytics[[#This Row],[Total Working Years]]&lt;=5,"2-5",HR_Analytics[[#This Row],[Total Working Years]]&lt;=10,"5-10",HR_Analytics[[#This Row],[Total Working Years]]&lt;=20,"10-20",HR_Analytics[[#This Row],[Total Working Years]]&lt;=40,"20-40")</f>
        <v>20-40</v>
      </c>
      <c r="AI381" s="3">
        <v>2</v>
      </c>
      <c r="AJ381" s="3">
        <v>3</v>
      </c>
      <c r="AK381" s="9" t="str">
        <f>VLOOKUP(AJ381,Mapping!$J$10:$K$13,2,0)</f>
        <v>Better</v>
      </c>
      <c r="AL381" s="3">
        <v>5</v>
      </c>
      <c r="AM381" s="3" t="str" cm="1">
        <f t="array" ref="AM381">_xlfn.IFS(HR_Analytics[[#This Row],[Years At Company]]&lt;=2,"0-2",HR_Analytics[[#This Row],[Years At Company]]&lt;=5,"2-5",HR_Analytics[[#This Row],[Years At Company]]&lt;=10,"5-10",HR_Analytics[[#This Row],[Years At Company]]&lt;=20,"10-20",HR_Analytics[[#This Row],[Years At Company]]&lt;=40,"20-40")</f>
        <v>2-5</v>
      </c>
      <c r="AN381" s="3">
        <v>4</v>
      </c>
      <c r="AO381" s="3" t="str" cm="1">
        <f t="array" ref="AO381">_xlfn.IFS(HR_Analytics[[#This Row],[Years In Current Role]]&lt;=2,"0-2",HR_Analytics[[#This Row],[Years In Current Role]]&lt;=5,"2-5",HR_Analytics[[#This Row],[Years In Current Role]]&lt;=10,"5-10",HR_Analytics[[#This Row],[Years In Current Role]]&lt;=15,"10-15",HR_Analytics[[#This Row],[Years In Current Role]]&gt;15,"Above 15")</f>
        <v>2-5</v>
      </c>
      <c r="AP381" s="3">
        <v>1</v>
      </c>
      <c r="AQ381" s="14" t="str" cm="1">
        <f t="array" ref="AQ381">_xlfn.IFS(HR_Analytics[[#This Row],[Years Since Last Promotion]]&lt;=2,"0-2",HR_Analytics[[#This Row],[Years Since Last Promotion]]&lt;=5,"2-5",HR_Analytics[[#This Row],[Years Since Last Promotion]]&lt;=10,"5-10",HR_Analytics[[#This Row],[Years Since Last Promotion]]&lt;=15,"10-15")</f>
        <v>0-2</v>
      </c>
      <c r="AR381" s="14">
        <v>2</v>
      </c>
      <c r="AS381" s="3" t="str" cm="1">
        <f t="array" ref="AS3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82" spans="1:45" x14ac:dyDescent="0.25">
      <c r="A382" s="12">
        <v>24</v>
      </c>
      <c r="B382" s="12" t="str" cm="1">
        <f t="array" ref="B382">_xlfn.IFS(HR_Analytics[[#This Row],[Age]]&lt;=30,"Below 30",HR_Analytics[[#This Row],[Age]]&lt;=40,"30-40",HR_Analytics[[#This Row],[Age]]&lt;=60,"40-60")</f>
        <v>Below 30</v>
      </c>
      <c r="C382" s="9" t="s">
        <v>17</v>
      </c>
      <c r="D382" s="9" t="s">
        <v>11</v>
      </c>
      <c r="E382" s="9" t="s">
        <v>12</v>
      </c>
      <c r="F382" s="3">
        <v>10</v>
      </c>
      <c r="G382" s="3" t="str" cm="1">
        <f t="array" ref="G382">_xlfn.IFS(HR_Analytics[[#This Row],[Distance From Home]]&lt;=5,"1-5",HR_Analytics[[#This Row],[Distance From Home]]&lt;=10,"5-10",HR_Analytics[[#This Row],[Distance From Home]]&lt;=15,"10-15",HR_Analytics[[#This Row],[Distance From Home]]&lt;=20,"15-20",HR_Analytics[[#This Row],[Distance From Home]]&gt;20,"Above 20")</f>
        <v>5-10</v>
      </c>
      <c r="H382" s="3">
        <v>4</v>
      </c>
      <c r="I382" s="9" t="str">
        <f>VLOOKUP(H382,Mapping!$J$2:$K$6,2,0)</f>
        <v>Masters</v>
      </c>
      <c r="J382" s="9" t="s">
        <v>33</v>
      </c>
      <c r="K382" s="3">
        <v>507</v>
      </c>
      <c r="L382" s="3">
        <v>4</v>
      </c>
      <c r="M382" s="9" t="str">
        <f>VLOOKUP(L382,Mapping!$A$2:$B$5,2,0)</f>
        <v>Satisfied</v>
      </c>
      <c r="N382" s="9" t="s">
        <v>14</v>
      </c>
      <c r="O382" s="3">
        <v>3</v>
      </c>
      <c r="P382" s="9" t="str">
        <f>VLOOKUP(O382,Mapping!$A$9:$B$12,2,0)</f>
        <v>High</v>
      </c>
      <c r="Q382" s="3">
        <v>2</v>
      </c>
      <c r="R382" s="9" t="str">
        <f>VLOOKUP(Q382,Mapping!$A$16:$B$20,2,0)</f>
        <v>Junior</v>
      </c>
      <c r="S382" s="9" t="s">
        <v>15</v>
      </c>
      <c r="T382" s="3">
        <v>3</v>
      </c>
      <c r="U382" s="9" t="str">
        <f>VLOOKUP(T382,Mapping!$E$9:$F$12,2,0)</f>
        <v>Neutral</v>
      </c>
      <c r="V382" s="9" t="s">
        <v>26</v>
      </c>
      <c r="W382" s="5">
        <v>4260</v>
      </c>
      <c r="X382" s="3">
        <v>1</v>
      </c>
      <c r="Y382" s="9" t="s">
        <v>10</v>
      </c>
      <c r="Z382" s="4">
        <v>12</v>
      </c>
      <c r="AA382" s="24">
        <f>HR_Analytics[[#This Row],[Salary Hike]]/100</f>
        <v>0.12</v>
      </c>
      <c r="AB382" s="3">
        <v>3</v>
      </c>
      <c r="AC382" s="9" t="str">
        <f>VLOOKUP(AB382,Mapping!$E$2:$F$3,2,0)</f>
        <v>Excellent</v>
      </c>
      <c r="AD382" s="3">
        <v>4</v>
      </c>
      <c r="AE382" s="9" t="str">
        <f>VLOOKUP(AD382,Mapping!$E$16:$F$19,2,0)</f>
        <v>Satisfied</v>
      </c>
      <c r="AF382" s="3">
        <v>1</v>
      </c>
      <c r="AG382" s="3">
        <v>5</v>
      </c>
      <c r="AH382" s="3" t="str" cm="1">
        <f t="array" ref="AH382">_xlfn.IFS(HR_Analytics[[#This Row],[Total Working Years]]&lt;=2,"0-2",HR_Analytics[[#This Row],[Total Working Years]]&lt;=5,"2-5",HR_Analytics[[#This Row],[Total Working Years]]&lt;=10,"5-10",HR_Analytics[[#This Row],[Total Working Years]]&lt;=20,"10-20",HR_Analytics[[#This Row],[Total Working Years]]&lt;=40,"20-40")</f>
        <v>2-5</v>
      </c>
      <c r="AI382" s="3">
        <v>2</v>
      </c>
      <c r="AJ382" s="3">
        <v>4</v>
      </c>
      <c r="AK382" s="9" t="str">
        <f>VLOOKUP(AJ382,Mapping!$J$10:$K$13,2,0)</f>
        <v>Best</v>
      </c>
      <c r="AL382" s="3">
        <v>5</v>
      </c>
      <c r="AM382" s="3" t="str" cm="1">
        <f t="array" ref="AM382">_xlfn.IFS(HR_Analytics[[#This Row],[Years At Company]]&lt;=2,"0-2",HR_Analytics[[#This Row],[Years At Company]]&lt;=5,"2-5",HR_Analytics[[#This Row],[Years At Company]]&lt;=10,"5-10",HR_Analytics[[#This Row],[Years At Company]]&lt;=20,"10-20",HR_Analytics[[#This Row],[Years At Company]]&lt;=40,"20-40")</f>
        <v>2-5</v>
      </c>
      <c r="AN382" s="3">
        <v>2</v>
      </c>
      <c r="AO382" s="3" t="str" cm="1">
        <f t="array" ref="AO382">_xlfn.IFS(HR_Analytics[[#This Row],[Years In Current Role]]&lt;=2,"0-2",HR_Analytics[[#This Row],[Years In Current Role]]&lt;=5,"2-5",HR_Analytics[[#This Row],[Years In Current Role]]&lt;=10,"5-10",HR_Analytics[[#This Row],[Years In Current Role]]&lt;=15,"10-15",HR_Analytics[[#This Row],[Years In Current Role]]&gt;15,"Above 15")</f>
        <v>0-2</v>
      </c>
      <c r="AP382" s="3">
        <v>0</v>
      </c>
      <c r="AQ382" s="14" t="str" cm="1">
        <f t="array" ref="AQ382">_xlfn.IFS(HR_Analytics[[#This Row],[Years Since Last Promotion]]&lt;=2,"0-2",HR_Analytics[[#This Row],[Years Since Last Promotion]]&lt;=5,"2-5",HR_Analytics[[#This Row],[Years Since Last Promotion]]&lt;=10,"5-10",HR_Analytics[[#This Row],[Years Since Last Promotion]]&lt;=15,"10-15")</f>
        <v>0-2</v>
      </c>
      <c r="AR382" s="14">
        <v>3</v>
      </c>
      <c r="AS382" s="3" t="str" cm="1">
        <f t="array" ref="AS3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83" spans="1:45" x14ac:dyDescent="0.25">
      <c r="A383" s="12">
        <v>30</v>
      </c>
      <c r="B383" s="12" t="str" cm="1">
        <f t="array" ref="B383">_xlfn.IFS(HR_Analytics[[#This Row],[Age]]&lt;=30,"Below 30",HR_Analytics[[#This Row],[Age]]&lt;=40,"30-40",HR_Analytics[[#This Row],[Age]]&lt;=60,"40-60")</f>
        <v>Below 30</v>
      </c>
      <c r="C383" s="9" t="s">
        <v>17</v>
      </c>
      <c r="D383" s="9" t="s">
        <v>11</v>
      </c>
      <c r="E383" s="9" t="s">
        <v>12</v>
      </c>
      <c r="F383" s="3">
        <v>2</v>
      </c>
      <c r="G383" s="3" t="str" cm="1">
        <f t="array" ref="G383">_xlfn.IFS(HR_Analytics[[#This Row],[Distance From Home]]&lt;=5,"1-5",HR_Analytics[[#This Row],[Distance From Home]]&lt;=10,"5-10",HR_Analytics[[#This Row],[Distance From Home]]&lt;=15,"10-15",HR_Analytics[[#This Row],[Distance From Home]]&lt;=20,"15-20",HR_Analytics[[#This Row],[Distance From Home]]&gt;20,"Above 20")</f>
        <v>1-5</v>
      </c>
      <c r="H383" s="3">
        <v>1</v>
      </c>
      <c r="I383" s="9" t="str">
        <f>VLOOKUP(H383,Mapping!$J$2:$K$6,2,0)</f>
        <v>Below College</v>
      </c>
      <c r="J383" s="9" t="s">
        <v>34</v>
      </c>
      <c r="K383" s="3">
        <v>508</v>
      </c>
      <c r="L383" s="3">
        <v>3</v>
      </c>
      <c r="M383" s="9" t="str">
        <f>VLOOKUP(L383,Mapping!$A$2:$B$5,2,0)</f>
        <v>Neutral</v>
      </c>
      <c r="N383" s="9" t="s">
        <v>20</v>
      </c>
      <c r="O383" s="3">
        <v>3</v>
      </c>
      <c r="P383" s="9" t="str">
        <f>VLOOKUP(O383,Mapping!$A$9:$B$12,2,0)</f>
        <v>High</v>
      </c>
      <c r="Q383" s="3">
        <v>1</v>
      </c>
      <c r="R383" s="9" t="str">
        <f>VLOOKUP(Q383,Mapping!$A$16:$B$20,2,0)</f>
        <v>Entry Level</v>
      </c>
      <c r="S383" s="9" t="s">
        <v>31</v>
      </c>
      <c r="T383" s="3">
        <v>2</v>
      </c>
      <c r="U383" s="9" t="str">
        <f>VLOOKUP(T383,Mapping!$E$9:$F$12,2,0)</f>
        <v>Dissatisfied</v>
      </c>
      <c r="V383" s="9" t="s">
        <v>22</v>
      </c>
      <c r="W383" s="5">
        <v>2476</v>
      </c>
      <c r="X383" s="3">
        <v>1</v>
      </c>
      <c r="Y383" s="9" t="s">
        <v>17</v>
      </c>
      <c r="Z383" s="4">
        <v>18</v>
      </c>
      <c r="AA383" s="24">
        <f>HR_Analytics[[#This Row],[Salary Hike]]/100</f>
        <v>0.18</v>
      </c>
      <c r="AB383" s="3">
        <v>3</v>
      </c>
      <c r="AC383" s="9" t="str">
        <f>VLOOKUP(AB383,Mapping!$E$2:$F$3,2,0)</f>
        <v>Excellent</v>
      </c>
      <c r="AD383" s="3">
        <v>1</v>
      </c>
      <c r="AE383" s="9" t="str">
        <f>VLOOKUP(AD383,Mapping!$E$16:$F$19,2,0)</f>
        <v>Very Dissatisfied</v>
      </c>
      <c r="AF383" s="3">
        <v>1</v>
      </c>
      <c r="AG383" s="3">
        <v>1</v>
      </c>
      <c r="AH383" s="3" t="str" cm="1">
        <f t="array" ref="AH383">_xlfn.IFS(HR_Analytics[[#This Row],[Total Working Years]]&lt;=2,"0-2",HR_Analytics[[#This Row],[Total Working Years]]&lt;=5,"2-5",HR_Analytics[[#This Row],[Total Working Years]]&lt;=10,"5-10",HR_Analytics[[#This Row],[Total Working Years]]&lt;=20,"10-20",HR_Analytics[[#This Row],[Total Working Years]]&lt;=40,"20-40")</f>
        <v>0-2</v>
      </c>
      <c r="AI383" s="3">
        <v>3</v>
      </c>
      <c r="AJ383" s="3">
        <v>3</v>
      </c>
      <c r="AK383" s="9" t="str">
        <f>VLOOKUP(AJ383,Mapping!$J$10:$K$13,2,0)</f>
        <v>Better</v>
      </c>
      <c r="AL383" s="3">
        <v>1</v>
      </c>
      <c r="AM383" s="3" t="str" cm="1">
        <f t="array" ref="AM383">_xlfn.IFS(HR_Analytics[[#This Row],[Years At Company]]&lt;=2,"0-2",HR_Analytics[[#This Row],[Years At Company]]&lt;=5,"2-5",HR_Analytics[[#This Row],[Years At Company]]&lt;=10,"5-10",HR_Analytics[[#This Row],[Years At Company]]&lt;=20,"10-20",HR_Analytics[[#This Row],[Years At Company]]&lt;=40,"20-40")</f>
        <v>0-2</v>
      </c>
      <c r="AN383" s="3">
        <v>0</v>
      </c>
      <c r="AO383" s="3" t="str" cm="1">
        <f t="array" ref="AO383">_xlfn.IFS(HR_Analytics[[#This Row],[Years In Current Role]]&lt;=2,"0-2",HR_Analytics[[#This Row],[Years In Current Role]]&lt;=5,"2-5",HR_Analytics[[#This Row],[Years In Current Role]]&lt;=10,"5-10",HR_Analytics[[#This Row],[Years In Current Role]]&lt;=15,"10-15",HR_Analytics[[#This Row],[Years In Current Role]]&gt;15,"Above 15")</f>
        <v>0-2</v>
      </c>
      <c r="AP383" s="3">
        <v>0</v>
      </c>
      <c r="AQ383" s="14" t="str" cm="1">
        <f t="array" ref="AQ383">_xlfn.IFS(HR_Analytics[[#This Row],[Years Since Last Promotion]]&lt;=2,"0-2",HR_Analytics[[#This Row],[Years Since Last Promotion]]&lt;=5,"2-5",HR_Analytics[[#This Row],[Years Since Last Promotion]]&lt;=10,"5-10",HR_Analytics[[#This Row],[Years Since Last Promotion]]&lt;=15,"10-15")</f>
        <v>0-2</v>
      </c>
      <c r="AR383" s="14">
        <v>0</v>
      </c>
      <c r="AS383" s="3" t="str" cm="1">
        <f t="array" ref="AS3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84" spans="1:45" x14ac:dyDescent="0.25">
      <c r="A384" s="12">
        <v>26</v>
      </c>
      <c r="B384" s="12" t="str" cm="1">
        <f t="array" ref="B384">_xlfn.IFS(HR_Analytics[[#This Row],[Age]]&lt;=30,"Below 30",HR_Analytics[[#This Row],[Age]]&lt;=40,"30-40",HR_Analytics[[#This Row],[Age]]&lt;=60,"40-60")</f>
        <v>Below 30</v>
      </c>
      <c r="C384" s="9" t="s">
        <v>10</v>
      </c>
      <c r="D384" s="9" t="s">
        <v>18</v>
      </c>
      <c r="E384" s="9" t="s">
        <v>19</v>
      </c>
      <c r="F384" s="3">
        <v>3</v>
      </c>
      <c r="G384" s="3" t="str" cm="1">
        <f t="array" ref="G384">_xlfn.IFS(HR_Analytics[[#This Row],[Distance From Home]]&lt;=5,"1-5",HR_Analytics[[#This Row],[Distance From Home]]&lt;=10,"5-10",HR_Analytics[[#This Row],[Distance From Home]]&lt;=15,"10-15",HR_Analytics[[#This Row],[Distance From Home]]&lt;=20,"15-20",HR_Analytics[[#This Row],[Distance From Home]]&gt;20,"Above 20")</f>
        <v>1-5</v>
      </c>
      <c r="H384" s="3">
        <v>1</v>
      </c>
      <c r="I384" s="9" t="str">
        <f>VLOOKUP(H384,Mapping!$J$2:$K$6,2,0)</f>
        <v>Below College</v>
      </c>
      <c r="J384" s="9" t="s">
        <v>34</v>
      </c>
      <c r="K384" s="3">
        <v>510</v>
      </c>
      <c r="L384" s="3">
        <v>3</v>
      </c>
      <c r="M384" s="9" t="str">
        <f>VLOOKUP(L384,Mapping!$A$2:$B$5,2,0)</f>
        <v>Neutral</v>
      </c>
      <c r="N384" s="9" t="s">
        <v>20</v>
      </c>
      <c r="O384" s="3">
        <v>3</v>
      </c>
      <c r="P384" s="9" t="str">
        <f>VLOOKUP(O384,Mapping!$A$9:$B$12,2,0)</f>
        <v>High</v>
      </c>
      <c r="Q384" s="3">
        <v>1</v>
      </c>
      <c r="R384" s="9" t="str">
        <f>VLOOKUP(Q384,Mapping!$A$16:$B$20,2,0)</f>
        <v>Entry Level</v>
      </c>
      <c r="S384" s="9" t="s">
        <v>21</v>
      </c>
      <c r="T384" s="3">
        <v>1</v>
      </c>
      <c r="U384" s="9" t="str">
        <f>VLOOKUP(T384,Mapping!$E$9:$F$12,2,0)</f>
        <v>Very Dissatisfied</v>
      </c>
      <c r="V384" s="9" t="s">
        <v>16</v>
      </c>
      <c r="W384" s="5">
        <v>3102</v>
      </c>
      <c r="X384" s="3">
        <v>0</v>
      </c>
      <c r="Y384" s="9" t="s">
        <v>17</v>
      </c>
      <c r="Z384" s="4">
        <v>22</v>
      </c>
      <c r="AA384" s="24">
        <f>HR_Analytics[[#This Row],[Salary Hike]]/100</f>
        <v>0.22</v>
      </c>
      <c r="AB384" s="3">
        <v>4</v>
      </c>
      <c r="AC384" s="9" t="str">
        <f>VLOOKUP(AB384,Mapping!$E$2:$F$3,2,0)</f>
        <v>Outstanding</v>
      </c>
      <c r="AD384" s="3">
        <v>3</v>
      </c>
      <c r="AE384" s="9" t="str">
        <f>VLOOKUP(AD384,Mapping!$E$16:$F$19,2,0)</f>
        <v>Neutral</v>
      </c>
      <c r="AF384" s="3">
        <v>0</v>
      </c>
      <c r="AG384" s="3">
        <v>7</v>
      </c>
      <c r="AH384" s="3" t="str" cm="1">
        <f t="array" ref="AH384">_xlfn.IFS(HR_Analytics[[#This Row],[Total Working Years]]&lt;=2,"0-2",HR_Analytics[[#This Row],[Total Working Years]]&lt;=5,"2-5",HR_Analytics[[#This Row],[Total Working Years]]&lt;=10,"5-10",HR_Analytics[[#This Row],[Total Working Years]]&lt;=20,"10-20",HR_Analytics[[#This Row],[Total Working Years]]&lt;=40,"20-40")</f>
        <v>5-10</v>
      </c>
      <c r="AI384" s="3">
        <v>2</v>
      </c>
      <c r="AJ384" s="3">
        <v>3</v>
      </c>
      <c r="AK384" s="9" t="str">
        <f>VLOOKUP(AJ384,Mapping!$J$10:$K$13,2,0)</f>
        <v>Better</v>
      </c>
      <c r="AL384" s="3">
        <v>6</v>
      </c>
      <c r="AM384" s="3" t="str" cm="1">
        <f t="array" ref="AM384">_xlfn.IFS(HR_Analytics[[#This Row],[Years At Company]]&lt;=2,"0-2",HR_Analytics[[#This Row],[Years At Company]]&lt;=5,"2-5",HR_Analytics[[#This Row],[Years At Company]]&lt;=10,"5-10",HR_Analytics[[#This Row],[Years At Company]]&lt;=20,"10-20",HR_Analytics[[#This Row],[Years At Company]]&lt;=40,"20-40")</f>
        <v>5-10</v>
      </c>
      <c r="AN384" s="3">
        <v>4</v>
      </c>
      <c r="AO384" s="3" t="str" cm="1">
        <f t="array" ref="AO384">_xlfn.IFS(HR_Analytics[[#This Row],[Years In Current Role]]&lt;=2,"0-2",HR_Analytics[[#This Row],[Years In Current Role]]&lt;=5,"2-5",HR_Analytics[[#This Row],[Years In Current Role]]&lt;=10,"5-10",HR_Analytics[[#This Row],[Years In Current Role]]&lt;=15,"10-15",HR_Analytics[[#This Row],[Years In Current Role]]&gt;15,"Above 15")</f>
        <v>2-5</v>
      </c>
      <c r="AP384" s="3">
        <v>0</v>
      </c>
      <c r="AQ384" s="14" t="str" cm="1">
        <f t="array" ref="AQ384">_xlfn.IFS(HR_Analytics[[#This Row],[Years Since Last Promotion]]&lt;=2,"0-2",HR_Analytics[[#This Row],[Years Since Last Promotion]]&lt;=5,"2-5",HR_Analytics[[#This Row],[Years Since Last Promotion]]&lt;=10,"5-10",HR_Analytics[[#This Row],[Years Since Last Promotion]]&lt;=15,"10-15")</f>
        <v>0-2</v>
      </c>
      <c r="AR384" s="14">
        <v>4</v>
      </c>
      <c r="AS384" s="3" t="str" cm="1">
        <f t="array" ref="AS3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85" spans="1:45" x14ac:dyDescent="0.25">
      <c r="A385" s="12">
        <v>22</v>
      </c>
      <c r="B385" s="12" t="str" cm="1">
        <f t="array" ref="B385">_xlfn.IFS(HR_Analytics[[#This Row],[Age]]&lt;=30,"Below 30",HR_Analytics[[#This Row],[Age]]&lt;=40,"30-40",HR_Analytics[[#This Row],[Age]]&lt;=60,"40-60")</f>
        <v>Below 30</v>
      </c>
      <c r="C385" s="9" t="s">
        <v>17</v>
      </c>
      <c r="D385" s="9" t="s">
        <v>11</v>
      </c>
      <c r="E385" s="9" t="s">
        <v>19</v>
      </c>
      <c r="F385" s="3">
        <v>11</v>
      </c>
      <c r="G385" s="3" t="str" cm="1">
        <f t="array" ref="G385">_xlfn.IFS(HR_Analytics[[#This Row],[Distance From Home]]&lt;=5,"1-5",HR_Analytics[[#This Row],[Distance From Home]]&lt;=10,"5-10",HR_Analytics[[#This Row],[Distance From Home]]&lt;=15,"10-15",HR_Analytics[[#This Row],[Distance From Home]]&lt;=20,"15-20",HR_Analytics[[#This Row],[Distance From Home]]&gt;20,"Above 20")</f>
        <v>10-15</v>
      </c>
      <c r="H385" s="3">
        <v>3</v>
      </c>
      <c r="I385" s="9" t="str">
        <f>VLOOKUP(H385,Mapping!$J$2:$K$6,2,0)</f>
        <v>Bachelors</v>
      </c>
      <c r="J385" s="9" t="s">
        <v>25</v>
      </c>
      <c r="K385" s="3">
        <v>511</v>
      </c>
      <c r="L385" s="3">
        <v>1</v>
      </c>
      <c r="M385" s="9" t="str">
        <f>VLOOKUP(L385,Mapping!$A$2:$B$5,2,0)</f>
        <v>Very Dissatisfied</v>
      </c>
      <c r="N385" s="9" t="s">
        <v>14</v>
      </c>
      <c r="O385" s="3">
        <v>3</v>
      </c>
      <c r="P385" s="9" t="str">
        <f>VLOOKUP(O385,Mapping!$A$9:$B$12,2,0)</f>
        <v>High</v>
      </c>
      <c r="Q385" s="3">
        <v>1</v>
      </c>
      <c r="R385" s="9" t="str">
        <f>VLOOKUP(Q385,Mapping!$A$16:$B$20,2,0)</f>
        <v>Entry Level</v>
      </c>
      <c r="S385" s="9" t="s">
        <v>21</v>
      </c>
      <c r="T385" s="3">
        <v>2</v>
      </c>
      <c r="U385" s="9" t="str">
        <f>VLOOKUP(T385,Mapping!$E$9:$F$12,2,0)</f>
        <v>Dissatisfied</v>
      </c>
      <c r="V385" s="9" t="s">
        <v>22</v>
      </c>
      <c r="W385" s="5">
        <v>2244</v>
      </c>
      <c r="X385" s="3">
        <v>1</v>
      </c>
      <c r="Y385" s="9" t="s">
        <v>17</v>
      </c>
      <c r="Z385" s="4">
        <v>13</v>
      </c>
      <c r="AA385" s="24">
        <f>HR_Analytics[[#This Row],[Salary Hike]]/100</f>
        <v>0.13</v>
      </c>
      <c r="AB385" s="3">
        <v>3</v>
      </c>
      <c r="AC385" s="9" t="str">
        <f>VLOOKUP(AB385,Mapping!$E$2:$F$3,2,0)</f>
        <v>Excellent</v>
      </c>
      <c r="AD385" s="3">
        <v>4</v>
      </c>
      <c r="AE385" s="9" t="str">
        <f>VLOOKUP(AD385,Mapping!$E$16:$F$19,2,0)</f>
        <v>Satisfied</v>
      </c>
      <c r="AF385" s="3">
        <v>1</v>
      </c>
      <c r="AG385" s="3">
        <v>2</v>
      </c>
      <c r="AH385" s="3" t="str" cm="1">
        <f t="array" ref="AH385">_xlfn.IFS(HR_Analytics[[#This Row],[Total Working Years]]&lt;=2,"0-2",HR_Analytics[[#This Row],[Total Working Years]]&lt;=5,"2-5",HR_Analytics[[#This Row],[Total Working Years]]&lt;=10,"5-10",HR_Analytics[[#This Row],[Total Working Years]]&lt;=20,"10-20",HR_Analytics[[#This Row],[Total Working Years]]&lt;=40,"20-40")</f>
        <v>0-2</v>
      </c>
      <c r="AI385" s="3">
        <v>1</v>
      </c>
      <c r="AJ385" s="3">
        <v>3</v>
      </c>
      <c r="AK385" s="9" t="str">
        <f>VLOOKUP(AJ385,Mapping!$J$10:$K$13,2,0)</f>
        <v>Better</v>
      </c>
      <c r="AL385" s="3">
        <v>2</v>
      </c>
      <c r="AM385" s="3" t="str" cm="1">
        <f t="array" ref="AM385">_xlfn.IFS(HR_Analytics[[#This Row],[Years At Company]]&lt;=2,"0-2",HR_Analytics[[#This Row],[Years At Company]]&lt;=5,"2-5",HR_Analytics[[#This Row],[Years At Company]]&lt;=10,"5-10",HR_Analytics[[#This Row],[Years At Company]]&lt;=20,"10-20",HR_Analytics[[#This Row],[Years At Company]]&lt;=40,"20-40")</f>
        <v>0-2</v>
      </c>
      <c r="AN385" s="3">
        <v>1</v>
      </c>
      <c r="AO385" s="3" t="str" cm="1">
        <f t="array" ref="AO385">_xlfn.IFS(HR_Analytics[[#This Row],[Years In Current Role]]&lt;=2,"0-2",HR_Analytics[[#This Row],[Years In Current Role]]&lt;=5,"2-5",HR_Analytics[[#This Row],[Years In Current Role]]&lt;=10,"5-10",HR_Analytics[[#This Row],[Years In Current Role]]&lt;=15,"10-15",HR_Analytics[[#This Row],[Years In Current Role]]&gt;15,"Above 15")</f>
        <v>0-2</v>
      </c>
      <c r="AP385" s="3">
        <v>1</v>
      </c>
      <c r="AQ385" s="14" t="str" cm="1">
        <f t="array" ref="AQ385">_xlfn.IFS(HR_Analytics[[#This Row],[Years Since Last Promotion]]&lt;=2,"0-2",HR_Analytics[[#This Row],[Years Since Last Promotion]]&lt;=5,"2-5",HR_Analytics[[#This Row],[Years Since Last Promotion]]&lt;=10,"5-10",HR_Analytics[[#This Row],[Years Since Last Promotion]]&lt;=15,"10-15")</f>
        <v>0-2</v>
      </c>
      <c r="AR385" s="14">
        <v>2</v>
      </c>
      <c r="AS385" s="3" t="str" cm="1">
        <f t="array" ref="AS3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86" spans="1:45" x14ac:dyDescent="0.25">
      <c r="A386" s="12">
        <v>36</v>
      </c>
      <c r="B386" s="12" t="str" cm="1">
        <f t="array" ref="B386">_xlfn.IFS(HR_Analytics[[#This Row],[Age]]&lt;=30,"Below 30",HR_Analytics[[#This Row],[Age]]&lt;=40,"30-40",HR_Analytics[[#This Row],[Age]]&lt;=60,"40-60")</f>
        <v>30-40</v>
      </c>
      <c r="C386" s="9" t="s">
        <v>17</v>
      </c>
      <c r="D386" s="9" t="s">
        <v>11</v>
      </c>
      <c r="E386" s="9" t="s">
        <v>12</v>
      </c>
      <c r="F386" s="3">
        <v>2</v>
      </c>
      <c r="G386" s="3" t="str" cm="1">
        <f t="array" ref="G386">_xlfn.IFS(HR_Analytics[[#This Row],[Distance From Home]]&lt;=5,"1-5",HR_Analytics[[#This Row],[Distance From Home]]&lt;=10,"5-10",HR_Analytics[[#This Row],[Distance From Home]]&lt;=15,"10-15",HR_Analytics[[#This Row],[Distance From Home]]&lt;=20,"15-20",HR_Analytics[[#This Row],[Distance From Home]]&gt;20,"Above 20")</f>
        <v>1-5</v>
      </c>
      <c r="H386" s="3">
        <v>2</v>
      </c>
      <c r="I386" s="9" t="str">
        <f>VLOOKUP(H386,Mapping!$J$2:$K$6,2,0)</f>
        <v>College</v>
      </c>
      <c r="J386" s="9" t="s">
        <v>25</v>
      </c>
      <c r="K386" s="3">
        <v>513</v>
      </c>
      <c r="L386" s="3">
        <v>2</v>
      </c>
      <c r="M386" s="9" t="str">
        <f>VLOOKUP(L386,Mapping!$A$2:$B$5,2,0)</f>
        <v>Dissatisfied</v>
      </c>
      <c r="N386" s="9" t="s">
        <v>20</v>
      </c>
      <c r="O386" s="3">
        <v>2</v>
      </c>
      <c r="P386" s="9" t="str">
        <f>VLOOKUP(O386,Mapping!$A$9:$B$12,2,0)</f>
        <v>Medium</v>
      </c>
      <c r="Q386" s="3">
        <v>3</v>
      </c>
      <c r="R386" s="9" t="str">
        <f>VLOOKUP(Q386,Mapping!$A$16:$B$20,2,0)</f>
        <v>Mid Level</v>
      </c>
      <c r="S386" s="9" t="s">
        <v>15</v>
      </c>
      <c r="T386" s="3">
        <v>3</v>
      </c>
      <c r="U386" s="9" t="str">
        <f>VLOOKUP(T386,Mapping!$E$9:$F$12,2,0)</f>
        <v>Neutral</v>
      </c>
      <c r="V386" s="9" t="s">
        <v>22</v>
      </c>
      <c r="W386" s="5">
        <v>7596</v>
      </c>
      <c r="X386" s="3">
        <v>1</v>
      </c>
      <c r="Y386" s="9" t="s">
        <v>17</v>
      </c>
      <c r="Z386" s="4">
        <v>13</v>
      </c>
      <c r="AA386" s="24">
        <f>HR_Analytics[[#This Row],[Salary Hike]]/100</f>
        <v>0.13</v>
      </c>
      <c r="AB386" s="3">
        <v>3</v>
      </c>
      <c r="AC386" s="9" t="str">
        <f>VLOOKUP(AB386,Mapping!$E$2:$F$3,2,0)</f>
        <v>Excellent</v>
      </c>
      <c r="AD386" s="3">
        <v>2</v>
      </c>
      <c r="AE386" s="9" t="str">
        <f>VLOOKUP(AD386,Mapping!$E$16:$F$19,2,0)</f>
        <v>Dissatisfied</v>
      </c>
      <c r="AF386" s="3">
        <v>2</v>
      </c>
      <c r="AG386" s="3">
        <v>10</v>
      </c>
      <c r="AH386" s="3" t="str" cm="1">
        <f t="array" ref="AH386">_xlfn.IFS(HR_Analytics[[#This Row],[Total Working Years]]&lt;=2,"0-2",HR_Analytics[[#This Row],[Total Working Years]]&lt;=5,"2-5",HR_Analytics[[#This Row],[Total Working Years]]&lt;=10,"5-10",HR_Analytics[[#This Row],[Total Working Years]]&lt;=20,"10-20",HR_Analytics[[#This Row],[Total Working Years]]&lt;=40,"20-40")</f>
        <v>5-10</v>
      </c>
      <c r="AI386" s="3">
        <v>2</v>
      </c>
      <c r="AJ386" s="3">
        <v>3</v>
      </c>
      <c r="AK386" s="9" t="str">
        <f>VLOOKUP(AJ386,Mapping!$J$10:$K$13,2,0)</f>
        <v>Better</v>
      </c>
      <c r="AL386" s="3">
        <v>10</v>
      </c>
      <c r="AM386" s="3" t="str" cm="1">
        <f t="array" ref="AM386">_xlfn.IFS(HR_Analytics[[#This Row],[Years At Company]]&lt;=2,"0-2",HR_Analytics[[#This Row],[Years At Company]]&lt;=5,"2-5",HR_Analytics[[#This Row],[Years At Company]]&lt;=10,"5-10",HR_Analytics[[#This Row],[Years At Company]]&lt;=20,"10-20",HR_Analytics[[#This Row],[Years At Company]]&lt;=40,"20-40")</f>
        <v>5-10</v>
      </c>
      <c r="AN386" s="3">
        <v>9</v>
      </c>
      <c r="AO386" s="3" t="str" cm="1">
        <f t="array" ref="AO386">_xlfn.IFS(HR_Analytics[[#This Row],[Years In Current Role]]&lt;=2,"0-2",HR_Analytics[[#This Row],[Years In Current Role]]&lt;=5,"2-5",HR_Analytics[[#This Row],[Years In Current Role]]&lt;=10,"5-10",HR_Analytics[[#This Row],[Years In Current Role]]&lt;=15,"10-15",HR_Analytics[[#This Row],[Years In Current Role]]&gt;15,"Above 15")</f>
        <v>5-10</v>
      </c>
      <c r="AP386" s="3">
        <v>9</v>
      </c>
      <c r="AQ386" s="14" t="str" cm="1">
        <f t="array" ref="AQ386">_xlfn.IFS(HR_Analytics[[#This Row],[Years Since Last Promotion]]&lt;=2,"0-2",HR_Analytics[[#This Row],[Years Since Last Promotion]]&lt;=5,"2-5",HR_Analytics[[#This Row],[Years Since Last Promotion]]&lt;=10,"5-10",HR_Analytics[[#This Row],[Years Since Last Promotion]]&lt;=15,"10-15")</f>
        <v>5-10</v>
      </c>
      <c r="AR386" s="14">
        <v>0</v>
      </c>
      <c r="AS386" s="3" t="str" cm="1">
        <f t="array" ref="AS3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87" spans="1:45" x14ac:dyDescent="0.25">
      <c r="A387" s="12">
        <v>30</v>
      </c>
      <c r="B387" s="12" t="str" cm="1">
        <f t="array" ref="B387">_xlfn.IFS(HR_Analytics[[#This Row],[Age]]&lt;=30,"Below 30",HR_Analytics[[#This Row],[Age]]&lt;=40,"30-40",HR_Analytics[[#This Row],[Age]]&lt;=60,"40-60")</f>
        <v>Below 30</v>
      </c>
      <c r="C387" s="9" t="s">
        <v>10</v>
      </c>
      <c r="D387" s="9" t="s">
        <v>18</v>
      </c>
      <c r="E387" s="9" t="s">
        <v>19</v>
      </c>
      <c r="F387" s="3">
        <v>4</v>
      </c>
      <c r="G387" s="3" t="str" cm="1">
        <f t="array" ref="G387">_xlfn.IFS(HR_Analytics[[#This Row],[Distance From Home]]&lt;=5,"1-5",HR_Analytics[[#This Row],[Distance From Home]]&lt;=10,"5-10",HR_Analytics[[#This Row],[Distance From Home]]&lt;=15,"10-15",HR_Analytics[[#This Row],[Distance From Home]]&lt;=20,"15-20",HR_Analytics[[#This Row],[Distance From Home]]&gt;20,"Above 20")</f>
        <v>1-5</v>
      </c>
      <c r="H387" s="3">
        <v>3</v>
      </c>
      <c r="I387" s="9" t="str">
        <f>VLOOKUP(H387,Mapping!$J$2:$K$6,2,0)</f>
        <v>Bachelors</v>
      </c>
      <c r="J387" s="9" t="s">
        <v>34</v>
      </c>
      <c r="K387" s="3">
        <v>514</v>
      </c>
      <c r="L387" s="3">
        <v>3</v>
      </c>
      <c r="M387" s="9" t="str">
        <f>VLOOKUP(L387,Mapping!$A$2:$B$5,2,0)</f>
        <v>Neutral</v>
      </c>
      <c r="N387" s="9" t="s">
        <v>20</v>
      </c>
      <c r="O387" s="3">
        <v>3</v>
      </c>
      <c r="P387" s="9" t="str">
        <f>VLOOKUP(O387,Mapping!$A$9:$B$12,2,0)</f>
        <v>High</v>
      </c>
      <c r="Q387" s="3">
        <v>1</v>
      </c>
      <c r="R387" s="9" t="str">
        <f>VLOOKUP(Q387,Mapping!$A$16:$B$20,2,0)</f>
        <v>Entry Level</v>
      </c>
      <c r="S387" s="9" t="s">
        <v>21</v>
      </c>
      <c r="T387" s="3">
        <v>4</v>
      </c>
      <c r="U387" s="9" t="str">
        <f>VLOOKUP(T387,Mapping!$E$9:$F$12,2,0)</f>
        <v>Satisfied</v>
      </c>
      <c r="V387" s="9" t="s">
        <v>16</v>
      </c>
      <c r="W387" s="5">
        <v>2285</v>
      </c>
      <c r="X387" s="3">
        <v>9</v>
      </c>
      <c r="Y387" s="9" t="s">
        <v>10</v>
      </c>
      <c r="Z387" s="4">
        <v>23</v>
      </c>
      <c r="AA387" s="24">
        <f>HR_Analytics[[#This Row],[Salary Hike]]/100</f>
        <v>0.23</v>
      </c>
      <c r="AB387" s="3">
        <v>4</v>
      </c>
      <c r="AC387" s="9" t="str">
        <f>VLOOKUP(AB387,Mapping!$E$2:$F$3,2,0)</f>
        <v>Outstanding</v>
      </c>
      <c r="AD387" s="3">
        <v>3</v>
      </c>
      <c r="AE387" s="9" t="str">
        <f>VLOOKUP(AD387,Mapping!$E$16:$F$19,2,0)</f>
        <v>Neutral</v>
      </c>
      <c r="AF387" s="3">
        <v>0</v>
      </c>
      <c r="AG387" s="3">
        <v>3</v>
      </c>
      <c r="AH387" s="3" t="str" cm="1">
        <f t="array" ref="AH387">_xlfn.IFS(HR_Analytics[[#This Row],[Total Working Years]]&lt;=2,"0-2",HR_Analytics[[#This Row],[Total Working Years]]&lt;=5,"2-5",HR_Analytics[[#This Row],[Total Working Years]]&lt;=10,"5-10",HR_Analytics[[#This Row],[Total Working Years]]&lt;=20,"10-20",HR_Analytics[[#This Row],[Total Working Years]]&lt;=40,"20-40")</f>
        <v>2-5</v>
      </c>
      <c r="AI387" s="3">
        <v>4</v>
      </c>
      <c r="AJ387" s="3">
        <v>3</v>
      </c>
      <c r="AK387" s="9" t="str">
        <f>VLOOKUP(AJ387,Mapping!$J$10:$K$13,2,0)</f>
        <v>Better</v>
      </c>
      <c r="AL387" s="3">
        <v>1</v>
      </c>
      <c r="AM387" s="3" t="str" cm="1">
        <f t="array" ref="AM387">_xlfn.IFS(HR_Analytics[[#This Row],[Years At Company]]&lt;=2,"0-2",HR_Analytics[[#This Row],[Years At Company]]&lt;=5,"2-5",HR_Analytics[[#This Row],[Years At Company]]&lt;=10,"5-10",HR_Analytics[[#This Row],[Years At Company]]&lt;=20,"10-20",HR_Analytics[[#This Row],[Years At Company]]&lt;=40,"20-40")</f>
        <v>0-2</v>
      </c>
      <c r="AN387" s="3">
        <v>0</v>
      </c>
      <c r="AO387" s="3" t="str" cm="1">
        <f t="array" ref="AO387">_xlfn.IFS(HR_Analytics[[#This Row],[Years In Current Role]]&lt;=2,"0-2",HR_Analytics[[#This Row],[Years In Current Role]]&lt;=5,"2-5",HR_Analytics[[#This Row],[Years In Current Role]]&lt;=10,"5-10",HR_Analytics[[#This Row],[Years In Current Role]]&lt;=15,"10-15",HR_Analytics[[#This Row],[Years In Current Role]]&gt;15,"Above 15")</f>
        <v>0-2</v>
      </c>
      <c r="AP387" s="3">
        <v>0</v>
      </c>
      <c r="AQ387" s="14" t="str" cm="1">
        <f t="array" ref="AQ387">_xlfn.IFS(HR_Analytics[[#This Row],[Years Since Last Promotion]]&lt;=2,"0-2",HR_Analytics[[#This Row],[Years Since Last Promotion]]&lt;=5,"2-5",HR_Analytics[[#This Row],[Years Since Last Promotion]]&lt;=10,"5-10",HR_Analytics[[#This Row],[Years Since Last Promotion]]&lt;=15,"10-15")</f>
        <v>0-2</v>
      </c>
      <c r="AR387" s="14">
        <v>0</v>
      </c>
      <c r="AS387" s="3" t="str" cm="1">
        <f t="array" ref="AS3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88" spans="1:45" x14ac:dyDescent="0.25">
      <c r="A388" s="12">
        <v>37</v>
      </c>
      <c r="B388" s="12" t="str" cm="1">
        <f t="array" ref="B388">_xlfn.IFS(HR_Analytics[[#This Row],[Age]]&lt;=30,"Below 30",HR_Analytics[[#This Row],[Age]]&lt;=40,"30-40",HR_Analytics[[#This Row],[Age]]&lt;=60,"40-60")</f>
        <v>30-40</v>
      </c>
      <c r="C388" s="9" t="s">
        <v>17</v>
      </c>
      <c r="D388" s="9" t="s">
        <v>11</v>
      </c>
      <c r="E388" s="9" t="s">
        <v>19</v>
      </c>
      <c r="F388" s="3">
        <v>14</v>
      </c>
      <c r="G388" s="3" t="str" cm="1">
        <f t="array" ref="G388">_xlfn.IFS(HR_Analytics[[#This Row],[Distance From Home]]&lt;=5,"1-5",HR_Analytics[[#This Row],[Distance From Home]]&lt;=10,"5-10",HR_Analytics[[#This Row],[Distance From Home]]&lt;=15,"10-15",HR_Analytics[[#This Row],[Distance From Home]]&lt;=20,"15-20",HR_Analytics[[#This Row],[Distance From Home]]&gt;20,"Above 20")</f>
        <v>10-15</v>
      </c>
      <c r="H388" s="3">
        <v>3</v>
      </c>
      <c r="I388" s="9" t="str">
        <f>VLOOKUP(H388,Mapping!$J$2:$K$6,2,0)</f>
        <v>Bachelors</v>
      </c>
      <c r="J388" s="9" t="s">
        <v>13</v>
      </c>
      <c r="K388" s="3">
        <v>515</v>
      </c>
      <c r="L388" s="3">
        <v>4</v>
      </c>
      <c r="M388" s="9" t="str">
        <f>VLOOKUP(L388,Mapping!$A$2:$B$5,2,0)</f>
        <v>Satisfied</v>
      </c>
      <c r="N388" s="9" t="s">
        <v>14</v>
      </c>
      <c r="O388" s="3">
        <v>3</v>
      </c>
      <c r="P388" s="9" t="str">
        <f>VLOOKUP(O388,Mapping!$A$9:$B$12,2,0)</f>
        <v>High</v>
      </c>
      <c r="Q388" s="3">
        <v>1</v>
      </c>
      <c r="R388" s="9" t="str">
        <f>VLOOKUP(Q388,Mapping!$A$16:$B$20,2,0)</f>
        <v>Entry Level</v>
      </c>
      <c r="S388" s="9" t="s">
        <v>24</v>
      </c>
      <c r="T388" s="3">
        <v>1</v>
      </c>
      <c r="U388" s="9" t="str">
        <f>VLOOKUP(T388,Mapping!$E$9:$F$12,2,0)</f>
        <v>Very Dissatisfied</v>
      </c>
      <c r="V388" s="9" t="s">
        <v>26</v>
      </c>
      <c r="W388" s="5">
        <v>3034</v>
      </c>
      <c r="X388" s="3">
        <v>1</v>
      </c>
      <c r="Y388" s="9" t="s">
        <v>17</v>
      </c>
      <c r="Z388" s="4">
        <v>12</v>
      </c>
      <c r="AA388" s="24">
        <f>HR_Analytics[[#This Row],[Salary Hike]]/100</f>
        <v>0.12</v>
      </c>
      <c r="AB388" s="3">
        <v>3</v>
      </c>
      <c r="AC388" s="9" t="str">
        <f>VLOOKUP(AB388,Mapping!$E$2:$F$3,2,0)</f>
        <v>Excellent</v>
      </c>
      <c r="AD388" s="3">
        <v>3</v>
      </c>
      <c r="AE388" s="9" t="str">
        <f>VLOOKUP(AD388,Mapping!$E$16:$F$19,2,0)</f>
        <v>Neutral</v>
      </c>
      <c r="AF388" s="3">
        <v>1</v>
      </c>
      <c r="AG388" s="3">
        <v>18</v>
      </c>
      <c r="AH388" s="3" t="str" cm="1">
        <f t="array" ref="AH388">_xlfn.IFS(HR_Analytics[[#This Row],[Total Working Years]]&lt;=2,"0-2",HR_Analytics[[#This Row],[Total Working Years]]&lt;=5,"2-5",HR_Analytics[[#This Row],[Total Working Years]]&lt;=10,"5-10",HR_Analytics[[#This Row],[Total Working Years]]&lt;=20,"10-20",HR_Analytics[[#This Row],[Total Working Years]]&lt;=40,"20-40")</f>
        <v>10-20</v>
      </c>
      <c r="AI388" s="3">
        <v>2</v>
      </c>
      <c r="AJ388" s="3">
        <v>2</v>
      </c>
      <c r="AK388" s="9" t="str">
        <f>VLOOKUP(AJ388,Mapping!$J$10:$K$13,2,0)</f>
        <v>Good</v>
      </c>
      <c r="AL388" s="3">
        <v>18</v>
      </c>
      <c r="AM388" s="3" t="str" cm="1">
        <f t="array" ref="AM388">_xlfn.IFS(HR_Analytics[[#This Row],[Years At Company]]&lt;=2,"0-2",HR_Analytics[[#This Row],[Years At Company]]&lt;=5,"2-5",HR_Analytics[[#This Row],[Years At Company]]&lt;=10,"5-10",HR_Analytics[[#This Row],[Years At Company]]&lt;=20,"10-20",HR_Analytics[[#This Row],[Years At Company]]&lt;=40,"20-40")</f>
        <v>10-20</v>
      </c>
      <c r="AN388" s="3">
        <v>7</v>
      </c>
      <c r="AO388" s="3" t="str" cm="1">
        <f t="array" ref="AO388">_xlfn.IFS(HR_Analytics[[#This Row],[Years In Current Role]]&lt;=2,"0-2",HR_Analytics[[#This Row],[Years In Current Role]]&lt;=5,"2-5",HR_Analytics[[#This Row],[Years In Current Role]]&lt;=10,"5-10",HR_Analytics[[#This Row],[Years In Current Role]]&lt;=15,"10-15",HR_Analytics[[#This Row],[Years In Current Role]]&gt;15,"Above 15")</f>
        <v>5-10</v>
      </c>
      <c r="AP388" s="3">
        <v>12</v>
      </c>
      <c r="AQ388" s="14" t="str" cm="1">
        <f t="array" ref="AQ388">_xlfn.IFS(HR_Analytics[[#This Row],[Years Since Last Promotion]]&lt;=2,"0-2",HR_Analytics[[#This Row],[Years Since Last Promotion]]&lt;=5,"2-5",HR_Analytics[[#This Row],[Years Since Last Promotion]]&lt;=10,"5-10",HR_Analytics[[#This Row],[Years Since Last Promotion]]&lt;=15,"10-15")</f>
        <v>10-15</v>
      </c>
      <c r="AR388" s="14">
        <v>17</v>
      </c>
      <c r="AS388" s="3" t="str" cm="1">
        <f t="array" ref="AS3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Above 15</v>
      </c>
    </row>
    <row r="389" spans="1:45" x14ac:dyDescent="0.25">
      <c r="A389" s="12">
        <v>40</v>
      </c>
      <c r="B389" s="12" t="str" cm="1">
        <f t="array" ref="B389">_xlfn.IFS(HR_Analytics[[#This Row],[Age]]&lt;=30,"Below 30",HR_Analytics[[#This Row],[Age]]&lt;=40,"30-40",HR_Analytics[[#This Row],[Age]]&lt;=60,"40-60")</f>
        <v>30-40</v>
      </c>
      <c r="C389" s="9" t="s">
        <v>17</v>
      </c>
      <c r="D389" s="9" t="s">
        <v>11</v>
      </c>
      <c r="E389" s="9" t="s">
        <v>12</v>
      </c>
      <c r="F389" s="3">
        <v>2</v>
      </c>
      <c r="G389" s="3" t="str" cm="1">
        <f t="array" ref="G389">_xlfn.IFS(HR_Analytics[[#This Row],[Distance From Home]]&lt;=5,"1-5",HR_Analytics[[#This Row],[Distance From Home]]&lt;=10,"5-10",HR_Analytics[[#This Row],[Distance From Home]]&lt;=15,"10-15",HR_Analytics[[#This Row],[Distance From Home]]&lt;=20,"15-20",HR_Analytics[[#This Row],[Distance From Home]]&gt;20,"Above 20")</f>
        <v>1-5</v>
      </c>
      <c r="H389" s="3">
        <v>2</v>
      </c>
      <c r="I389" s="9" t="str">
        <f>VLOOKUP(H389,Mapping!$J$2:$K$6,2,0)</f>
        <v>College</v>
      </c>
      <c r="J389" s="9" t="s">
        <v>33</v>
      </c>
      <c r="K389" s="3">
        <v>516</v>
      </c>
      <c r="L389" s="3">
        <v>4</v>
      </c>
      <c r="M389" s="9" t="str">
        <f>VLOOKUP(L389,Mapping!$A$2:$B$5,2,0)</f>
        <v>Satisfied</v>
      </c>
      <c r="N389" s="9" t="s">
        <v>14</v>
      </c>
      <c r="O389" s="3">
        <v>3</v>
      </c>
      <c r="P389" s="9" t="str">
        <f>VLOOKUP(O389,Mapping!$A$9:$B$12,2,0)</f>
        <v>High</v>
      </c>
      <c r="Q389" s="3">
        <v>2</v>
      </c>
      <c r="R389" s="9" t="str">
        <f>VLOOKUP(Q389,Mapping!$A$16:$B$20,2,0)</f>
        <v>Junior</v>
      </c>
      <c r="S389" s="9" t="s">
        <v>15</v>
      </c>
      <c r="T389" s="3">
        <v>2</v>
      </c>
      <c r="U389" s="9" t="str">
        <f>VLOOKUP(T389,Mapping!$E$9:$F$12,2,0)</f>
        <v>Dissatisfied</v>
      </c>
      <c r="V389" s="9" t="s">
        <v>26</v>
      </c>
      <c r="W389" s="5">
        <v>5715</v>
      </c>
      <c r="X389" s="3">
        <v>7</v>
      </c>
      <c r="Y389" s="9" t="s">
        <v>17</v>
      </c>
      <c r="Z389" s="4">
        <v>12</v>
      </c>
      <c r="AA389" s="24">
        <f>HR_Analytics[[#This Row],[Salary Hike]]/100</f>
        <v>0.12</v>
      </c>
      <c r="AB389" s="3">
        <v>3</v>
      </c>
      <c r="AC389" s="9" t="str">
        <f>VLOOKUP(AB389,Mapping!$E$2:$F$3,2,0)</f>
        <v>Excellent</v>
      </c>
      <c r="AD389" s="3">
        <v>3</v>
      </c>
      <c r="AE389" s="9" t="str">
        <f>VLOOKUP(AD389,Mapping!$E$16:$F$19,2,0)</f>
        <v>Neutral</v>
      </c>
      <c r="AF389" s="3">
        <v>2</v>
      </c>
      <c r="AG389" s="3">
        <v>8</v>
      </c>
      <c r="AH389" s="3" t="str" cm="1">
        <f t="array" ref="AH389">_xlfn.IFS(HR_Analytics[[#This Row],[Total Working Years]]&lt;=2,"0-2",HR_Analytics[[#This Row],[Total Working Years]]&lt;=5,"2-5",HR_Analytics[[#This Row],[Total Working Years]]&lt;=10,"5-10",HR_Analytics[[#This Row],[Total Working Years]]&lt;=20,"10-20",HR_Analytics[[#This Row],[Total Working Years]]&lt;=40,"20-40")</f>
        <v>5-10</v>
      </c>
      <c r="AI389" s="3">
        <v>5</v>
      </c>
      <c r="AJ389" s="3">
        <v>3</v>
      </c>
      <c r="AK389" s="9" t="str">
        <f>VLOOKUP(AJ389,Mapping!$J$10:$K$13,2,0)</f>
        <v>Better</v>
      </c>
      <c r="AL389" s="3">
        <v>5</v>
      </c>
      <c r="AM389" s="3" t="str" cm="1">
        <f t="array" ref="AM389">_xlfn.IFS(HR_Analytics[[#This Row],[Years At Company]]&lt;=2,"0-2",HR_Analytics[[#This Row],[Years At Company]]&lt;=5,"2-5",HR_Analytics[[#This Row],[Years At Company]]&lt;=10,"5-10",HR_Analytics[[#This Row],[Years At Company]]&lt;=20,"10-20",HR_Analytics[[#This Row],[Years At Company]]&lt;=40,"20-40")</f>
        <v>2-5</v>
      </c>
      <c r="AN389" s="3">
        <v>4</v>
      </c>
      <c r="AO389" s="3" t="str" cm="1">
        <f t="array" ref="AO389">_xlfn.IFS(HR_Analytics[[#This Row],[Years In Current Role]]&lt;=2,"0-2",HR_Analytics[[#This Row],[Years In Current Role]]&lt;=5,"2-5",HR_Analytics[[#This Row],[Years In Current Role]]&lt;=10,"5-10",HR_Analytics[[#This Row],[Years In Current Role]]&lt;=15,"10-15",HR_Analytics[[#This Row],[Years In Current Role]]&gt;15,"Above 15")</f>
        <v>2-5</v>
      </c>
      <c r="AP389" s="3">
        <v>1</v>
      </c>
      <c r="AQ389" s="14" t="str" cm="1">
        <f t="array" ref="AQ389">_xlfn.IFS(HR_Analytics[[#This Row],[Years Since Last Promotion]]&lt;=2,"0-2",HR_Analytics[[#This Row],[Years Since Last Promotion]]&lt;=5,"2-5",HR_Analytics[[#This Row],[Years Since Last Promotion]]&lt;=10,"5-10",HR_Analytics[[#This Row],[Years Since Last Promotion]]&lt;=15,"10-15")</f>
        <v>0-2</v>
      </c>
      <c r="AR389" s="14">
        <v>3</v>
      </c>
      <c r="AS389" s="3" t="str" cm="1">
        <f t="array" ref="AS3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390" spans="1:45" x14ac:dyDescent="0.25">
      <c r="A390" s="12">
        <v>42</v>
      </c>
      <c r="B390" s="12" t="str" cm="1">
        <f t="array" ref="B390">_xlfn.IFS(HR_Analytics[[#This Row],[Age]]&lt;=30,"Below 30",HR_Analytics[[#This Row],[Age]]&lt;=40,"30-40",HR_Analytics[[#This Row],[Age]]&lt;=60,"40-60")</f>
        <v>40-60</v>
      </c>
      <c r="C390" s="9" t="s">
        <v>17</v>
      </c>
      <c r="D390" s="9" t="s">
        <v>11</v>
      </c>
      <c r="E390" s="9" t="s">
        <v>19</v>
      </c>
      <c r="F390" s="3">
        <v>1</v>
      </c>
      <c r="G390" s="3" t="str" cm="1">
        <f t="array" ref="G390">_xlfn.IFS(HR_Analytics[[#This Row],[Distance From Home]]&lt;=5,"1-5",HR_Analytics[[#This Row],[Distance From Home]]&lt;=10,"5-10",HR_Analytics[[#This Row],[Distance From Home]]&lt;=15,"10-15",HR_Analytics[[#This Row],[Distance From Home]]&lt;=20,"15-20",HR_Analytics[[#This Row],[Distance From Home]]&gt;20,"Above 20")</f>
        <v>1-5</v>
      </c>
      <c r="H390" s="3">
        <v>4</v>
      </c>
      <c r="I390" s="9" t="str">
        <f>VLOOKUP(H390,Mapping!$J$2:$K$6,2,0)</f>
        <v>Masters</v>
      </c>
      <c r="J390" s="9" t="s">
        <v>13</v>
      </c>
      <c r="K390" s="3">
        <v>517</v>
      </c>
      <c r="L390" s="3">
        <v>2</v>
      </c>
      <c r="M390" s="9" t="str">
        <f>VLOOKUP(L390,Mapping!$A$2:$B$5,2,0)</f>
        <v>Dissatisfied</v>
      </c>
      <c r="N390" s="9" t="s">
        <v>14</v>
      </c>
      <c r="O390" s="3">
        <v>3</v>
      </c>
      <c r="P390" s="9" t="str">
        <f>VLOOKUP(O390,Mapping!$A$9:$B$12,2,0)</f>
        <v>High</v>
      </c>
      <c r="Q390" s="3">
        <v>1</v>
      </c>
      <c r="R390" s="9" t="str">
        <f>VLOOKUP(Q390,Mapping!$A$16:$B$20,2,0)</f>
        <v>Entry Level</v>
      </c>
      <c r="S390" s="9" t="s">
        <v>24</v>
      </c>
      <c r="T390" s="3">
        <v>1</v>
      </c>
      <c r="U390" s="9" t="str">
        <f>VLOOKUP(T390,Mapping!$E$9:$F$12,2,0)</f>
        <v>Very Dissatisfied</v>
      </c>
      <c r="V390" s="9" t="s">
        <v>26</v>
      </c>
      <c r="W390" s="5">
        <v>2576</v>
      </c>
      <c r="X390" s="3">
        <v>3</v>
      </c>
      <c r="Y390" s="9" t="s">
        <v>17</v>
      </c>
      <c r="Z390" s="4">
        <v>16</v>
      </c>
      <c r="AA390" s="24">
        <f>HR_Analytics[[#This Row],[Salary Hike]]/100</f>
        <v>0.16</v>
      </c>
      <c r="AB390" s="3">
        <v>3</v>
      </c>
      <c r="AC390" s="9" t="str">
        <f>VLOOKUP(AB390,Mapping!$E$2:$F$3,2,0)</f>
        <v>Excellent</v>
      </c>
      <c r="AD390" s="3">
        <v>2</v>
      </c>
      <c r="AE390" s="9" t="str">
        <f>VLOOKUP(AD390,Mapping!$E$16:$F$19,2,0)</f>
        <v>Dissatisfied</v>
      </c>
      <c r="AF390" s="3">
        <v>1</v>
      </c>
      <c r="AG390" s="3">
        <v>8</v>
      </c>
      <c r="AH390" s="3" t="str" cm="1">
        <f t="array" ref="AH390">_xlfn.IFS(HR_Analytics[[#This Row],[Total Working Years]]&lt;=2,"0-2",HR_Analytics[[#This Row],[Total Working Years]]&lt;=5,"2-5",HR_Analytics[[#This Row],[Total Working Years]]&lt;=10,"5-10",HR_Analytics[[#This Row],[Total Working Years]]&lt;=20,"10-20",HR_Analytics[[#This Row],[Total Working Years]]&lt;=40,"20-40")</f>
        <v>5-10</v>
      </c>
      <c r="AI390" s="3">
        <v>5</v>
      </c>
      <c r="AJ390" s="3">
        <v>3</v>
      </c>
      <c r="AK390" s="9" t="str">
        <f>VLOOKUP(AJ390,Mapping!$J$10:$K$13,2,0)</f>
        <v>Better</v>
      </c>
      <c r="AL390" s="3">
        <v>5</v>
      </c>
      <c r="AM390" s="3" t="str" cm="1">
        <f t="array" ref="AM390">_xlfn.IFS(HR_Analytics[[#This Row],[Years At Company]]&lt;=2,"0-2",HR_Analytics[[#This Row],[Years At Company]]&lt;=5,"2-5",HR_Analytics[[#This Row],[Years At Company]]&lt;=10,"5-10",HR_Analytics[[#This Row],[Years At Company]]&lt;=20,"10-20",HR_Analytics[[#This Row],[Years At Company]]&lt;=40,"20-40")</f>
        <v>2-5</v>
      </c>
      <c r="AN390" s="3">
        <v>2</v>
      </c>
      <c r="AO390" s="3" t="str" cm="1">
        <f t="array" ref="AO390">_xlfn.IFS(HR_Analytics[[#This Row],[Years In Current Role]]&lt;=2,"0-2",HR_Analytics[[#This Row],[Years In Current Role]]&lt;=5,"2-5",HR_Analytics[[#This Row],[Years In Current Role]]&lt;=10,"5-10",HR_Analytics[[#This Row],[Years In Current Role]]&lt;=15,"10-15",HR_Analytics[[#This Row],[Years In Current Role]]&gt;15,"Above 15")</f>
        <v>0-2</v>
      </c>
      <c r="AP390" s="3">
        <v>1</v>
      </c>
      <c r="AQ390" s="14" t="str" cm="1">
        <f t="array" ref="AQ390">_xlfn.IFS(HR_Analytics[[#This Row],[Years Since Last Promotion]]&lt;=2,"0-2",HR_Analytics[[#This Row],[Years Since Last Promotion]]&lt;=5,"2-5",HR_Analytics[[#This Row],[Years Since Last Promotion]]&lt;=10,"5-10",HR_Analytics[[#This Row],[Years Since Last Promotion]]&lt;=15,"10-15")</f>
        <v>0-2</v>
      </c>
      <c r="AR390" s="14">
        <v>2</v>
      </c>
      <c r="AS390" s="3" t="str" cm="1">
        <f t="array" ref="AS3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91" spans="1:45" x14ac:dyDescent="0.25">
      <c r="A391" s="12">
        <v>37</v>
      </c>
      <c r="B391" s="12" t="str" cm="1">
        <f t="array" ref="B391">_xlfn.IFS(HR_Analytics[[#This Row],[Age]]&lt;=30,"Below 30",HR_Analytics[[#This Row],[Age]]&lt;=40,"30-40",HR_Analytics[[#This Row],[Age]]&lt;=60,"40-60")</f>
        <v>30-40</v>
      </c>
      <c r="C391" s="9" t="s">
        <v>17</v>
      </c>
      <c r="D391" s="9" t="s">
        <v>11</v>
      </c>
      <c r="E391" s="9" t="s">
        <v>19</v>
      </c>
      <c r="F391" s="3">
        <v>10</v>
      </c>
      <c r="G391" s="3" t="str" cm="1">
        <f t="array" ref="G391">_xlfn.IFS(HR_Analytics[[#This Row],[Distance From Home]]&lt;=5,"1-5",HR_Analytics[[#This Row],[Distance From Home]]&lt;=10,"5-10",HR_Analytics[[#This Row],[Distance From Home]]&lt;=15,"10-15",HR_Analytics[[#This Row],[Distance From Home]]&lt;=20,"15-20",HR_Analytics[[#This Row],[Distance From Home]]&gt;20,"Above 20")</f>
        <v>5-10</v>
      </c>
      <c r="H391" s="3">
        <v>4</v>
      </c>
      <c r="I391" s="9" t="str">
        <f>VLOOKUP(H391,Mapping!$J$2:$K$6,2,0)</f>
        <v>Masters</v>
      </c>
      <c r="J391" s="9" t="s">
        <v>13</v>
      </c>
      <c r="K391" s="3">
        <v>518</v>
      </c>
      <c r="L391" s="3">
        <v>3</v>
      </c>
      <c r="M391" s="9" t="str">
        <f>VLOOKUP(L391,Mapping!$A$2:$B$5,2,0)</f>
        <v>Neutral</v>
      </c>
      <c r="N391" s="9" t="s">
        <v>20</v>
      </c>
      <c r="O391" s="3">
        <v>3</v>
      </c>
      <c r="P391" s="9" t="str">
        <f>VLOOKUP(O391,Mapping!$A$9:$B$12,2,0)</f>
        <v>High</v>
      </c>
      <c r="Q391" s="3">
        <v>2</v>
      </c>
      <c r="R391" s="9" t="str">
        <f>VLOOKUP(Q391,Mapping!$A$16:$B$20,2,0)</f>
        <v>Junior</v>
      </c>
      <c r="S391" s="9" t="s">
        <v>27</v>
      </c>
      <c r="T391" s="3">
        <v>2</v>
      </c>
      <c r="U391" s="9" t="str">
        <f>VLOOKUP(T391,Mapping!$E$9:$F$12,2,0)</f>
        <v>Dissatisfied</v>
      </c>
      <c r="V391" s="9" t="s">
        <v>16</v>
      </c>
      <c r="W391" s="5">
        <v>4197</v>
      </c>
      <c r="X391" s="3">
        <v>2</v>
      </c>
      <c r="Y391" s="9" t="s">
        <v>10</v>
      </c>
      <c r="Z391" s="4">
        <v>12</v>
      </c>
      <c r="AA391" s="24">
        <f>HR_Analytics[[#This Row],[Salary Hike]]/100</f>
        <v>0.12</v>
      </c>
      <c r="AB391" s="3">
        <v>3</v>
      </c>
      <c r="AC391" s="9" t="str">
        <f>VLOOKUP(AB391,Mapping!$E$2:$F$3,2,0)</f>
        <v>Excellent</v>
      </c>
      <c r="AD391" s="3">
        <v>4</v>
      </c>
      <c r="AE391" s="9" t="str">
        <f>VLOOKUP(AD391,Mapping!$E$16:$F$19,2,0)</f>
        <v>Satisfied</v>
      </c>
      <c r="AF391" s="3">
        <v>0</v>
      </c>
      <c r="AG391" s="3">
        <v>18</v>
      </c>
      <c r="AH391" s="3" t="str" cm="1">
        <f t="array" ref="AH391">_xlfn.IFS(HR_Analytics[[#This Row],[Total Working Years]]&lt;=2,"0-2",HR_Analytics[[#This Row],[Total Working Years]]&lt;=5,"2-5",HR_Analytics[[#This Row],[Total Working Years]]&lt;=10,"5-10",HR_Analytics[[#This Row],[Total Working Years]]&lt;=20,"10-20",HR_Analytics[[#This Row],[Total Working Years]]&lt;=40,"20-40")</f>
        <v>10-20</v>
      </c>
      <c r="AI391" s="3">
        <v>2</v>
      </c>
      <c r="AJ391" s="3">
        <v>2</v>
      </c>
      <c r="AK391" s="9" t="str">
        <f>VLOOKUP(AJ391,Mapping!$J$10:$K$13,2,0)</f>
        <v>Good</v>
      </c>
      <c r="AL391" s="3">
        <v>1</v>
      </c>
      <c r="AM391" s="3" t="str" cm="1">
        <f t="array" ref="AM391">_xlfn.IFS(HR_Analytics[[#This Row],[Years At Company]]&lt;=2,"0-2",HR_Analytics[[#This Row],[Years At Company]]&lt;=5,"2-5",HR_Analytics[[#This Row],[Years At Company]]&lt;=10,"5-10",HR_Analytics[[#This Row],[Years At Company]]&lt;=20,"10-20",HR_Analytics[[#This Row],[Years At Company]]&lt;=40,"20-40")</f>
        <v>0-2</v>
      </c>
      <c r="AN391" s="3">
        <v>0</v>
      </c>
      <c r="AO391" s="3" t="str" cm="1">
        <f t="array" ref="AO391">_xlfn.IFS(HR_Analytics[[#This Row],[Years In Current Role]]&lt;=2,"0-2",HR_Analytics[[#This Row],[Years In Current Role]]&lt;=5,"2-5",HR_Analytics[[#This Row],[Years In Current Role]]&lt;=10,"5-10",HR_Analytics[[#This Row],[Years In Current Role]]&lt;=15,"10-15",HR_Analytics[[#This Row],[Years In Current Role]]&gt;15,"Above 15")</f>
        <v>0-2</v>
      </c>
      <c r="AP391" s="3">
        <v>0</v>
      </c>
      <c r="AQ391" s="14" t="str" cm="1">
        <f t="array" ref="AQ391">_xlfn.IFS(HR_Analytics[[#This Row],[Years Since Last Promotion]]&lt;=2,"0-2",HR_Analytics[[#This Row],[Years Since Last Promotion]]&lt;=5,"2-5",HR_Analytics[[#This Row],[Years Since Last Promotion]]&lt;=10,"5-10",HR_Analytics[[#This Row],[Years Since Last Promotion]]&lt;=15,"10-15")</f>
        <v>0-2</v>
      </c>
      <c r="AR391" s="14">
        <v>1</v>
      </c>
      <c r="AS391" s="3" t="str" cm="1">
        <f t="array" ref="AS3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92" spans="1:45" x14ac:dyDescent="0.25">
      <c r="A392" s="12">
        <v>43</v>
      </c>
      <c r="B392" s="12" t="str" cm="1">
        <f t="array" ref="B392">_xlfn.IFS(HR_Analytics[[#This Row],[Age]]&lt;=30,"Below 30",HR_Analytics[[#This Row],[Age]]&lt;=40,"30-40",HR_Analytics[[#This Row],[Age]]&lt;=60,"40-60")</f>
        <v>40-60</v>
      </c>
      <c r="C392" s="9" t="s">
        <v>17</v>
      </c>
      <c r="D392" s="9" t="s">
        <v>11</v>
      </c>
      <c r="E392" s="9" t="s">
        <v>19</v>
      </c>
      <c r="F392" s="3">
        <v>12</v>
      </c>
      <c r="G392" s="3" t="str" cm="1">
        <f t="array" ref="G392">_xlfn.IFS(HR_Analytics[[#This Row],[Distance From Home]]&lt;=5,"1-5",HR_Analytics[[#This Row],[Distance From Home]]&lt;=10,"5-10",HR_Analytics[[#This Row],[Distance From Home]]&lt;=15,"10-15",HR_Analytics[[#This Row],[Distance From Home]]&lt;=20,"15-20",HR_Analytics[[#This Row],[Distance From Home]]&gt;20,"Above 20")</f>
        <v>10-15</v>
      </c>
      <c r="H392" s="3">
        <v>3</v>
      </c>
      <c r="I392" s="9" t="str">
        <f>VLOOKUP(H392,Mapping!$J$2:$K$6,2,0)</f>
        <v>Bachelors</v>
      </c>
      <c r="J392" s="9" t="s">
        <v>13</v>
      </c>
      <c r="K392" s="3">
        <v>520</v>
      </c>
      <c r="L392" s="3">
        <v>1</v>
      </c>
      <c r="M392" s="9" t="str">
        <f>VLOOKUP(L392,Mapping!$A$2:$B$5,2,0)</f>
        <v>Very Dissatisfied</v>
      </c>
      <c r="N392" s="9" t="s">
        <v>20</v>
      </c>
      <c r="O392" s="3">
        <v>2</v>
      </c>
      <c r="P392" s="9" t="str">
        <f>VLOOKUP(O392,Mapping!$A$9:$B$12,2,0)</f>
        <v>Medium</v>
      </c>
      <c r="Q392" s="3">
        <v>4</v>
      </c>
      <c r="R392" s="9" t="str">
        <f>VLOOKUP(Q392,Mapping!$A$16:$B$20,2,0)</f>
        <v>Senior</v>
      </c>
      <c r="S392" s="9" t="s">
        <v>32</v>
      </c>
      <c r="T392" s="3">
        <v>2</v>
      </c>
      <c r="U392" s="9" t="str">
        <f>VLOOKUP(T392,Mapping!$E$9:$F$12,2,0)</f>
        <v>Dissatisfied</v>
      </c>
      <c r="V392" s="9" t="s">
        <v>26</v>
      </c>
      <c r="W392" s="5">
        <v>14336</v>
      </c>
      <c r="X392" s="3">
        <v>1</v>
      </c>
      <c r="Y392" s="9" t="s">
        <v>17</v>
      </c>
      <c r="Z392" s="4">
        <v>11</v>
      </c>
      <c r="AA392" s="24">
        <f>HR_Analytics[[#This Row],[Salary Hike]]/100</f>
        <v>0.11</v>
      </c>
      <c r="AB392" s="3">
        <v>3</v>
      </c>
      <c r="AC392" s="9" t="str">
        <f>VLOOKUP(AB392,Mapping!$E$2:$F$3,2,0)</f>
        <v>Excellent</v>
      </c>
      <c r="AD392" s="3">
        <v>3</v>
      </c>
      <c r="AE392" s="9" t="str">
        <f>VLOOKUP(AD392,Mapping!$E$16:$F$19,2,0)</f>
        <v>Neutral</v>
      </c>
      <c r="AF392" s="3">
        <v>1</v>
      </c>
      <c r="AG392" s="3">
        <v>25</v>
      </c>
      <c r="AH392" s="3" t="str" cm="1">
        <f t="array" ref="AH392">_xlfn.IFS(HR_Analytics[[#This Row],[Total Working Years]]&lt;=2,"0-2",HR_Analytics[[#This Row],[Total Working Years]]&lt;=5,"2-5",HR_Analytics[[#This Row],[Total Working Years]]&lt;=10,"5-10",HR_Analytics[[#This Row],[Total Working Years]]&lt;=20,"10-20",HR_Analytics[[#This Row],[Total Working Years]]&lt;=40,"20-40")</f>
        <v>20-40</v>
      </c>
      <c r="AI392" s="3">
        <v>3</v>
      </c>
      <c r="AJ392" s="3">
        <v>3</v>
      </c>
      <c r="AK392" s="9" t="str">
        <f>VLOOKUP(AJ392,Mapping!$J$10:$K$13,2,0)</f>
        <v>Better</v>
      </c>
      <c r="AL392" s="3">
        <v>25</v>
      </c>
      <c r="AM392" s="3" t="str" cm="1">
        <f t="array" ref="AM392">_xlfn.IFS(HR_Analytics[[#This Row],[Years At Company]]&lt;=2,"0-2",HR_Analytics[[#This Row],[Years At Company]]&lt;=5,"2-5",HR_Analytics[[#This Row],[Years At Company]]&lt;=10,"5-10",HR_Analytics[[#This Row],[Years At Company]]&lt;=20,"10-20",HR_Analytics[[#This Row],[Years At Company]]&lt;=40,"20-40")</f>
        <v>20-40</v>
      </c>
      <c r="AN392" s="3">
        <v>10</v>
      </c>
      <c r="AO392" s="3" t="str" cm="1">
        <f t="array" ref="AO392">_xlfn.IFS(HR_Analytics[[#This Row],[Years In Current Role]]&lt;=2,"0-2",HR_Analytics[[#This Row],[Years In Current Role]]&lt;=5,"2-5",HR_Analytics[[#This Row],[Years In Current Role]]&lt;=10,"5-10",HR_Analytics[[#This Row],[Years In Current Role]]&lt;=15,"10-15",HR_Analytics[[#This Row],[Years In Current Role]]&gt;15,"Above 15")</f>
        <v>5-10</v>
      </c>
      <c r="AP392" s="3">
        <v>3</v>
      </c>
      <c r="AQ392" s="14" t="str" cm="1">
        <f t="array" ref="AQ392">_xlfn.IFS(HR_Analytics[[#This Row],[Years Since Last Promotion]]&lt;=2,"0-2",HR_Analytics[[#This Row],[Years Since Last Promotion]]&lt;=5,"2-5",HR_Analytics[[#This Row],[Years Since Last Promotion]]&lt;=10,"5-10",HR_Analytics[[#This Row],[Years Since Last Promotion]]&lt;=15,"10-15")</f>
        <v>2-5</v>
      </c>
      <c r="AR392" s="14">
        <v>9</v>
      </c>
      <c r="AS392" s="3" t="str" cm="1">
        <f t="array" ref="AS3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393" spans="1:45" x14ac:dyDescent="0.25">
      <c r="A393" s="12">
        <v>40</v>
      </c>
      <c r="B393" s="12" t="str" cm="1">
        <f t="array" ref="B393">_xlfn.IFS(HR_Analytics[[#This Row],[Age]]&lt;=30,"Below 30",HR_Analytics[[#This Row],[Age]]&lt;=40,"30-40",HR_Analytics[[#This Row],[Age]]&lt;=60,"40-60")</f>
        <v>30-40</v>
      </c>
      <c r="C393" s="9" t="s">
        <v>17</v>
      </c>
      <c r="D393" s="9" t="s">
        <v>11</v>
      </c>
      <c r="E393" s="9" t="s">
        <v>19</v>
      </c>
      <c r="F393" s="3">
        <v>2</v>
      </c>
      <c r="G393" s="3" t="str" cm="1">
        <f t="array" ref="G393">_xlfn.IFS(HR_Analytics[[#This Row],[Distance From Home]]&lt;=5,"1-5",HR_Analytics[[#This Row],[Distance From Home]]&lt;=10,"5-10",HR_Analytics[[#This Row],[Distance From Home]]&lt;=15,"10-15",HR_Analytics[[#This Row],[Distance From Home]]&lt;=20,"15-20",HR_Analytics[[#This Row],[Distance From Home]]&gt;20,"Above 20")</f>
        <v>1-5</v>
      </c>
      <c r="H393" s="3">
        <v>3</v>
      </c>
      <c r="I393" s="9" t="str">
        <f>VLOOKUP(H393,Mapping!$J$2:$K$6,2,0)</f>
        <v>Bachelors</v>
      </c>
      <c r="J393" s="9" t="s">
        <v>25</v>
      </c>
      <c r="K393" s="3">
        <v>521</v>
      </c>
      <c r="L393" s="3">
        <v>2</v>
      </c>
      <c r="M393" s="9" t="str">
        <f>VLOOKUP(L393,Mapping!$A$2:$B$5,2,0)</f>
        <v>Dissatisfied</v>
      </c>
      <c r="N393" s="9" t="s">
        <v>14</v>
      </c>
      <c r="O393" s="3">
        <v>2</v>
      </c>
      <c r="P393" s="9" t="str">
        <f>VLOOKUP(O393,Mapping!$A$9:$B$12,2,0)</f>
        <v>Medium</v>
      </c>
      <c r="Q393" s="3">
        <v>2</v>
      </c>
      <c r="R393" s="9" t="str">
        <f>VLOOKUP(Q393,Mapping!$A$16:$B$20,2,0)</f>
        <v>Junior</v>
      </c>
      <c r="S393" s="9" t="s">
        <v>24</v>
      </c>
      <c r="T393" s="3">
        <v>3</v>
      </c>
      <c r="U393" s="9" t="str">
        <f>VLOOKUP(T393,Mapping!$E$9:$F$12,2,0)</f>
        <v>Neutral</v>
      </c>
      <c r="V393" s="9" t="s">
        <v>22</v>
      </c>
      <c r="W393" s="5">
        <v>3448</v>
      </c>
      <c r="X393" s="3">
        <v>6</v>
      </c>
      <c r="Y393" s="9" t="s">
        <v>17</v>
      </c>
      <c r="Z393" s="4">
        <v>22</v>
      </c>
      <c r="AA393" s="24">
        <f>HR_Analytics[[#This Row],[Salary Hike]]/100</f>
        <v>0.22</v>
      </c>
      <c r="AB393" s="3">
        <v>4</v>
      </c>
      <c r="AC393" s="9" t="str">
        <f>VLOOKUP(AB393,Mapping!$E$2:$F$3,2,0)</f>
        <v>Outstanding</v>
      </c>
      <c r="AD393" s="3">
        <v>2</v>
      </c>
      <c r="AE393" s="9" t="str">
        <f>VLOOKUP(AD393,Mapping!$E$16:$F$19,2,0)</f>
        <v>Dissatisfied</v>
      </c>
      <c r="AF393" s="3">
        <v>1</v>
      </c>
      <c r="AG393" s="3">
        <v>20</v>
      </c>
      <c r="AH393" s="3" t="str" cm="1">
        <f t="array" ref="AH393">_xlfn.IFS(HR_Analytics[[#This Row],[Total Working Years]]&lt;=2,"0-2",HR_Analytics[[#This Row],[Total Working Years]]&lt;=5,"2-5",HR_Analytics[[#This Row],[Total Working Years]]&lt;=10,"5-10",HR_Analytics[[#This Row],[Total Working Years]]&lt;=20,"10-20",HR_Analytics[[#This Row],[Total Working Years]]&lt;=40,"20-40")</f>
        <v>10-20</v>
      </c>
      <c r="AI393" s="3">
        <v>3</v>
      </c>
      <c r="AJ393" s="3">
        <v>3</v>
      </c>
      <c r="AK393" s="9" t="str">
        <f>VLOOKUP(AJ393,Mapping!$J$10:$K$13,2,0)</f>
        <v>Better</v>
      </c>
      <c r="AL393" s="3">
        <v>1</v>
      </c>
      <c r="AM393" s="3" t="str" cm="1">
        <f t="array" ref="AM393">_xlfn.IFS(HR_Analytics[[#This Row],[Years At Company]]&lt;=2,"0-2",HR_Analytics[[#This Row],[Years At Company]]&lt;=5,"2-5",HR_Analytics[[#This Row],[Years At Company]]&lt;=10,"5-10",HR_Analytics[[#This Row],[Years At Company]]&lt;=20,"10-20",HR_Analytics[[#This Row],[Years At Company]]&lt;=40,"20-40")</f>
        <v>0-2</v>
      </c>
      <c r="AN393" s="3">
        <v>0</v>
      </c>
      <c r="AO393" s="3" t="str" cm="1">
        <f t="array" ref="AO393">_xlfn.IFS(HR_Analytics[[#This Row],[Years In Current Role]]&lt;=2,"0-2",HR_Analytics[[#This Row],[Years In Current Role]]&lt;=5,"2-5",HR_Analytics[[#This Row],[Years In Current Role]]&lt;=10,"5-10",HR_Analytics[[#This Row],[Years In Current Role]]&lt;=15,"10-15",HR_Analytics[[#This Row],[Years In Current Role]]&gt;15,"Above 15")</f>
        <v>0-2</v>
      </c>
      <c r="AP393" s="3">
        <v>0</v>
      </c>
      <c r="AQ393" s="14" t="str" cm="1">
        <f t="array" ref="AQ393">_xlfn.IFS(HR_Analytics[[#This Row],[Years Since Last Promotion]]&lt;=2,"0-2",HR_Analytics[[#This Row],[Years Since Last Promotion]]&lt;=5,"2-5",HR_Analytics[[#This Row],[Years Since Last Promotion]]&lt;=10,"5-10",HR_Analytics[[#This Row],[Years Since Last Promotion]]&lt;=15,"10-15")</f>
        <v>0-2</v>
      </c>
      <c r="AR393" s="14">
        <v>0</v>
      </c>
      <c r="AS393" s="3" t="str" cm="1">
        <f t="array" ref="AS3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94" spans="1:45" x14ac:dyDescent="0.25">
      <c r="A394" s="12">
        <v>54</v>
      </c>
      <c r="B394" s="12" t="str" cm="1">
        <f t="array" ref="B394">_xlfn.IFS(HR_Analytics[[#This Row],[Age]]&lt;=30,"Below 30",HR_Analytics[[#This Row],[Age]]&lt;=40,"30-40",HR_Analytics[[#This Row],[Age]]&lt;=60,"40-60")</f>
        <v>40-60</v>
      </c>
      <c r="C394" s="9" t="s">
        <v>17</v>
      </c>
      <c r="D394" s="9" t="s">
        <v>11</v>
      </c>
      <c r="E394" s="9" t="s">
        <v>19</v>
      </c>
      <c r="F394" s="3">
        <v>5</v>
      </c>
      <c r="G394" s="3" t="str" cm="1">
        <f t="array" ref="G394">_xlfn.IFS(HR_Analytics[[#This Row],[Distance From Home]]&lt;=5,"1-5",HR_Analytics[[#This Row],[Distance From Home]]&lt;=10,"5-10",HR_Analytics[[#This Row],[Distance From Home]]&lt;=15,"10-15",HR_Analytics[[#This Row],[Distance From Home]]&lt;=20,"15-20",HR_Analytics[[#This Row],[Distance From Home]]&gt;20,"Above 20")</f>
        <v>1-5</v>
      </c>
      <c r="H394" s="3">
        <v>2</v>
      </c>
      <c r="I394" s="9" t="str">
        <f>VLOOKUP(H394,Mapping!$J$2:$K$6,2,0)</f>
        <v>College</v>
      </c>
      <c r="J394" s="9" t="s">
        <v>25</v>
      </c>
      <c r="K394" s="3">
        <v>522</v>
      </c>
      <c r="L394" s="3">
        <v>1</v>
      </c>
      <c r="M394" s="9" t="str">
        <f>VLOOKUP(L394,Mapping!$A$2:$B$5,2,0)</f>
        <v>Very Dissatisfied</v>
      </c>
      <c r="N394" s="9" t="s">
        <v>20</v>
      </c>
      <c r="O394" s="3">
        <v>3</v>
      </c>
      <c r="P394" s="9" t="str">
        <f>VLOOKUP(O394,Mapping!$A$9:$B$12,2,0)</f>
        <v>High</v>
      </c>
      <c r="Q394" s="3">
        <v>5</v>
      </c>
      <c r="R394" s="9" t="str">
        <f>VLOOKUP(Q394,Mapping!$A$16:$B$20,2,0)</f>
        <v>Executive</v>
      </c>
      <c r="S394" s="9" t="s">
        <v>32</v>
      </c>
      <c r="T394" s="3">
        <v>1</v>
      </c>
      <c r="U394" s="9" t="str">
        <f>VLOOKUP(T394,Mapping!$E$9:$F$12,2,0)</f>
        <v>Very Dissatisfied</v>
      </c>
      <c r="V394" s="9" t="s">
        <v>22</v>
      </c>
      <c r="W394" s="5">
        <v>19406</v>
      </c>
      <c r="X394" s="3">
        <v>4</v>
      </c>
      <c r="Y394" s="9" t="s">
        <v>17</v>
      </c>
      <c r="Z394" s="4">
        <v>11</v>
      </c>
      <c r="AA394" s="24">
        <f>HR_Analytics[[#This Row],[Salary Hike]]/100</f>
        <v>0.11</v>
      </c>
      <c r="AB394" s="3">
        <v>3</v>
      </c>
      <c r="AC394" s="9" t="str">
        <f>VLOOKUP(AB394,Mapping!$E$2:$F$3,2,0)</f>
        <v>Excellent</v>
      </c>
      <c r="AD394" s="3">
        <v>3</v>
      </c>
      <c r="AE394" s="9" t="str">
        <f>VLOOKUP(AD394,Mapping!$E$16:$F$19,2,0)</f>
        <v>Neutral</v>
      </c>
      <c r="AF394" s="3">
        <v>1</v>
      </c>
      <c r="AG394" s="3">
        <v>24</v>
      </c>
      <c r="AH394" s="3" t="str" cm="1">
        <f t="array" ref="AH394">_xlfn.IFS(HR_Analytics[[#This Row],[Total Working Years]]&lt;=2,"0-2",HR_Analytics[[#This Row],[Total Working Years]]&lt;=5,"2-5",HR_Analytics[[#This Row],[Total Working Years]]&lt;=10,"5-10",HR_Analytics[[#This Row],[Total Working Years]]&lt;=20,"10-20",HR_Analytics[[#This Row],[Total Working Years]]&lt;=40,"20-40")</f>
        <v>20-40</v>
      </c>
      <c r="AI394" s="3">
        <v>4</v>
      </c>
      <c r="AJ394" s="3">
        <v>2</v>
      </c>
      <c r="AK394" s="9" t="str">
        <f>VLOOKUP(AJ394,Mapping!$J$10:$K$13,2,0)</f>
        <v>Good</v>
      </c>
      <c r="AL394" s="3">
        <v>4</v>
      </c>
      <c r="AM394" s="3" t="str" cm="1">
        <f t="array" ref="AM394">_xlfn.IFS(HR_Analytics[[#This Row],[Years At Company]]&lt;=2,"0-2",HR_Analytics[[#This Row],[Years At Company]]&lt;=5,"2-5",HR_Analytics[[#This Row],[Years At Company]]&lt;=10,"5-10",HR_Analytics[[#This Row],[Years At Company]]&lt;=20,"10-20",HR_Analytics[[#This Row],[Years At Company]]&lt;=40,"20-40")</f>
        <v>2-5</v>
      </c>
      <c r="AN394" s="3">
        <v>2</v>
      </c>
      <c r="AO394" s="3" t="str" cm="1">
        <f t="array" ref="AO394">_xlfn.IFS(HR_Analytics[[#This Row],[Years In Current Role]]&lt;=2,"0-2",HR_Analytics[[#This Row],[Years In Current Role]]&lt;=5,"2-5",HR_Analytics[[#This Row],[Years In Current Role]]&lt;=10,"5-10",HR_Analytics[[#This Row],[Years In Current Role]]&lt;=15,"10-15",HR_Analytics[[#This Row],[Years In Current Role]]&gt;15,"Above 15")</f>
        <v>0-2</v>
      </c>
      <c r="AP394" s="3">
        <v>1</v>
      </c>
      <c r="AQ394" s="14" t="str" cm="1">
        <f t="array" ref="AQ394">_xlfn.IFS(HR_Analytics[[#This Row],[Years Since Last Promotion]]&lt;=2,"0-2",HR_Analytics[[#This Row],[Years Since Last Promotion]]&lt;=5,"2-5",HR_Analytics[[#This Row],[Years Since Last Promotion]]&lt;=10,"5-10",HR_Analytics[[#This Row],[Years Since Last Promotion]]&lt;=15,"10-15")</f>
        <v>0-2</v>
      </c>
      <c r="AR394" s="14">
        <v>2</v>
      </c>
      <c r="AS394" s="3" t="str" cm="1">
        <f t="array" ref="AS3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95" spans="1:45" x14ac:dyDescent="0.25">
      <c r="A395" s="12">
        <v>34</v>
      </c>
      <c r="B395" s="12" t="str" cm="1">
        <f t="array" ref="B395">_xlfn.IFS(HR_Analytics[[#This Row],[Age]]&lt;=30,"Below 30",HR_Analytics[[#This Row],[Age]]&lt;=40,"30-40",HR_Analytics[[#This Row],[Age]]&lt;=60,"40-60")</f>
        <v>30-40</v>
      </c>
      <c r="C395" s="9" t="s">
        <v>17</v>
      </c>
      <c r="D395" s="9" t="s">
        <v>29</v>
      </c>
      <c r="E395" s="9" t="s">
        <v>12</v>
      </c>
      <c r="F395" s="3">
        <v>4</v>
      </c>
      <c r="G395" s="3" t="str" cm="1">
        <f t="array" ref="G395">_xlfn.IFS(HR_Analytics[[#This Row],[Distance From Home]]&lt;=5,"1-5",HR_Analytics[[#This Row],[Distance From Home]]&lt;=10,"5-10",HR_Analytics[[#This Row],[Distance From Home]]&lt;=15,"10-15",HR_Analytics[[#This Row],[Distance From Home]]&lt;=20,"15-20",HR_Analytics[[#This Row],[Distance From Home]]&gt;20,"Above 20")</f>
        <v>1-5</v>
      </c>
      <c r="H395" s="3">
        <v>4</v>
      </c>
      <c r="I395" s="9" t="str">
        <f>VLOOKUP(H395,Mapping!$J$2:$K$6,2,0)</f>
        <v>Masters</v>
      </c>
      <c r="J395" s="9" t="s">
        <v>33</v>
      </c>
      <c r="K395" s="3">
        <v>523</v>
      </c>
      <c r="L395" s="3">
        <v>3</v>
      </c>
      <c r="M395" s="9" t="str">
        <f>VLOOKUP(L395,Mapping!$A$2:$B$5,2,0)</f>
        <v>Neutral</v>
      </c>
      <c r="N395" s="9" t="s">
        <v>14</v>
      </c>
      <c r="O395" s="3">
        <v>3</v>
      </c>
      <c r="P395" s="9" t="str">
        <f>VLOOKUP(O395,Mapping!$A$9:$B$12,2,0)</f>
        <v>High</v>
      </c>
      <c r="Q395" s="3">
        <v>2</v>
      </c>
      <c r="R395" s="9" t="str">
        <f>VLOOKUP(Q395,Mapping!$A$16:$B$20,2,0)</f>
        <v>Junior</v>
      </c>
      <c r="S395" s="9" t="s">
        <v>15</v>
      </c>
      <c r="T395" s="3">
        <v>3</v>
      </c>
      <c r="U395" s="9" t="str">
        <f>VLOOKUP(T395,Mapping!$E$9:$F$12,2,0)</f>
        <v>Neutral</v>
      </c>
      <c r="V395" s="9" t="s">
        <v>22</v>
      </c>
      <c r="W395" s="5">
        <v>6538</v>
      </c>
      <c r="X395" s="3">
        <v>9</v>
      </c>
      <c r="Y395" s="9" t="s">
        <v>17</v>
      </c>
      <c r="Z395" s="4">
        <v>15</v>
      </c>
      <c r="AA395" s="24">
        <f>HR_Analytics[[#This Row],[Salary Hike]]/100</f>
        <v>0.15</v>
      </c>
      <c r="AB395" s="3">
        <v>3</v>
      </c>
      <c r="AC395" s="9" t="str">
        <f>VLOOKUP(AB395,Mapping!$E$2:$F$3,2,0)</f>
        <v>Excellent</v>
      </c>
      <c r="AD395" s="3">
        <v>1</v>
      </c>
      <c r="AE395" s="9" t="str">
        <f>VLOOKUP(AD395,Mapping!$E$16:$F$19,2,0)</f>
        <v>Very Dissatisfied</v>
      </c>
      <c r="AF395" s="3">
        <v>1</v>
      </c>
      <c r="AG395" s="3">
        <v>6</v>
      </c>
      <c r="AH395" s="3" t="str" cm="1">
        <f t="array" ref="AH395">_xlfn.IFS(HR_Analytics[[#This Row],[Total Working Years]]&lt;=2,"0-2",HR_Analytics[[#This Row],[Total Working Years]]&lt;=5,"2-5",HR_Analytics[[#This Row],[Total Working Years]]&lt;=10,"5-10",HR_Analytics[[#This Row],[Total Working Years]]&lt;=20,"10-20",HR_Analytics[[#This Row],[Total Working Years]]&lt;=40,"20-40")</f>
        <v>5-10</v>
      </c>
      <c r="AI395" s="3">
        <v>3</v>
      </c>
      <c r="AJ395" s="3">
        <v>3</v>
      </c>
      <c r="AK395" s="9" t="str">
        <f>VLOOKUP(AJ395,Mapping!$J$10:$K$13,2,0)</f>
        <v>Better</v>
      </c>
      <c r="AL395" s="3">
        <v>3</v>
      </c>
      <c r="AM395" s="3" t="str" cm="1">
        <f t="array" ref="AM395">_xlfn.IFS(HR_Analytics[[#This Row],[Years At Company]]&lt;=2,"0-2",HR_Analytics[[#This Row],[Years At Company]]&lt;=5,"2-5",HR_Analytics[[#This Row],[Years At Company]]&lt;=10,"5-10",HR_Analytics[[#This Row],[Years At Company]]&lt;=20,"10-20",HR_Analytics[[#This Row],[Years At Company]]&lt;=40,"20-40")</f>
        <v>2-5</v>
      </c>
      <c r="AN395" s="3">
        <v>2</v>
      </c>
      <c r="AO395" s="3" t="str" cm="1">
        <f t="array" ref="AO395">_xlfn.IFS(HR_Analytics[[#This Row],[Years In Current Role]]&lt;=2,"0-2",HR_Analytics[[#This Row],[Years In Current Role]]&lt;=5,"2-5",HR_Analytics[[#This Row],[Years In Current Role]]&lt;=10,"5-10",HR_Analytics[[#This Row],[Years In Current Role]]&lt;=15,"10-15",HR_Analytics[[#This Row],[Years In Current Role]]&gt;15,"Above 15")</f>
        <v>0-2</v>
      </c>
      <c r="AP395" s="3">
        <v>1</v>
      </c>
      <c r="AQ395" s="14" t="str" cm="1">
        <f t="array" ref="AQ395">_xlfn.IFS(HR_Analytics[[#This Row],[Years Since Last Promotion]]&lt;=2,"0-2",HR_Analytics[[#This Row],[Years Since Last Promotion]]&lt;=5,"2-5",HR_Analytics[[#This Row],[Years Since Last Promotion]]&lt;=10,"5-10",HR_Analytics[[#This Row],[Years Since Last Promotion]]&lt;=15,"10-15")</f>
        <v>0-2</v>
      </c>
      <c r="AR395" s="14">
        <v>2</v>
      </c>
      <c r="AS395" s="3" t="str" cm="1">
        <f t="array" ref="AS3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96" spans="1:45" x14ac:dyDescent="0.25">
      <c r="A396" s="12">
        <v>31</v>
      </c>
      <c r="B396" s="12" t="str" cm="1">
        <f t="array" ref="B396">_xlfn.IFS(HR_Analytics[[#This Row],[Age]]&lt;=30,"Below 30",HR_Analytics[[#This Row],[Age]]&lt;=40,"30-40",HR_Analytics[[#This Row],[Age]]&lt;=60,"40-60")</f>
        <v>30-40</v>
      </c>
      <c r="C396" s="9" t="s">
        <v>17</v>
      </c>
      <c r="D396" s="9" t="s">
        <v>11</v>
      </c>
      <c r="E396" s="9" t="s">
        <v>19</v>
      </c>
      <c r="F396" s="3">
        <v>7</v>
      </c>
      <c r="G396" s="3" t="str" cm="1">
        <f t="array" ref="G396">_xlfn.IFS(HR_Analytics[[#This Row],[Distance From Home]]&lt;=5,"1-5",HR_Analytics[[#This Row],[Distance From Home]]&lt;=10,"5-10",HR_Analytics[[#This Row],[Distance From Home]]&lt;=15,"10-15",HR_Analytics[[#This Row],[Distance From Home]]&lt;=20,"15-20",HR_Analytics[[#This Row],[Distance From Home]]&gt;20,"Above 20")</f>
        <v>5-10</v>
      </c>
      <c r="H396" s="3">
        <v>2</v>
      </c>
      <c r="I396" s="9" t="str">
        <f>VLOOKUP(H396,Mapping!$J$2:$K$6,2,0)</f>
        <v>College</v>
      </c>
      <c r="J396" s="9" t="s">
        <v>25</v>
      </c>
      <c r="K396" s="3">
        <v>524</v>
      </c>
      <c r="L396" s="3">
        <v>2</v>
      </c>
      <c r="M396" s="9" t="str">
        <f>VLOOKUP(L396,Mapping!$A$2:$B$5,2,0)</f>
        <v>Dissatisfied</v>
      </c>
      <c r="N396" s="9" t="s">
        <v>14</v>
      </c>
      <c r="O396" s="3">
        <v>3</v>
      </c>
      <c r="P396" s="9" t="str">
        <f>VLOOKUP(O396,Mapping!$A$9:$B$12,2,0)</f>
        <v>High</v>
      </c>
      <c r="Q396" s="3">
        <v>2</v>
      </c>
      <c r="R396" s="9" t="str">
        <f>VLOOKUP(Q396,Mapping!$A$16:$B$20,2,0)</f>
        <v>Junior</v>
      </c>
      <c r="S396" s="9" t="s">
        <v>27</v>
      </c>
      <c r="T396" s="3">
        <v>1</v>
      </c>
      <c r="U396" s="9" t="str">
        <f>VLOOKUP(T396,Mapping!$E$9:$F$12,2,0)</f>
        <v>Very Dissatisfied</v>
      </c>
      <c r="V396" s="9" t="s">
        <v>22</v>
      </c>
      <c r="W396" s="5">
        <v>4306</v>
      </c>
      <c r="X396" s="3">
        <v>1</v>
      </c>
      <c r="Y396" s="9" t="s">
        <v>17</v>
      </c>
      <c r="Z396" s="4">
        <v>12</v>
      </c>
      <c r="AA396" s="24">
        <f>HR_Analytics[[#This Row],[Salary Hike]]/100</f>
        <v>0.12</v>
      </c>
      <c r="AB396" s="3">
        <v>3</v>
      </c>
      <c r="AC396" s="9" t="str">
        <f>VLOOKUP(AB396,Mapping!$E$2:$F$3,2,0)</f>
        <v>Excellent</v>
      </c>
      <c r="AD396" s="3">
        <v>2</v>
      </c>
      <c r="AE396" s="9" t="str">
        <f>VLOOKUP(AD396,Mapping!$E$16:$F$19,2,0)</f>
        <v>Dissatisfied</v>
      </c>
      <c r="AF396" s="3">
        <v>1</v>
      </c>
      <c r="AG396" s="3">
        <v>13</v>
      </c>
      <c r="AH396" s="3" t="str" cm="1">
        <f t="array" ref="AH396">_xlfn.IFS(HR_Analytics[[#This Row],[Total Working Years]]&lt;=2,"0-2",HR_Analytics[[#This Row],[Total Working Years]]&lt;=5,"2-5",HR_Analytics[[#This Row],[Total Working Years]]&lt;=10,"5-10",HR_Analytics[[#This Row],[Total Working Years]]&lt;=20,"10-20",HR_Analytics[[#This Row],[Total Working Years]]&lt;=40,"20-40")</f>
        <v>10-20</v>
      </c>
      <c r="AI396" s="3">
        <v>5</v>
      </c>
      <c r="AJ396" s="3">
        <v>1</v>
      </c>
      <c r="AK396" s="9" t="str">
        <f>VLOOKUP(AJ396,Mapping!$J$10:$K$13,2,0)</f>
        <v>Bad</v>
      </c>
      <c r="AL396" s="3">
        <v>13</v>
      </c>
      <c r="AM396" s="3" t="str" cm="1">
        <f t="array" ref="AM396">_xlfn.IFS(HR_Analytics[[#This Row],[Years At Company]]&lt;=2,"0-2",HR_Analytics[[#This Row],[Years At Company]]&lt;=5,"2-5",HR_Analytics[[#This Row],[Years At Company]]&lt;=10,"5-10",HR_Analytics[[#This Row],[Years At Company]]&lt;=20,"10-20",HR_Analytics[[#This Row],[Years At Company]]&lt;=40,"20-40")</f>
        <v>10-20</v>
      </c>
      <c r="AN396" s="3">
        <v>10</v>
      </c>
      <c r="AO396" s="3" t="str" cm="1">
        <f t="array" ref="AO396">_xlfn.IFS(HR_Analytics[[#This Row],[Years In Current Role]]&lt;=2,"0-2",HR_Analytics[[#This Row],[Years In Current Role]]&lt;=5,"2-5",HR_Analytics[[#This Row],[Years In Current Role]]&lt;=10,"5-10",HR_Analytics[[#This Row],[Years In Current Role]]&lt;=15,"10-15",HR_Analytics[[#This Row],[Years In Current Role]]&gt;15,"Above 15")</f>
        <v>5-10</v>
      </c>
      <c r="AP396" s="3">
        <v>3</v>
      </c>
      <c r="AQ396" s="14" t="str" cm="1">
        <f t="array" ref="AQ396">_xlfn.IFS(HR_Analytics[[#This Row],[Years Since Last Promotion]]&lt;=2,"0-2",HR_Analytics[[#This Row],[Years Since Last Promotion]]&lt;=5,"2-5",HR_Analytics[[#This Row],[Years Since Last Promotion]]&lt;=10,"5-10",HR_Analytics[[#This Row],[Years Since Last Promotion]]&lt;=15,"10-15")</f>
        <v>2-5</v>
      </c>
      <c r="AR396" s="14">
        <v>12</v>
      </c>
      <c r="AS396" s="3" t="str" cm="1">
        <f t="array" ref="AS3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397" spans="1:45" x14ac:dyDescent="0.25">
      <c r="A397" s="12">
        <v>43</v>
      </c>
      <c r="B397" s="12" t="str" cm="1">
        <f t="array" ref="B397">_xlfn.IFS(HR_Analytics[[#This Row],[Age]]&lt;=30,"Below 30",HR_Analytics[[#This Row],[Age]]&lt;=40,"30-40",HR_Analytics[[#This Row],[Age]]&lt;=60,"40-60")</f>
        <v>40-60</v>
      </c>
      <c r="C397" s="9" t="s">
        <v>17</v>
      </c>
      <c r="D397" s="9" t="s">
        <v>18</v>
      </c>
      <c r="E397" s="9" t="s">
        <v>19</v>
      </c>
      <c r="F397" s="3">
        <v>21</v>
      </c>
      <c r="G397" s="3" t="str" cm="1">
        <f t="array" ref="G397">_xlfn.IFS(HR_Analytics[[#This Row],[Distance From Home]]&lt;=5,"1-5",HR_Analytics[[#This Row],[Distance From Home]]&lt;=10,"5-10",HR_Analytics[[#This Row],[Distance From Home]]&lt;=15,"10-15",HR_Analytics[[#This Row],[Distance From Home]]&lt;=20,"15-20",HR_Analytics[[#This Row],[Distance From Home]]&gt;20,"Above 20")</f>
        <v>Above 20</v>
      </c>
      <c r="H397" s="3">
        <v>3</v>
      </c>
      <c r="I397" s="9" t="str">
        <f>VLOOKUP(H397,Mapping!$J$2:$K$6,2,0)</f>
        <v>Bachelors</v>
      </c>
      <c r="J397" s="9" t="s">
        <v>25</v>
      </c>
      <c r="K397" s="3">
        <v>525</v>
      </c>
      <c r="L397" s="3">
        <v>4</v>
      </c>
      <c r="M397" s="9" t="str">
        <f>VLOOKUP(L397,Mapping!$A$2:$B$5,2,0)</f>
        <v>Satisfied</v>
      </c>
      <c r="N397" s="9" t="s">
        <v>20</v>
      </c>
      <c r="O397" s="3">
        <v>3</v>
      </c>
      <c r="P397" s="9" t="str">
        <f>VLOOKUP(O397,Mapping!$A$9:$B$12,2,0)</f>
        <v>High</v>
      </c>
      <c r="Q397" s="3">
        <v>1</v>
      </c>
      <c r="R397" s="9" t="str">
        <f>VLOOKUP(Q397,Mapping!$A$16:$B$20,2,0)</f>
        <v>Entry Level</v>
      </c>
      <c r="S397" s="9" t="s">
        <v>24</v>
      </c>
      <c r="T397" s="3">
        <v>4</v>
      </c>
      <c r="U397" s="9" t="str">
        <f>VLOOKUP(T397,Mapping!$E$9:$F$12,2,0)</f>
        <v>Satisfied</v>
      </c>
      <c r="V397" s="9" t="s">
        <v>22</v>
      </c>
      <c r="W397" s="5">
        <v>2258</v>
      </c>
      <c r="X397" s="3">
        <v>7</v>
      </c>
      <c r="Y397" s="9" t="s">
        <v>17</v>
      </c>
      <c r="Z397" s="4">
        <v>20</v>
      </c>
      <c r="AA397" s="24">
        <f>HR_Analytics[[#This Row],[Salary Hike]]/100</f>
        <v>0.2</v>
      </c>
      <c r="AB397" s="3">
        <v>4</v>
      </c>
      <c r="AC397" s="9" t="str">
        <f>VLOOKUP(AB397,Mapping!$E$2:$F$3,2,0)</f>
        <v>Outstanding</v>
      </c>
      <c r="AD397" s="3">
        <v>1</v>
      </c>
      <c r="AE397" s="9" t="str">
        <f>VLOOKUP(AD397,Mapping!$E$16:$F$19,2,0)</f>
        <v>Very Dissatisfied</v>
      </c>
      <c r="AF397" s="3">
        <v>1</v>
      </c>
      <c r="AG397" s="3">
        <v>8</v>
      </c>
      <c r="AH397" s="3" t="str" cm="1">
        <f t="array" ref="AH397">_xlfn.IFS(HR_Analytics[[#This Row],[Total Working Years]]&lt;=2,"0-2",HR_Analytics[[#This Row],[Total Working Years]]&lt;=5,"2-5",HR_Analytics[[#This Row],[Total Working Years]]&lt;=10,"5-10",HR_Analytics[[#This Row],[Total Working Years]]&lt;=20,"10-20",HR_Analytics[[#This Row],[Total Working Years]]&lt;=40,"20-40")</f>
        <v>5-10</v>
      </c>
      <c r="AI397" s="3">
        <v>1</v>
      </c>
      <c r="AJ397" s="3">
        <v>3</v>
      </c>
      <c r="AK397" s="9" t="str">
        <f>VLOOKUP(AJ397,Mapping!$J$10:$K$13,2,0)</f>
        <v>Better</v>
      </c>
      <c r="AL397" s="3">
        <v>3</v>
      </c>
      <c r="AM397" s="3" t="str" cm="1">
        <f t="array" ref="AM397">_xlfn.IFS(HR_Analytics[[#This Row],[Years At Company]]&lt;=2,"0-2",HR_Analytics[[#This Row],[Years At Company]]&lt;=5,"2-5",HR_Analytics[[#This Row],[Years At Company]]&lt;=10,"5-10",HR_Analytics[[#This Row],[Years At Company]]&lt;=20,"10-20",HR_Analytics[[#This Row],[Years At Company]]&lt;=40,"20-40")</f>
        <v>2-5</v>
      </c>
      <c r="AN397" s="3">
        <v>2</v>
      </c>
      <c r="AO397" s="3" t="str" cm="1">
        <f t="array" ref="AO397">_xlfn.IFS(HR_Analytics[[#This Row],[Years In Current Role]]&lt;=2,"0-2",HR_Analytics[[#This Row],[Years In Current Role]]&lt;=5,"2-5",HR_Analytics[[#This Row],[Years In Current Role]]&lt;=10,"5-10",HR_Analytics[[#This Row],[Years In Current Role]]&lt;=15,"10-15",HR_Analytics[[#This Row],[Years In Current Role]]&gt;15,"Above 15")</f>
        <v>0-2</v>
      </c>
      <c r="AP397" s="3">
        <v>1</v>
      </c>
      <c r="AQ397" s="14" t="str" cm="1">
        <f t="array" ref="AQ397">_xlfn.IFS(HR_Analytics[[#This Row],[Years Since Last Promotion]]&lt;=2,"0-2",HR_Analytics[[#This Row],[Years Since Last Promotion]]&lt;=5,"2-5",HR_Analytics[[#This Row],[Years Since Last Promotion]]&lt;=10,"5-10",HR_Analytics[[#This Row],[Years Since Last Promotion]]&lt;=15,"10-15")</f>
        <v>0-2</v>
      </c>
      <c r="AR397" s="14">
        <v>2</v>
      </c>
      <c r="AS397" s="3" t="str" cm="1">
        <f t="array" ref="AS3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98" spans="1:45" x14ac:dyDescent="0.25">
      <c r="A398" s="12">
        <v>43</v>
      </c>
      <c r="B398" s="12" t="str" cm="1">
        <f t="array" ref="B398">_xlfn.IFS(HR_Analytics[[#This Row],[Age]]&lt;=30,"Below 30",HR_Analytics[[#This Row],[Age]]&lt;=40,"30-40",HR_Analytics[[#This Row],[Age]]&lt;=60,"40-60")</f>
        <v>40-60</v>
      </c>
      <c r="C398" s="9" t="s">
        <v>17</v>
      </c>
      <c r="D398" s="9" t="s">
        <v>11</v>
      </c>
      <c r="E398" s="9" t="s">
        <v>19</v>
      </c>
      <c r="F398" s="3">
        <v>8</v>
      </c>
      <c r="G398" s="3" t="str" cm="1">
        <f t="array" ref="G398">_xlfn.IFS(HR_Analytics[[#This Row],[Distance From Home]]&lt;=5,"1-5",HR_Analytics[[#This Row],[Distance From Home]]&lt;=10,"5-10",HR_Analytics[[#This Row],[Distance From Home]]&lt;=15,"10-15",HR_Analytics[[#This Row],[Distance From Home]]&lt;=20,"15-20",HR_Analytics[[#This Row],[Distance From Home]]&gt;20,"Above 20")</f>
        <v>5-10</v>
      </c>
      <c r="H398" s="3">
        <v>4</v>
      </c>
      <c r="I398" s="9" t="str">
        <f>VLOOKUP(H398,Mapping!$J$2:$K$6,2,0)</f>
        <v>Masters</v>
      </c>
      <c r="J398" s="9" t="s">
        <v>23</v>
      </c>
      <c r="K398" s="3">
        <v>526</v>
      </c>
      <c r="L398" s="3">
        <v>3</v>
      </c>
      <c r="M398" s="9" t="str">
        <f>VLOOKUP(L398,Mapping!$A$2:$B$5,2,0)</f>
        <v>Neutral</v>
      </c>
      <c r="N398" s="9" t="s">
        <v>14</v>
      </c>
      <c r="O398" s="3">
        <v>3</v>
      </c>
      <c r="P398" s="9" t="str">
        <f>VLOOKUP(O398,Mapping!$A$9:$B$12,2,0)</f>
        <v>High</v>
      </c>
      <c r="Q398" s="3">
        <v>2</v>
      </c>
      <c r="R398" s="9" t="str">
        <f>VLOOKUP(Q398,Mapping!$A$16:$B$20,2,0)</f>
        <v>Junior</v>
      </c>
      <c r="S398" s="9" t="s">
        <v>28</v>
      </c>
      <c r="T398" s="3">
        <v>3</v>
      </c>
      <c r="U398" s="9" t="str">
        <f>VLOOKUP(T398,Mapping!$E$9:$F$12,2,0)</f>
        <v>Neutral</v>
      </c>
      <c r="V398" s="9" t="s">
        <v>26</v>
      </c>
      <c r="W398" s="5">
        <v>4522</v>
      </c>
      <c r="X398" s="3">
        <v>4</v>
      </c>
      <c r="Y398" s="9" t="s">
        <v>10</v>
      </c>
      <c r="Z398" s="4">
        <v>14</v>
      </c>
      <c r="AA398" s="24">
        <f>HR_Analytics[[#This Row],[Salary Hike]]/100</f>
        <v>0.14000000000000001</v>
      </c>
      <c r="AB398" s="3">
        <v>3</v>
      </c>
      <c r="AC398" s="9" t="str">
        <f>VLOOKUP(AB398,Mapping!$E$2:$F$3,2,0)</f>
        <v>Excellent</v>
      </c>
      <c r="AD398" s="3">
        <v>4</v>
      </c>
      <c r="AE398" s="9" t="str">
        <f>VLOOKUP(AD398,Mapping!$E$16:$F$19,2,0)</f>
        <v>Satisfied</v>
      </c>
      <c r="AF398" s="3">
        <v>0</v>
      </c>
      <c r="AG398" s="3">
        <v>8</v>
      </c>
      <c r="AH398" s="3" t="str" cm="1">
        <f t="array" ref="AH398">_xlfn.IFS(HR_Analytics[[#This Row],[Total Working Years]]&lt;=2,"0-2",HR_Analytics[[#This Row],[Total Working Years]]&lt;=5,"2-5",HR_Analytics[[#This Row],[Total Working Years]]&lt;=10,"5-10",HR_Analytics[[#This Row],[Total Working Years]]&lt;=20,"10-20",HR_Analytics[[#This Row],[Total Working Years]]&lt;=40,"20-40")</f>
        <v>5-10</v>
      </c>
      <c r="AI398" s="3">
        <v>3</v>
      </c>
      <c r="AJ398" s="3">
        <v>3</v>
      </c>
      <c r="AK398" s="9" t="str">
        <f>VLOOKUP(AJ398,Mapping!$J$10:$K$13,2,0)</f>
        <v>Better</v>
      </c>
      <c r="AL398" s="3">
        <v>5</v>
      </c>
      <c r="AM398" s="3" t="str" cm="1">
        <f t="array" ref="AM398">_xlfn.IFS(HR_Analytics[[#This Row],[Years At Company]]&lt;=2,"0-2",HR_Analytics[[#This Row],[Years At Company]]&lt;=5,"2-5",HR_Analytics[[#This Row],[Years At Company]]&lt;=10,"5-10",HR_Analytics[[#This Row],[Years At Company]]&lt;=20,"10-20",HR_Analytics[[#This Row],[Years At Company]]&lt;=40,"20-40")</f>
        <v>2-5</v>
      </c>
      <c r="AN398" s="3">
        <v>2</v>
      </c>
      <c r="AO398" s="3" t="str" cm="1">
        <f t="array" ref="AO398">_xlfn.IFS(HR_Analytics[[#This Row],[Years In Current Role]]&lt;=2,"0-2",HR_Analytics[[#This Row],[Years In Current Role]]&lt;=5,"2-5",HR_Analytics[[#This Row],[Years In Current Role]]&lt;=10,"5-10",HR_Analytics[[#This Row],[Years In Current Role]]&lt;=15,"10-15",HR_Analytics[[#This Row],[Years In Current Role]]&gt;15,"Above 15")</f>
        <v>0-2</v>
      </c>
      <c r="AP398" s="3">
        <v>0</v>
      </c>
      <c r="AQ398" s="14" t="str" cm="1">
        <f t="array" ref="AQ398">_xlfn.IFS(HR_Analytics[[#This Row],[Years Since Last Promotion]]&lt;=2,"0-2",HR_Analytics[[#This Row],[Years Since Last Promotion]]&lt;=5,"2-5",HR_Analytics[[#This Row],[Years Since Last Promotion]]&lt;=10,"5-10",HR_Analytics[[#This Row],[Years Since Last Promotion]]&lt;=15,"10-15")</f>
        <v>0-2</v>
      </c>
      <c r="AR398" s="14">
        <v>2</v>
      </c>
      <c r="AS398" s="3" t="str" cm="1">
        <f t="array" ref="AS3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399" spans="1:45" x14ac:dyDescent="0.25">
      <c r="A399" s="12">
        <v>25</v>
      </c>
      <c r="B399" s="12" t="str" cm="1">
        <f t="array" ref="B399">_xlfn.IFS(HR_Analytics[[#This Row],[Age]]&lt;=30,"Below 30",HR_Analytics[[#This Row],[Age]]&lt;=40,"30-40",HR_Analytics[[#This Row],[Age]]&lt;=60,"40-60")</f>
        <v>Below 30</v>
      </c>
      <c r="C399" s="9" t="s">
        <v>17</v>
      </c>
      <c r="D399" s="9" t="s">
        <v>11</v>
      </c>
      <c r="E399" s="9" t="s">
        <v>12</v>
      </c>
      <c r="F399" s="3">
        <v>4</v>
      </c>
      <c r="G399" s="3" t="str" cm="1">
        <f t="array" ref="G399">_xlfn.IFS(HR_Analytics[[#This Row],[Distance From Home]]&lt;=5,"1-5",HR_Analytics[[#This Row],[Distance From Home]]&lt;=10,"5-10",HR_Analytics[[#This Row],[Distance From Home]]&lt;=15,"10-15",HR_Analytics[[#This Row],[Distance From Home]]&lt;=20,"15-20",HR_Analytics[[#This Row],[Distance From Home]]&gt;20,"Above 20")</f>
        <v>1-5</v>
      </c>
      <c r="H399" s="3">
        <v>2</v>
      </c>
      <c r="I399" s="9" t="str">
        <f>VLOOKUP(H399,Mapping!$J$2:$K$6,2,0)</f>
        <v>College</v>
      </c>
      <c r="J399" s="9" t="s">
        <v>13</v>
      </c>
      <c r="K399" s="3">
        <v>527</v>
      </c>
      <c r="L399" s="3">
        <v>2</v>
      </c>
      <c r="M399" s="9" t="str">
        <f>VLOOKUP(L399,Mapping!$A$2:$B$5,2,0)</f>
        <v>Dissatisfied</v>
      </c>
      <c r="N399" s="9" t="s">
        <v>14</v>
      </c>
      <c r="O399" s="3">
        <v>2</v>
      </c>
      <c r="P399" s="9" t="str">
        <f>VLOOKUP(O399,Mapping!$A$9:$B$12,2,0)</f>
        <v>Medium</v>
      </c>
      <c r="Q399" s="3">
        <v>2</v>
      </c>
      <c r="R399" s="9" t="str">
        <f>VLOOKUP(Q399,Mapping!$A$16:$B$20,2,0)</f>
        <v>Junior</v>
      </c>
      <c r="S399" s="9" t="s">
        <v>15</v>
      </c>
      <c r="T399" s="3">
        <v>4</v>
      </c>
      <c r="U399" s="9" t="str">
        <f>VLOOKUP(T399,Mapping!$E$9:$F$12,2,0)</f>
        <v>Satisfied</v>
      </c>
      <c r="V399" s="9" t="s">
        <v>16</v>
      </c>
      <c r="W399" s="5">
        <v>4487</v>
      </c>
      <c r="X399" s="3">
        <v>1</v>
      </c>
      <c r="Y399" s="9" t="s">
        <v>10</v>
      </c>
      <c r="Z399" s="4">
        <v>11</v>
      </c>
      <c r="AA399" s="24">
        <f>HR_Analytics[[#This Row],[Salary Hike]]/100</f>
        <v>0.11</v>
      </c>
      <c r="AB399" s="3">
        <v>3</v>
      </c>
      <c r="AC399" s="9" t="str">
        <f>VLOOKUP(AB399,Mapping!$E$2:$F$3,2,0)</f>
        <v>Excellent</v>
      </c>
      <c r="AD399" s="3">
        <v>2</v>
      </c>
      <c r="AE399" s="9" t="str">
        <f>VLOOKUP(AD399,Mapping!$E$16:$F$19,2,0)</f>
        <v>Dissatisfied</v>
      </c>
      <c r="AF399" s="3">
        <v>0</v>
      </c>
      <c r="AG399" s="3">
        <v>5</v>
      </c>
      <c r="AH399" s="3" t="str" cm="1">
        <f t="array" ref="AH399">_xlfn.IFS(HR_Analytics[[#This Row],[Total Working Years]]&lt;=2,"0-2",HR_Analytics[[#This Row],[Total Working Years]]&lt;=5,"2-5",HR_Analytics[[#This Row],[Total Working Years]]&lt;=10,"5-10",HR_Analytics[[#This Row],[Total Working Years]]&lt;=20,"10-20",HR_Analytics[[#This Row],[Total Working Years]]&lt;=40,"20-40")</f>
        <v>2-5</v>
      </c>
      <c r="AI399" s="3">
        <v>3</v>
      </c>
      <c r="AJ399" s="3">
        <v>3</v>
      </c>
      <c r="AK399" s="9" t="str">
        <f>VLOOKUP(AJ399,Mapping!$J$10:$K$13,2,0)</f>
        <v>Better</v>
      </c>
      <c r="AL399" s="3">
        <v>5</v>
      </c>
      <c r="AM399" s="3" t="str" cm="1">
        <f t="array" ref="AM399">_xlfn.IFS(HR_Analytics[[#This Row],[Years At Company]]&lt;=2,"0-2",HR_Analytics[[#This Row],[Years At Company]]&lt;=5,"2-5",HR_Analytics[[#This Row],[Years At Company]]&lt;=10,"5-10",HR_Analytics[[#This Row],[Years At Company]]&lt;=20,"10-20",HR_Analytics[[#This Row],[Years At Company]]&lt;=40,"20-40")</f>
        <v>2-5</v>
      </c>
      <c r="AN399" s="3">
        <v>4</v>
      </c>
      <c r="AO399" s="3" t="str" cm="1">
        <f t="array" ref="AO399">_xlfn.IFS(HR_Analytics[[#This Row],[Years In Current Role]]&lt;=2,"0-2",HR_Analytics[[#This Row],[Years In Current Role]]&lt;=5,"2-5",HR_Analytics[[#This Row],[Years In Current Role]]&lt;=10,"5-10",HR_Analytics[[#This Row],[Years In Current Role]]&lt;=15,"10-15",HR_Analytics[[#This Row],[Years In Current Role]]&gt;15,"Above 15")</f>
        <v>2-5</v>
      </c>
      <c r="AP399" s="3">
        <v>1</v>
      </c>
      <c r="AQ399" s="14" t="str" cm="1">
        <f t="array" ref="AQ399">_xlfn.IFS(HR_Analytics[[#This Row],[Years Since Last Promotion]]&lt;=2,"0-2",HR_Analytics[[#This Row],[Years Since Last Promotion]]&lt;=5,"2-5",HR_Analytics[[#This Row],[Years Since Last Promotion]]&lt;=10,"5-10",HR_Analytics[[#This Row],[Years Since Last Promotion]]&lt;=15,"10-15")</f>
        <v>0-2</v>
      </c>
      <c r="AR399" s="14">
        <v>3</v>
      </c>
      <c r="AS399" s="3" t="str" cm="1">
        <f t="array" ref="AS3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00" spans="1:45" x14ac:dyDescent="0.25">
      <c r="A400" s="12">
        <v>37</v>
      </c>
      <c r="B400" s="12" t="str" cm="1">
        <f t="array" ref="B400">_xlfn.IFS(HR_Analytics[[#This Row],[Age]]&lt;=30,"Below 30",HR_Analytics[[#This Row],[Age]]&lt;=40,"30-40",HR_Analytics[[#This Row],[Age]]&lt;=60,"40-60")</f>
        <v>30-40</v>
      </c>
      <c r="C400" s="9" t="s">
        <v>17</v>
      </c>
      <c r="D400" s="9" t="s">
        <v>29</v>
      </c>
      <c r="E400" s="9" t="s">
        <v>19</v>
      </c>
      <c r="F400" s="3">
        <v>25</v>
      </c>
      <c r="G400" s="3" t="str" cm="1">
        <f t="array" ref="G400">_xlfn.IFS(HR_Analytics[[#This Row],[Distance From Home]]&lt;=5,"1-5",HR_Analytics[[#This Row],[Distance From Home]]&lt;=10,"5-10",HR_Analytics[[#This Row],[Distance From Home]]&lt;=15,"10-15",HR_Analytics[[#This Row],[Distance From Home]]&lt;=20,"15-20",HR_Analytics[[#This Row],[Distance From Home]]&gt;20,"Above 20")</f>
        <v>Above 20</v>
      </c>
      <c r="H400" s="3">
        <v>5</v>
      </c>
      <c r="I400" s="9" t="str">
        <f>VLOOKUP(H400,Mapping!$J$2:$K$6,2,0)</f>
        <v>Doctor</v>
      </c>
      <c r="J400" s="9" t="s">
        <v>25</v>
      </c>
      <c r="K400" s="3">
        <v>529</v>
      </c>
      <c r="L400" s="3">
        <v>2</v>
      </c>
      <c r="M400" s="9" t="str">
        <f>VLOOKUP(L400,Mapping!$A$2:$B$5,2,0)</f>
        <v>Dissatisfied</v>
      </c>
      <c r="N400" s="9" t="s">
        <v>14</v>
      </c>
      <c r="O400" s="3">
        <v>3</v>
      </c>
      <c r="P400" s="9" t="str">
        <f>VLOOKUP(O400,Mapping!$A$9:$B$12,2,0)</f>
        <v>High</v>
      </c>
      <c r="Q400" s="3">
        <v>2</v>
      </c>
      <c r="R400" s="9" t="str">
        <f>VLOOKUP(Q400,Mapping!$A$16:$B$20,2,0)</f>
        <v>Junior</v>
      </c>
      <c r="S400" s="9" t="s">
        <v>21</v>
      </c>
      <c r="T400" s="3">
        <v>3</v>
      </c>
      <c r="U400" s="9" t="str">
        <f>VLOOKUP(T400,Mapping!$E$9:$F$12,2,0)</f>
        <v>Neutral</v>
      </c>
      <c r="V400" s="9" t="s">
        <v>22</v>
      </c>
      <c r="W400" s="5">
        <v>4449</v>
      </c>
      <c r="X400" s="3">
        <v>3</v>
      </c>
      <c r="Y400" s="9" t="s">
        <v>10</v>
      </c>
      <c r="Z400" s="4">
        <v>15</v>
      </c>
      <c r="AA400" s="24">
        <f>HR_Analytics[[#This Row],[Salary Hike]]/100</f>
        <v>0.15</v>
      </c>
      <c r="AB400" s="3">
        <v>3</v>
      </c>
      <c r="AC400" s="9" t="str">
        <f>VLOOKUP(AB400,Mapping!$E$2:$F$3,2,0)</f>
        <v>Excellent</v>
      </c>
      <c r="AD400" s="3">
        <v>1</v>
      </c>
      <c r="AE400" s="9" t="str">
        <f>VLOOKUP(AD400,Mapping!$E$16:$F$19,2,0)</f>
        <v>Very Dissatisfied</v>
      </c>
      <c r="AF400" s="3">
        <v>2</v>
      </c>
      <c r="AG400" s="3">
        <v>15</v>
      </c>
      <c r="AH400" s="3" t="str" cm="1">
        <f t="array" ref="AH400">_xlfn.IFS(HR_Analytics[[#This Row],[Total Working Years]]&lt;=2,"0-2",HR_Analytics[[#This Row],[Total Working Years]]&lt;=5,"2-5",HR_Analytics[[#This Row],[Total Working Years]]&lt;=10,"5-10",HR_Analytics[[#This Row],[Total Working Years]]&lt;=20,"10-20",HR_Analytics[[#This Row],[Total Working Years]]&lt;=40,"20-40")</f>
        <v>10-20</v>
      </c>
      <c r="AI400" s="3">
        <v>2</v>
      </c>
      <c r="AJ400" s="3">
        <v>3</v>
      </c>
      <c r="AK400" s="9" t="str">
        <f>VLOOKUP(AJ400,Mapping!$J$10:$K$13,2,0)</f>
        <v>Better</v>
      </c>
      <c r="AL400" s="3">
        <v>13</v>
      </c>
      <c r="AM400" s="3" t="str" cm="1">
        <f t="array" ref="AM400">_xlfn.IFS(HR_Analytics[[#This Row],[Years At Company]]&lt;=2,"0-2",HR_Analytics[[#This Row],[Years At Company]]&lt;=5,"2-5",HR_Analytics[[#This Row],[Years At Company]]&lt;=10,"5-10",HR_Analytics[[#This Row],[Years At Company]]&lt;=20,"10-20",HR_Analytics[[#This Row],[Years At Company]]&lt;=40,"20-40")</f>
        <v>10-20</v>
      </c>
      <c r="AN400" s="3">
        <v>11</v>
      </c>
      <c r="AO400" s="3" t="str" cm="1">
        <f t="array" ref="AO400">_xlfn.IFS(HR_Analytics[[#This Row],[Years In Current Role]]&lt;=2,"0-2",HR_Analytics[[#This Row],[Years In Current Role]]&lt;=5,"2-5",HR_Analytics[[#This Row],[Years In Current Role]]&lt;=10,"5-10",HR_Analytics[[#This Row],[Years In Current Role]]&lt;=15,"10-15",HR_Analytics[[#This Row],[Years In Current Role]]&gt;15,"Above 15")</f>
        <v>10-15</v>
      </c>
      <c r="AP400" s="3">
        <v>10</v>
      </c>
      <c r="AQ400" s="14" t="str" cm="1">
        <f t="array" ref="AQ400">_xlfn.IFS(HR_Analytics[[#This Row],[Years Since Last Promotion]]&lt;=2,"0-2",HR_Analytics[[#This Row],[Years Since Last Promotion]]&lt;=5,"2-5",HR_Analytics[[#This Row],[Years Since Last Promotion]]&lt;=10,"5-10",HR_Analytics[[#This Row],[Years Since Last Promotion]]&lt;=15,"10-15")</f>
        <v>5-10</v>
      </c>
      <c r="AR400" s="14">
        <v>7</v>
      </c>
      <c r="AS400" s="3" t="str" cm="1">
        <f t="array" ref="AS4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01" spans="1:45" x14ac:dyDescent="0.25">
      <c r="A401" s="12">
        <v>31</v>
      </c>
      <c r="B401" s="12" t="str" cm="1">
        <f t="array" ref="B401">_xlfn.IFS(HR_Analytics[[#This Row],[Age]]&lt;=30,"Below 30",HR_Analytics[[#This Row],[Age]]&lt;=40,"30-40",HR_Analytics[[#This Row],[Age]]&lt;=60,"40-60")</f>
        <v>30-40</v>
      </c>
      <c r="C401" s="9" t="s">
        <v>17</v>
      </c>
      <c r="D401" s="9" t="s">
        <v>11</v>
      </c>
      <c r="E401" s="9" t="s">
        <v>19</v>
      </c>
      <c r="F401" s="3">
        <v>1</v>
      </c>
      <c r="G401" s="3" t="str" cm="1">
        <f t="array" ref="G401">_xlfn.IFS(HR_Analytics[[#This Row],[Distance From Home]]&lt;=5,"1-5",HR_Analytics[[#This Row],[Distance From Home]]&lt;=10,"5-10",HR_Analytics[[#This Row],[Distance From Home]]&lt;=15,"10-15",HR_Analytics[[#This Row],[Distance From Home]]&lt;=20,"15-20",HR_Analytics[[#This Row],[Distance From Home]]&gt;20,"Above 20")</f>
        <v>1-5</v>
      </c>
      <c r="H401" s="3">
        <v>2</v>
      </c>
      <c r="I401" s="9" t="str">
        <f>VLOOKUP(H401,Mapping!$J$2:$K$6,2,0)</f>
        <v>College</v>
      </c>
      <c r="J401" s="9" t="s">
        <v>13</v>
      </c>
      <c r="K401" s="3">
        <v>530</v>
      </c>
      <c r="L401" s="3">
        <v>4</v>
      </c>
      <c r="M401" s="9" t="str">
        <f>VLOOKUP(L401,Mapping!$A$2:$B$5,2,0)</f>
        <v>Satisfied</v>
      </c>
      <c r="N401" s="9" t="s">
        <v>20</v>
      </c>
      <c r="O401" s="3">
        <v>2</v>
      </c>
      <c r="P401" s="9" t="str">
        <f>VLOOKUP(O401,Mapping!$A$9:$B$12,2,0)</f>
        <v>Medium</v>
      </c>
      <c r="Q401" s="3">
        <v>1</v>
      </c>
      <c r="R401" s="9" t="str">
        <f>VLOOKUP(Q401,Mapping!$A$16:$B$20,2,0)</f>
        <v>Entry Level</v>
      </c>
      <c r="S401" s="9" t="s">
        <v>24</v>
      </c>
      <c r="T401" s="3">
        <v>1</v>
      </c>
      <c r="U401" s="9" t="str">
        <f>VLOOKUP(T401,Mapping!$E$9:$F$12,2,0)</f>
        <v>Very Dissatisfied</v>
      </c>
      <c r="V401" s="9" t="s">
        <v>22</v>
      </c>
      <c r="W401" s="5">
        <v>2218</v>
      </c>
      <c r="X401" s="3">
        <v>1</v>
      </c>
      <c r="Y401" s="9" t="s">
        <v>17</v>
      </c>
      <c r="Z401" s="4">
        <v>12</v>
      </c>
      <c r="AA401" s="24">
        <f>HR_Analytics[[#This Row],[Salary Hike]]/100</f>
        <v>0.12</v>
      </c>
      <c r="AB401" s="3">
        <v>3</v>
      </c>
      <c r="AC401" s="9" t="str">
        <f>VLOOKUP(AB401,Mapping!$E$2:$F$3,2,0)</f>
        <v>Excellent</v>
      </c>
      <c r="AD401" s="3">
        <v>3</v>
      </c>
      <c r="AE401" s="9" t="str">
        <f>VLOOKUP(AD401,Mapping!$E$16:$F$19,2,0)</f>
        <v>Neutral</v>
      </c>
      <c r="AF401" s="3">
        <v>1</v>
      </c>
      <c r="AG401" s="3">
        <v>4</v>
      </c>
      <c r="AH401" s="3" t="str" cm="1">
        <f t="array" ref="AH401">_xlfn.IFS(HR_Analytics[[#This Row],[Total Working Years]]&lt;=2,"0-2",HR_Analytics[[#This Row],[Total Working Years]]&lt;=5,"2-5",HR_Analytics[[#This Row],[Total Working Years]]&lt;=10,"5-10",HR_Analytics[[#This Row],[Total Working Years]]&lt;=20,"10-20",HR_Analytics[[#This Row],[Total Working Years]]&lt;=40,"20-40")</f>
        <v>2-5</v>
      </c>
      <c r="AI401" s="3">
        <v>3</v>
      </c>
      <c r="AJ401" s="3">
        <v>3</v>
      </c>
      <c r="AK401" s="9" t="str">
        <f>VLOOKUP(AJ401,Mapping!$J$10:$K$13,2,0)</f>
        <v>Better</v>
      </c>
      <c r="AL401" s="3">
        <v>4</v>
      </c>
      <c r="AM401" s="3" t="str" cm="1">
        <f t="array" ref="AM401">_xlfn.IFS(HR_Analytics[[#This Row],[Years At Company]]&lt;=2,"0-2",HR_Analytics[[#This Row],[Years At Company]]&lt;=5,"2-5",HR_Analytics[[#This Row],[Years At Company]]&lt;=10,"5-10",HR_Analytics[[#This Row],[Years At Company]]&lt;=20,"10-20",HR_Analytics[[#This Row],[Years At Company]]&lt;=40,"20-40")</f>
        <v>2-5</v>
      </c>
      <c r="AN401" s="3">
        <v>2</v>
      </c>
      <c r="AO401" s="3" t="str" cm="1">
        <f t="array" ref="AO401">_xlfn.IFS(HR_Analytics[[#This Row],[Years In Current Role]]&lt;=2,"0-2",HR_Analytics[[#This Row],[Years In Current Role]]&lt;=5,"2-5",HR_Analytics[[#This Row],[Years In Current Role]]&lt;=10,"5-10",HR_Analytics[[#This Row],[Years In Current Role]]&lt;=15,"10-15",HR_Analytics[[#This Row],[Years In Current Role]]&gt;15,"Above 15")</f>
        <v>0-2</v>
      </c>
      <c r="AP401" s="3">
        <v>3</v>
      </c>
      <c r="AQ401" s="14" t="str" cm="1">
        <f t="array" ref="AQ401">_xlfn.IFS(HR_Analytics[[#This Row],[Years Since Last Promotion]]&lt;=2,"0-2",HR_Analytics[[#This Row],[Years Since Last Promotion]]&lt;=5,"2-5",HR_Analytics[[#This Row],[Years Since Last Promotion]]&lt;=10,"5-10",HR_Analytics[[#This Row],[Years Since Last Promotion]]&lt;=15,"10-15")</f>
        <v>2-5</v>
      </c>
      <c r="AR401" s="14">
        <v>2</v>
      </c>
      <c r="AS401" s="3" t="str" cm="1">
        <f t="array" ref="AS4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02" spans="1:45" x14ac:dyDescent="0.25">
      <c r="A402" s="12">
        <v>39</v>
      </c>
      <c r="B402" s="12" t="str" cm="1">
        <f t="array" ref="B402">_xlfn.IFS(HR_Analytics[[#This Row],[Age]]&lt;=30,"Below 30",HR_Analytics[[#This Row],[Age]]&lt;=40,"30-40",HR_Analytics[[#This Row],[Age]]&lt;=60,"40-60")</f>
        <v>30-40</v>
      </c>
      <c r="C402" s="9" t="s">
        <v>17</v>
      </c>
      <c r="D402" s="9" t="s">
        <v>18</v>
      </c>
      <c r="E402" s="9" t="s">
        <v>19</v>
      </c>
      <c r="F402" s="3">
        <v>1</v>
      </c>
      <c r="G402" s="3" t="str" cm="1">
        <f t="array" ref="G402">_xlfn.IFS(HR_Analytics[[#This Row],[Distance From Home]]&lt;=5,"1-5",HR_Analytics[[#This Row],[Distance From Home]]&lt;=10,"5-10",HR_Analytics[[#This Row],[Distance From Home]]&lt;=15,"10-15",HR_Analytics[[#This Row],[Distance From Home]]&lt;=20,"15-20",HR_Analytics[[#This Row],[Distance From Home]]&gt;20,"Above 20")</f>
        <v>1-5</v>
      </c>
      <c r="H402" s="3">
        <v>1</v>
      </c>
      <c r="I402" s="9" t="str">
        <f>VLOOKUP(H402,Mapping!$J$2:$K$6,2,0)</f>
        <v>Below College</v>
      </c>
      <c r="J402" s="9" t="s">
        <v>13</v>
      </c>
      <c r="K402" s="3">
        <v>531</v>
      </c>
      <c r="L402" s="3">
        <v>2</v>
      </c>
      <c r="M402" s="9" t="str">
        <f>VLOOKUP(L402,Mapping!$A$2:$B$5,2,0)</f>
        <v>Dissatisfied</v>
      </c>
      <c r="N402" s="9" t="s">
        <v>20</v>
      </c>
      <c r="O402" s="3">
        <v>3</v>
      </c>
      <c r="P402" s="9" t="str">
        <f>VLOOKUP(O402,Mapping!$A$9:$B$12,2,0)</f>
        <v>High</v>
      </c>
      <c r="Q402" s="3">
        <v>5</v>
      </c>
      <c r="R402" s="9" t="str">
        <f>VLOOKUP(Q402,Mapping!$A$16:$B$20,2,0)</f>
        <v>Executive</v>
      </c>
      <c r="S402" s="9" t="s">
        <v>30</v>
      </c>
      <c r="T402" s="3">
        <v>3</v>
      </c>
      <c r="U402" s="9" t="str">
        <f>VLOOKUP(T402,Mapping!$E$9:$F$12,2,0)</f>
        <v>Neutral</v>
      </c>
      <c r="V402" s="9" t="s">
        <v>26</v>
      </c>
      <c r="W402" s="5">
        <v>19197</v>
      </c>
      <c r="X402" s="3">
        <v>1</v>
      </c>
      <c r="Y402" s="9" t="s">
        <v>10</v>
      </c>
      <c r="Z402" s="4">
        <v>14</v>
      </c>
      <c r="AA402" s="24">
        <f>HR_Analytics[[#This Row],[Salary Hike]]/100</f>
        <v>0.14000000000000001</v>
      </c>
      <c r="AB402" s="3">
        <v>3</v>
      </c>
      <c r="AC402" s="9" t="str">
        <f>VLOOKUP(AB402,Mapping!$E$2:$F$3,2,0)</f>
        <v>Excellent</v>
      </c>
      <c r="AD402" s="3">
        <v>3</v>
      </c>
      <c r="AE402" s="9" t="str">
        <f>VLOOKUP(AD402,Mapping!$E$16:$F$19,2,0)</f>
        <v>Neutral</v>
      </c>
      <c r="AF402" s="3">
        <v>1</v>
      </c>
      <c r="AG402" s="3">
        <v>21</v>
      </c>
      <c r="AH402" s="3" t="str" cm="1">
        <f t="array" ref="AH402">_xlfn.IFS(HR_Analytics[[#This Row],[Total Working Years]]&lt;=2,"0-2",HR_Analytics[[#This Row],[Total Working Years]]&lt;=5,"2-5",HR_Analytics[[#This Row],[Total Working Years]]&lt;=10,"5-10",HR_Analytics[[#This Row],[Total Working Years]]&lt;=20,"10-20",HR_Analytics[[#This Row],[Total Working Years]]&lt;=40,"20-40")</f>
        <v>20-40</v>
      </c>
      <c r="AI402" s="3">
        <v>3</v>
      </c>
      <c r="AJ402" s="3">
        <v>3</v>
      </c>
      <c r="AK402" s="9" t="str">
        <f>VLOOKUP(AJ402,Mapping!$J$10:$K$13,2,0)</f>
        <v>Better</v>
      </c>
      <c r="AL402" s="3">
        <v>21</v>
      </c>
      <c r="AM402" s="3" t="str" cm="1">
        <f t="array" ref="AM402">_xlfn.IFS(HR_Analytics[[#This Row],[Years At Company]]&lt;=2,"0-2",HR_Analytics[[#This Row],[Years At Company]]&lt;=5,"2-5",HR_Analytics[[#This Row],[Years At Company]]&lt;=10,"5-10",HR_Analytics[[#This Row],[Years At Company]]&lt;=20,"10-20",HR_Analytics[[#This Row],[Years At Company]]&lt;=40,"20-40")</f>
        <v>20-40</v>
      </c>
      <c r="AN402" s="3">
        <v>8</v>
      </c>
      <c r="AO402" s="3" t="str" cm="1">
        <f t="array" ref="AO402">_xlfn.IFS(HR_Analytics[[#This Row],[Years In Current Role]]&lt;=2,"0-2",HR_Analytics[[#This Row],[Years In Current Role]]&lt;=5,"2-5",HR_Analytics[[#This Row],[Years In Current Role]]&lt;=10,"5-10",HR_Analytics[[#This Row],[Years In Current Role]]&lt;=15,"10-15",HR_Analytics[[#This Row],[Years In Current Role]]&gt;15,"Above 15")</f>
        <v>5-10</v>
      </c>
      <c r="AP402" s="3">
        <v>1</v>
      </c>
      <c r="AQ402" s="14" t="str" cm="1">
        <f t="array" ref="AQ402">_xlfn.IFS(HR_Analytics[[#This Row],[Years Since Last Promotion]]&lt;=2,"0-2",HR_Analytics[[#This Row],[Years Since Last Promotion]]&lt;=5,"2-5",HR_Analytics[[#This Row],[Years Since Last Promotion]]&lt;=10,"5-10",HR_Analytics[[#This Row],[Years Since Last Promotion]]&lt;=15,"10-15")</f>
        <v>0-2</v>
      </c>
      <c r="AR402" s="14">
        <v>6</v>
      </c>
      <c r="AS402" s="3" t="str" cm="1">
        <f t="array" ref="AS4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03" spans="1:45" x14ac:dyDescent="0.25">
      <c r="A403" s="12">
        <v>56</v>
      </c>
      <c r="B403" s="12" t="str" cm="1">
        <f t="array" ref="B403">_xlfn.IFS(HR_Analytics[[#This Row],[Age]]&lt;=30,"Below 30",HR_Analytics[[#This Row],[Age]]&lt;=40,"30-40",HR_Analytics[[#This Row],[Age]]&lt;=60,"40-60")</f>
        <v>40-60</v>
      </c>
      <c r="C403" s="9" t="s">
        <v>17</v>
      </c>
      <c r="D403" s="9" t="s">
        <v>18</v>
      </c>
      <c r="E403" s="9" t="s">
        <v>12</v>
      </c>
      <c r="F403" s="3">
        <v>6</v>
      </c>
      <c r="G403" s="3" t="str" cm="1">
        <f t="array" ref="G403">_xlfn.IFS(HR_Analytics[[#This Row],[Distance From Home]]&lt;=5,"1-5",HR_Analytics[[#This Row],[Distance From Home]]&lt;=10,"5-10",HR_Analytics[[#This Row],[Distance From Home]]&lt;=15,"10-15",HR_Analytics[[#This Row],[Distance From Home]]&lt;=20,"15-20",HR_Analytics[[#This Row],[Distance From Home]]&gt;20,"Above 20")</f>
        <v>5-10</v>
      </c>
      <c r="H403" s="3">
        <v>3</v>
      </c>
      <c r="I403" s="9" t="str">
        <f>VLOOKUP(H403,Mapping!$J$2:$K$6,2,0)</f>
        <v>Bachelors</v>
      </c>
      <c r="J403" s="9" t="s">
        <v>13</v>
      </c>
      <c r="K403" s="3">
        <v>532</v>
      </c>
      <c r="L403" s="3">
        <v>3</v>
      </c>
      <c r="M403" s="9" t="str">
        <f>VLOOKUP(L403,Mapping!$A$2:$B$5,2,0)</f>
        <v>Neutral</v>
      </c>
      <c r="N403" s="9" t="s">
        <v>14</v>
      </c>
      <c r="O403" s="3">
        <v>4</v>
      </c>
      <c r="P403" s="9" t="str">
        <f>VLOOKUP(O403,Mapping!$A$9:$B$12,2,0)</f>
        <v>Very High</v>
      </c>
      <c r="Q403" s="3">
        <v>4</v>
      </c>
      <c r="R403" s="9" t="str">
        <f>VLOOKUP(Q403,Mapping!$A$16:$B$20,2,0)</f>
        <v>Senior</v>
      </c>
      <c r="S403" s="9" t="s">
        <v>15</v>
      </c>
      <c r="T403" s="3">
        <v>1</v>
      </c>
      <c r="U403" s="9" t="str">
        <f>VLOOKUP(T403,Mapping!$E$9:$F$12,2,0)</f>
        <v>Very Dissatisfied</v>
      </c>
      <c r="V403" s="9" t="s">
        <v>22</v>
      </c>
      <c r="W403" s="5">
        <v>13212</v>
      </c>
      <c r="X403" s="3">
        <v>9</v>
      </c>
      <c r="Y403" s="9" t="s">
        <v>17</v>
      </c>
      <c r="Z403" s="4">
        <v>11</v>
      </c>
      <c r="AA403" s="24">
        <f>HR_Analytics[[#This Row],[Salary Hike]]/100</f>
        <v>0.11</v>
      </c>
      <c r="AB403" s="3">
        <v>3</v>
      </c>
      <c r="AC403" s="9" t="str">
        <f>VLOOKUP(AB403,Mapping!$E$2:$F$3,2,0)</f>
        <v>Excellent</v>
      </c>
      <c r="AD403" s="3">
        <v>4</v>
      </c>
      <c r="AE403" s="9" t="str">
        <f>VLOOKUP(AD403,Mapping!$E$16:$F$19,2,0)</f>
        <v>Satisfied</v>
      </c>
      <c r="AF403" s="3">
        <v>3</v>
      </c>
      <c r="AG403" s="3">
        <v>36</v>
      </c>
      <c r="AH403" s="3" t="str" cm="1">
        <f t="array" ref="AH403">_xlfn.IFS(HR_Analytics[[#This Row],[Total Working Years]]&lt;=2,"0-2",HR_Analytics[[#This Row],[Total Working Years]]&lt;=5,"2-5",HR_Analytics[[#This Row],[Total Working Years]]&lt;=10,"5-10",HR_Analytics[[#This Row],[Total Working Years]]&lt;=20,"10-20",HR_Analytics[[#This Row],[Total Working Years]]&lt;=40,"20-40")</f>
        <v>20-40</v>
      </c>
      <c r="AI403" s="3">
        <v>0</v>
      </c>
      <c r="AJ403" s="3">
        <v>2</v>
      </c>
      <c r="AK403" s="9" t="str">
        <f>VLOOKUP(AJ403,Mapping!$J$10:$K$13,2,0)</f>
        <v>Good</v>
      </c>
      <c r="AL403" s="3">
        <v>7</v>
      </c>
      <c r="AM403" s="3" t="str" cm="1">
        <f t="array" ref="AM403">_xlfn.IFS(HR_Analytics[[#This Row],[Years At Company]]&lt;=2,"0-2",HR_Analytics[[#This Row],[Years At Company]]&lt;=5,"2-5",HR_Analytics[[#This Row],[Years At Company]]&lt;=10,"5-10",HR_Analytics[[#This Row],[Years At Company]]&lt;=20,"10-20",HR_Analytics[[#This Row],[Years At Company]]&lt;=40,"20-40")</f>
        <v>5-10</v>
      </c>
      <c r="AN403" s="3">
        <v>7</v>
      </c>
      <c r="AO403" s="3" t="str" cm="1">
        <f t="array" ref="AO403">_xlfn.IFS(HR_Analytics[[#This Row],[Years In Current Role]]&lt;=2,"0-2",HR_Analytics[[#This Row],[Years In Current Role]]&lt;=5,"2-5",HR_Analytics[[#This Row],[Years In Current Role]]&lt;=10,"5-10",HR_Analytics[[#This Row],[Years In Current Role]]&lt;=15,"10-15",HR_Analytics[[#This Row],[Years In Current Role]]&gt;15,"Above 15")</f>
        <v>5-10</v>
      </c>
      <c r="AP403" s="3">
        <v>7</v>
      </c>
      <c r="AQ403" s="14" t="str" cm="1">
        <f t="array" ref="AQ403">_xlfn.IFS(HR_Analytics[[#This Row],[Years Since Last Promotion]]&lt;=2,"0-2",HR_Analytics[[#This Row],[Years Since Last Promotion]]&lt;=5,"2-5",HR_Analytics[[#This Row],[Years Since Last Promotion]]&lt;=10,"5-10",HR_Analytics[[#This Row],[Years Since Last Promotion]]&lt;=15,"10-15")</f>
        <v>5-10</v>
      </c>
      <c r="AR403" s="14">
        <v>7</v>
      </c>
      <c r="AS403" s="3" t="str" cm="1">
        <f t="array" ref="AS4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04" spans="1:45" x14ac:dyDescent="0.25">
      <c r="A404" s="12">
        <v>30</v>
      </c>
      <c r="B404" s="12" t="str" cm="1">
        <f t="array" ref="B404">_xlfn.IFS(HR_Analytics[[#This Row],[Age]]&lt;=30,"Below 30",HR_Analytics[[#This Row],[Age]]&lt;=40,"30-40",HR_Analytics[[#This Row],[Age]]&lt;=60,"40-60")</f>
        <v>Below 30</v>
      </c>
      <c r="C404" s="9" t="s">
        <v>17</v>
      </c>
      <c r="D404" s="9" t="s">
        <v>11</v>
      </c>
      <c r="E404" s="9" t="s">
        <v>12</v>
      </c>
      <c r="F404" s="3">
        <v>12</v>
      </c>
      <c r="G404" s="3" t="str" cm="1">
        <f t="array" ref="G404">_xlfn.IFS(HR_Analytics[[#This Row],[Distance From Home]]&lt;=5,"1-5",HR_Analytics[[#This Row],[Distance From Home]]&lt;=10,"5-10",HR_Analytics[[#This Row],[Distance From Home]]&lt;=15,"10-15",HR_Analytics[[#This Row],[Distance From Home]]&lt;=20,"15-20",HR_Analytics[[#This Row],[Distance From Home]]&gt;20,"Above 20")</f>
        <v>10-15</v>
      </c>
      <c r="H404" s="3">
        <v>3</v>
      </c>
      <c r="I404" s="9" t="str">
        <f>VLOOKUP(H404,Mapping!$J$2:$K$6,2,0)</f>
        <v>Bachelors</v>
      </c>
      <c r="J404" s="9" t="s">
        <v>34</v>
      </c>
      <c r="K404" s="3">
        <v>533</v>
      </c>
      <c r="L404" s="3">
        <v>2</v>
      </c>
      <c r="M404" s="9" t="str">
        <f>VLOOKUP(L404,Mapping!$A$2:$B$5,2,0)</f>
        <v>Dissatisfied</v>
      </c>
      <c r="N404" s="9" t="s">
        <v>14</v>
      </c>
      <c r="O404" s="3">
        <v>3</v>
      </c>
      <c r="P404" s="9" t="str">
        <f>VLOOKUP(O404,Mapping!$A$9:$B$12,2,0)</f>
        <v>High</v>
      </c>
      <c r="Q404" s="3">
        <v>2</v>
      </c>
      <c r="R404" s="9" t="str">
        <f>VLOOKUP(Q404,Mapping!$A$16:$B$20,2,0)</f>
        <v>Junior</v>
      </c>
      <c r="S404" s="9" t="s">
        <v>15</v>
      </c>
      <c r="T404" s="3">
        <v>3</v>
      </c>
      <c r="U404" s="9" t="str">
        <f>VLOOKUP(T404,Mapping!$E$9:$F$12,2,0)</f>
        <v>Neutral</v>
      </c>
      <c r="V404" s="9" t="s">
        <v>16</v>
      </c>
      <c r="W404" s="5">
        <v>6577</v>
      </c>
      <c r="X404" s="3">
        <v>0</v>
      </c>
      <c r="Y404" s="9" t="s">
        <v>17</v>
      </c>
      <c r="Z404" s="4">
        <v>11</v>
      </c>
      <c r="AA404" s="24">
        <f>HR_Analytics[[#This Row],[Salary Hike]]/100</f>
        <v>0.11</v>
      </c>
      <c r="AB404" s="3">
        <v>3</v>
      </c>
      <c r="AC404" s="9" t="str">
        <f>VLOOKUP(AB404,Mapping!$E$2:$F$3,2,0)</f>
        <v>Excellent</v>
      </c>
      <c r="AD404" s="3">
        <v>2</v>
      </c>
      <c r="AE404" s="9" t="str">
        <f>VLOOKUP(AD404,Mapping!$E$16:$F$19,2,0)</f>
        <v>Dissatisfied</v>
      </c>
      <c r="AF404" s="3">
        <v>0</v>
      </c>
      <c r="AG404" s="3">
        <v>6</v>
      </c>
      <c r="AH404" s="3" t="str" cm="1">
        <f t="array" ref="AH404">_xlfn.IFS(HR_Analytics[[#This Row],[Total Working Years]]&lt;=2,"0-2",HR_Analytics[[#This Row],[Total Working Years]]&lt;=5,"2-5",HR_Analytics[[#This Row],[Total Working Years]]&lt;=10,"5-10",HR_Analytics[[#This Row],[Total Working Years]]&lt;=20,"10-20",HR_Analytics[[#This Row],[Total Working Years]]&lt;=40,"20-40")</f>
        <v>5-10</v>
      </c>
      <c r="AI404" s="3">
        <v>6</v>
      </c>
      <c r="AJ404" s="3">
        <v>3</v>
      </c>
      <c r="AK404" s="9" t="str">
        <f>VLOOKUP(AJ404,Mapping!$J$10:$K$13,2,0)</f>
        <v>Better</v>
      </c>
      <c r="AL404" s="3">
        <v>5</v>
      </c>
      <c r="AM404" s="3" t="str" cm="1">
        <f t="array" ref="AM404">_xlfn.IFS(HR_Analytics[[#This Row],[Years At Company]]&lt;=2,"0-2",HR_Analytics[[#This Row],[Years At Company]]&lt;=5,"2-5",HR_Analytics[[#This Row],[Years At Company]]&lt;=10,"5-10",HR_Analytics[[#This Row],[Years At Company]]&lt;=20,"10-20",HR_Analytics[[#This Row],[Years At Company]]&lt;=40,"20-40")</f>
        <v>2-5</v>
      </c>
      <c r="AN404" s="3">
        <v>4</v>
      </c>
      <c r="AO404" s="3" t="str" cm="1">
        <f t="array" ref="AO404">_xlfn.IFS(HR_Analytics[[#This Row],[Years In Current Role]]&lt;=2,"0-2",HR_Analytics[[#This Row],[Years In Current Role]]&lt;=5,"2-5",HR_Analytics[[#This Row],[Years In Current Role]]&lt;=10,"5-10",HR_Analytics[[#This Row],[Years In Current Role]]&lt;=15,"10-15",HR_Analytics[[#This Row],[Years In Current Role]]&gt;15,"Above 15")</f>
        <v>2-5</v>
      </c>
      <c r="AP404" s="3">
        <v>4</v>
      </c>
      <c r="AQ404" s="14" t="str" cm="1">
        <f t="array" ref="AQ404">_xlfn.IFS(HR_Analytics[[#This Row],[Years Since Last Promotion]]&lt;=2,"0-2",HR_Analytics[[#This Row],[Years Since Last Promotion]]&lt;=5,"2-5",HR_Analytics[[#This Row],[Years Since Last Promotion]]&lt;=10,"5-10",HR_Analytics[[#This Row],[Years Since Last Promotion]]&lt;=15,"10-15")</f>
        <v>2-5</v>
      </c>
      <c r="AR404" s="14">
        <v>4</v>
      </c>
      <c r="AS404" s="3" t="str" cm="1">
        <f t="array" ref="AS4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05" spans="1:45" x14ac:dyDescent="0.25">
      <c r="A405" s="12">
        <v>41</v>
      </c>
      <c r="B405" s="12" t="str" cm="1">
        <f t="array" ref="B405">_xlfn.IFS(HR_Analytics[[#This Row],[Age]]&lt;=30,"Below 30",HR_Analytics[[#This Row],[Age]]&lt;=40,"30-40",HR_Analytics[[#This Row],[Age]]&lt;=60,"40-60")</f>
        <v>40-60</v>
      </c>
      <c r="C405" s="9" t="s">
        <v>17</v>
      </c>
      <c r="D405" s="9" t="s">
        <v>11</v>
      </c>
      <c r="E405" s="9" t="s">
        <v>12</v>
      </c>
      <c r="F405" s="3">
        <v>1</v>
      </c>
      <c r="G405" s="3" t="str" cm="1">
        <f t="array" ref="G405">_xlfn.IFS(HR_Analytics[[#This Row],[Distance From Home]]&lt;=5,"1-5",HR_Analytics[[#This Row],[Distance From Home]]&lt;=10,"5-10",HR_Analytics[[#This Row],[Distance From Home]]&lt;=15,"10-15",HR_Analytics[[#This Row],[Distance From Home]]&lt;=20,"15-20",HR_Analytics[[#This Row],[Distance From Home]]&gt;20,"Above 20")</f>
        <v>1-5</v>
      </c>
      <c r="H405" s="3">
        <v>3</v>
      </c>
      <c r="I405" s="9" t="str">
        <f>VLOOKUP(H405,Mapping!$J$2:$K$6,2,0)</f>
        <v>Bachelors</v>
      </c>
      <c r="J405" s="9" t="s">
        <v>33</v>
      </c>
      <c r="K405" s="3">
        <v>534</v>
      </c>
      <c r="L405" s="3">
        <v>2</v>
      </c>
      <c r="M405" s="9" t="str">
        <f>VLOOKUP(L405,Mapping!$A$2:$B$5,2,0)</f>
        <v>Dissatisfied</v>
      </c>
      <c r="N405" s="9" t="s">
        <v>20</v>
      </c>
      <c r="O405" s="3">
        <v>4</v>
      </c>
      <c r="P405" s="9" t="str">
        <f>VLOOKUP(O405,Mapping!$A$9:$B$12,2,0)</f>
        <v>Very High</v>
      </c>
      <c r="Q405" s="3">
        <v>3</v>
      </c>
      <c r="R405" s="9" t="str">
        <f>VLOOKUP(Q405,Mapping!$A$16:$B$20,2,0)</f>
        <v>Mid Level</v>
      </c>
      <c r="S405" s="9" t="s">
        <v>15</v>
      </c>
      <c r="T405" s="3">
        <v>1</v>
      </c>
      <c r="U405" s="9" t="str">
        <f>VLOOKUP(T405,Mapping!$E$9:$F$12,2,0)</f>
        <v>Very Dissatisfied</v>
      </c>
      <c r="V405" s="9" t="s">
        <v>22</v>
      </c>
      <c r="W405" s="5">
        <v>8392</v>
      </c>
      <c r="X405" s="3">
        <v>1</v>
      </c>
      <c r="Y405" s="9" t="s">
        <v>17</v>
      </c>
      <c r="Z405" s="4">
        <v>16</v>
      </c>
      <c r="AA405" s="24">
        <f>HR_Analytics[[#This Row],[Salary Hike]]/100</f>
        <v>0.16</v>
      </c>
      <c r="AB405" s="3">
        <v>3</v>
      </c>
      <c r="AC405" s="9" t="str">
        <f>VLOOKUP(AB405,Mapping!$E$2:$F$3,2,0)</f>
        <v>Excellent</v>
      </c>
      <c r="AD405" s="3">
        <v>3</v>
      </c>
      <c r="AE405" s="9" t="str">
        <f>VLOOKUP(AD405,Mapping!$E$16:$F$19,2,0)</f>
        <v>Neutral</v>
      </c>
      <c r="AF405" s="3">
        <v>1</v>
      </c>
      <c r="AG405" s="3">
        <v>10</v>
      </c>
      <c r="AH405" s="3" t="str" cm="1">
        <f t="array" ref="AH405">_xlfn.IFS(HR_Analytics[[#This Row],[Total Working Years]]&lt;=2,"0-2",HR_Analytics[[#This Row],[Total Working Years]]&lt;=5,"2-5",HR_Analytics[[#This Row],[Total Working Years]]&lt;=10,"5-10",HR_Analytics[[#This Row],[Total Working Years]]&lt;=20,"10-20",HR_Analytics[[#This Row],[Total Working Years]]&lt;=40,"20-40")</f>
        <v>5-10</v>
      </c>
      <c r="AI405" s="3">
        <v>2</v>
      </c>
      <c r="AJ405" s="3">
        <v>3</v>
      </c>
      <c r="AK405" s="9" t="str">
        <f>VLOOKUP(AJ405,Mapping!$J$10:$K$13,2,0)</f>
        <v>Better</v>
      </c>
      <c r="AL405" s="3">
        <v>10</v>
      </c>
      <c r="AM405" s="3" t="str" cm="1">
        <f t="array" ref="AM405">_xlfn.IFS(HR_Analytics[[#This Row],[Years At Company]]&lt;=2,"0-2",HR_Analytics[[#This Row],[Years At Company]]&lt;=5,"2-5",HR_Analytics[[#This Row],[Years At Company]]&lt;=10,"5-10",HR_Analytics[[#This Row],[Years At Company]]&lt;=20,"10-20",HR_Analytics[[#This Row],[Years At Company]]&lt;=40,"20-40")</f>
        <v>5-10</v>
      </c>
      <c r="AN405" s="3">
        <v>7</v>
      </c>
      <c r="AO405" s="3" t="str" cm="1">
        <f t="array" ref="AO405">_xlfn.IFS(HR_Analytics[[#This Row],[Years In Current Role]]&lt;=2,"0-2",HR_Analytics[[#This Row],[Years In Current Role]]&lt;=5,"2-5",HR_Analytics[[#This Row],[Years In Current Role]]&lt;=10,"5-10",HR_Analytics[[#This Row],[Years In Current Role]]&lt;=15,"10-15",HR_Analytics[[#This Row],[Years In Current Role]]&gt;15,"Above 15")</f>
        <v>5-10</v>
      </c>
      <c r="AP405" s="3">
        <v>0</v>
      </c>
      <c r="AQ405" s="14" t="str" cm="1">
        <f t="array" ref="AQ405">_xlfn.IFS(HR_Analytics[[#This Row],[Years Since Last Promotion]]&lt;=2,"0-2",HR_Analytics[[#This Row],[Years Since Last Promotion]]&lt;=5,"2-5",HR_Analytics[[#This Row],[Years Since Last Promotion]]&lt;=10,"5-10",HR_Analytics[[#This Row],[Years Since Last Promotion]]&lt;=15,"10-15")</f>
        <v>0-2</v>
      </c>
      <c r="AR405" s="14">
        <v>7</v>
      </c>
      <c r="AS405" s="3" t="str" cm="1">
        <f t="array" ref="AS4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06" spans="1:45" x14ac:dyDescent="0.25">
      <c r="A406" s="12">
        <v>28</v>
      </c>
      <c r="B406" s="12" t="str" cm="1">
        <f t="array" ref="B406">_xlfn.IFS(HR_Analytics[[#This Row],[Age]]&lt;=30,"Below 30",HR_Analytics[[#This Row],[Age]]&lt;=40,"30-40",HR_Analytics[[#This Row],[Age]]&lt;=60,"40-60")</f>
        <v>Below 30</v>
      </c>
      <c r="C406" s="9" t="s">
        <v>17</v>
      </c>
      <c r="D406" s="9" t="s">
        <v>11</v>
      </c>
      <c r="E406" s="9" t="s">
        <v>19</v>
      </c>
      <c r="F406" s="3">
        <v>17</v>
      </c>
      <c r="G406" s="3" t="str" cm="1">
        <f t="array" ref="G406">_xlfn.IFS(HR_Analytics[[#This Row],[Distance From Home]]&lt;=5,"1-5",HR_Analytics[[#This Row],[Distance From Home]]&lt;=10,"5-10",HR_Analytics[[#This Row],[Distance From Home]]&lt;=15,"10-15",HR_Analytics[[#This Row],[Distance From Home]]&lt;=20,"15-20",HR_Analytics[[#This Row],[Distance From Home]]&gt;20,"Above 20")</f>
        <v>15-20</v>
      </c>
      <c r="H406" s="3">
        <v>2</v>
      </c>
      <c r="I406" s="9" t="str">
        <f>VLOOKUP(H406,Mapping!$J$2:$K$6,2,0)</f>
        <v>College</v>
      </c>
      <c r="J406" s="9" t="s">
        <v>25</v>
      </c>
      <c r="K406" s="3">
        <v>536</v>
      </c>
      <c r="L406" s="3">
        <v>3</v>
      </c>
      <c r="M406" s="9" t="str">
        <f>VLOOKUP(L406,Mapping!$A$2:$B$5,2,0)</f>
        <v>Neutral</v>
      </c>
      <c r="N406" s="9" t="s">
        <v>20</v>
      </c>
      <c r="O406" s="3">
        <v>3</v>
      </c>
      <c r="P406" s="9" t="str">
        <f>VLOOKUP(O406,Mapping!$A$9:$B$12,2,0)</f>
        <v>High</v>
      </c>
      <c r="Q406" s="3">
        <v>2</v>
      </c>
      <c r="R406" s="9" t="str">
        <f>VLOOKUP(Q406,Mapping!$A$16:$B$20,2,0)</f>
        <v>Junior</v>
      </c>
      <c r="S406" s="9" t="s">
        <v>24</v>
      </c>
      <c r="T406" s="3">
        <v>1</v>
      </c>
      <c r="U406" s="9" t="str">
        <f>VLOOKUP(T406,Mapping!$E$9:$F$12,2,0)</f>
        <v>Very Dissatisfied</v>
      </c>
      <c r="V406" s="9" t="s">
        <v>26</v>
      </c>
      <c r="W406" s="5">
        <v>4558</v>
      </c>
      <c r="X406" s="3">
        <v>1</v>
      </c>
      <c r="Y406" s="9" t="s">
        <v>17</v>
      </c>
      <c r="Z406" s="4">
        <v>12</v>
      </c>
      <c r="AA406" s="24">
        <f>HR_Analytics[[#This Row],[Salary Hike]]/100</f>
        <v>0.12</v>
      </c>
      <c r="AB406" s="3">
        <v>3</v>
      </c>
      <c r="AC406" s="9" t="str">
        <f>VLOOKUP(AB406,Mapping!$E$2:$F$3,2,0)</f>
        <v>Excellent</v>
      </c>
      <c r="AD406" s="3">
        <v>4</v>
      </c>
      <c r="AE406" s="9" t="str">
        <f>VLOOKUP(AD406,Mapping!$E$16:$F$19,2,0)</f>
        <v>Satisfied</v>
      </c>
      <c r="AF406" s="3">
        <v>1</v>
      </c>
      <c r="AG406" s="3">
        <v>10</v>
      </c>
      <c r="AH406" s="3" t="str" cm="1">
        <f t="array" ref="AH406">_xlfn.IFS(HR_Analytics[[#This Row],[Total Working Years]]&lt;=2,"0-2",HR_Analytics[[#This Row],[Total Working Years]]&lt;=5,"2-5",HR_Analytics[[#This Row],[Total Working Years]]&lt;=10,"5-10",HR_Analytics[[#This Row],[Total Working Years]]&lt;=20,"10-20",HR_Analytics[[#This Row],[Total Working Years]]&lt;=40,"20-40")</f>
        <v>5-10</v>
      </c>
      <c r="AI406" s="3">
        <v>2</v>
      </c>
      <c r="AJ406" s="3">
        <v>3</v>
      </c>
      <c r="AK406" s="9" t="str">
        <f>VLOOKUP(AJ406,Mapping!$J$10:$K$13,2,0)</f>
        <v>Better</v>
      </c>
      <c r="AL406" s="3">
        <v>10</v>
      </c>
      <c r="AM406" s="3" t="str" cm="1">
        <f t="array" ref="AM406">_xlfn.IFS(HR_Analytics[[#This Row],[Years At Company]]&lt;=2,"0-2",HR_Analytics[[#This Row],[Years At Company]]&lt;=5,"2-5",HR_Analytics[[#This Row],[Years At Company]]&lt;=10,"5-10",HR_Analytics[[#This Row],[Years At Company]]&lt;=20,"10-20",HR_Analytics[[#This Row],[Years At Company]]&lt;=40,"20-40")</f>
        <v>5-10</v>
      </c>
      <c r="AN406" s="3">
        <v>0</v>
      </c>
      <c r="AO406" s="3" t="str" cm="1">
        <f t="array" ref="AO406">_xlfn.IFS(HR_Analytics[[#This Row],[Years In Current Role]]&lt;=2,"0-2",HR_Analytics[[#This Row],[Years In Current Role]]&lt;=5,"2-5",HR_Analytics[[#This Row],[Years In Current Role]]&lt;=10,"5-10",HR_Analytics[[#This Row],[Years In Current Role]]&lt;=15,"10-15",HR_Analytics[[#This Row],[Years In Current Role]]&gt;15,"Above 15")</f>
        <v>0-2</v>
      </c>
      <c r="AP406" s="3">
        <v>1</v>
      </c>
      <c r="AQ406" s="14" t="str" cm="1">
        <f t="array" ref="AQ406">_xlfn.IFS(HR_Analytics[[#This Row],[Years Since Last Promotion]]&lt;=2,"0-2",HR_Analytics[[#This Row],[Years Since Last Promotion]]&lt;=5,"2-5",HR_Analytics[[#This Row],[Years Since Last Promotion]]&lt;=10,"5-10",HR_Analytics[[#This Row],[Years Since Last Promotion]]&lt;=15,"10-15")</f>
        <v>0-2</v>
      </c>
      <c r="AR406" s="14">
        <v>8</v>
      </c>
      <c r="AS406" s="3" t="str" cm="1">
        <f t="array" ref="AS4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07" spans="1:45" x14ac:dyDescent="0.25">
      <c r="A407" s="12">
        <v>25</v>
      </c>
      <c r="B407" s="12" t="str" cm="1">
        <f t="array" ref="B407">_xlfn.IFS(HR_Analytics[[#This Row],[Age]]&lt;=30,"Below 30",HR_Analytics[[#This Row],[Age]]&lt;=40,"30-40",HR_Analytics[[#This Row],[Age]]&lt;=60,"40-60")</f>
        <v>Below 30</v>
      </c>
      <c r="C407" s="9" t="s">
        <v>10</v>
      </c>
      <c r="D407" s="9" t="s">
        <v>11</v>
      </c>
      <c r="E407" s="9" t="s">
        <v>19</v>
      </c>
      <c r="F407" s="3">
        <v>3</v>
      </c>
      <c r="G407" s="3" t="str" cm="1">
        <f t="array" ref="G407">_xlfn.IFS(HR_Analytics[[#This Row],[Distance From Home]]&lt;=5,"1-5",HR_Analytics[[#This Row],[Distance From Home]]&lt;=10,"5-10",HR_Analytics[[#This Row],[Distance From Home]]&lt;=15,"10-15",HR_Analytics[[#This Row],[Distance From Home]]&lt;=20,"15-20",HR_Analytics[[#This Row],[Distance From Home]]&gt;20,"Above 20")</f>
        <v>1-5</v>
      </c>
      <c r="H407" s="3">
        <v>3</v>
      </c>
      <c r="I407" s="9" t="str">
        <f>VLOOKUP(H407,Mapping!$J$2:$K$6,2,0)</f>
        <v>Bachelors</v>
      </c>
      <c r="J407" s="9" t="s">
        <v>25</v>
      </c>
      <c r="K407" s="3">
        <v>538</v>
      </c>
      <c r="L407" s="3">
        <v>1</v>
      </c>
      <c r="M407" s="9" t="str">
        <f>VLOOKUP(L407,Mapping!$A$2:$B$5,2,0)</f>
        <v>Very Dissatisfied</v>
      </c>
      <c r="N407" s="9" t="s">
        <v>20</v>
      </c>
      <c r="O407" s="3">
        <v>3</v>
      </c>
      <c r="P407" s="9" t="str">
        <f>VLOOKUP(O407,Mapping!$A$9:$B$12,2,0)</f>
        <v>High</v>
      </c>
      <c r="Q407" s="3">
        <v>1</v>
      </c>
      <c r="R407" s="9" t="str">
        <f>VLOOKUP(Q407,Mapping!$A$16:$B$20,2,0)</f>
        <v>Entry Level</v>
      </c>
      <c r="S407" s="9" t="s">
        <v>24</v>
      </c>
      <c r="T407" s="3">
        <v>1</v>
      </c>
      <c r="U407" s="9" t="str">
        <f>VLOOKUP(T407,Mapping!$E$9:$F$12,2,0)</f>
        <v>Very Dissatisfied</v>
      </c>
      <c r="V407" s="9" t="s">
        <v>22</v>
      </c>
      <c r="W407" s="5">
        <v>4031</v>
      </c>
      <c r="X407" s="3">
        <v>5</v>
      </c>
      <c r="Y407" s="9" t="s">
        <v>17</v>
      </c>
      <c r="Z407" s="4">
        <v>13</v>
      </c>
      <c r="AA407" s="24">
        <f>HR_Analytics[[#This Row],[Salary Hike]]/100</f>
        <v>0.13</v>
      </c>
      <c r="AB407" s="3">
        <v>3</v>
      </c>
      <c r="AC407" s="9" t="str">
        <f>VLOOKUP(AB407,Mapping!$E$2:$F$3,2,0)</f>
        <v>Excellent</v>
      </c>
      <c r="AD407" s="3">
        <v>3</v>
      </c>
      <c r="AE407" s="9" t="str">
        <f>VLOOKUP(AD407,Mapping!$E$16:$F$19,2,0)</f>
        <v>Neutral</v>
      </c>
      <c r="AF407" s="3">
        <v>1</v>
      </c>
      <c r="AG407" s="3">
        <v>6</v>
      </c>
      <c r="AH407" s="3" t="str" cm="1">
        <f t="array" ref="AH407">_xlfn.IFS(HR_Analytics[[#This Row],[Total Working Years]]&lt;=2,"0-2",HR_Analytics[[#This Row],[Total Working Years]]&lt;=5,"2-5",HR_Analytics[[#This Row],[Total Working Years]]&lt;=10,"5-10",HR_Analytics[[#This Row],[Total Working Years]]&lt;=20,"10-20",HR_Analytics[[#This Row],[Total Working Years]]&lt;=40,"20-40")</f>
        <v>5-10</v>
      </c>
      <c r="AI407" s="3">
        <v>5</v>
      </c>
      <c r="AJ407" s="3">
        <v>3</v>
      </c>
      <c r="AK407" s="9" t="str">
        <f>VLOOKUP(AJ407,Mapping!$J$10:$K$13,2,0)</f>
        <v>Better</v>
      </c>
      <c r="AL407" s="3">
        <v>2</v>
      </c>
      <c r="AM407" s="3" t="str" cm="1">
        <f t="array" ref="AM407">_xlfn.IFS(HR_Analytics[[#This Row],[Years At Company]]&lt;=2,"0-2",HR_Analytics[[#This Row],[Years At Company]]&lt;=5,"2-5",HR_Analytics[[#This Row],[Years At Company]]&lt;=10,"5-10",HR_Analytics[[#This Row],[Years At Company]]&lt;=20,"10-20",HR_Analytics[[#This Row],[Years At Company]]&lt;=40,"20-40")</f>
        <v>0-2</v>
      </c>
      <c r="AN407" s="3">
        <v>2</v>
      </c>
      <c r="AO407" s="3" t="str" cm="1">
        <f t="array" ref="AO407">_xlfn.IFS(HR_Analytics[[#This Row],[Years In Current Role]]&lt;=2,"0-2",HR_Analytics[[#This Row],[Years In Current Role]]&lt;=5,"2-5",HR_Analytics[[#This Row],[Years In Current Role]]&lt;=10,"5-10",HR_Analytics[[#This Row],[Years In Current Role]]&lt;=15,"10-15",HR_Analytics[[#This Row],[Years In Current Role]]&gt;15,"Above 15")</f>
        <v>0-2</v>
      </c>
      <c r="AP407" s="3">
        <v>0</v>
      </c>
      <c r="AQ407" s="14" t="str" cm="1">
        <f t="array" ref="AQ407">_xlfn.IFS(HR_Analytics[[#This Row],[Years Since Last Promotion]]&lt;=2,"0-2",HR_Analytics[[#This Row],[Years Since Last Promotion]]&lt;=5,"2-5",HR_Analytics[[#This Row],[Years Since Last Promotion]]&lt;=10,"5-10",HR_Analytics[[#This Row],[Years Since Last Promotion]]&lt;=15,"10-15")</f>
        <v>0-2</v>
      </c>
      <c r="AR407" s="14">
        <v>2</v>
      </c>
      <c r="AS407" s="3" t="str" cm="1">
        <f t="array" ref="AS4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08" spans="1:45" x14ac:dyDescent="0.25">
      <c r="A408" s="12">
        <v>52</v>
      </c>
      <c r="B408" s="12" t="str" cm="1">
        <f t="array" ref="B408">_xlfn.IFS(HR_Analytics[[#This Row],[Age]]&lt;=30,"Below 30",HR_Analytics[[#This Row],[Age]]&lt;=40,"30-40",HR_Analytics[[#This Row],[Age]]&lt;=60,"40-60")</f>
        <v>40-60</v>
      </c>
      <c r="C408" s="9" t="s">
        <v>17</v>
      </c>
      <c r="D408" s="9" t="s">
        <v>11</v>
      </c>
      <c r="E408" s="9" t="s">
        <v>19</v>
      </c>
      <c r="F408" s="3">
        <v>3</v>
      </c>
      <c r="G408" s="3" t="str" cm="1">
        <f t="array" ref="G408">_xlfn.IFS(HR_Analytics[[#This Row],[Distance From Home]]&lt;=5,"1-5",HR_Analytics[[#This Row],[Distance From Home]]&lt;=10,"5-10",HR_Analytics[[#This Row],[Distance From Home]]&lt;=15,"10-15",HR_Analytics[[#This Row],[Distance From Home]]&lt;=20,"15-20",HR_Analytics[[#This Row],[Distance From Home]]&gt;20,"Above 20")</f>
        <v>1-5</v>
      </c>
      <c r="H408" s="3">
        <v>3</v>
      </c>
      <c r="I408" s="9" t="str">
        <f>VLOOKUP(H408,Mapping!$J$2:$K$6,2,0)</f>
        <v>Bachelors</v>
      </c>
      <c r="J408" s="9" t="s">
        <v>25</v>
      </c>
      <c r="K408" s="3">
        <v>543</v>
      </c>
      <c r="L408" s="3">
        <v>4</v>
      </c>
      <c r="M408" s="9" t="str">
        <f>VLOOKUP(L408,Mapping!$A$2:$B$5,2,0)</f>
        <v>Satisfied</v>
      </c>
      <c r="N408" s="9" t="s">
        <v>20</v>
      </c>
      <c r="O408" s="3">
        <v>2</v>
      </c>
      <c r="P408" s="9" t="str">
        <f>VLOOKUP(O408,Mapping!$A$9:$B$12,2,0)</f>
        <v>Medium</v>
      </c>
      <c r="Q408" s="3">
        <v>3</v>
      </c>
      <c r="R408" s="9" t="str">
        <f>VLOOKUP(Q408,Mapping!$A$16:$B$20,2,0)</f>
        <v>Mid Level</v>
      </c>
      <c r="S408" s="9" t="s">
        <v>27</v>
      </c>
      <c r="T408" s="3">
        <v>3</v>
      </c>
      <c r="U408" s="9" t="str">
        <f>VLOOKUP(T408,Mapping!$E$9:$F$12,2,0)</f>
        <v>Neutral</v>
      </c>
      <c r="V408" s="9" t="s">
        <v>22</v>
      </c>
      <c r="W408" s="5">
        <v>7969</v>
      </c>
      <c r="X408" s="3">
        <v>2</v>
      </c>
      <c r="Y408" s="9" t="s">
        <v>10</v>
      </c>
      <c r="Z408" s="4">
        <v>14</v>
      </c>
      <c r="AA408" s="24">
        <f>HR_Analytics[[#This Row],[Salary Hike]]/100</f>
        <v>0.14000000000000001</v>
      </c>
      <c r="AB408" s="3">
        <v>3</v>
      </c>
      <c r="AC408" s="9" t="str">
        <f>VLOOKUP(AB408,Mapping!$E$2:$F$3,2,0)</f>
        <v>Excellent</v>
      </c>
      <c r="AD408" s="3">
        <v>3</v>
      </c>
      <c r="AE408" s="9" t="str">
        <f>VLOOKUP(AD408,Mapping!$E$16:$F$19,2,0)</f>
        <v>Neutral</v>
      </c>
      <c r="AF408" s="3">
        <v>0</v>
      </c>
      <c r="AG408" s="3">
        <v>28</v>
      </c>
      <c r="AH408" s="3" t="str" cm="1">
        <f t="array" ref="AH408">_xlfn.IFS(HR_Analytics[[#This Row],[Total Working Years]]&lt;=2,"0-2",HR_Analytics[[#This Row],[Total Working Years]]&lt;=5,"2-5",HR_Analytics[[#This Row],[Total Working Years]]&lt;=10,"5-10",HR_Analytics[[#This Row],[Total Working Years]]&lt;=20,"10-20",HR_Analytics[[#This Row],[Total Working Years]]&lt;=40,"20-40")</f>
        <v>20-40</v>
      </c>
      <c r="AI408" s="3">
        <v>4</v>
      </c>
      <c r="AJ408" s="3">
        <v>3</v>
      </c>
      <c r="AK408" s="9" t="str">
        <f>VLOOKUP(AJ408,Mapping!$J$10:$K$13,2,0)</f>
        <v>Better</v>
      </c>
      <c r="AL408" s="3">
        <v>5</v>
      </c>
      <c r="AM408" s="3" t="str" cm="1">
        <f t="array" ref="AM408">_xlfn.IFS(HR_Analytics[[#This Row],[Years At Company]]&lt;=2,"0-2",HR_Analytics[[#This Row],[Years At Company]]&lt;=5,"2-5",HR_Analytics[[#This Row],[Years At Company]]&lt;=10,"5-10",HR_Analytics[[#This Row],[Years At Company]]&lt;=20,"10-20",HR_Analytics[[#This Row],[Years At Company]]&lt;=40,"20-40")</f>
        <v>2-5</v>
      </c>
      <c r="AN408" s="3">
        <v>4</v>
      </c>
      <c r="AO408" s="3" t="str" cm="1">
        <f t="array" ref="AO408">_xlfn.IFS(HR_Analytics[[#This Row],[Years In Current Role]]&lt;=2,"0-2",HR_Analytics[[#This Row],[Years In Current Role]]&lt;=5,"2-5",HR_Analytics[[#This Row],[Years In Current Role]]&lt;=10,"5-10",HR_Analytics[[#This Row],[Years In Current Role]]&lt;=15,"10-15",HR_Analytics[[#This Row],[Years In Current Role]]&gt;15,"Above 15")</f>
        <v>2-5</v>
      </c>
      <c r="AP408" s="3">
        <v>0</v>
      </c>
      <c r="AQ408" s="14" t="str" cm="1">
        <f t="array" ref="AQ408">_xlfn.IFS(HR_Analytics[[#This Row],[Years Since Last Promotion]]&lt;=2,"0-2",HR_Analytics[[#This Row],[Years Since Last Promotion]]&lt;=5,"2-5",HR_Analytics[[#This Row],[Years Since Last Promotion]]&lt;=10,"5-10",HR_Analytics[[#This Row],[Years Since Last Promotion]]&lt;=15,"10-15")</f>
        <v>0-2</v>
      </c>
      <c r="AR408" s="14">
        <v>4</v>
      </c>
      <c r="AS408" s="3" t="str" cm="1">
        <f t="array" ref="AS4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09" spans="1:45" x14ac:dyDescent="0.25">
      <c r="A409" s="12">
        <v>45</v>
      </c>
      <c r="B409" s="12" t="str" cm="1">
        <f t="array" ref="B409">_xlfn.IFS(HR_Analytics[[#This Row],[Age]]&lt;=30,"Below 30",HR_Analytics[[#This Row],[Age]]&lt;=40,"30-40",HR_Analytics[[#This Row],[Age]]&lt;=60,"40-60")</f>
        <v>40-60</v>
      </c>
      <c r="C409" s="9" t="s">
        <v>17</v>
      </c>
      <c r="D409" s="9" t="s">
        <v>11</v>
      </c>
      <c r="E409" s="9" t="s">
        <v>19</v>
      </c>
      <c r="F409" s="3">
        <v>10</v>
      </c>
      <c r="G409" s="3" t="str" cm="1">
        <f t="array" ref="G409">_xlfn.IFS(HR_Analytics[[#This Row],[Distance From Home]]&lt;=5,"1-5",HR_Analytics[[#This Row],[Distance From Home]]&lt;=10,"5-10",HR_Analytics[[#This Row],[Distance From Home]]&lt;=15,"10-15",HR_Analytics[[#This Row],[Distance From Home]]&lt;=20,"15-20",HR_Analytics[[#This Row],[Distance From Home]]&gt;20,"Above 20")</f>
        <v>5-10</v>
      </c>
      <c r="H409" s="3">
        <v>2</v>
      </c>
      <c r="I409" s="9" t="str">
        <f>VLOOKUP(H409,Mapping!$J$2:$K$6,2,0)</f>
        <v>College</v>
      </c>
      <c r="J409" s="9" t="s">
        <v>13</v>
      </c>
      <c r="K409" s="3">
        <v>544</v>
      </c>
      <c r="L409" s="3">
        <v>1</v>
      </c>
      <c r="M409" s="9" t="str">
        <f>VLOOKUP(L409,Mapping!$A$2:$B$5,2,0)</f>
        <v>Very Dissatisfied</v>
      </c>
      <c r="N409" s="9" t="s">
        <v>20</v>
      </c>
      <c r="O409" s="3">
        <v>3</v>
      </c>
      <c r="P409" s="9" t="str">
        <f>VLOOKUP(O409,Mapping!$A$9:$B$12,2,0)</f>
        <v>High</v>
      </c>
      <c r="Q409" s="3">
        <v>1</v>
      </c>
      <c r="R409" s="9" t="str">
        <f>VLOOKUP(Q409,Mapping!$A$16:$B$20,2,0)</f>
        <v>Entry Level</v>
      </c>
      <c r="S409" s="9" t="s">
        <v>21</v>
      </c>
      <c r="T409" s="3">
        <v>4</v>
      </c>
      <c r="U409" s="9" t="str">
        <f>VLOOKUP(T409,Mapping!$E$9:$F$12,2,0)</f>
        <v>Satisfied</v>
      </c>
      <c r="V409" s="9" t="s">
        <v>22</v>
      </c>
      <c r="W409" s="5">
        <v>2654</v>
      </c>
      <c r="X409" s="3">
        <v>3</v>
      </c>
      <c r="Y409" s="9" t="s">
        <v>17</v>
      </c>
      <c r="Z409" s="4">
        <v>21</v>
      </c>
      <c r="AA409" s="24">
        <f>HR_Analytics[[#This Row],[Salary Hike]]/100</f>
        <v>0.21</v>
      </c>
      <c r="AB409" s="3">
        <v>4</v>
      </c>
      <c r="AC409" s="9" t="str">
        <f>VLOOKUP(AB409,Mapping!$E$2:$F$3,2,0)</f>
        <v>Outstanding</v>
      </c>
      <c r="AD409" s="3">
        <v>4</v>
      </c>
      <c r="AE409" s="9" t="str">
        <f>VLOOKUP(AD409,Mapping!$E$16:$F$19,2,0)</f>
        <v>Satisfied</v>
      </c>
      <c r="AF409" s="3">
        <v>2</v>
      </c>
      <c r="AG409" s="3">
        <v>8</v>
      </c>
      <c r="AH409" s="3" t="str" cm="1">
        <f t="array" ref="AH409">_xlfn.IFS(HR_Analytics[[#This Row],[Total Working Years]]&lt;=2,"0-2",HR_Analytics[[#This Row],[Total Working Years]]&lt;=5,"2-5",HR_Analytics[[#This Row],[Total Working Years]]&lt;=10,"5-10",HR_Analytics[[#This Row],[Total Working Years]]&lt;=20,"10-20",HR_Analytics[[#This Row],[Total Working Years]]&lt;=40,"20-40")</f>
        <v>5-10</v>
      </c>
      <c r="AI409" s="3">
        <v>3</v>
      </c>
      <c r="AJ409" s="3">
        <v>2</v>
      </c>
      <c r="AK409" s="9" t="str">
        <f>VLOOKUP(AJ409,Mapping!$J$10:$K$13,2,0)</f>
        <v>Good</v>
      </c>
      <c r="AL409" s="3">
        <v>2</v>
      </c>
      <c r="AM409" s="3" t="str" cm="1">
        <f t="array" ref="AM409">_xlfn.IFS(HR_Analytics[[#This Row],[Years At Company]]&lt;=2,"0-2",HR_Analytics[[#This Row],[Years At Company]]&lt;=5,"2-5",HR_Analytics[[#This Row],[Years At Company]]&lt;=10,"5-10",HR_Analytics[[#This Row],[Years At Company]]&lt;=20,"10-20",HR_Analytics[[#This Row],[Years At Company]]&lt;=40,"20-40")</f>
        <v>0-2</v>
      </c>
      <c r="AN409" s="3">
        <v>2</v>
      </c>
      <c r="AO409" s="3" t="str" cm="1">
        <f t="array" ref="AO409">_xlfn.IFS(HR_Analytics[[#This Row],[Years In Current Role]]&lt;=2,"0-2",HR_Analytics[[#This Row],[Years In Current Role]]&lt;=5,"2-5",HR_Analytics[[#This Row],[Years In Current Role]]&lt;=10,"5-10",HR_Analytics[[#This Row],[Years In Current Role]]&lt;=15,"10-15",HR_Analytics[[#This Row],[Years In Current Role]]&gt;15,"Above 15")</f>
        <v>0-2</v>
      </c>
      <c r="AP409" s="3">
        <v>0</v>
      </c>
      <c r="AQ409" s="14" t="str" cm="1">
        <f t="array" ref="AQ409">_xlfn.IFS(HR_Analytics[[#This Row],[Years Since Last Promotion]]&lt;=2,"0-2",HR_Analytics[[#This Row],[Years Since Last Promotion]]&lt;=5,"2-5",HR_Analytics[[#This Row],[Years Since Last Promotion]]&lt;=10,"5-10",HR_Analytics[[#This Row],[Years Since Last Promotion]]&lt;=15,"10-15")</f>
        <v>0-2</v>
      </c>
      <c r="AR409" s="14">
        <v>2</v>
      </c>
      <c r="AS409" s="3" t="str" cm="1">
        <f t="array" ref="AS4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10" spans="1:45" x14ac:dyDescent="0.25">
      <c r="A410" s="12">
        <v>52</v>
      </c>
      <c r="B410" s="12" t="str" cm="1">
        <f t="array" ref="B410">_xlfn.IFS(HR_Analytics[[#This Row],[Age]]&lt;=30,"Below 30",HR_Analytics[[#This Row],[Age]]&lt;=40,"30-40",HR_Analytics[[#This Row],[Age]]&lt;=60,"40-60")</f>
        <v>40-60</v>
      </c>
      <c r="C410" s="9" t="s">
        <v>17</v>
      </c>
      <c r="D410" s="9" t="s">
        <v>11</v>
      </c>
      <c r="E410" s="9" t="s">
        <v>19</v>
      </c>
      <c r="F410" s="3">
        <v>4</v>
      </c>
      <c r="G410" s="3" t="str" cm="1">
        <f t="array" ref="G410">_xlfn.IFS(HR_Analytics[[#This Row],[Distance From Home]]&lt;=5,"1-5",HR_Analytics[[#This Row],[Distance From Home]]&lt;=10,"5-10",HR_Analytics[[#This Row],[Distance From Home]]&lt;=15,"10-15",HR_Analytics[[#This Row],[Distance From Home]]&lt;=20,"15-20",HR_Analytics[[#This Row],[Distance From Home]]&gt;20,"Above 20")</f>
        <v>1-5</v>
      </c>
      <c r="H410" s="3">
        <v>2</v>
      </c>
      <c r="I410" s="9" t="str">
        <f>VLOOKUP(H410,Mapping!$J$2:$K$6,2,0)</f>
        <v>College</v>
      </c>
      <c r="J410" s="9" t="s">
        <v>13</v>
      </c>
      <c r="K410" s="3">
        <v>546</v>
      </c>
      <c r="L410" s="3">
        <v>4</v>
      </c>
      <c r="M410" s="9" t="str">
        <f>VLOOKUP(L410,Mapping!$A$2:$B$5,2,0)</f>
        <v>Satisfied</v>
      </c>
      <c r="N410" s="9" t="s">
        <v>14</v>
      </c>
      <c r="O410" s="3">
        <v>3</v>
      </c>
      <c r="P410" s="9" t="str">
        <f>VLOOKUP(O410,Mapping!$A$9:$B$12,2,0)</f>
        <v>High</v>
      </c>
      <c r="Q410" s="3">
        <v>4</v>
      </c>
      <c r="R410" s="9" t="str">
        <f>VLOOKUP(Q410,Mapping!$A$16:$B$20,2,0)</f>
        <v>Senior</v>
      </c>
      <c r="S410" s="9" t="s">
        <v>30</v>
      </c>
      <c r="T410" s="3">
        <v>4</v>
      </c>
      <c r="U410" s="9" t="str">
        <f>VLOOKUP(T410,Mapping!$E$9:$F$12,2,0)</f>
        <v>Satisfied</v>
      </c>
      <c r="V410" s="9" t="s">
        <v>22</v>
      </c>
      <c r="W410" s="5">
        <v>16555</v>
      </c>
      <c r="X410" s="3">
        <v>2</v>
      </c>
      <c r="Y410" s="9" t="s">
        <v>17</v>
      </c>
      <c r="Z410" s="4">
        <v>13</v>
      </c>
      <c r="AA410" s="24">
        <f>HR_Analytics[[#This Row],[Salary Hike]]/100</f>
        <v>0.13</v>
      </c>
      <c r="AB410" s="3">
        <v>3</v>
      </c>
      <c r="AC410" s="9" t="str">
        <f>VLOOKUP(AB410,Mapping!$E$2:$F$3,2,0)</f>
        <v>Excellent</v>
      </c>
      <c r="AD410" s="3">
        <v>4</v>
      </c>
      <c r="AE410" s="9" t="str">
        <f>VLOOKUP(AD410,Mapping!$E$16:$F$19,2,0)</f>
        <v>Satisfied</v>
      </c>
      <c r="AF410" s="3">
        <v>0</v>
      </c>
      <c r="AG410" s="3">
        <v>31</v>
      </c>
      <c r="AH410" s="3" t="str" cm="1">
        <f t="array" ref="AH410">_xlfn.IFS(HR_Analytics[[#This Row],[Total Working Years]]&lt;=2,"0-2",HR_Analytics[[#This Row],[Total Working Years]]&lt;=5,"2-5",HR_Analytics[[#This Row],[Total Working Years]]&lt;=10,"5-10",HR_Analytics[[#This Row],[Total Working Years]]&lt;=20,"10-20",HR_Analytics[[#This Row],[Total Working Years]]&lt;=40,"20-40")</f>
        <v>20-40</v>
      </c>
      <c r="AI410" s="3">
        <v>2</v>
      </c>
      <c r="AJ410" s="3">
        <v>1</v>
      </c>
      <c r="AK410" s="9" t="str">
        <f>VLOOKUP(AJ410,Mapping!$J$10:$K$13,2,0)</f>
        <v>Bad</v>
      </c>
      <c r="AL410" s="3">
        <v>5</v>
      </c>
      <c r="AM410" s="3" t="str" cm="1">
        <f t="array" ref="AM410">_xlfn.IFS(HR_Analytics[[#This Row],[Years At Company]]&lt;=2,"0-2",HR_Analytics[[#This Row],[Years At Company]]&lt;=5,"2-5",HR_Analytics[[#This Row],[Years At Company]]&lt;=10,"5-10",HR_Analytics[[#This Row],[Years At Company]]&lt;=20,"10-20",HR_Analytics[[#This Row],[Years At Company]]&lt;=40,"20-40")</f>
        <v>2-5</v>
      </c>
      <c r="AN410" s="3">
        <v>2</v>
      </c>
      <c r="AO410" s="3" t="str" cm="1">
        <f t="array" ref="AO410">_xlfn.IFS(HR_Analytics[[#This Row],[Years In Current Role]]&lt;=2,"0-2",HR_Analytics[[#This Row],[Years In Current Role]]&lt;=5,"2-5",HR_Analytics[[#This Row],[Years In Current Role]]&lt;=10,"5-10",HR_Analytics[[#This Row],[Years In Current Role]]&lt;=15,"10-15",HR_Analytics[[#This Row],[Years In Current Role]]&gt;15,"Above 15")</f>
        <v>0-2</v>
      </c>
      <c r="AP410" s="3">
        <v>1</v>
      </c>
      <c r="AQ410" s="14" t="str" cm="1">
        <f t="array" ref="AQ410">_xlfn.IFS(HR_Analytics[[#This Row],[Years Since Last Promotion]]&lt;=2,"0-2",HR_Analytics[[#This Row],[Years Since Last Promotion]]&lt;=5,"2-5",HR_Analytics[[#This Row],[Years Since Last Promotion]]&lt;=10,"5-10",HR_Analytics[[#This Row],[Years Since Last Promotion]]&lt;=15,"10-15")</f>
        <v>0-2</v>
      </c>
      <c r="AR410" s="14">
        <v>4</v>
      </c>
      <c r="AS410" s="3" t="str" cm="1">
        <f t="array" ref="AS4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11" spans="1:45" x14ac:dyDescent="0.25">
      <c r="A411" s="12">
        <v>42</v>
      </c>
      <c r="B411" s="12" t="str" cm="1">
        <f t="array" ref="B411">_xlfn.IFS(HR_Analytics[[#This Row],[Age]]&lt;=30,"Below 30",HR_Analytics[[#This Row],[Age]]&lt;=40,"30-40",HR_Analytics[[#This Row],[Age]]&lt;=60,"40-60")</f>
        <v>40-60</v>
      </c>
      <c r="C411" s="9" t="s">
        <v>17</v>
      </c>
      <c r="D411" s="9" t="s">
        <v>18</v>
      </c>
      <c r="E411" s="9" t="s">
        <v>19</v>
      </c>
      <c r="F411" s="3">
        <v>29</v>
      </c>
      <c r="G411" s="3" t="str" cm="1">
        <f t="array" ref="G411">_xlfn.IFS(HR_Analytics[[#This Row],[Distance From Home]]&lt;=5,"1-5",HR_Analytics[[#This Row],[Distance From Home]]&lt;=10,"5-10",HR_Analytics[[#This Row],[Distance From Home]]&lt;=15,"10-15",HR_Analytics[[#This Row],[Distance From Home]]&lt;=20,"15-20",HR_Analytics[[#This Row],[Distance From Home]]&gt;20,"Above 20")</f>
        <v>Above 20</v>
      </c>
      <c r="H411" s="3">
        <v>2</v>
      </c>
      <c r="I411" s="9" t="str">
        <f>VLOOKUP(H411,Mapping!$J$2:$K$6,2,0)</f>
        <v>College</v>
      </c>
      <c r="J411" s="9" t="s">
        <v>13</v>
      </c>
      <c r="K411" s="3">
        <v>547</v>
      </c>
      <c r="L411" s="3">
        <v>1</v>
      </c>
      <c r="M411" s="9" t="str">
        <f>VLOOKUP(L411,Mapping!$A$2:$B$5,2,0)</f>
        <v>Very Dissatisfied</v>
      </c>
      <c r="N411" s="9" t="s">
        <v>14</v>
      </c>
      <c r="O411" s="3">
        <v>3</v>
      </c>
      <c r="P411" s="9" t="str">
        <f>VLOOKUP(O411,Mapping!$A$9:$B$12,2,0)</f>
        <v>High</v>
      </c>
      <c r="Q411" s="3">
        <v>2</v>
      </c>
      <c r="R411" s="9" t="str">
        <f>VLOOKUP(Q411,Mapping!$A$16:$B$20,2,0)</f>
        <v>Junior</v>
      </c>
      <c r="S411" s="9" t="s">
        <v>21</v>
      </c>
      <c r="T411" s="3">
        <v>3</v>
      </c>
      <c r="U411" s="9" t="str">
        <f>VLOOKUP(T411,Mapping!$E$9:$F$12,2,0)</f>
        <v>Neutral</v>
      </c>
      <c r="V411" s="9" t="s">
        <v>26</v>
      </c>
      <c r="W411" s="5">
        <v>4556</v>
      </c>
      <c r="X411" s="3">
        <v>2</v>
      </c>
      <c r="Y411" s="9" t="s">
        <v>17</v>
      </c>
      <c r="Z411" s="4">
        <v>11</v>
      </c>
      <c r="AA411" s="24">
        <f>HR_Analytics[[#This Row],[Salary Hike]]/100</f>
        <v>0.11</v>
      </c>
      <c r="AB411" s="3">
        <v>3</v>
      </c>
      <c r="AC411" s="9" t="str">
        <f>VLOOKUP(AB411,Mapping!$E$2:$F$3,2,0)</f>
        <v>Excellent</v>
      </c>
      <c r="AD411" s="3">
        <v>2</v>
      </c>
      <c r="AE411" s="9" t="str">
        <f>VLOOKUP(AD411,Mapping!$E$16:$F$19,2,0)</f>
        <v>Dissatisfied</v>
      </c>
      <c r="AF411" s="3">
        <v>1</v>
      </c>
      <c r="AG411" s="3">
        <v>19</v>
      </c>
      <c r="AH411" s="3" t="str" cm="1">
        <f t="array" ref="AH411">_xlfn.IFS(HR_Analytics[[#This Row],[Total Working Years]]&lt;=2,"0-2",HR_Analytics[[#This Row],[Total Working Years]]&lt;=5,"2-5",HR_Analytics[[#This Row],[Total Working Years]]&lt;=10,"5-10",HR_Analytics[[#This Row],[Total Working Years]]&lt;=20,"10-20",HR_Analytics[[#This Row],[Total Working Years]]&lt;=40,"20-40")</f>
        <v>10-20</v>
      </c>
      <c r="AI411" s="3">
        <v>3</v>
      </c>
      <c r="AJ411" s="3">
        <v>3</v>
      </c>
      <c r="AK411" s="9" t="str">
        <f>VLOOKUP(AJ411,Mapping!$J$10:$K$13,2,0)</f>
        <v>Better</v>
      </c>
      <c r="AL411" s="3">
        <v>5</v>
      </c>
      <c r="AM411" s="3" t="str" cm="1">
        <f t="array" ref="AM411">_xlfn.IFS(HR_Analytics[[#This Row],[Years At Company]]&lt;=2,"0-2",HR_Analytics[[#This Row],[Years At Company]]&lt;=5,"2-5",HR_Analytics[[#This Row],[Years At Company]]&lt;=10,"5-10",HR_Analytics[[#This Row],[Years At Company]]&lt;=20,"10-20",HR_Analytics[[#This Row],[Years At Company]]&lt;=40,"20-40")</f>
        <v>2-5</v>
      </c>
      <c r="AN411" s="3">
        <v>4</v>
      </c>
      <c r="AO411" s="3" t="str" cm="1">
        <f t="array" ref="AO411">_xlfn.IFS(HR_Analytics[[#This Row],[Years In Current Role]]&lt;=2,"0-2",HR_Analytics[[#This Row],[Years In Current Role]]&lt;=5,"2-5",HR_Analytics[[#This Row],[Years In Current Role]]&lt;=10,"5-10",HR_Analytics[[#This Row],[Years In Current Role]]&lt;=15,"10-15",HR_Analytics[[#This Row],[Years In Current Role]]&gt;15,"Above 15")</f>
        <v>2-5</v>
      </c>
      <c r="AP411" s="3">
        <v>0</v>
      </c>
      <c r="AQ411" s="14" t="str" cm="1">
        <f t="array" ref="AQ411">_xlfn.IFS(HR_Analytics[[#This Row],[Years Since Last Promotion]]&lt;=2,"0-2",HR_Analytics[[#This Row],[Years Since Last Promotion]]&lt;=5,"2-5",HR_Analytics[[#This Row],[Years Since Last Promotion]]&lt;=10,"5-10",HR_Analytics[[#This Row],[Years Since Last Promotion]]&lt;=15,"10-15")</f>
        <v>0-2</v>
      </c>
      <c r="AR411" s="14">
        <v>2</v>
      </c>
      <c r="AS411" s="3" t="str" cm="1">
        <f t="array" ref="AS4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12" spans="1:45" x14ac:dyDescent="0.25">
      <c r="A412" s="12">
        <v>30</v>
      </c>
      <c r="B412" s="12" t="str" cm="1">
        <f t="array" ref="B412">_xlfn.IFS(HR_Analytics[[#This Row],[Age]]&lt;=30,"Below 30",HR_Analytics[[#This Row],[Age]]&lt;=40,"30-40",HR_Analytics[[#This Row],[Age]]&lt;=60,"40-60")</f>
        <v>Below 30</v>
      </c>
      <c r="C412" s="9" t="s">
        <v>17</v>
      </c>
      <c r="D412" s="9" t="s">
        <v>11</v>
      </c>
      <c r="E412" s="9" t="s">
        <v>19</v>
      </c>
      <c r="F412" s="3">
        <v>2</v>
      </c>
      <c r="G412" s="3" t="str" cm="1">
        <f t="array" ref="G412">_xlfn.IFS(HR_Analytics[[#This Row],[Distance From Home]]&lt;=5,"1-5",HR_Analytics[[#This Row],[Distance From Home]]&lt;=10,"5-10",HR_Analytics[[#This Row],[Distance From Home]]&lt;=15,"10-15",HR_Analytics[[#This Row],[Distance From Home]]&lt;=20,"15-20",HR_Analytics[[#This Row],[Distance From Home]]&gt;20,"Above 20")</f>
        <v>1-5</v>
      </c>
      <c r="H412" s="3">
        <v>3</v>
      </c>
      <c r="I412" s="9" t="str">
        <f>VLOOKUP(H412,Mapping!$J$2:$K$6,2,0)</f>
        <v>Bachelors</v>
      </c>
      <c r="J412" s="9" t="s">
        <v>13</v>
      </c>
      <c r="K412" s="3">
        <v>548</v>
      </c>
      <c r="L412" s="3">
        <v>3</v>
      </c>
      <c r="M412" s="9" t="str">
        <f>VLOOKUP(L412,Mapping!$A$2:$B$5,2,0)</f>
        <v>Neutral</v>
      </c>
      <c r="N412" s="9" t="s">
        <v>14</v>
      </c>
      <c r="O412" s="3">
        <v>1</v>
      </c>
      <c r="P412" s="9" t="str">
        <f>VLOOKUP(O412,Mapping!$A$9:$B$12,2,0)</f>
        <v>Low</v>
      </c>
      <c r="Q412" s="3">
        <v>2</v>
      </c>
      <c r="R412" s="9" t="str">
        <f>VLOOKUP(Q412,Mapping!$A$16:$B$20,2,0)</f>
        <v>Junior</v>
      </c>
      <c r="S412" s="9" t="s">
        <v>27</v>
      </c>
      <c r="T412" s="3">
        <v>4</v>
      </c>
      <c r="U412" s="9" t="str">
        <f>VLOOKUP(T412,Mapping!$E$9:$F$12,2,0)</f>
        <v>Satisfied</v>
      </c>
      <c r="V412" s="9" t="s">
        <v>16</v>
      </c>
      <c r="W412" s="5">
        <v>6091</v>
      </c>
      <c r="X412" s="3">
        <v>2</v>
      </c>
      <c r="Y412" s="9" t="s">
        <v>17</v>
      </c>
      <c r="Z412" s="4">
        <v>20</v>
      </c>
      <c r="AA412" s="24">
        <f>HR_Analytics[[#This Row],[Salary Hike]]/100</f>
        <v>0.2</v>
      </c>
      <c r="AB412" s="3">
        <v>4</v>
      </c>
      <c r="AC412" s="9" t="str">
        <f>VLOOKUP(AB412,Mapping!$E$2:$F$3,2,0)</f>
        <v>Outstanding</v>
      </c>
      <c r="AD412" s="3">
        <v>3</v>
      </c>
      <c r="AE412" s="9" t="str">
        <f>VLOOKUP(AD412,Mapping!$E$16:$F$19,2,0)</f>
        <v>Neutral</v>
      </c>
      <c r="AF412" s="3">
        <v>0</v>
      </c>
      <c r="AG412" s="3">
        <v>11</v>
      </c>
      <c r="AH412" s="3" t="str" cm="1">
        <f t="array" ref="AH412">_xlfn.IFS(HR_Analytics[[#This Row],[Total Working Years]]&lt;=2,"0-2",HR_Analytics[[#This Row],[Total Working Years]]&lt;=5,"2-5",HR_Analytics[[#This Row],[Total Working Years]]&lt;=10,"5-10",HR_Analytics[[#This Row],[Total Working Years]]&lt;=20,"10-20",HR_Analytics[[#This Row],[Total Working Years]]&lt;=40,"20-40")</f>
        <v>10-20</v>
      </c>
      <c r="AI412" s="3">
        <v>2</v>
      </c>
      <c r="AJ412" s="3">
        <v>3</v>
      </c>
      <c r="AK412" s="9" t="str">
        <f>VLOOKUP(AJ412,Mapping!$J$10:$K$13,2,0)</f>
        <v>Better</v>
      </c>
      <c r="AL412" s="3">
        <v>5</v>
      </c>
      <c r="AM412" s="3" t="str" cm="1">
        <f t="array" ref="AM412">_xlfn.IFS(HR_Analytics[[#This Row],[Years At Company]]&lt;=2,"0-2",HR_Analytics[[#This Row],[Years At Company]]&lt;=5,"2-5",HR_Analytics[[#This Row],[Years At Company]]&lt;=10,"5-10",HR_Analytics[[#This Row],[Years At Company]]&lt;=20,"10-20",HR_Analytics[[#This Row],[Years At Company]]&lt;=40,"20-40")</f>
        <v>2-5</v>
      </c>
      <c r="AN412" s="3">
        <v>4</v>
      </c>
      <c r="AO412" s="3" t="str" cm="1">
        <f t="array" ref="AO412">_xlfn.IFS(HR_Analytics[[#This Row],[Years In Current Role]]&lt;=2,"0-2",HR_Analytics[[#This Row],[Years In Current Role]]&lt;=5,"2-5",HR_Analytics[[#This Row],[Years In Current Role]]&lt;=10,"5-10",HR_Analytics[[#This Row],[Years In Current Role]]&lt;=15,"10-15",HR_Analytics[[#This Row],[Years In Current Role]]&gt;15,"Above 15")</f>
        <v>2-5</v>
      </c>
      <c r="AP412" s="3">
        <v>0</v>
      </c>
      <c r="AQ412" s="14" t="str" cm="1">
        <f t="array" ref="AQ412">_xlfn.IFS(HR_Analytics[[#This Row],[Years Since Last Promotion]]&lt;=2,"0-2",HR_Analytics[[#This Row],[Years Since Last Promotion]]&lt;=5,"2-5",HR_Analytics[[#This Row],[Years Since Last Promotion]]&lt;=10,"5-10",HR_Analytics[[#This Row],[Years Since Last Promotion]]&lt;=15,"10-15")</f>
        <v>0-2</v>
      </c>
      <c r="AR412" s="14">
        <v>2</v>
      </c>
      <c r="AS412" s="3" t="str" cm="1">
        <f t="array" ref="AS4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13" spans="1:45" x14ac:dyDescent="0.25">
      <c r="A413" s="12">
        <v>60</v>
      </c>
      <c r="B413" s="12" t="str" cm="1">
        <f t="array" ref="B413">_xlfn.IFS(HR_Analytics[[#This Row],[Age]]&lt;=30,"Below 30",HR_Analytics[[#This Row],[Age]]&lt;=40,"30-40",HR_Analytics[[#This Row],[Age]]&lt;=60,"40-60")</f>
        <v>40-60</v>
      </c>
      <c r="C413" s="9" t="s">
        <v>17</v>
      </c>
      <c r="D413" s="9" t="s">
        <v>11</v>
      </c>
      <c r="E413" s="9" t="s">
        <v>19</v>
      </c>
      <c r="F413" s="3">
        <v>7</v>
      </c>
      <c r="G413" s="3" t="str" cm="1">
        <f t="array" ref="G413">_xlfn.IFS(HR_Analytics[[#This Row],[Distance From Home]]&lt;=5,"1-5",HR_Analytics[[#This Row],[Distance From Home]]&lt;=10,"5-10",HR_Analytics[[#This Row],[Distance From Home]]&lt;=15,"10-15",HR_Analytics[[#This Row],[Distance From Home]]&lt;=20,"15-20",HR_Analytics[[#This Row],[Distance From Home]]&gt;20,"Above 20")</f>
        <v>5-10</v>
      </c>
      <c r="H413" s="3">
        <v>3</v>
      </c>
      <c r="I413" s="9" t="str">
        <f>VLOOKUP(H413,Mapping!$J$2:$K$6,2,0)</f>
        <v>Bachelors</v>
      </c>
      <c r="J413" s="9" t="s">
        <v>13</v>
      </c>
      <c r="K413" s="3">
        <v>549</v>
      </c>
      <c r="L413" s="3">
        <v>1</v>
      </c>
      <c r="M413" s="9" t="str">
        <f>VLOOKUP(L413,Mapping!$A$2:$B$5,2,0)</f>
        <v>Very Dissatisfied</v>
      </c>
      <c r="N413" s="9" t="s">
        <v>14</v>
      </c>
      <c r="O413" s="3">
        <v>3</v>
      </c>
      <c r="P413" s="9" t="str">
        <f>VLOOKUP(O413,Mapping!$A$9:$B$12,2,0)</f>
        <v>High</v>
      </c>
      <c r="Q413" s="3">
        <v>5</v>
      </c>
      <c r="R413" s="9" t="str">
        <f>VLOOKUP(Q413,Mapping!$A$16:$B$20,2,0)</f>
        <v>Executive</v>
      </c>
      <c r="S413" s="9" t="s">
        <v>30</v>
      </c>
      <c r="T413" s="3">
        <v>1</v>
      </c>
      <c r="U413" s="9" t="str">
        <f>VLOOKUP(T413,Mapping!$E$9:$F$12,2,0)</f>
        <v>Very Dissatisfied</v>
      </c>
      <c r="V413" s="9" t="s">
        <v>22</v>
      </c>
      <c r="W413" s="5">
        <v>19566</v>
      </c>
      <c r="X413" s="3">
        <v>5</v>
      </c>
      <c r="Y413" s="9" t="s">
        <v>17</v>
      </c>
      <c r="Z413" s="4">
        <v>11</v>
      </c>
      <c r="AA413" s="24">
        <f>HR_Analytics[[#This Row],[Salary Hike]]/100</f>
        <v>0.11</v>
      </c>
      <c r="AB413" s="3">
        <v>3</v>
      </c>
      <c r="AC413" s="9" t="str">
        <f>VLOOKUP(AB413,Mapping!$E$2:$F$3,2,0)</f>
        <v>Excellent</v>
      </c>
      <c r="AD413" s="3">
        <v>4</v>
      </c>
      <c r="AE413" s="9" t="str">
        <f>VLOOKUP(AD413,Mapping!$E$16:$F$19,2,0)</f>
        <v>Satisfied</v>
      </c>
      <c r="AF413" s="3">
        <v>0</v>
      </c>
      <c r="AG413" s="3">
        <v>33</v>
      </c>
      <c r="AH413" s="3" t="str" cm="1">
        <f t="array" ref="AH413">_xlfn.IFS(HR_Analytics[[#This Row],[Total Working Years]]&lt;=2,"0-2",HR_Analytics[[#This Row],[Total Working Years]]&lt;=5,"2-5",HR_Analytics[[#This Row],[Total Working Years]]&lt;=10,"5-10",HR_Analytics[[#This Row],[Total Working Years]]&lt;=20,"10-20",HR_Analytics[[#This Row],[Total Working Years]]&lt;=40,"20-40")</f>
        <v>20-40</v>
      </c>
      <c r="AI413" s="3">
        <v>5</v>
      </c>
      <c r="AJ413" s="3">
        <v>1</v>
      </c>
      <c r="AK413" s="9" t="str">
        <f>VLOOKUP(AJ413,Mapping!$J$10:$K$13,2,0)</f>
        <v>Bad</v>
      </c>
      <c r="AL413" s="3">
        <v>29</v>
      </c>
      <c r="AM413" s="3" t="str" cm="1">
        <f t="array" ref="AM413">_xlfn.IFS(HR_Analytics[[#This Row],[Years At Company]]&lt;=2,"0-2",HR_Analytics[[#This Row],[Years At Company]]&lt;=5,"2-5",HR_Analytics[[#This Row],[Years At Company]]&lt;=10,"5-10",HR_Analytics[[#This Row],[Years At Company]]&lt;=20,"10-20",HR_Analytics[[#This Row],[Years At Company]]&lt;=40,"20-40")</f>
        <v>20-40</v>
      </c>
      <c r="AN413" s="3">
        <v>8</v>
      </c>
      <c r="AO413" s="3" t="str" cm="1">
        <f t="array" ref="AO413">_xlfn.IFS(HR_Analytics[[#This Row],[Years In Current Role]]&lt;=2,"0-2",HR_Analytics[[#This Row],[Years In Current Role]]&lt;=5,"2-5",HR_Analytics[[#This Row],[Years In Current Role]]&lt;=10,"5-10",HR_Analytics[[#This Row],[Years In Current Role]]&lt;=15,"10-15",HR_Analytics[[#This Row],[Years In Current Role]]&gt;15,"Above 15")</f>
        <v>5-10</v>
      </c>
      <c r="AP413" s="3">
        <v>11</v>
      </c>
      <c r="AQ413" s="14" t="str" cm="1">
        <f t="array" ref="AQ413">_xlfn.IFS(HR_Analytics[[#This Row],[Years Since Last Promotion]]&lt;=2,"0-2",HR_Analytics[[#This Row],[Years Since Last Promotion]]&lt;=5,"2-5",HR_Analytics[[#This Row],[Years Since Last Promotion]]&lt;=10,"5-10",HR_Analytics[[#This Row],[Years Since Last Promotion]]&lt;=15,"10-15")</f>
        <v>10-15</v>
      </c>
      <c r="AR413" s="14">
        <v>10</v>
      </c>
      <c r="AS413" s="3" t="str" cm="1">
        <f t="array" ref="AS4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14" spans="1:45" x14ac:dyDescent="0.25">
      <c r="A414" s="12">
        <v>46</v>
      </c>
      <c r="B414" s="12" t="str" cm="1">
        <f t="array" ref="B414">_xlfn.IFS(HR_Analytics[[#This Row],[Age]]&lt;=30,"Below 30",HR_Analytics[[#This Row],[Age]]&lt;=40,"30-40",HR_Analytics[[#This Row],[Age]]&lt;=60,"40-60")</f>
        <v>40-60</v>
      </c>
      <c r="C414" s="9" t="s">
        <v>17</v>
      </c>
      <c r="D414" s="9" t="s">
        <v>11</v>
      </c>
      <c r="E414" s="9" t="s">
        <v>19</v>
      </c>
      <c r="F414" s="3">
        <v>18</v>
      </c>
      <c r="G414" s="3" t="str" cm="1">
        <f t="array" ref="G414">_xlfn.IFS(HR_Analytics[[#This Row],[Distance From Home]]&lt;=5,"1-5",HR_Analytics[[#This Row],[Distance From Home]]&lt;=10,"5-10",HR_Analytics[[#This Row],[Distance From Home]]&lt;=15,"10-15",HR_Analytics[[#This Row],[Distance From Home]]&lt;=20,"15-20",HR_Analytics[[#This Row],[Distance From Home]]&gt;20,"Above 20")</f>
        <v>15-20</v>
      </c>
      <c r="H414" s="3">
        <v>3</v>
      </c>
      <c r="I414" s="9" t="str">
        <f>VLOOKUP(H414,Mapping!$J$2:$K$6,2,0)</f>
        <v>Bachelors</v>
      </c>
      <c r="J414" s="9" t="s">
        <v>25</v>
      </c>
      <c r="K414" s="3">
        <v>550</v>
      </c>
      <c r="L414" s="3">
        <v>3</v>
      </c>
      <c r="M414" s="9" t="str">
        <f>VLOOKUP(L414,Mapping!$A$2:$B$5,2,0)</f>
        <v>Neutral</v>
      </c>
      <c r="N414" s="9" t="s">
        <v>14</v>
      </c>
      <c r="O414" s="3">
        <v>3</v>
      </c>
      <c r="P414" s="9" t="str">
        <f>VLOOKUP(O414,Mapping!$A$9:$B$12,2,0)</f>
        <v>High</v>
      </c>
      <c r="Q414" s="3">
        <v>2</v>
      </c>
      <c r="R414" s="9" t="str">
        <f>VLOOKUP(Q414,Mapping!$A$16:$B$20,2,0)</f>
        <v>Junior</v>
      </c>
      <c r="S414" s="9" t="s">
        <v>27</v>
      </c>
      <c r="T414" s="3">
        <v>3</v>
      </c>
      <c r="U414" s="9" t="str">
        <f>VLOOKUP(T414,Mapping!$E$9:$F$12,2,0)</f>
        <v>Neutral</v>
      </c>
      <c r="V414" s="9" t="s">
        <v>26</v>
      </c>
      <c r="W414" s="5">
        <v>4810</v>
      </c>
      <c r="X414" s="3">
        <v>2</v>
      </c>
      <c r="Y414" s="9" t="s">
        <v>17</v>
      </c>
      <c r="Z414" s="4">
        <v>14</v>
      </c>
      <c r="AA414" s="24">
        <f>HR_Analytics[[#This Row],[Salary Hike]]/100</f>
        <v>0.14000000000000001</v>
      </c>
      <c r="AB414" s="3">
        <v>3</v>
      </c>
      <c r="AC414" s="9" t="str">
        <f>VLOOKUP(AB414,Mapping!$E$2:$F$3,2,0)</f>
        <v>Excellent</v>
      </c>
      <c r="AD414" s="3">
        <v>3</v>
      </c>
      <c r="AE414" s="9" t="str">
        <f>VLOOKUP(AD414,Mapping!$E$16:$F$19,2,0)</f>
        <v>Neutral</v>
      </c>
      <c r="AF414" s="3">
        <v>1</v>
      </c>
      <c r="AG414" s="3">
        <v>19</v>
      </c>
      <c r="AH414" s="3" t="str" cm="1">
        <f t="array" ref="AH414">_xlfn.IFS(HR_Analytics[[#This Row],[Total Working Years]]&lt;=2,"0-2",HR_Analytics[[#This Row],[Total Working Years]]&lt;=5,"2-5",HR_Analytics[[#This Row],[Total Working Years]]&lt;=10,"5-10",HR_Analytics[[#This Row],[Total Working Years]]&lt;=20,"10-20",HR_Analytics[[#This Row],[Total Working Years]]&lt;=40,"20-40")</f>
        <v>10-20</v>
      </c>
      <c r="AI414" s="3">
        <v>5</v>
      </c>
      <c r="AJ414" s="3">
        <v>2</v>
      </c>
      <c r="AK414" s="9" t="str">
        <f>VLOOKUP(AJ414,Mapping!$J$10:$K$13,2,0)</f>
        <v>Good</v>
      </c>
      <c r="AL414" s="3">
        <v>10</v>
      </c>
      <c r="AM414" s="3" t="str" cm="1">
        <f t="array" ref="AM414">_xlfn.IFS(HR_Analytics[[#This Row],[Years At Company]]&lt;=2,"0-2",HR_Analytics[[#This Row],[Years At Company]]&lt;=5,"2-5",HR_Analytics[[#This Row],[Years At Company]]&lt;=10,"5-10",HR_Analytics[[#This Row],[Years At Company]]&lt;=20,"10-20",HR_Analytics[[#This Row],[Years At Company]]&lt;=40,"20-40")</f>
        <v>5-10</v>
      </c>
      <c r="AN414" s="3">
        <v>7</v>
      </c>
      <c r="AO414" s="3" t="str" cm="1">
        <f t="array" ref="AO414">_xlfn.IFS(HR_Analytics[[#This Row],[Years In Current Role]]&lt;=2,"0-2",HR_Analytics[[#This Row],[Years In Current Role]]&lt;=5,"2-5",HR_Analytics[[#This Row],[Years In Current Role]]&lt;=10,"5-10",HR_Analytics[[#This Row],[Years In Current Role]]&lt;=15,"10-15",HR_Analytics[[#This Row],[Years In Current Role]]&gt;15,"Above 15")</f>
        <v>5-10</v>
      </c>
      <c r="AP414" s="3">
        <v>0</v>
      </c>
      <c r="AQ414" s="14" t="str" cm="1">
        <f t="array" ref="AQ414">_xlfn.IFS(HR_Analytics[[#This Row],[Years Since Last Promotion]]&lt;=2,"0-2",HR_Analytics[[#This Row],[Years Since Last Promotion]]&lt;=5,"2-5",HR_Analytics[[#This Row],[Years Since Last Promotion]]&lt;=10,"5-10",HR_Analytics[[#This Row],[Years Since Last Promotion]]&lt;=15,"10-15")</f>
        <v>0-2</v>
      </c>
      <c r="AR414" s="14">
        <v>8</v>
      </c>
      <c r="AS414" s="3" t="str" cm="1">
        <f t="array" ref="AS4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15" spans="1:45" x14ac:dyDescent="0.25">
      <c r="A415" s="12">
        <v>42</v>
      </c>
      <c r="B415" s="12" t="str" cm="1">
        <f t="array" ref="B415">_xlfn.IFS(HR_Analytics[[#This Row],[Age]]&lt;=30,"Below 30",HR_Analytics[[#This Row],[Age]]&lt;=40,"30-40",HR_Analytics[[#This Row],[Age]]&lt;=60,"40-60")</f>
        <v>40-60</v>
      </c>
      <c r="C415" s="9" t="s">
        <v>17</v>
      </c>
      <c r="D415" s="9" t="s">
        <v>18</v>
      </c>
      <c r="E415" s="9" t="s">
        <v>19</v>
      </c>
      <c r="F415" s="3">
        <v>28</v>
      </c>
      <c r="G415" s="3" t="str" cm="1">
        <f t="array" ref="G415">_xlfn.IFS(HR_Analytics[[#This Row],[Distance From Home]]&lt;=5,"1-5",HR_Analytics[[#This Row],[Distance From Home]]&lt;=10,"5-10",HR_Analytics[[#This Row],[Distance From Home]]&lt;=15,"10-15",HR_Analytics[[#This Row],[Distance From Home]]&lt;=20,"15-20",HR_Analytics[[#This Row],[Distance From Home]]&gt;20,"Above 20")</f>
        <v>Above 20</v>
      </c>
      <c r="H415" s="3">
        <v>4</v>
      </c>
      <c r="I415" s="9" t="str">
        <f>VLOOKUP(H415,Mapping!$J$2:$K$6,2,0)</f>
        <v>Masters</v>
      </c>
      <c r="J415" s="9" t="s">
        <v>34</v>
      </c>
      <c r="K415" s="3">
        <v>551</v>
      </c>
      <c r="L415" s="3">
        <v>4</v>
      </c>
      <c r="M415" s="9" t="str">
        <f>VLOOKUP(L415,Mapping!$A$2:$B$5,2,0)</f>
        <v>Satisfied</v>
      </c>
      <c r="N415" s="9" t="s">
        <v>14</v>
      </c>
      <c r="O415" s="3">
        <v>2</v>
      </c>
      <c r="P415" s="9" t="str">
        <f>VLOOKUP(O415,Mapping!$A$9:$B$12,2,0)</f>
        <v>Medium</v>
      </c>
      <c r="Q415" s="3">
        <v>2</v>
      </c>
      <c r="R415" s="9" t="str">
        <f>VLOOKUP(Q415,Mapping!$A$16:$B$20,2,0)</f>
        <v>Junior</v>
      </c>
      <c r="S415" s="9" t="s">
        <v>28</v>
      </c>
      <c r="T415" s="3">
        <v>4</v>
      </c>
      <c r="U415" s="9" t="str">
        <f>VLOOKUP(T415,Mapping!$E$9:$F$12,2,0)</f>
        <v>Satisfied</v>
      </c>
      <c r="V415" s="9" t="s">
        <v>22</v>
      </c>
      <c r="W415" s="5">
        <v>4523</v>
      </c>
      <c r="X415" s="3">
        <v>0</v>
      </c>
      <c r="Y415" s="9" t="s">
        <v>17</v>
      </c>
      <c r="Z415" s="4">
        <v>11</v>
      </c>
      <c r="AA415" s="24">
        <f>HR_Analytics[[#This Row],[Salary Hike]]/100</f>
        <v>0.11</v>
      </c>
      <c r="AB415" s="3">
        <v>3</v>
      </c>
      <c r="AC415" s="9" t="str">
        <f>VLOOKUP(AB415,Mapping!$E$2:$F$3,2,0)</f>
        <v>Excellent</v>
      </c>
      <c r="AD415" s="3">
        <v>4</v>
      </c>
      <c r="AE415" s="9" t="str">
        <f>VLOOKUP(AD415,Mapping!$E$16:$F$19,2,0)</f>
        <v>Satisfied</v>
      </c>
      <c r="AF415" s="3">
        <v>3</v>
      </c>
      <c r="AG415" s="3">
        <v>7</v>
      </c>
      <c r="AH415" s="3" t="str" cm="1">
        <f t="array" ref="AH415">_xlfn.IFS(HR_Analytics[[#This Row],[Total Working Years]]&lt;=2,"0-2",HR_Analytics[[#This Row],[Total Working Years]]&lt;=5,"2-5",HR_Analytics[[#This Row],[Total Working Years]]&lt;=10,"5-10",HR_Analytics[[#This Row],[Total Working Years]]&lt;=20,"10-20",HR_Analytics[[#This Row],[Total Working Years]]&lt;=40,"20-40")</f>
        <v>5-10</v>
      </c>
      <c r="AI415" s="3">
        <v>4</v>
      </c>
      <c r="AJ415" s="3">
        <v>4</v>
      </c>
      <c r="AK415" s="9" t="str">
        <f>VLOOKUP(AJ415,Mapping!$J$10:$K$13,2,0)</f>
        <v>Best</v>
      </c>
      <c r="AL415" s="3">
        <v>6</v>
      </c>
      <c r="AM415" s="3" t="str" cm="1">
        <f t="array" ref="AM415">_xlfn.IFS(HR_Analytics[[#This Row],[Years At Company]]&lt;=2,"0-2",HR_Analytics[[#This Row],[Years At Company]]&lt;=5,"2-5",HR_Analytics[[#This Row],[Years At Company]]&lt;=10,"5-10",HR_Analytics[[#This Row],[Years At Company]]&lt;=20,"10-20",HR_Analytics[[#This Row],[Years At Company]]&lt;=40,"20-40")</f>
        <v>5-10</v>
      </c>
      <c r="AN415" s="3">
        <v>5</v>
      </c>
      <c r="AO415" s="3" t="str" cm="1">
        <f t="array" ref="AO415">_xlfn.IFS(HR_Analytics[[#This Row],[Years In Current Role]]&lt;=2,"0-2",HR_Analytics[[#This Row],[Years In Current Role]]&lt;=5,"2-5",HR_Analytics[[#This Row],[Years In Current Role]]&lt;=10,"5-10",HR_Analytics[[#This Row],[Years In Current Role]]&lt;=15,"10-15",HR_Analytics[[#This Row],[Years In Current Role]]&gt;15,"Above 15")</f>
        <v>2-5</v>
      </c>
      <c r="AP415" s="3">
        <v>0</v>
      </c>
      <c r="AQ415" s="14" t="str" cm="1">
        <f t="array" ref="AQ415">_xlfn.IFS(HR_Analytics[[#This Row],[Years Since Last Promotion]]&lt;=2,"0-2",HR_Analytics[[#This Row],[Years Since Last Promotion]]&lt;=5,"2-5",HR_Analytics[[#This Row],[Years Since Last Promotion]]&lt;=10,"5-10",HR_Analytics[[#This Row],[Years Since Last Promotion]]&lt;=15,"10-15")</f>
        <v>0-2</v>
      </c>
      <c r="AR415" s="14">
        <v>4</v>
      </c>
      <c r="AS415" s="3" t="str" cm="1">
        <f t="array" ref="AS4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16" spans="1:45" x14ac:dyDescent="0.25">
      <c r="A416" s="12">
        <v>24</v>
      </c>
      <c r="B416" s="12" t="str" cm="1">
        <f t="array" ref="B416">_xlfn.IFS(HR_Analytics[[#This Row],[Age]]&lt;=30,"Below 30",HR_Analytics[[#This Row],[Age]]&lt;=40,"30-40",HR_Analytics[[#This Row],[Age]]&lt;=60,"40-60")</f>
        <v>Below 30</v>
      </c>
      <c r="C416" s="9" t="s">
        <v>10</v>
      </c>
      <c r="D416" s="9" t="s">
        <v>11</v>
      </c>
      <c r="E416" s="9" t="s">
        <v>12</v>
      </c>
      <c r="F416" s="3">
        <v>1</v>
      </c>
      <c r="G416" s="3" t="str" cm="1">
        <f t="array" ref="G416">_xlfn.IFS(HR_Analytics[[#This Row],[Distance From Home]]&lt;=5,"1-5",HR_Analytics[[#This Row],[Distance From Home]]&lt;=10,"5-10",HR_Analytics[[#This Row],[Distance From Home]]&lt;=15,"10-15",HR_Analytics[[#This Row],[Distance From Home]]&lt;=20,"15-20",HR_Analytics[[#This Row],[Distance From Home]]&gt;20,"Above 20")</f>
        <v>1-5</v>
      </c>
      <c r="H416" s="3">
        <v>1</v>
      </c>
      <c r="I416" s="9" t="str">
        <f>VLOOKUP(H416,Mapping!$J$2:$K$6,2,0)</f>
        <v>Below College</v>
      </c>
      <c r="J416" s="9" t="s">
        <v>34</v>
      </c>
      <c r="K416" s="3">
        <v>554</v>
      </c>
      <c r="L416" s="3">
        <v>1</v>
      </c>
      <c r="M416" s="9" t="str">
        <f>VLOOKUP(L416,Mapping!$A$2:$B$5,2,0)</f>
        <v>Very Dissatisfied</v>
      </c>
      <c r="N416" s="9" t="s">
        <v>14</v>
      </c>
      <c r="O416" s="3">
        <v>3</v>
      </c>
      <c r="P416" s="9" t="str">
        <f>VLOOKUP(O416,Mapping!$A$9:$B$12,2,0)</f>
        <v>High</v>
      </c>
      <c r="Q416" s="3">
        <v>1</v>
      </c>
      <c r="R416" s="9" t="str">
        <f>VLOOKUP(Q416,Mapping!$A$16:$B$20,2,0)</f>
        <v>Entry Level</v>
      </c>
      <c r="S416" s="9" t="s">
        <v>31</v>
      </c>
      <c r="T416" s="3">
        <v>2</v>
      </c>
      <c r="U416" s="9" t="str">
        <f>VLOOKUP(T416,Mapping!$E$9:$F$12,2,0)</f>
        <v>Dissatisfied</v>
      </c>
      <c r="V416" s="9" t="s">
        <v>16</v>
      </c>
      <c r="W416" s="5">
        <v>3202</v>
      </c>
      <c r="X416" s="3">
        <v>1</v>
      </c>
      <c r="Y416" s="9" t="s">
        <v>10</v>
      </c>
      <c r="Z416" s="4">
        <v>16</v>
      </c>
      <c r="AA416" s="24">
        <f>HR_Analytics[[#This Row],[Salary Hike]]/100</f>
        <v>0.16</v>
      </c>
      <c r="AB416" s="3">
        <v>3</v>
      </c>
      <c r="AC416" s="9" t="str">
        <f>VLOOKUP(AB416,Mapping!$E$2:$F$3,2,0)</f>
        <v>Excellent</v>
      </c>
      <c r="AD416" s="3">
        <v>2</v>
      </c>
      <c r="AE416" s="9" t="str">
        <f>VLOOKUP(AD416,Mapping!$E$16:$F$19,2,0)</f>
        <v>Dissatisfied</v>
      </c>
      <c r="AF416" s="3">
        <v>0</v>
      </c>
      <c r="AG416" s="3">
        <v>6</v>
      </c>
      <c r="AH416" s="3" t="str" cm="1">
        <f t="array" ref="AH416">_xlfn.IFS(HR_Analytics[[#This Row],[Total Working Years]]&lt;=2,"0-2",HR_Analytics[[#This Row],[Total Working Years]]&lt;=5,"2-5",HR_Analytics[[#This Row],[Total Working Years]]&lt;=10,"5-10",HR_Analytics[[#This Row],[Total Working Years]]&lt;=20,"10-20",HR_Analytics[[#This Row],[Total Working Years]]&lt;=40,"20-40")</f>
        <v>5-10</v>
      </c>
      <c r="AI416" s="3">
        <v>4</v>
      </c>
      <c r="AJ416" s="3">
        <v>3</v>
      </c>
      <c r="AK416" s="9" t="str">
        <f>VLOOKUP(AJ416,Mapping!$J$10:$K$13,2,0)</f>
        <v>Better</v>
      </c>
      <c r="AL416" s="3">
        <v>5</v>
      </c>
      <c r="AM416" s="3" t="str" cm="1">
        <f t="array" ref="AM416">_xlfn.IFS(HR_Analytics[[#This Row],[Years At Company]]&lt;=2,"0-2",HR_Analytics[[#This Row],[Years At Company]]&lt;=5,"2-5",HR_Analytics[[#This Row],[Years At Company]]&lt;=10,"5-10",HR_Analytics[[#This Row],[Years At Company]]&lt;=20,"10-20",HR_Analytics[[#This Row],[Years At Company]]&lt;=40,"20-40")</f>
        <v>2-5</v>
      </c>
      <c r="AN416" s="3">
        <v>3</v>
      </c>
      <c r="AO416" s="3" t="str" cm="1">
        <f t="array" ref="AO416">_xlfn.IFS(HR_Analytics[[#This Row],[Years In Current Role]]&lt;=2,"0-2",HR_Analytics[[#This Row],[Years In Current Role]]&lt;=5,"2-5",HR_Analytics[[#This Row],[Years In Current Role]]&lt;=10,"5-10",HR_Analytics[[#This Row],[Years In Current Role]]&lt;=15,"10-15",HR_Analytics[[#This Row],[Years In Current Role]]&gt;15,"Above 15")</f>
        <v>2-5</v>
      </c>
      <c r="AP416" s="3">
        <v>1</v>
      </c>
      <c r="AQ416" s="14" t="str" cm="1">
        <f t="array" ref="AQ416">_xlfn.IFS(HR_Analytics[[#This Row],[Years Since Last Promotion]]&lt;=2,"0-2",HR_Analytics[[#This Row],[Years Since Last Promotion]]&lt;=5,"2-5",HR_Analytics[[#This Row],[Years Since Last Promotion]]&lt;=10,"5-10",HR_Analytics[[#This Row],[Years Since Last Promotion]]&lt;=15,"10-15")</f>
        <v>0-2</v>
      </c>
      <c r="AR416" s="14">
        <v>4</v>
      </c>
      <c r="AS416" s="3" t="str" cm="1">
        <f t="array" ref="AS4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17" spans="1:45" x14ac:dyDescent="0.25">
      <c r="A417" s="12">
        <v>34</v>
      </c>
      <c r="B417" s="12" t="str" cm="1">
        <f t="array" ref="B417">_xlfn.IFS(HR_Analytics[[#This Row],[Age]]&lt;=30,"Below 30",HR_Analytics[[#This Row],[Age]]&lt;=40,"30-40",HR_Analytics[[#This Row],[Age]]&lt;=60,"40-60")</f>
        <v>30-40</v>
      </c>
      <c r="C417" s="9" t="s">
        <v>10</v>
      </c>
      <c r="D417" s="9" t="s">
        <v>18</v>
      </c>
      <c r="E417" s="9" t="s">
        <v>12</v>
      </c>
      <c r="F417" s="3">
        <v>6</v>
      </c>
      <c r="G417" s="3" t="str" cm="1">
        <f t="array" ref="G417">_xlfn.IFS(HR_Analytics[[#This Row],[Distance From Home]]&lt;=5,"1-5",HR_Analytics[[#This Row],[Distance From Home]]&lt;=10,"5-10",HR_Analytics[[#This Row],[Distance From Home]]&lt;=15,"10-15",HR_Analytics[[#This Row],[Distance From Home]]&lt;=20,"15-20",HR_Analytics[[#This Row],[Distance From Home]]&gt;20,"Above 20")</f>
        <v>5-10</v>
      </c>
      <c r="H417" s="3">
        <v>2</v>
      </c>
      <c r="I417" s="9" t="str">
        <f>VLOOKUP(H417,Mapping!$J$2:$K$6,2,0)</f>
        <v>College</v>
      </c>
      <c r="J417" s="9" t="s">
        <v>33</v>
      </c>
      <c r="K417" s="3">
        <v>555</v>
      </c>
      <c r="L417" s="3">
        <v>4</v>
      </c>
      <c r="M417" s="9" t="str">
        <f>VLOOKUP(L417,Mapping!$A$2:$B$5,2,0)</f>
        <v>Satisfied</v>
      </c>
      <c r="N417" s="9" t="s">
        <v>14</v>
      </c>
      <c r="O417" s="3">
        <v>1</v>
      </c>
      <c r="P417" s="9" t="str">
        <f>VLOOKUP(O417,Mapping!$A$9:$B$12,2,0)</f>
        <v>Low</v>
      </c>
      <c r="Q417" s="3">
        <v>1</v>
      </c>
      <c r="R417" s="9" t="str">
        <f>VLOOKUP(Q417,Mapping!$A$16:$B$20,2,0)</f>
        <v>Entry Level</v>
      </c>
      <c r="S417" s="9" t="s">
        <v>31</v>
      </c>
      <c r="T417" s="3">
        <v>3</v>
      </c>
      <c r="U417" s="9" t="str">
        <f>VLOOKUP(T417,Mapping!$E$9:$F$12,2,0)</f>
        <v>Neutral</v>
      </c>
      <c r="V417" s="9" t="s">
        <v>26</v>
      </c>
      <c r="W417" s="5">
        <v>2351</v>
      </c>
      <c r="X417" s="3">
        <v>0</v>
      </c>
      <c r="Y417" s="9" t="s">
        <v>17</v>
      </c>
      <c r="Z417" s="4">
        <v>16</v>
      </c>
      <c r="AA417" s="24">
        <f>HR_Analytics[[#This Row],[Salary Hike]]/100</f>
        <v>0.16</v>
      </c>
      <c r="AB417" s="3">
        <v>3</v>
      </c>
      <c r="AC417" s="9" t="str">
        <f>VLOOKUP(AB417,Mapping!$E$2:$F$3,2,0)</f>
        <v>Excellent</v>
      </c>
      <c r="AD417" s="3">
        <v>4</v>
      </c>
      <c r="AE417" s="9" t="str">
        <f>VLOOKUP(AD417,Mapping!$E$16:$F$19,2,0)</f>
        <v>Satisfied</v>
      </c>
      <c r="AF417" s="3">
        <v>1</v>
      </c>
      <c r="AG417" s="3">
        <v>3</v>
      </c>
      <c r="AH417" s="3" t="str" cm="1">
        <f t="array" ref="AH417">_xlfn.IFS(HR_Analytics[[#This Row],[Total Working Years]]&lt;=2,"0-2",HR_Analytics[[#This Row],[Total Working Years]]&lt;=5,"2-5",HR_Analytics[[#This Row],[Total Working Years]]&lt;=10,"5-10",HR_Analytics[[#This Row],[Total Working Years]]&lt;=20,"10-20",HR_Analytics[[#This Row],[Total Working Years]]&lt;=40,"20-40")</f>
        <v>2-5</v>
      </c>
      <c r="AI417" s="3">
        <v>3</v>
      </c>
      <c r="AJ417" s="3">
        <v>2</v>
      </c>
      <c r="AK417" s="9" t="str">
        <f>VLOOKUP(AJ417,Mapping!$J$10:$K$13,2,0)</f>
        <v>Good</v>
      </c>
      <c r="AL417" s="3">
        <v>2</v>
      </c>
      <c r="AM417" s="3" t="str" cm="1">
        <f t="array" ref="AM417">_xlfn.IFS(HR_Analytics[[#This Row],[Years At Company]]&lt;=2,"0-2",HR_Analytics[[#This Row],[Years At Company]]&lt;=5,"2-5",HR_Analytics[[#This Row],[Years At Company]]&lt;=10,"5-10",HR_Analytics[[#This Row],[Years At Company]]&lt;=20,"10-20",HR_Analytics[[#This Row],[Years At Company]]&lt;=40,"20-40")</f>
        <v>0-2</v>
      </c>
      <c r="AN417" s="3">
        <v>2</v>
      </c>
      <c r="AO417" s="3" t="str" cm="1">
        <f t="array" ref="AO417">_xlfn.IFS(HR_Analytics[[#This Row],[Years In Current Role]]&lt;=2,"0-2",HR_Analytics[[#This Row],[Years In Current Role]]&lt;=5,"2-5",HR_Analytics[[#This Row],[Years In Current Role]]&lt;=10,"5-10",HR_Analytics[[#This Row],[Years In Current Role]]&lt;=15,"10-15",HR_Analytics[[#This Row],[Years In Current Role]]&gt;15,"Above 15")</f>
        <v>0-2</v>
      </c>
      <c r="AP417" s="3">
        <v>1</v>
      </c>
      <c r="AQ417" s="14" t="str" cm="1">
        <f t="array" ref="AQ417">_xlfn.IFS(HR_Analytics[[#This Row],[Years Since Last Promotion]]&lt;=2,"0-2",HR_Analytics[[#This Row],[Years Since Last Promotion]]&lt;=5,"2-5",HR_Analytics[[#This Row],[Years Since Last Promotion]]&lt;=10,"5-10",HR_Analytics[[#This Row],[Years Since Last Promotion]]&lt;=15,"10-15")</f>
        <v>0-2</v>
      </c>
      <c r="AR417" s="14">
        <v>0</v>
      </c>
      <c r="AS417" s="3" t="str" cm="1">
        <f t="array" ref="AS4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18" spans="1:45" x14ac:dyDescent="0.25">
      <c r="A418" s="12">
        <v>38</v>
      </c>
      <c r="B418" s="12" t="str" cm="1">
        <f t="array" ref="B418">_xlfn.IFS(HR_Analytics[[#This Row],[Age]]&lt;=30,"Below 30",HR_Analytics[[#This Row],[Age]]&lt;=40,"30-40",HR_Analytics[[#This Row],[Age]]&lt;=60,"40-60")</f>
        <v>30-40</v>
      </c>
      <c r="C418" s="9" t="s">
        <v>17</v>
      </c>
      <c r="D418" s="9" t="s">
        <v>18</v>
      </c>
      <c r="E418" s="9" t="s">
        <v>19</v>
      </c>
      <c r="F418" s="3">
        <v>2</v>
      </c>
      <c r="G418" s="3" t="str" cm="1">
        <f t="array" ref="G418">_xlfn.IFS(HR_Analytics[[#This Row],[Distance From Home]]&lt;=5,"1-5",HR_Analytics[[#This Row],[Distance From Home]]&lt;=10,"5-10",HR_Analytics[[#This Row],[Distance From Home]]&lt;=15,"10-15",HR_Analytics[[#This Row],[Distance From Home]]&lt;=20,"15-20",HR_Analytics[[#This Row],[Distance From Home]]&gt;20,"Above 20")</f>
        <v>1-5</v>
      </c>
      <c r="H418" s="3">
        <v>2</v>
      </c>
      <c r="I418" s="9" t="str">
        <f>VLOOKUP(H418,Mapping!$J$2:$K$6,2,0)</f>
        <v>College</v>
      </c>
      <c r="J418" s="9" t="s">
        <v>13</v>
      </c>
      <c r="K418" s="3">
        <v>556</v>
      </c>
      <c r="L418" s="3">
        <v>4</v>
      </c>
      <c r="M418" s="9" t="str">
        <f>VLOOKUP(L418,Mapping!$A$2:$B$5,2,0)</f>
        <v>Satisfied</v>
      </c>
      <c r="N418" s="9" t="s">
        <v>20</v>
      </c>
      <c r="O418" s="3">
        <v>3</v>
      </c>
      <c r="P418" s="9" t="str">
        <f>VLOOKUP(O418,Mapping!$A$9:$B$12,2,0)</f>
        <v>High</v>
      </c>
      <c r="Q418" s="3">
        <v>1</v>
      </c>
      <c r="R418" s="9" t="str">
        <f>VLOOKUP(Q418,Mapping!$A$16:$B$20,2,0)</f>
        <v>Entry Level</v>
      </c>
      <c r="S418" s="9" t="s">
        <v>24</v>
      </c>
      <c r="T418" s="3">
        <v>4</v>
      </c>
      <c r="U418" s="9" t="str">
        <f>VLOOKUP(T418,Mapping!$E$9:$F$12,2,0)</f>
        <v>Satisfied</v>
      </c>
      <c r="V418" s="9" t="s">
        <v>22</v>
      </c>
      <c r="W418" s="5">
        <v>1702</v>
      </c>
      <c r="X418" s="3">
        <v>1</v>
      </c>
      <c r="Y418" s="9" t="s">
        <v>10</v>
      </c>
      <c r="Z418" s="4">
        <v>23</v>
      </c>
      <c r="AA418" s="24">
        <f>HR_Analytics[[#This Row],[Salary Hike]]/100</f>
        <v>0.23</v>
      </c>
      <c r="AB418" s="3">
        <v>4</v>
      </c>
      <c r="AC418" s="9" t="str">
        <f>VLOOKUP(AB418,Mapping!$E$2:$F$3,2,0)</f>
        <v>Outstanding</v>
      </c>
      <c r="AD418" s="3">
        <v>3</v>
      </c>
      <c r="AE418" s="9" t="str">
        <f>VLOOKUP(AD418,Mapping!$E$16:$F$19,2,0)</f>
        <v>Neutral</v>
      </c>
      <c r="AF418" s="3">
        <v>1</v>
      </c>
      <c r="AG418" s="3">
        <v>1</v>
      </c>
      <c r="AH418" s="3" t="str" cm="1">
        <f t="array" ref="AH418">_xlfn.IFS(HR_Analytics[[#This Row],[Total Working Years]]&lt;=2,"0-2",HR_Analytics[[#This Row],[Total Working Years]]&lt;=5,"2-5",HR_Analytics[[#This Row],[Total Working Years]]&lt;=10,"5-10",HR_Analytics[[#This Row],[Total Working Years]]&lt;=20,"10-20",HR_Analytics[[#This Row],[Total Working Years]]&lt;=40,"20-40")</f>
        <v>0-2</v>
      </c>
      <c r="AI418" s="3">
        <v>3</v>
      </c>
      <c r="AJ418" s="3">
        <v>3</v>
      </c>
      <c r="AK418" s="9" t="str">
        <f>VLOOKUP(AJ418,Mapping!$J$10:$K$13,2,0)</f>
        <v>Better</v>
      </c>
      <c r="AL418" s="3">
        <v>1</v>
      </c>
      <c r="AM418" s="3" t="str" cm="1">
        <f t="array" ref="AM418">_xlfn.IFS(HR_Analytics[[#This Row],[Years At Company]]&lt;=2,"0-2",HR_Analytics[[#This Row],[Years At Company]]&lt;=5,"2-5",HR_Analytics[[#This Row],[Years At Company]]&lt;=10,"5-10",HR_Analytics[[#This Row],[Years At Company]]&lt;=20,"10-20",HR_Analytics[[#This Row],[Years At Company]]&lt;=40,"20-40")</f>
        <v>0-2</v>
      </c>
      <c r="AN418" s="3">
        <v>0</v>
      </c>
      <c r="AO418" s="3" t="str" cm="1">
        <f t="array" ref="AO418">_xlfn.IFS(HR_Analytics[[#This Row],[Years In Current Role]]&lt;=2,"0-2",HR_Analytics[[#This Row],[Years In Current Role]]&lt;=5,"2-5",HR_Analytics[[#This Row],[Years In Current Role]]&lt;=10,"5-10",HR_Analytics[[#This Row],[Years In Current Role]]&lt;=15,"10-15",HR_Analytics[[#This Row],[Years In Current Role]]&gt;15,"Above 15")</f>
        <v>0-2</v>
      </c>
      <c r="AP418" s="3">
        <v>0</v>
      </c>
      <c r="AQ418" s="14" t="str" cm="1">
        <f t="array" ref="AQ418">_xlfn.IFS(HR_Analytics[[#This Row],[Years Since Last Promotion]]&lt;=2,"0-2",HR_Analytics[[#This Row],[Years Since Last Promotion]]&lt;=5,"2-5",HR_Analytics[[#This Row],[Years Since Last Promotion]]&lt;=10,"5-10",HR_Analytics[[#This Row],[Years Since Last Promotion]]&lt;=15,"10-15")</f>
        <v>0-2</v>
      </c>
      <c r="AR418" s="14">
        <v>0</v>
      </c>
      <c r="AS418" s="3" t="str" cm="1">
        <f t="array" ref="AS4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19" spans="1:45" x14ac:dyDescent="0.25">
      <c r="A419" s="12">
        <v>40</v>
      </c>
      <c r="B419" s="12" t="str" cm="1">
        <f t="array" ref="B419">_xlfn.IFS(HR_Analytics[[#This Row],[Age]]&lt;=30,"Below 30",HR_Analytics[[#This Row],[Age]]&lt;=40,"30-40",HR_Analytics[[#This Row],[Age]]&lt;=60,"40-60")</f>
        <v>30-40</v>
      </c>
      <c r="C419" s="9" t="s">
        <v>17</v>
      </c>
      <c r="D419" s="9" t="s">
        <v>11</v>
      </c>
      <c r="E419" s="9" t="s">
        <v>12</v>
      </c>
      <c r="F419" s="3">
        <v>2</v>
      </c>
      <c r="G419" s="3" t="str" cm="1">
        <f t="array" ref="G419">_xlfn.IFS(HR_Analytics[[#This Row],[Distance From Home]]&lt;=5,"1-5",HR_Analytics[[#This Row],[Distance From Home]]&lt;=10,"5-10",HR_Analytics[[#This Row],[Distance From Home]]&lt;=15,"10-15",HR_Analytics[[#This Row],[Distance From Home]]&lt;=20,"15-20",HR_Analytics[[#This Row],[Distance From Home]]&gt;20,"Above 20")</f>
        <v>1-5</v>
      </c>
      <c r="H419" s="3">
        <v>4</v>
      </c>
      <c r="I419" s="9" t="str">
        <f>VLOOKUP(H419,Mapping!$J$2:$K$6,2,0)</f>
        <v>Masters</v>
      </c>
      <c r="J419" s="9" t="s">
        <v>13</v>
      </c>
      <c r="K419" s="3">
        <v>558</v>
      </c>
      <c r="L419" s="3">
        <v>3</v>
      </c>
      <c r="M419" s="9" t="str">
        <f>VLOOKUP(L419,Mapping!$A$2:$B$5,2,0)</f>
        <v>Neutral</v>
      </c>
      <c r="N419" s="9" t="s">
        <v>14</v>
      </c>
      <c r="O419" s="3">
        <v>3</v>
      </c>
      <c r="P419" s="9" t="str">
        <f>VLOOKUP(O419,Mapping!$A$9:$B$12,2,0)</f>
        <v>High</v>
      </c>
      <c r="Q419" s="3">
        <v>5</v>
      </c>
      <c r="R419" s="9" t="str">
        <f>VLOOKUP(Q419,Mapping!$A$16:$B$20,2,0)</f>
        <v>Executive</v>
      </c>
      <c r="S419" s="9" t="s">
        <v>30</v>
      </c>
      <c r="T419" s="3">
        <v>3</v>
      </c>
      <c r="U419" s="9" t="str">
        <f>VLOOKUP(T419,Mapping!$E$9:$F$12,2,0)</f>
        <v>Neutral</v>
      </c>
      <c r="V419" s="9" t="s">
        <v>22</v>
      </c>
      <c r="W419" s="5">
        <v>18041</v>
      </c>
      <c r="X419" s="3">
        <v>0</v>
      </c>
      <c r="Y419" s="9" t="s">
        <v>17</v>
      </c>
      <c r="Z419" s="4">
        <v>14</v>
      </c>
      <c r="AA419" s="24">
        <f>HR_Analytics[[#This Row],[Salary Hike]]/100</f>
        <v>0.14000000000000001</v>
      </c>
      <c r="AB419" s="3">
        <v>3</v>
      </c>
      <c r="AC419" s="9" t="str">
        <f>VLOOKUP(AB419,Mapping!$E$2:$F$3,2,0)</f>
        <v>Excellent</v>
      </c>
      <c r="AD419" s="3">
        <v>4</v>
      </c>
      <c r="AE419" s="9" t="str">
        <f>VLOOKUP(AD419,Mapping!$E$16:$F$19,2,0)</f>
        <v>Satisfied</v>
      </c>
      <c r="AF419" s="3">
        <v>0</v>
      </c>
      <c r="AG419" s="3">
        <v>21</v>
      </c>
      <c r="AH419" s="3" t="str" cm="1">
        <f t="array" ref="AH419">_xlfn.IFS(HR_Analytics[[#This Row],[Total Working Years]]&lt;=2,"0-2",HR_Analytics[[#This Row],[Total Working Years]]&lt;=5,"2-5",HR_Analytics[[#This Row],[Total Working Years]]&lt;=10,"5-10",HR_Analytics[[#This Row],[Total Working Years]]&lt;=20,"10-20",HR_Analytics[[#This Row],[Total Working Years]]&lt;=40,"20-40")</f>
        <v>20-40</v>
      </c>
      <c r="AI419" s="3">
        <v>2</v>
      </c>
      <c r="AJ419" s="3">
        <v>3</v>
      </c>
      <c r="AK419" s="9" t="str">
        <f>VLOOKUP(AJ419,Mapping!$J$10:$K$13,2,0)</f>
        <v>Better</v>
      </c>
      <c r="AL419" s="3">
        <v>20</v>
      </c>
      <c r="AM419" s="3" t="str" cm="1">
        <f t="array" ref="AM419">_xlfn.IFS(HR_Analytics[[#This Row],[Years At Company]]&lt;=2,"0-2",HR_Analytics[[#This Row],[Years At Company]]&lt;=5,"2-5",HR_Analytics[[#This Row],[Years At Company]]&lt;=10,"5-10",HR_Analytics[[#This Row],[Years At Company]]&lt;=20,"10-20",HR_Analytics[[#This Row],[Years At Company]]&lt;=40,"20-40")</f>
        <v>10-20</v>
      </c>
      <c r="AN419" s="3">
        <v>15</v>
      </c>
      <c r="AO419" s="3" t="str" cm="1">
        <f t="array" ref="AO419">_xlfn.IFS(HR_Analytics[[#This Row],[Years In Current Role]]&lt;=2,"0-2",HR_Analytics[[#This Row],[Years In Current Role]]&lt;=5,"2-5",HR_Analytics[[#This Row],[Years In Current Role]]&lt;=10,"5-10",HR_Analytics[[#This Row],[Years In Current Role]]&lt;=15,"10-15",HR_Analytics[[#This Row],[Years In Current Role]]&gt;15,"Above 15")</f>
        <v>10-15</v>
      </c>
      <c r="AP419" s="3">
        <v>1</v>
      </c>
      <c r="AQ419" s="14" t="str" cm="1">
        <f t="array" ref="AQ419">_xlfn.IFS(HR_Analytics[[#This Row],[Years Since Last Promotion]]&lt;=2,"0-2",HR_Analytics[[#This Row],[Years Since Last Promotion]]&lt;=5,"2-5",HR_Analytics[[#This Row],[Years Since Last Promotion]]&lt;=10,"5-10",HR_Analytics[[#This Row],[Years Since Last Promotion]]&lt;=15,"10-15")</f>
        <v>0-2</v>
      </c>
      <c r="AR419" s="14">
        <v>12</v>
      </c>
      <c r="AS419" s="3" t="str" cm="1">
        <f t="array" ref="AS4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420" spans="1:45" x14ac:dyDescent="0.25">
      <c r="A420" s="12">
        <v>26</v>
      </c>
      <c r="B420" s="12" t="str" cm="1">
        <f t="array" ref="B420">_xlfn.IFS(HR_Analytics[[#This Row],[Age]]&lt;=30,"Below 30",HR_Analytics[[#This Row],[Age]]&lt;=40,"30-40",HR_Analytics[[#This Row],[Age]]&lt;=60,"40-60")</f>
        <v>Below 30</v>
      </c>
      <c r="C420" s="9" t="s">
        <v>17</v>
      </c>
      <c r="D420" s="9" t="s">
        <v>11</v>
      </c>
      <c r="E420" s="9" t="s">
        <v>19</v>
      </c>
      <c r="F420" s="3">
        <v>23</v>
      </c>
      <c r="G420" s="3" t="str" cm="1">
        <f t="array" ref="G420">_xlfn.IFS(HR_Analytics[[#This Row],[Distance From Home]]&lt;=5,"1-5",HR_Analytics[[#This Row],[Distance From Home]]&lt;=10,"5-10",HR_Analytics[[#This Row],[Distance From Home]]&lt;=15,"10-15",HR_Analytics[[#This Row],[Distance From Home]]&lt;=20,"15-20",HR_Analytics[[#This Row],[Distance From Home]]&gt;20,"Above 20")</f>
        <v>Above 20</v>
      </c>
      <c r="H420" s="3">
        <v>3</v>
      </c>
      <c r="I420" s="9" t="str">
        <f>VLOOKUP(H420,Mapping!$J$2:$K$6,2,0)</f>
        <v>Bachelors</v>
      </c>
      <c r="J420" s="9" t="s">
        <v>13</v>
      </c>
      <c r="K420" s="3">
        <v>560</v>
      </c>
      <c r="L420" s="3">
        <v>1</v>
      </c>
      <c r="M420" s="9" t="str">
        <f>VLOOKUP(L420,Mapping!$A$2:$B$5,2,0)</f>
        <v>Very Dissatisfied</v>
      </c>
      <c r="N420" s="9" t="s">
        <v>14</v>
      </c>
      <c r="O420" s="3">
        <v>3</v>
      </c>
      <c r="P420" s="9" t="str">
        <f>VLOOKUP(O420,Mapping!$A$9:$B$12,2,0)</f>
        <v>High</v>
      </c>
      <c r="Q420" s="3">
        <v>1</v>
      </c>
      <c r="R420" s="9" t="str">
        <f>VLOOKUP(Q420,Mapping!$A$16:$B$20,2,0)</f>
        <v>Entry Level</v>
      </c>
      <c r="S420" s="9" t="s">
        <v>21</v>
      </c>
      <c r="T420" s="3">
        <v>4</v>
      </c>
      <c r="U420" s="9" t="str">
        <f>VLOOKUP(T420,Mapping!$E$9:$F$12,2,0)</f>
        <v>Satisfied</v>
      </c>
      <c r="V420" s="9" t="s">
        <v>26</v>
      </c>
      <c r="W420" s="5">
        <v>2886</v>
      </c>
      <c r="X420" s="3">
        <v>1</v>
      </c>
      <c r="Y420" s="9" t="s">
        <v>17</v>
      </c>
      <c r="Z420" s="4">
        <v>22</v>
      </c>
      <c r="AA420" s="24">
        <f>HR_Analytics[[#This Row],[Salary Hike]]/100</f>
        <v>0.22</v>
      </c>
      <c r="AB420" s="3">
        <v>4</v>
      </c>
      <c r="AC420" s="9" t="str">
        <f>VLOOKUP(AB420,Mapping!$E$2:$F$3,2,0)</f>
        <v>Outstanding</v>
      </c>
      <c r="AD420" s="3">
        <v>2</v>
      </c>
      <c r="AE420" s="9" t="str">
        <f>VLOOKUP(AD420,Mapping!$E$16:$F$19,2,0)</f>
        <v>Dissatisfied</v>
      </c>
      <c r="AF420" s="3">
        <v>2</v>
      </c>
      <c r="AG420" s="3">
        <v>3</v>
      </c>
      <c r="AH420" s="3" t="str" cm="1">
        <f t="array" ref="AH420">_xlfn.IFS(HR_Analytics[[#This Row],[Total Working Years]]&lt;=2,"0-2",HR_Analytics[[#This Row],[Total Working Years]]&lt;=5,"2-5",HR_Analytics[[#This Row],[Total Working Years]]&lt;=10,"5-10",HR_Analytics[[#This Row],[Total Working Years]]&lt;=20,"10-20",HR_Analytics[[#This Row],[Total Working Years]]&lt;=40,"20-40")</f>
        <v>2-5</v>
      </c>
      <c r="AI420" s="3">
        <v>3</v>
      </c>
      <c r="AJ420" s="3">
        <v>1</v>
      </c>
      <c r="AK420" s="9" t="str">
        <f>VLOOKUP(AJ420,Mapping!$J$10:$K$13,2,0)</f>
        <v>Bad</v>
      </c>
      <c r="AL420" s="3">
        <v>3</v>
      </c>
      <c r="AM420" s="3" t="str" cm="1">
        <f t="array" ref="AM420">_xlfn.IFS(HR_Analytics[[#This Row],[Years At Company]]&lt;=2,"0-2",HR_Analytics[[#This Row],[Years At Company]]&lt;=5,"2-5",HR_Analytics[[#This Row],[Years At Company]]&lt;=10,"5-10",HR_Analytics[[#This Row],[Years At Company]]&lt;=20,"10-20",HR_Analytics[[#This Row],[Years At Company]]&lt;=40,"20-40")</f>
        <v>2-5</v>
      </c>
      <c r="AN420" s="3">
        <v>2</v>
      </c>
      <c r="AO420" s="3" t="str" cm="1">
        <f t="array" ref="AO420">_xlfn.IFS(HR_Analytics[[#This Row],[Years In Current Role]]&lt;=2,"0-2",HR_Analytics[[#This Row],[Years In Current Role]]&lt;=5,"2-5",HR_Analytics[[#This Row],[Years In Current Role]]&lt;=10,"5-10",HR_Analytics[[#This Row],[Years In Current Role]]&lt;=15,"10-15",HR_Analytics[[#This Row],[Years In Current Role]]&gt;15,"Above 15")</f>
        <v>0-2</v>
      </c>
      <c r="AP420" s="3">
        <v>0</v>
      </c>
      <c r="AQ420" s="14" t="str" cm="1">
        <f t="array" ref="AQ420">_xlfn.IFS(HR_Analytics[[#This Row],[Years Since Last Promotion]]&lt;=2,"0-2",HR_Analytics[[#This Row],[Years Since Last Promotion]]&lt;=5,"2-5",HR_Analytics[[#This Row],[Years Since Last Promotion]]&lt;=10,"5-10",HR_Analytics[[#This Row],[Years Since Last Promotion]]&lt;=15,"10-15")</f>
        <v>0-2</v>
      </c>
      <c r="AR420" s="14">
        <v>2</v>
      </c>
      <c r="AS420" s="3" t="str" cm="1">
        <f t="array" ref="AS4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21" spans="1:45" x14ac:dyDescent="0.25">
      <c r="A421" s="12">
        <v>30</v>
      </c>
      <c r="B421" s="12" t="str" cm="1">
        <f t="array" ref="B421">_xlfn.IFS(HR_Analytics[[#This Row],[Age]]&lt;=30,"Below 30",HR_Analytics[[#This Row],[Age]]&lt;=40,"30-40",HR_Analytics[[#This Row],[Age]]&lt;=60,"40-60")</f>
        <v>Below 30</v>
      </c>
      <c r="C421" s="9" t="s">
        <v>17</v>
      </c>
      <c r="D421" s="9" t="s">
        <v>29</v>
      </c>
      <c r="E421" s="9" t="s">
        <v>19</v>
      </c>
      <c r="F421" s="3">
        <v>3</v>
      </c>
      <c r="G421" s="3" t="str" cm="1">
        <f t="array" ref="G421">_xlfn.IFS(HR_Analytics[[#This Row],[Distance From Home]]&lt;=5,"1-5",HR_Analytics[[#This Row],[Distance From Home]]&lt;=10,"5-10",HR_Analytics[[#This Row],[Distance From Home]]&lt;=15,"10-15",HR_Analytics[[#This Row],[Distance From Home]]&lt;=20,"15-20",HR_Analytics[[#This Row],[Distance From Home]]&gt;20,"Above 20")</f>
        <v>1-5</v>
      </c>
      <c r="H421" s="3">
        <v>3</v>
      </c>
      <c r="I421" s="9" t="str">
        <f>VLOOKUP(H421,Mapping!$J$2:$K$6,2,0)</f>
        <v>Bachelors</v>
      </c>
      <c r="J421" s="9" t="s">
        <v>13</v>
      </c>
      <c r="K421" s="3">
        <v>562</v>
      </c>
      <c r="L421" s="3">
        <v>3</v>
      </c>
      <c r="M421" s="9" t="str">
        <f>VLOOKUP(L421,Mapping!$A$2:$B$5,2,0)</f>
        <v>Neutral</v>
      </c>
      <c r="N421" s="9" t="s">
        <v>20</v>
      </c>
      <c r="O421" s="3">
        <v>3</v>
      </c>
      <c r="P421" s="9" t="str">
        <f>VLOOKUP(O421,Mapping!$A$9:$B$12,2,0)</f>
        <v>High</v>
      </c>
      <c r="Q421" s="3">
        <v>1</v>
      </c>
      <c r="R421" s="9" t="str">
        <f>VLOOKUP(Q421,Mapping!$A$16:$B$20,2,0)</f>
        <v>Entry Level</v>
      </c>
      <c r="S421" s="9" t="s">
        <v>24</v>
      </c>
      <c r="T421" s="3">
        <v>4</v>
      </c>
      <c r="U421" s="9" t="str">
        <f>VLOOKUP(T421,Mapping!$E$9:$F$12,2,0)</f>
        <v>Satisfied</v>
      </c>
      <c r="V421" s="9" t="s">
        <v>22</v>
      </c>
      <c r="W421" s="5">
        <v>2097</v>
      </c>
      <c r="X421" s="3">
        <v>4</v>
      </c>
      <c r="Y421" s="9" t="s">
        <v>17</v>
      </c>
      <c r="Z421" s="4">
        <v>15</v>
      </c>
      <c r="AA421" s="24">
        <f>HR_Analytics[[#This Row],[Salary Hike]]/100</f>
        <v>0.15</v>
      </c>
      <c r="AB421" s="3">
        <v>3</v>
      </c>
      <c r="AC421" s="9" t="str">
        <f>VLOOKUP(AB421,Mapping!$E$2:$F$3,2,0)</f>
        <v>Excellent</v>
      </c>
      <c r="AD421" s="3">
        <v>3</v>
      </c>
      <c r="AE421" s="9" t="str">
        <f>VLOOKUP(AD421,Mapping!$E$16:$F$19,2,0)</f>
        <v>Neutral</v>
      </c>
      <c r="AF421" s="3">
        <v>1</v>
      </c>
      <c r="AG421" s="3">
        <v>9</v>
      </c>
      <c r="AH421" s="3" t="str" cm="1">
        <f t="array" ref="AH421">_xlfn.IFS(HR_Analytics[[#This Row],[Total Working Years]]&lt;=2,"0-2",HR_Analytics[[#This Row],[Total Working Years]]&lt;=5,"2-5",HR_Analytics[[#This Row],[Total Working Years]]&lt;=10,"5-10",HR_Analytics[[#This Row],[Total Working Years]]&lt;=20,"10-20",HR_Analytics[[#This Row],[Total Working Years]]&lt;=40,"20-40")</f>
        <v>5-10</v>
      </c>
      <c r="AI421" s="3">
        <v>3</v>
      </c>
      <c r="AJ421" s="3">
        <v>1</v>
      </c>
      <c r="AK421" s="9" t="str">
        <f>VLOOKUP(AJ421,Mapping!$J$10:$K$13,2,0)</f>
        <v>Bad</v>
      </c>
      <c r="AL421" s="3">
        <v>5</v>
      </c>
      <c r="AM421" s="3" t="str" cm="1">
        <f t="array" ref="AM421">_xlfn.IFS(HR_Analytics[[#This Row],[Years At Company]]&lt;=2,"0-2",HR_Analytics[[#This Row],[Years At Company]]&lt;=5,"2-5",HR_Analytics[[#This Row],[Years At Company]]&lt;=10,"5-10",HR_Analytics[[#This Row],[Years At Company]]&lt;=20,"10-20",HR_Analytics[[#This Row],[Years At Company]]&lt;=40,"20-40")</f>
        <v>2-5</v>
      </c>
      <c r="AN421" s="3">
        <v>3</v>
      </c>
      <c r="AO421" s="3" t="str" cm="1">
        <f t="array" ref="AO421">_xlfn.IFS(HR_Analytics[[#This Row],[Years In Current Role]]&lt;=2,"0-2",HR_Analytics[[#This Row],[Years In Current Role]]&lt;=5,"2-5",HR_Analytics[[#This Row],[Years In Current Role]]&lt;=10,"5-10",HR_Analytics[[#This Row],[Years In Current Role]]&lt;=15,"10-15",HR_Analytics[[#This Row],[Years In Current Role]]&gt;15,"Above 15")</f>
        <v>2-5</v>
      </c>
      <c r="AP421" s="3">
        <v>1</v>
      </c>
      <c r="AQ421" s="14" t="str" cm="1">
        <f t="array" ref="AQ421">_xlfn.IFS(HR_Analytics[[#This Row],[Years Since Last Promotion]]&lt;=2,"0-2",HR_Analytics[[#This Row],[Years Since Last Promotion]]&lt;=5,"2-5",HR_Analytics[[#This Row],[Years Since Last Promotion]]&lt;=10,"5-10",HR_Analytics[[#This Row],[Years Since Last Promotion]]&lt;=15,"10-15")</f>
        <v>0-2</v>
      </c>
      <c r="AR421" s="14">
        <v>4</v>
      </c>
      <c r="AS421" s="3" t="str" cm="1">
        <f t="array" ref="AS4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22" spans="1:45" x14ac:dyDescent="0.25">
      <c r="A422" s="12">
        <v>29</v>
      </c>
      <c r="B422" s="12" t="str" cm="1">
        <f t="array" ref="B422">_xlfn.IFS(HR_Analytics[[#This Row],[Age]]&lt;=30,"Below 30",HR_Analytics[[#This Row],[Age]]&lt;=40,"30-40",HR_Analytics[[#This Row],[Age]]&lt;=60,"40-60")</f>
        <v>Below 30</v>
      </c>
      <c r="C422" s="9" t="s">
        <v>17</v>
      </c>
      <c r="D422" s="9" t="s">
        <v>11</v>
      </c>
      <c r="E422" s="9" t="s">
        <v>19</v>
      </c>
      <c r="F422" s="3">
        <v>3</v>
      </c>
      <c r="G422" s="3" t="str" cm="1">
        <f t="array" ref="G422">_xlfn.IFS(HR_Analytics[[#This Row],[Distance From Home]]&lt;=5,"1-5",HR_Analytics[[#This Row],[Distance From Home]]&lt;=10,"5-10",HR_Analytics[[#This Row],[Distance From Home]]&lt;=15,"10-15",HR_Analytics[[#This Row],[Distance From Home]]&lt;=20,"15-20",HR_Analytics[[#This Row],[Distance From Home]]&gt;20,"Above 20")</f>
        <v>1-5</v>
      </c>
      <c r="H422" s="3">
        <v>4</v>
      </c>
      <c r="I422" s="9" t="str">
        <f>VLOOKUP(H422,Mapping!$J$2:$K$6,2,0)</f>
        <v>Masters</v>
      </c>
      <c r="J422" s="9" t="s">
        <v>25</v>
      </c>
      <c r="K422" s="3">
        <v>564</v>
      </c>
      <c r="L422" s="3">
        <v>2</v>
      </c>
      <c r="M422" s="9" t="str">
        <f>VLOOKUP(L422,Mapping!$A$2:$B$5,2,0)</f>
        <v>Dissatisfied</v>
      </c>
      <c r="N422" s="9" t="s">
        <v>20</v>
      </c>
      <c r="O422" s="3">
        <v>2</v>
      </c>
      <c r="P422" s="9" t="str">
        <f>VLOOKUP(O422,Mapping!$A$9:$B$12,2,0)</f>
        <v>Medium</v>
      </c>
      <c r="Q422" s="3">
        <v>3</v>
      </c>
      <c r="R422" s="9" t="str">
        <f>VLOOKUP(Q422,Mapping!$A$16:$B$20,2,0)</f>
        <v>Mid Level</v>
      </c>
      <c r="S422" s="9" t="s">
        <v>32</v>
      </c>
      <c r="T422" s="3">
        <v>3</v>
      </c>
      <c r="U422" s="9" t="str">
        <f>VLOOKUP(T422,Mapping!$E$9:$F$12,2,0)</f>
        <v>Neutral</v>
      </c>
      <c r="V422" s="9" t="s">
        <v>22</v>
      </c>
      <c r="W422" s="5">
        <v>11935</v>
      </c>
      <c r="X422" s="3">
        <v>1</v>
      </c>
      <c r="Y422" s="9" t="s">
        <v>17</v>
      </c>
      <c r="Z422" s="4">
        <v>18</v>
      </c>
      <c r="AA422" s="24">
        <f>HR_Analytics[[#This Row],[Salary Hike]]/100</f>
        <v>0.18</v>
      </c>
      <c r="AB422" s="3">
        <v>3</v>
      </c>
      <c r="AC422" s="9" t="str">
        <f>VLOOKUP(AB422,Mapping!$E$2:$F$3,2,0)</f>
        <v>Excellent</v>
      </c>
      <c r="AD422" s="3">
        <v>3</v>
      </c>
      <c r="AE422" s="9" t="str">
        <f>VLOOKUP(AD422,Mapping!$E$16:$F$19,2,0)</f>
        <v>Neutral</v>
      </c>
      <c r="AF422" s="3">
        <v>0</v>
      </c>
      <c r="AG422" s="3">
        <v>10</v>
      </c>
      <c r="AH422" s="3" t="str" cm="1">
        <f t="array" ref="AH422">_xlfn.IFS(HR_Analytics[[#This Row],[Total Working Years]]&lt;=2,"0-2",HR_Analytics[[#This Row],[Total Working Years]]&lt;=5,"2-5",HR_Analytics[[#This Row],[Total Working Years]]&lt;=10,"5-10",HR_Analytics[[#This Row],[Total Working Years]]&lt;=20,"10-20",HR_Analytics[[#This Row],[Total Working Years]]&lt;=40,"20-40")</f>
        <v>5-10</v>
      </c>
      <c r="AI422" s="3">
        <v>2</v>
      </c>
      <c r="AJ422" s="3">
        <v>3</v>
      </c>
      <c r="AK422" s="9" t="str">
        <f>VLOOKUP(AJ422,Mapping!$J$10:$K$13,2,0)</f>
        <v>Better</v>
      </c>
      <c r="AL422" s="3">
        <v>10</v>
      </c>
      <c r="AM422" s="3" t="str" cm="1">
        <f t="array" ref="AM422">_xlfn.IFS(HR_Analytics[[#This Row],[Years At Company]]&lt;=2,"0-2",HR_Analytics[[#This Row],[Years At Company]]&lt;=5,"2-5",HR_Analytics[[#This Row],[Years At Company]]&lt;=10,"5-10",HR_Analytics[[#This Row],[Years At Company]]&lt;=20,"10-20",HR_Analytics[[#This Row],[Years At Company]]&lt;=40,"20-40")</f>
        <v>5-10</v>
      </c>
      <c r="AN422" s="3">
        <v>2</v>
      </c>
      <c r="AO422" s="3" t="str" cm="1">
        <f t="array" ref="AO422">_xlfn.IFS(HR_Analytics[[#This Row],[Years In Current Role]]&lt;=2,"0-2",HR_Analytics[[#This Row],[Years In Current Role]]&lt;=5,"2-5",HR_Analytics[[#This Row],[Years In Current Role]]&lt;=10,"5-10",HR_Analytics[[#This Row],[Years In Current Role]]&lt;=15,"10-15",HR_Analytics[[#This Row],[Years In Current Role]]&gt;15,"Above 15")</f>
        <v>0-2</v>
      </c>
      <c r="AP422" s="3">
        <v>0</v>
      </c>
      <c r="AQ422" s="14" t="str" cm="1">
        <f t="array" ref="AQ422">_xlfn.IFS(HR_Analytics[[#This Row],[Years Since Last Promotion]]&lt;=2,"0-2",HR_Analytics[[#This Row],[Years Since Last Promotion]]&lt;=5,"2-5",HR_Analytics[[#This Row],[Years Since Last Promotion]]&lt;=10,"5-10",HR_Analytics[[#This Row],[Years Since Last Promotion]]&lt;=15,"10-15")</f>
        <v>0-2</v>
      </c>
      <c r="AR422" s="14">
        <v>7</v>
      </c>
      <c r="AS422" s="3" t="str" cm="1">
        <f t="array" ref="AS4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23" spans="1:45" x14ac:dyDescent="0.25">
      <c r="A423" s="12">
        <v>29</v>
      </c>
      <c r="B423" s="12" t="str" cm="1">
        <f t="array" ref="B423">_xlfn.IFS(HR_Analytics[[#This Row],[Age]]&lt;=30,"Below 30",HR_Analytics[[#This Row],[Age]]&lt;=40,"30-40",HR_Analytics[[#This Row],[Age]]&lt;=60,"40-60")</f>
        <v>Below 30</v>
      </c>
      <c r="C423" s="9" t="s">
        <v>10</v>
      </c>
      <c r="D423" s="9" t="s">
        <v>11</v>
      </c>
      <c r="E423" s="9" t="s">
        <v>19</v>
      </c>
      <c r="F423" s="3">
        <v>25</v>
      </c>
      <c r="G423" s="3" t="str" cm="1">
        <f t="array" ref="G423">_xlfn.IFS(HR_Analytics[[#This Row],[Distance From Home]]&lt;=5,"1-5",HR_Analytics[[#This Row],[Distance From Home]]&lt;=10,"5-10",HR_Analytics[[#This Row],[Distance From Home]]&lt;=15,"10-15",HR_Analytics[[#This Row],[Distance From Home]]&lt;=20,"15-20",HR_Analytics[[#This Row],[Distance From Home]]&gt;20,"Above 20")</f>
        <v>Above 20</v>
      </c>
      <c r="H423" s="3">
        <v>5</v>
      </c>
      <c r="I423" s="9" t="str">
        <f>VLOOKUP(H423,Mapping!$J$2:$K$6,2,0)</f>
        <v>Doctor</v>
      </c>
      <c r="J423" s="9" t="s">
        <v>34</v>
      </c>
      <c r="K423" s="3">
        <v>565</v>
      </c>
      <c r="L423" s="3">
        <v>3</v>
      </c>
      <c r="M423" s="9" t="str">
        <f>VLOOKUP(L423,Mapping!$A$2:$B$5,2,0)</f>
        <v>Neutral</v>
      </c>
      <c r="N423" s="9" t="s">
        <v>14</v>
      </c>
      <c r="O423" s="3">
        <v>2</v>
      </c>
      <c r="P423" s="9" t="str">
        <f>VLOOKUP(O423,Mapping!$A$9:$B$12,2,0)</f>
        <v>Medium</v>
      </c>
      <c r="Q423" s="3">
        <v>1</v>
      </c>
      <c r="R423" s="9" t="str">
        <f>VLOOKUP(Q423,Mapping!$A$16:$B$20,2,0)</f>
        <v>Entry Level</v>
      </c>
      <c r="S423" s="9" t="s">
        <v>21</v>
      </c>
      <c r="T423" s="3">
        <v>2</v>
      </c>
      <c r="U423" s="9" t="str">
        <f>VLOOKUP(T423,Mapping!$E$9:$F$12,2,0)</f>
        <v>Dissatisfied</v>
      </c>
      <c r="V423" s="9" t="s">
        <v>22</v>
      </c>
      <c r="W423" s="5">
        <v>2546</v>
      </c>
      <c r="X423" s="3">
        <v>5</v>
      </c>
      <c r="Y423" s="9" t="s">
        <v>17</v>
      </c>
      <c r="Z423" s="4">
        <v>16</v>
      </c>
      <c r="AA423" s="24">
        <f>HR_Analytics[[#This Row],[Salary Hike]]/100</f>
        <v>0.16</v>
      </c>
      <c r="AB423" s="3">
        <v>3</v>
      </c>
      <c r="AC423" s="9" t="str">
        <f>VLOOKUP(AB423,Mapping!$E$2:$F$3,2,0)</f>
        <v>Excellent</v>
      </c>
      <c r="AD423" s="3">
        <v>2</v>
      </c>
      <c r="AE423" s="9" t="str">
        <f>VLOOKUP(AD423,Mapping!$E$16:$F$19,2,0)</f>
        <v>Dissatisfied</v>
      </c>
      <c r="AF423" s="3">
        <v>0</v>
      </c>
      <c r="AG423" s="3">
        <v>6</v>
      </c>
      <c r="AH423" s="3" t="str" cm="1">
        <f t="array" ref="AH423">_xlfn.IFS(HR_Analytics[[#This Row],[Total Working Years]]&lt;=2,"0-2",HR_Analytics[[#This Row],[Total Working Years]]&lt;=5,"2-5",HR_Analytics[[#This Row],[Total Working Years]]&lt;=10,"5-10",HR_Analytics[[#This Row],[Total Working Years]]&lt;=20,"10-20",HR_Analytics[[#This Row],[Total Working Years]]&lt;=40,"20-40")</f>
        <v>5-10</v>
      </c>
      <c r="AI423" s="3">
        <v>2</v>
      </c>
      <c r="AJ423" s="3">
        <v>4</v>
      </c>
      <c r="AK423" s="9" t="str">
        <f>VLOOKUP(AJ423,Mapping!$J$10:$K$13,2,0)</f>
        <v>Best</v>
      </c>
      <c r="AL423" s="3">
        <v>2</v>
      </c>
      <c r="AM423" s="3" t="str" cm="1">
        <f t="array" ref="AM423">_xlfn.IFS(HR_Analytics[[#This Row],[Years At Company]]&lt;=2,"0-2",HR_Analytics[[#This Row],[Years At Company]]&lt;=5,"2-5",HR_Analytics[[#This Row],[Years At Company]]&lt;=10,"5-10",HR_Analytics[[#This Row],[Years At Company]]&lt;=20,"10-20",HR_Analytics[[#This Row],[Years At Company]]&lt;=40,"20-40")</f>
        <v>0-2</v>
      </c>
      <c r="AN423" s="3">
        <v>2</v>
      </c>
      <c r="AO423" s="3" t="str" cm="1">
        <f t="array" ref="AO423">_xlfn.IFS(HR_Analytics[[#This Row],[Years In Current Role]]&lt;=2,"0-2",HR_Analytics[[#This Row],[Years In Current Role]]&lt;=5,"2-5",HR_Analytics[[#This Row],[Years In Current Role]]&lt;=10,"5-10",HR_Analytics[[#This Row],[Years In Current Role]]&lt;=15,"10-15",HR_Analytics[[#This Row],[Years In Current Role]]&gt;15,"Above 15")</f>
        <v>0-2</v>
      </c>
      <c r="AP423" s="3">
        <v>1</v>
      </c>
      <c r="AQ423" s="14" t="str" cm="1">
        <f t="array" ref="AQ423">_xlfn.IFS(HR_Analytics[[#This Row],[Years Since Last Promotion]]&lt;=2,"0-2",HR_Analytics[[#This Row],[Years Since Last Promotion]]&lt;=5,"2-5",HR_Analytics[[#This Row],[Years Since Last Promotion]]&lt;=10,"5-10",HR_Analytics[[#This Row],[Years Since Last Promotion]]&lt;=15,"10-15")</f>
        <v>0-2</v>
      </c>
      <c r="AR423" s="14">
        <v>1</v>
      </c>
      <c r="AS423" s="3" t="str" cm="1">
        <f t="array" ref="AS4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24" spans="1:45" x14ac:dyDescent="0.25">
      <c r="A424" s="12">
        <v>19</v>
      </c>
      <c r="B424" s="12" t="str" cm="1">
        <f t="array" ref="B424">_xlfn.IFS(HR_Analytics[[#This Row],[Age]]&lt;=30,"Below 30",HR_Analytics[[#This Row],[Age]]&lt;=40,"30-40",HR_Analytics[[#This Row],[Age]]&lt;=60,"40-60")</f>
        <v>Below 30</v>
      </c>
      <c r="C424" s="9" t="s">
        <v>10</v>
      </c>
      <c r="D424" s="9" t="s">
        <v>11</v>
      </c>
      <c r="E424" s="9" t="s">
        <v>35</v>
      </c>
      <c r="F424" s="3">
        <v>2</v>
      </c>
      <c r="G424" s="3" t="str" cm="1">
        <f t="array" ref="G424">_xlfn.IFS(HR_Analytics[[#This Row],[Distance From Home]]&lt;=5,"1-5",HR_Analytics[[#This Row],[Distance From Home]]&lt;=10,"5-10",HR_Analytics[[#This Row],[Distance From Home]]&lt;=15,"10-15",HR_Analytics[[#This Row],[Distance From Home]]&lt;=20,"15-20",HR_Analytics[[#This Row],[Distance From Home]]&gt;20,"Above 20")</f>
        <v>1-5</v>
      </c>
      <c r="H424" s="3">
        <v>2</v>
      </c>
      <c r="I424" s="9" t="str">
        <f>VLOOKUP(H424,Mapping!$J$2:$K$6,2,0)</f>
        <v>College</v>
      </c>
      <c r="J424" s="9" t="s">
        <v>34</v>
      </c>
      <c r="K424" s="3">
        <v>566</v>
      </c>
      <c r="L424" s="3">
        <v>1</v>
      </c>
      <c r="M424" s="9" t="str">
        <f>VLOOKUP(L424,Mapping!$A$2:$B$5,2,0)</f>
        <v>Very Dissatisfied</v>
      </c>
      <c r="N424" s="9" t="s">
        <v>20</v>
      </c>
      <c r="O424" s="3">
        <v>2</v>
      </c>
      <c r="P424" s="9" t="str">
        <f>VLOOKUP(O424,Mapping!$A$9:$B$12,2,0)</f>
        <v>Medium</v>
      </c>
      <c r="Q424" s="3">
        <v>1</v>
      </c>
      <c r="R424" s="9" t="str">
        <f>VLOOKUP(Q424,Mapping!$A$16:$B$20,2,0)</f>
        <v>Entry Level</v>
      </c>
      <c r="S424" s="9" t="s">
        <v>35</v>
      </c>
      <c r="T424" s="3">
        <v>4</v>
      </c>
      <c r="U424" s="9" t="str">
        <f>VLOOKUP(T424,Mapping!$E$9:$F$12,2,0)</f>
        <v>Satisfied</v>
      </c>
      <c r="V424" s="9" t="s">
        <v>16</v>
      </c>
      <c r="W424" s="5">
        <v>2564</v>
      </c>
      <c r="X424" s="3">
        <v>1</v>
      </c>
      <c r="Y424" s="9" t="s">
        <v>17</v>
      </c>
      <c r="Z424" s="4">
        <v>12</v>
      </c>
      <c r="AA424" s="24">
        <f>HR_Analytics[[#This Row],[Salary Hike]]/100</f>
        <v>0.12</v>
      </c>
      <c r="AB424" s="3">
        <v>3</v>
      </c>
      <c r="AC424" s="9" t="str">
        <f>VLOOKUP(AB424,Mapping!$E$2:$F$3,2,0)</f>
        <v>Excellent</v>
      </c>
      <c r="AD424" s="3">
        <v>3</v>
      </c>
      <c r="AE424" s="9" t="str">
        <f>VLOOKUP(AD424,Mapping!$E$16:$F$19,2,0)</f>
        <v>Neutral</v>
      </c>
      <c r="AF424" s="3">
        <v>0</v>
      </c>
      <c r="AG424" s="3">
        <v>1</v>
      </c>
      <c r="AH424" s="3" t="str" cm="1">
        <f t="array" ref="AH424">_xlfn.IFS(HR_Analytics[[#This Row],[Total Working Years]]&lt;=2,"0-2",HR_Analytics[[#This Row],[Total Working Years]]&lt;=5,"2-5",HR_Analytics[[#This Row],[Total Working Years]]&lt;=10,"5-10",HR_Analytics[[#This Row],[Total Working Years]]&lt;=20,"10-20",HR_Analytics[[#This Row],[Total Working Years]]&lt;=40,"20-40")</f>
        <v>0-2</v>
      </c>
      <c r="AI424" s="3">
        <v>3</v>
      </c>
      <c r="AJ424" s="3">
        <v>4</v>
      </c>
      <c r="AK424" s="9" t="str">
        <f>VLOOKUP(AJ424,Mapping!$J$10:$K$13,2,0)</f>
        <v>Best</v>
      </c>
      <c r="AL424" s="3">
        <v>1</v>
      </c>
      <c r="AM424" s="3" t="str" cm="1">
        <f t="array" ref="AM424">_xlfn.IFS(HR_Analytics[[#This Row],[Years At Company]]&lt;=2,"0-2",HR_Analytics[[#This Row],[Years At Company]]&lt;=5,"2-5",HR_Analytics[[#This Row],[Years At Company]]&lt;=10,"5-10",HR_Analytics[[#This Row],[Years At Company]]&lt;=20,"10-20",HR_Analytics[[#This Row],[Years At Company]]&lt;=40,"20-40")</f>
        <v>0-2</v>
      </c>
      <c r="AN424" s="3">
        <v>0</v>
      </c>
      <c r="AO424" s="3" t="str" cm="1">
        <f t="array" ref="AO424">_xlfn.IFS(HR_Analytics[[#This Row],[Years In Current Role]]&lt;=2,"0-2",HR_Analytics[[#This Row],[Years In Current Role]]&lt;=5,"2-5",HR_Analytics[[#This Row],[Years In Current Role]]&lt;=10,"5-10",HR_Analytics[[#This Row],[Years In Current Role]]&lt;=15,"10-15",HR_Analytics[[#This Row],[Years In Current Role]]&gt;15,"Above 15")</f>
        <v>0-2</v>
      </c>
      <c r="AP424" s="3">
        <v>0</v>
      </c>
      <c r="AQ424" s="14" t="str" cm="1">
        <f t="array" ref="AQ424">_xlfn.IFS(HR_Analytics[[#This Row],[Years Since Last Promotion]]&lt;=2,"0-2",HR_Analytics[[#This Row],[Years Since Last Promotion]]&lt;=5,"2-5",HR_Analytics[[#This Row],[Years Since Last Promotion]]&lt;=10,"5-10",HR_Analytics[[#This Row],[Years Since Last Promotion]]&lt;=15,"10-15")</f>
        <v>0-2</v>
      </c>
      <c r="AR424" s="14">
        <v>0</v>
      </c>
      <c r="AS424" s="3" t="str" cm="1">
        <f t="array" ref="AS4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25" spans="1:45" x14ac:dyDescent="0.25">
      <c r="A425" s="12">
        <v>30</v>
      </c>
      <c r="B425" s="12" t="str" cm="1">
        <f t="array" ref="B425">_xlfn.IFS(HR_Analytics[[#This Row],[Age]]&lt;=30,"Below 30",HR_Analytics[[#This Row],[Age]]&lt;=40,"30-40",HR_Analytics[[#This Row],[Age]]&lt;=60,"40-60")</f>
        <v>Below 30</v>
      </c>
      <c r="C425" s="9" t="s">
        <v>17</v>
      </c>
      <c r="D425" s="9" t="s">
        <v>29</v>
      </c>
      <c r="E425" s="9" t="s">
        <v>12</v>
      </c>
      <c r="F425" s="3">
        <v>22</v>
      </c>
      <c r="G425" s="3" t="str" cm="1">
        <f t="array" ref="G425">_xlfn.IFS(HR_Analytics[[#This Row],[Distance From Home]]&lt;=5,"1-5",HR_Analytics[[#This Row],[Distance From Home]]&lt;=10,"5-10",HR_Analytics[[#This Row],[Distance From Home]]&lt;=15,"10-15",HR_Analytics[[#This Row],[Distance From Home]]&lt;=20,"15-20",HR_Analytics[[#This Row],[Distance From Home]]&gt;20,"Above 20")</f>
        <v>Above 20</v>
      </c>
      <c r="H425" s="3">
        <v>4</v>
      </c>
      <c r="I425" s="9" t="str">
        <f>VLOOKUP(H425,Mapping!$J$2:$K$6,2,0)</f>
        <v>Masters</v>
      </c>
      <c r="J425" s="9" t="s">
        <v>23</v>
      </c>
      <c r="K425" s="3">
        <v>567</v>
      </c>
      <c r="L425" s="3">
        <v>3</v>
      </c>
      <c r="M425" s="9" t="str">
        <f>VLOOKUP(L425,Mapping!$A$2:$B$5,2,0)</f>
        <v>Neutral</v>
      </c>
      <c r="N425" s="9" t="s">
        <v>14</v>
      </c>
      <c r="O425" s="3">
        <v>3</v>
      </c>
      <c r="P425" s="9" t="str">
        <f>VLOOKUP(O425,Mapping!$A$9:$B$12,2,0)</f>
        <v>High</v>
      </c>
      <c r="Q425" s="3">
        <v>3</v>
      </c>
      <c r="R425" s="9" t="str">
        <f>VLOOKUP(Q425,Mapping!$A$16:$B$20,2,0)</f>
        <v>Mid Level</v>
      </c>
      <c r="S425" s="9" t="s">
        <v>15</v>
      </c>
      <c r="T425" s="3">
        <v>1</v>
      </c>
      <c r="U425" s="9" t="str">
        <f>VLOOKUP(T425,Mapping!$E$9:$F$12,2,0)</f>
        <v>Very Dissatisfied</v>
      </c>
      <c r="V425" s="9" t="s">
        <v>22</v>
      </c>
      <c r="W425" s="5">
        <v>8412</v>
      </c>
      <c r="X425" s="3">
        <v>0</v>
      </c>
      <c r="Y425" s="9" t="s">
        <v>17</v>
      </c>
      <c r="Z425" s="4">
        <v>11</v>
      </c>
      <c r="AA425" s="24">
        <f>HR_Analytics[[#This Row],[Salary Hike]]/100</f>
        <v>0.11</v>
      </c>
      <c r="AB425" s="3">
        <v>3</v>
      </c>
      <c r="AC425" s="9" t="str">
        <f>VLOOKUP(AB425,Mapping!$E$2:$F$3,2,0)</f>
        <v>Excellent</v>
      </c>
      <c r="AD425" s="3">
        <v>3</v>
      </c>
      <c r="AE425" s="9" t="str">
        <f>VLOOKUP(AD425,Mapping!$E$16:$F$19,2,0)</f>
        <v>Neutral</v>
      </c>
      <c r="AF425" s="3">
        <v>0</v>
      </c>
      <c r="AG425" s="3">
        <v>10</v>
      </c>
      <c r="AH425" s="3" t="str" cm="1">
        <f t="array" ref="AH425">_xlfn.IFS(HR_Analytics[[#This Row],[Total Working Years]]&lt;=2,"0-2",HR_Analytics[[#This Row],[Total Working Years]]&lt;=5,"2-5",HR_Analytics[[#This Row],[Total Working Years]]&lt;=10,"5-10",HR_Analytics[[#This Row],[Total Working Years]]&lt;=20,"10-20",HR_Analytics[[#This Row],[Total Working Years]]&lt;=40,"20-40")</f>
        <v>5-10</v>
      </c>
      <c r="AI425" s="3">
        <v>3</v>
      </c>
      <c r="AJ425" s="3">
        <v>3</v>
      </c>
      <c r="AK425" s="9" t="str">
        <f>VLOOKUP(AJ425,Mapping!$J$10:$K$13,2,0)</f>
        <v>Better</v>
      </c>
      <c r="AL425" s="3">
        <v>9</v>
      </c>
      <c r="AM425" s="3" t="str" cm="1">
        <f t="array" ref="AM425">_xlfn.IFS(HR_Analytics[[#This Row],[Years At Company]]&lt;=2,"0-2",HR_Analytics[[#This Row],[Years At Company]]&lt;=5,"2-5",HR_Analytics[[#This Row],[Years At Company]]&lt;=10,"5-10",HR_Analytics[[#This Row],[Years At Company]]&lt;=20,"10-20",HR_Analytics[[#This Row],[Years At Company]]&lt;=40,"20-40")</f>
        <v>5-10</v>
      </c>
      <c r="AN425" s="3">
        <v>8</v>
      </c>
      <c r="AO425" s="3" t="str" cm="1">
        <f t="array" ref="AO425">_xlfn.IFS(HR_Analytics[[#This Row],[Years In Current Role]]&lt;=2,"0-2",HR_Analytics[[#This Row],[Years In Current Role]]&lt;=5,"2-5",HR_Analytics[[#This Row],[Years In Current Role]]&lt;=10,"5-10",HR_Analytics[[#This Row],[Years In Current Role]]&lt;=15,"10-15",HR_Analytics[[#This Row],[Years In Current Role]]&gt;15,"Above 15")</f>
        <v>5-10</v>
      </c>
      <c r="AP425" s="3">
        <v>7</v>
      </c>
      <c r="AQ425" s="14" t="str" cm="1">
        <f t="array" ref="AQ425">_xlfn.IFS(HR_Analytics[[#This Row],[Years Since Last Promotion]]&lt;=2,"0-2",HR_Analytics[[#This Row],[Years Since Last Promotion]]&lt;=5,"2-5",HR_Analytics[[#This Row],[Years Since Last Promotion]]&lt;=10,"5-10",HR_Analytics[[#This Row],[Years Since Last Promotion]]&lt;=15,"10-15")</f>
        <v>5-10</v>
      </c>
      <c r="AR425" s="14">
        <v>8</v>
      </c>
      <c r="AS425" s="3" t="str" cm="1">
        <f t="array" ref="AS4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26" spans="1:45" x14ac:dyDescent="0.25">
      <c r="A426" s="12">
        <v>57</v>
      </c>
      <c r="B426" s="12" t="str" cm="1">
        <f t="array" ref="B426">_xlfn.IFS(HR_Analytics[[#This Row],[Age]]&lt;=30,"Below 30",HR_Analytics[[#This Row],[Age]]&lt;=40,"30-40",HR_Analytics[[#This Row],[Age]]&lt;=60,"40-60")</f>
        <v>40-60</v>
      </c>
      <c r="C426" s="9" t="s">
        <v>17</v>
      </c>
      <c r="D426" s="9" t="s">
        <v>11</v>
      </c>
      <c r="E426" s="9" t="s">
        <v>12</v>
      </c>
      <c r="F426" s="3">
        <v>29</v>
      </c>
      <c r="G426" s="3" t="str" cm="1">
        <f t="array" ref="G426">_xlfn.IFS(HR_Analytics[[#This Row],[Distance From Home]]&lt;=5,"1-5",HR_Analytics[[#This Row],[Distance From Home]]&lt;=10,"5-10",HR_Analytics[[#This Row],[Distance From Home]]&lt;=15,"10-15",HR_Analytics[[#This Row],[Distance From Home]]&lt;=20,"15-20",HR_Analytics[[#This Row],[Distance From Home]]&gt;20,"Above 20")</f>
        <v>Above 20</v>
      </c>
      <c r="H426" s="3">
        <v>3</v>
      </c>
      <c r="I426" s="9" t="str">
        <f>VLOOKUP(H426,Mapping!$J$2:$K$6,2,0)</f>
        <v>Bachelors</v>
      </c>
      <c r="J426" s="9" t="s">
        <v>33</v>
      </c>
      <c r="K426" s="3">
        <v>568</v>
      </c>
      <c r="L426" s="3">
        <v>1</v>
      </c>
      <c r="M426" s="9" t="str">
        <f>VLOOKUP(L426,Mapping!$A$2:$B$5,2,0)</f>
        <v>Very Dissatisfied</v>
      </c>
      <c r="N426" s="9" t="s">
        <v>20</v>
      </c>
      <c r="O426" s="3">
        <v>2</v>
      </c>
      <c r="P426" s="9" t="str">
        <f>VLOOKUP(O426,Mapping!$A$9:$B$12,2,0)</f>
        <v>Medium</v>
      </c>
      <c r="Q426" s="3">
        <v>4</v>
      </c>
      <c r="R426" s="9" t="str">
        <f>VLOOKUP(Q426,Mapping!$A$16:$B$20,2,0)</f>
        <v>Senior</v>
      </c>
      <c r="S426" s="9" t="s">
        <v>30</v>
      </c>
      <c r="T426" s="3">
        <v>4</v>
      </c>
      <c r="U426" s="9" t="str">
        <f>VLOOKUP(T426,Mapping!$E$9:$F$12,2,0)</f>
        <v>Satisfied</v>
      </c>
      <c r="V426" s="9" t="s">
        <v>26</v>
      </c>
      <c r="W426" s="5">
        <v>14118</v>
      </c>
      <c r="X426" s="3">
        <v>3</v>
      </c>
      <c r="Y426" s="9" t="s">
        <v>17</v>
      </c>
      <c r="Z426" s="4">
        <v>12</v>
      </c>
      <c r="AA426" s="24">
        <f>HR_Analytics[[#This Row],[Salary Hike]]/100</f>
        <v>0.12</v>
      </c>
      <c r="AB426" s="3">
        <v>3</v>
      </c>
      <c r="AC426" s="9" t="str">
        <f>VLOOKUP(AB426,Mapping!$E$2:$F$3,2,0)</f>
        <v>Excellent</v>
      </c>
      <c r="AD426" s="3">
        <v>3</v>
      </c>
      <c r="AE426" s="9" t="str">
        <f>VLOOKUP(AD426,Mapping!$E$16:$F$19,2,0)</f>
        <v>Neutral</v>
      </c>
      <c r="AF426" s="3">
        <v>1</v>
      </c>
      <c r="AG426" s="3">
        <v>32</v>
      </c>
      <c r="AH426" s="3" t="str" cm="1">
        <f t="array" ref="AH426">_xlfn.IFS(HR_Analytics[[#This Row],[Total Working Years]]&lt;=2,"0-2",HR_Analytics[[#This Row],[Total Working Years]]&lt;=5,"2-5",HR_Analytics[[#This Row],[Total Working Years]]&lt;=10,"5-10",HR_Analytics[[#This Row],[Total Working Years]]&lt;=20,"10-20",HR_Analytics[[#This Row],[Total Working Years]]&lt;=40,"20-40")</f>
        <v>20-40</v>
      </c>
      <c r="AI426" s="3">
        <v>3</v>
      </c>
      <c r="AJ426" s="3">
        <v>2</v>
      </c>
      <c r="AK426" s="9" t="str">
        <f>VLOOKUP(AJ426,Mapping!$J$10:$K$13,2,0)</f>
        <v>Good</v>
      </c>
      <c r="AL426" s="3">
        <v>1</v>
      </c>
      <c r="AM426" s="3" t="str" cm="1">
        <f t="array" ref="AM426">_xlfn.IFS(HR_Analytics[[#This Row],[Years At Company]]&lt;=2,"0-2",HR_Analytics[[#This Row],[Years At Company]]&lt;=5,"2-5",HR_Analytics[[#This Row],[Years At Company]]&lt;=10,"5-10",HR_Analytics[[#This Row],[Years At Company]]&lt;=20,"10-20",HR_Analytics[[#This Row],[Years At Company]]&lt;=40,"20-40")</f>
        <v>0-2</v>
      </c>
      <c r="AN426" s="3">
        <v>0</v>
      </c>
      <c r="AO426" s="3" t="str" cm="1">
        <f t="array" ref="AO426">_xlfn.IFS(HR_Analytics[[#This Row],[Years In Current Role]]&lt;=2,"0-2",HR_Analytics[[#This Row],[Years In Current Role]]&lt;=5,"2-5",HR_Analytics[[#This Row],[Years In Current Role]]&lt;=10,"5-10",HR_Analytics[[#This Row],[Years In Current Role]]&lt;=15,"10-15",HR_Analytics[[#This Row],[Years In Current Role]]&gt;15,"Above 15")</f>
        <v>0-2</v>
      </c>
      <c r="AP426" s="3">
        <v>0</v>
      </c>
      <c r="AQ426" s="14" t="str" cm="1">
        <f t="array" ref="AQ426">_xlfn.IFS(HR_Analytics[[#This Row],[Years Since Last Promotion]]&lt;=2,"0-2",HR_Analytics[[#This Row],[Years Since Last Promotion]]&lt;=5,"2-5",HR_Analytics[[#This Row],[Years Since Last Promotion]]&lt;=10,"5-10",HR_Analytics[[#This Row],[Years Since Last Promotion]]&lt;=15,"10-15")</f>
        <v>0-2</v>
      </c>
      <c r="AR426" s="14">
        <v>0</v>
      </c>
      <c r="AS426" s="3" t="str" cm="1">
        <f t="array" ref="AS4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27" spans="1:45" x14ac:dyDescent="0.25">
      <c r="A427" s="12">
        <v>50</v>
      </c>
      <c r="B427" s="12" t="str" cm="1">
        <f t="array" ref="B427">_xlfn.IFS(HR_Analytics[[#This Row],[Age]]&lt;=30,"Below 30",HR_Analytics[[#This Row],[Age]]&lt;=40,"30-40",HR_Analytics[[#This Row],[Age]]&lt;=60,"40-60")</f>
        <v>40-60</v>
      </c>
      <c r="C427" s="9" t="s">
        <v>17</v>
      </c>
      <c r="D427" s="9" t="s">
        <v>11</v>
      </c>
      <c r="E427" s="9" t="s">
        <v>19</v>
      </c>
      <c r="F427" s="3">
        <v>29</v>
      </c>
      <c r="G427" s="3" t="str" cm="1">
        <f t="array" ref="G427">_xlfn.IFS(HR_Analytics[[#This Row],[Distance From Home]]&lt;=5,"1-5",HR_Analytics[[#This Row],[Distance From Home]]&lt;=10,"5-10",HR_Analytics[[#This Row],[Distance From Home]]&lt;=15,"10-15",HR_Analytics[[#This Row],[Distance From Home]]&lt;=20,"15-20",HR_Analytics[[#This Row],[Distance From Home]]&gt;20,"Above 20")</f>
        <v>Above 20</v>
      </c>
      <c r="H427" s="3">
        <v>4</v>
      </c>
      <c r="I427" s="9" t="str">
        <f>VLOOKUP(H427,Mapping!$J$2:$K$6,2,0)</f>
        <v>Masters</v>
      </c>
      <c r="J427" s="9" t="s">
        <v>13</v>
      </c>
      <c r="K427" s="3">
        <v>569</v>
      </c>
      <c r="L427" s="3">
        <v>2</v>
      </c>
      <c r="M427" s="9" t="str">
        <f>VLOOKUP(L427,Mapping!$A$2:$B$5,2,0)</f>
        <v>Dissatisfied</v>
      </c>
      <c r="N427" s="9" t="s">
        <v>20</v>
      </c>
      <c r="O427" s="3">
        <v>2</v>
      </c>
      <c r="P427" s="9" t="str">
        <f>VLOOKUP(O427,Mapping!$A$9:$B$12,2,0)</f>
        <v>Medium</v>
      </c>
      <c r="Q427" s="3">
        <v>4</v>
      </c>
      <c r="R427" s="9" t="str">
        <f>VLOOKUP(Q427,Mapping!$A$16:$B$20,2,0)</f>
        <v>Senior</v>
      </c>
      <c r="S427" s="9" t="s">
        <v>30</v>
      </c>
      <c r="T427" s="3">
        <v>3</v>
      </c>
      <c r="U427" s="9" t="str">
        <f>VLOOKUP(T427,Mapping!$E$9:$F$12,2,0)</f>
        <v>Neutral</v>
      </c>
      <c r="V427" s="9" t="s">
        <v>22</v>
      </c>
      <c r="W427" s="5">
        <v>17046</v>
      </c>
      <c r="X427" s="3">
        <v>0</v>
      </c>
      <c r="Y427" s="9" t="s">
        <v>17</v>
      </c>
      <c r="Z427" s="4">
        <v>15</v>
      </c>
      <c r="AA427" s="24">
        <f>HR_Analytics[[#This Row],[Salary Hike]]/100</f>
        <v>0.15</v>
      </c>
      <c r="AB427" s="3">
        <v>3</v>
      </c>
      <c r="AC427" s="9" t="str">
        <f>VLOOKUP(AB427,Mapping!$E$2:$F$3,2,0)</f>
        <v>Excellent</v>
      </c>
      <c r="AD427" s="3">
        <v>2</v>
      </c>
      <c r="AE427" s="9" t="str">
        <f>VLOOKUP(AD427,Mapping!$E$16:$F$19,2,0)</f>
        <v>Dissatisfied</v>
      </c>
      <c r="AF427" s="3">
        <v>1</v>
      </c>
      <c r="AG427" s="3">
        <v>28</v>
      </c>
      <c r="AH427" s="3" t="str" cm="1">
        <f t="array" ref="AH427">_xlfn.IFS(HR_Analytics[[#This Row],[Total Working Years]]&lt;=2,"0-2",HR_Analytics[[#This Row],[Total Working Years]]&lt;=5,"2-5",HR_Analytics[[#This Row],[Total Working Years]]&lt;=10,"5-10",HR_Analytics[[#This Row],[Total Working Years]]&lt;=20,"10-20",HR_Analytics[[#This Row],[Total Working Years]]&lt;=40,"20-40")</f>
        <v>20-40</v>
      </c>
      <c r="AI427" s="3">
        <v>2</v>
      </c>
      <c r="AJ427" s="3">
        <v>3</v>
      </c>
      <c r="AK427" s="9" t="str">
        <f>VLOOKUP(AJ427,Mapping!$J$10:$K$13,2,0)</f>
        <v>Better</v>
      </c>
      <c r="AL427" s="3">
        <v>27</v>
      </c>
      <c r="AM427" s="3" t="str" cm="1">
        <f t="array" ref="AM427">_xlfn.IFS(HR_Analytics[[#This Row],[Years At Company]]&lt;=2,"0-2",HR_Analytics[[#This Row],[Years At Company]]&lt;=5,"2-5",HR_Analytics[[#This Row],[Years At Company]]&lt;=10,"5-10",HR_Analytics[[#This Row],[Years At Company]]&lt;=20,"10-20",HR_Analytics[[#This Row],[Years At Company]]&lt;=40,"20-40")</f>
        <v>20-40</v>
      </c>
      <c r="AN427" s="3">
        <v>10</v>
      </c>
      <c r="AO427" s="3" t="str" cm="1">
        <f t="array" ref="AO427">_xlfn.IFS(HR_Analytics[[#This Row],[Years In Current Role]]&lt;=2,"0-2",HR_Analytics[[#This Row],[Years In Current Role]]&lt;=5,"2-5",HR_Analytics[[#This Row],[Years In Current Role]]&lt;=10,"5-10",HR_Analytics[[#This Row],[Years In Current Role]]&lt;=15,"10-15",HR_Analytics[[#This Row],[Years In Current Role]]&gt;15,"Above 15")</f>
        <v>5-10</v>
      </c>
      <c r="AP427" s="3">
        <v>15</v>
      </c>
      <c r="AQ427" s="14" t="str" cm="1">
        <f t="array" ref="AQ427">_xlfn.IFS(HR_Analytics[[#This Row],[Years Since Last Promotion]]&lt;=2,"0-2",HR_Analytics[[#This Row],[Years Since Last Promotion]]&lt;=5,"2-5",HR_Analytics[[#This Row],[Years Since Last Promotion]]&lt;=10,"5-10",HR_Analytics[[#This Row],[Years Since Last Promotion]]&lt;=15,"10-15")</f>
        <v>10-15</v>
      </c>
      <c r="AR427" s="14">
        <v>7</v>
      </c>
      <c r="AS427" s="3" t="str" cm="1">
        <f t="array" ref="AS4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28" spans="1:45" x14ac:dyDescent="0.25">
      <c r="A428" s="12">
        <v>30</v>
      </c>
      <c r="B428" s="12" t="str" cm="1">
        <f t="array" ref="B428">_xlfn.IFS(HR_Analytics[[#This Row],[Age]]&lt;=30,"Below 30",HR_Analytics[[#This Row],[Age]]&lt;=40,"30-40",HR_Analytics[[#This Row],[Age]]&lt;=60,"40-60")</f>
        <v>Below 30</v>
      </c>
      <c r="C428" s="9" t="s">
        <v>17</v>
      </c>
      <c r="D428" s="9" t="s">
        <v>29</v>
      </c>
      <c r="E428" s="9" t="s">
        <v>19</v>
      </c>
      <c r="F428" s="3">
        <v>2</v>
      </c>
      <c r="G428" s="3" t="str" cm="1">
        <f t="array" ref="G428">_xlfn.IFS(HR_Analytics[[#This Row],[Distance From Home]]&lt;=5,"1-5",HR_Analytics[[#This Row],[Distance From Home]]&lt;=10,"5-10",HR_Analytics[[#This Row],[Distance From Home]]&lt;=15,"10-15",HR_Analytics[[#This Row],[Distance From Home]]&lt;=20,"15-20",HR_Analytics[[#This Row],[Distance From Home]]&gt;20,"Above 20")</f>
        <v>1-5</v>
      </c>
      <c r="H428" s="3">
        <v>3</v>
      </c>
      <c r="I428" s="9" t="str">
        <f>VLOOKUP(H428,Mapping!$J$2:$K$6,2,0)</f>
        <v>Bachelors</v>
      </c>
      <c r="J428" s="9" t="s">
        <v>25</v>
      </c>
      <c r="K428" s="3">
        <v>571</v>
      </c>
      <c r="L428" s="3">
        <v>3</v>
      </c>
      <c r="M428" s="9" t="str">
        <f>VLOOKUP(L428,Mapping!$A$2:$B$5,2,0)</f>
        <v>Neutral</v>
      </c>
      <c r="N428" s="9" t="s">
        <v>14</v>
      </c>
      <c r="O428" s="3">
        <v>3</v>
      </c>
      <c r="P428" s="9" t="str">
        <f>VLOOKUP(O428,Mapping!$A$9:$B$12,2,0)</f>
        <v>High</v>
      </c>
      <c r="Q428" s="3">
        <v>1</v>
      </c>
      <c r="R428" s="9" t="str">
        <f>VLOOKUP(Q428,Mapping!$A$16:$B$20,2,0)</f>
        <v>Entry Level</v>
      </c>
      <c r="S428" s="9" t="s">
        <v>24</v>
      </c>
      <c r="T428" s="3">
        <v>4</v>
      </c>
      <c r="U428" s="9" t="str">
        <f>VLOOKUP(T428,Mapping!$E$9:$F$12,2,0)</f>
        <v>Satisfied</v>
      </c>
      <c r="V428" s="9" t="s">
        <v>16</v>
      </c>
      <c r="W428" s="5">
        <v>2564</v>
      </c>
      <c r="X428" s="3">
        <v>0</v>
      </c>
      <c r="Y428" s="9" t="s">
        <v>17</v>
      </c>
      <c r="Z428" s="4">
        <v>14</v>
      </c>
      <c r="AA428" s="24">
        <f>HR_Analytics[[#This Row],[Salary Hike]]/100</f>
        <v>0.14000000000000001</v>
      </c>
      <c r="AB428" s="3">
        <v>3</v>
      </c>
      <c r="AC428" s="9" t="str">
        <f>VLOOKUP(AB428,Mapping!$E$2:$F$3,2,0)</f>
        <v>Excellent</v>
      </c>
      <c r="AD428" s="3">
        <v>3</v>
      </c>
      <c r="AE428" s="9" t="str">
        <f>VLOOKUP(AD428,Mapping!$E$16:$F$19,2,0)</f>
        <v>Neutral</v>
      </c>
      <c r="AF428" s="3">
        <v>0</v>
      </c>
      <c r="AG428" s="3">
        <v>12</v>
      </c>
      <c r="AH428" s="3" t="str" cm="1">
        <f t="array" ref="AH428">_xlfn.IFS(HR_Analytics[[#This Row],[Total Working Years]]&lt;=2,"0-2",HR_Analytics[[#This Row],[Total Working Years]]&lt;=5,"2-5",HR_Analytics[[#This Row],[Total Working Years]]&lt;=10,"5-10",HR_Analytics[[#This Row],[Total Working Years]]&lt;=20,"10-20",HR_Analytics[[#This Row],[Total Working Years]]&lt;=40,"20-40")</f>
        <v>10-20</v>
      </c>
      <c r="AI428" s="3">
        <v>2</v>
      </c>
      <c r="AJ428" s="3">
        <v>2</v>
      </c>
      <c r="AK428" s="9" t="str">
        <f>VLOOKUP(AJ428,Mapping!$J$10:$K$13,2,0)</f>
        <v>Good</v>
      </c>
      <c r="AL428" s="3">
        <v>11</v>
      </c>
      <c r="AM428" s="3" t="str" cm="1">
        <f t="array" ref="AM428">_xlfn.IFS(HR_Analytics[[#This Row],[Years At Company]]&lt;=2,"0-2",HR_Analytics[[#This Row],[Years At Company]]&lt;=5,"2-5",HR_Analytics[[#This Row],[Years At Company]]&lt;=10,"5-10",HR_Analytics[[#This Row],[Years At Company]]&lt;=20,"10-20",HR_Analytics[[#This Row],[Years At Company]]&lt;=40,"20-40")</f>
        <v>10-20</v>
      </c>
      <c r="AN428" s="3">
        <v>7</v>
      </c>
      <c r="AO428" s="3" t="str" cm="1">
        <f t="array" ref="AO428">_xlfn.IFS(HR_Analytics[[#This Row],[Years In Current Role]]&lt;=2,"0-2",HR_Analytics[[#This Row],[Years In Current Role]]&lt;=5,"2-5",HR_Analytics[[#This Row],[Years In Current Role]]&lt;=10,"5-10",HR_Analytics[[#This Row],[Years In Current Role]]&lt;=15,"10-15",HR_Analytics[[#This Row],[Years In Current Role]]&gt;15,"Above 15")</f>
        <v>5-10</v>
      </c>
      <c r="AP428" s="3">
        <v>6</v>
      </c>
      <c r="AQ428" s="14" t="str" cm="1">
        <f t="array" ref="AQ428">_xlfn.IFS(HR_Analytics[[#This Row],[Years Since Last Promotion]]&lt;=2,"0-2",HR_Analytics[[#This Row],[Years Since Last Promotion]]&lt;=5,"2-5",HR_Analytics[[#This Row],[Years Since Last Promotion]]&lt;=10,"5-10",HR_Analytics[[#This Row],[Years Since Last Promotion]]&lt;=15,"10-15")</f>
        <v>5-10</v>
      </c>
      <c r="AR428" s="14">
        <v>7</v>
      </c>
      <c r="AS428" s="3" t="str" cm="1">
        <f t="array" ref="AS4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29" spans="1:45" x14ac:dyDescent="0.25">
      <c r="A429" s="12">
        <v>60</v>
      </c>
      <c r="B429" s="12" t="str" cm="1">
        <f t="array" ref="B429">_xlfn.IFS(HR_Analytics[[#This Row],[Age]]&lt;=30,"Below 30",HR_Analytics[[#This Row],[Age]]&lt;=40,"30-40",HR_Analytics[[#This Row],[Age]]&lt;=60,"40-60")</f>
        <v>40-60</v>
      </c>
      <c r="C429" s="9" t="s">
        <v>17</v>
      </c>
      <c r="D429" s="9" t="s">
        <v>18</v>
      </c>
      <c r="E429" s="9" t="s">
        <v>12</v>
      </c>
      <c r="F429" s="3">
        <v>28</v>
      </c>
      <c r="G429" s="3" t="str" cm="1">
        <f t="array" ref="G429">_xlfn.IFS(HR_Analytics[[#This Row],[Distance From Home]]&lt;=5,"1-5",HR_Analytics[[#This Row],[Distance From Home]]&lt;=10,"5-10",HR_Analytics[[#This Row],[Distance From Home]]&lt;=15,"10-15",HR_Analytics[[#This Row],[Distance From Home]]&lt;=20,"15-20",HR_Analytics[[#This Row],[Distance From Home]]&gt;20,"Above 20")</f>
        <v>Above 20</v>
      </c>
      <c r="H429" s="3">
        <v>3</v>
      </c>
      <c r="I429" s="9" t="str">
        <f>VLOOKUP(H429,Mapping!$J$2:$K$6,2,0)</f>
        <v>Bachelors</v>
      </c>
      <c r="J429" s="9" t="s">
        <v>33</v>
      </c>
      <c r="K429" s="3">
        <v>573</v>
      </c>
      <c r="L429" s="3">
        <v>3</v>
      </c>
      <c r="M429" s="9" t="str">
        <f>VLOOKUP(L429,Mapping!$A$2:$B$5,2,0)</f>
        <v>Neutral</v>
      </c>
      <c r="N429" s="9" t="s">
        <v>14</v>
      </c>
      <c r="O429" s="3">
        <v>2</v>
      </c>
      <c r="P429" s="9" t="str">
        <f>VLOOKUP(O429,Mapping!$A$9:$B$12,2,0)</f>
        <v>Medium</v>
      </c>
      <c r="Q429" s="3">
        <v>3</v>
      </c>
      <c r="R429" s="9" t="str">
        <f>VLOOKUP(Q429,Mapping!$A$16:$B$20,2,0)</f>
        <v>Mid Level</v>
      </c>
      <c r="S429" s="9" t="s">
        <v>15</v>
      </c>
      <c r="T429" s="3">
        <v>1</v>
      </c>
      <c r="U429" s="9" t="str">
        <f>VLOOKUP(T429,Mapping!$E$9:$F$12,2,0)</f>
        <v>Very Dissatisfied</v>
      </c>
      <c r="V429" s="9" t="s">
        <v>22</v>
      </c>
      <c r="W429" s="5">
        <v>10266</v>
      </c>
      <c r="X429" s="3">
        <v>4</v>
      </c>
      <c r="Y429" s="9" t="s">
        <v>17</v>
      </c>
      <c r="Z429" s="4">
        <v>19</v>
      </c>
      <c r="AA429" s="24">
        <f>HR_Analytics[[#This Row],[Salary Hike]]/100</f>
        <v>0.19</v>
      </c>
      <c r="AB429" s="3">
        <v>3</v>
      </c>
      <c r="AC429" s="9" t="str">
        <f>VLOOKUP(AB429,Mapping!$E$2:$F$3,2,0)</f>
        <v>Excellent</v>
      </c>
      <c r="AD429" s="3">
        <v>4</v>
      </c>
      <c r="AE429" s="9" t="str">
        <f>VLOOKUP(AD429,Mapping!$E$16:$F$19,2,0)</f>
        <v>Satisfied</v>
      </c>
      <c r="AF429" s="3">
        <v>0</v>
      </c>
      <c r="AG429" s="3">
        <v>22</v>
      </c>
      <c r="AH429" s="3" t="str" cm="1">
        <f t="array" ref="AH429">_xlfn.IFS(HR_Analytics[[#This Row],[Total Working Years]]&lt;=2,"0-2",HR_Analytics[[#This Row],[Total Working Years]]&lt;=5,"2-5",HR_Analytics[[#This Row],[Total Working Years]]&lt;=10,"5-10",HR_Analytics[[#This Row],[Total Working Years]]&lt;=20,"10-20",HR_Analytics[[#This Row],[Total Working Years]]&lt;=40,"20-40")</f>
        <v>20-40</v>
      </c>
      <c r="AI429" s="3">
        <v>5</v>
      </c>
      <c r="AJ429" s="3">
        <v>4</v>
      </c>
      <c r="AK429" s="9" t="str">
        <f>VLOOKUP(AJ429,Mapping!$J$10:$K$13,2,0)</f>
        <v>Best</v>
      </c>
      <c r="AL429" s="3">
        <v>18</v>
      </c>
      <c r="AM429" s="3" t="str" cm="1">
        <f t="array" ref="AM429">_xlfn.IFS(HR_Analytics[[#This Row],[Years At Company]]&lt;=2,"0-2",HR_Analytics[[#This Row],[Years At Company]]&lt;=5,"2-5",HR_Analytics[[#This Row],[Years At Company]]&lt;=10,"5-10",HR_Analytics[[#This Row],[Years At Company]]&lt;=20,"10-20",HR_Analytics[[#This Row],[Years At Company]]&lt;=40,"20-40")</f>
        <v>10-20</v>
      </c>
      <c r="AN429" s="3">
        <v>13</v>
      </c>
      <c r="AO429" s="3" t="str" cm="1">
        <f t="array" ref="AO429">_xlfn.IFS(HR_Analytics[[#This Row],[Years In Current Role]]&lt;=2,"0-2",HR_Analytics[[#This Row],[Years In Current Role]]&lt;=5,"2-5",HR_Analytics[[#This Row],[Years In Current Role]]&lt;=10,"5-10",HR_Analytics[[#This Row],[Years In Current Role]]&lt;=15,"10-15",HR_Analytics[[#This Row],[Years In Current Role]]&gt;15,"Above 15")</f>
        <v>10-15</v>
      </c>
      <c r="AP429" s="3">
        <v>13</v>
      </c>
      <c r="AQ429" s="14" t="str" cm="1">
        <f t="array" ref="AQ429">_xlfn.IFS(HR_Analytics[[#This Row],[Years Since Last Promotion]]&lt;=2,"0-2",HR_Analytics[[#This Row],[Years Since Last Promotion]]&lt;=5,"2-5",HR_Analytics[[#This Row],[Years Since Last Promotion]]&lt;=10,"5-10",HR_Analytics[[#This Row],[Years Since Last Promotion]]&lt;=15,"10-15")</f>
        <v>10-15</v>
      </c>
      <c r="AR429" s="14">
        <v>11</v>
      </c>
      <c r="AS429" s="3" t="str" cm="1">
        <f t="array" ref="AS4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430" spans="1:45" x14ac:dyDescent="0.25">
      <c r="A430" s="12">
        <v>47</v>
      </c>
      <c r="B430" s="12" t="str" cm="1">
        <f t="array" ref="B430">_xlfn.IFS(HR_Analytics[[#This Row],[Age]]&lt;=30,"Below 30",HR_Analytics[[#This Row],[Age]]&lt;=40,"30-40",HR_Analytics[[#This Row],[Age]]&lt;=60,"40-60")</f>
        <v>40-60</v>
      </c>
      <c r="C430" s="9" t="s">
        <v>17</v>
      </c>
      <c r="D430" s="9" t="s">
        <v>11</v>
      </c>
      <c r="E430" s="9" t="s">
        <v>19</v>
      </c>
      <c r="F430" s="3">
        <v>2</v>
      </c>
      <c r="G430" s="3" t="str" cm="1">
        <f t="array" ref="G430">_xlfn.IFS(HR_Analytics[[#This Row],[Distance From Home]]&lt;=5,"1-5",HR_Analytics[[#This Row],[Distance From Home]]&lt;=10,"5-10",HR_Analytics[[#This Row],[Distance From Home]]&lt;=15,"10-15",HR_Analytics[[#This Row],[Distance From Home]]&lt;=20,"15-20",HR_Analytics[[#This Row],[Distance From Home]]&gt;20,"Above 20")</f>
        <v>1-5</v>
      </c>
      <c r="H430" s="3">
        <v>2</v>
      </c>
      <c r="I430" s="9" t="str">
        <f>VLOOKUP(H430,Mapping!$J$2:$K$6,2,0)</f>
        <v>College</v>
      </c>
      <c r="J430" s="9" t="s">
        <v>25</v>
      </c>
      <c r="K430" s="3">
        <v>574</v>
      </c>
      <c r="L430" s="3">
        <v>1</v>
      </c>
      <c r="M430" s="9" t="str">
        <f>VLOOKUP(L430,Mapping!$A$2:$B$5,2,0)</f>
        <v>Very Dissatisfied</v>
      </c>
      <c r="N430" s="9" t="s">
        <v>14</v>
      </c>
      <c r="O430" s="3">
        <v>3</v>
      </c>
      <c r="P430" s="9" t="str">
        <f>VLOOKUP(O430,Mapping!$A$9:$B$12,2,0)</f>
        <v>High</v>
      </c>
      <c r="Q430" s="3">
        <v>2</v>
      </c>
      <c r="R430" s="9" t="str">
        <f>VLOOKUP(Q430,Mapping!$A$16:$B$20,2,0)</f>
        <v>Junior</v>
      </c>
      <c r="S430" s="9" t="s">
        <v>27</v>
      </c>
      <c r="T430" s="3">
        <v>4</v>
      </c>
      <c r="U430" s="9" t="str">
        <f>VLOOKUP(T430,Mapping!$E$9:$F$12,2,0)</f>
        <v>Satisfied</v>
      </c>
      <c r="V430" s="9" t="s">
        <v>26</v>
      </c>
      <c r="W430" s="5">
        <v>5070</v>
      </c>
      <c r="X430" s="3">
        <v>5</v>
      </c>
      <c r="Y430" s="9" t="s">
        <v>17</v>
      </c>
      <c r="Z430" s="4">
        <v>13</v>
      </c>
      <c r="AA430" s="24">
        <f>HR_Analytics[[#This Row],[Salary Hike]]/100</f>
        <v>0.13</v>
      </c>
      <c r="AB430" s="3">
        <v>3</v>
      </c>
      <c r="AC430" s="9" t="str">
        <f>VLOOKUP(AB430,Mapping!$E$2:$F$3,2,0)</f>
        <v>Excellent</v>
      </c>
      <c r="AD430" s="3">
        <v>3</v>
      </c>
      <c r="AE430" s="9" t="str">
        <f>VLOOKUP(AD430,Mapping!$E$16:$F$19,2,0)</f>
        <v>Neutral</v>
      </c>
      <c r="AF430" s="3">
        <v>3</v>
      </c>
      <c r="AG430" s="3">
        <v>20</v>
      </c>
      <c r="AH430" s="3" t="str" cm="1">
        <f t="array" ref="AH430">_xlfn.IFS(HR_Analytics[[#This Row],[Total Working Years]]&lt;=2,"0-2",HR_Analytics[[#This Row],[Total Working Years]]&lt;=5,"2-5",HR_Analytics[[#This Row],[Total Working Years]]&lt;=10,"5-10",HR_Analytics[[#This Row],[Total Working Years]]&lt;=20,"10-20",HR_Analytics[[#This Row],[Total Working Years]]&lt;=40,"20-40")</f>
        <v>10-20</v>
      </c>
      <c r="AI430" s="3">
        <v>2</v>
      </c>
      <c r="AJ430" s="3">
        <v>3</v>
      </c>
      <c r="AK430" s="9" t="str">
        <f>VLOOKUP(AJ430,Mapping!$J$10:$K$13,2,0)</f>
        <v>Better</v>
      </c>
      <c r="AL430" s="3">
        <v>5</v>
      </c>
      <c r="AM430" s="3" t="str" cm="1">
        <f t="array" ref="AM430">_xlfn.IFS(HR_Analytics[[#This Row],[Years At Company]]&lt;=2,"0-2",HR_Analytics[[#This Row],[Years At Company]]&lt;=5,"2-5",HR_Analytics[[#This Row],[Years At Company]]&lt;=10,"5-10",HR_Analytics[[#This Row],[Years At Company]]&lt;=20,"10-20",HR_Analytics[[#This Row],[Years At Company]]&lt;=40,"20-40")</f>
        <v>2-5</v>
      </c>
      <c r="AN430" s="3">
        <v>0</v>
      </c>
      <c r="AO430" s="3" t="str" cm="1">
        <f t="array" ref="AO430">_xlfn.IFS(HR_Analytics[[#This Row],[Years In Current Role]]&lt;=2,"0-2",HR_Analytics[[#This Row],[Years In Current Role]]&lt;=5,"2-5",HR_Analytics[[#This Row],[Years In Current Role]]&lt;=10,"5-10",HR_Analytics[[#This Row],[Years In Current Role]]&lt;=15,"10-15",HR_Analytics[[#This Row],[Years In Current Role]]&gt;15,"Above 15")</f>
        <v>0-2</v>
      </c>
      <c r="AP430" s="3">
        <v>0</v>
      </c>
      <c r="AQ430" s="14" t="str" cm="1">
        <f t="array" ref="AQ430">_xlfn.IFS(HR_Analytics[[#This Row],[Years Since Last Promotion]]&lt;=2,"0-2",HR_Analytics[[#This Row],[Years Since Last Promotion]]&lt;=5,"2-5",HR_Analytics[[#This Row],[Years Since Last Promotion]]&lt;=10,"5-10",HR_Analytics[[#This Row],[Years Since Last Promotion]]&lt;=15,"10-15")</f>
        <v>0-2</v>
      </c>
      <c r="AR430" s="14">
        <v>4</v>
      </c>
      <c r="AS430" s="3" t="str" cm="1">
        <f t="array" ref="AS4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31" spans="1:45" x14ac:dyDescent="0.25">
      <c r="A431" s="12">
        <v>46</v>
      </c>
      <c r="B431" s="12" t="str" cm="1">
        <f t="array" ref="B431">_xlfn.IFS(HR_Analytics[[#This Row],[Age]]&lt;=30,"Below 30",HR_Analytics[[#This Row],[Age]]&lt;=40,"30-40",HR_Analytics[[#This Row],[Age]]&lt;=60,"40-60")</f>
        <v>40-60</v>
      </c>
      <c r="C431" s="9" t="s">
        <v>17</v>
      </c>
      <c r="D431" s="9" t="s">
        <v>11</v>
      </c>
      <c r="E431" s="9" t="s">
        <v>19</v>
      </c>
      <c r="F431" s="3">
        <v>2</v>
      </c>
      <c r="G431" s="3" t="str" cm="1">
        <f t="array" ref="G431">_xlfn.IFS(HR_Analytics[[#This Row],[Distance From Home]]&lt;=5,"1-5",HR_Analytics[[#This Row],[Distance From Home]]&lt;=10,"5-10",HR_Analytics[[#This Row],[Distance From Home]]&lt;=15,"10-15",HR_Analytics[[#This Row],[Distance From Home]]&lt;=20,"15-20",HR_Analytics[[#This Row],[Distance From Home]]&gt;20,"Above 20")</f>
        <v>1-5</v>
      </c>
      <c r="H431" s="3">
        <v>3</v>
      </c>
      <c r="I431" s="9" t="str">
        <f>VLOOKUP(H431,Mapping!$J$2:$K$6,2,0)</f>
        <v>Bachelors</v>
      </c>
      <c r="J431" s="9" t="s">
        <v>13</v>
      </c>
      <c r="K431" s="3">
        <v>575</v>
      </c>
      <c r="L431" s="3">
        <v>1</v>
      </c>
      <c r="M431" s="9" t="str">
        <f>VLOOKUP(L431,Mapping!$A$2:$B$5,2,0)</f>
        <v>Very Dissatisfied</v>
      </c>
      <c r="N431" s="9" t="s">
        <v>20</v>
      </c>
      <c r="O431" s="3">
        <v>3</v>
      </c>
      <c r="P431" s="9" t="str">
        <f>VLOOKUP(O431,Mapping!$A$9:$B$12,2,0)</f>
        <v>High</v>
      </c>
      <c r="Q431" s="3">
        <v>4</v>
      </c>
      <c r="R431" s="9" t="str">
        <f>VLOOKUP(Q431,Mapping!$A$16:$B$20,2,0)</f>
        <v>Senior</v>
      </c>
      <c r="S431" s="9" t="s">
        <v>32</v>
      </c>
      <c r="T431" s="3">
        <v>3</v>
      </c>
      <c r="U431" s="9" t="str">
        <f>VLOOKUP(T431,Mapping!$E$9:$F$12,2,0)</f>
        <v>Neutral</v>
      </c>
      <c r="V431" s="9" t="s">
        <v>22</v>
      </c>
      <c r="W431" s="5">
        <v>17861</v>
      </c>
      <c r="X431" s="3">
        <v>6</v>
      </c>
      <c r="Y431" s="9" t="s">
        <v>17</v>
      </c>
      <c r="Z431" s="4">
        <v>13</v>
      </c>
      <c r="AA431" s="24">
        <f>HR_Analytics[[#This Row],[Salary Hike]]/100</f>
        <v>0.13</v>
      </c>
      <c r="AB431" s="3">
        <v>3</v>
      </c>
      <c r="AC431" s="9" t="str">
        <f>VLOOKUP(AB431,Mapping!$E$2:$F$3,2,0)</f>
        <v>Excellent</v>
      </c>
      <c r="AD431" s="3">
        <v>3</v>
      </c>
      <c r="AE431" s="9" t="str">
        <f>VLOOKUP(AD431,Mapping!$E$16:$F$19,2,0)</f>
        <v>Neutral</v>
      </c>
      <c r="AF431" s="3">
        <v>0</v>
      </c>
      <c r="AG431" s="3">
        <v>26</v>
      </c>
      <c r="AH431" s="3" t="str" cm="1">
        <f t="array" ref="AH431">_xlfn.IFS(HR_Analytics[[#This Row],[Total Working Years]]&lt;=2,"0-2",HR_Analytics[[#This Row],[Total Working Years]]&lt;=5,"2-5",HR_Analytics[[#This Row],[Total Working Years]]&lt;=10,"5-10",HR_Analytics[[#This Row],[Total Working Years]]&lt;=20,"10-20",HR_Analytics[[#This Row],[Total Working Years]]&lt;=40,"20-40")</f>
        <v>20-40</v>
      </c>
      <c r="AI431" s="3">
        <v>2</v>
      </c>
      <c r="AJ431" s="3">
        <v>1</v>
      </c>
      <c r="AK431" s="9" t="str">
        <f>VLOOKUP(AJ431,Mapping!$J$10:$K$13,2,0)</f>
        <v>Bad</v>
      </c>
      <c r="AL431" s="3">
        <v>3</v>
      </c>
      <c r="AM431" s="3" t="str" cm="1">
        <f t="array" ref="AM431">_xlfn.IFS(HR_Analytics[[#This Row],[Years At Company]]&lt;=2,"0-2",HR_Analytics[[#This Row],[Years At Company]]&lt;=5,"2-5",HR_Analytics[[#This Row],[Years At Company]]&lt;=10,"5-10",HR_Analytics[[#This Row],[Years At Company]]&lt;=20,"10-20",HR_Analytics[[#This Row],[Years At Company]]&lt;=40,"20-40")</f>
        <v>2-5</v>
      </c>
      <c r="AN431" s="3">
        <v>2</v>
      </c>
      <c r="AO431" s="3" t="str" cm="1">
        <f t="array" ref="AO431">_xlfn.IFS(HR_Analytics[[#This Row],[Years In Current Role]]&lt;=2,"0-2",HR_Analytics[[#This Row],[Years In Current Role]]&lt;=5,"2-5",HR_Analytics[[#This Row],[Years In Current Role]]&lt;=10,"5-10",HR_Analytics[[#This Row],[Years In Current Role]]&lt;=15,"10-15",HR_Analytics[[#This Row],[Years In Current Role]]&gt;15,"Above 15")</f>
        <v>0-2</v>
      </c>
      <c r="AP431" s="3">
        <v>0</v>
      </c>
      <c r="AQ431" s="14" t="str" cm="1">
        <f t="array" ref="AQ431">_xlfn.IFS(HR_Analytics[[#This Row],[Years Since Last Promotion]]&lt;=2,"0-2",HR_Analytics[[#This Row],[Years Since Last Promotion]]&lt;=5,"2-5",HR_Analytics[[#This Row],[Years Since Last Promotion]]&lt;=10,"5-10",HR_Analytics[[#This Row],[Years Since Last Promotion]]&lt;=15,"10-15")</f>
        <v>0-2</v>
      </c>
      <c r="AR431" s="14">
        <v>1</v>
      </c>
      <c r="AS431" s="3" t="str" cm="1">
        <f t="array" ref="AS4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32" spans="1:45" x14ac:dyDescent="0.25">
      <c r="A432" s="12">
        <v>35</v>
      </c>
      <c r="B432" s="12" t="str" cm="1">
        <f t="array" ref="B432">_xlfn.IFS(HR_Analytics[[#This Row],[Age]]&lt;=30,"Below 30",HR_Analytics[[#This Row],[Age]]&lt;=40,"30-40",HR_Analytics[[#This Row],[Age]]&lt;=60,"40-60")</f>
        <v>30-40</v>
      </c>
      <c r="C432" s="9" t="s">
        <v>17</v>
      </c>
      <c r="D432" s="9" t="s">
        <v>11</v>
      </c>
      <c r="E432" s="9" t="s">
        <v>19</v>
      </c>
      <c r="F432" s="3">
        <v>22</v>
      </c>
      <c r="G432" s="3" t="str" cm="1">
        <f t="array" ref="G432">_xlfn.IFS(HR_Analytics[[#This Row],[Distance From Home]]&lt;=5,"1-5",HR_Analytics[[#This Row],[Distance From Home]]&lt;=10,"5-10",HR_Analytics[[#This Row],[Distance From Home]]&lt;=15,"10-15",HR_Analytics[[#This Row],[Distance From Home]]&lt;=20,"15-20",HR_Analytics[[#This Row],[Distance From Home]]&gt;20,"Above 20")</f>
        <v>Above 20</v>
      </c>
      <c r="H432" s="3">
        <v>3</v>
      </c>
      <c r="I432" s="9" t="str">
        <f>VLOOKUP(H432,Mapping!$J$2:$K$6,2,0)</f>
        <v>Bachelors</v>
      </c>
      <c r="J432" s="9" t="s">
        <v>13</v>
      </c>
      <c r="K432" s="3">
        <v>577</v>
      </c>
      <c r="L432" s="3">
        <v>4</v>
      </c>
      <c r="M432" s="9" t="str">
        <f>VLOOKUP(L432,Mapping!$A$2:$B$5,2,0)</f>
        <v>Satisfied</v>
      </c>
      <c r="N432" s="9" t="s">
        <v>20</v>
      </c>
      <c r="O432" s="3">
        <v>1</v>
      </c>
      <c r="P432" s="9" t="str">
        <f>VLOOKUP(O432,Mapping!$A$9:$B$12,2,0)</f>
        <v>Low</v>
      </c>
      <c r="Q432" s="3">
        <v>1</v>
      </c>
      <c r="R432" s="9" t="str">
        <f>VLOOKUP(Q432,Mapping!$A$16:$B$20,2,0)</f>
        <v>Entry Level</v>
      </c>
      <c r="S432" s="9" t="s">
        <v>24</v>
      </c>
      <c r="T432" s="3">
        <v>3</v>
      </c>
      <c r="U432" s="9" t="str">
        <f>VLOOKUP(T432,Mapping!$E$9:$F$12,2,0)</f>
        <v>Neutral</v>
      </c>
      <c r="V432" s="9" t="s">
        <v>16</v>
      </c>
      <c r="W432" s="5">
        <v>4230</v>
      </c>
      <c r="X432" s="3">
        <v>0</v>
      </c>
      <c r="Y432" s="9" t="s">
        <v>17</v>
      </c>
      <c r="Z432" s="4">
        <v>15</v>
      </c>
      <c r="AA432" s="24">
        <f>HR_Analytics[[#This Row],[Salary Hike]]/100</f>
        <v>0.15</v>
      </c>
      <c r="AB432" s="3">
        <v>3</v>
      </c>
      <c r="AC432" s="9" t="str">
        <f>VLOOKUP(AB432,Mapping!$E$2:$F$3,2,0)</f>
        <v>Excellent</v>
      </c>
      <c r="AD432" s="3">
        <v>3</v>
      </c>
      <c r="AE432" s="9" t="str">
        <f>VLOOKUP(AD432,Mapping!$E$16:$F$19,2,0)</f>
        <v>Neutral</v>
      </c>
      <c r="AF432" s="3">
        <v>0</v>
      </c>
      <c r="AG432" s="3">
        <v>6</v>
      </c>
      <c r="AH432" s="3" t="str" cm="1">
        <f t="array" ref="AH432">_xlfn.IFS(HR_Analytics[[#This Row],[Total Working Years]]&lt;=2,"0-2",HR_Analytics[[#This Row],[Total Working Years]]&lt;=5,"2-5",HR_Analytics[[#This Row],[Total Working Years]]&lt;=10,"5-10",HR_Analytics[[#This Row],[Total Working Years]]&lt;=20,"10-20",HR_Analytics[[#This Row],[Total Working Years]]&lt;=40,"20-40")</f>
        <v>5-10</v>
      </c>
      <c r="AI432" s="3">
        <v>2</v>
      </c>
      <c r="AJ432" s="3">
        <v>3</v>
      </c>
      <c r="AK432" s="9" t="str">
        <f>VLOOKUP(AJ432,Mapping!$J$10:$K$13,2,0)</f>
        <v>Better</v>
      </c>
      <c r="AL432" s="3">
        <v>5</v>
      </c>
      <c r="AM432" s="3" t="str" cm="1">
        <f t="array" ref="AM432">_xlfn.IFS(HR_Analytics[[#This Row],[Years At Company]]&lt;=2,"0-2",HR_Analytics[[#This Row],[Years At Company]]&lt;=5,"2-5",HR_Analytics[[#This Row],[Years At Company]]&lt;=10,"5-10",HR_Analytics[[#This Row],[Years At Company]]&lt;=20,"10-20",HR_Analytics[[#This Row],[Years At Company]]&lt;=40,"20-40")</f>
        <v>2-5</v>
      </c>
      <c r="AN432" s="3">
        <v>4</v>
      </c>
      <c r="AO432" s="3" t="str" cm="1">
        <f t="array" ref="AO432">_xlfn.IFS(HR_Analytics[[#This Row],[Years In Current Role]]&lt;=2,"0-2",HR_Analytics[[#This Row],[Years In Current Role]]&lt;=5,"2-5",HR_Analytics[[#This Row],[Years In Current Role]]&lt;=10,"5-10",HR_Analytics[[#This Row],[Years In Current Role]]&lt;=15,"10-15",HR_Analytics[[#This Row],[Years In Current Role]]&gt;15,"Above 15")</f>
        <v>2-5</v>
      </c>
      <c r="AP432" s="3">
        <v>4</v>
      </c>
      <c r="AQ432" s="14" t="str" cm="1">
        <f t="array" ref="AQ432">_xlfn.IFS(HR_Analytics[[#This Row],[Years Since Last Promotion]]&lt;=2,"0-2",HR_Analytics[[#This Row],[Years Since Last Promotion]]&lt;=5,"2-5",HR_Analytics[[#This Row],[Years Since Last Promotion]]&lt;=10,"5-10",HR_Analytics[[#This Row],[Years Since Last Promotion]]&lt;=15,"10-15")</f>
        <v>2-5</v>
      </c>
      <c r="AR432" s="14">
        <v>3</v>
      </c>
      <c r="AS432" s="3" t="str" cm="1">
        <f t="array" ref="AS4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33" spans="1:45" x14ac:dyDescent="0.25">
      <c r="A433" s="12">
        <v>54</v>
      </c>
      <c r="B433" s="12" t="str" cm="1">
        <f t="array" ref="B433">_xlfn.IFS(HR_Analytics[[#This Row],[Age]]&lt;=30,"Below 30",HR_Analytics[[#This Row],[Age]]&lt;=40,"30-40",HR_Analytics[[#This Row],[Age]]&lt;=60,"40-60")</f>
        <v>40-60</v>
      </c>
      <c r="C433" s="9" t="s">
        <v>17</v>
      </c>
      <c r="D433" s="9" t="s">
        <v>11</v>
      </c>
      <c r="E433" s="9" t="s">
        <v>19</v>
      </c>
      <c r="F433" s="3">
        <v>8</v>
      </c>
      <c r="G433" s="3" t="str" cm="1">
        <f t="array" ref="G433">_xlfn.IFS(HR_Analytics[[#This Row],[Distance From Home]]&lt;=5,"1-5",HR_Analytics[[#This Row],[Distance From Home]]&lt;=10,"5-10",HR_Analytics[[#This Row],[Distance From Home]]&lt;=15,"10-15",HR_Analytics[[#This Row],[Distance From Home]]&lt;=20,"15-20",HR_Analytics[[#This Row],[Distance From Home]]&gt;20,"Above 20")</f>
        <v>5-10</v>
      </c>
      <c r="H433" s="3">
        <v>4</v>
      </c>
      <c r="I433" s="9" t="str">
        <f>VLOOKUP(H433,Mapping!$J$2:$K$6,2,0)</f>
        <v>Masters</v>
      </c>
      <c r="J433" s="9" t="s">
        <v>13</v>
      </c>
      <c r="K433" s="3">
        <v>578</v>
      </c>
      <c r="L433" s="3">
        <v>3</v>
      </c>
      <c r="M433" s="9" t="str">
        <f>VLOOKUP(L433,Mapping!$A$2:$B$5,2,0)</f>
        <v>Neutral</v>
      </c>
      <c r="N433" s="9" t="s">
        <v>14</v>
      </c>
      <c r="O433" s="3">
        <v>3</v>
      </c>
      <c r="P433" s="9" t="str">
        <f>VLOOKUP(O433,Mapping!$A$9:$B$12,2,0)</f>
        <v>High</v>
      </c>
      <c r="Q433" s="3">
        <v>2</v>
      </c>
      <c r="R433" s="9" t="str">
        <f>VLOOKUP(Q433,Mapping!$A$16:$B$20,2,0)</f>
        <v>Junior</v>
      </c>
      <c r="S433" s="9" t="s">
        <v>24</v>
      </c>
      <c r="T433" s="3">
        <v>3</v>
      </c>
      <c r="U433" s="9" t="str">
        <f>VLOOKUP(T433,Mapping!$E$9:$F$12,2,0)</f>
        <v>Neutral</v>
      </c>
      <c r="V433" s="9" t="s">
        <v>16</v>
      </c>
      <c r="W433" s="5">
        <v>3780</v>
      </c>
      <c r="X433" s="3">
        <v>7</v>
      </c>
      <c r="Y433" s="9" t="s">
        <v>17</v>
      </c>
      <c r="Z433" s="4">
        <v>11</v>
      </c>
      <c r="AA433" s="24">
        <f>HR_Analytics[[#This Row],[Salary Hike]]/100</f>
        <v>0.11</v>
      </c>
      <c r="AB433" s="3">
        <v>3</v>
      </c>
      <c r="AC433" s="9" t="str">
        <f>VLOOKUP(AB433,Mapping!$E$2:$F$3,2,0)</f>
        <v>Excellent</v>
      </c>
      <c r="AD433" s="3">
        <v>3</v>
      </c>
      <c r="AE433" s="9" t="str">
        <f>VLOOKUP(AD433,Mapping!$E$16:$F$19,2,0)</f>
        <v>Neutral</v>
      </c>
      <c r="AF433" s="3">
        <v>0</v>
      </c>
      <c r="AG433" s="3">
        <v>19</v>
      </c>
      <c r="AH433" s="3" t="str" cm="1">
        <f t="array" ref="AH433">_xlfn.IFS(HR_Analytics[[#This Row],[Total Working Years]]&lt;=2,"0-2",HR_Analytics[[#This Row],[Total Working Years]]&lt;=5,"2-5",HR_Analytics[[#This Row],[Total Working Years]]&lt;=10,"5-10",HR_Analytics[[#This Row],[Total Working Years]]&lt;=20,"10-20",HR_Analytics[[#This Row],[Total Working Years]]&lt;=40,"20-40")</f>
        <v>10-20</v>
      </c>
      <c r="AI433" s="3">
        <v>3</v>
      </c>
      <c r="AJ433" s="3">
        <v>3</v>
      </c>
      <c r="AK433" s="9" t="str">
        <f>VLOOKUP(AJ433,Mapping!$J$10:$K$13,2,0)</f>
        <v>Better</v>
      </c>
      <c r="AL433" s="3">
        <v>1</v>
      </c>
      <c r="AM433" s="3" t="str" cm="1">
        <f t="array" ref="AM433">_xlfn.IFS(HR_Analytics[[#This Row],[Years At Company]]&lt;=2,"0-2",HR_Analytics[[#This Row],[Years At Company]]&lt;=5,"2-5",HR_Analytics[[#This Row],[Years At Company]]&lt;=10,"5-10",HR_Analytics[[#This Row],[Years At Company]]&lt;=20,"10-20",HR_Analytics[[#This Row],[Years At Company]]&lt;=40,"20-40")</f>
        <v>0-2</v>
      </c>
      <c r="AN433" s="3">
        <v>0</v>
      </c>
      <c r="AO433" s="3" t="str" cm="1">
        <f t="array" ref="AO433">_xlfn.IFS(HR_Analytics[[#This Row],[Years In Current Role]]&lt;=2,"0-2",HR_Analytics[[#This Row],[Years In Current Role]]&lt;=5,"2-5",HR_Analytics[[#This Row],[Years In Current Role]]&lt;=10,"5-10",HR_Analytics[[#This Row],[Years In Current Role]]&lt;=15,"10-15",HR_Analytics[[#This Row],[Years In Current Role]]&gt;15,"Above 15")</f>
        <v>0-2</v>
      </c>
      <c r="AP433" s="3">
        <v>0</v>
      </c>
      <c r="AQ433" s="14" t="str" cm="1">
        <f t="array" ref="AQ433">_xlfn.IFS(HR_Analytics[[#This Row],[Years Since Last Promotion]]&lt;=2,"0-2",HR_Analytics[[#This Row],[Years Since Last Promotion]]&lt;=5,"2-5",HR_Analytics[[#This Row],[Years Since Last Promotion]]&lt;=10,"5-10",HR_Analytics[[#This Row],[Years Since Last Promotion]]&lt;=15,"10-15")</f>
        <v>0-2</v>
      </c>
      <c r="AR433" s="14">
        <v>0</v>
      </c>
      <c r="AS433" s="3" t="str" cm="1">
        <f t="array" ref="AS4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34" spans="1:45" x14ac:dyDescent="0.25">
      <c r="A434" s="12">
        <v>34</v>
      </c>
      <c r="B434" s="12" t="str" cm="1">
        <f t="array" ref="B434">_xlfn.IFS(HR_Analytics[[#This Row],[Age]]&lt;=30,"Below 30",HR_Analytics[[#This Row],[Age]]&lt;=40,"30-40",HR_Analytics[[#This Row],[Age]]&lt;=60,"40-60")</f>
        <v>30-40</v>
      </c>
      <c r="C434" s="9" t="s">
        <v>17</v>
      </c>
      <c r="D434" s="9" t="s">
        <v>11</v>
      </c>
      <c r="E434" s="9" t="s">
        <v>19</v>
      </c>
      <c r="F434" s="3">
        <v>2</v>
      </c>
      <c r="G434" s="3" t="str" cm="1">
        <f t="array" ref="G434">_xlfn.IFS(HR_Analytics[[#This Row],[Distance From Home]]&lt;=5,"1-5",HR_Analytics[[#This Row],[Distance From Home]]&lt;=10,"5-10",HR_Analytics[[#This Row],[Distance From Home]]&lt;=15,"10-15",HR_Analytics[[#This Row],[Distance From Home]]&lt;=20,"15-20",HR_Analytics[[#This Row],[Distance From Home]]&gt;20,"Above 20")</f>
        <v>1-5</v>
      </c>
      <c r="H434" s="3">
        <v>4</v>
      </c>
      <c r="I434" s="9" t="str">
        <f>VLOOKUP(H434,Mapping!$J$2:$K$6,2,0)</f>
        <v>Masters</v>
      </c>
      <c r="J434" s="9" t="s">
        <v>13</v>
      </c>
      <c r="K434" s="3">
        <v>579</v>
      </c>
      <c r="L434" s="3">
        <v>4</v>
      </c>
      <c r="M434" s="9" t="str">
        <f>VLOOKUP(L434,Mapping!$A$2:$B$5,2,0)</f>
        <v>Satisfied</v>
      </c>
      <c r="N434" s="9" t="s">
        <v>20</v>
      </c>
      <c r="O434" s="3">
        <v>2</v>
      </c>
      <c r="P434" s="9" t="str">
        <f>VLOOKUP(O434,Mapping!$A$9:$B$12,2,0)</f>
        <v>Medium</v>
      </c>
      <c r="Q434" s="3">
        <v>1</v>
      </c>
      <c r="R434" s="9" t="str">
        <f>VLOOKUP(Q434,Mapping!$A$16:$B$20,2,0)</f>
        <v>Entry Level</v>
      </c>
      <c r="S434" s="9" t="s">
        <v>21</v>
      </c>
      <c r="T434" s="3">
        <v>3</v>
      </c>
      <c r="U434" s="9" t="str">
        <f>VLOOKUP(T434,Mapping!$E$9:$F$12,2,0)</f>
        <v>Neutral</v>
      </c>
      <c r="V434" s="9" t="s">
        <v>26</v>
      </c>
      <c r="W434" s="5">
        <v>2768</v>
      </c>
      <c r="X434" s="3">
        <v>3</v>
      </c>
      <c r="Y434" s="9" t="s">
        <v>17</v>
      </c>
      <c r="Z434" s="4">
        <v>12</v>
      </c>
      <c r="AA434" s="24">
        <f>HR_Analytics[[#This Row],[Salary Hike]]/100</f>
        <v>0.12</v>
      </c>
      <c r="AB434" s="3">
        <v>3</v>
      </c>
      <c r="AC434" s="9" t="str">
        <f>VLOOKUP(AB434,Mapping!$E$2:$F$3,2,0)</f>
        <v>Excellent</v>
      </c>
      <c r="AD434" s="3">
        <v>3</v>
      </c>
      <c r="AE434" s="9" t="str">
        <f>VLOOKUP(AD434,Mapping!$E$16:$F$19,2,0)</f>
        <v>Neutral</v>
      </c>
      <c r="AF434" s="3">
        <v>1</v>
      </c>
      <c r="AG434" s="3">
        <v>14</v>
      </c>
      <c r="AH434" s="3" t="str" cm="1">
        <f t="array" ref="AH434">_xlfn.IFS(HR_Analytics[[#This Row],[Total Working Years]]&lt;=2,"0-2",HR_Analytics[[#This Row],[Total Working Years]]&lt;=5,"2-5",HR_Analytics[[#This Row],[Total Working Years]]&lt;=10,"5-10",HR_Analytics[[#This Row],[Total Working Years]]&lt;=20,"10-20",HR_Analytics[[#This Row],[Total Working Years]]&lt;=40,"20-40")</f>
        <v>10-20</v>
      </c>
      <c r="AI434" s="3">
        <v>3</v>
      </c>
      <c r="AJ434" s="3">
        <v>3</v>
      </c>
      <c r="AK434" s="9" t="str">
        <f>VLOOKUP(AJ434,Mapping!$J$10:$K$13,2,0)</f>
        <v>Better</v>
      </c>
      <c r="AL434" s="3">
        <v>7</v>
      </c>
      <c r="AM434" s="3" t="str" cm="1">
        <f t="array" ref="AM434">_xlfn.IFS(HR_Analytics[[#This Row],[Years At Company]]&lt;=2,"0-2",HR_Analytics[[#This Row],[Years At Company]]&lt;=5,"2-5",HR_Analytics[[#This Row],[Years At Company]]&lt;=10,"5-10",HR_Analytics[[#This Row],[Years At Company]]&lt;=20,"10-20",HR_Analytics[[#This Row],[Years At Company]]&lt;=40,"20-40")</f>
        <v>5-10</v>
      </c>
      <c r="AN434" s="3">
        <v>3</v>
      </c>
      <c r="AO434" s="3" t="str" cm="1">
        <f t="array" ref="AO434">_xlfn.IFS(HR_Analytics[[#This Row],[Years In Current Role]]&lt;=2,"0-2",HR_Analytics[[#This Row],[Years In Current Role]]&lt;=5,"2-5",HR_Analytics[[#This Row],[Years In Current Role]]&lt;=10,"5-10",HR_Analytics[[#This Row],[Years In Current Role]]&lt;=15,"10-15",HR_Analytics[[#This Row],[Years In Current Role]]&gt;15,"Above 15")</f>
        <v>2-5</v>
      </c>
      <c r="AP434" s="3">
        <v>5</v>
      </c>
      <c r="AQ434" s="14" t="str" cm="1">
        <f t="array" ref="AQ434">_xlfn.IFS(HR_Analytics[[#This Row],[Years Since Last Promotion]]&lt;=2,"0-2",HR_Analytics[[#This Row],[Years Since Last Promotion]]&lt;=5,"2-5",HR_Analytics[[#This Row],[Years Since Last Promotion]]&lt;=10,"5-10",HR_Analytics[[#This Row],[Years Since Last Promotion]]&lt;=15,"10-15")</f>
        <v>2-5</v>
      </c>
      <c r="AR434" s="14">
        <v>7</v>
      </c>
      <c r="AS434" s="3" t="str" cm="1">
        <f t="array" ref="AS4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35" spans="1:45" x14ac:dyDescent="0.25">
      <c r="A435" s="12">
        <v>46</v>
      </c>
      <c r="B435" s="12" t="str" cm="1">
        <f t="array" ref="B435">_xlfn.IFS(HR_Analytics[[#This Row],[Age]]&lt;=30,"Below 30",HR_Analytics[[#This Row],[Age]]&lt;=40,"30-40",HR_Analytics[[#This Row],[Age]]&lt;=60,"40-60")</f>
        <v>40-60</v>
      </c>
      <c r="C435" s="9" t="s">
        <v>17</v>
      </c>
      <c r="D435" s="9" t="s">
        <v>11</v>
      </c>
      <c r="E435" s="9" t="s">
        <v>12</v>
      </c>
      <c r="F435" s="3">
        <v>10</v>
      </c>
      <c r="G435" s="3" t="str" cm="1">
        <f t="array" ref="G435">_xlfn.IFS(HR_Analytics[[#This Row],[Distance From Home]]&lt;=5,"1-5",HR_Analytics[[#This Row],[Distance From Home]]&lt;=10,"5-10",HR_Analytics[[#This Row],[Distance From Home]]&lt;=15,"10-15",HR_Analytics[[#This Row],[Distance From Home]]&lt;=20,"15-20",HR_Analytics[[#This Row],[Distance From Home]]&gt;20,"Above 20")</f>
        <v>5-10</v>
      </c>
      <c r="H435" s="3">
        <v>3</v>
      </c>
      <c r="I435" s="9" t="str">
        <f>VLOOKUP(H435,Mapping!$J$2:$K$6,2,0)</f>
        <v>Bachelors</v>
      </c>
      <c r="J435" s="9" t="s">
        <v>33</v>
      </c>
      <c r="K435" s="3">
        <v>580</v>
      </c>
      <c r="L435" s="3">
        <v>3</v>
      </c>
      <c r="M435" s="9" t="str">
        <f>VLOOKUP(L435,Mapping!$A$2:$B$5,2,0)</f>
        <v>Neutral</v>
      </c>
      <c r="N435" s="9" t="s">
        <v>14</v>
      </c>
      <c r="O435" s="3">
        <v>2</v>
      </c>
      <c r="P435" s="9" t="str">
        <f>VLOOKUP(O435,Mapping!$A$9:$B$12,2,0)</f>
        <v>Medium</v>
      </c>
      <c r="Q435" s="3">
        <v>3</v>
      </c>
      <c r="R435" s="9" t="str">
        <f>VLOOKUP(Q435,Mapping!$A$16:$B$20,2,0)</f>
        <v>Mid Level</v>
      </c>
      <c r="S435" s="9" t="s">
        <v>15</v>
      </c>
      <c r="T435" s="3">
        <v>4</v>
      </c>
      <c r="U435" s="9" t="str">
        <f>VLOOKUP(T435,Mapping!$E$9:$F$12,2,0)</f>
        <v>Satisfied</v>
      </c>
      <c r="V435" s="9" t="s">
        <v>22</v>
      </c>
      <c r="W435" s="5">
        <v>9071</v>
      </c>
      <c r="X435" s="3">
        <v>2</v>
      </c>
      <c r="Y435" s="9" t="s">
        <v>10</v>
      </c>
      <c r="Z435" s="4">
        <v>19</v>
      </c>
      <c r="AA435" s="24">
        <f>HR_Analytics[[#This Row],[Salary Hike]]/100</f>
        <v>0.19</v>
      </c>
      <c r="AB435" s="3">
        <v>3</v>
      </c>
      <c r="AC435" s="9" t="str">
        <f>VLOOKUP(AB435,Mapping!$E$2:$F$3,2,0)</f>
        <v>Excellent</v>
      </c>
      <c r="AD435" s="3">
        <v>3</v>
      </c>
      <c r="AE435" s="9" t="str">
        <f>VLOOKUP(AD435,Mapping!$E$16:$F$19,2,0)</f>
        <v>Neutral</v>
      </c>
      <c r="AF435" s="3">
        <v>1</v>
      </c>
      <c r="AG435" s="3">
        <v>15</v>
      </c>
      <c r="AH435" s="3" t="str" cm="1">
        <f t="array" ref="AH435">_xlfn.IFS(HR_Analytics[[#This Row],[Total Working Years]]&lt;=2,"0-2",HR_Analytics[[#This Row],[Total Working Years]]&lt;=5,"2-5",HR_Analytics[[#This Row],[Total Working Years]]&lt;=10,"5-10",HR_Analytics[[#This Row],[Total Working Years]]&lt;=20,"10-20",HR_Analytics[[#This Row],[Total Working Years]]&lt;=40,"20-40")</f>
        <v>10-20</v>
      </c>
      <c r="AI435" s="3">
        <v>3</v>
      </c>
      <c r="AJ435" s="3">
        <v>3</v>
      </c>
      <c r="AK435" s="9" t="str">
        <f>VLOOKUP(AJ435,Mapping!$J$10:$K$13,2,0)</f>
        <v>Better</v>
      </c>
      <c r="AL435" s="3">
        <v>3</v>
      </c>
      <c r="AM435" s="3" t="str" cm="1">
        <f t="array" ref="AM435">_xlfn.IFS(HR_Analytics[[#This Row],[Years At Company]]&lt;=2,"0-2",HR_Analytics[[#This Row],[Years At Company]]&lt;=5,"2-5",HR_Analytics[[#This Row],[Years At Company]]&lt;=10,"5-10",HR_Analytics[[#This Row],[Years At Company]]&lt;=20,"10-20",HR_Analytics[[#This Row],[Years At Company]]&lt;=40,"20-40")</f>
        <v>2-5</v>
      </c>
      <c r="AN435" s="3">
        <v>2</v>
      </c>
      <c r="AO435" s="3" t="str" cm="1">
        <f t="array" ref="AO435">_xlfn.IFS(HR_Analytics[[#This Row],[Years In Current Role]]&lt;=2,"0-2",HR_Analytics[[#This Row],[Years In Current Role]]&lt;=5,"2-5",HR_Analytics[[#This Row],[Years In Current Role]]&lt;=10,"5-10",HR_Analytics[[#This Row],[Years In Current Role]]&lt;=15,"10-15",HR_Analytics[[#This Row],[Years In Current Role]]&gt;15,"Above 15")</f>
        <v>0-2</v>
      </c>
      <c r="AP435" s="3">
        <v>1</v>
      </c>
      <c r="AQ435" s="14" t="str" cm="1">
        <f t="array" ref="AQ435">_xlfn.IFS(HR_Analytics[[#This Row],[Years Since Last Promotion]]&lt;=2,"0-2",HR_Analytics[[#This Row],[Years Since Last Promotion]]&lt;=5,"2-5",HR_Analytics[[#This Row],[Years Since Last Promotion]]&lt;=10,"5-10",HR_Analytics[[#This Row],[Years Since Last Promotion]]&lt;=15,"10-15")</f>
        <v>0-2</v>
      </c>
      <c r="AR435" s="14">
        <v>2</v>
      </c>
      <c r="AS435" s="3" t="str" cm="1">
        <f t="array" ref="AS4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36" spans="1:45" x14ac:dyDescent="0.25">
      <c r="A436" s="12">
        <v>31</v>
      </c>
      <c r="B436" s="12" t="str" cm="1">
        <f t="array" ref="B436">_xlfn.IFS(HR_Analytics[[#This Row],[Age]]&lt;=30,"Below 30",HR_Analytics[[#This Row],[Age]]&lt;=40,"30-40",HR_Analytics[[#This Row],[Age]]&lt;=60,"40-60")</f>
        <v>30-40</v>
      </c>
      <c r="C436" s="9" t="s">
        <v>17</v>
      </c>
      <c r="D436" s="9" t="s">
        <v>11</v>
      </c>
      <c r="E436" s="9" t="s">
        <v>19</v>
      </c>
      <c r="F436" s="3">
        <v>9</v>
      </c>
      <c r="G436" s="3" t="str" cm="1">
        <f t="array" ref="G436">_xlfn.IFS(HR_Analytics[[#This Row],[Distance From Home]]&lt;=5,"1-5",HR_Analytics[[#This Row],[Distance From Home]]&lt;=10,"5-10",HR_Analytics[[#This Row],[Distance From Home]]&lt;=15,"10-15",HR_Analytics[[#This Row],[Distance From Home]]&lt;=20,"15-20",HR_Analytics[[#This Row],[Distance From Home]]&gt;20,"Above 20")</f>
        <v>5-10</v>
      </c>
      <c r="H436" s="3">
        <v>1</v>
      </c>
      <c r="I436" s="9" t="str">
        <f>VLOOKUP(H436,Mapping!$J$2:$K$6,2,0)</f>
        <v>Below College</v>
      </c>
      <c r="J436" s="9" t="s">
        <v>13</v>
      </c>
      <c r="K436" s="3">
        <v>581</v>
      </c>
      <c r="L436" s="3">
        <v>3</v>
      </c>
      <c r="M436" s="9" t="str">
        <f>VLOOKUP(L436,Mapping!$A$2:$B$5,2,0)</f>
        <v>Neutral</v>
      </c>
      <c r="N436" s="9" t="s">
        <v>20</v>
      </c>
      <c r="O436" s="3">
        <v>3</v>
      </c>
      <c r="P436" s="9" t="str">
        <f>VLOOKUP(O436,Mapping!$A$9:$B$12,2,0)</f>
        <v>High</v>
      </c>
      <c r="Q436" s="3">
        <v>3</v>
      </c>
      <c r="R436" s="9" t="str">
        <f>VLOOKUP(Q436,Mapping!$A$16:$B$20,2,0)</f>
        <v>Mid Level</v>
      </c>
      <c r="S436" s="9" t="s">
        <v>27</v>
      </c>
      <c r="T436" s="3">
        <v>2</v>
      </c>
      <c r="U436" s="9" t="str">
        <f>VLOOKUP(T436,Mapping!$E$9:$F$12,2,0)</f>
        <v>Dissatisfied</v>
      </c>
      <c r="V436" s="9" t="s">
        <v>26</v>
      </c>
      <c r="W436" s="5">
        <v>10648</v>
      </c>
      <c r="X436" s="3">
        <v>1</v>
      </c>
      <c r="Y436" s="9" t="s">
        <v>17</v>
      </c>
      <c r="Z436" s="4">
        <v>25</v>
      </c>
      <c r="AA436" s="24">
        <f>HR_Analytics[[#This Row],[Salary Hike]]/100</f>
        <v>0.25</v>
      </c>
      <c r="AB436" s="3">
        <v>4</v>
      </c>
      <c r="AC436" s="9" t="str">
        <f>VLOOKUP(AB436,Mapping!$E$2:$F$3,2,0)</f>
        <v>Outstanding</v>
      </c>
      <c r="AD436" s="3">
        <v>4</v>
      </c>
      <c r="AE436" s="9" t="str">
        <f>VLOOKUP(AD436,Mapping!$E$16:$F$19,2,0)</f>
        <v>Satisfied</v>
      </c>
      <c r="AF436" s="3">
        <v>1</v>
      </c>
      <c r="AG436" s="3">
        <v>13</v>
      </c>
      <c r="AH436" s="3" t="str" cm="1">
        <f t="array" ref="AH436">_xlfn.IFS(HR_Analytics[[#This Row],[Total Working Years]]&lt;=2,"0-2",HR_Analytics[[#This Row],[Total Working Years]]&lt;=5,"2-5",HR_Analytics[[#This Row],[Total Working Years]]&lt;=10,"5-10",HR_Analytics[[#This Row],[Total Working Years]]&lt;=20,"10-20",HR_Analytics[[#This Row],[Total Working Years]]&lt;=40,"20-40")</f>
        <v>10-20</v>
      </c>
      <c r="AI436" s="3">
        <v>6</v>
      </c>
      <c r="AJ436" s="3">
        <v>4</v>
      </c>
      <c r="AK436" s="9" t="str">
        <f>VLOOKUP(AJ436,Mapping!$J$10:$K$13,2,0)</f>
        <v>Best</v>
      </c>
      <c r="AL436" s="3">
        <v>13</v>
      </c>
      <c r="AM436" s="3" t="str" cm="1">
        <f t="array" ref="AM436">_xlfn.IFS(HR_Analytics[[#This Row],[Years At Company]]&lt;=2,"0-2",HR_Analytics[[#This Row],[Years At Company]]&lt;=5,"2-5",HR_Analytics[[#This Row],[Years At Company]]&lt;=10,"5-10",HR_Analytics[[#This Row],[Years At Company]]&lt;=20,"10-20",HR_Analytics[[#This Row],[Years At Company]]&lt;=40,"20-40")</f>
        <v>10-20</v>
      </c>
      <c r="AN436" s="3">
        <v>8</v>
      </c>
      <c r="AO436" s="3" t="str" cm="1">
        <f t="array" ref="AO436">_xlfn.IFS(HR_Analytics[[#This Row],[Years In Current Role]]&lt;=2,"0-2",HR_Analytics[[#This Row],[Years In Current Role]]&lt;=5,"2-5",HR_Analytics[[#This Row],[Years In Current Role]]&lt;=10,"5-10",HR_Analytics[[#This Row],[Years In Current Role]]&lt;=15,"10-15",HR_Analytics[[#This Row],[Years In Current Role]]&gt;15,"Above 15")</f>
        <v>5-10</v>
      </c>
      <c r="AP436" s="3">
        <v>0</v>
      </c>
      <c r="AQ436" s="14" t="str" cm="1">
        <f t="array" ref="AQ436">_xlfn.IFS(HR_Analytics[[#This Row],[Years Since Last Promotion]]&lt;=2,"0-2",HR_Analytics[[#This Row],[Years Since Last Promotion]]&lt;=5,"2-5",HR_Analytics[[#This Row],[Years Since Last Promotion]]&lt;=10,"5-10",HR_Analytics[[#This Row],[Years Since Last Promotion]]&lt;=15,"10-15")</f>
        <v>0-2</v>
      </c>
      <c r="AR436" s="14">
        <v>8</v>
      </c>
      <c r="AS436" s="3" t="str" cm="1">
        <f t="array" ref="AS4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37" spans="1:45" x14ac:dyDescent="0.25">
      <c r="A437" s="12">
        <v>33</v>
      </c>
      <c r="B437" s="12" t="str" cm="1">
        <f t="array" ref="B437">_xlfn.IFS(HR_Analytics[[#This Row],[Age]]&lt;=30,"Below 30",HR_Analytics[[#This Row],[Age]]&lt;=40,"30-40",HR_Analytics[[#This Row],[Age]]&lt;=60,"40-60")</f>
        <v>30-40</v>
      </c>
      <c r="C437" s="9" t="s">
        <v>10</v>
      </c>
      <c r="D437" s="9" t="s">
        <v>11</v>
      </c>
      <c r="E437" s="9" t="s">
        <v>19</v>
      </c>
      <c r="F437" s="3">
        <v>15</v>
      </c>
      <c r="G437" s="3" t="str" cm="1">
        <f t="array" ref="G437">_xlfn.IFS(HR_Analytics[[#This Row],[Distance From Home]]&lt;=5,"1-5",HR_Analytics[[#This Row],[Distance From Home]]&lt;=10,"5-10",HR_Analytics[[#This Row],[Distance From Home]]&lt;=15,"10-15",HR_Analytics[[#This Row],[Distance From Home]]&lt;=20,"15-20",HR_Analytics[[#This Row],[Distance From Home]]&gt;20,"Above 20")</f>
        <v>10-15</v>
      </c>
      <c r="H437" s="3">
        <v>1</v>
      </c>
      <c r="I437" s="9" t="str">
        <f>VLOOKUP(H437,Mapping!$J$2:$K$6,2,0)</f>
        <v>Below College</v>
      </c>
      <c r="J437" s="9" t="s">
        <v>25</v>
      </c>
      <c r="K437" s="3">
        <v>582</v>
      </c>
      <c r="L437" s="3">
        <v>2</v>
      </c>
      <c r="M437" s="9" t="str">
        <f>VLOOKUP(L437,Mapping!$A$2:$B$5,2,0)</f>
        <v>Dissatisfied</v>
      </c>
      <c r="N437" s="9" t="s">
        <v>20</v>
      </c>
      <c r="O437" s="3">
        <v>3</v>
      </c>
      <c r="P437" s="9" t="str">
        <f>VLOOKUP(O437,Mapping!$A$9:$B$12,2,0)</f>
        <v>High</v>
      </c>
      <c r="Q437" s="3">
        <v>3</v>
      </c>
      <c r="R437" s="9" t="str">
        <f>VLOOKUP(Q437,Mapping!$A$16:$B$20,2,0)</f>
        <v>Mid Level</v>
      </c>
      <c r="S437" s="9" t="s">
        <v>30</v>
      </c>
      <c r="T437" s="3">
        <v>3</v>
      </c>
      <c r="U437" s="9" t="str">
        <f>VLOOKUP(T437,Mapping!$E$9:$F$12,2,0)</f>
        <v>Neutral</v>
      </c>
      <c r="V437" s="9" t="s">
        <v>22</v>
      </c>
      <c r="W437" s="5">
        <v>13610</v>
      </c>
      <c r="X437" s="3">
        <v>7</v>
      </c>
      <c r="Y437" s="9" t="s">
        <v>10</v>
      </c>
      <c r="Z437" s="4">
        <v>12</v>
      </c>
      <c r="AA437" s="24">
        <f>HR_Analytics[[#This Row],[Salary Hike]]/100</f>
        <v>0.12</v>
      </c>
      <c r="AB437" s="3">
        <v>3</v>
      </c>
      <c r="AC437" s="9" t="str">
        <f>VLOOKUP(AB437,Mapping!$E$2:$F$3,2,0)</f>
        <v>Excellent</v>
      </c>
      <c r="AD437" s="3">
        <v>4</v>
      </c>
      <c r="AE437" s="9" t="str">
        <f>VLOOKUP(AD437,Mapping!$E$16:$F$19,2,0)</f>
        <v>Satisfied</v>
      </c>
      <c r="AF437" s="3">
        <v>0</v>
      </c>
      <c r="AG437" s="3">
        <v>15</v>
      </c>
      <c r="AH437" s="3" t="str" cm="1">
        <f t="array" ref="AH437">_xlfn.IFS(HR_Analytics[[#This Row],[Total Working Years]]&lt;=2,"0-2",HR_Analytics[[#This Row],[Total Working Years]]&lt;=5,"2-5",HR_Analytics[[#This Row],[Total Working Years]]&lt;=10,"5-10",HR_Analytics[[#This Row],[Total Working Years]]&lt;=20,"10-20",HR_Analytics[[#This Row],[Total Working Years]]&lt;=40,"20-40")</f>
        <v>10-20</v>
      </c>
      <c r="AI437" s="3">
        <v>2</v>
      </c>
      <c r="AJ437" s="3">
        <v>4</v>
      </c>
      <c r="AK437" s="9" t="str">
        <f>VLOOKUP(AJ437,Mapping!$J$10:$K$13,2,0)</f>
        <v>Best</v>
      </c>
      <c r="AL437" s="3">
        <v>7</v>
      </c>
      <c r="AM437" s="3" t="str" cm="1">
        <f t="array" ref="AM437">_xlfn.IFS(HR_Analytics[[#This Row],[Years At Company]]&lt;=2,"0-2",HR_Analytics[[#This Row],[Years At Company]]&lt;=5,"2-5",HR_Analytics[[#This Row],[Years At Company]]&lt;=10,"5-10",HR_Analytics[[#This Row],[Years At Company]]&lt;=20,"10-20",HR_Analytics[[#This Row],[Years At Company]]&lt;=40,"20-40")</f>
        <v>5-10</v>
      </c>
      <c r="AN437" s="3">
        <v>6</v>
      </c>
      <c r="AO437" s="3" t="str" cm="1">
        <f t="array" ref="AO437">_xlfn.IFS(HR_Analytics[[#This Row],[Years In Current Role]]&lt;=2,"0-2",HR_Analytics[[#This Row],[Years In Current Role]]&lt;=5,"2-5",HR_Analytics[[#This Row],[Years In Current Role]]&lt;=10,"5-10",HR_Analytics[[#This Row],[Years In Current Role]]&lt;=15,"10-15",HR_Analytics[[#This Row],[Years In Current Role]]&gt;15,"Above 15")</f>
        <v>5-10</v>
      </c>
      <c r="AP437" s="3">
        <v>7</v>
      </c>
      <c r="AQ437" s="14" t="str" cm="1">
        <f t="array" ref="AQ437">_xlfn.IFS(HR_Analytics[[#This Row],[Years Since Last Promotion]]&lt;=2,"0-2",HR_Analytics[[#This Row],[Years Since Last Promotion]]&lt;=5,"2-5",HR_Analytics[[#This Row],[Years Since Last Promotion]]&lt;=10,"5-10",HR_Analytics[[#This Row],[Years Since Last Promotion]]&lt;=15,"10-15")</f>
        <v>5-10</v>
      </c>
      <c r="AR437" s="14">
        <v>7</v>
      </c>
      <c r="AS437" s="3" t="str" cm="1">
        <f t="array" ref="AS4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38" spans="1:45" x14ac:dyDescent="0.25">
      <c r="A438" s="12">
        <v>33</v>
      </c>
      <c r="B438" s="12" t="str" cm="1">
        <f t="array" ref="B438">_xlfn.IFS(HR_Analytics[[#This Row],[Age]]&lt;=30,"Below 30",HR_Analytics[[#This Row],[Age]]&lt;=40,"30-40",HR_Analytics[[#This Row],[Age]]&lt;=60,"40-60")</f>
        <v>30-40</v>
      </c>
      <c r="C438" s="9" t="s">
        <v>10</v>
      </c>
      <c r="D438" s="9" t="s">
        <v>11</v>
      </c>
      <c r="E438" s="9" t="s">
        <v>19</v>
      </c>
      <c r="F438" s="3">
        <v>10</v>
      </c>
      <c r="G438" s="3" t="str" cm="1">
        <f t="array" ref="G438">_xlfn.IFS(HR_Analytics[[#This Row],[Distance From Home]]&lt;=5,"1-5",HR_Analytics[[#This Row],[Distance From Home]]&lt;=10,"5-10",HR_Analytics[[#This Row],[Distance From Home]]&lt;=15,"10-15",HR_Analytics[[#This Row],[Distance From Home]]&lt;=20,"15-20",HR_Analytics[[#This Row],[Distance From Home]]&gt;20,"Above 20")</f>
        <v>5-10</v>
      </c>
      <c r="H438" s="3">
        <v>1</v>
      </c>
      <c r="I438" s="9" t="str">
        <f>VLOOKUP(H438,Mapping!$J$2:$K$6,2,0)</f>
        <v>Below College</v>
      </c>
      <c r="J438" s="9" t="s">
        <v>25</v>
      </c>
      <c r="K438" s="3">
        <v>584</v>
      </c>
      <c r="L438" s="3">
        <v>1</v>
      </c>
      <c r="M438" s="9" t="str">
        <f>VLOOKUP(L438,Mapping!$A$2:$B$5,2,0)</f>
        <v>Very Dissatisfied</v>
      </c>
      <c r="N438" s="9" t="s">
        <v>20</v>
      </c>
      <c r="O438" s="3">
        <v>1</v>
      </c>
      <c r="P438" s="9" t="str">
        <f>VLOOKUP(O438,Mapping!$A$9:$B$12,2,0)</f>
        <v>Low</v>
      </c>
      <c r="Q438" s="3">
        <v>1</v>
      </c>
      <c r="R438" s="9" t="str">
        <f>VLOOKUP(Q438,Mapping!$A$16:$B$20,2,0)</f>
        <v>Entry Level</v>
      </c>
      <c r="S438" s="9" t="s">
        <v>24</v>
      </c>
      <c r="T438" s="3">
        <v>4</v>
      </c>
      <c r="U438" s="9" t="str">
        <f>VLOOKUP(T438,Mapping!$E$9:$F$12,2,0)</f>
        <v>Satisfied</v>
      </c>
      <c r="V438" s="9" t="s">
        <v>26</v>
      </c>
      <c r="W438" s="5">
        <v>3408</v>
      </c>
      <c r="X438" s="3">
        <v>7</v>
      </c>
      <c r="Y438" s="9" t="s">
        <v>17</v>
      </c>
      <c r="Z438" s="4">
        <v>13</v>
      </c>
      <c r="AA438" s="24">
        <f>HR_Analytics[[#This Row],[Salary Hike]]/100</f>
        <v>0.13</v>
      </c>
      <c r="AB438" s="3">
        <v>3</v>
      </c>
      <c r="AC438" s="9" t="str">
        <f>VLOOKUP(AB438,Mapping!$E$2:$F$3,2,0)</f>
        <v>Excellent</v>
      </c>
      <c r="AD438" s="3">
        <v>1</v>
      </c>
      <c r="AE438" s="9" t="str">
        <f>VLOOKUP(AD438,Mapping!$E$16:$F$19,2,0)</f>
        <v>Very Dissatisfied</v>
      </c>
      <c r="AF438" s="3">
        <v>3</v>
      </c>
      <c r="AG438" s="3">
        <v>8</v>
      </c>
      <c r="AH438" s="3" t="str" cm="1">
        <f t="array" ref="AH438">_xlfn.IFS(HR_Analytics[[#This Row],[Total Working Years]]&lt;=2,"0-2",HR_Analytics[[#This Row],[Total Working Years]]&lt;=5,"2-5",HR_Analytics[[#This Row],[Total Working Years]]&lt;=10,"5-10",HR_Analytics[[#This Row],[Total Working Years]]&lt;=20,"10-20",HR_Analytics[[#This Row],[Total Working Years]]&lt;=40,"20-40")</f>
        <v>5-10</v>
      </c>
      <c r="AI438" s="3">
        <v>2</v>
      </c>
      <c r="AJ438" s="3">
        <v>3</v>
      </c>
      <c r="AK438" s="9" t="str">
        <f>VLOOKUP(AJ438,Mapping!$J$10:$K$13,2,0)</f>
        <v>Better</v>
      </c>
      <c r="AL438" s="3">
        <v>4</v>
      </c>
      <c r="AM438" s="3" t="str" cm="1">
        <f t="array" ref="AM438">_xlfn.IFS(HR_Analytics[[#This Row],[Years At Company]]&lt;=2,"0-2",HR_Analytics[[#This Row],[Years At Company]]&lt;=5,"2-5",HR_Analytics[[#This Row],[Years At Company]]&lt;=10,"5-10",HR_Analytics[[#This Row],[Years At Company]]&lt;=20,"10-20",HR_Analytics[[#This Row],[Years At Company]]&lt;=40,"20-40")</f>
        <v>2-5</v>
      </c>
      <c r="AN438" s="3">
        <v>3</v>
      </c>
      <c r="AO438" s="3" t="str" cm="1">
        <f t="array" ref="AO438">_xlfn.IFS(HR_Analytics[[#This Row],[Years In Current Role]]&lt;=2,"0-2",HR_Analytics[[#This Row],[Years In Current Role]]&lt;=5,"2-5",HR_Analytics[[#This Row],[Years In Current Role]]&lt;=10,"5-10",HR_Analytics[[#This Row],[Years In Current Role]]&lt;=15,"10-15",HR_Analytics[[#This Row],[Years In Current Role]]&gt;15,"Above 15")</f>
        <v>2-5</v>
      </c>
      <c r="AP438" s="3">
        <v>1</v>
      </c>
      <c r="AQ438" s="14" t="str" cm="1">
        <f t="array" ref="AQ438">_xlfn.IFS(HR_Analytics[[#This Row],[Years Since Last Promotion]]&lt;=2,"0-2",HR_Analytics[[#This Row],[Years Since Last Promotion]]&lt;=5,"2-5",HR_Analytics[[#This Row],[Years Since Last Promotion]]&lt;=10,"5-10",HR_Analytics[[#This Row],[Years Since Last Promotion]]&lt;=15,"10-15")</f>
        <v>0-2</v>
      </c>
      <c r="AR438" s="14">
        <v>3</v>
      </c>
      <c r="AS438" s="3" t="str" cm="1">
        <f t="array" ref="AS4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39" spans="1:45" x14ac:dyDescent="0.25">
      <c r="A439" s="12">
        <v>30</v>
      </c>
      <c r="B439" s="12" t="str" cm="1">
        <f t="array" ref="B439">_xlfn.IFS(HR_Analytics[[#This Row],[Age]]&lt;=30,"Below 30",HR_Analytics[[#This Row],[Age]]&lt;=40,"30-40",HR_Analytics[[#This Row],[Age]]&lt;=60,"40-60")</f>
        <v>Below 30</v>
      </c>
      <c r="C439" s="9" t="s">
        <v>17</v>
      </c>
      <c r="D439" s="9" t="s">
        <v>11</v>
      </c>
      <c r="E439" s="9" t="s">
        <v>12</v>
      </c>
      <c r="F439" s="3">
        <v>7</v>
      </c>
      <c r="G439" s="3" t="str" cm="1">
        <f t="array" ref="G439">_xlfn.IFS(HR_Analytics[[#This Row],[Distance From Home]]&lt;=5,"1-5",HR_Analytics[[#This Row],[Distance From Home]]&lt;=10,"5-10",HR_Analytics[[#This Row],[Distance From Home]]&lt;=15,"10-15",HR_Analytics[[#This Row],[Distance From Home]]&lt;=20,"15-20",HR_Analytics[[#This Row],[Distance From Home]]&gt;20,"Above 20")</f>
        <v>5-10</v>
      </c>
      <c r="H439" s="3">
        <v>1</v>
      </c>
      <c r="I439" s="9" t="str">
        <f>VLOOKUP(H439,Mapping!$J$2:$K$6,2,0)</f>
        <v>Below College</v>
      </c>
      <c r="J439" s="9" t="s">
        <v>33</v>
      </c>
      <c r="K439" s="3">
        <v>585</v>
      </c>
      <c r="L439" s="3">
        <v>4</v>
      </c>
      <c r="M439" s="9" t="str">
        <f>VLOOKUP(L439,Mapping!$A$2:$B$5,2,0)</f>
        <v>Satisfied</v>
      </c>
      <c r="N439" s="9" t="s">
        <v>20</v>
      </c>
      <c r="O439" s="3">
        <v>3</v>
      </c>
      <c r="P439" s="9" t="str">
        <f>VLOOKUP(O439,Mapping!$A$9:$B$12,2,0)</f>
        <v>High</v>
      </c>
      <c r="Q439" s="3">
        <v>1</v>
      </c>
      <c r="R439" s="9" t="str">
        <f>VLOOKUP(Q439,Mapping!$A$16:$B$20,2,0)</f>
        <v>Entry Level</v>
      </c>
      <c r="S439" s="9" t="s">
        <v>31</v>
      </c>
      <c r="T439" s="3">
        <v>2</v>
      </c>
      <c r="U439" s="9" t="str">
        <f>VLOOKUP(T439,Mapping!$E$9:$F$12,2,0)</f>
        <v>Dissatisfied</v>
      </c>
      <c r="V439" s="9" t="s">
        <v>16</v>
      </c>
      <c r="W439" s="5">
        <v>2983</v>
      </c>
      <c r="X439" s="3">
        <v>0</v>
      </c>
      <c r="Y439" s="9" t="s">
        <v>17</v>
      </c>
      <c r="Z439" s="4">
        <v>14</v>
      </c>
      <c r="AA439" s="24">
        <f>HR_Analytics[[#This Row],[Salary Hike]]/100</f>
        <v>0.14000000000000001</v>
      </c>
      <c r="AB439" s="3">
        <v>3</v>
      </c>
      <c r="AC439" s="9" t="str">
        <f>VLOOKUP(AB439,Mapping!$E$2:$F$3,2,0)</f>
        <v>Excellent</v>
      </c>
      <c r="AD439" s="3">
        <v>1</v>
      </c>
      <c r="AE439" s="9" t="str">
        <f>VLOOKUP(AD439,Mapping!$E$16:$F$19,2,0)</f>
        <v>Very Dissatisfied</v>
      </c>
      <c r="AF439" s="3">
        <v>0</v>
      </c>
      <c r="AG439" s="3">
        <v>4</v>
      </c>
      <c r="AH439" s="3" t="str" cm="1">
        <f t="array" ref="AH439">_xlfn.IFS(HR_Analytics[[#This Row],[Total Working Years]]&lt;=2,"0-2",HR_Analytics[[#This Row],[Total Working Years]]&lt;=5,"2-5",HR_Analytics[[#This Row],[Total Working Years]]&lt;=10,"5-10",HR_Analytics[[#This Row],[Total Working Years]]&lt;=20,"10-20",HR_Analytics[[#This Row],[Total Working Years]]&lt;=40,"20-40")</f>
        <v>2-5</v>
      </c>
      <c r="AI439" s="3">
        <v>3</v>
      </c>
      <c r="AJ439" s="3">
        <v>3</v>
      </c>
      <c r="AK439" s="9" t="str">
        <f>VLOOKUP(AJ439,Mapping!$J$10:$K$13,2,0)</f>
        <v>Better</v>
      </c>
      <c r="AL439" s="3">
        <v>3</v>
      </c>
      <c r="AM439" s="3" t="str" cm="1">
        <f t="array" ref="AM439">_xlfn.IFS(HR_Analytics[[#This Row],[Years At Company]]&lt;=2,"0-2",HR_Analytics[[#This Row],[Years At Company]]&lt;=5,"2-5",HR_Analytics[[#This Row],[Years At Company]]&lt;=10,"5-10",HR_Analytics[[#This Row],[Years At Company]]&lt;=20,"10-20",HR_Analytics[[#This Row],[Years At Company]]&lt;=40,"20-40")</f>
        <v>2-5</v>
      </c>
      <c r="AN439" s="3">
        <v>2</v>
      </c>
      <c r="AO439" s="3" t="str" cm="1">
        <f t="array" ref="AO439">_xlfn.IFS(HR_Analytics[[#This Row],[Years In Current Role]]&lt;=2,"0-2",HR_Analytics[[#This Row],[Years In Current Role]]&lt;=5,"2-5",HR_Analytics[[#This Row],[Years In Current Role]]&lt;=10,"5-10",HR_Analytics[[#This Row],[Years In Current Role]]&lt;=15,"10-15",HR_Analytics[[#This Row],[Years In Current Role]]&gt;15,"Above 15")</f>
        <v>0-2</v>
      </c>
      <c r="AP439" s="3">
        <v>1</v>
      </c>
      <c r="AQ439" s="14" t="str" cm="1">
        <f t="array" ref="AQ439">_xlfn.IFS(HR_Analytics[[#This Row],[Years Since Last Promotion]]&lt;=2,"0-2",HR_Analytics[[#This Row],[Years Since Last Promotion]]&lt;=5,"2-5",HR_Analytics[[#This Row],[Years Since Last Promotion]]&lt;=10,"5-10",HR_Analytics[[#This Row],[Years Since Last Promotion]]&lt;=15,"10-15")</f>
        <v>0-2</v>
      </c>
      <c r="AR439" s="14">
        <v>2</v>
      </c>
      <c r="AS439" s="3" t="str" cm="1">
        <f t="array" ref="AS4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40" spans="1:45" x14ac:dyDescent="0.25">
      <c r="A440" s="12">
        <v>35</v>
      </c>
      <c r="B440" s="12" t="str" cm="1">
        <f t="array" ref="B440">_xlfn.IFS(HR_Analytics[[#This Row],[Age]]&lt;=30,"Below 30",HR_Analytics[[#This Row],[Age]]&lt;=40,"30-40",HR_Analytics[[#This Row],[Age]]&lt;=60,"40-60")</f>
        <v>30-40</v>
      </c>
      <c r="C440" s="9" t="s">
        <v>17</v>
      </c>
      <c r="D440" s="9" t="s">
        <v>11</v>
      </c>
      <c r="E440" s="9" t="s">
        <v>19</v>
      </c>
      <c r="F440" s="3">
        <v>16</v>
      </c>
      <c r="G440" s="3" t="str" cm="1">
        <f t="array" ref="G440">_xlfn.IFS(HR_Analytics[[#This Row],[Distance From Home]]&lt;=5,"1-5",HR_Analytics[[#This Row],[Distance From Home]]&lt;=10,"5-10",HR_Analytics[[#This Row],[Distance From Home]]&lt;=15,"10-15",HR_Analytics[[#This Row],[Distance From Home]]&lt;=20,"15-20",HR_Analytics[[#This Row],[Distance From Home]]&gt;20,"Above 20")</f>
        <v>15-20</v>
      </c>
      <c r="H440" s="3">
        <v>3</v>
      </c>
      <c r="I440" s="9" t="str">
        <f>VLOOKUP(H440,Mapping!$J$2:$K$6,2,0)</f>
        <v>Bachelors</v>
      </c>
      <c r="J440" s="9" t="s">
        <v>13</v>
      </c>
      <c r="K440" s="3">
        <v>586</v>
      </c>
      <c r="L440" s="3">
        <v>4</v>
      </c>
      <c r="M440" s="9" t="str">
        <f>VLOOKUP(L440,Mapping!$A$2:$B$5,2,0)</f>
        <v>Satisfied</v>
      </c>
      <c r="N440" s="9" t="s">
        <v>20</v>
      </c>
      <c r="O440" s="3">
        <v>3</v>
      </c>
      <c r="P440" s="9" t="str">
        <f>VLOOKUP(O440,Mapping!$A$9:$B$12,2,0)</f>
        <v>High</v>
      </c>
      <c r="Q440" s="3">
        <v>3</v>
      </c>
      <c r="R440" s="9" t="str">
        <f>VLOOKUP(Q440,Mapping!$A$16:$B$20,2,0)</f>
        <v>Mid Level</v>
      </c>
      <c r="S440" s="9" t="s">
        <v>28</v>
      </c>
      <c r="T440" s="3">
        <v>3</v>
      </c>
      <c r="U440" s="9" t="str">
        <f>VLOOKUP(T440,Mapping!$E$9:$F$12,2,0)</f>
        <v>Neutral</v>
      </c>
      <c r="V440" s="9" t="s">
        <v>22</v>
      </c>
      <c r="W440" s="5">
        <v>7632</v>
      </c>
      <c r="X440" s="3">
        <v>4</v>
      </c>
      <c r="Y440" s="9" t="s">
        <v>10</v>
      </c>
      <c r="Z440" s="4">
        <v>12</v>
      </c>
      <c r="AA440" s="24">
        <f>HR_Analytics[[#This Row],[Salary Hike]]/100</f>
        <v>0.12</v>
      </c>
      <c r="AB440" s="3">
        <v>3</v>
      </c>
      <c r="AC440" s="9" t="str">
        <f>VLOOKUP(AB440,Mapping!$E$2:$F$3,2,0)</f>
        <v>Excellent</v>
      </c>
      <c r="AD440" s="3">
        <v>3</v>
      </c>
      <c r="AE440" s="9" t="str">
        <f>VLOOKUP(AD440,Mapping!$E$16:$F$19,2,0)</f>
        <v>Neutral</v>
      </c>
      <c r="AF440" s="3">
        <v>0</v>
      </c>
      <c r="AG440" s="3">
        <v>10</v>
      </c>
      <c r="AH440" s="3" t="str" cm="1">
        <f t="array" ref="AH440">_xlfn.IFS(HR_Analytics[[#This Row],[Total Working Years]]&lt;=2,"0-2",HR_Analytics[[#This Row],[Total Working Years]]&lt;=5,"2-5",HR_Analytics[[#This Row],[Total Working Years]]&lt;=10,"5-10",HR_Analytics[[#This Row],[Total Working Years]]&lt;=20,"10-20",HR_Analytics[[#This Row],[Total Working Years]]&lt;=40,"20-40")</f>
        <v>5-10</v>
      </c>
      <c r="AI440" s="3">
        <v>2</v>
      </c>
      <c r="AJ440" s="3">
        <v>3</v>
      </c>
      <c r="AK440" s="9" t="str">
        <f>VLOOKUP(AJ440,Mapping!$J$10:$K$13,2,0)</f>
        <v>Better</v>
      </c>
      <c r="AL440" s="3">
        <v>8</v>
      </c>
      <c r="AM440" s="3" t="str" cm="1">
        <f t="array" ref="AM440">_xlfn.IFS(HR_Analytics[[#This Row],[Years At Company]]&lt;=2,"0-2",HR_Analytics[[#This Row],[Years At Company]]&lt;=5,"2-5",HR_Analytics[[#This Row],[Years At Company]]&lt;=10,"5-10",HR_Analytics[[#This Row],[Years At Company]]&lt;=20,"10-20",HR_Analytics[[#This Row],[Years At Company]]&lt;=40,"20-40")</f>
        <v>5-10</v>
      </c>
      <c r="AN440" s="3">
        <v>7</v>
      </c>
      <c r="AO440" s="3" t="str" cm="1">
        <f t="array" ref="AO440">_xlfn.IFS(HR_Analytics[[#This Row],[Years In Current Role]]&lt;=2,"0-2",HR_Analytics[[#This Row],[Years In Current Role]]&lt;=5,"2-5",HR_Analytics[[#This Row],[Years In Current Role]]&lt;=10,"5-10",HR_Analytics[[#This Row],[Years In Current Role]]&lt;=15,"10-15",HR_Analytics[[#This Row],[Years In Current Role]]&gt;15,"Above 15")</f>
        <v>5-10</v>
      </c>
      <c r="AP440" s="3">
        <v>0</v>
      </c>
      <c r="AQ440" s="14" t="str" cm="1">
        <f t="array" ref="AQ440">_xlfn.IFS(HR_Analytics[[#This Row],[Years Since Last Promotion]]&lt;=2,"0-2",HR_Analytics[[#This Row],[Years Since Last Promotion]]&lt;=5,"2-5",HR_Analytics[[#This Row],[Years Since Last Promotion]]&lt;=10,"5-10",HR_Analytics[[#This Row],[Years Since Last Promotion]]&lt;=15,"10-15")</f>
        <v>0-2</v>
      </c>
      <c r="AR440" s="14">
        <v>0</v>
      </c>
      <c r="AS440" s="3" t="str" cm="1">
        <f t="array" ref="AS4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41" spans="1:45" x14ac:dyDescent="0.25">
      <c r="A441" s="12">
        <v>31</v>
      </c>
      <c r="B441" s="12" t="str" cm="1">
        <f t="array" ref="B441">_xlfn.IFS(HR_Analytics[[#This Row],[Age]]&lt;=30,"Below 30",HR_Analytics[[#This Row],[Age]]&lt;=40,"30-40",HR_Analytics[[#This Row],[Age]]&lt;=60,"40-60")</f>
        <v>30-40</v>
      </c>
      <c r="C441" s="9" t="s">
        <v>10</v>
      </c>
      <c r="D441" s="9" t="s">
        <v>18</v>
      </c>
      <c r="E441" s="9" t="s">
        <v>19</v>
      </c>
      <c r="F441" s="3">
        <v>20</v>
      </c>
      <c r="G441" s="3" t="str" cm="1">
        <f t="array" ref="G441">_xlfn.IFS(HR_Analytics[[#This Row],[Distance From Home]]&lt;=5,"1-5",HR_Analytics[[#This Row],[Distance From Home]]&lt;=10,"5-10",HR_Analytics[[#This Row],[Distance From Home]]&lt;=15,"10-15",HR_Analytics[[#This Row],[Distance From Home]]&lt;=20,"15-20",HR_Analytics[[#This Row],[Distance From Home]]&gt;20,"Above 20")</f>
        <v>15-20</v>
      </c>
      <c r="H441" s="3">
        <v>3</v>
      </c>
      <c r="I441" s="9" t="str">
        <f>VLOOKUP(H441,Mapping!$J$2:$K$6,2,0)</f>
        <v>Bachelors</v>
      </c>
      <c r="J441" s="9" t="s">
        <v>13</v>
      </c>
      <c r="K441" s="3">
        <v>587</v>
      </c>
      <c r="L441" s="3">
        <v>1</v>
      </c>
      <c r="M441" s="9" t="str">
        <f>VLOOKUP(L441,Mapping!$A$2:$B$5,2,0)</f>
        <v>Very Dissatisfied</v>
      </c>
      <c r="N441" s="9" t="s">
        <v>20</v>
      </c>
      <c r="O441" s="3">
        <v>3</v>
      </c>
      <c r="P441" s="9" t="str">
        <f>VLOOKUP(O441,Mapping!$A$9:$B$12,2,0)</f>
        <v>High</v>
      </c>
      <c r="Q441" s="3">
        <v>3</v>
      </c>
      <c r="R441" s="9" t="str">
        <f>VLOOKUP(Q441,Mapping!$A$16:$B$20,2,0)</f>
        <v>Mid Level</v>
      </c>
      <c r="S441" s="9" t="s">
        <v>28</v>
      </c>
      <c r="T441" s="3">
        <v>3</v>
      </c>
      <c r="U441" s="9" t="str">
        <f>VLOOKUP(T441,Mapping!$E$9:$F$12,2,0)</f>
        <v>Neutral</v>
      </c>
      <c r="V441" s="9" t="s">
        <v>22</v>
      </c>
      <c r="W441" s="5">
        <v>9824</v>
      </c>
      <c r="X441" s="3">
        <v>3</v>
      </c>
      <c r="Y441" s="9" t="s">
        <v>17</v>
      </c>
      <c r="Z441" s="4">
        <v>12</v>
      </c>
      <c r="AA441" s="24">
        <f>HR_Analytics[[#This Row],[Salary Hike]]/100</f>
        <v>0.12</v>
      </c>
      <c r="AB441" s="3">
        <v>3</v>
      </c>
      <c r="AC441" s="9" t="str">
        <f>VLOOKUP(AB441,Mapping!$E$2:$F$3,2,0)</f>
        <v>Excellent</v>
      </c>
      <c r="AD441" s="3">
        <v>1</v>
      </c>
      <c r="AE441" s="9" t="str">
        <f>VLOOKUP(AD441,Mapping!$E$16:$F$19,2,0)</f>
        <v>Very Dissatisfied</v>
      </c>
      <c r="AF441" s="3">
        <v>0</v>
      </c>
      <c r="AG441" s="3">
        <v>12</v>
      </c>
      <c r="AH441" s="3" t="str" cm="1">
        <f t="array" ref="AH441">_xlfn.IFS(HR_Analytics[[#This Row],[Total Working Years]]&lt;=2,"0-2",HR_Analytics[[#This Row],[Total Working Years]]&lt;=5,"2-5",HR_Analytics[[#This Row],[Total Working Years]]&lt;=10,"5-10",HR_Analytics[[#This Row],[Total Working Years]]&lt;=20,"10-20",HR_Analytics[[#This Row],[Total Working Years]]&lt;=40,"20-40")</f>
        <v>10-20</v>
      </c>
      <c r="AI441" s="3">
        <v>2</v>
      </c>
      <c r="AJ441" s="3">
        <v>3</v>
      </c>
      <c r="AK441" s="9" t="str">
        <f>VLOOKUP(AJ441,Mapping!$J$10:$K$13,2,0)</f>
        <v>Better</v>
      </c>
      <c r="AL441" s="3">
        <v>1</v>
      </c>
      <c r="AM441" s="3" t="str" cm="1">
        <f t="array" ref="AM441">_xlfn.IFS(HR_Analytics[[#This Row],[Years At Company]]&lt;=2,"0-2",HR_Analytics[[#This Row],[Years At Company]]&lt;=5,"2-5",HR_Analytics[[#This Row],[Years At Company]]&lt;=10,"5-10",HR_Analytics[[#This Row],[Years At Company]]&lt;=20,"10-20",HR_Analytics[[#This Row],[Years At Company]]&lt;=40,"20-40")</f>
        <v>0-2</v>
      </c>
      <c r="AN441" s="3">
        <v>0</v>
      </c>
      <c r="AO441" s="3" t="str" cm="1">
        <f t="array" ref="AO441">_xlfn.IFS(HR_Analytics[[#This Row],[Years In Current Role]]&lt;=2,"0-2",HR_Analytics[[#This Row],[Years In Current Role]]&lt;=5,"2-5",HR_Analytics[[#This Row],[Years In Current Role]]&lt;=10,"5-10",HR_Analytics[[#This Row],[Years In Current Role]]&lt;=15,"10-15",HR_Analytics[[#This Row],[Years In Current Role]]&gt;15,"Above 15")</f>
        <v>0-2</v>
      </c>
      <c r="AP441" s="3">
        <v>0</v>
      </c>
      <c r="AQ441" s="14" t="str" cm="1">
        <f t="array" ref="AQ441">_xlfn.IFS(HR_Analytics[[#This Row],[Years Since Last Promotion]]&lt;=2,"0-2",HR_Analytics[[#This Row],[Years Since Last Promotion]]&lt;=5,"2-5",HR_Analytics[[#This Row],[Years Since Last Promotion]]&lt;=10,"5-10",HR_Analytics[[#This Row],[Years Since Last Promotion]]&lt;=15,"10-15")</f>
        <v>0-2</v>
      </c>
      <c r="AR441" s="14">
        <v>0</v>
      </c>
      <c r="AS441" s="3" t="str" cm="1">
        <f t="array" ref="AS4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42" spans="1:45" x14ac:dyDescent="0.25">
      <c r="A442" s="12">
        <v>34</v>
      </c>
      <c r="B442" s="12" t="str" cm="1">
        <f t="array" ref="B442">_xlfn.IFS(HR_Analytics[[#This Row],[Age]]&lt;=30,"Below 30",HR_Analytics[[#This Row],[Age]]&lt;=40,"30-40",HR_Analytics[[#This Row],[Age]]&lt;=60,"40-60")</f>
        <v>30-40</v>
      </c>
      <c r="C442" s="9" t="s">
        <v>10</v>
      </c>
      <c r="D442" s="9" t="s">
        <v>18</v>
      </c>
      <c r="E442" s="9" t="s">
        <v>35</v>
      </c>
      <c r="F442" s="3">
        <v>23</v>
      </c>
      <c r="G442" s="3" t="str" cm="1">
        <f t="array" ref="G442">_xlfn.IFS(HR_Analytics[[#This Row],[Distance From Home]]&lt;=5,"1-5",HR_Analytics[[#This Row],[Distance From Home]]&lt;=10,"5-10",HR_Analytics[[#This Row],[Distance From Home]]&lt;=15,"10-15",HR_Analytics[[#This Row],[Distance From Home]]&lt;=20,"15-20",HR_Analytics[[#This Row],[Distance From Home]]&gt;20,"Above 20")</f>
        <v>Above 20</v>
      </c>
      <c r="H442" s="3">
        <v>3</v>
      </c>
      <c r="I442" s="9" t="str">
        <f>VLOOKUP(H442,Mapping!$J$2:$K$6,2,0)</f>
        <v>Bachelors</v>
      </c>
      <c r="J442" s="9" t="s">
        <v>35</v>
      </c>
      <c r="K442" s="3">
        <v>590</v>
      </c>
      <c r="L442" s="3">
        <v>2</v>
      </c>
      <c r="M442" s="9" t="str">
        <f>VLOOKUP(L442,Mapping!$A$2:$B$5,2,0)</f>
        <v>Dissatisfied</v>
      </c>
      <c r="N442" s="9" t="s">
        <v>14</v>
      </c>
      <c r="O442" s="3">
        <v>3</v>
      </c>
      <c r="P442" s="9" t="str">
        <f>VLOOKUP(O442,Mapping!$A$9:$B$12,2,0)</f>
        <v>High</v>
      </c>
      <c r="Q442" s="3">
        <v>3</v>
      </c>
      <c r="R442" s="9" t="str">
        <f>VLOOKUP(Q442,Mapping!$A$16:$B$20,2,0)</f>
        <v>Mid Level</v>
      </c>
      <c r="S442" s="9" t="s">
        <v>35</v>
      </c>
      <c r="T442" s="3">
        <v>1</v>
      </c>
      <c r="U442" s="9" t="str">
        <f>VLOOKUP(T442,Mapping!$E$9:$F$12,2,0)</f>
        <v>Very Dissatisfied</v>
      </c>
      <c r="V442" s="9" t="s">
        <v>26</v>
      </c>
      <c r="W442" s="5">
        <v>9950</v>
      </c>
      <c r="X442" s="3">
        <v>9</v>
      </c>
      <c r="Y442" s="9" t="s">
        <v>10</v>
      </c>
      <c r="Z442" s="4">
        <v>15</v>
      </c>
      <c r="AA442" s="24">
        <f>HR_Analytics[[#This Row],[Salary Hike]]/100</f>
        <v>0.15</v>
      </c>
      <c r="AB442" s="3">
        <v>3</v>
      </c>
      <c r="AC442" s="9" t="str">
        <f>VLOOKUP(AB442,Mapping!$E$2:$F$3,2,0)</f>
        <v>Excellent</v>
      </c>
      <c r="AD442" s="3">
        <v>3</v>
      </c>
      <c r="AE442" s="9" t="str">
        <f>VLOOKUP(AD442,Mapping!$E$16:$F$19,2,0)</f>
        <v>Neutral</v>
      </c>
      <c r="AF442" s="3">
        <v>3</v>
      </c>
      <c r="AG442" s="3">
        <v>11</v>
      </c>
      <c r="AH442" s="3" t="str" cm="1">
        <f t="array" ref="AH442">_xlfn.IFS(HR_Analytics[[#This Row],[Total Working Years]]&lt;=2,"0-2",HR_Analytics[[#This Row],[Total Working Years]]&lt;=5,"2-5",HR_Analytics[[#This Row],[Total Working Years]]&lt;=10,"5-10",HR_Analytics[[#This Row],[Total Working Years]]&lt;=20,"10-20",HR_Analytics[[#This Row],[Total Working Years]]&lt;=40,"20-40")</f>
        <v>10-20</v>
      </c>
      <c r="AI442" s="3">
        <v>2</v>
      </c>
      <c r="AJ442" s="3">
        <v>3</v>
      </c>
      <c r="AK442" s="9" t="str">
        <f>VLOOKUP(AJ442,Mapping!$J$10:$K$13,2,0)</f>
        <v>Better</v>
      </c>
      <c r="AL442" s="3">
        <v>3</v>
      </c>
      <c r="AM442" s="3" t="str" cm="1">
        <f t="array" ref="AM442">_xlfn.IFS(HR_Analytics[[#This Row],[Years At Company]]&lt;=2,"0-2",HR_Analytics[[#This Row],[Years At Company]]&lt;=5,"2-5",HR_Analytics[[#This Row],[Years At Company]]&lt;=10,"5-10",HR_Analytics[[#This Row],[Years At Company]]&lt;=20,"10-20",HR_Analytics[[#This Row],[Years At Company]]&lt;=40,"20-40")</f>
        <v>2-5</v>
      </c>
      <c r="AN442" s="3">
        <v>2</v>
      </c>
      <c r="AO442" s="3" t="str" cm="1">
        <f t="array" ref="AO442">_xlfn.IFS(HR_Analytics[[#This Row],[Years In Current Role]]&lt;=2,"0-2",HR_Analytics[[#This Row],[Years In Current Role]]&lt;=5,"2-5",HR_Analytics[[#This Row],[Years In Current Role]]&lt;=10,"5-10",HR_Analytics[[#This Row],[Years In Current Role]]&lt;=15,"10-15",HR_Analytics[[#This Row],[Years In Current Role]]&gt;15,"Above 15")</f>
        <v>0-2</v>
      </c>
      <c r="AP442" s="3">
        <v>0</v>
      </c>
      <c r="AQ442" s="14" t="str" cm="1">
        <f t="array" ref="AQ442">_xlfn.IFS(HR_Analytics[[#This Row],[Years Since Last Promotion]]&lt;=2,"0-2",HR_Analytics[[#This Row],[Years Since Last Promotion]]&lt;=5,"2-5",HR_Analytics[[#This Row],[Years Since Last Promotion]]&lt;=10,"5-10",HR_Analytics[[#This Row],[Years Since Last Promotion]]&lt;=15,"10-15")</f>
        <v>0-2</v>
      </c>
      <c r="AR442" s="14">
        <v>2</v>
      </c>
      <c r="AS442" s="3" t="str" cm="1">
        <f t="array" ref="AS4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43" spans="1:45" x14ac:dyDescent="0.25">
      <c r="A443" s="12">
        <v>42</v>
      </c>
      <c r="B443" s="12" t="str" cm="1">
        <f t="array" ref="B443">_xlfn.IFS(HR_Analytics[[#This Row],[Age]]&lt;=30,"Below 30",HR_Analytics[[#This Row],[Age]]&lt;=40,"30-40",HR_Analytics[[#This Row],[Age]]&lt;=60,"40-60")</f>
        <v>40-60</v>
      </c>
      <c r="C443" s="9" t="s">
        <v>17</v>
      </c>
      <c r="D443" s="9" t="s">
        <v>18</v>
      </c>
      <c r="E443" s="9" t="s">
        <v>19</v>
      </c>
      <c r="F443" s="3">
        <v>5</v>
      </c>
      <c r="G443" s="3" t="str" cm="1">
        <f t="array" ref="G443">_xlfn.IFS(HR_Analytics[[#This Row],[Distance From Home]]&lt;=5,"1-5",HR_Analytics[[#This Row],[Distance From Home]]&lt;=10,"5-10",HR_Analytics[[#This Row],[Distance From Home]]&lt;=15,"10-15",HR_Analytics[[#This Row],[Distance From Home]]&lt;=20,"15-20",HR_Analytics[[#This Row],[Distance From Home]]&gt;20,"Above 20")</f>
        <v>1-5</v>
      </c>
      <c r="H443" s="3">
        <v>2</v>
      </c>
      <c r="I443" s="9" t="str">
        <f>VLOOKUP(H443,Mapping!$J$2:$K$6,2,0)</f>
        <v>College</v>
      </c>
      <c r="J443" s="9" t="s">
        <v>23</v>
      </c>
      <c r="K443" s="3">
        <v>591</v>
      </c>
      <c r="L443" s="3">
        <v>2</v>
      </c>
      <c r="M443" s="9" t="str">
        <f>VLOOKUP(L443,Mapping!$A$2:$B$5,2,0)</f>
        <v>Dissatisfied</v>
      </c>
      <c r="N443" s="9" t="s">
        <v>20</v>
      </c>
      <c r="O443" s="3">
        <v>3</v>
      </c>
      <c r="P443" s="9" t="str">
        <f>VLOOKUP(O443,Mapping!$A$9:$B$12,2,0)</f>
        <v>High</v>
      </c>
      <c r="Q443" s="3">
        <v>1</v>
      </c>
      <c r="R443" s="9" t="str">
        <f>VLOOKUP(Q443,Mapping!$A$16:$B$20,2,0)</f>
        <v>Entry Level</v>
      </c>
      <c r="S443" s="9" t="s">
        <v>24</v>
      </c>
      <c r="T443" s="3">
        <v>3</v>
      </c>
      <c r="U443" s="9" t="str">
        <f>VLOOKUP(T443,Mapping!$E$9:$F$12,2,0)</f>
        <v>Neutral</v>
      </c>
      <c r="V443" s="9" t="s">
        <v>22</v>
      </c>
      <c r="W443" s="5">
        <v>2093</v>
      </c>
      <c r="X443" s="3">
        <v>4</v>
      </c>
      <c r="Y443" s="9" t="s">
        <v>17</v>
      </c>
      <c r="Z443" s="4">
        <v>17</v>
      </c>
      <c r="AA443" s="24">
        <f>HR_Analytics[[#This Row],[Salary Hike]]/100</f>
        <v>0.17</v>
      </c>
      <c r="AB443" s="3">
        <v>3</v>
      </c>
      <c r="AC443" s="9" t="str">
        <f>VLOOKUP(AB443,Mapping!$E$2:$F$3,2,0)</f>
        <v>Excellent</v>
      </c>
      <c r="AD443" s="3">
        <v>4</v>
      </c>
      <c r="AE443" s="9" t="str">
        <f>VLOOKUP(AD443,Mapping!$E$16:$F$19,2,0)</f>
        <v>Satisfied</v>
      </c>
      <c r="AF443" s="3">
        <v>1</v>
      </c>
      <c r="AG443" s="3">
        <v>8</v>
      </c>
      <c r="AH443" s="3" t="str" cm="1">
        <f t="array" ref="AH443">_xlfn.IFS(HR_Analytics[[#This Row],[Total Working Years]]&lt;=2,"0-2",HR_Analytics[[#This Row],[Total Working Years]]&lt;=5,"2-5",HR_Analytics[[#This Row],[Total Working Years]]&lt;=10,"5-10",HR_Analytics[[#This Row],[Total Working Years]]&lt;=20,"10-20",HR_Analytics[[#This Row],[Total Working Years]]&lt;=40,"20-40")</f>
        <v>5-10</v>
      </c>
      <c r="AI443" s="3">
        <v>4</v>
      </c>
      <c r="AJ443" s="3">
        <v>3</v>
      </c>
      <c r="AK443" s="9" t="str">
        <f>VLOOKUP(AJ443,Mapping!$J$10:$K$13,2,0)</f>
        <v>Better</v>
      </c>
      <c r="AL443" s="3">
        <v>2</v>
      </c>
      <c r="AM443" s="3" t="str" cm="1">
        <f t="array" ref="AM443">_xlfn.IFS(HR_Analytics[[#This Row],[Years At Company]]&lt;=2,"0-2",HR_Analytics[[#This Row],[Years At Company]]&lt;=5,"2-5",HR_Analytics[[#This Row],[Years At Company]]&lt;=10,"5-10",HR_Analytics[[#This Row],[Years At Company]]&lt;=20,"10-20",HR_Analytics[[#This Row],[Years At Company]]&lt;=40,"20-40")</f>
        <v>0-2</v>
      </c>
      <c r="AN443" s="3">
        <v>2</v>
      </c>
      <c r="AO443" s="3" t="str" cm="1">
        <f t="array" ref="AO443">_xlfn.IFS(HR_Analytics[[#This Row],[Years In Current Role]]&lt;=2,"0-2",HR_Analytics[[#This Row],[Years In Current Role]]&lt;=5,"2-5",HR_Analytics[[#This Row],[Years In Current Role]]&lt;=10,"5-10",HR_Analytics[[#This Row],[Years In Current Role]]&lt;=15,"10-15",HR_Analytics[[#This Row],[Years In Current Role]]&gt;15,"Above 15")</f>
        <v>0-2</v>
      </c>
      <c r="AP443" s="3">
        <v>2</v>
      </c>
      <c r="AQ443" s="14" t="str" cm="1">
        <f t="array" ref="AQ443">_xlfn.IFS(HR_Analytics[[#This Row],[Years Since Last Promotion]]&lt;=2,"0-2",HR_Analytics[[#This Row],[Years Since Last Promotion]]&lt;=5,"2-5",HR_Analytics[[#This Row],[Years Since Last Promotion]]&lt;=10,"5-10",HR_Analytics[[#This Row],[Years Since Last Promotion]]&lt;=15,"10-15")</f>
        <v>0-2</v>
      </c>
      <c r="AR443" s="14">
        <v>0</v>
      </c>
      <c r="AS443" s="3" t="str" cm="1">
        <f t="array" ref="AS4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44" spans="1:45" x14ac:dyDescent="0.25">
      <c r="A444" s="12">
        <v>36</v>
      </c>
      <c r="B444" s="12" t="str" cm="1">
        <f t="array" ref="B444">_xlfn.IFS(HR_Analytics[[#This Row],[Age]]&lt;=30,"Below 30",HR_Analytics[[#This Row],[Age]]&lt;=40,"30-40",HR_Analytics[[#This Row],[Age]]&lt;=60,"40-60")</f>
        <v>30-40</v>
      </c>
      <c r="C444" s="9" t="s">
        <v>17</v>
      </c>
      <c r="D444" s="9" t="s">
        <v>29</v>
      </c>
      <c r="E444" s="9" t="s">
        <v>12</v>
      </c>
      <c r="F444" s="3">
        <v>10</v>
      </c>
      <c r="G444" s="3" t="str" cm="1">
        <f t="array" ref="G444">_xlfn.IFS(HR_Analytics[[#This Row],[Distance From Home]]&lt;=5,"1-5",HR_Analytics[[#This Row],[Distance From Home]]&lt;=10,"5-10",HR_Analytics[[#This Row],[Distance From Home]]&lt;=15,"10-15",HR_Analytics[[#This Row],[Distance From Home]]&lt;=20,"15-20",HR_Analytics[[#This Row],[Distance From Home]]&gt;20,"Above 20")</f>
        <v>5-10</v>
      </c>
      <c r="H444" s="3">
        <v>4</v>
      </c>
      <c r="I444" s="9" t="str">
        <f>VLOOKUP(H444,Mapping!$J$2:$K$6,2,0)</f>
        <v>Masters</v>
      </c>
      <c r="J444" s="9" t="s">
        <v>25</v>
      </c>
      <c r="K444" s="3">
        <v>592</v>
      </c>
      <c r="L444" s="3">
        <v>2</v>
      </c>
      <c r="M444" s="9" t="str">
        <f>VLOOKUP(L444,Mapping!$A$2:$B$5,2,0)</f>
        <v>Dissatisfied</v>
      </c>
      <c r="N444" s="9" t="s">
        <v>20</v>
      </c>
      <c r="O444" s="3">
        <v>3</v>
      </c>
      <c r="P444" s="9" t="str">
        <f>VLOOKUP(O444,Mapping!$A$9:$B$12,2,0)</f>
        <v>High</v>
      </c>
      <c r="Q444" s="3">
        <v>3</v>
      </c>
      <c r="R444" s="9" t="str">
        <f>VLOOKUP(Q444,Mapping!$A$16:$B$20,2,0)</f>
        <v>Mid Level</v>
      </c>
      <c r="S444" s="9" t="s">
        <v>15</v>
      </c>
      <c r="T444" s="3">
        <v>4</v>
      </c>
      <c r="U444" s="9" t="str">
        <f>VLOOKUP(T444,Mapping!$E$9:$F$12,2,0)</f>
        <v>Satisfied</v>
      </c>
      <c r="V444" s="9" t="s">
        <v>16</v>
      </c>
      <c r="W444" s="5">
        <v>9980</v>
      </c>
      <c r="X444" s="3">
        <v>1</v>
      </c>
      <c r="Y444" s="9" t="s">
        <v>17</v>
      </c>
      <c r="Z444" s="4">
        <v>14</v>
      </c>
      <c r="AA444" s="24">
        <f>HR_Analytics[[#This Row],[Salary Hike]]/100</f>
        <v>0.14000000000000001</v>
      </c>
      <c r="AB444" s="3">
        <v>3</v>
      </c>
      <c r="AC444" s="9" t="str">
        <f>VLOOKUP(AB444,Mapping!$E$2:$F$3,2,0)</f>
        <v>Excellent</v>
      </c>
      <c r="AD444" s="3">
        <v>4</v>
      </c>
      <c r="AE444" s="9" t="str">
        <f>VLOOKUP(AD444,Mapping!$E$16:$F$19,2,0)</f>
        <v>Satisfied</v>
      </c>
      <c r="AF444" s="3">
        <v>0</v>
      </c>
      <c r="AG444" s="3">
        <v>10</v>
      </c>
      <c r="AH444" s="3" t="str" cm="1">
        <f t="array" ref="AH444">_xlfn.IFS(HR_Analytics[[#This Row],[Total Working Years]]&lt;=2,"0-2",HR_Analytics[[#This Row],[Total Working Years]]&lt;=5,"2-5",HR_Analytics[[#This Row],[Total Working Years]]&lt;=10,"5-10",HR_Analytics[[#This Row],[Total Working Years]]&lt;=20,"10-20",HR_Analytics[[#This Row],[Total Working Years]]&lt;=40,"20-40")</f>
        <v>5-10</v>
      </c>
      <c r="AI444" s="3">
        <v>3</v>
      </c>
      <c r="AJ444" s="3">
        <v>2</v>
      </c>
      <c r="AK444" s="9" t="str">
        <f>VLOOKUP(AJ444,Mapping!$J$10:$K$13,2,0)</f>
        <v>Good</v>
      </c>
      <c r="AL444" s="3">
        <v>10</v>
      </c>
      <c r="AM444" s="3" t="str" cm="1">
        <f t="array" ref="AM444">_xlfn.IFS(HR_Analytics[[#This Row],[Years At Company]]&lt;=2,"0-2",HR_Analytics[[#This Row],[Years At Company]]&lt;=5,"2-5",HR_Analytics[[#This Row],[Years At Company]]&lt;=10,"5-10",HR_Analytics[[#This Row],[Years At Company]]&lt;=20,"10-20",HR_Analytics[[#This Row],[Years At Company]]&lt;=40,"20-40")</f>
        <v>5-10</v>
      </c>
      <c r="AN444" s="3">
        <v>3</v>
      </c>
      <c r="AO444" s="3" t="str" cm="1">
        <f t="array" ref="AO444">_xlfn.IFS(HR_Analytics[[#This Row],[Years In Current Role]]&lt;=2,"0-2",HR_Analytics[[#This Row],[Years In Current Role]]&lt;=5,"2-5",HR_Analytics[[#This Row],[Years In Current Role]]&lt;=10,"5-10",HR_Analytics[[#This Row],[Years In Current Role]]&lt;=15,"10-15",HR_Analytics[[#This Row],[Years In Current Role]]&gt;15,"Above 15")</f>
        <v>2-5</v>
      </c>
      <c r="AP444" s="3">
        <v>9</v>
      </c>
      <c r="AQ444" s="14" t="str" cm="1">
        <f t="array" ref="AQ444">_xlfn.IFS(HR_Analytics[[#This Row],[Years Since Last Promotion]]&lt;=2,"0-2",HR_Analytics[[#This Row],[Years Since Last Promotion]]&lt;=5,"2-5",HR_Analytics[[#This Row],[Years Since Last Promotion]]&lt;=10,"5-10",HR_Analytics[[#This Row],[Years Since Last Promotion]]&lt;=15,"10-15")</f>
        <v>5-10</v>
      </c>
      <c r="AR444" s="14">
        <v>7</v>
      </c>
      <c r="AS444" s="3" t="str" cm="1">
        <f t="array" ref="AS4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45" spans="1:45" x14ac:dyDescent="0.25">
      <c r="A445" s="12">
        <v>22</v>
      </c>
      <c r="B445" s="12" t="str" cm="1">
        <f t="array" ref="B445">_xlfn.IFS(HR_Analytics[[#This Row],[Age]]&lt;=30,"Below 30",HR_Analytics[[#This Row],[Age]]&lt;=40,"30-40",HR_Analytics[[#This Row],[Age]]&lt;=60,"40-60")</f>
        <v>Below 30</v>
      </c>
      <c r="C445" s="9" t="s">
        <v>10</v>
      </c>
      <c r="D445" s="9" t="s">
        <v>18</v>
      </c>
      <c r="E445" s="9" t="s">
        <v>19</v>
      </c>
      <c r="F445" s="3">
        <v>4</v>
      </c>
      <c r="G445" s="3" t="str" cm="1">
        <f t="array" ref="G445">_xlfn.IFS(HR_Analytics[[#This Row],[Distance From Home]]&lt;=5,"1-5",HR_Analytics[[#This Row],[Distance From Home]]&lt;=10,"5-10",HR_Analytics[[#This Row],[Distance From Home]]&lt;=15,"10-15",HR_Analytics[[#This Row],[Distance From Home]]&lt;=20,"15-20",HR_Analytics[[#This Row],[Distance From Home]]&gt;20,"Above 20")</f>
        <v>1-5</v>
      </c>
      <c r="H445" s="3">
        <v>1</v>
      </c>
      <c r="I445" s="9" t="str">
        <f>VLOOKUP(H445,Mapping!$J$2:$K$6,2,0)</f>
        <v>Below College</v>
      </c>
      <c r="J445" s="9" t="s">
        <v>34</v>
      </c>
      <c r="K445" s="3">
        <v>593</v>
      </c>
      <c r="L445" s="3">
        <v>3</v>
      </c>
      <c r="M445" s="9" t="str">
        <f>VLOOKUP(L445,Mapping!$A$2:$B$5,2,0)</f>
        <v>Neutral</v>
      </c>
      <c r="N445" s="9" t="s">
        <v>20</v>
      </c>
      <c r="O445" s="3">
        <v>2</v>
      </c>
      <c r="P445" s="9" t="str">
        <f>VLOOKUP(O445,Mapping!$A$9:$B$12,2,0)</f>
        <v>Medium</v>
      </c>
      <c r="Q445" s="3">
        <v>1</v>
      </c>
      <c r="R445" s="9" t="str">
        <f>VLOOKUP(Q445,Mapping!$A$16:$B$20,2,0)</f>
        <v>Entry Level</v>
      </c>
      <c r="S445" s="9" t="s">
        <v>24</v>
      </c>
      <c r="T445" s="3">
        <v>3</v>
      </c>
      <c r="U445" s="9" t="str">
        <f>VLOOKUP(T445,Mapping!$E$9:$F$12,2,0)</f>
        <v>Neutral</v>
      </c>
      <c r="V445" s="9" t="s">
        <v>16</v>
      </c>
      <c r="W445" s="5">
        <v>3894</v>
      </c>
      <c r="X445" s="3">
        <v>5</v>
      </c>
      <c r="Y445" s="9" t="s">
        <v>17</v>
      </c>
      <c r="Z445" s="4">
        <v>16</v>
      </c>
      <c r="AA445" s="24">
        <f>HR_Analytics[[#This Row],[Salary Hike]]/100</f>
        <v>0.16</v>
      </c>
      <c r="AB445" s="3">
        <v>3</v>
      </c>
      <c r="AC445" s="9" t="str">
        <f>VLOOKUP(AB445,Mapping!$E$2:$F$3,2,0)</f>
        <v>Excellent</v>
      </c>
      <c r="AD445" s="3">
        <v>3</v>
      </c>
      <c r="AE445" s="9" t="str">
        <f>VLOOKUP(AD445,Mapping!$E$16:$F$19,2,0)</f>
        <v>Neutral</v>
      </c>
      <c r="AF445" s="3">
        <v>0</v>
      </c>
      <c r="AG445" s="3">
        <v>4</v>
      </c>
      <c r="AH445" s="3" t="str" cm="1">
        <f t="array" ref="AH445">_xlfn.IFS(HR_Analytics[[#This Row],[Total Working Years]]&lt;=2,"0-2",HR_Analytics[[#This Row],[Total Working Years]]&lt;=5,"2-5",HR_Analytics[[#This Row],[Total Working Years]]&lt;=10,"5-10",HR_Analytics[[#This Row],[Total Working Years]]&lt;=20,"10-20",HR_Analytics[[#This Row],[Total Working Years]]&lt;=40,"20-40")</f>
        <v>2-5</v>
      </c>
      <c r="AI445" s="3">
        <v>3</v>
      </c>
      <c r="AJ445" s="3">
        <v>3</v>
      </c>
      <c r="AK445" s="9" t="str">
        <f>VLOOKUP(AJ445,Mapping!$J$10:$K$13,2,0)</f>
        <v>Better</v>
      </c>
      <c r="AL445" s="3">
        <v>2</v>
      </c>
      <c r="AM445" s="3" t="str" cm="1">
        <f t="array" ref="AM445">_xlfn.IFS(HR_Analytics[[#This Row],[Years At Company]]&lt;=2,"0-2",HR_Analytics[[#This Row],[Years At Company]]&lt;=5,"2-5",HR_Analytics[[#This Row],[Years At Company]]&lt;=10,"5-10",HR_Analytics[[#This Row],[Years At Company]]&lt;=20,"10-20",HR_Analytics[[#This Row],[Years At Company]]&lt;=40,"20-40")</f>
        <v>0-2</v>
      </c>
      <c r="AN445" s="3">
        <v>2</v>
      </c>
      <c r="AO445" s="3" t="str" cm="1">
        <f t="array" ref="AO445">_xlfn.IFS(HR_Analytics[[#This Row],[Years In Current Role]]&lt;=2,"0-2",HR_Analytics[[#This Row],[Years In Current Role]]&lt;=5,"2-5",HR_Analytics[[#This Row],[Years In Current Role]]&lt;=10,"5-10",HR_Analytics[[#This Row],[Years In Current Role]]&lt;=15,"10-15",HR_Analytics[[#This Row],[Years In Current Role]]&gt;15,"Above 15")</f>
        <v>0-2</v>
      </c>
      <c r="AP445" s="3">
        <v>1</v>
      </c>
      <c r="AQ445" s="14" t="str" cm="1">
        <f t="array" ref="AQ445">_xlfn.IFS(HR_Analytics[[#This Row],[Years Since Last Promotion]]&lt;=2,"0-2",HR_Analytics[[#This Row],[Years Since Last Promotion]]&lt;=5,"2-5",HR_Analytics[[#This Row],[Years Since Last Promotion]]&lt;=10,"5-10",HR_Analytics[[#This Row],[Years Since Last Promotion]]&lt;=15,"10-15")</f>
        <v>0-2</v>
      </c>
      <c r="AR445" s="14">
        <v>2</v>
      </c>
      <c r="AS445" s="3" t="str" cm="1">
        <f t="array" ref="AS4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46" spans="1:45" x14ac:dyDescent="0.25">
      <c r="A446" s="12">
        <v>48</v>
      </c>
      <c r="B446" s="12" t="str" cm="1">
        <f t="array" ref="B446">_xlfn.IFS(HR_Analytics[[#This Row],[Age]]&lt;=30,"Below 30",HR_Analytics[[#This Row],[Age]]&lt;=40,"30-40",HR_Analytics[[#This Row],[Age]]&lt;=60,"40-60")</f>
        <v>40-60</v>
      </c>
      <c r="C446" s="9" t="s">
        <v>17</v>
      </c>
      <c r="D446" s="9" t="s">
        <v>11</v>
      </c>
      <c r="E446" s="9" t="s">
        <v>12</v>
      </c>
      <c r="F446" s="3">
        <v>2</v>
      </c>
      <c r="G446" s="3" t="str" cm="1">
        <f t="array" ref="G446">_xlfn.IFS(HR_Analytics[[#This Row],[Distance From Home]]&lt;=5,"1-5",HR_Analytics[[#This Row],[Distance From Home]]&lt;=10,"5-10",HR_Analytics[[#This Row],[Distance From Home]]&lt;=15,"10-15",HR_Analytics[[#This Row],[Distance From Home]]&lt;=20,"15-20",HR_Analytics[[#This Row],[Distance From Home]]&gt;20,"Above 20")</f>
        <v>1-5</v>
      </c>
      <c r="H446" s="3">
        <v>5</v>
      </c>
      <c r="I446" s="9" t="str">
        <f>VLOOKUP(H446,Mapping!$J$2:$K$6,2,0)</f>
        <v>Doctor</v>
      </c>
      <c r="J446" s="9" t="s">
        <v>33</v>
      </c>
      <c r="K446" s="3">
        <v>595</v>
      </c>
      <c r="L446" s="3">
        <v>2</v>
      </c>
      <c r="M446" s="9" t="str">
        <f>VLOOKUP(L446,Mapping!$A$2:$B$5,2,0)</f>
        <v>Dissatisfied</v>
      </c>
      <c r="N446" s="9" t="s">
        <v>14</v>
      </c>
      <c r="O446" s="3">
        <v>3</v>
      </c>
      <c r="P446" s="9" t="str">
        <f>VLOOKUP(O446,Mapping!$A$9:$B$12,2,0)</f>
        <v>High</v>
      </c>
      <c r="Q446" s="3">
        <v>2</v>
      </c>
      <c r="R446" s="9" t="str">
        <f>VLOOKUP(Q446,Mapping!$A$16:$B$20,2,0)</f>
        <v>Junior</v>
      </c>
      <c r="S446" s="9" t="s">
        <v>15</v>
      </c>
      <c r="T446" s="3">
        <v>4</v>
      </c>
      <c r="U446" s="9" t="str">
        <f>VLOOKUP(T446,Mapping!$E$9:$F$12,2,0)</f>
        <v>Satisfied</v>
      </c>
      <c r="V446" s="9" t="s">
        <v>22</v>
      </c>
      <c r="W446" s="5">
        <v>4051</v>
      </c>
      <c r="X446" s="3">
        <v>2</v>
      </c>
      <c r="Y446" s="9" t="s">
        <v>17</v>
      </c>
      <c r="Z446" s="4">
        <v>14</v>
      </c>
      <c r="AA446" s="24">
        <f>HR_Analytics[[#This Row],[Salary Hike]]/100</f>
        <v>0.14000000000000001</v>
      </c>
      <c r="AB446" s="3">
        <v>3</v>
      </c>
      <c r="AC446" s="9" t="str">
        <f>VLOOKUP(AB446,Mapping!$E$2:$F$3,2,0)</f>
        <v>Excellent</v>
      </c>
      <c r="AD446" s="3">
        <v>1</v>
      </c>
      <c r="AE446" s="9" t="str">
        <f>VLOOKUP(AD446,Mapping!$E$16:$F$19,2,0)</f>
        <v>Very Dissatisfied</v>
      </c>
      <c r="AF446" s="3">
        <v>1</v>
      </c>
      <c r="AG446" s="3">
        <v>14</v>
      </c>
      <c r="AH446" s="3" t="str" cm="1">
        <f t="array" ref="AH446">_xlfn.IFS(HR_Analytics[[#This Row],[Total Working Years]]&lt;=2,"0-2",HR_Analytics[[#This Row],[Total Working Years]]&lt;=5,"2-5",HR_Analytics[[#This Row],[Total Working Years]]&lt;=10,"5-10",HR_Analytics[[#This Row],[Total Working Years]]&lt;=20,"10-20",HR_Analytics[[#This Row],[Total Working Years]]&lt;=40,"20-40")</f>
        <v>10-20</v>
      </c>
      <c r="AI446" s="3">
        <v>2</v>
      </c>
      <c r="AJ446" s="3">
        <v>3</v>
      </c>
      <c r="AK446" s="9" t="str">
        <f>VLOOKUP(AJ446,Mapping!$J$10:$K$13,2,0)</f>
        <v>Better</v>
      </c>
      <c r="AL446" s="3">
        <v>9</v>
      </c>
      <c r="AM446" s="3" t="str" cm="1">
        <f t="array" ref="AM446">_xlfn.IFS(HR_Analytics[[#This Row],[Years At Company]]&lt;=2,"0-2",HR_Analytics[[#This Row],[Years At Company]]&lt;=5,"2-5",HR_Analytics[[#This Row],[Years At Company]]&lt;=10,"5-10",HR_Analytics[[#This Row],[Years At Company]]&lt;=20,"10-20",HR_Analytics[[#This Row],[Years At Company]]&lt;=40,"20-40")</f>
        <v>5-10</v>
      </c>
      <c r="AN446" s="3">
        <v>7</v>
      </c>
      <c r="AO446" s="3" t="str" cm="1">
        <f t="array" ref="AO446">_xlfn.IFS(HR_Analytics[[#This Row],[Years In Current Role]]&lt;=2,"0-2",HR_Analytics[[#This Row],[Years In Current Role]]&lt;=5,"2-5",HR_Analytics[[#This Row],[Years In Current Role]]&lt;=10,"5-10",HR_Analytics[[#This Row],[Years In Current Role]]&lt;=15,"10-15",HR_Analytics[[#This Row],[Years In Current Role]]&gt;15,"Above 15")</f>
        <v>5-10</v>
      </c>
      <c r="AP446" s="3">
        <v>6</v>
      </c>
      <c r="AQ446" s="14" t="str" cm="1">
        <f t="array" ref="AQ446">_xlfn.IFS(HR_Analytics[[#This Row],[Years Since Last Promotion]]&lt;=2,"0-2",HR_Analytics[[#This Row],[Years Since Last Promotion]]&lt;=5,"2-5",HR_Analytics[[#This Row],[Years Since Last Promotion]]&lt;=10,"5-10",HR_Analytics[[#This Row],[Years Since Last Promotion]]&lt;=15,"10-15")</f>
        <v>5-10</v>
      </c>
      <c r="AR446" s="14">
        <v>7</v>
      </c>
      <c r="AS446" s="3" t="str" cm="1">
        <f t="array" ref="AS4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47" spans="1:45" x14ac:dyDescent="0.25">
      <c r="A447" s="12">
        <v>55</v>
      </c>
      <c r="B447" s="12" t="str" cm="1">
        <f t="array" ref="B447">_xlfn.IFS(HR_Analytics[[#This Row],[Age]]&lt;=30,"Below 30",HR_Analytics[[#This Row],[Age]]&lt;=40,"30-40",HR_Analytics[[#This Row],[Age]]&lt;=60,"40-60")</f>
        <v>40-60</v>
      </c>
      <c r="C447" s="9" t="s">
        <v>17</v>
      </c>
      <c r="D447" s="9" t="s">
        <v>11</v>
      </c>
      <c r="E447" s="9" t="s">
        <v>12</v>
      </c>
      <c r="F447" s="3">
        <v>18</v>
      </c>
      <c r="G447" s="3" t="str" cm="1">
        <f t="array" ref="G447">_xlfn.IFS(HR_Analytics[[#This Row],[Distance From Home]]&lt;=5,"1-5",HR_Analytics[[#This Row],[Distance From Home]]&lt;=10,"5-10",HR_Analytics[[#This Row],[Distance From Home]]&lt;=15,"10-15",HR_Analytics[[#This Row],[Distance From Home]]&lt;=20,"15-20",HR_Analytics[[#This Row],[Distance From Home]]&gt;20,"Above 20")</f>
        <v>15-20</v>
      </c>
      <c r="H447" s="3">
        <v>5</v>
      </c>
      <c r="I447" s="9" t="str">
        <f>VLOOKUP(H447,Mapping!$J$2:$K$6,2,0)</f>
        <v>Doctor</v>
      </c>
      <c r="J447" s="9" t="s">
        <v>13</v>
      </c>
      <c r="K447" s="3">
        <v>597</v>
      </c>
      <c r="L447" s="3">
        <v>1</v>
      </c>
      <c r="M447" s="9" t="str">
        <f>VLOOKUP(L447,Mapping!$A$2:$B$5,2,0)</f>
        <v>Very Dissatisfied</v>
      </c>
      <c r="N447" s="9" t="s">
        <v>14</v>
      </c>
      <c r="O447" s="3">
        <v>3</v>
      </c>
      <c r="P447" s="9" t="str">
        <f>VLOOKUP(O447,Mapping!$A$9:$B$12,2,0)</f>
        <v>High</v>
      </c>
      <c r="Q447" s="3">
        <v>4</v>
      </c>
      <c r="R447" s="9" t="str">
        <f>VLOOKUP(Q447,Mapping!$A$16:$B$20,2,0)</f>
        <v>Senior</v>
      </c>
      <c r="S447" s="9" t="s">
        <v>30</v>
      </c>
      <c r="T447" s="3">
        <v>2</v>
      </c>
      <c r="U447" s="9" t="str">
        <f>VLOOKUP(T447,Mapping!$E$9:$F$12,2,0)</f>
        <v>Dissatisfied</v>
      </c>
      <c r="V447" s="9" t="s">
        <v>16</v>
      </c>
      <c r="W447" s="5">
        <v>16835</v>
      </c>
      <c r="X447" s="3">
        <v>3</v>
      </c>
      <c r="Y447" s="9" t="s">
        <v>17</v>
      </c>
      <c r="Z447" s="4">
        <v>23</v>
      </c>
      <c r="AA447" s="24">
        <f>HR_Analytics[[#This Row],[Salary Hike]]/100</f>
        <v>0.23</v>
      </c>
      <c r="AB447" s="3">
        <v>4</v>
      </c>
      <c r="AC447" s="9" t="str">
        <f>VLOOKUP(AB447,Mapping!$E$2:$F$3,2,0)</f>
        <v>Outstanding</v>
      </c>
      <c r="AD447" s="3">
        <v>4</v>
      </c>
      <c r="AE447" s="9" t="str">
        <f>VLOOKUP(AD447,Mapping!$E$16:$F$19,2,0)</f>
        <v>Satisfied</v>
      </c>
      <c r="AF447" s="3">
        <v>0</v>
      </c>
      <c r="AG447" s="3">
        <v>37</v>
      </c>
      <c r="AH447" s="3" t="str" cm="1">
        <f t="array" ref="AH447">_xlfn.IFS(HR_Analytics[[#This Row],[Total Working Years]]&lt;=2,"0-2",HR_Analytics[[#This Row],[Total Working Years]]&lt;=5,"2-5",HR_Analytics[[#This Row],[Total Working Years]]&lt;=10,"5-10",HR_Analytics[[#This Row],[Total Working Years]]&lt;=20,"10-20",HR_Analytics[[#This Row],[Total Working Years]]&lt;=40,"20-40")</f>
        <v>20-40</v>
      </c>
      <c r="AI447" s="3">
        <v>2</v>
      </c>
      <c r="AJ447" s="3">
        <v>3</v>
      </c>
      <c r="AK447" s="9" t="str">
        <f>VLOOKUP(AJ447,Mapping!$J$10:$K$13,2,0)</f>
        <v>Better</v>
      </c>
      <c r="AL447" s="3">
        <v>10</v>
      </c>
      <c r="AM447" s="3" t="str" cm="1">
        <f t="array" ref="AM447">_xlfn.IFS(HR_Analytics[[#This Row],[Years At Company]]&lt;=2,"0-2",HR_Analytics[[#This Row],[Years At Company]]&lt;=5,"2-5",HR_Analytics[[#This Row],[Years At Company]]&lt;=10,"5-10",HR_Analytics[[#This Row],[Years At Company]]&lt;=20,"10-20",HR_Analytics[[#This Row],[Years At Company]]&lt;=40,"20-40")</f>
        <v>5-10</v>
      </c>
      <c r="AN447" s="3">
        <v>9</v>
      </c>
      <c r="AO447" s="3" t="str" cm="1">
        <f t="array" ref="AO447">_xlfn.IFS(HR_Analytics[[#This Row],[Years In Current Role]]&lt;=2,"0-2",HR_Analytics[[#This Row],[Years In Current Role]]&lt;=5,"2-5",HR_Analytics[[#This Row],[Years In Current Role]]&lt;=10,"5-10",HR_Analytics[[#This Row],[Years In Current Role]]&lt;=15,"10-15",HR_Analytics[[#This Row],[Years In Current Role]]&gt;15,"Above 15")</f>
        <v>5-10</v>
      </c>
      <c r="AP447" s="3">
        <v>7</v>
      </c>
      <c r="AQ447" s="14" t="str" cm="1">
        <f t="array" ref="AQ447">_xlfn.IFS(HR_Analytics[[#This Row],[Years Since Last Promotion]]&lt;=2,"0-2",HR_Analytics[[#This Row],[Years Since Last Promotion]]&lt;=5,"2-5",HR_Analytics[[#This Row],[Years Since Last Promotion]]&lt;=10,"5-10",HR_Analytics[[#This Row],[Years Since Last Promotion]]&lt;=15,"10-15")</f>
        <v>5-10</v>
      </c>
      <c r="AR447" s="14">
        <v>7</v>
      </c>
      <c r="AS447" s="3" t="str" cm="1">
        <f t="array" ref="AS4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48" spans="1:45" x14ac:dyDescent="0.25">
      <c r="A448" s="12">
        <v>41</v>
      </c>
      <c r="B448" s="12" t="str" cm="1">
        <f t="array" ref="B448">_xlfn.IFS(HR_Analytics[[#This Row],[Age]]&lt;=30,"Below 30",HR_Analytics[[#This Row],[Age]]&lt;=40,"30-40",HR_Analytics[[#This Row],[Age]]&lt;=60,"40-60")</f>
        <v>40-60</v>
      </c>
      <c r="C448" s="9" t="s">
        <v>17</v>
      </c>
      <c r="D448" s="9" t="s">
        <v>29</v>
      </c>
      <c r="E448" s="9" t="s">
        <v>12</v>
      </c>
      <c r="F448" s="3">
        <v>10</v>
      </c>
      <c r="G448" s="3" t="str" cm="1">
        <f t="array" ref="G448">_xlfn.IFS(HR_Analytics[[#This Row],[Distance From Home]]&lt;=5,"1-5",HR_Analytics[[#This Row],[Distance From Home]]&lt;=10,"5-10",HR_Analytics[[#This Row],[Distance From Home]]&lt;=15,"10-15",HR_Analytics[[#This Row],[Distance From Home]]&lt;=20,"15-20",HR_Analytics[[#This Row],[Distance From Home]]&gt;20,"Above 20")</f>
        <v>5-10</v>
      </c>
      <c r="H448" s="3">
        <v>2</v>
      </c>
      <c r="I448" s="9" t="str">
        <f>VLOOKUP(H448,Mapping!$J$2:$K$6,2,0)</f>
        <v>College</v>
      </c>
      <c r="J448" s="9" t="s">
        <v>13</v>
      </c>
      <c r="K448" s="3">
        <v>599</v>
      </c>
      <c r="L448" s="3">
        <v>4</v>
      </c>
      <c r="M448" s="9" t="str">
        <f>VLOOKUP(L448,Mapping!$A$2:$B$5,2,0)</f>
        <v>Satisfied</v>
      </c>
      <c r="N448" s="9" t="s">
        <v>20</v>
      </c>
      <c r="O448" s="3">
        <v>3</v>
      </c>
      <c r="P448" s="9" t="str">
        <f>VLOOKUP(O448,Mapping!$A$9:$B$12,2,0)</f>
        <v>High</v>
      </c>
      <c r="Q448" s="3">
        <v>2</v>
      </c>
      <c r="R448" s="9" t="str">
        <f>VLOOKUP(Q448,Mapping!$A$16:$B$20,2,0)</f>
        <v>Junior</v>
      </c>
      <c r="S448" s="9" t="s">
        <v>15</v>
      </c>
      <c r="T448" s="3">
        <v>4</v>
      </c>
      <c r="U448" s="9" t="str">
        <f>VLOOKUP(T448,Mapping!$E$9:$F$12,2,0)</f>
        <v>Satisfied</v>
      </c>
      <c r="V448" s="9" t="s">
        <v>16</v>
      </c>
      <c r="W448" s="5">
        <v>6230</v>
      </c>
      <c r="X448" s="3">
        <v>7</v>
      </c>
      <c r="Y448" s="9" t="s">
        <v>17</v>
      </c>
      <c r="Z448" s="4">
        <v>14</v>
      </c>
      <c r="AA448" s="24">
        <f>HR_Analytics[[#This Row],[Salary Hike]]/100</f>
        <v>0.14000000000000001</v>
      </c>
      <c r="AB448" s="3">
        <v>3</v>
      </c>
      <c r="AC448" s="9" t="str">
        <f>VLOOKUP(AB448,Mapping!$E$2:$F$3,2,0)</f>
        <v>Excellent</v>
      </c>
      <c r="AD448" s="3">
        <v>4</v>
      </c>
      <c r="AE448" s="9" t="str">
        <f>VLOOKUP(AD448,Mapping!$E$16:$F$19,2,0)</f>
        <v>Satisfied</v>
      </c>
      <c r="AF448" s="3">
        <v>0</v>
      </c>
      <c r="AG448" s="3">
        <v>16</v>
      </c>
      <c r="AH448" s="3" t="str" cm="1">
        <f t="array" ref="AH448">_xlfn.IFS(HR_Analytics[[#This Row],[Total Working Years]]&lt;=2,"0-2",HR_Analytics[[#This Row],[Total Working Years]]&lt;=5,"2-5",HR_Analytics[[#This Row],[Total Working Years]]&lt;=10,"5-10",HR_Analytics[[#This Row],[Total Working Years]]&lt;=20,"10-20",HR_Analytics[[#This Row],[Total Working Years]]&lt;=40,"20-40")</f>
        <v>10-20</v>
      </c>
      <c r="AI448" s="3">
        <v>3</v>
      </c>
      <c r="AJ448" s="3">
        <v>3</v>
      </c>
      <c r="AK448" s="9" t="str">
        <f>VLOOKUP(AJ448,Mapping!$J$10:$K$13,2,0)</f>
        <v>Better</v>
      </c>
      <c r="AL448" s="3">
        <v>14</v>
      </c>
      <c r="AM448" s="3" t="str" cm="1">
        <f t="array" ref="AM448">_xlfn.IFS(HR_Analytics[[#This Row],[Years At Company]]&lt;=2,"0-2",HR_Analytics[[#This Row],[Years At Company]]&lt;=5,"2-5",HR_Analytics[[#This Row],[Years At Company]]&lt;=10,"5-10",HR_Analytics[[#This Row],[Years At Company]]&lt;=20,"10-20",HR_Analytics[[#This Row],[Years At Company]]&lt;=40,"20-40")</f>
        <v>10-20</v>
      </c>
      <c r="AN448" s="3">
        <v>3</v>
      </c>
      <c r="AO448" s="3" t="str" cm="1">
        <f t="array" ref="AO448">_xlfn.IFS(HR_Analytics[[#This Row],[Years In Current Role]]&lt;=2,"0-2",HR_Analytics[[#This Row],[Years In Current Role]]&lt;=5,"2-5",HR_Analytics[[#This Row],[Years In Current Role]]&lt;=10,"5-10",HR_Analytics[[#This Row],[Years In Current Role]]&lt;=15,"10-15",HR_Analytics[[#This Row],[Years In Current Role]]&gt;15,"Above 15")</f>
        <v>2-5</v>
      </c>
      <c r="AP448" s="3">
        <v>1</v>
      </c>
      <c r="AQ448" s="14" t="str" cm="1">
        <f t="array" ref="AQ448">_xlfn.IFS(HR_Analytics[[#This Row],[Years Since Last Promotion]]&lt;=2,"0-2",HR_Analytics[[#This Row],[Years Since Last Promotion]]&lt;=5,"2-5",HR_Analytics[[#This Row],[Years Since Last Promotion]]&lt;=10,"5-10",HR_Analytics[[#This Row],[Years Since Last Promotion]]&lt;=15,"10-15")</f>
        <v>0-2</v>
      </c>
      <c r="AR448" s="14">
        <v>10</v>
      </c>
      <c r="AS448" s="3" t="str" cm="1">
        <f t="array" ref="AS4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49" spans="1:45" x14ac:dyDescent="0.25">
      <c r="A449" s="12">
        <v>35</v>
      </c>
      <c r="B449" s="12" t="str" cm="1">
        <f t="array" ref="B449">_xlfn.IFS(HR_Analytics[[#This Row],[Age]]&lt;=30,"Below 30",HR_Analytics[[#This Row],[Age]]&lt;=40,"30-40",HR_Analytics[[#This Row],[Age]]&lt;=60,"40-60")</f>
        <v>30-40</v>
      </c>
      <c r="C449" s="9" t="s">
        <v>17</v>
      </c>
      <c r="D449" s="9" t="s">
        <v>11</v>
      </c>
      <c r="E449" s="9" t="s">
        <v>12</v>
      </c>
      <c r="F449" s="3">
        <v>1</v>
      </c>
      <c r="G449" s="3" t="str" cm="1">
        <f t="array" ref="G449">_xlfn.IFS(HR_Analytics[[#This Row],[Distance From Home]]&lt;=5,"1-5",HR_Analytics[[#This Row],[Distance From Home]]&lt;=10,"5-10",HR_Analytics[[#This Row],[Distance From Home]]&lt;=15,"10-15",HR_Analytics[[#This Row],[Distance From Home]]&lt;=20,"15-20",HR_Analytics[[#This Row],[Distance From Home]]&gt;20,"Above 20")</f>
        <v>1-5</v>
      </c>
      <c r="H449" s="3">
        <v>3</v>
      </c>
      <c r="I449" s="9" t="str">
        <f>VLOOKUP(H449,Mapping!$J$2:$K$6,2,0)</f>
        <v>Bachelors</v>
      </c>
      <c r="J449" s="9" t="s">
        <v>33</v>
      </c>
      <c r="K449" s="3">
        <v>600</v>
      </c>
      <c r="L449" s="3">
        <v>2</v>
      </c>
      <c r="M449" s="9" t="str">
        <f>VLOOKUP(L449,Mapping!$A$2:$B$5,2,0)</f>
        <v>Dissatisfied</v>
      </c>
      <c r="N449" s="9" t="s">
        <v>20</v>
      </c>
      <c r="O449" s="3">
        <v>3</v>
      </c>
      <c r="P449" s="9" t="str">
        <f>VLOOKUP(O449,Mapping!$A$9:$B$12,2,0)</f>
        <v>High</v>
      </c>
      <c r="Q449" s="3">
        <v>2</v>
      </c>
      <c r="R449" s="9" t="str">
        <f>VLOOKUP(Q449,Mapping!$A$16:$B$20,2,0)</f>
        <v>Junior</v>
      </c>
      <c r="S449" s="9" t="s">
        <v>15</v>
      </c>
      <c r="T449" s="3">
        <v>3</v>
      </c>
      <c r="U449" s="9" t="str">
        <f>VLOOKUP(T449,Mapping!$E$9:$F$12,2,0)</f>
        <v>Neutral</v>
      </c>
      <c r="V449" s="9" t="s">
        <v>22</v>
      </c>
      <c r="W449" s="5">
        <v>4717</v>
      </c>
      <c r="X449" s="3">
        <v>9</v>
      </c>
      <c r="Y449" s="9" t="s">
        <v>17</v>
      </c>
      <c r="Z449" s="4">
        <v>11</v>
      </c>
      <c r="AA449" s="24">
        <f>HR_Analytics[[#This Row],[Salary Hike]]/100</f>
        <v>0.11</v>
      </c>
      <c r="AB449" s="3">
        <v>3</v>
      </c>
      <c r="AC449" s="9" t="str">
        <f>VLOOKUP(AB449,Mapping!$E$2:$F$3,2,0)</f>
        <v>Excellent</v>
      </c>
      <c r="AD449" s="3">
        <v>3</v>
      </c>
      <c r="AE449" s="9" t="str">
        <f>VLOOKUP(AD449,Mapping!$E$16:$F$19,2,0)</f>
        <v>Neutral</v>
      </c>
      <c r="AF449" s="3">
        <v>0</v>
      </c>
      <c r="AG449" s="3">
        <v>15</v>
      </c>
      <c r="AH449" s="3" t="str" cm="1">
        <f t="array" ref="AH449">_xlfn.IFS(HR_Analytics[[#This Row],[Total Working Years]]&lt;=2,"0-2",HR_Analytics[[#This Row],[Total Working Years]]&lt;=5,"2-5",HR_Analytics[[#This Row],[Total Working Years]]&lt;=10,"5-10",HR_Analytics[[#This Row],[Total Working Years]]&lt;=20,"10-20",HR_Analytics[[#This Row],[Total Working Years]]&lt;=40,"20-40")</f>
        <v>10-20</v>
      </c>
      <c r="AI449" s="3">
        <v>2</v>
      </c>
      <c r="AJ449" s="3">
        <v>3</v>
      </c>
      <c r="AK449" s="9" t="str">
        <f>VLOOKUP(AJ449,Mapping!$J$10:$K$13,2,0)</f>
        <v>Better</v>
      </c>
      <c r="AL449" s="3">
        <v>11</v>
      </c>
      <c r="AM449" s="3" t="str" cm="1">
        <f t="array" ref="AM449">_xlfn.IFS(HR_Analytics[[#This Row],[Years At Company]]&lt;=2,"0-2",HR_Analytics[[#This Row],[Years At Company]]&lt;=5,"2-5",HR_Analytics[[#This Row],[Years At Company]]&lt;=10,"5-10",HR_Analytics[[#This Row],[Years At Company]]&lt;=20,"10-20",HR_Analytics[[#This Row],[Years At Company]]&lt;=40,"20-40")</f>
        <v>10-20</v>
      </c>
      <c r="AN449" s="3">
        <v>9</v>
      </c>
      <c r="AO449" s="3" t="str" cm="1">
        <f t="array" ref="AO449">_xlfn.IFS(HR_Analytics[[#This Row],[Years In Current Role]]&lt;=2,"0-2",HR_Analytics[[#This Row],[Years In Current Role]]&lt;=5,"2-5",HR_Analytics[[#This Row],[Years In Current Role]]&lt;=10,"5-10",HR_Analytics[[#This Row],[Years In Current Role]]&lt;=15,"10-15",HR_Analytics[[#This Row],[Years In Current Role]]&gt;15,"Above 15")</f>
        <v>5-10</v>
      </c>
      <c r="AP449" s="3">
        <v>6</v>
      </c>
      <c r="AQ449" s="14" t="str" cm="1">
        <f t="array" ref="AQ449">_xlfn.IFS(HR_Analytics[[#This Row],[Years Since Last Promotion]]&lt;=2,"0-2",HR_Analytics[[#This Row],[Years Since Last Promotion]]&lt;=5,"2-5",HR_Analytics[[#This Row],[Years Since Last Promotion]]&lt;=10,"5-10",HR_Analytics[[#This Row],[Years Since Last Promotion]]&lt;=15,"10-15")</f>
        <v>5-10</v>
      </c>
      <c r="AR449" s="14">
        <v>9</v>
      </c>
      <c r="AS449" s="3" t="str" cm="1">
        <f t="array" ref="AS4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50" spans="1:45" x14ac:dyDescent="0.25">
      <c r="A450" s="12">
        <v>40</v>
      </c>
      <c r="B450" s="12" t="str" cm="1">
        <f t="array" ref="B450">_xlfn.IFS(HR_Analytics[[#This Row],[Age]]&lt;=30,"Below 30",HR_Analytics[[#This Row],[Age]]&lt;=40,"30-40",HR_Analytics[[#This Row],[Age]]&lt;=60,"40-60")</f>
        <v>30-40</v>
      </c>
      <c r="C450" s="9" t="s">
        <v>17</v>
      </c>
      <c r="D450" s="9" t="s">
        <v>11</v>
      </c>
      <c r="E450" s="9" t="s">
        <v>19</v>
      </c>
      <c r="F450" s="3">
        <v>6</v>
      </c>
      <c r="G450" s="3" t="str" cm="1">
        <f t="array" ref="G450">_xlfn.IFS(HR_Analytics[[#This Row],[Distance From Home]]&lt;=5,"1-5",HR_Analytics[[#This Row],[Distance From Home]]&lt;=10,"5-10",HR_Analytics[[#This Row],[Distance From Home]]&lt;=15,"10-15",HR_Analytics[[#This Row],[Distance From Home]]&lt;=20,"15-20",HR_Analytics[[#This Row],[Distance From Home]]&gt;20,"Above 20")</f>
        <v>5-10</v>
      </c>
      <c r="H450" s="3">
        <v>3</v>
      </c>
      <c r="I450" s="9" t="str">
        <f>VLOOKUP(H450,Mapping!$J$2:$K$6,2,0)</f>
        <v>Bachelors</v>
      </c>
      <c r="J450" s="9" t="s">
        <v>13</v>
      </c>
      <c r="K450" s="3">
        <v>601</v>
      </c>
      <c r="L450" s="3">
        <v>2</v>
      </c>
      <c r="M450" s="9" t="str">
        <f>VLOOKUP(L450,Mapping!$A$2:$B$5,2,0)</f>
        <v>Dissatisfied</v>
      </c>
      <c r="N450" s="9" t="s">
        <v>14</v>
      </c>
      <c r="O450" s="3">
        <v>3</v>
      </c>
      <c r="P450" s="9" t="str">
        <f>VLOOKUP(O450,Mapping!$A$9:$B$12,2,0)</f>
        <v>High</v>
      </c>
      <c r="Q450" s="3">
        <v>4</v>
      </c>
      <c r="R450" s="9" t="str">
        <f>VLOOKUP(Q450,Mapping!$A$16:$B$20,2,0)</f>
        <v>Senior</v>
      </c>
      <c r="S450" s="9" t="s">
        <v>27</v>
      </c>
      <c r="T450" s="3">
        <v>3</v>
      </c>
      <c r="U450" s="9" t="str">
        <f>VLOOKUP(T450,Mapping!$E$9:$F$12,2,0)</f>
        <v>Neutral</v>
      </c>
      <c r="V450" s="9" t="s">
        <v>16</v>
      </c>
      <c r="W450" s="5">
        <v>13237</v>
      </c>
      <c r="X450" s="3">
        <v>7</v>
      </c>
      <c r="Y450" s="9" t="s">
        <v>17</v>
      </c>
      <c r="Z450" s="4">
        <v>15</v>
      </c>
      <c r="AA450" s="24">
        <f>HR_Analytics[[#This Row],[Salary Hike]]/100</f>
        <v>0.15</v>
      </c>
      <c r="AB450" s="3">
        <v>3</v>
      </c>
      <c r="AC450" s="9" t="str">
        <f>VLOOKUP(AB450,Mapping!$E$2:$F$3,2,0)</f>
        <v>Excellent</v>
      </c>
      <c r="AD450" s="3">
        <v>3</v>
      </c>
      <c r="AE450" s="9" t="str">
        <f>VLOOKUP(AD450,Mapping!$E$16:$F$19,2,0)</f>
        <v>Neutral</v>
      </c>
      <c r="AF450" s="3">
        <v>0</v>
      </c>
      <c r="AG450" s="3">
        <v>22</v>
      </c>
      <c r="AH450" s="3" t="str" cm="1">
        <f t="array" ref="AH450">_xlfn.IFS(HR_Analytics[[#This Row],[Total Working Years]]&lt;=2,"0-2",HR_Analytics[[#This Row],[Total Working Years]]&lt;=5,"2-5",HR_Analytics[[#This Row],[Total Working Years]]&lt;=10,"5-10",HR_Analytics[[#This Row],[Total Working Years]]&lt;=20,"10-20",HR_Analytics[[#This Row],[Total Working Years]]&lt;=40,"20-40")</f>
        <v>20-40</v>
      </c>
      <c r="AI450" s="3">
        <v>3</v>
      </c>
      <c r="AJ450" s="3">
        <v>3</v>
      </c>
      <c r="AK450" s="9" t="str">
        <f>VLOOKUP(AJ450,Mapping!$J$10:$K$13,2,0)</f>
        <v>Better</v>
      </c>
      <c r="AL450" s="3">
        <v>20</v>
      </c>
      <c r="AM450" s="3" t="str" cm="1">
        <f t="array" ref="AM450">_xlfn.IFS(HR_Analytics[[#This Row],[Years At Company]]&lt;=2,"0-2",HR_Analytics[[#This Row],[Years At Company]]&lt;=5,"2-5",HR_Analytics[[#This Row],[Years At Company]]&lt;=10,"5-10",HR_Analytics[[#This Row],[Years At Company]]&lt;=20,"10-20",HR_Analytics[[#This Row],[Years At Company]]&lt;=40,"20-40")</f>
        <v>10-20</v>
      </c>
      <c r="AN450" s="3">
        <v>6</v>
      </c>
      <c r="AO450" s="3" t="str" cm="1">
        <f t="array" ref="AO450">_xlfn.IFS(HR_Analytics[[#This Row],[Years In Current Role]]&lt;=2,"0-2",HR_Analytics[[#This Row],[Years In Current Role]]&lt;=5,"2-5",HR_Analytics[[#This Row],[Years In Current Role]]&lt;=10,"5-10",HR_Analytics[[#This Row],[Years In Current Role]]&lt;=15,"10-15",HR_Analytics[[#This Row],[Years In Current Role]]&gt;15,"Above 15")</f>
        <v>5-10</v>
      </c>
      <c r="AP450" s="3">
        <v>5</v>
      </c>
      <c r="AQ450" s="14" t="str" cm="1">
        <f t="array" ref="AQ450">_xlfn.IFS(HR_Analytics[[#This Row],[Years Since Last Promotion]]&lt;=2,"0-2",HR_Analytics[[#This Row],[Years Since Last Promotion]]&lt;=5,"2-5",HR_Analytics[[#This Row],[Years Since Last Promotion]]&lt;=10,"5-10",HR_Analytics[[#This Row],[Years Since Last Promotion]]&lt;=15,"10-15")</f>
        <v>2-5</v>
      </c>
      <c r="AR450" s="14">
        <v>13</v>
      </c>
      <c r="AS450" s="3" t="str" cm="1">
        <f t="array" ref="AS4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451" spans="1:45" x14ac:dyDescent="0.25">
      <c r="A451" s="12">
        <v>39</v>
      </c>
      <c r="B451" s="12" t="str" cm="1">
        <f t="array" ref="B451">_xlfn.IFS(HR_Analytics[[#This Row],[Age]]&lt;=30,"Below 30",HR_Analytics[[#This Row],[Age]]&lt;=40,"30-40",HR_Analytics[[#This Row],[Age]]&lt;=60,"40-60")</f>
        <v>30-40</v>
      </c>
      <c r="C451" s="9" t="s">
        <v>17</v>
      </c>
      <c r="D451" s="9" t="s">
        <v>18</v>
      </c>
      <c r="E451" s="9" t="s">
        <v>19</v>
      </c>
      <c r="F451" s="3">
        <v>8</v>
      </c>
      <c r="G451" s="3" t="str" cm="1">
        <f t="array" ref="G451">_xlfn.IFS(HR_Analytics[[#This Row],[Distance From Home]]&lt;=5,"1-5",HR_Analytics[[#This Row],[Distance From Home]]&lt;=10,"5-10",HR_Analytics[[#This Row],[Distance From Home]]&lt;=15,"10-15",HR_Analytics[[#This Row],[Distance From Home]]&lt;=20,"15-20",HR_Analytics[[#This Row],[Distance From Home]]&gt;20,"Above 20")</f>
        <v>5-10</v>
      </c>
      <c r="H451" s="3">
        <v>1</v>
      </c>
      <c r="I451" s="9" t="str">
        <f>VLOOKUP(H451,Mapping!$J$2:$K$6,2,0)</f>
        <v>Below College</v>
      </c>
      <c r="J451" s="9" t="s">
        <v>13</v>
      </c>
      <c r="K451" s="3">
        <v>602</v>
      </c>
      <c r="L451" s="3">
        <v>3</v>
      </c>
      <c r="M451" s="9" t="str">
        <f>VLOOKUP(L451,Mapping!$A$2:$B$5,2,0)</f>
        <v>Neutral</v>
      </c>
      <c r="N451" s="9" t="s">
        <v>14</v>
      </c>
      <c r="O451" s="3">
        <v>3</v>
      </c>
      <c r="P451" s="9" t="str">
        <f>VLOOKUP(O451,Mapping!$A$9:$B$12,2,0)</f>
        <v>High</v>
      </c>
      <c r="Q451" s="3">
        <v>1</v>
      </c>
      <c r="R451" s="9" t="str">
        <f>VLOOKUP(Q451,Mapping!$A$16:$B$20,2,0)</f>
        <v>Entry Level</v>
      </c>
      <c r="S451" s="9" t="s">
        <v>24</v>
      </c>
      <c r="T451" s="3">
        <v>3</v>
      </c>
      <c r="U451" s="9" t="str">
        <f>VLOOKUP(T451,Mapping!$E$9:$F$12,2,0)</f>
        <v>Neutral</v>
      </c>
      <c r="V451" s="9" t="s">
        <v>22</v>
      </c>
      <c r="W451" s="5">
        <v>3755</v>
      </c>
      <c r="X451" s="3">
        <v>1</v>
      </c>
      <c r="Y451" s="9" t="s">
        <v>17</v>
      </c>
      <c r="Z451" s="4">
        <v>11</v>
      </c>
      <c r="AA451" s="24">
        <f>HR_Analytics[[#This Row],[Salary Hike]]/100</f>
        <v>0.11</v>
      </c>
      <c r="AB451" s="3">
        <v>3</v>
      </c>
      <c r="AC451" s="9" t="str">
        <f>VLOOKUP(AB451,Mapping!$E$2:$F$3,2,0)</f>
        <v>Excellent</v>
      </c>
      <c r="AD451" s="3">
        <v>1</v>
      </c>
      <c r="AE451" s="9" t="str">
        <f>VLOOKUP(AD451,Mapping!$E$16:$F$19,2,0)</f>
        <v>Very Dissatisfied</v>
      </c>
      <c r="AF451" s="3">
        <v>1</v>
      </c>
      <c r="AG451" s="3">
        <v>8</v>
      </c>
      <c r="AH451" s="3" t="str" cm="1">
        <f t="array" ref="AH451">_xlfn.IFS(HR_Analytics[[#This Row],[Total Working Years]]&lt;=2,"0-2",HR_Analytics[[#This Row],[Total Working Years]]&lt;=5,"2-5",HR_Analytics[[#This Row],[Total Working Years]]&lt;=10,"5-10",HR_Analytics[[#This Row],[Total Working Years]]&lt;=20,"10-20",HR_Analytics[[#This Row],[Total Working Years]]&lt;=40,"20-40")</f>
        <v>5-10</v>
      </c>
      <c r="AI451" s="3">
        <v>3</v>
      </c>
      <c r="AJ451" s="3">
        <v>3</v>
      </c>
      <c r="AK451" s="9" t="str">
        <f>VLOOKUP(AJ451,Mapping!$J$10:$K$13,2,0)</f>
        <v>Better</v>
      </c>
      <c r="AL451" s="3">
        <v>8</v>
      </c>
      <c r="AM451" s="3" t="str" cm="1">
        <f t="array" ref="AM451">_xlfn.IFS(HR_Analytics[[#This Row],[Years At Company]]&lt;=2,"0-2",HR_Analytics[[#This Row],[Years At Company]]&lt;=5,"2-5",HR_Analytics[[#This Row],[Years At Company]]&lt;=10,"5-10",HR_Analytics[[#This Row],[Years At Company]]&lt;=20,"10-20",HR_Analytics[[#This Row],[Years At Company]]&lt;=40,"20-40")</f>
        <v>5-10</v>
      </c>
      <c r="AN451" s="3">
        <v>3</v>
      </c>
      <c r="AO451" s="3" t="str" cm="1">
        <f t="array" ref="AO451">_xlfn.IFS(HR_Analytics[[#This Row],[Years In Current Role]]&lt;=2,"0-2",HR_Analytics[[#This Row],[Years In Current Role]]&lt;=5,"2-5",HR_Analytics[[#This Row],[Years In Current Role]]&lt;=10,"5-10",HR_Analytics[[#This Row],[Years In Current Role]]&lt;=15,"10-15",HR_Analytics[[#This Row],[Years In Current Role]]&gt;15,"Above 15")</f>
        <v>2-5</v>
      </c>
      <c r="AP451" s="3">
        <v>0</v>
      </c>
      <c r="AQ451" s="14" t="str" cm="1">
        <f t="array" ref="AQ451">_xlfn.IFS(HR_Analytics[[#This Row],[Years Since Last Promotion]]&lt;=2,"0-2",HR_Analytics[[#This Row],[Years Since Last Promotion]]&lt;=5,"2-5",HR_Analytics[[#This Row],[Years Since Last Promotion]]&lt;=10,"5-10",HR_Analytics[[#This Row],[Years Since Last Promotion]]&lt;=15,"10-15")</f>
        <v>0-2</v>
      </c>
      <c r="AR451" s="14">
        <v>7</v>
      </c>
      <c r="AS451" s="3" t="str" cm="1">
        <f t="array" ref="AS4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52" spans="1:45" x14ac:dyDescent="0.25">
      <c r="A452" s="12">
        <v>31</v>
      </c>
      <c r="B452" s="12" t="str" cm="1">
        <f t="array" ref="B452">_xlfn.IFS(HR_Analytics[[#This Row],[Age]]&lt;=30,"Below 30",HR_Analytics[[#This Row],[Age]]&lt;=40,"30-40",HR_Analytics[[#This Row],[Age]]&lt;=60,"40-60")</f>
        <v>30-40</v>
      </c>
      <c r="C452" s="9" t="s">
        <v>17</v>
      </c>
      <c r="D452" s="9" t="s">
        <v>11</v>
      </c>
      <c r="E452" s="9" t="s">
        <v>12</v>
      </c>
      <c r="F452" s="3">
        <v>2</v>
      </c>
      <c r="G452" s="3" t="str" cm="1">
        <f t="array" ref="G452">_xlfn.IFS(HR_Analytics[[#This Row],[Distance From Home]]&lt;=5,"1-5",HR_Analytics[[#This Row],[Distance From Home]]&lt;=10,"5-10",HR_Analytics[[#This Row],[Distance From Home]]&lt;=15,"10-15",HR_Analytics[[#This Row],[Distance From Home]]&lt;=20,"15-20",HR_Analytics[[#This Row],[Distance From Home]]&gt;20,"Above 20")</f>
        <v>1-5</v>
      </c>
      <c r="H452" s="3">
        <v>1</v>
      </c>
      <c r="I452" s="9" t="str">
        <f>VLOOKUP(H452,Mapping!$J$2:$K$6,2,0)</f>
        <v>Below College</v>
      </c>
      <c r="J452" s="9" t="s">
        <v>13</v>
      </c>
      <c r="K452" s="3">
        <v>604</v>
      </c>
      <c r="L452" s="3">
        <v>2</v>
      </c>
      <c r="M452" s="9" t="str">
        <f>VLOOKUP(L452,Mapping!$A$2:$B$5,2,0)</f>
        <v>Dissatisfied</v>
      </c>
      <c r="N452" s="9" t="s">
        <v>20</v>
      </c>
      <c r="O452" s="3">
        <v>3</v>
      </c>
      <c r="P452" s="9" t="str">
        <f>VLOOKUP(O452,Mapping!$A$9:$B$12,2,0)</f>
        <v>High</v>
      </c>
      <c r="Q452" s="3">
        <v>2</v>
      </c>
      <c r="R452" s="9" t="str">
        <f>VLOOKUP(Q452,Mapping!$A$16:$B$20,2,0)</f>
        <v>Junior</v>
      </c>
      <c r="S452" s="9" t="s">
        <v>15</v>
      </c>
      <c r="T452" s="3">
        <v>4</v>
      </c>
      <c r="U452" s="9" t="str">
        <f>VLOOKUP(T452,Mapping!$E$9:$F$12,2,0)</f>
        <v>Satisfied</v>
      </c>
      <c r="V452" s="9" t="s">
        <v>16</v>
      </c>
      <c r="W452" s="5">
        <v>6582</v>
      </c>
      <c r="X452" s="3">
        <v>4</v>
      </c>
      <c r="Y452" s="9" t="s">
        <v>10</v>
      </c>
      <c r="Z452" s="4">
        <v>13</v>
      </c>
      <c r="AA452" s="24">
        <f>HR_Analytics[[#This Row],[Salary Hike]]/100</f>
        <v>0.13</v>
      </c>
      <c r="AB452" s="3">
        <v>3</v>
      </c>
      <c r="AC452" s="9" t="str">
        <f>VLOOKUP(AB452,Mapping!$E$2:$F$3,2,0)</f>
        <v>Excellent</v>
      </c>
      <c r="AD452" s="3">
        <v>3</v>
      </c>
      <c r="AE452" s="9" t="str">
        <f>VLOOKUP(AD452,Mapping!$E$16:$F$19,2,0)</f>
        <v>Neutral</v>
      </c>
      <c r="AF452" s="3">
        <v>0</v>
      </c>
      <c r="AG452" s="3">
        <v>10</v>
      </c>
      <c r="AH452" s="3" t="str" cm="1">
        <f t="array" ref="AH452">_xlfn.IFS(HR_Analytics[[#This Row],[Total Working Years]]&lt;=2,"0-2",HR_Analytics[[#This Row],[Total Working Years]]&lt;=5,"2-5",HR_Analytics[[#This Row],[Total Working Years]]&lt;=10,"5-10",HR_Analytics[[#This Row],[Total Working Years]]&lt;=20,"10-20",HR_Analytics[[#This Row],[Total Working Years]]&lt;=40,"20-40")</f>
        <v>5-10</v>
      </c>
      <c r="AI452" s="3">
        <v>2</v>
      </c>
      <c r="AJ452" s="3">
        <v>4</v>
      </c>
      <c r="AK452" s="9" t="str">
        <f>VLOOKUP(AJ452,Mapping!$J$10:$K$13,2,0)</f>
        <v>Best</v>
      </c>
      <c r="AL452" s="3">
        <v>6</v>
      </c>
      <c r="AM452" s="3" t="str" cm="1">
        <f t="array" ref="AM452">_xlfn.IFS(HR_Analytics[[#This Row],[Years At Company]]&lt;=2,"0-2",HR_Analytics[[#This Row],[Years At Company]]&lt;=5,"2-5",HR_Analytics[[#This Row],[Years At Company]]&lt;=10,"5-10",HR_Analytics[[#This Row],[Years At Company]]&lt;=20,"10-20",HR_Analytics[[#This Row],[Years At Company]]&lt;=40,"20-40")</f>
        <v>5-10</v>
      </c>
      <c r="AN452" s="3">
        <v>5</v>
      </c>
      <c r="AO452" s="3" t="str" cm="1">
        <f t="array" ref="AO452">_xlfn.IFS(HR_Analytics[[#This Row],[Years In Current Role]]&lt;=2,"0-2",HR_Analytics[[#This Row],[Years In Current Role]]&lt;=5,"2-5",HR_Analytics[[#This Row],[Years In Current Role]]&lt;=10,"5-10",HR_Analytics[[#This Row],[Years In Current Role]]&lt;=15,"10-15",HR_Analytics[[#This Row],[Years In Current Role]]&gt;15,"Above 15")</f>
        <v>2-5</v>
      </c>
      <c r="AP452" s="3">
        <v>0</v>
      </c>
      <c r="AQ452" s="14" t="str" cm="1">
        <f t="array" ref="AQ452">_xlfn.IFS(HR_Analytics[[#This Row],[Years Since Last Promotion]]&lt;=2,"0-2",HR_Analytics[[#This Row],[Years Since Last Promotion]]&lt;=5,"2-5",HR_Analytics[[#This Row],[Years Since Last Promotion]]&lt;=10,"5-10",HR_Analytics[[#This Row],[Years Since Last Promotion]]&lt;=15,"10-15")</f>
        <v>0-2</v>
      </c>
      <c r="AR452" s="14">
        <v>5</v>
      </c>
      <c r="AS452" s="3" t="str" cm="1">
        <f t="array" ref="AS4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53" spans="1:45" x14ac:dyDescent="0.25">
      <c r="A453" s="12">
        <v>42</v>
      </c>
      <c r="B453" s="12" t="str" cm="1">
        <f t="array" ref="B453">_xlfn.IFS(HR_Analytics[[#This Row],[Age]]&lt;=30,"Below 30",HR_Analytics[[#This Row],[Age]]&lt;=40,"30-40",HR_Analytics[[#This Row],[Age]]&lt;=60,"40-60")</f>
        <v>40-60</v>
      </c>
      <c r="C453" s="9" t="s">
        <v>17</v>
      </c>
      <c r="D453" s="9" t="s">
        <v>11</v>
      </c>
      <c r="E453" s="9" t="s">
        <v>19</v>
      </c>
      <c r="F453" s="3">
        <v>24</v>
      </c>
      <c r="G453" s="3" t="str" cm="1">
        <f t="array" ref="G453">_xlfn.IFS(HR_Analytics[[#This Row],[Distance From Home]]&lt;=5,"1-5",HR_Analytics[[#This Row],[Distance From Home]]&lt;=10,"5-10",HR_Analytics[[#This Row],[Distance From Home]]&lt;=15,"10-15",HR_Analytics[[#This Row],[Distance From Home]]&lt;=20,"15-20",HR_Analytics[[#This Row],[Distance From Home]]&gt;20,"Above 20")</f>
        <v>Above 20</v>
      </c>
      <c r="H453" s="3">
        <v>3</v>
      </c>
      <c r="I453" s="9" t="str">
        <f>VLOOKUP(H453,Mapping!$J$2:$K$6,2,0)</f>
        <v>Bachelors</v>
      </c>
      <c r="J453" s="9" t="s">
        <v>25</v>
      </c>
      <c r="K453" s="3">
        <v>605</v>
      </c>
      <c r="L453" s="3">
        <v>4</v>
      </c>
      <c r="M453" s="9" t="str">
        <f>VLOOKUP(L453,Mapping!$A$2:$B$5,2,0)</f>
        <v>Satisfied</v>
      </c>
      <c r="N453" s="9" t="s">
        <v>20</v>
      </c>
      <c r="O453" s="3">
        <v>3</v>
      </c>
      <c r="P453" s="9" t="str">
        <f>VLOOKUP(O453,Mapping!$A$9:$B$12,2,0)</f>
        <v>High</v>
      </c>
      <c r="Q453" s="3">
        <v>3</v>
      </c>
      <c r="R453" s="9" t="str">
        <f>VLOOKUP(Q453,Mapping!$A$16:$B$20,2,0)</f>
        <v>Mid Level</v>
      </c>
      <c r="S453" s="9" t="s">
        <v>27</v>
      </c>
      <c r="T453" s="3">
        <v>1</v>
      </c>
      <c r="U453" s="9" t="str">
        <f>VLOOKUP(T453,Mapping!$E$9:$F$12,2,0)</f>
        <v>Very Dissatisfied</v>
      </c>
      <c r="V453" s="9" t="s">
        <v>22</v>
      </c>
      <c r="W453" s="5">
        <v>7406</v>
      </c>
      <c r="X453" s="3">
        <v>1</v>
      </c>
      <c r="Y453" s="9" t="s">
        <v>10</v>
      </c>
      <c r="Z453" s="4">
        <v>21</v>
      </c>
      <c r="AA453" s="24">
        <f>HR_Analytics[[#This Row],[Salary Hike]]/100</f>
        <v>0.21</v>
      </c>
      <c r="AB453" s="3">
        <v>4</v>
      </c>
      <c r="AC453" s="9" t="str">
        <f>VLOOKUP(AB453,Mapping!$E$2:$F$3,2,0)</f>
        <v>Outstanding</v>
      </c>
      <c r="AD453" s="3">
        <v>4</v>
      </c>
      <c r="AE453" s="9" t="str">
        <f>VLOOKUP(AD453,Mapping!$E$16:$F$19,2,0)</f>
        <v>Satisfied</v>
      </c>
      <c r="AF453" s="3">
        <v>1</v>
      </c>
      <c r="AG453" s="3">
        <v>10</v>
      </c>
      <c r="AH453" s="3" t="str" cm="1">
        <f t="array" ref="AH453">_xlfn.IFS(HR_Analytics[[#This Row],[Total Working Years]]&lt;=2,"0-2",HR_Analytics[[#This Row],[Total Working Years]]&lt;=5,"2-5",HR_Analytics[[#This Row],[Total Working Years]]&lt;=10,"5-10",HR_Analytics[[#This Row],[Total Working Years]]&lt;=20,"10-20",HR_Analytics[[#This Row],[Total Working Years]]&lt;=40,"20-40")</f>
        <v>5-10</v>
      </c>
      <c r="AI453" s="3">
        <v>5</v>
      </c>
      <c r="AJ453" s="3">
        <v>2</v>
      </c>
      <c r="AK453" s="9" t="str">
        <f>VLOOKUP(AJ453,Mapping!$J$10:$K$13,2,0)</f>
        <v>Good</v>
      </c>
      <c r="AL453" s="3">
        <v>10</v>
      </c>
      <c r="AM453" s="3" t="str" cm="1">
        <f t="array" ref="AM453">_xlfn.IFS(HR_Analytics[[#This Row],[Years At Company]]&lt;=2,"0-2",HR_Analytics[[#This Row],[Years At Company]]&lt;=5,"2-5",HR_Analytics[[#This Row],[Years At Company]]&lt;=10,"5-10",HR_Analytics[[#This Row],[Years At Company]]&lt;=20,"10-20",HR_Analytics[[#This Row],[Years At Company]]&lt;=40,"20-40")</f>
        <v>5-10</v>
      </c>
      <c r="AN453" s="3">
        <v>9</v>
      </c>
      <c r="AO453" s="3" t="str" cm="1">
        <f t="array" ref="AO453">_xlfn.IFS(HR_Analytics[[#This Row],[Years In Current Role]]&lt;=2,"0-2",HR_Analytics[[#This Row],[Years In Current Role]]&lt;=5,"2-5",HR_Analytics[[#This Row],[Years In Current Role]]&lt;=10,"5-10",HR_Analytics[[#This Row],[Years In Current Role]]&lt;=15,"10-15",HR_Analytics[[#This Row],[Years In Current Role]]&gt;15,"Above 15")</f>
        <v>5-10</v>
      </c>
      <c r="AP453" s="3">
        <v>5</v>
      </c>
      <c r="AQ453" s="14" t="str" cm="1">
        <f t="array" ref="AQ453">_xlfn.IFS(HR_Analytics[[#This Row],[Years Since Last Promotion]]&lt;=2,"0-2",HR_Analytics[[#This Row],[Years Since Last Promotion]]&lt;=5,"2-5",HR_Analytics[[#This Row],[Years Since Last Promotion]]&lt;=10,"5-10",HR_Analytics[[#This Row],[Years Since Last Promotion]]&lt;=15,"10-15")</f>
        <v>2-5</v>
      </c>
      <c r="AR453" s="14">
        <v>8</v>
      </c>
      <c r="AS453" s="3" t="str" cm="1">
        <f t="array" ref="AS4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54" spans="1:45" x14ac:dyDescent="0.25">
      <c r="A454" s="12">
        <v>45</v>
      </c>
      <c r="B454" s="12" t="str" cm="1">
        <f t="array" ref="B454">_xlfn.IFS(HR_Analytics[[#This Row],[Age]]&lt;=30,"Below 30",HR_Analytics[[#This Row],[Age]]&lt;=40,"30-40",HR_Analytics[[#This Row],[Age]]&lt;=60,"40-60")</f>
        <v>40-60</v>
      </c>
      <c r="C454" s="9" t="s">
        <v>17</v>
      </c>
      <c r="D454" s="9" t="s">
        <v>11</v>
      </c>
      <c r="E454" s="9" t="s">
        <v>12</v>
      </c>
      <c r="F454" s="3">
        <v>2</v>
      </c>
      <c r="G454" s="3" t="str" cm="1">
        <f t="array" ref="G454">_xlfn.IFS(HR_Analytics[[#This Row],[Distance From Home]]&lt;=5,"1-5",HR_Analytics[[#This Row],[Distance From Home]]&lt;=10,"5-10",HR_Analytics[[#This Row],[Distance From Home]]&lt;=15,"10-15",HR_Analytics[[#This Row],[Distance From Home]]&lt;=20,"15-20",HR_Analytics[[#This Row],[Distance From Home]]&gt;20,"Above 20")</f>
        <v>1-5</v>
      </c>
      <c r="H454" s="3">
        <v>3</v>
      </c>
      <c r="I454" s="9" t="str">
        <f>VLOOKUP(H454,Mapping!$J$2:$K$6,2,0)</f>
        <v>Bachelors</v>
      </c>
      <c r="J454" s="9" t="s">
        <v>23</v>
      </c>
      <c r="K454" s="3">
        <v>606</v>
      </c>
      <c r="L454" s="3">
        <v>4</v>
      </c>
      <c r="M454" s="9" t="str">
        <f>VLOOKUP(L454,Mapping!$A$2:$B$5,2,0)</f>
        <v>Satisfied</v>
      </c>
      <c r="N454" s="9" t="s">
        <v>20</v>
      </c>
      <c r="O454" s="3">
        <v>3</v>
      </c>
      <c r="P454" s="9" t="str">
        <f>VLOOKUP(O454,Mapping!$A$9:$B$12,2,0)</f>
        <v>High</v>
      </c>
      <c r="Q454" s="3">
        <v>2</v>
      </c>
      <c r="R454" s="9" t="str">
        <f>VLOOKUP(Q454,Mapping!$A$16:$B$20,2,0)</f>
        <v>Junior</v>
      </c>
      <c r="S454" s="9" t="s">
        <v>15</v>
      </c>
      <c r="T454" s="3">
        <v>2</v>
      </c>
      <c r="U454" s="9" t="str">
        <f>VLOOKUP(T454,Mapping!$E$9:$F$12,2,0)</f>
        <v>Dissatisfied</v>
      </c>
      <c r="V454" s="9" t="s">
        <v>22</v>
      </c>
      <c r="W454" s="5">
        <v>4805</v>
      </c>
      <c r="X454" s="3">
        <v>0</v>
      </c>
      <c r="Y454" s="9" t="s">
        <v>17</v>
      </c>
      <c r="Z454" s="4">
        <v>19</v>
      </c>
      <c r="AA454" s="24">
        <f>HR_Analytics[[#This Row],[Salary Hike]]/100</f>
        <v>0.19</v>
      </c>
      <c r="AB454" s="3">
        <v>3</v>
      </c>
      <c r="AC454" s="9" t="str">
        <f>VLOOKUP(AB454,Mapping!$E$2:$F$3,2,0)</f>
        <v>Excellent</v>
      </c>
      <c r="AD454" s="3">
        <v>2</v>
      </c>
      <c r="AE454" s="9" t="str">
        <f>VLOOKUP(AD454,Mapping!$E$16:$F$19,2,0)</f>
        <v>Dissatisfied</v>
      </c>
      <c r="AF454" s="3">
        <v>1</v>
      </c>
      <c r="AG454" s="3">
        <v>9</v>
      </c>
      <c r="AH454" s="3" t="str" cm="1">
        <f t="array" ref="AH454">_xlfn.IFS(HR_Analytics[[#This Row],[Total Working Years]]&lt;=2,"0-2",HR_Analytics[[#This Row],[Total Working Years]]&lt;=5,"2-5",HR_Analytics[[#This Row],[Total Working Years]]&lt;=10,"5-10",HR_Analytics[[#This Row],[Total Working Years]]&lt;=20,"10-20",HR_Analytics[[#This Row],[Total Working Years]]&lt;=40,"20-40")</f>
        <v>5-10</v>
      </c>
      <c r="AI454" s="3">
        <v>3</v>
      </c>
      <c r="AJ454" s="3">
        <v>4</v>
      </c>
      <c r="AK454" s="9" t="str">
        <f>VLOOKUP(AJ454,Mapping!$J$10:$K$13,2,0)</f>
        <v>Best</v>
      </c>
      <c r="AL454" s="3">
        <v>8</v>
      </c>
      <c r="AM454" s="3" t="str" cm="1">
        <f t="array" ref="AM454">_xlfn.IFS(HR_Analytics[[#This Row],[Years At Company]]&lt;=2,"0-2",HR_Analytics[[#This Row],[Years At Company]]&lt;=5,"2-5",HR_Analytics[[#This Row],[Years At Company]]&lt;=10,"5-10",HR_Analytics[[#This Row],[Years At Company]]&lt;=20,"10-20",HR_Analytics[[#This Row],[Years At Company]]&lt;=40,"20-40")</f>
        <v>5-10</v>
      </c>
      <c r="AN454" s="3">
        <v>7</v>
      </c>
      <c r="AO454" s="3" t="str" cm="1">
        <f t="array" ref="AO454">_xlfn.IFS(HR_Analytics[[#This Row],[Years In Current Role]]&lt;=2,"0-2",HR_Analytics[[#This Row],[Years In Current Role]]&lt;=5,"2-5",HR_Analytics[[#This Row],[Years In Current Role]]&lt;=10,"5-10",HR_Analytics[[#This Row],[Years In Current Role]]&lt;=15,"10-15",HR_Analytics[[#This Row],[Years In Current Role]]&gt;15,"Above 15")</f>
        <v>5-10</v>
      </c>
      <c r="AP454" s="3">
        <v>3</v>
      </c>
      <c r="AQ454" s="14" t="str" cm="1">
        <f t="array" ref="AQ454">_xlfn.IFS(HR_Analytics[[#This Row],[Years Since Last Promotion]]&lt;=2,"0-2",HR_Analytics[[#This Row],[Years Since Last Promotion]]&lt;=5,"2-5",HR_Analytics[[#This Row],[Years Since Last Promotion]]&lt;=10,"5-10",HR_Analytics[[#This Row],[Years Since Last Promotion]]&lt;=15,"10-15")</f>
        <v>2-5</v>
      </c>
      <c r="AR454" s="14">
        <v>7</v>
      </c>
      <c r="AS454" s="3" t="str" cm="1">
        <f t="array" ref="AS4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55" spans="1:45" x14ac:dyDescent="0.25">
      <c r="A455" s="12">
        <v>26</v>
      </c>
      <c r="B455" s="12" t="str" cm="1">
        <f t="array" ref="B455">_xlfn.IFS(HR_Analytics[[#This Row],[Age]]&lt;=30,"Below 30",HR_Analytics[[#This Row],[Age]]&lt;=40,"30-40",HR_Analytics[[#This Row],[Age]]&lt;=60,"40-60")</f>
        <v>Below 30</v>
      </c>
      <c r="C455" s="9" t="s">
        <v>10</v>
      </c>
      <c r="D455" s="9" t="s">
        <v>18</v>
      </c>
      <c r="E455" s="9" t="s">
        <v>35</v>
      </c>
      <c r="F455" s="3">
        <v>17</v>
      </c>
      <c r="G455" s="3" t="str" cm="1">
        <f t="array" ref="G455">_xlfn.IFS(HR_Analytics[[#This Row],[Distance From Home]]&lt;=5,"1-5",HR_Analytics[[#This Row],[Distance From Home]]&lt;=10,"5-10",HR_Analytics[[#This Row],[Distance From Home]]&lt;=15,"10-15",HR_Analytics[[#This Row],[Distance From Home]]&lt;=20,"15-20",HR_Analytics[[#This Row],[Distance From Home]]&gt;20,"Above 20")</f>
        <v>15-20</v>
      </c>
      <c r="H455" s="3">
        <v>4</v>
      </c>
      <c r="I455" s="9" t="str">
        <f>VLOOKUP(H455,Mapping!$J$2:$K$6,2,0)</f>
        <v>Masters</v>
      </c>
      <c r="J455" s="9" t="s">
        <v>13</v>
      </c>
      <c r="K455" s="3">
        <v>608</v>
      </c>
      <c r="L455" s="3">
        <v>2</v>
      </c>
      <c r="M455" s="9" t="str">
        <f>VLOOKUP(L455,Mapping!$A$2:$B$5,2,0)</f>
        <v>Dissatisfied</v>
      </c>
      <c r="N455" s="9" t="s">
        <v>14</v>
      </c>
      <c r="O455" s="3">
        <v>3</v>
      </c>
      <c r="P455" s="9" t="str">
        <f>VLOOKUP(O455,Mapping!$A$9:$B$12,2,0)</f>
        <v>High</v>
      </c>
      <c r="Q455" s="3">
        <v>1</v>
      </c>
      <c r="R455" s="9" t="str">
        <f>VLOOKUP(Q455,Mapping!$A$16:$B$20,2,0)</f>
        <v>Entry Level</v>
      </c>
      <c r="S455" s="9" t="s">
        <v>35</v>
      </c>
      <c r="T455" s="3">
        <v>3</v>
      </c>
      <c r="U455" s="9" t="str">
        <f>VLOOKUP(T455,Mapping!$E$9:$F$12,2,0)</f>
        <v>Neutral</v>
      </c>
      <c r="V455" s="9" t="s">
        <v>26</v>
      </c>
      <c r="W455" s="5">
        <v>2741</v>
      </c>
      <c r="X455" s="3">
        <v>0</v>
      </c>
      <c r="Y455" s="9" t="s">
        <v>10</v>
      </c>
      <c r="Z455" s="4">
        <v>11</v>
      </c>
      <c r="AA455" s="24">
        <f>HR_Analytics[[#This Row],[Salary Hike]]/100</f>
        <v>0.11</v>
      </c>
      <c r="AB455" s="3">
        <v>3</v>
      </c>
      <c r="AC455" s="9" t="str">
        <f>VLOOKUP(AB455,Mapping!$E$2:$F$3,2,0)</f>
        <v>Excellent</v>
      </c>
      <c r="AD455" s="3">
        <v>2</v>
      </c>
      <c r="AE455" s="9" t="str">
        <f>VLOOKUP(AD455,Mapping!$E$16:$F$19,2,0)</f>
        <v>Dissatisfied</v>
      </c>
      <c r="AF455" s="3">
        <v>1</v>
      </c>
      <c r="AG455" s="3">
        <v>8</v>
      </c>
      <c r="AH455" s="3" t="str" cm="1">
        <f t="array" ref="AH455">_xlfn.IFS(HR_Analytics[[#This Row],[Total Working Years]]&lt;=2,"0-2",HR_Analytics[[#This Row],[Total Working Years]]&lt;=5,"2-5",HR_Analytics[[#This Row],[Total Working Years]]&lt;=10,"5-10",HR_Analytics[[#This Row],[Total Working Years]]&lt;=20,"10-20",HR_Analytics[[#This Row],[Total Working Years]]&lt;=40,"20-40")</f>
        <v>5-10</v>
      </c>
      <c r="AI455" s="3">
        <v>2</v>
      </c>
      <c r="AJ455" s="3">
        <v>2</v>
      </c>
      <c r="AK455" s="9" t="str">
        <f>VLOOKUP(AJ455,Mapping!$J$10:$K$13,2,0)</f>
        <v>Good</v>
      </c>
      <c r="AL455" s="3">
        <v>7</v>
      </c>
      <c r="AM455" s="3" t="str" cm="1">
        <f t="array" ref="AM455">_xlfn.IFS(HR_Analytics[[#This Row],[Years At Company]]&lt;=2,"0-2",HR_Analytics[[#This Row],[Years At Company]]&lt;=5,"2-5",HR_Analytics[[#This Row],[Years At Company]]&lt;=10,"5-10",HR_Analytics[[#This Row],[Years At Company]]&lt;=20,"10-20",HR_Analytics[[#This Row],[Years At Company]]&lt;=40,"20-40")</f>
        <v>5-10</v>
      </c>
      <c r="AN455" s="3">
        <v>7</v>
      </c>
      <c r="AO455" s="3" t="str" cm="1">
        <f t="array" ref="AO455">_xlfn.IFS(HR_Analytics[[#This Row],[Years In Current Role]]&lt;=2,"0-2",HR_Analytics[[#This Row],[Years In Current Role]]&lt;=5,"2-5",HR_Analytics[[#This Row],[Years In Current Role]]&lt;=10,"5-10",HR_Analytics[[#This Row],[Years In Current Role]]&lt;=15,"10-15",HR_Analytics[[#This Row],[Years In Current Role]]&gt;15,"Above 15")</f>
        <v>5-10</v>
      </c>
      <c r="AP455" s="3">
        <v>1</v>
      </c>
      <c r="AQ455" s="14" t="str" cm="1">
        <f t="array" ref="AQ455">_xlfn.IFS(HR_Analytics[[#This Row],[Years Since Last Promotion]]&lt;=2,"0-2",HR_Analytics[[#This Row],[Years Since Last Promotion]]&lt;=5,"2-5",HR_Analytics[[#This Row],[Years Since Last Promotion]]&lt;=10,"5-10",HR_Analytics[[#This Row],[Years Since Last Promotion]]&lt;=15,"10-15")</f>
        <v>0-2</v>
      </c>
      <c r="AR455" s="14">
        <v>0</v>
      </c>
      <c r="AS455" s="3" t="str" cm="1">
        <f t="array" ref="AS4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56" spans="1:45" x14ac:dyDescent="0.25">
      <c r="A456" s="12">
        <v>29</v>
      </c>
      <c r="B456" s="12" t="str" cm="1">
        <f t="array" ref="B456">_xlfn.IFS(HR_Analytics[[#This Row],[Age]]&lt;=30,"Below 30",HR_Analytics[[#This Row],[Age]]&lt;=40,"30-40",HR_Analytics[[#This Row],[Age]]&lt;=60,"40-60")</f>
        <v>Below 30</v>
      </c>
      <c r="C456" s="9" t="s">
        <v>17</v>
      </c>
      <c r="D456" s="9" t="s">
        <v>11</v>
      </c>
      <c r="E456" s="9" t="s">
        <v>19</v>
      </c>
      <c r="F456" s="3">
        <v>19</v>
      </c>
      <c r="G456" s="3" t="str" cm="1">
        <f t="array" ref="G456">_xlfn.IFS(HR_Analytics[[#This Row],[Distance From Home]]&lt;=5,"1-5",HR_Analytics[[#This Row],[Distance From Home]]&lt;=10,"5-10",HR_Analytics[[#This Row],[Distance From Home]]&lt;=15,"10-15",HR_Analytics[[#This Row],[Distance From Home]]&lt;=20,"15-20",HR_Analytics[[#This Row],[Distance From Home]]&gt;20,"Above 20")</f>
        <v>15-20</v>
      </c>
      <c r="H456" s="3">
        <v>3</v>
      </c>
      <c r="I456" s="9" t="str">
        <f>VLOOKUP(H456,Mapping!$J$2:$K$6,2,0)</f>
        <v>Bachelors</v>
      </c>
      <c r="J456" s="9" t="s">
        <v>34</v>
      </c>
      <c r="K456" s="3">
        <v>611</v>
      </c>
      <c r="L456" s="3">
        <v>4</v>
      </c>
      <c r="M456" s="9" t="str">
        <f>VLOOKUP(L456,Mapping!$A$2:$B$5,2,0)</f>
        <v>Satisfied</v>
      </c>
      <c r="N456" s="9" t="s">
        <v>20</v>
      </c>
      <c r="O456" s="3">
        <v>3</v>
      </c>
      <c r="P456" s="9" t="str">
        <f>VLOOKUP(O456,Mapping!$A$9:$B$12,2,0)</f>
        <v>High</v>
      </c>
      <c r="Q456" s="3">
        <v>2</v>
      </c>
      <c r="R456" s="9" t="str">
        <f>VLOOKUP(Q456,Mapping!$A$16:$B$20,2,0)</f>
        <v>Junior</v>
      </c>
      <c r="S456" s="9" t="s">
        <v>27</v>
      </c>
      <c r="T456" s="3">
        <v>4</v>
      </c>
      <c r="U456" s="9" t="str">
        <f>VLOOKUP(T456,Mapping!$E$9:$F$12,2,0)</f>
        <v>Satisfied</v>
      </c>
      <c r="V456" s="9" t="s">
        <v>26</v>
      </c>
      <c r="W456" s="5">
        <v>4262</v>
      </c>
      <c r="X456" s="3">
        <v>4</v>
      </c>
      <c r="Y456" s="9" t="s">
        <v>17</v>
      </c>
      <c r="Z456" s="4">
        <v>12</v>
      </c>
      <c r="AA456" s="24">
        <f>HR_Analytics[[#This Row],[Salary Hike]]/100</f>
        <v>0.12</v>
      </c>
      <c r="AB456" s="3">
        <v>3</v>
      </c>
      <c r="AC456" s="9" t="str">
        <f>VLOOKUP(AB456,Mapping!$E$2:$F$3,2,0)</f>
        <v>Excellent</v>
      </c>
      <c r="AD456" s="3">
        <v>2</v>
      </c>
      <c r="AE456" s="9" t="str">
        <f>VLOOKUP(AD456,Mapping!$E$16:$F$19,2,0)</f>
        <v>Dissatisfied</v>
      </c>
      <c r="AF456" s="3">
        <v>2</v>
      </c>
      <c r="AG456" s="3">
        <v>8</v>
      </c>
      <c r="AH456" s="3" t="str" cm="1">
        <f t="array" ref="AH456">_xlfn.IFS(HR_Analytics[[#This Row],[Total Working Years]]&lt;=2,"0-2",HR_Analytics[[#This Row],[Total Working Years]]&lt;=5,"2-5",HR_Analytics[[#This Row],[Total Working Years]]&lt;=10,"5-10",HR_Analytics[[#This Row],[Total Working Years]]&lt;=20,"10-20",HR_Analytics[[#This Row],[Total Working Years]]&lt;=40,"20-40")</f>
        <v>5-10</v>
      </c>
      <c r="AI456" s="3">
        <v>2</v>
      </c>
      <c r="AJ456" s="3">
        <v>4</v>
      </c>
      <c r="AK456" s="9" t="str">
        <f>VLOOKUP(AJ456,Mapping!$J$10:$K$13,2,0)</f>
        <v>Best</v>
      </c>
      <c r="AL456" s="3">
        <v>3</v>
      </c>
      <c r="AM456" s="3" t="str" cm="1">
        <f t="array" ref="AM456">_xlfn.IFS(HR_Analytics[[#This Row],[Years At Company]]&lt;=2,"0-2",HR_Analytics[[#This Row],[Years At Company]]&lt;=5,"2-5",HR_Analytics[[#This Row],[Years At Company]]&lt;=10,"5-10",HR_Analytics[[#This Row],[Years At Company]]&lt;=20,"10-20",HR_Analytics[[#This Row],[Years At Company]]&lt;=40,"20-40")</f>
        <v>2-5</v>
      </c>
      <c r="AN456" s="3">
        <v>2</v>
      </c>
      <c r="AO456" s="3" t="str" cm="1">
        <f t="array" ref="AO456">_xlfn.IFS(HR_Analytics[[#This Row],[Years In Current Role]]&lt;=2,"0-2",HR_Analytics[[#This Row],[Years In Current Role]]&lt;=5,"2-5",HR_Analytics[[#This Row],[Years In Current Role]]&lt;=10,"5-10",HR_Analytics[[#This Row],[Years In Current Role]]&lt;=15,"10-15",HR_Analytics[[#This Row],[Years In Current Role]]&gt;15,"Above 15")</f>
        <v>0-2</v>
      </c>
      <c r="AP456" s="3">
        <v>1</v>
      </c>
      <c r="AQ456" s="14" t="str" cm="1">
        <f t="array" ref="AQ456">_xlfn.IFS(HR_Analytics[[#This Row],[Years Since Last Promotion]]&lt;=2,"0-2",HR_Analytics[[#This Row],[Years Since Last Promotion]]&lt;=5,"2-5",HR_Analytics[[#This Row],[Years Since Last Promotion]]&lt;=10,"5-10",HR_Analytics[[#This Row],[Years Since Last Promotion]]&lt;=15,"10-15")</f>
        <v>0-2</v>
      </c>
      <c r="AR456" s="14">
        <v>2</v>
      </c>
      <c r="AS456" s="3" t="str" cm="1">
        <f t="array" ref="AS4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57" spans="1:45" x14ac:dyDescent="0.25">
      <c r="A457" s="12">
        <v>33</v>
      </c>
      <c r="B457" s="12" t="str" cm="1">
        <f t="array" ref="B457">_xlfn.IFS(HR_Analytics[[#This Row],[Age]]&lt;=30,"Below 30",HR_Analytics[[#This Row],[Age]]&lt;=40,"30-40",HR_Analytics[[#This Row],[Age]]&lt;=60,"40-60")</f>
        <v>30-40</v>
      </c>
      <c r="C457" s="9" t="s">
        <v>17</v>
      </c>
      <c r="D457" s="9" t="s">
        <v>11</v>
      </c>
      <c r="E457" s="9" t="s">
        <v>19</v>
      </c>
      <c r="F457" s="3">
        <v>1</v>
      </c>
      <c r="G457" s="3" t="str" cm="1">
        <f t="array" ref="G457">_xlfn.IFS(HR_Analytics[[#This Row],[Distance From Home]]&lt;=5,"1-5",HR_Analytics[[#This Row],[Distance From Home]]&lt;=10,"5-10",HR_Analytics[[#This Row],[Distance From Home]]&lt;=15,"10-15",HR_Analytics[[#This Row],[Distance From Home]]&lt;=20,"15-20",HR_Analytics[[#This Row],[Distance From Home]]&gt;20,"Above 20")</f>
        <v>1-5</v>
      </c>
      <c r="H457" s="3">
        <v>5</v>
      </c>
      <c r="I457" s="9" t="str">
        <f>VLOOKUP(H457,Mapping!$J$2:$K$6,2,0)</f>
        <v>Doctor</v>
      </c>
      <c r="J457" s="9" t="s">
        <v>25</v>
      </c>
      <c r="K457" s="3">
        <v>612</v>
      </c>
      <c r="L457" s="3">
        <v>1</v>
      </c>
      <c r="M457" s="9" t="str">
        <f>VLOOKUP(L457,Mapping!$A$2:$B$5,2,0)</f>
        <v>Very Dissatisfied</v>
      </c>
      <c r="N457" s="9" t="s">
        <v>14</v>
      </c>
      <c r="O457" s="3">
        <v>4</v>
      </c>
      <c r="P457" s="9" t="str">
        <f>VLOOKUP(O457,Mapping!$A$9:$B$12,2,0)</f>
        <v>Very High</v>
      </c>
      <c r="Q457" s="3">
        <v>4</v>
      </c>
      <c r="R457" s="9" t="str">
        <f>VLOOKUP(Q457,Mapping!$A$16:$B$20,2,0)</f>
        <v>Senior</v>
      </c>
      <c r="S457" s="9" t="s">
        <v>32</v>
      </c>
      <c r="T457" s="3">
        <v>3</v>
      </c>
      <c r="U457" s="9" t="str">
        <f>VLOOKUP(T457,Mapping!$E$9:$F$12,2,0)</f>
        <v>Neutral</v>
      </c>
      <c r="V457" s="9" t="s">
        <v>26</v>
      </c>
      <c r="W457" s="5">
        <v>16184</v>
      </c>
      <c r="X457" s="3">
        <v>4</v>
      </c>
      <c r="Y457" s="9" t="s">
        <v>17</v>
      </c>
      <c r="Z457" s="4">
        <v>19</v>
      </c>
      <c r="AA457" s="24">
        <f>HR_Analytics[[#This Row],[Salary Hike]]/100</f>
        <v>0.19</v>
      </c>
      <c r="AB457" s="3">
        <v>3</v>
      </c>
      <c r="AC457" s="9" t="str">
        <f>VLOOKUP(AB457,Mapping!$E$2:$F$3,2,0)</f>
        <v>Excellent</v>
      </c>
      <c r="AD457" s="3">
        <v>3</v>
      </c>
      <c r="AE457" s="9" t="str">
        <f>VLOOKUP(AD457,Mapping!$E$16:$F$19,2,0)</f>
        <v>Neutral</v>
      </c>
      <c r="AF457" s="3">
        <v>1</v>
      </c>
      <c r="AG457" s="3">
        <v>10</v>
      </c>
      <c r="AH457" s="3" t="str" cm="1">
        <f t="array" ref="AH457">_xlfn.IFS(HR_Analytics[[#This Row],[Total Working Years]]&lt;=2,"0-2",HR_Analytics[[#This Row],[Total Working Years]]&lt;=5,"2-5",HR_Analytics[[#This Row],[Total Working Years]]&lt;=10,"5-10",HR_Analytics[[#This Row],[Total Working Years]]&lt;=20,"10-20",HR_Analytics[[#This Row],[Total Working Years]]&lt;=40,"20-40")</f>
        <v>5-10</v>
      </c>
      <c r="AI457" s="3">
        <v>2</v>
      </c>
      <c r="AJ457" s="3">
        <v>3</v>
      </c>
      <c r="AK457" s="9" t="str">
        <f>VLOOKUP(AJ457,Mapping!$J$10:$K$13,2,0)</f>
        <v>Better</v>
      </c>
      <c r="AL457" s="3">
        <v>6</v>
      </c>
      <c r="AM457" s="3" t="str" cm="1">
        <f t="array" ref="AM457">_xlfn.IFS(HR_Analytics[[#This Row],[Years At Company]]&lt;=2,"0-2",HR_Analytics[[#This Row],[Years At Company]]&lt;=5,"2-5",HR_Analytics[[#This Row],[Years At Company]]&lt;=10,"5-10",HR_Analytics[[#This Row],[Years At Company]]&lt;=20,"10-20",HR_Analytics[[#This Row],[Years At Company]]&lt;=40,"20-40")</f>
        <v>5-10</v>
      </c>
      <c r="AN457" s="3">
        <v>1</v>
      </c>
      <c r="AO457" s="3" t="str" cm="1">
        <f t="array" ref="AO457">_xlfn.IFS(HR_Analytics[[#This Row],[Years In Current Role]]&lt;=2,"0-2",HR_Analytics[[#This Row],[Years In Current Role]]&lt;=5,"2-5",HR_Analytics[[#This Row],[Years In Current Role]]&lt;=10,"5-10",HR_Analytics[[#This Row],[Years In Current Role]]&lt;=15,"10-15",HR_Analytics[[#This Row],[Years In Current Role]]&gt;15,"Above 15")</f>
        <v>0-2</v>
      </c>
      <c r="AP457" s="3">
        <v>0</v>
      </c>
      <c r="AQ457" s="14" t="str" cm="1">
        <f t="array" ref="AQ457">_xlfn.IFS(HR_Analytics[[#This Row],[Years Since Last Promotion]]&lt;=2,"0-2",HR_Analytics[[#This Row],[Years Since Last Promotion]]&lt;=5,"2-5",HR_Analytics[[#This Row],[Years Since Last Promotion]]&lt;=10,"5-10",HR_Analytics[[#This Row],[Years Since Last Promotion]]&lt;=15,"10-15")</f>
        <v>0-2</v>
      </c>
      <c r="AR457" s="14">
        <v>5</v>
      </c>
      <c r="AS457" s="3" t="str" cm="1">
        <f t="array" ref="AS4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58" spans="1:45" x14ac:dyDescent="0.25">
      <c r="A458" s="12">
        <v>31</v>
      </c>
      <c r="B458" s="12" t="str" cm="1">
        <f t="array" ref="B458">_xlfn.IFS(HR_Analytics[[#This Row],[Age]]&lt;=30,"Below 30",HR_Analytics[[#This Row],[Age]]&lt;=40,"30-40",HR_Analytics[[#This Row],[Age]]&lt;=60,"40-60")</f>
        <v>30-40</v>
      </c>
      <c r="C458" s="9" t="s">
        <v>17</v>
      </c>
      <c r="D458" s="9" t="s">
        <v>11</v>
      </c>
      <c r="E458" s="9" t="s">
        <v>12</v>
      </c>
      <c r="F458" s="3">
        <v>7</v>
      </c>
      <c r="G458" s="3" t="str" cm="1">
        <f t="array" ref="G458">_xlfn.IFS(HR_Analytics[[#This Row],[Distance From Home]]&lt;=5,"1-5",HR_Analytics[[#This Row],[Distance From Home]]&lt;=10,"5-10",HR_Analytics[[#This Row],[Distance From Home]]&lt;=15,"10-15",HR_Analytics[[#This Row],[Distance From Home]]&lt;=20,"15-20",HR_Analytics[[#This Row],[Distance From Home]]&gt;20,"Above 20")</f>
        <v>5-10</v>
      </c>
      <c r="H458" s="3">
        <v>3</v>
      </c>
      <c r="I458" s="9" t="str">
        <f>VLOOKUP(H458,Mapping!$J$2:$K$6,2,0)</f>
        <v>Bachelors</v>
      </c>
      <c r="J458" s="9" t="s">
        <v>13</v>
      </c>
      <c r="K458" s="3">
        <v>613</v>
      </c>
      <c r="L458" s="3">
        <v>3</v>
      </c>
      <c r="M458" s="9" t="str">
        <f>VLOOKUP(L458,Mapping!$A$2:$B$5,2,0)</f>
        <v>Neutral</v>
      </c>
      <c r="N458" s="9" t="s">
        <v>20</v>
      </c>
      <c r="O458" s="3">
        <v>2</v>
      </c>
      <c r="P458" s="9" t="str">
        <f>VLOOKUP(O458,Mapping!$A$9:$B$12,2,0)</f>
        <v>Medium</v>
      </c>
      <c r="Q458" s="3">
        <v>3</v>
      </c>
      <c r="R458" s="9" t="str">
        <f>VLOOKUP(Q458,Mapping!$A$16:$B$20,2,0)</f>
        <v>Mid Level</v>
      </c>
      <c r="S458" s="9" t="s">
        <v>30</v>
      </c>
      <c r="T458" s="3">
        <v>4</v>
      </c>
      <c r="U458" s="9" t="str">
        <f>VLOOKUP(T458,Mapping!$E$9:$F$12,2,0)</f>
        <v>Satisfied</v>
      </c>
      <c r="V458" s="9" t="s">
        <v>26</v>
      </c>
      <c r="W458" s="5">
        <v>11557</v>
      </c>
      <c r="X458" s="3">
        <v>9</v>
      </c>
      <c r="Y458" s="9" t="s">
        <v>17</v>
      </c>
      <c r="Z458" s="4">
        <v>21</v>
      </c>
      <c r="AA458" s="24">
        <f>HR_Analytics[[#This Row],[Salary Hike]]/100</f>
        <v>0.21</v>
      </c>
      <c r="AB458" s="3">
        <v>4</v>
      </c>
      <c r="AC458" s="9" t="str">
        <f>VLOOKUP(AB458,Mapping!$E$2:$F$3,2,0)</f>
        <v>Outstanding</v>
      </c>
      <c r="AD458" s="3">
        <v>3</v>
      </c>
      <c r="AE458" s="9" t="str">
        <f>VLOOKUP(AD458,Mapping!$E$16:$F$19,2,0)</f>
        <v>Neutral</v>
      </c>
      <c r="AF458" s="3">
        <v>1</v>
      </c>
      <c r="AG458" s="3">
        <v>10</v>
      </c>
      <c r="AH458" s="3" t="str" cm="1">
        <f t="array" ref="AH458">_xlfn.IFS(HR_Analytics[[#This Row],[Total Working Years]]&lt;=2,"0-2",HR_Analytics[[#This Row],[Total Working Years]]&lt;=5,"2-5",HR_Analytics[[#This Row],[Total Working Years]]&lt;=10,"5-10",HR_Analytics[[#This Row],[Total Working Years]]&lt;=20,"10-20",HR_Analytics[[#This Row],[Total Working Years]]&lt;=40,"20-40")</f>
        <v>5-10</v>
      </c>
      <c r="AI458" s="3">
        <v>3</v>
      </c>
      <c r="AJ458" s="3">
        <v>2</v>
      </c>
      <c r="AK458" s="9" t="str">
        <f>VLOOKUP(AJ458,Mapping!$J$10:$K$13,2,0)</f>
        <v>Good</v>
      </c>
      <c r="AL458" s="3">
        <v>5</v>
      </c>
      <c r="AM458" s="3" t="str" cm="1">
        <f t="array" ref="AM458">_xlfn.IFS(HR_Analytics[[#This Row],[Years At Company]]&lt;=2,"0-2",HR_Analytics[[#This Row],[Years At Company]]&lt;=5,"2-5",HR_Analytics[[#This Row],[Years At Company]]&lt;=10,"5-10",HR_Analytics[[#This Row],[Years At Company]]&lt;=20,"10-20",HR_Analytics[[#This Row],[Years At Company]]&lt;=40,"20-40")</f>
        <v>2-5</v>
      </c>
      <c r="AN458" s="3">
        <v>4</v>
      </c>
      <c r="AO458" s="3" t="str" cm="1">
        <f t="array" ref="AO458">_xlfn.IFS(HR_Analytics[[#This Row],[Years In Current Role]]&lt;=2,"0-2",HR_Analytics[[#This Row],[Years In Current Role]]&lt;=5,"2-5",HR_Analytics[[#This Row],[Years In Current Role]]&lt;=10,"5-10",HR_Analytics[[#This Row],[Years In Current Role]]&lt;=15,"10-15",HR_Analytics[[#This Row],[Years In Current Role]]&gt;15,"Above 15")</f>
        <v>2-5</v>
      </c>
      <c r="AP458" s="3">
        <v>0</v>
      </c>
      <c r="AQ458" s="14" t="str" cm="1">
        <f t="array" ref="AQ458">_xlfn.IFS(HR_Analytics[[#This Row],[Years Since Last Promotion]]&lt;=2,"0-2",HR_Analytics[[#This Row],[Years Since Last Promotion]]&lt;=5,"2-5",HR_Analytics[[#This Row],[Years Since Last Promotion]]&lt;=10,"5-10",HR_Analytics[[#This Row],[Years Since Last Promotion]]&lt;=15,"10-15")</f>
        <v>0-2</v>
      </c>
      <c r="AR458" s="14">
        <v>1</v>
      </c>
      <c r="AS458" s="3" t="str" cm="1">
        <f t="array" ref="AS4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59" spans="1:45" x14ac:dyDescent="0.25">
      <c r="A459" s="12">
        <v>18</v>
      </c>
      <c r="B459" s="12" t="str" cm="1">
        <f t="array" ref="B459">_xlfn.IFS(HR_Analytics[[#This Row],[Age]]&lt;=30,"Below 30",HR_Analytics[[#This Row],[Age]]&lt;=40,"30-40",HR_Analytics[[#This Row],[Age]]&lt;=60,"40-60")</f>
        <v>Below 30</v>
      </c>
      <c r="C459" s="9" t="s">
        <v>10</v>
      </c>
      <c r="D459" s="9" t="s">
        <v>18</v>
      </c>
      <c r="E459" s="9" t="s">
        <v>12</v>
      </c>
      <c r="F459" s="3">
        <v>5</v>
      </c>
      <c r="G459" s="3" t="str" cm="1">
        <f t="array" ref="G459">_xlfn.IFS(HR_Analytics[[#This Row],[Distance From Home]]&lt;=5,"1-5",HR_Analytics[[#This Row],[Distance From Home]]&lt;=10,"5-10",HR_Analytics[[#This Row],[Distance From Home]]&lt;=15,"10-15",HR_Analytics[[#This Row],[Distance From Home]]&lt;=20,"15-20",HR_Analytics[[#This Row],[Distance From Home]]&gt;20,"Above 20")</f>
        <v>1-5</v>
      </c>
      <c r="H459" s="3">
        <v>3</v>
      </c>
      <c r="I459" s="9" t="str">
        <f>VLOOKUP(H459,Mapping!$J$2:$K$6,2,0)</f>
        <v>Bachelors</v>
      </c>
      <c r="J459" s="9" t="s">
        <v>33</v>
      </c>
      <c r="K459" s="3">
        <v>614</v>
      </c>
      <c r="L459" s="3">
        <v>2</v>
      </c>
      <c r="M459" s="9" t="str">
        <f>VLOOKUP(L459,Mapping!$A$2:$B$5,2,0)</f>
        <v>Dissatisfied</v>
      </c>
      <c r="N459" s="9" t="s">
        <v>20</v>
      </c>
      <c r="O459" s="3">
        <v>3</v>
      </c>
      <c r="P459" s="9" t="str">
        <f>VLOOKUP(O459,Mapping!$A$9:$B$12,2,0)</f>
        <v>High</v>
      </c>
      <c r="Q459" s="3">
        <v>1</v>
      </c>
      <c r="R459" s="9" t="str">
        <f>VLOOKUP(Q459,Mapping!$A$16:$B$20,2,0)</f>
        <v>Entry Level</v>
      </c>
      <c r="S459" s="9" t="s">
        <v>31</v>
      </c>
      <c r="T459" s="3">
        <v>2</v>
      </c>
      <c r="U459" s="9" t="str">
        <f>VLOOKUP(T459,Mapping!$E$9:$F$12,2,0)</f>
        <v>Dissatisfied</v>
      </c>
      <c r="V459" s="9" t="s">
        <v>16</v>
      </c>
      <c r="W459" s="5">
        <v>1878</v>
      </c>
      <c r="X459" s="3">
        <v>1</v>
      </c>
      <c r="Y459" s="9" t="s">
        <v>10</v>
      </c>
      <c r="Z459" s="4">
        <v>14</v>
      </c>
      <c r="AA459" s="24">
        <f>HR_Analytics[[#This Row],[Salary Hike]]/100</f>
        <v>0.14000000000000001</v>
      </c>
      <c r="AB459" s="3">
        <v>3</v>
      </c>
      <c r="AC459" s="9" t="str">
        <f>VLOOKUP(AB459,Mapping!$E$2:$F$3,2,0)</f>
        <v>Excellent</v>
      </c>
      <c r="AD459" s="3">
        <v>4</v>
      </c>
      <c r="AE459" s="9" t="str">
        <f>VLOOKUP(AD459,Mapping!$E$16:$F$19,2,0)</f>
        <v>Satisfied</v>
      </c>
      <c r="AF459" s="3">
        <v>0</v>
      </c>
      <c r="AG459" s="3">
        <v>0</v>
      </c>
      <c r="AH459" s="3" t="str" cm="1">
        <f t="array" ref="AH459">_xlfn.IFS(HR_Analytics[[#This Row],[Total Working Years]]&lt;=2,"0-2",HR_Analytics[[#This Row],[Total Working Years]]&lt;=5,"2-5",HR_Analytics[[#This Row],[Total Working Years]]&lt;=10,"5-10",HR_Analytics[[#This Row],[Total Working Years]]&lt;=20,"10-20",HR_Analytics[[#This Row],[Total Working Years]]&lt;=40,"20-40")</f>
        <v>0-2</v>
      </c>
      <c r="AI459" s="3">
        <v>3</v>
      </c>
      <c r="AJ459" s="3">
        <v>3</v>
      </c>
      <c r="AK459" s="9" t="str">
        <f>VLOOKUP(AJ459,Mapping!$J$10:$K$13,2,0)</f>
        <v>Better</v>
      </c>
      <c r="AL459" s="3">
        <v>0</v>
      </c>
      <c r="AM459" s="3" t="str" cm="1">
        <f t="array" ref="AM459">_xlfn.IFS(HR_Analytics[[#This Row],[Years At Company]]&lt;=2,"0-2",HR_Analytics[[#This Row],[Years At Company]]&lt;=5,"2-5",HR_Analytics[[#This Row],[Years At Company]]&lt;=10,"5-10",HR_Analytics[[#This Row],[Years At Company]]&lt;=20,"10-20",HR_Analytics[[#This Row],[Years At Company]]&lt;=40,"20-40")</f>
        <v>0-2</v>
      </c>
      <c r="AN459" s="3">
        <v>0</v>
      </c>
      <c r="AO459" s="3" t="str" cm="1">
        <f t="array" ref="AO459">_xlfn.IFS(HR_Analytics[[#This Row],[Years In Current Role]]&lt;=2,"0-2",HR_Analytics[[#This Row],[Years In Current Role]]&lt;=5,"2-5",HR_Analytics[[#This Row],[Years In Current Role]]&lt;=10,"5-10",HR_Analytics[[#This Row],[Years In Current Role]]&lt;=15,"10-15",HR_Analytics[[#This Row],[Years In Current Role]]&gt;15,"Above 15")</f>
        <v>0-2</v>
      </c>
      <c r="AP459" s="3">
        <v>0</v>
      </c>
      <c r="AQ459" s="14" t="str" cm="1">
        <f t="array" ref="AQ459">_xlfn.IFS(HR_Analytics[[#This Row],[Years Since Last Promotion]]&lt;=2,"0-2",HR_Analytics[[#This Row],[Years Since Last Promotion]]&lt;=5,"2-5",HR_Analytics[[#This Row],[Years Since Last Promotion]]&lt;=10,"5-10",HR_Analytics[[#This Row],[Years Since Last Promotion]]&lt;=15,"10-15")</f>
        <v>0-2</v>
      </c>
      <c r="AR459" s="14">
        <v>0</v>
      </c>
      <c r="AS459" s="3" t="str" cm="1">
        <f t="array" ref="AS4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60" spans="1:45" x14ac:dyDescent="0.25">
      <c r="A460" s="12">
        <v>40</v>
      </c>
      <c r="B460" s="12" t="str" cm="1">
        <f t="array" ref="B460">_xlfn.IFS(HR_Analytics[[#This Row],[Age]]&lt;=30,"Below 30",HR_Analytics[[#This Row],[Age]]&lt;=40,"30-40",HR_Analytics[[#This Row],[Age]]&lt;=60,"40-60")</f>
        <v>30-40</v>
      </c>
      <c r="C460" s="9" t="s">
        <v>17</v>
      </c>
      <c r="D460" s="9" t="s">
        <v>29</v>
      </c>
      <c r="E460" s="9" t="s">
        <v>12</v>
      </c>
      <c r="F460" s="3">
        <v>28</v>
      </c>
      <c r="G460" s="3" t="str" cm="1">
        <f t="array" ref="G460">_xlfn.IFS(HR_Analytics[[#This Row],[Distance From Home]]&lt;=5,"1-5",HR_Analytics[[#This Row],[Distance From Home]]&lt;=10,"5-10",HR_Analytics[[#This Row],[Distance From Home]]&lt;=15,"10-15",HR_Analytics[[#This Row],[Distance From Home]]&lt;=20,"15-20",HR_Analytics[[#This Row],[Distance From Home]]&gt;20,"Above 20")</f>
        <v>Above 20</v>
      </c>
      <c r="H460" s="3">
        <v>3</v>
      </c>
      <c r="I460" s="9" t="str">
        <f>VLOOKUP(H460,Mapping!$J$2:$K$6,2,0)</f>
        <v>Bachelors</v>
      </c>
      <c r="J460" s="9" t="s">
        <v>23</v>
      </c>
      <c r="K460" s="3">
        <v>615</v>
      </c>
      <c r="L460" s="3">
        <v>3</v>
      </c>
      <c r="M460" s="9" t="str">
        <f>VLOOKUP(L460,Mapping!$A$2:$B$5,2,0)</f>
        <v>Neutral</v>
      </c>
      <c r="N460" s="9" t="s">
        <v>20</v>
      </c>
      <c r="O460" s="3">
        <v>1</v>
      </c>
      <c r="P460" s="9" t="str">
        <f>VLOOKUP(O460,Mapping!$A$9:$B$12,2,0)</f>
        <v>Low</v>
      </c>
      <c r="Q460" s="3">
        <v>3</v>
      </c>
      <c r="R460" s="9" t="str">
        <f>VLOOKUP(Q460,Mapping!$A$16:$B$20,2,0)</f>
        <v>Mid Level</v>
      </c>
      <c r="S460" s="9" t="s">
        <v>15</v>
      </c>
      <c r="T460" s="3">
        <v>1</v>
      </c>
      <c r="U460" s="9" t="str">
        <f>VLOOKUP(T460,Mapping!$E$9:$F$12,2,0)</f>
        <v>Very Dissatisfied</v>
      </c>
      <c r="V460" s="9" t="s">
        <v>26</v>
      </c>
      <c r="W460" s="5">
        <v>10932</v>
      </c>
      <c r="X460" s="3">
        <v>3</v>
      </c>
      <c r="Y460" s="9" t="s">
        <v>17</v>
      </c>
      <c r="Z460" s="4">
        <v>15</v>
      </c>
      <c r="AA460" s="24">
        <f>HR_Analytics[[#This Row],[Salary Hike]]/100</f>
        <v>0.15</v>
      </c>
      <c r="AB460" s="3">
        <v>3</v>
      </c>
      <c r="AC460" s="9" t="str">
        <f>VLOOKUP(AB460,Mapping!$E$2:$F$3,2,0)</f>
        <v>Excellent</v>
      </c>
      <c r="AD460" s="3">
        <v>3</v>
      </c>
      <c r="AE460" s="9" t="str">
        <f>VLOOKUP(AD460,Mapping!$E$16:$F$19,2,0)</f>
        <v>Neutral</v>
      </c>
      <c r="AF460" s="3">
        <v>1</v>
      </c>
      <c r="AG460" s="3">
        <v>20</v>
      </c>
      <c r="AH460" s="3" t="str" cm="1">
        <f t="array" ref="AH460">_xlfn.IFS(HR_Analytics[[#This Row],[Total Working Years]]&lt;=2,"0-2",HR_Analytics[[#This Row],[Total Working Years]]&lt;=5,"2-5",HR_Analytics[[#This Row],[Total Working Years]]&lt;=10,"5-10",HR_Analytics[[#This Row],[Total Working Years]]&lt;=20,"10-20",HR_Analytics[[#This Row],[Total Working Years]]&lt;=40,"20-40")</f>
        <v>10-20</v>
      </c>
      <c r="AI460" s="3">
        <v>2</v>
      </c>
      <c r="AJ460" s="3">
        <v>3</v>
      </c>
      <c r="AK460" s="9" t="str">
        <f>VLOOKUP(AJ460,Mapping!$J$10:$K$13,2,0)</f>
        <v>Better</v>
      </c>
      <c r="AL460" s="3">
        <v>1</v>
      </c>
      <c r="AM460" s="3" t="str" cm="1">
        <f t="array" ref="AM460">_xlfn.IFS(HR_Analytics[[#This Row],[Years At Company]]&lt;=2,"0-2",HR_Analytics[[#This Row],[Years At Company]]&lt;=5,"2-5",HR_Analytics[[#This Row],[Years At Company]]&lt;=10,"5-10",HR_Analytics[[#This Row],[Years At Company]]&lt;=20,"10-20",HR_Analytics[[#This Row],[Years At Company]]&lt;=40,"20-40")</f>
        <v>0-2</v>
      </c>
      <c r="AN460" s="3">
        <v>0</v>
      </c>
      <c r="AO460" s="3" t="str" cm="1">
        <f t="array" ref="AO460">_xlfn.IFS(HR_Analytics[[#This Row],[Years In Current Role]]&lt;=2,"0-2",HR_Analytics[[#This Row],[Years In Current Role]]&lt;=5,"2-5",HR_Analytics[[#This Row],[Years In Current Role]]&lt;=10,"5-10",HR_Analytics[[#This Row],[Years In Current Role]]&lt;=15,"10-15",HR_Analytics[[#This Row],[Years In Current Role]]&gt;15,"Above 15")</f>
        <v>0-2</v>
      </c>
      <c r="AP460" s="3">
        <v>0</v>
      </c>
      <c r="AQ460" s="14" t="str" cm="1">
        <f t="array" ref="AQ460">_xlfn.IFS(HR_Analytics[[#This Row],[Years Since Last Promotion]]&lt;=2,"0-2",HR_Analytics[[#This Row],[Years Since Last Promotion]]&lt;=5,"2-5",HR_Analytics[[#This Row],[Years Since Last Promotion]]&lt;=10,"5-10",HR_Analytics[[#This Row],[Years Since Last Promotion]]&lt;=15,"10-15")</f>
        <v>0-2</v>
      </c>
      <c r="AR460" s="14">
        <v>1</v>
      </c>
      <c r="AS460" s="3" t="str" cm="1">
        <f t="array" ref="AS4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61" spans="1:45" x14ac:dyDescent="0.25">
      <c r="A461" s="12">
        <v>41</v>
      </c>
      <c r="B461" s="12" t="str" cm="1">
        <f t="array" ref="B461">_xlfn.IFS(HR_Analytics[[#This Row],[Age]]&lt;=30,"Below 30",HR_Analytics[[#This Row],[Age]]&lt;=40,"30-40",HR_Analytics[[#This Row],[Age]]&lt;=60,"40-60")</f>
        <v>40-60</v>
      </c>
      <c r="C461" s="9" t="s">
        <v>17</v>
      </c>
      <c r="D461" s="9" t="s">
        <v>29</v>
      </c>
      <c r="E461" s="9" t="s">
        <v>19</v>
      </c>
      <c r="F461" s="3">
        <v>2</v>
      </c>
      <c r="G461" s="3" t="str" cm="1">
        <f t="array" ref="G461">_xlfn.IFS(HR_Analytics[[#This Row],[Distance From Home]]&lt;=5,"1-5",HR_Analytics[[#This Row],[Distance From Home]]&lt;=10,"5-10",HR_Analytics[[#This Row],[Distance From Home]]&lt;=15,"10-15",HR_Analytics[[#This Row],[Distance From Home]]&lt;=20,"15-20",HR_Analytics[[#This Row],[Distance From Home]]&gt;20,"Above 20")</f>
        <v>1-5</v>
      </c>
      <c r="H461" s="3">
        <v>4</v>
      </c>
      <c r="I461" s="9" t="str">
        <f>VLOOKUP(H461,Mapping!$J$2:$K$6,2,0)</f>
        <v>Masters</v>
      </c>
      <c r="J461" s="9" t="s">
        <v>23</v>
      </c>
      <c r="K461" s="3">
        <v>616</v>
      </c>
      <c r="L461" s="3">
        <v>1</v>
      </c>
      <c r="M461" s="9" t="str">
        <f>VLOOKUP(L461,Mapping!$A$2:$B$5,2,0)</f>
        <v>Very Dissatisfied</v>
      </c>
      <c r="N461" s="9" t="s">
        <v>14</v>
      </c>
      <c r="O461" s="3">
        <v>2</v>
      </c>
      <c r="P461" s="9" t="str">
        <f>VLOOKUP(O461,Mapping!$A$9:$B$12,2,0)</f>
        <v>Medium</v>
      </c>
      <c r="Q461" s="3">
        <v>2</v>
      </c>
      <c r="R461" s="9" t="str">
        <f>VLOOKUP(Q461,Mapping!$A$16:$B$20,2,0)</f>
        <v>Junior</v>
      </c>
      <c r="S461" s="9" t="s">
        <v>28</v>
      </c>
      <c r="T461" s="3">
        <v>3</v>
      </c>
      <c r="U461" s="9" t="str">
        <f>VLOOKUP(T461,Mapping!$E$9:$F$12,2,0)</f>
        <v>Neutral</v>
      </c>
      <c r="V461" s="9" t="s">
        <v>16</v>
      </c>
      <c r="W461" s="5">
        <v>6811</v>
      </c>
      <c r="X461" s="3">
        <v>2</v>
      </c>
      <c r="Y461" s="9" t="s">
        <v>10</v>
      </c>
      <c r="Z461" s="4">
        <v>17</v>
      </c>
      <c r="AA461" s="24">
        <f>HR_Analytics[[#This Row],[Salary Hike]]/100</f>
        <v>0.17</v>
      </c>
      <c r="AB461" s="3">
        <v>3</v>
      </c>
      <c r="AC461" s="9" t="str">
        <f>VLOOKUP(AB461,Mapping!$E$2:$F$3,2,0)</f>
        <v>Excellent</v>
      </c>
      <c r="AD461" s="3">
        <v>1</v>
      </c>
      <c r="AE461" s="9" t="str">
        <f>VLOOKUP(AD461,Mapping!$E$16:$F$19,2,0)</f>
        <v>Very Dissatisfied</v>
      </c>
      <c r="AF461" s="3">
        <v>0</v>
      </c>
      <c r="AG461" s="3">
        <v>10</v>
      </c>
      <c r="AH461" s="3" t="str" cm="1">
        <f t="array" ref="AH461">_xlfn.IFS(HR_Analytics[[#This Row],[Total Working Years]]&lt;=2,"0-2",HR_Analytics[[#This Row],[Total Working Years]]&lt;=5,"2-5",HR_Analytics[[#This Row],[Total Working Years]]&lt;=10,"5-10",HR_Analytics[[#This Row],[Total Working Years]]&lt;=20,"10-20",HR_Analytics[[#This Row],[Total Working Years]]&lt;=40,"20-40")</f>
        <v>5-10</v>
      </c>
      <c r="AI461" s="3">
        <v>3</v>
      </c>
      <c r="AJ461" s="3">
        <v>3</v>
      </c>
      <c r="AK461" s="9" t="str">
        <f>VLOOKUP(AJ461,Mapping!$J$10:$K$13,2,0)</f>
        <v>Better</v>
      </c>
      <c r="AL461" s="3">
        <v>8</v>
      </c>
      <c r="AM461" s="3" t="str" cm="1">
        <f t="array" ref="AM461">_xlfn.IFS(HR_Analytics[[#This Row],[Years At Company]]&lt;=2,"0-2",HR_Analytics[[#This Row],[Years At Company]]&lt;=5,"2-5",HR_Analytics[[#This Row],[Years At Company]]&lt;=10,"5-10",HR_Analytics[[#This Row],[Years At Company]]&lt;=20,"10-20",HR_Analytics[[#This Row],[Years At Company]]&lt;=40,"20-40")</f>
        <v>5-10</v>
      </c>
      <c r="AN461" s="3">
        <v>7</v>
      </c>
      <c r="AO461" s="3" t="str" cm="1">
        <f t="array" ref="AO461">_xlfn.IFS(HR_Analytics[[#This Row],[Years In Current Role]]&lt;=2,"0-2",HR_Analytics[[#This Row],[Years In Current Role]]&lt;=5,"2-5",HR_Analytics[[#This Row],[Years In Current Role]]&lt;=10,"5-10",HR_Analytics[[#This Row],[Years In Current Role]]&lt;=15,"10-15",HR_Analytics[[#This Row],[Years In Current Role]]&gt;15,"Above 15")</f>
        <v>5-10</v>
      </c>
      <c r="AP461" s="3">
        <v>0</v>
      </c>
      <c r="AQ461" s="14" t="str" cm="1">
        <f t="array" ref="AQ461">_xlfn.IFS(HR_Analytics[[#This Row],[Years Since Last Promotion]]&lt;=2,"0-2",HR_Analytics[[#This Row],[Years Since Last Promotion]]&lt;=5,"2-5",HR_Analytics[[#This Row],[Years Since Last Promotion]]&lt;=10,"5-10",HR_Analytics[[#This Row],[Years Since Last Promotion]]&lt;=15,"10-15")</f>
        <v>0-2</v>
      </c>
      <c r="AR461" s="14">
        <v>7</v>
      </c>
      <c r="AS461" s="3" t="str" cm="1">
        <f t="array" ref="AS4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62" spans="1:45" x14ac:dyDescent="0.25">
      <c r="A462" s="12">
        <v>26</v>
      </c>
      <c r="B462" s="12" t="str" cm="1">
        <f t="array" ref="B462">_xlfn.IFS(HR_Analytics[[#This Row],[Age]]&lt;=30,"Below 30",HR_Analytics[[#This Row],[Age]]&lt;=40,"30-40",HR_Analytics[[#This Row],[Age]]&lt;=60,"40-60")</f>
        <v>Below 30</v>
      </c>
      <c r="C462" s="9" t="s">
        <v>17</v>
      </c>
      <c r="D462" s="9" t="s">
        <v>11</v>
      </c>
      <c r="E462" s="9" t="s">
        <v>12</v>
      </c>
      <c r="F462" s="3">
        <v>29</v>
      </c>
      <c r="G462" s="3" t="str" cm="1">
        <f t="array" ref="G462">_xlfn.IFS(HR_Analytics[[#This Row],[Distance From Home]]&lt;=5,"1-5",HR_Analytics[[#This Row],[Distance From Home]]&lt;=10,"5-10",HR_Analytics[[#This Row],[Distance From Home]]&lt;=15,"10-15",HR_Analytics[[#This Row],[Distance From Home]]&lt;=20,"15-20",HR_Analytics[[#This Row],[Distance From Home]]&gt;20,"Above 20")</f>
        <v>Above 20</v>
      </c>
      <c r="H462" s="3">
        <v>2</v>
      </c>
      <c r="I462" s="9" t="str">
        <f>VLOOKUP(H462,Mapping!$J$2:$K$6,2,0)</f>
        <v>College</v>
      </c>
      <c r="J462" s="9" t="s">
        <v>25</v>
      </c>
      <c r="K462" s="3">
        <v>618</v>
      </c>
      <c r="L462" s="3">
        <v>1</v>
      </c>
      <c r="M462" s="9" t="str">
        <f>VLOOKUP(L462,Mapping!$A$2:$B$5,2,0)</f>
        <v>Very Dissatisfied</v>
      </c>
      <c r="N462" s="9" t="s">
        <v>20</v>
      </c>
      <c r="O462" s="3">
        <v>3</v>
      </c>
      <c r="P462" s="9" t="str">
        <f>VLOOKUP(O462,Mapping!$A$9:$B$12,2,0)</f>
        <v>High</v>
      </c>
      <c r="Q462" s="3">
        <v>2</v>
      </c>
      <c r="R462" s="9" t="str">
        <f>VLOOKUP(Q462,Mapping!$A$16:$B$20,2,0)</f>
        <v>Junior</v>
      </c>
      <c r="S462" s="9" t="s">
        <v>15</v>
      </c>
      <c r="T462" s="3">
        <v>3</v>
      </c>
      <c r="U462" s="9" t="str">
        <f>VLOOKUP(T462,Mapping!$E$9:$F$12,2,0)</f>
        <v>Neutral</v>
      </c>
      <c r="V462" s="9" t="s">
        <v>26</v>
      </c>
      <c r="W462" s="5">
        <v>4306</v>
      </c>
      <c r="X462" s="3">
        <v>5</v>
      </c>
      <c r="Y462" s="9" t="s">
        <v>17</v>
      </c>
      <c r="Z462" s="4">
        <v>12</v>
      </c>
      <c r="AA462" s="24">
        <f>HR_Analytics[[#This Row],[Salary Hike]]/100</f>
        <v>0.12</v>
      </c>
      <c r="AB462" s="3">
        <v>3</v>
      </c>
      <c r="AC462" s="9" t="str">
        <f>VLOOKUP(AB462,Mapping!$E$2:$F$3,2,0)</f>
        <v>Excellent</v>
      </c>
      <c r="AD462" s="3">
        <v>1</v>
      </c>
      <c r="AE462" s="9" t="str">
        <f>VLOOKUP(AD462,Mapping!$E$16:$F$19,2,0)</f>
        <v>Very Dissatisfied</v>
      </c>
      <c r="AF462" s="3">
        <v>2</v>
      </c>
      <c r="AG462" s="3">
        <v>8</v>
      </c>
      <c r="AH462" s="3" t="str" cm="1">
        <f t="array" ref="AH462">_xlfn.IFS(HR_Analytics[[#This Row],[Total Working Years]]&lt;=2,"0-2",HR_Analytics[[#This Row],[Total Working Years]]&lt;=5,"2-5",HR_Analytics[[#This Row],[Total Working Years]]&lt;=10,"5-10",HR_Analytics[[#This Row],[Total Working Years]]&lt;=20,"10-20",HR_Analytics[[#This Row],[Total Working Years]]&lt;=40,"20-40")</f>
        <v>5-10</v>
      </c>
      <c r="AI462" s="3">
        <v>5</v>
      </c>
      <c r="AJ462" s="3">
        <v>3</v>
      </c>
      <c r="AK462" s="9" t="str">
        <f>VLOOKUP(AJ462,Mapping!$J$10:$K$13,2,0)</f>
        <v>Better</v>
      </c>
      <c r="AL462" s="3">
        <v>0</v>
      </c>
      <c r="AM462" s="3" t="str" cm="1">
        <f t="array" ref="AM462">_xlfn.IFS(HR_Analytics[[#This Row],[Years At Company]]&lt;=2,"0-2",HR_Analytics[[#This Row],[Years At Company]]&lt;=5,"2-5",HR_Analytics[[#This Row],[Years At Company]]&lt;=10,"5-10",HR_Analytics[[#This Row],[Years At Company]]&lt;=20,"10-20",HR_Analytics[[#This Row],[Years At Company]]&lt;=40,"20-40")</f>
        <v>0-2</v>
      </c>
      <c r="AN462" s="3">
        <v>0</v>
      </c>
      <c r="AO462" s="3" t="str" cm="1">
        <f t="array" ref="AO462">_xlfn.IFS(HR_Analytics[[#This Row],[Years In Current Role]]&lt;=2,"0-2",HR_Analytics[[#This Row],[Years In Current Role]]&lt;=5,"2-5",HR_Analytics[[#This Row],[Years In Current Role]]&lt;=10,"5-10",HR_Analytics[[#This Row],[Years In Current Role]]&lt;=15,"10-15",HR_Analytics[[#This Row],[Years In Current Role]]&gt;15,"Above 15")</f>
        <v>0-2</v>
      </c>
      <c r="AP462" s="3">
        <v>0</v>
      </c>
      <c r="AQ462" s="14" t="str" cm="1">
        <f t="array" ref="AQ462">_xlfn.IFS(HR_Analytics[[#This Row],[Years Since Last Promotion]]&lt;=2,"0-2",HR_Analytics[[#This Row],[Years Since Last Promotion]]&lt;=5,"2-5",HR_Analytics[[#This Row],[Years Since Last Promotion]]&lt;=10,"5-10",HR_Analytics[[#This Row],[Years Since Last Promotion]]&lt;=15,"10-15")</f>
        <v>0-2</v>
      </c>
      <c r="AR462" s="14">
        <v>0</v>
      </c>
      <c r="AS462" s="3" t="str" cm="1">
        <f t="array" ref="AS4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63" spans="1:45" x14ac:dyDescent="0.25">
      <c r="A463" s="12">
        <v>35</v>
      </c>
      <c r="B463" s="12" t="str" cm="1">
        <f t="array" ref="B463">_xlfn.IFS(HR_Analytics[[#This Row],[Age]]&lt;=30,"Below 30",HR_Analytics[[#This Row],[Age]]&lt;=40,"30-40",HR_Analytics[[#This Row],[Age]]&lt;=60,"40-60")</f>
        <v>30-40</v>
      </c>
      <c r="C463" s="9" t="s">
        <v>17</v>
      </c>
      <c r="D463" s="9" t="s">
        <v>11</v>
      </c>
      <c r="E463" s="9" t="s">
        <v>12</v>
      </c>
      <c r="F463" s="3">
        <v>1</v>
      </c>
      <c r="G463" s="3" t="str" cm="1">
        <f t="array" ref="G463">_xlfn.IFS(HR_Analytics[[#This Row],[Distance From Home]]&lt;=5,"1-5",HR_Analytics[[#This Row],[Distance From Home]]&lt;=10,"5-10",HR_Analytics[[#This Row],[Distance From Home]]&lt;=15,"10-15",HR_Analytics[[#This Row],[Distance From Home]]&lt;=20,"15-20",HR_Analytics[[#This Row],[Distance From Home]]&gt;20,"Above 20")</f>
        <v>1-5</v>
      </c>
      <c r="H463" s="3">
        <v>3</v>
      </c>
      <c r="I463" s="9" t="str">
        <f>VLOOKUP(H463,Mapping!$J$2:$K$6,2,0)</f>
        <v>Bachelors</v>
      </c>
      <c r="J463" s="9" t="s">
        <v>25</v>
      </c>
      <c r="K463" s="3">
        <v>620</v>
      </c>
      <c r="L463" s="3">
        <v>1</v>
      </c>
      <c r="M463" s="9" t="str">
        <f>VLOOKUP(L463,Mapping!$A$2:$B$5,2,0)</f>
        <v>Very Dissatisfied</v>
      </c>
      <c r="N463" s="9" t="s">
        <v>14</v>
      </c>
      <c r="O463" s="3">
        <v>3</v>
      </c>
      <c r="P463" s="9" t="str">
        <f>VLOOKUP(O463,Mapping!$A$9:$B$12,2,0)</f>
        <v>High</v>
      </c>
      <c r="Q463" s="3">
        <v>2</v>
      </c>
      <c r="R463" s="9" t="str">
        <f>VLOOKUP(Q463,Mapping!$A$16:$B$20,2,0)</f>
        <v>Junior</v>
      </c>
      <c r="S463" s="9" t="s">
        <v>15</v>
      </c>
      <c r="T463" s="3">
        <v>3</v>
      </c>
      <c r="U463" s="9" t="str">
        <f>VLOOKUP(T463,Mapping!$E$9:$F$12,2,0)</f>
        <v>Neutral</v>
      </c>
      <c r="V463" s="9" t="s">
        <v>16</v>
      </c>
      <c r="W463" s="5">
        <v>4859</v>
      </c>
      <c r="X463" s="3">
        <v>1</v>
      </c>
      <c r="Y463" s="9" t="s">
        <v>17</v>
      </c>
      <c r="Z463" s="4">
        <v>16</v>
      </c>
      <c r="AA463" s="24">
        <f>HR_Analytics[[#This Row],[Salary Hike]]/100</f>
        <v>0.16</v>
      </c>
      <c r="AB463" s="3">
        <v>3</v>
      </c>
      <c r="AC463" s="9" t="str">
        <f>VLOOKUP(AB463,Mapping!$E$2:$F$3,2,0)</f>
        <v>Excellent</v>
      </c>
      <c r="AD463" s="3">
        <v>4</v>
      </c>
      <c r="AE463" s="9" t="str">
        <f>VLOOKUP(AD463,Mapping!$E$16:$F$19,2,0)</f>
        <v>Satisfied</v>
      </c>
      <c r="AF463" s="3">
        <v>0</v>
      </c>
      <c r="AG463" s="3">
        <v>5</v>
      </c>
      <c r="AH463" s="3" t="str" cm="1">
        <f t="array" ref="AH463">_xlfn.IFS(HR_Analytics[[#This Row],[Total Working Years]]&lt;=2,"0-2",HR_Analytics[[#This Row],[Total Working Years]]&lt;=5,"2-5",HR_Analytics[[#This Row],[Total Working Years]]&lt;=10,"5-10",HR_Analytics[[#This Row],[Total Working Years]]&lt;=20,"10-20",HR_Analytics[[#This Row],[Total Working Years]]&lt;=40,"20-40")</f>
        <v>2-5</v>
      </c>
      <c r="AI463" s="3">
        <v>3</v>
      </c>
      <c r="AJ463" s="3">
        <v>3</v>
      </c>
      <c r="AK463" s="9" t="str">
        <f>VLOOKUP(AJ463,Mapping!$J$10:$K$13,2,0)</f>
        <v>Better</v>
      </c>
      <c r="AL463" s="3">
        <v>5</v>
      </c>
      <c r="AM463" s="3" t="str" cm="1">
        <f t="array" ref="AM463">_xlfn.IFS(HR_Analytics[[#This Row],[Years At Company]]&lt;=2,"0-2",HR_Analytics[[#This Row],[Years At Company]]&lt;=5,"2-5",HR_Analytics[[#This Row],[Years At Company]]&lt;=10,"5-10",HR_Analytics[[#This Row],[Years At Company]]&lt;=20,"10-20",HR_Analytics[[#This Row],[Years At Company]]&lt;=40,"20-40")</f>
        <v>2-5</v>
      </c>
      <c r="AN463" s="3">
        <v>4</v>
      </c>
      <c r="AO463" s="3" t="str" cm="1">
        <f t="array" ref="AO463">_xlfn.IFS(HR_Analytics[[#This Row],[Years In Current Role]]&lt;=2,"0-2",HR_Analytics[[#This Row],[Years In Current Role]]&lt;=5,"2-5",HR_Analytics[[#This Row],[Years In Current Role]]&lt;=10,"5-10",HR_Analytics[[#This Row],[Years In Current Role]]&lt;=15,"10-15",HR_Analytics[[#This Row],[Years In Current Role]]&gt;15,"Above 15")</f>
        <v>2-5</v>
      </c>
      <c r="AP463" s="3">
        <v>0</v>
      </c>
      <c r="AQ463" s="14" t="str" cm="1">
        <f t="array" ref="AQ463">_xlfn.IFS(HR_Analytics[[#This Row],[Years Since Last Promotion]]&lt;=2,"0-2",HR_Analytics[[#This Row],[Years Since Last Promotion]]&lt;=5,"2-5",HR_Analytics[[#This Row],[Years Since Last Promotion]]&lt;=10,"5-10",HR_Analytics[[#This Row],[Years Since Last Promotion]]&lt;=15,"10-15")</f>
        <v>0-2</v>
      </c>
      <c r="AR463" s="14">
        <v>3</v>
      </c>
      <c r="AS463" s="3" t="str" cm="1">
        <f t="array" ref="AS4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64" spans="1:45" x14ac:dyDescent="0.25">
      <c r="A464" s="12">
        <v>34</v>
      </c>
      <c r="B464" s="12" t="str" cm="1">
        <f t="array" ref="B464">_xlfn.IFS(HR_Analytics[[#This Row],[Age]]&lt;=30,"Below 30",HR_Analytics[[#This Row],[Age]]&lt;=40,"30-40",HR_Analytics[[#This Row],[Age]]&lt;=60,"40-60")</f>
        <v>30-40</v>
      </c>
      <c r="C464" s="9" t="s">
        <v>17</v>
      </c>
      <c r="D464" s="9" t="s">
        <v>11</v>
      </c>
      <c r="E464" s="9" t="s">
        <v>12</v>
      </c>
      <c r="F464" s="3">
        <v>21</v>
      </c>
      <c r="G464" s="3" t="str" cm="1">
        <f t="array" ref="G464">_xlfn.IFS(HR_Analytics[[#This Row],[Distance From Home]]&lt;=5,"1-5",HR_Analytics[[#This Row],[Distance From Home]]&lt;=10,"5-10",HR_Analytics[[#This Row],[Distance From Home]]&lt;=15,"10-15",HR_Analytics[[#This Row],[Distance From Home]]&lt;=20,"15-20",HR_Analytics[[#This Row],[Distance From Home]]&gt;20,"Above 20")</f>
        <v>Above 20</v>
      </c>
      <c r="H464" s="3">
        <v>4</v>
      </c>
      <c r="I464" s="9" t="str">
        <f>VLOOKUP(H464,Mapping!$J$2:$K$6,2,0)</f>
        <v>Masters</v>
      </c>
      <c r="J464" s="9" t="s">
        <v>13</v>
      </c>
      <c r="K464" s="3">
        <v>621</v>
      </c>
      <c r="L464" s="3">
        <v>4</v>
      </c>
      <c r="M464" s="9" t="str">
        <f>VLOOKUP(L464,Mapping!$A$2:$B$5,2,0)</f>
        <v>Satisfied</v>
      </c>
      <c r="N464" s="9" t="s">
        <v>20</v>
      </c>
      <c r="O464" s="3">
        <v>4</v>
      </c>
      <c r="P464" s="9" t="str">
        <f>VLOOKUP(O464,Mapping!$A$9:$B$12,2,0)</f>
        <v>Very High</v>
      </c>
      <c r="Q464" s="3">
        <v>2</v>
      </c>
      <c r="R464" s="9" t="str">
        <f>VLOOKUP(Q464,Mapping!$A$16:$B$20,2,0)</f>
        <v>Junior</v>
      </c>
      <c r="S464" s="9" t="s">
        <v>15</v>
      </c>
      <c r="T464" s="3">
        <v>4</v>
      </c>
      <c r="U464" s="9" t="str">
        <f>VLOOKUP(T464,Mapping!$E$9:$F$12,2,0)</f>
        <v>Satisfied</v>
      </c>
      <c r="V464" s="9" t="s">
        <v>16</v>
      </c>
      <c r="W464" s="5">
        <v>5337</v>
      </c>
      <c r="X464" s="3">
        <v>1</v>
      </c>
      <c r="Y464" s="9" t="s">
        <v>17</v>
      </c>
      <c r="Z464" s="4">
        <v>12</v>
      </c>
      <c r="AA464" s="24">
        <f>HR_Analytics[[#This Row],[Salary Hike]]/100</f>
        <v>0.12</v>
      </c>
      <c r="AB464" s="3">
        <v>3</v>
      </c>
      <c r="AC464" s="9" t="str">
        <f>VLOOKUP(AB464,Mapping!$E$2:$F$3,2,0)</f>
        <v>Excellent</v>
      </c>
      <c r="AD464" s="3">
        <v>4</v>
      </c>
      <c r="AE464" s="9" t="str">
        <f>VLOOKUP(AD464,Mapping!$E$16:$F$19,2,0)</f>
        <v>Satisfied</v>
      </c>
      <c r="AF464" s="3">
        <v>0</v>
      </c>
      <c r="AG464" s="3">
        <v>10</v>
      </c>
      <c r="AH464" s="3" t="str" cm="1">
        <f t="array" ref="AH464">_xlfn.IFS(HR_Analytics[[#This Row],[Total Working Years]]&lt;=2,"0-2",HR_Analytics[[#This Row],[Total Working Years]]&lt;=5,"2-5",HR_Analytics[[#This Row],[Total Working Years]]&lt;=10,"5-10",HR_Analytics[[#This Row],[Total Working Years]]&lt;=20,"10-20",HR_Analytics[[#This Row],[Total Working Years]]&lt;=40,"20-40")</f>
        <v>5-10</v>
      </c>
      <c r="AI464" s="3">
        <v>3</v>
      </c>
      <c r="AJ464" s="3">
        <v>3</v>
      </c>
      <c r="AK464" s="9" t="str">
        <f>VLOOKUP(AJ464,Mapping!$J$10:$K$13,2,0)</f>
        <v>Better</v>
      </c>
      <c r="AL464" s="3">
        <v>10</v>
      </c>
      <c r="AM464" s="3" t="str" cm="1">
        <f t="array" ref="AM464">_xlfn.IFS(HR_Analytics[[#This Row],[Years At Company]]&lt;=2,"0-2",HR_Analytics[[#This Row],[Years At Company]]&lt;=5,"2-5",HR_Analytics[[#This Row],[Years At Company]]&lt;=10,"5-10",HR_Analytics[[#This Row],[Years At Company]]&lt;=20,"10-20",HR_Analytics[[#This Row],[Years At Company]]&lt;=40,"20-40")</f>
        <v>5-10</v>
      </c>
      <c r="AN464" s="3">
        <v>7</v>
      </c>
      <c r="AO464" s="3" t="str" cm="1">
        <f t="array" ref="AO464">_xlfn.IFS(HR_Analytics[[#This Row],[Years In Current Role]]&lt;=2,"0-2",HR_Analytics[[#This Row],[Years In Current Role]]&lt;=5,"2-5",HR_Analytics[[#This Row],[Years In Current Role]]&lt;=10,"5-10",HR_Analytics[[#This Row],[Years In Current Role]]&lt;=15,"10-15",HR_Analytics[[#This Row],[Years In Current Role]]&gt;15,"Above 15")</f>
        <v>5-10</v>
      </c>
      <c r="AP464" s="3">
        <v>5</v>
      </c>
      <c r="AQ464" s="14" t="str" cm="1">
        <f t="array" ref="AQ464">_xlfn.IFS(HR_Analytics[[#This Row],[Years Since Last Promotion]]&lt;=2,"0-2",HR_Analytics[[#This Row],[Years Since Last Promotion]]&lt;=5,"2-5",HR_Analytics[[#This Row],[Years Since Last Promotion]]&lt;=10,"5-10",HR_Analytics[[#This Row],[Years Since Last Promotion]]&lt;=15,"10-15")</f>
        <v>2-5</v>
      </c>
      <c r="AR464" s="14">
        <v>7</v>
      </c>
      <c r="AS464" s="3" t="str" cm="1">
        <f t="array" ref="AS4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65" spans="1:45" x14ac:dyDescent="0.25">
      <c r="A465" s="12">
        <v>26</v>
      </c>
      <c r="B465" s="12" t="str" cm="1">
        <f t="array" ref="B465">_xlfn.IFS(HR_Analytics[[#This Row],[Age]]&lt;=30,"Below 30",HR_Analytics[[#This Row],[Age]]&lt;=40,"30-40",HR_Analytics[[#This Row],[Age]]&lt;=60,"40-60")</f>
        <v>Below 30</v>
      </c>
      <c r="C465" s="9" t="s">
        <v>10</v>
      </c>
      <c r="D465" s="9" t="s">
        <v>11</v>
      </c>
      <c r="E465" s="9" t="s">
        <v>19</v>
      </c>
      <c r="F465" s="3">
        <v>24</v>
      </c>
      <c r="G465" s="3" t="str" cm="1">
        <f t="array" ref="G465">_xlfn.IFS(HR_Analytics[[#This Row],[Distance From Home]]&lt;=5,"1-5",HR_Analytics[[#This Row],[Distance From Home]]&lt;=10,"5-10",HR_Analytics[[#This Row],[Distance From Home]]&lt;=15,"10-15",HR_Analytics[[#This Row],[Distance From Home]]&lt;=20,"15-20",HR_Analytics[[#This Row],[Distance From Home]]&gt;20,"Above 20")</f>
        <v>Above 20</v>
      </c>
      <c r="H465" s="3">
        <v>3</v>
      </c>
      <c r="I465" s="9" t="str">
        <f>VLOOKUP(H465,Mapping!$J$2:$K$6,2,0)</f>
        <v>Bachelors</v>
      </c>
      <c r="J465" s="9" t="s">
        <v>34</v>
      </c>
      <c r="K465" s="3">
        <v>622</v>
      </c>
      <c r="L465" s="3">
        <v>3</v>
      </c>
      <c r="M465" s="9" t="str">
        <f>VLOOKUP(L465,Mapping!$A$2:$B$5,2,0)</f>
        <v>Neutral</v>
      </c>
      <c r="N465" s="9" t="s">
        <v>20</v>
      </c>
      <c r="O465" s="3">
        <v>1</v>
      </c>
      <c r="P465" s="9" t="str">
        <f>VLOOKUP(O465,Mapping!$A$9:$B$12,2,0)</f>
        <v>Low</v>
      </c>
      <c r="Q465" s="3">
        <v>1</v>
      </c>
      <c r="R465" s="9" t="str">
        <f>VLOOKUP(Q465,Mapping!$A$16:$B$20,2,0)</f>
        <v>Entry Level</v>
      </c>
      <c r="S465" s="9" t="s">
        <v>24</v>
      </c>
      <c r="T465" s="3">
        <v>4</v>
      </c>
      <c r="U465" s="9" t="str">
        <f>VLOOKUP(T465,Mapping!$E$9:$F$12,2,0)</f>
        <v>Satisfied</v>
      </c>
      <c r="V465" s="9" t="s">
        <v>16</v>
      </c>
      <c r="W465" s="5">
        <v>2340</v>
      </c>
      <c r="X465" s="3">
        <v>1</v>
      </c>
      <c r="Y465" s="9" t="s">
        <v>10</v>
      </c>
      <c r="Z465" s="4">
        <v>18</v>
      </c>
      <c r="AA465" s="24">
        <f>HR_Analytics[[#This Row],[Salary Hike]]/100</f>
        <v>0.18</v>
      </c>
      <c r="AB465" s="3">
        <v>3</v>
      </c>
      <c r="AC465" s="9" t="str">
        <f>VLOOKUP(AB465,Mapping!$E$2:$F$3,2,0)</f>
        <v>Excellent</v>
      </c>
      <c r="AD465" s="3">
        <v>2</v>
      </c>
      <c r="AE465" s="9" t="str">
        <f>VLOOKUP(AD465,Mapping!$E$16:$F$19,2,0)</f>
        <v>Dissatisfied</v>
      </c>
      <c r="AF465" s="3">
        <v>0</v>
      </c>
      <c r="AG465" s="3">
        <v>1</v>
      </c>
      <c r="AH465" s="3" t="str" cm="1">
        <f t="array" ref="AH465">_xlfn.IFS(HR_Analytics[[#This Row],[Total Working Years]]&lt;=2,"0-2",HR_Analytics[[#This Row],[Total Working Years]]&lt;=5,"2-5",HR_Analytics[[#This Row],[Total Working Years]]&lt;=10,"5-10",HR_Analytics[[#This Row],[Total Working Years]]&lt;=20,"10-20",HR_Analytics[[#This Row],[Total Working Years]]&lt;=40,"20-40")</f>
        <v>0-2</v>
      </c>
      <c r="AI465" s="3">
        <v>3</v>
      </c>
      <c r="AJ465" s="3">
        <v>1</v>
      </c>
      <c r="AK465" s="9" t="str">
        <f>VLOOKUP(AJ465,Mapping!$J$10:$K$13,2,0)</f>
        <v>Bad</v>
      </c>
      <c r="AL465" s="3">
        <v>1</v>
      </c>
      <c r="AM465" s="3" t="str" cm="1">
        <f t="array" ref="AM465">_xlfn.IFS(HR_Analytics[[#This Row],[Years At Company]]&lt;=2,"0-2",HR_Analytics[[#This Row],[Years At Company]]&lt;=5,"2-5",HR_Analytics[[#This Row],[Years At Company]]&lt;=10,"5-10",HR_Analytics[[#This Row],[Years At Company]]&lt;=20,"10-20",HR_Analytics[[#This Row],[Years At Company]]&lt;=40,"20-40")</f>
        <v>0-2</v>
      </c>
      <c r="AN465" s="3">
        <v>0</v>
      </c>
      <c r="AO465" s="3" t="str" cm="1">
        <f t="array" ref="AO465">_xlfn.IFS(HR_Analytics[[#This Row],[Years In Current Role]]&lt;=2,"0-2",HR_Analytics[[#This Row],[Years In Current Role]]&lt;=5,"2-5",HR_Analytics[[#This Row],[Years In Current Role]]&lt;=10,"5-10",HR_Analytics[[#This Row],[Years In Current Role]]&lt;=15,"10-15",HR_Analytics[[#This Row],[Years In Current Role]]&gt;15,"Above 15")</f>
        <v>0-2</v>
      </c>
      <c r="AP465" s="3">
        <v>0</v>
      </c>
      <c r="AQ465" s="14" t="str" cm="1">
        <f t="array" ref="AQ465">_xlfn.IFS(HR_Analytics[[#This Row],[Years Since Last Promotion]]&lt;=2,"0-2",HR_Analytics[[#This Row],[Years Since Last Promotion]]&lt;=5,"2-5",HR_Analytics[[#This Row],[Years Since Last Promotion]]&lt;=10,"5-10",HR_Analytics[[#This Row],[Years Since Last Promotion]]&lt;=15,"10-15")</f>
        <v>0-2</v>
      </c>
      <c r="AR465" s="14">
        <v>0</v>
      </c>
      <c r="AS465" s="3" t="str" cm="1">
        <f t="array" ref="AS4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66" spans="1:45" x14ac:dyDescent="0.25">
      <c r="A466" s="12">
        <v>37</v>
      </c>
      <c r="B466" s="12" t="str" cm="1">
        <f t="array" ref="B466">_xlfn.IFS(HR_Analytics[[#This Row],[Age]]&lt;=30,"Below 30",HR_Analytics[[#This Row],[Age]]&lt;=40,"30-40",HR_Analytics[[#This Row],[Age]]&lt;=60,"40-60")</f>
        <v>30-40</v>
      </c>
      <c r="C466" s="9" t="s">
        <v>17</v>
      </c>
      <c r="D466" s="9" t="s">
        <v>11</v>
      </c>
      <c r="E466" s="9" t="s">
        <v>19</v>
      </c>
      <c r="F466" s="3">
        <v>1</v>
      </c>
      <c r="G466" s="3" t="str" cm="1">
        <f t="array" ref="G466">_xlfn.IFS(HR_Analytics[[#This Row],[Distance From Home]]&lt;=5,"1-5",HR_Analytics[[#This Row],[Distance From Home]]&lt;=10,"5-10",HR_Analytics[[#This Row],[Distance From Home]]&lt;=15,"10-15",HR_Analytics[[#This Row],[Distance From Home]]&lt;=20,"15-20",HR_Analytics[[#This Row],[Distance From Home]]&gt;20,"Above 20")</f>
        <v>1-5</v>
      </c>
      <c r="H466" s="3">
        <v>3</v>
      </c>
      <c r="I466" s="9" t="str">
        <f>VLOOKUP(H466,Mapping!$J$2:$K$6,2,0)</f>
        <v>Bachelors</v>
      </c>
      <c r="J466" s="9" t="s">
        <v>34</v>
      </c>
      <c r="K466" s="3">
        <v>623</v>
      </c>
      <c r="L466" s="3">
        <v>2</v>
      </c>
      <c r="M466" s="9" t="str">
        <f>VLOOKUP(L466,Mapping!$A$2:$B$5,2,0)</f>
        <v>Dissatisfied</v>
      </c>
      <c r="N466" s="9" t="s">
        <v>14</v>
      </c>
      <c r="O466" s="3">
        <v>3</v>
      </c>
      <c r="P466" s="9" t="str">
        <f>VLOOKUP(O466,Mapping!$A$9:$B$12,2,0)</f>
        <v>High</v>
      </c>
      <c r="Q466" s="3">
        <v>3</v>
      </c>
      <c r="R466" s="9" t="str">
        <f>VLOOKUP(Q466,Mapping!$A$16:$B$20,2,0)</f>
        <v>Mid Level</v>
      </c>
      <c r="S466" s="9" t="s">
        <v>27</v>
      </c>
      <c r="T466" s="3">
        <v>4</v>
      </c>
      <c r="U466" s="9" t="str">
        <f>VLOOKUP(T466,Mapping!$E$9:$F$12,2,0)</f>
        <v>Satisfied</v>
      </c>
      <c r="V466" s="9" t="s">
        <v>16</v>
      </c>
      <c r="W466" s="5">
        <v>7491</v>
      </c>
      <c r="X466" s="3">
        <v>4</v>
      </c>
      <c r="Y466" s="9" t="s">
        <v>17</v>
      </c>
      <c r="Z466" s="4">
        <v>17</v>
      </c>
      <c r="AA466" s="24">
        <f>HR_Analytics[[#This Row],[Salary Hike]]/100</f>
        <v>0.17</v>
      </c>
      <c r="AB466" s="3">
        <v>3</v>
      </c>
      <c r="AC466" s="9" t="str">
        <f>VLOOKUP(AB466,Mapping!$E$2:$F$3,2,0)</f>
        <v>Excellent</v>
      </c>
      <c r="AD466" s="3">
        <v>4</v>
      </c>
      <c r="AE466" s="9" t="str">
        <f>VLOOKUP(AD466,Mapping!$E$16:$F$19,2,0)</f>
        <v>Satisfied</v>
      </c>
      <c r="AF466" s="3">
        <v>0</v>
      </c>
      <c r="AG466" s="3">
        <v>12</v>
      </c>
      <c r="AH466" s="3" t="str" cm="1">
        <f t="array" ref="AH466">_xlfn.IFS(HR_Analytics[[#This Row],[Total Working Years]]&lt;=2,"0-2",HR_Analytics[[#This Row],[Total Working Years]]&lt;=5,"2-5",HR_Analytics[[#This Row],[Total Working Years]]&lt;=10,"5-10",HR_Analytics[[#This Row],[Total Working Years]]&lt;=20,"10-20",HR_Analytics[[#This Row],[Total Working Years]]&lt;=40,"20-40")</f>
        <v>10-20</v>
      </c>
      <c r="AI466" s="3">
        <v>3</v>
      </c>
      <c r="AJ466" s="3">
        <v>4</v>
      </c>
      <c r="AK466" s="9" t="str">
        <f>VLOOKUP(AJ466,Mapping!$J$10:$K$13,2,0)</f>
        <v>Best</v>
      </c>
      <c r="AL466" s="3">
        <v>6</v>
      </c>
      <c r="AM466" s="3" t="str" cm="1">
        <f t="array" ref="AM466">_xlfn.IFS(HR_Analytics[[#This Row],[Years At Company]]&lt;=2,"0-2",HR_Analytics[[#This Row],[Years At Company]]&lt;=5,"2-5",HR_Analytics[[#This Row],[Years At Company]]&lt;=10,"5-10",HR_Analytics[[#This Row],[Years At Company]]&lt;=20,"10-20",HR_Analytics[[#This Row],[Years At Company]]&lt;=40,"20-40")</f>
        <v>5-10</v>
      </c>
      <c r="AN466" s="3">
        <v>5</v>
      </c>
      <c r="AO466" s="3" t="str" cm="1">
        <f t="array" ref="AO466">_xlfn.IFS(HR_Analytics[[#This Row],[Years In Current Role]]&lt;=2,"0-2",HR_Analytics[[#This Row],[Years In Current Role]]&lt;=5,"2-5",HR_Analytics[[#This Row],[Years In Current Role]]&lt;=10,"5-10",HR_Analytics[[#This Row],[Years In Current Role]]&lt;=15,"10-15",HR_Analytics[[#This Row],[Years In Current Role]]&gt;15,"Above 15")</f>
        <v>2-5</v>
      </c>
      <c r="AP466" s="3">
        <v>1</v>
      </c>
      <c r="AQ466" s="14" t="str" cm="1">
        <f t="array" ref="AQ466">_xlfn.IFS(HR_Analytics[[#This Row],[Years Since Last Promotion]]&lt;=2,"0-2",HR_Analytics[[#This Row],[Years Since Last Promotion]]&lt;=5,"2-5",HR_Analytics[[#This Row],[Years Since Last Promotion]]&lt;=10,"5-10",HR_Analytics[[#This Row],[Years Since Last Promotion]]&lt;=15,"10-15")</f>
        <v>0-2</v>
      </c>
      <c r="AR466" s="14">
        <v>2</v>
      </c>
      <c r="AS466" s="3" t="str" cm="1">
        <f t="array" ref="AS4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67" spans="1:45" x14ac:dyDescent="0.25">
      <c r="A467" s="12">
        <v>46</v>
      </c>
      <c r="B467" s="12" t="str" cm="1">
        <f t="array" ref="B467">_xlfn.IFS(HR_Analytics[[#This Row],[Age]]&lt;=30,"Below 30",HR_Analytics[[#This Row],[Age]]&lt;=40,"30-40",HR_Analytics[[#This Row],[Age]]&lt;=60,"40-60")</f>
        <v>40-60</v>
      </c>
      <c r="C467" s="9" t="s">
        <v>17</v>
      </c>
      <c r="D467" s="9" t="s">
        <v>18</v>
      </c>
      <c r="E467" s="9" t="s">
        <v>19</v>
      </c>
      <c r="F467" s="3">
        <v>18</v>
      </c>
      <c r="G467" s="3" t="str" cm="1">
        <f t="array" ref="G467">_xlfn.IFS(HR_Analytics[[#This Row],[Distance From Home]]&lt;=5,"1-5",HR_Analytics[[#This Row],[Distance From Home]]&lt;=10,"5-10",HR_Analytics[[#This Row],[Distance From Home]]&lt;=15,"10-15",HR_Analytics[[#This Row],[Distance From Home]]&lt;=20,"15-20",HR_Analytics[[#This Row],[Distance From Home]]&gt;20,"Above 20")</f>
        <v>15-20</v>
      </c>
      <c r="H467" s="3">
        <v>1</v>
      </c>
      <c r="I467" s="9" t="str">
        <f>VLOOKUP(H467,Mapping!$J$2:$K$6,2,0)</f>
        <v>Below College</v>
      </c>
      <c r="J467" s="9" t="s">
        <v>25</v>
      </c>
      <c r="K467" s="3">
        <v>624</v>
      </c>
      <c r="L467" s="3">
        <v>1</v>
      </c>
      <c r="M467" s="9" t="str">
        <f>VLOOKUP(L467,Mapping!$A$2:$B$5,2,0)</f>
        <v>Very Dissatisfied</v>
      </c>
      <c r="N467" s="9" t="s">
        <v>14</v>
      </c>
      <c r="O467" s="3">
        <v>3</v>
      </c>
      <c r="P467" s="9" t="str">
        <f>VLOOKUP(O467,Mapping!$A$9:$B$12,2,0)</f>
        <v>High</v>
      </c>
      <c r="Q467" s="3">
        <v>3</v>
      </c>
      <c r="R467" s="9" t="str">
        <f>VLOOKUP(Q467,Mapping!$A$16:$B$20,2,0)</f>
        <v>Mid Level</v>
      </c>
      <c r="S467" s="9" t="s">
        <v>28</v>
      </c>
      <c r="T467" s="3">
        <v>3</v>
      </c>
      <c r="U467" s="9" t="str">
        <f>VLOOKUP(T467,Mapping!$E$9:$F$12,2,0)</f>
        <v>Neutral</v>
      </c>
      <c r="V467" s="9" t="s">
        <v>22</v>
      </c>
      <c r="W467" s="5">
        <v>10527</v>
      </c>
      <c r="X467" s="3">
        <v>5</v>
      </c>
      <c r="Y467" s="9" t="s">
        <v>17</v>
      </c>
      <c r="Z467" s="4">
        <v>11</v>
      </c>
      <c r="AA467" s="24">
        <f>HR_Analytics[[#This Row],[Salary Hike]]/100</f>
        <v>0.11</v>
      </c>
      <c r="AB467" s="3">
        <v>3</v>
      </c>
      <c r="AC467" s="9" t="str">
        <f>VLOOKUP(AB467,Mapping!$E$2:$F$3,2,0)</f>
        <v>Excellent</v>
      </c>
      <c r="AD467" s="3">
        <v>4</v>
      </c>
      <c r="AE467" s="9" t="str">
        <f>VLOOKUP(AD467,Mapping!$E$16:$F$19,2,0)</f>
        <v>Satisfied</v>
      </c>
      <c r="AF467" s="3">
        <v>0</v>
      </c>
      <c r="AG467" s="3">
        <v>28</v>
      </c>
      <c r="AH467" s="3" t="str" cm="1">
        <f t="array" ref="AH467">_xlfn.IFS(HR_Analytics[[#This Row],[Total Working Years]]&lt;=2,"0-2",HR_Analytics[[#This Row],[Total Working Years]]&lt;=5,"2-5",HR_Analytics[[#This Row],[Total Working Years]]&lt;=10,"5-10",HR_Analytics[[#This Row],[Total Working Years]]&lt;=20,"10-20",HR_Analytics[[#This Row],[Total Working Years]]&lt;=40,"20-40")</f>
        <v>20-40</v>
      </c>
      <c r="AI467" s="3">
        <v>3</v>
      </c>
      <c r="AJ467" s="3">
        <v>2</v>
      </c>
      <c r="AK467" s="9" t="str">
        <f>VLOOKUP(AJ467,Mapping!$J$10:$K$13,2,0)</f>
        <v>Good</v>
      </c>
      <c r="AL467" s="3">
        <v>2</v>
      </c>
      <c r="AM467" s="3" t="str" cm="1">
        <f t="array" ref="AM467">_xlfn.IFS(HR_Analytics[[#This Row],[Years At Company]]&lt;=2,"0-2",HR_Analytics[[#This Row],[Years At Company]]&lt;=5,"2-5",HR_Analytics[[#This Row],[Years At Company]]&lt;=10,"5-10",HR_Analytics[[#This Row],[Years At Company]]&lt;=20,"10-20",HR_Analytics[[#This Row],[Years At Company]]&lt;=40,"20-40")</f>
        <v>0-2</v>
      </c>
      <c r="AN467" s="3">
        <v>2</v>
      </c>
      <c r="AO467" s="3" t="str" cm="1">
        <f t="array" ref="AO467">_xlfn.IFS(HR_Analytics[[#This Row],[Years In Current Role]]&lt;=2,"0-2",HR_Analytics[[#This Row],[Years In Current Role]]&lt;=5,"2-5",HR_Analytics[[#This Row],[Years In Current Role]]&lt;=10,"5-10",HR_Analytics[[#This Row],[Years In Current Role]]&lt;=15,"10-15",HR_Analytics[[#This Row],[Years In Current Role]]&gt;15,"Above 15")</f>
        <v>0-2</v>
      </c>
      <c r="AP467" s="3">
        <v>1</v>
      </c>
      <c r="AQ467" s="14" t="str" cm="1">
        <f t="array" ref="AQ467">_xlfn.IFS(HR_Analytics[[#This Row],[Years Since Last Promotion]]&lt;=2,"0-2",HR_Analytics[[#This Row],[Years Since Last Promotion]]&lt;=5,"2-5",HR_Analytics[[#This Row],[Years Since Last Promotion]]&lt;=10,"5-10",HR_Analytics[[#This Row],[Years Since Last Promotion]]&lt;=15,"10-15")</f>
        <v>0-2</v>
      </c>
      <c r="AR467" s="14">
        <v>2</v>
      </c>
      <c r="AS467" s="3" t="str" cm="1">
        <f t="array" ref="AS4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68" spans="1:45" x14ac:dyDescent="0.25">
      <c r="A468" s="12">
        <v>41</v>
      </c>
      <c r="B468" s="12" t="str" cm="1">
        <f t="array" ref="B468">_xlfn.IFS(HR_Analytics[[#This Row],[Age]]&lt;=30,"Below 30",HR_Analytics[[#This Row],[Age]]&lt;=40,"30-40",HR_Analytics[[#This Row],[Age]]&lt;=60,"40-60")</f>
        <v>40-60</v>
      </c>
      <c r="C468" s="9" t="s">
        <v>17</v>
      </c>
      <c r="D468" s="9" t="s">
        <v>11</v>
      </c>
      <c r="E468" s="9" t="s">
        <v>12</v>
      </c>
      <c r="F468" s="3">
        <v>2</v>
      </c>
      <c r="G468" s="3" t="str" cm="1">
        <f t="array" ref="G468">_xlfn.IFS(HR_Analytics[[#This Row],[Distance From Home]]&lt;=5,"1-5",HR_Analytics[[#This Row],[Distance From Home]]&lt;=10,"5-10",HR_Analytics[[#This Row],[Distance From Home]]&lt;=15,"10-15",HR_Analytics[[#This Row],[Distance From Home]]&lt;=20,"15-20",HR_Analytics[[#This Row],[Distance From Home]]&gt;20,"Above 20")</f>
        <v>1-5</v>
      </c>
      <c r="H468" s="3">
        <v>5</v>
      </c>
      <c r="I468" s="9" t="str">
        <f>VLOOKUP(H468,Mapping!$J$2:$K$6,2,0)</f>
        <v>Doctor</v>
      </c>
      <c r="J468" s="9" t="s">
        <v>13</v>
      </c>
      <c r="K468" s="3">
        <v>625</v>
      </c>
      <c r="L468" s="3">
        <v>2</v>
      </c>
      <c r="M468" s="9" t="str">
        <f>VLOOKUP(L468,Mapping!$A$2:$B$5,2,0)</f>
        <v>Dissatisfied</v>
      </c>
      <c r="N468" s="9" t="s">
        <v>14</v>
      </c>
      <c r="O468" s="3">
        <v>3</v>
      </c>
      <c r="P468" s="9" t="str">
        <f>VLOOKUP(O468,Mapping!$A$9:$B$12,2,0)</f>
        <v>High</v>
      </c>
      <c r="Q468" s="3">
        <v>4</v>
      </c>
      <c r="R468" s="9" t="str">
        <f>VLOOKUP(Q468,Mapping!$A$16:$B$20,2,0)</f>
        <v>Senior</v>
      </c>
      <c r="S468" s="9" t="s">
        <v>30</v>
      </c>
      <c r="T468" s="3">
        <v>1</v>
      </c>
      <c r="U468" s="9" t="str">
        <f>VLOOKUP(T468,Mapping!$E$9:$F$12,2,0)</f>
        <v>Very Dissatisfied</v>
      </c>
      <c r="V468" s="9" t="s">
        <v>22</v>
      </c>
      <c r="W468" s="5">
        <v>16595</v>
      </c>
      <c r="X468" s="3">
        <v>7</v>
      </c>
      <c r="Y468" s="9" t="s">
        <v>17</v>
      </c>
      <c r="Z468" s="4">
        <v>16</v>
      </c>
      <c r="AA468" s="24">
        <f>HR_Analytics[[#This Row],[Salary Hike]]/100</f>
        <v>0.16</v>
      </c>
      <c r="AB468" s="3">
        <v>3</v>
      </c>
      <c r="AC468" s="9" t="str">
        <f>VLOOKUP(AB468,Mapping!$E$2:$F$3,2,0)</f>
        <v>Excellent</v>
      </c>
      <c r="AD468" s="3">
        <v>2</v>
      </c>
      <c r="AE468" s="9" t="str">
        <f>VLOOKUP(AD468,Mapping!$E$16:$F$19,2,0)</f>
        <v>Dissatisfied</v>
      </c>
      <c r="AF468" s="3">
        <v>1</v>
      </c>
      <c r="AG468" s="3">
        <v>22</v>
      </c>
      <c r="AH468" s="3" t="str" cm="1">
        <f t="array" ref="AH468">_xlfn.IFS(HR_Analytics[[#This Row],[Total Working Years]]&lt;=2,"0-2",HR_Analytics[[#This Row],[Total Working Years]]&lt;=5,"2-5",HR_Analytics[[#This Row],[Total Working Years]]&lt;=10,"5-10",HR_Analytics[[#This Row],[Total Working Years]]&lt;=20,"10-20",HR_Analytics[[#This Row],[Total Working Years]]&lt;=40,"20-40")</f>
        <v>20-40</v>
      </c>
      <c r="AI468" s="3">
        <v>2</v>
      </c>
      <c r="AJ468" s="3">
        <v>3</v>
      </c>
      <c r="AK468" s="9" t="str">
        <f>VLOOKUP(AJ468,Mapping!$J$10:$K$13,2,0)</f>
        <v>Better</v>
      </c>
      <c r="AL468" s="3">
        <v>18</v>
      </c>
      <c r="AM468" s="3" t="str" cm="1">
        <f t="array" ref="AM468">_xlfn.IFS(HR_Analytics[[#This Row],[Years At Company]]&lt;=2,"0-2",HR_Analytics[[#This Row],[Years At Company]]&lt;=5,"2-5",HR_Analytics[[#This Row],[Years At Company]]&lt;=10,"5-10",HR_Analytics[[#This Row],[Years At Company]]&lt;=20,"10-20",HR_Analytics[[#This Row],[Years At Company]]&lt;=40,"20-40")</f>
        <v>10-20</v>
      </c>
      <c r="AN468" s="3">
        <v>16</v>
      </c>
      <c r="AO468" s="3" t="str" cm="1">
        <f t="array" ref="AO468">_xlfn.IFS(HR_Analytics[[#This Row],[Years In Current Role]]&lt;=2,"0-2",HR_Analytics[[#This Row],[Years In Current Role]]&lt;=5,"2-5",HR_Analytics[[#This Row],[Years In Current Role]]&lt;=10,"5-10",HR_Analytics[[#This Row],[Years In Current Role]]&lt;=15,"10-15",HR_Analytics[[#This Row],[Years In Current Role]]&gt;15,"Above 15")</f>
        <v>Above 15</v>
      </c>
      <c r="AP468" s="3">
        <v>11</v>
      </c>
      <c r="AQ468" s="14" t="str" cm="1">
        <f t="array" ref="AQ468">_xlfn.IFS(HR_Analytics[[#This Row],[Years Since Last Promotion]]&lt;=2,"0-2",HR_Analytics[[#This Row],[Years Since Last Promotion]]&lt;=5,"2-5",HR_Analytics[[#This Row],[Years Since Last Promotion]]&lt;=10,"5-10",HR_Analytics[[#This Row],[Years Since Last Promotion]]&lt;=15,"10-15")</f>
        <v>10-15</v>
      </c>
      <c r="AR468" s="14">
        <v>8</v>
      </c>
      <c r="AS468" s="3" t="str" cm="1">
        <f t="array" ref="AS4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69" spans="1:45" x14ac:dyDescent="0.25">
      <c r="A469" s="12">
        <v>37</v>
      </c>
      <c r="B469" s="12" t="str" cm="1">
        <f t="array" ref="B469">_xlfn.IFS(HR_Analytics[[#This Row],[Age]]&lt;=30,"Below 30",HR_Analytics[[#This Row],[Age]]&lt;=40,"30-40",HR_Analytics[[#This Row],[Age]]&lt;=60,"40-60")</f>
        <v>30-40</v>
      </c>
      <c r="C469" s="9" t="s">
        <v>17</v>
      </c>
      <c r="D469" s="9" t="s">
        <v>29</v>
      </c>
      <c r="E469" s="9" t="s">
        <v>12</v>
      </c>
      <c r="F469" s="3">
        <v>9</v>
      </c>
      <c r="G469" s="3" t="str" cm="1">
        <f t="array" ref="G469">_xlfn.IFS(HR_Analytics[[#This Row],[Distance From Home]]&lt;=5,"1-5",HR_Analytics[[#This Row],[Distance From Home]]&lt;=10,"5-10",HR_Analytics[[#This Row],[Distance From Home]]&lt;=15,"10-15",HR_Analytics[[#This Row],[Distance From Home]]&lt;=20,"15-20",HR_Analytics[[#This Row],[Distance From Home]]&gt;20,"Above 20")</f>
        <v>5-10</v>
      </c>
      <c r="H469" s="3">
        <v>4</v>
      </c>
      <c r="I469" s="9" t="str">
        <f>VLOOKUP(H469,Mapping!$J$2:$K$6,2,0)</f>
        <v>Masters</v>
      </c>
      <c r="J469" s="9" t="s">
        <v>25</v>
      </c>
      <c r="K469" s="3">
        <v>626</v>
      </c>
      <c r="L469" s="3">
        <v>1</v>
      </c>
      <c r="M469" s="9" t="str">
        <f>VLOOKUP(L469,Mapping!$A$2:$B$5,2,0)</f>
        <v>Very Dissatisfied</v>
      </c>
      <c r="N469" s="9" t="s">
        <v>20</v>
      </c>
      <c r="O469" s="3">
        <v>3</v>
      </c>
      <c r="P469" s="9" t="str">
        <f>VLOOKUP(O469,Mapping!$A$9:$B$12,2,0)</f>
        <v>High</v>
      </c>
      <c r="Q469" s="3">
        <v>3</v>
      </c>
      <c r="R469" s="9" t="str">
        <f>VLOOKUP(Q469,Mapping!$A$16:$B$20,2,0)</f>
        <v>Mid Level</v>
      </c>
      <c r="S469" s="9" t="s">
        <v>15</v>
      </c>
      <c r="T469" s="3">
        <v>2</v>
      </c>
      <c r="U469" s="9" t="str">
        <f>VLOOKUP(T469,Mapping!$E$9:$F$12,2,0)</f>
        <v>Dissatisfied</v>
      </c>
      <c r="V469" s="9" t="s">
        <v>26</v>
      </c>
      <c r="W469" s="5">
        <v>8834</v>
      </c>
      <c r="X469" s="3">
        <v>1</v>
      </c>
      <c r="Y469" s="9" t="s">
        <v>17</v>
      </c>
      <c r="Z469" s="4">
        <v>13</v>
      </c>
      <c r="AA469" s="24">
        <f>HR_Analytics[[#This Row],[Salary Hike]]/100</f>
        <v>0.13</v>
      </c>
      <c r="AB469" s="3">
        <v>3</v>
      </c>
      <c r="AC469" s="9" t="str">
        <f>VLOOKUP(AB469,Mapping!$E$2:$F$3,2,0)</f>
        <v>Excellent</v>
      </c>
      <c r="AD469" s="3">
        <v>4</v>
      </c>
      <c r="AE469" s="9" t="str">
        <f>VLOOKUP(AD469,Mapping!$E$16:$F$19,2,0)</f>
        <v>Satisfied</v>
      </c>
      <c r="AF469" s="3">
        <v>1</v>
      </c>
      <c r="AG469" s="3">
        <v>9</v>
      </c>
      <c r="AH469" s="3" t="str" cm="1">
        <f t="array" ref="AH469">_xlfn.IFS(HR_Analytics[[#This Row],[Total Working Years]]&lt;=2,"0-2",HR_Analytics[[#This Row],[Total Working Years]]&lt;=5,"2-5",HR_Analytics[[#This Row],[Total Working Years]]&lt;=10,"5-10",HR_Analytics[[#This Row],[Total Working Years]]&lt;=20,"10-20",HR_Analytics[[#This Row],[Total Working Years]]&lt;=40,"20-40")</f>
        <v>5-10</v>
      </c>
      <c r="AI469" s="3">
        <v>6</v>
      </c>
      <c r="AJ469" s="3">
        <v>3</v>
      </c>
      <c r="AK469" s="9" t="str">
        <f>VLOOKUP(AJ469,Mapping!$J$10:$K$13,2,0)</f>
        <v>Better</v>
      </c>
      <c r="AL469" s="3">
        <v>9</v>
      </c>
      <c r="AM469" s="3" t="str" cm="1">
        <f t="array" ref="AM469">_xlfn.IFS(HR_Analytics[[#This Row],[Years At Company]]&lt;=2,"0-2",HR_Analytics[[#This Row],[Years At Company]]&lt;=5,"2-5",HR_Analytics[[#This Row],[Years At Company]]&lt;=10,"5-10",HR_Analytics[[#This Row],[Years At Company]]&lt;=20,"10-20",HR_Analytics[[#This Row],[Years At Company]]&lt;=40,"20-40")</f>
        <v>5-10</v>
      </c>
      <c r="AN469" s="3">
        <v>5</v>
      </c>
      <c r="AO469" s="3" t="str" cm="1">
        <f t="array" ref="AO469">_xlfn.IFS(HR_Analytics[[#This Row],[Years In Current Role]]&lt;=2,"0-2",HR_Analytics[[#This Row],[Years In Current Role]]&lt;=5,"2-5",HR_Analytics[[#This Row],[Years In Current Role]]&lt;=10,"5-10",HR_Analytics[[#This Row],[Years In Current Role]]&lt;=15,"10-15",HR_Analytics[[#This Row],[Years In Current Role]]&gt;15,"Above 15")</f>
        <v>2-5</v>
      </c>
      <c r="AP469" s="3">
        <v>7</v>
      </c>
      <c r="AQ469" s="14" t="str" cm="1">
        <f t="array" ref="AQ469">_xlfn.IFS(HR_Analytics[[#This Row],[Years Since Last Promotion]]&lt;=2,"0-2",HR_Analytics[[#This Row],[Years Since Last Promotion]]&lt;=5,"2-5",HR_Analytics[[#This Row],[Years Since Last Promotion]]&lt;=10,"5-10",HR_Analytics[[#This Row],[Years Since Last Promotion]]&lt;=15,"10-15")</f>
        <v>5-10</v>
      </c>
      <c r="AR469" s="14">
        <v>7</v>
      </c>
      <c r="AS469" s="3" t="str" cm="1">
        <f t="array" ref="AS4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70" spans="1:45" x14ac:dyDescent="0.25">
      <c r="A470" s="12">
        <v>52</v>
      </c>
      <c r="B470" s="12" t="str" cm="1">
        <f t="array" ref="B470">_xlfn.IFS(HR_Analytics[[#This Row],[Age]]&lt;=30,"Below 30",HR_Analytics[[#This Row],[Age]]&lt;=40,"30-40",HR_Analytics[[#This Row],[Age]]&lt;=60,"40-60")</f>
        <v>40-60</v>
      </c>
      <c r="C470" s="9" t="s">
        <v>17</v>
      </c>
      <c r="D470" s="9" t="s">
        <v>11</v>
      </c>
      <c r="E470" s="9" t="s">
        <v>19</v>
      </c>
      <c r="F470" s="3">
        <v>6</v>
      </c>
      <c r="G470" s="3" t="str" cm="1">
        <f t="array" ref="G470">_xlfn.IFS(HR_Analytics[[#This Row],[Distance From Home]]&lt;=5,"1-5",HR_Analytics[[#This Row],[Distance From Home]]&lt;=10,"5-10",HR_Analytics[[#This Row],[Distance From Home]]&lt;=15,"10-15",HR_Analytics[[#This Row],[Distance From Home]]&lt;=20,"15-20",HR_Analytics[[#This Row],[Distance From Home]]&gt;20,"Above 20")</f>
        <v>5-10</v>
      </c>
      <c r="H470" s="3">
        <v>2</v>
      </c>
      <c r="I470" s="9" t="str">
        <f>VLOOKUP(H470,Mapping!$J$2:$K$6,2,0)</f>
        <v>College</v>
      </c>
      <c r="J470" s="9" t="s">
        <v>34</v>
      </c>
      <c r="K470" s="3">
        <v>630</v>
      </c>
      <c r="L470" s="3">
        <v>4</v>
      </c>
      <c r="M470" s="9" t="str">
        <f>VLOOKUP(L470,Mapping!$A$2:$B$5,2,0)</f>
        <v>Satisfied</v>
      </c>
      <c r="N470" s="9" t="s">
        <v>20</v>
      </c>
      <c r="O470" s="3">
        <v>3</v>
      </c>
      <c r="P470" s="9" t="str">
        <f>VLOOKUP(O470,Mapping!$A$9:$B$12,2,0)</f>
        <v>High</v>
      </c>
      <c r="Q470" s="3">
        <v>2</v>
      </c>
      <c r="R470" s="9" t="str">
        <f>VLOOKUP(Q470,Mapping!$A$16:$B$20,2,0)</f>
        <v>Junior</v>
      </c>
      <c r="S470" s="9" t="s">
        <v>21</v>
      </c>
      <c r="T470" s="3">
        <v>1</v>
      </c>
      <c r="U470" s="9" t="str">
        <f>VLOOKUP(T470,Mapping!$E$9:$F$12,2,0)</f>
        <v>Very Dissatisfied</v>
      </c>
      <c r="V470" s="9" t="s">
        <v>26</v>
      </c>
      <c r="W470" s="5">
        <v>5577</v>
      </c>
      <c r="X470" s="3">
        <v>3</v>
      </c>
      <c r="Y470" s="9" t="s">
        <v>10</v>
      </c>
      <c r="Z470" s="4">
        <v>12</v>
      </c>
      <c r="AA470" s="24">
        <f>HR_Analytics[[#This Row],[Salary Hike]]/100</f>
        <v>0.12</v>
      </c>
      <c r="AB470" s="3">
        <v>3</v>
      </c>
      <c r="AC470" s="9" t="str">
        <f>VLOOKUP(AB470,Mapping!$E$2:$F$3,2,0)</f>
        <v>Excellent</v>
      </c>
      <c r="AD470" s="3">
        <v>2</v>
      </c>
      <c r="AE470" s="9" t="str">
        <f>VLOOKUP(AD470,Mapping!$E$16:$F$19,2,0)</f>
        <v>Dissatisfied</v>
      </c>
      <c r="AF470" s="3">
        <v>2</v>
      </c>
      <c r="AG470" s="3">
        <v>18</v>
      </c>
      <c r="AH470" s="3" t="str" cm="1">
        <f t="array" ref="AH470">_xlfn.IFS(HR_Analytics[[#This Row],[Total Working Years]]&lt;=2,"0-2",HR_Analytics[[#This Row],[Total Working Years]]&lt;=5,"2-5",HR_Analytics[[#This Row],[Total Working Years]]&lt;=10,"5-10",HR_Analytics[[#This Row],[Total Working Years]]&lt;=20,"10-20",HR_Analytics[[#This Row],[Total Working Years]]&lt;=40,"20-40")</f>
        <v>10-20</v>
      </c>
      <c r="AI470" s="3">
        <v>3</v>
      </c>
      <c r="AJ470" s="3">
        <v>3</v>
      </c>
      <c r="AK470" s="9" t="str">
        <f>VLOOKUP(AJ470,Mapping!$J$10:$K$13,2,0)</f>
        <v>Better</v>
      </c>
      <c r="AL470" s="3">
        <v>10</v>
      </c>
      <c r="AM470" s="3" t="str" cm="1">
        <f t="array" ref="AM470">_xlfn.IFS(HR_Analytics[[#This Row],[Years At Company]]&lt;=2,"0-2",HR_Analytics[[#This Row],[Years At Company]]&lt;=5,"2-5",HR_Analytics[[#This Row],[Years At Company]]&lt;=10,"5-10",HR_Analytics[[#This Row],[Years At Company]]&lt;=20,"10-20",HR_Analytics[[#This Row],[Years At Company]]&lt;=40,"20-40")</f>
        <v>5-10</v>
      </c>
      <c r="AN470" s="3">
        <v>9</v>
      </c>
      <c r="AO470" s="3" t="str" cm="1">
        <f t="array" ref="AO470">_xlfn.IFS(HR_Analytics[[#This Row],[Years In Current Role]]&lt;=2,"0-2",HR_Analytics[[#This Row],[Years In Current Role]]&lt;=5,"2-5",HR_Analytics[[#This Row],[Years In Current Role]]&lt;=10,"5-10",HR_Analytics[[#This Row],[Years In Current Role]]&lt;=15,"10-15",HR_Analytics[[#This Row],[Years In Current Role]]&gt;15,"Above 15")</f>
        <v>5-10</v>
      </c>
      <c r="AP470" s="3">
        <v>6</v>
      </c>
      <c r="AQ470" s="14" t="str" cm="1">
        <f t="array" ref="AQ470">_xlfn.IFS(HR_Analytics[[#This Row],[Years Since Last Promotion]]&lt;=2,"0-2",HR_Analytics[[#This Row],[Years Since Last Promotion]]&lt;=5,"2-5",HR_Analytics[[#This Row],[Years Since Last Promotion]]&lt;=10,"5-10",HR_Analytics[[#This Row],[Years Since Last Promotion]]&lt;=15,"10-15")</f>
        <v>5-10</v>
      </c>
      <c r="AR470" s="14">
        <v>9</v>
      </c>
      <c r="AS470" s="3" t="str" cm="1">
        <f t="array" ref="AS4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71" spans="1:45" x14ac:dyDescent="0.25">
      <c r="A471" s="12">
        <v>32</v>
      </c>
      <c r="B471" s="12" t="str" cm="1">
        <f t="array" ref="B471">_xlfn.IFS(HR_Analytics[[#This Row],[Age]]&lt;=30,"Below 30",HR_Analytics[[#This Row],[Age]]&lt;=40,"30-40",HR_Analytics[[#This Row],[Age]]&lt;=60,"40-60")</f>
        <v>30-40</v>
      </c>
      <c r="C471" s="9" t="s">
        <v>10</v>
      </c>
      <c r="D471" s="9" t="s">
        <v>29</v>
      </c>
      <c r="E471" s="9" t="s">
        <v>12</v>
      </c>
      <c r="F471" s="3">
        <v>11</v>
      </c>
      <c r="G471" s="3" t="str" cm="1">
        <f t="array" ref="G471">_xlfn.IFS(HR_Analytics[[#This Row],[Distance From Home]]&lt;=5,"1-5",HR_Analytics[[#This Row],[Distance From Home]]&lt;=10,"5-10",HR_Analytics[[#This Row],[Distance From Home]]&lt;=15,"10-15",HR_Analytics[[#This Row],[Distance From Home]]&lt;=20,"15-20",HR_Analytics[[#This Row],[Distance From Home]]&gt;20,"Above 20")</f>
        <v>10-15</v>
      </c>
      <c r="H471" s="3">
        <v>4</v>
      </c>
      <c r="I471" s="9" t="str">
        <f>VLOOKUP(H471,Mapping!$J$2:$K$6,2,0)</f>
        <v>Masters</v>
      </c>
      <c r="J471" s="9" t="s">
        <v>23</v>
      </c>
      <c r="K471" s="3">
        <v>631</v>
      </c>
      <c r="L471" s="3">
        <v>4</v>
      </c>
      <c r="M471" s="9" t="str">
        <f>VLOOKUP(L471,Mapping!$A$2:$B$5,2,0)</f>
        <v>Satisfied</v>
      </c>
      <c r="N471" s="9" t="s">
        <v>20</v>
      </c>
      <c r="O471" s="3">
        <v>4</v>
      </c>
      <c r="P471" s="9" t="str">
        <f>VLOOKUP(O471,Mapping!$A$9:$B$12,2,0)</f>
        <v>Very High</v>
      </c>
      <c r="Q471" s="3">
        <v>2</v>
      </c>
      <c r="R471" s="9" t="str">
        <f>VLOOKUP(Q471,Mapping!$A$16:$B$20,2,0)</f>
        <v>Junior</v>
      </c>
      <c r="S471" s="9" t="s">
        <v>15</v>
      </c>
      <c r="T471" s="3">
        <v>3</v>
      </c>
      <c r="U471" s="9" t="str">
        <f>VLOOKUP(T471,Mapping!$E$9:$F$12,2,0)</f>
        <v>Neutral</v>
      </c>
      <c r="V471" s="9" t="s">
        <v>22</v>
      </c>
      <c r="W471" s="5">
        <v>4707</v>
      </c>
      <c r="X471" s="3">
        <v>8</v>
      </c>
      <c r="Y471" s="9" t="s">
        <v>17</v>
      </c>
      <c r="Z471" s="4">
        <v>12</v>
      </c>
      <c r="AA471" s="24">
        <f>HR_Analytics[[#This Row],[Salary Hike]]/100</f>
        <v>0.12</v>
      </c>
      <c r="AB471" s="3">
        <v>3</v>
      </c>
      <c r="AC471" s="9" t="str">
        <f>VLOOKUP(AB471,Mapping!$E$2:$F$3,2,0)</f>
        <v>Excellent</v>
      </c>
      <c r="AD471" s="3">
        <v>4</v>
      </c>
      <c r="AE471" s="9" t="str">
        <f>VLOOKUP(AD471,Mapping!$E$16:$F$19,2,0)</f>
        <v>Satisfied</v>
      </c>
      <c r="AF471" s="3">
        <v>0</v>
      </c>
      <c r="AG471" s="3">
        <v>6</v>
      </c>
      <c r="AH471" s="3" t="str" cm="1">
        <f t="array" ref="AH471">_xlfn.IFS(HR_Analytics[[#This Row],[Total Working Years]]&lt;=2,"0-2",HR_Analytics[[#This Row],[Total Working Years]]&lt;=5,"2-5",HR_Analytics[[#This Row],[Total Working Years]]&lt;=10,"5-10",HR_Analytics[[#This Row],[Total Working Years]]&lt;=20,"10-20",HR_Analytics[[#This Row],[Total Working Years]]&lt;=40,"20-40")</f>
        <v>5-10</v>
      </c>
      <c r="AI471" s="3">
        <v>2</v>
      </c>
      <c r="AJ471" s="3">
        <v>3</v>
      </c>
      <c r="AK471" s="9" t="str">
        <f>VLOOKUP(AJ471,Mapping!$J$10:$K$13,2,0)</f>
        <v>Better</v>
      </c>
      <c r="AL471" s="3">
        <v>4</v>
      </c>
      <c r="AM471" s="3" t="str" cm="1">
        <f t="array" ref="AM471">_xlfn.IFS(HR_Analytics[[#This Row],[Years At Company]]&lt;=2,"0-2",HR_Analytics[[#This Row],[Years At Company]]&lt;=5,"2-5",HR_Analytics[[#This Row],[Years At Company]]&lt;=10,"5-10",HR_Analytics[[#This Row],[Years At Company]]&lt;=20,"10-20",HR_Analytics[[#This Row],[Years At Company]]&lt;=40,"20-40")</f>
        <v>2-5</v>
      </c>
      <c r="AN471" s="3">
        <v>2</v>
      </c>
      <c r="AO471" s="3" t="str" cm="1">
        <f t="array" ref="AO471">_xlfn.IFS(HR_Analytics[[#This Row],[Years In Current Role]]&lt;=2,"0-2",HR_Analytics[[#This Row],[Years In Current Role]]&lt;=5,"2-5",HR_Analytics[[#This Row],[Years In Current Role]]&lt;=10,"5-10",HR_Analytics[[#This Row],[Years In Current Role]]&lt;=15,"10-15",HR_Analytics[[#This Row],[Years In Current Role]]&gt;15,"Above 15")</f>
        <v>0-2</v>
      </c>
      <c r="AP471" s="3">
        <v>1</v>
      </c>
      <c r="AQ471" s="14" t="str" cm="1">
        <f t="array" ref="AQ471">_xlfn.IFS(HR_Analytics[[#This Row],[Years Since Last Promotion]]&lt;=2,"0-2",HR_Analytics[[#This Row],[Years Since Last Promotion]]&lt;=5,"2-5",HR_Analytics[[#This Row],[Years Since Last Promotion]]&lt;=10,"5-10",HR_Analytics[[#This Row],[Years Since Last Promotion]]&lt;=15,"10-15")</f>
        <v>0-2</v>
      </c>
      <c r="AR471" s="14">
        <v>2</v>
      </c>
      <c r="AS471" s="3" t="str" cm="1">
        <f t="array" ref="AS4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72" spans="1:45" x14ac:dyDescent="0.25">
      <c r="A472" s="12">
        <v>24</v>
      </c>
      <c r="B472" s="12" t="str" cm="1">
        <f t="array" ref="B472">_xlfn.IFS(HR_Analytics[[#This Row],[Age]]&lt;=30,"Below 30",HR_Analytics[[#This Row],[Age]]&lt;=40,"30-40",HR_Analytics[[#This Row],[Age]]&lt;=60,"40-60")</f>
        <v>Below 30</v>
      </c>
      <c r="C472" s="9" t="s">
        <v>17</v>
      </c>
      <c r="D472" s="9" t="s">
        <v>18</v>
      </c>
      <c r="E472" s="9" t="s">
        <v>12</v>
      </c>
      <c r="F472" s="3">
        <v>24</v>
      </c>
      <c r="G472" s="3" t="str" cm="1">
        <f t="array" ref="G472">_xlfn.IFS(HR_Analytics[[#This Row],[Distance From Home]]&lt;=5,"1-5",HR_Analytics[[#This Row],[Distance From Home]]&lt;=10,"5-10",HR_Analytics[[#This Row],[Distance From Home]]&lt;=15,"10-15",HR_Analytics[[#This Row],[Distance From Home]]&lt;=20,"15-20",HR_Analytics[[#This Row],[Distance From Home]]&gt;20,"Above 20")</f>
        <v>Above 20</v>
      </c>
      <c r="H472" s="3">
        <v>3</v>
      </c>
      <c r="I472" s="9" t="str">
        <f>VLOOKUP(H472,Mapping!$J$2:$K$6,2,0)</f>
        <v>Bachelors</v>
      </c>
      <c r="J472" s="9" t="s">
        <v>25</v>
      </c>
      <c r="K472" s="3">
        <v>632</v>
      </c>
      <c r="L472" s="3">
        <v>4</v>
      </c>
      <c r="M472" s="9" t="str">
        <f>VLOOKUP(L472,Mapping!$A$2:$B$5,2,0)</f>
        <v>Satisfied</v>
      </c>
      <c r="N472" s="9" t="s">
        <v>20</v>
      </c>
      <c r="O472" s="3">
        <v>3</v>
      </c>
      <c r="P472" s="9" t="str">
        <f>VLOOKUP(O472,Mapping!$A$9:$B$12,2,0)</f>
        <v>High</v>
      </c>
      <c r="Q472" s="3">
        <v>1</v>
      </c>
      <c r="R472" s="9" t="str">
        <f>VLOOKUP(Q472,Mapping!$A$16:$B$20,2,0)</f>
        <v>Entry Level</v>
      </c>
      <c r="S472" s="9" t="s">
        <v>31</v>
      </c>
      <c r="T472" s="3">
        <v>4</v>
      </c>
      <c r="U472" s="9" t="str">
        <f>VLOOKUP(T472,Mapping!$E$9:$F$12,2,0)</f>
        <v>Satisfied</v>
      </c>
      <c r="V472" s="9" t="s">
        <v>22</v>
      </c>
      <c r="W472" s="5">
        <v>2400</v>
      </c>
      <c r="X472" s="3">
        <v>0</v>
      </c>
      <c r="Y472" s="9" t="s">
        <v>17</v>
      </c>
      <c r="Z472" s="4">
        <v>13</v>
      </c>
      <c r="AA472" s="24">
        <f>HR_Analytics[[#This Row],[Salary Hike]]/100</f>
        <v>0.13</v>
      </c>
      <c r="AB472" s="3">
        <v>3</v>
      </c>
      <c r="AC472" s="9" t="str">
        <f>VLOOKUP(AB472,Mapping!$E$2:$F$3,2,0)</f>
        <v>Excellent</v>
      </c>
      <c r="AD472" s="3">
        <v>3</v>
      </c>
      <c r="AE472" s="9" t="str">
        <f>VLOOKUP(AD472,Mapping!$E$16:$F$19,2,0)</f>
        <v>Neutral</v>
      </c>
      <c r="AF472" s="3">
        <v>2</v>
      </c>
      <c r="AG472" s="3">
        <v>3</v>
      </c>
      <c r="AH472" s="3" t="str" cm="1">
        <f t="array" ref="AH472">_xlfn.IFS(HR_Analytics[[#This Row],[Total Working Years]]&lt;=2,"0-2",HR_Analytics[[#This Row],[Total Working Years]]&lt;=5,"2-5",HR_Analytics[[#This Row],[Total Working Years]]&lt;=10,"5-10",HR_Analytics[[#This Row],[Total Working Years]]&lt;=20,"10-20",HR_Analytics[[#This Row],[Total Working Years]]&lt;=40,"20-40")</f>
        <v>2-5</v>
      </c>
      <c r="AI472" s="3">
        <v>3</v>
      </c>
      <c r="AJ472" s="3">
        <v>3</v>
      </c>
      <c r="AK472" s="9" t="str">
        <f>VLOOKUP(AJ472,Mapping!$J$10:$K$13,2,0)</f>
        <v>Better</v>
      </c>
      <c r="AL472" s="3">
        <v>2</v>
      </c>
      <c r="AM472" s="3" t="str" cm="1">
        <f t="array" ref="AM472">_xlfn.IFS(HR_Analytics[[#This Row],[Years At Company]]&lt;=2,"0-2",HR_Analytics[[#This Row],[Years At Company]]&lt;=5,"2-5",HR_Analytics[[#This Row],[Years At Company]]&lt;=10,"5-10",HR_Analytics[[#This Row],[Years At Company]]&lt;=20,"10-20",HR_Analytics[[#This Row],[Years At Company]]&lt;=40,"20-40")</f>
        <v>0-2</v>
      </c>
      <c r="AN472" s="3">
        <v>2</v>
      </c>
      <c r="AO472" s="3" t="str" cm="1">
        <f t="array" ref="AO472">_xlfn.IFS(HR_Analytics[[#This Row],[Years In Current Role]]&lt;=2,"0-2",HR_Analytics[[#This Row],[Years In Current Role]]&lt;=5,"2-5",HR_Analytics[[#This Row],[Years In Current Role]]&lt;=10,"5-10",HR_Analytics[[#This Row],[Years In Current Role]]&lt;=15,"10-15",HR_Analytics[[#This Row],[Years In Current Role]]&gt;15,"Above 15")</f>
        <v>0-2</v>
      </c>
      <c r="AP472" s="3">
        <v>2</v>
      </c>
      <c r="AQ472" s="14" t="str" cm="1">
        <f t="array" ref="AQ472">_xlfn.IFS(HR_Analytics[[#This Row],[Years Since Last Promotion]]&lt;=2,"0-2",HR_Analytics[[#This Row],[Years Since Last Promotion]]&lt;=5,"2-5",HR_Analytics[[#This Row],[Years Since Last Promotion]]&lt;=10,"5-10",HR_Analytics[[#This Row],[Years Since Last Promotion]]&lt;=15,"10-15")</f>
        <v>0-2</v>
      </c>
      <c r="AR472" s="14">
        <v>1</v>
      </c>
      <c r="AS472" s="3" t="str" cm="1">
        <f t="array" ref="AS4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73" spans="1:45" x14ac:dyDescent="0.25">
      <c r="A473" s="12">
        <v>38</v>
      </c>
      <c r="B473" s="12" t="str" cm="1">
        <f t="array" ref="B473">_xlfn.IFS(HR_Analytics[[#This Row],[Age]]&lt;=30,"Below 30",HR_Analytics[[#This Row],[Age]]&lt;=40,"30-40",HR_Analytics[[#This Row],[Age]]&lt;=60,"40-60")</f>
        <v>30-40</v>
      </c>
      <c r="C473" s="9" t="s">
        <v>17</v>
      </c>
      <c r="D473" s="9" t="s">
        <v>11</v>
      </c>
      <c r="E473" s="9" t="s">
        <v>19</v>
      </c>
      <c r="F473" s="3">
        <v>10</v>
      </c>
      <c r="G473" s="3" t="str" cm="1">
        <f t="array" ref="G473">_xlfn.IFS(HR_Analytics[[#This Row],[Distance From Home]]&lt;=5,"1-5",HR_Analytics[[#This Row],[Distance From Home]]&lt;=10,"5-10",HR_Analytics[[#This Row],[Distance From Home]]&lt;=15,"10-15",HR_Analytics[[#This Row],[Distance From Home]]&lt;=20,"15-20",HR_Analytics[[#This Row],[Distance From Home]]&gt;20,"Above 20")</f>
        <v>5-10</v>
      </c>
      <c r="H473" s="3">
        <v>3</v>
      </c>
      <c r="I473" s="9" t="str">
        <f>VLOOKUP(H473,Mapping!$J$2:$K$6,2,0)</f>
        <v>Bachelors</v>
      </c>
      <c r="J473" s="9" t="s">
        <v>25</v>
      </c>
      <c r="K473" s="3">
        <v>634</v>
      </c>
      <c r="L473" s="3">
        <v>3</v>
      </c>
      <c r="M473" s="9" t="str">
        <f>VLOOKUP(L473,Mapping!$A$2:$B$5,2,0)</f>
        <v>Neutral</v>
      </c>
      <c r="N473" s="9" t="s">
        <v>14</v>
      </c>
      <c r="O473" s="3">
        <v>3</v>
      </c>
      <c r="P473" s="9" t="str">
        <f>VLOOKUP(O473,Mapping!$A$9:$B$12,2,0)</f>
        <v>High</v>
      </c>
      <c r="Q473" s="3">
        <v>2</v>
      </c>
      <c r="R473" s="9" t="str">
        <f>VLOOKUP(Q473,Mapping!$A$16:$B$20,2,0)</f>
        <v>Junior</v>
      </c>
      <c r="S473" s="9" t="s">
        <v>28</v>
      </c>
      <c r="T473" s="3">
        <v>3</v>
      </c>
      <c r="U473" s="9" t="str">
        <f>VLOOKUP(T473,Mapping!$E$9:$F$12,2,0)</f>
        <v>Neutral</v>
      </c>
      <c r="V473" s="9" t="s">
        <v>22</v>
      </c>
      <c r="W473" s="5">
        <v>9824</v>
      </c>
      <c r="X473" s="3">
        <v>3</v>
      </c>
      <c r="Y473" s="9" t="s">
        <v>17</v>
      </c>
      <c r="Z473" s="4">
        <v>19</v>
      </c>
      <c r="AA473" s="24">
        <f>HR_Analytics[[#This Row],[Salary Hike]]/100</f>
        <v>0.19</v>
      </c>
      <c r="AB473" s="3">
        <v>3</v>
      </c>
      <c r="AC473" s="9" t="str">
        <f>VLOOKUP(AB473,Mapping!$E$2:$F$3,2,0)</f>
        <v>Excellent</v>
      </c>
      <c r="AD473" s="3">
        <v>3</v>
      </c>
      <c r="AE473" s="9" t="str">
        <f>VLOOKUP(AD473,Mapping!$E$16:$F$19,2,0)</f>
        <v>Neutral</v>
      </c>
      <c r="AF473" s="3">
        <v>1</v>
      </c>
      <c r="AG473" s="3">
        <v>18</v>
      </c>
      <c r="AH473" s="3" t="str" cm="1">
        <f t="array" ref="AH473">_xlfn.IFS(HR_Analytics[[#This Row],[Total Working Years]]&lt;=2,"0-2",HR_Analytics[[#This Row],[Total Working Years]]&lt;=5,"2-5",HR_Analytics[[#This Row],[Total Working Years]]&lt;=10,"5-10",HR_Analytics[[#This Row],[Total Working Years]]&lt;=20,"10-20",HR_Analytics[[#This Row],[Total Working Years]]&lt;=40,"20-40")</f>
        <v>10-20</v>
      </c>
      <c r="AI473" s="3">
        <v>4</v>
      </c>
      <c r="AJ473" s="3">
        <v>3</v>
      </c>
      <c r="AK473" s="9" t="str">
        <f>VLOOKUP(AJ473,Mapping!$J$10:$K$13,2,0)</f>
        <v>Better</v>
      </c>
      <c r="AL473" s="3">
        <v>1</v>
      </c>
      <c r="AM473" s="3" t="str" cm="1">
        <f t="array" ref="AM473">_xlfn.IFS(HR_Analytics[[#This Row],[Years At Company]]&lt;=2,"0-2",HR_Analytics[[#This Row],[Years At Company]]&lt;=5,"2-5",HR_Analytics[[#This Row],[Years At Company]]&lt;=10,"5-10",HR_Analytics[[#This Row],[Years At Company]]&lt;=20,"10-20",HR_Analytics[[#This Row],[Years At Company]]&lt;=40,"20-40")</f>
        <v>0-2</v>
      </c>
      <c r="AN473" s="3">
        <v>0</v>
      </c>
      <c r="AO473" s="3" t="str" cm="1">
        <f t="array" ref="AO473">_xlfn.IFS(HR_Analytics[[#This Row],[Years In Current Role]]&lt;=2,"0-2",HR_Analytics[[#This Row],[Years In Current Role]]&lt;=5,"2-5",HR_Analytics[[#This Row],[Years In Current Role]]&lt;=10,"5-10",HR_Analytics[[#This Row],[Years In Current Role]]&lt;=15,"10-15",HR_Analytics[[#This Row],[Years In Current Role]]&gt;15,"Above 15")</f>
        <v>0-2</v>
      </c>
      <c r="AP473" s="3">
        <v>0</v>
      </c>
      <c r="AQ473" s="14" t="str" cm="1">
        <f t="array" ref="AQ473">_xlfn.IFS(HR_Analytics[[#This Row],[Years Since Last Promotion]]&lt;=2,"0-2",HR_Analytics[[#This Row],[Years Since Last Promotion]]&lt;=5,"2-5",HR_Analytics[[#This Row],[Years Since Last Promotion]]&lt;=10,"5-10",HR_Analytics[[#This Row],[Years Since Last Promotion]]&lt;=15,"10-15")</f>
        <v>0-2</v>
      </c>
      <c r="AR473" s="14">
        <v>0</v>
      </c>
      <c r="AS473" s="3" t="str" cm="1">
        <f t="array" ref="AS4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74" spans="1:45" x14ac:dyDescent="0.25">
      <c r="A474" s="12">
        <v>37</v>
      </c>
      <c r="B474" s="12" t="str" cm="1">
        <f t="array" ref="B474">_xlfn.IFS(HR_Analytics[[#This Row],[Age]]&lt;=30,"Below 30",HR_Analytics[[#This Row],[Age]]&lt;=40,"30-40",HR_Analytics[[#This Row],[Age]]&lt;=60,"40-60")</f>
        <v>30-40</v>
      </c>
      <c r="C474" s="9" t="s">
        <v>17</v>
      </c>
      <c r="D474" s="9" t="s">
        <v>11</v>
      </c>
      <c r="E474" s="9" t="s">
        <v>19</v>
      </c>
      <c r="F474" s="3">
        <v>1</v>
      </c>
      <c r="G474" s="3" t="str" cm="1">
        <f t="array" ref="G474">_xlfn.IFS(HR_Analytics[[#This Row],[Distance From Home]]&lt;=5,"1-5",HR_Analytics[[#This Row],[Distance From Home]]&lt;=10,"5-10",HR_Analytics[[#This Row],[Distance From Home]]&lt;=15,"10-15",HR_Analytics[[#This Row],[Distance From Home]]&lt;=20,"15-20",HR_Analytics[[#This Row],[Distance From Home]]&gt;20,"Above 20")</f>
        <v>1-5</v>
      </c>
      <c r="H474" s="3">
        <v>4</v>
      </c>
      <c r="I474" s="9" t="str">
        <f>VLOOKUP(H474,Mapping!$J$2:$K$6,2,0)</f>
        <v>Masters</v>
      </c>
      <c r="J474" s="9" t="s">
        <v>13</v>
      </c>
      <c r="K474" s="3">
        <v>635</v>
      </c>
      <c r="L474" s="3">
        <v>2</v>
      </c>
      <c r="M474" s="9" t="str">
        <f>VLOOKUP(L474,Mapping!$A$2:$B$5,2,0)</f>
        <v>Dissatisfied</v>
      </c>
      <c r="N474" s="9" t="s">
        <v>14</v>
      </c>
      <c r="O474" s="3">
        <v>3</v>
      </c>
      <c r="P474" s="9" t="str">
        <f>VLOOKUP(O474,Mapping!$A$9:$B$12,2,0)</f>
        <v>High</v>
      </c>
      <c r="Q474" s="3">
        <v>2</v>
      </c>
      <c r="R474" s="9" t="str">
        <f>VLOOKUP(Q474,Mapping!$A$16:$B$20,2,0)</f>
        <v>Junior</v>
      </c>
      <c r="S474" s="9" t="s">
        <v>27</v>
      </c>
      <c r="T474" s="3">
        <v>2</v>
      </c>
      <c r="U474" s="9" t="str">
        <f>VLOOKUP(T474,Mapping!$E$9:$F$12,2,0)</f>
        <v>Dissatisfied</v>
      </c>
      <c r="V474" s="9" t="s">
        <v>22</v>
      </c>
      <c r="W474" s="5">
        <v>6447</v>
      </c>
      <c r="X474" s="3">
        <v>6</v>
      </c>
      <c r="Y474" s="9" t="s">
        <v>17</v>
      </c>
      <c r="Z474" s="4">
        <v>12</v>
      </c>
      <c r="AA474" s="24">
        <f>HR_Analytics[[#This Row],[Salary Hike]]/100</f>
        <v>0.12</v>
      </c>
      <c r="AB474" s="3">
        <v>3</v>
      </c>
      <c r="AC474" s="9" t="str">
        <f>VLOOKUP(AB474,Mapping!$E$2:$F$3,2,0)</f>
        <v>Excellent</v>
      </c>
      <c r="AD474" s="3">
        <v>2</v>
      </c>
      <c r="AE474" s="9" t="str">
        <f>VLOOKUP(AD474,Mapping!$E$16:$F$19,2,0)</f>
        <v>Dissatisfied</v>
      </c>
      <c r="AF474" s="3">
        <v>1</v>
      </c>
      <c r="AG474" s="3">
        <v>8</v>
      </c>
      <c r="AH474" s="3" t="str" cm="1">
        <f t="array" ref="AH474">_xlfn.IFS(HR_Analytics[[#This Row],[Total Working Years]]&lt;=2,"0-2",HR_Analytics[[#This Row],[Total Working Years]]&lt;=5,"2-5",HR_Analytics[[#This Row],[Total Working Years]]&lt;=10,"5-10",HR_Analytics[[#This Row],[Total Working Years]]&lt;=20,"10-20",HR_Analytics[[#This Row],[Total Working Years]]&lt;=40,"20-40")</f>
        <v>5-10</v>
      </c>
      <c r="AI474" s="3">
        <v>2</v>
      </c>
      <c r="AJ474" s="3">
        <v>2</v>
      </c>
      <c r="AK474" s="9" t="str">
        <f>VLOOKUP(AJ474,Mapping!$J$10:$K$13,2,0)</f>
        <v>Good</v>
      </c>
      <c r="AL474" s="3">
        <v>6</v>
      </c>
      <c r="AM474" s="3" t="str" cm="1">
        <f t="array" ref="AM474">_xlfn.IFS(HR_Analytics[[#This Row],[Years At Company]]&lt;=2,"0-2",HR_Analytics[[#This Row],[Years At Company]]&lt;=5,"2-5",HR_Analytics[[#This Row],[Years At Company]]&lt;=10,"5-10",HR_Analytics[[#This Row],[Years At Company]]&lt;=20,"10-20",HR_Analytics[[#This Row],[Years At Company]]&lt;=40,"20-40")</f>
        <v>5-10</v>
      </c>
      <c r="AN474" s="3">
        <v>5</v>
      </c>
      <c r="AO474" s="3" t="str" cm="1">
        <f t="array" ref="AO474">_xlfn.IFS(HR_Analytics[[#This Row],[Years In Current Role]]&lt;=2,"0-2",HR_Analytics[[#This Row],[Years In Current Role]]&lt;=5,"2-5",HR_Analytics[[#This Row],[Years In Current Role]]&lt;=10,"5-10",HR_Analytics[[#This Row],[Years In Current Role]]&lt;=15,"10-15",HR_Analytics[[#This Row],[Years In Current Role]]&gt;15,"Above 15")</f>
        <v>2-5</v>
      </c>
      <c r="AP474" s="3">
        <v>4</v>
      </c>
      <c r="AQ474" s="14" t="str" cm="1">
        <f t="array" ref="AQ474">_xlfn.IFS(HR_Analytics[[#This Row],[Years Since Last Promotion]]&lt;=2,"0-2",HR_Analytics[[#This Row],[Years Since Last Promotion]]&lt;=5,"2-5",HR_Analytics[[#This Row],[Years Since Last Promotion]]&lt;=10,"5-10",HR_Analytics[[#This Row],[Years Since Last Promotion]]&lt;=15,"10-15")</f>
        <v>2-5</v>
      </c>
      <c r="AR474" s="14">
        <v>3</v>
      </c>
      <c r="AS474" s="3" t="str" cm="1">
        <f t="array" ref="AS4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75" spans="1:45" x14ac:dyDescent="0.25">
      <c r="A475" s="12">
        <v>49</v>
      </c>
      <c r="B475" s="12" t="str" cm="1">
        <f t="array" ref="B475">_xlfn.IFS(HR_Analytics[[#This Row],[Age]]&lt;=30,"Below 30",HR_Analytics[[#This Row],[Age]]&lt;=40,"30-40",HR_Analytics[[#This Row],[Age]]&lt;=60,"40-60")</f>
        <v>40-60</v>
      </c>
      <c r="C475" s="9" t="s">
        <v>17</v>
      </c>
      <c r="D475" s="9" t="s">
        <v>11</v>
      </c>
      <c r="E475" s="9" t="s">
        <v>19</v>
      </c>
      <c r="F475" s="3">
        <v>18</v>
      </c>
      <c r="G475" s="3" t="str" cm="1">
        <f t="array" ref="G475">_xlfn.IFS(HR_Analytics[[#This Row],[Distance From Home]]&lt;=5,"1-5",HR_Analytics[[#This Row],[Distance From Home]]&lt;=10,"5-10",HR_Analytics[[#This Row],[Distance From Home]]&lt;=15,"10-15",HR_Analytics[[#This Row],[Distance From Home]]&lt;=20,"15-20",HR_Analytics[[#This Row],[Distance From Home]]&gt;20,"Above 20")</f>
        <v>15-20</v>
      </c>
      <c r="H475" s="3">
        <v>4</v>
      </c>
      <c r="I475" s="9" t="str">
        <f>VLOOKUP(H475,Mapping!$J$2:$K$6,2,0)</f>
        <v>Masters</v>
      </c>
      <c r="J475" s="9" t="s">
        <v>13</v>
      </c>
      <c r="K475" s="3">
        <v>638</v>
      </c>
      <c r="L475" s="3">
        <v>4</v>
      </c>
      <c r="M475" s="9" t="str">
        <f>VLOOKUP(L475,Mapping!$A$2:$B$5,2,0)</f>
        <v>Satisfied</v>
      </c>
      <c r="N475" s="9" t="s">
        <v>20</v>
      </c>
      <c r="O475" s="3">
        <v>2</v>
      </c>
      <c r="P475" s="9" t="str">
        <f>VLOOKUP(O475,Mapping!$A$9:$B$12,2,0)</f>
        <v>Medium</v>
      </c>
      <c r="Q475" s="3">
        <v>5</v>
      </c>
      <c r="R475" s="9" t="str">
        <f>VLOOKUP(Q475,Mapping!$A$16:$B$20,2,0)</f>
        <v>Executive</v>
      </c>
      <c r="S475" s="9" t="s">
        <v>32</v>
      </c>
      <c r="T475" s="3">
        <v>3</v>
      </c>
      <c r="U475" s="9" t="str">
        <f>VLOOKUP(T475,Mapping!$E$9:$F$12,2,0)</f>
        <v>Neutral</v>
      </c>
      <c r="V475" s="9" t="s">
        <v>26</v>
      </c>
      <c r="W475" s="5">
        <v>19502</v>
      </c>
      <c r="X475" s="3">
        <v>1</v>
      </c>
      <c r="Y475" s="9" t="s">
        <v>10</v>
      </c>
      <c r="Z475" s="4">
        <v>17</v>
      </c>
      <c r="AA475" s="24">
        <f>HR_Analytics[[#This Row],[Salary Hike]]/100</f>
        <v>0.17</v>
      </c>
      <c r="AB475" s="3">
        <v>3</v>
      </c>
      <c r="AC475" s="9" t="str">
        <f>VLOOKUP(AB475,Mapping!$E$2:$F$3,2,0)</f>
        <v>Excellent</v>
      </c>
      <c r="AD475" s="3">
        <v>3</v>
      </c>
      <c r="AE475" s="9" t="str">
        <f>VLOOKUP(AD475,Mapping!$E$16:$F$19,2,0)</f>
        <v>Neutral</v>
      </c>
      <c r="AF475" s="3">
        <v>1</v>
      </c>
      <c r="AG475" s="3">
        <v>31</v>
      </c>
      <c r="AH475" s="3" t="str" cm="1">
        <f t="array" ref="AH475">_xlfn.IFS(HR_Analytics[[#This Row],[Total Working Years]]&lt;=2,"0-2",HR_Analytics[[#This Row],[Total Working Years]]&lt;=5,"2-5",HR_Analytics[[#This Row],[Total Working Years]]&lt;=10,"5-10",HR_Analytics[[#This Row],[Total Working Years]]&lt;=20,"10-20",HR_Analytics[[#This Row],[Total Working Years]]&lt;=40,"20-40")</f>
        <v>20-40</v>
      </c>
      <c r="AI475" s="3">
        <v>5</v>
      </c>
      <c r="AJ475" s="3">
        <v>3</v>
      </c>
      <c r="AK475" s="9" t="str">
        <f>VLOOKUP(AJ475,Mapping!$J$10:$K$13,2,0)</f>
        <v>Better</v>
      </c>
      <c r="AL475" s="3">
        <v>31</v>
      </c>
      <c r="AM475" s="3" t="str" cm="1">
        <f t="array" ref="AM475">_xlfn.IFS(HR_Analytics[[#This Row],[Years At Company]]&lt;=2,"0-2",HR_Analytics[[#This Row],[Years At Company]]&lt;=5,"2-5",HR_Analytics[[#This Row],[Years At Company]]&lt;=10,"5-10",HR_Analytics[[#This Row],[Years At Company]]&lt;=20,"10-20",HR_Analytics[[#This Row],[Years At Company]]&lt;=40,"20-40")</f>
        <v>20-40</v>
      </c>
      <c r="AN475" s="3">
        <v>9</v>
      </c>
      <c r="AO475" s="3" t="str" cm="1">
        <f t="array" ref="AO475">_xlfn.IFS(HR_Analytics[[#This Row],[Years In Current Role]]&lt;=2,"0-2",HR_Analytics[[#This Row],[Years In Current Role]]&lt;=5,"2-5",HR_Analytics[[#This Row],[Years In Current Role]]&lt;=10,"5-10",HR_Analytics[[#This Row],[Years In Current Role]]&lt;=15,"10-15",HR_Analytics[[#This Row],[Years In Current Role]]&gt;15,"Above 15")</f>
        <v>5-10</v>
      </c>
      <c r="AP475" s="3">
        <v>0</v>
      </c>
      <c r="AQ475" s="14" t="str" cm="1">
        <f t="array" ref="AQ475">_xlfn.IFS(HR_Analytics[[#This Row],[Years Since Last Promotion]]&lt;=2,"0-2",HR_Analytics[[#This Row],[Years Since Last Promotion]]&lt;=5,"2-5",HR_Analytics[[#This Row],[Years Since Last Promotion]]&lt;=10,"5-10",HR_Analytics[[#This Row],[Years Since Last Promotion]]&lt;=15,"10-15")</f>
        <v>0-2</v>
      </c>
      <c r="AR475" s="14">
        <v>9</v>
      </c>
      <c r="AS475" s="3" t="str" cm="1">
        <f t="array" ref="AS4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76" spans="1:45" x14ac:dyDescent="0.25">
      <c r="A476" s="12">
        <v>24</v>
      </c>
      <c r="B476" s="12" t="str" cm="1">
        <f t="array" ref="B476">_xlfn.IFS(HR_Analytics[[#This Row],[Age]]&lt;=30,"Below 30",HR_Analytics[[#This Row],[Age]]&lt;=40,"30-40",HR_Analytics[[#This Row],[Age]]&lt;=60,"40-60")</f>
        <v>Below 30</v>
      </c>
      <c r="C476" s="9" t="s">
        <v>17</v>
      </c>
      <c r="D476" s="9" t="s">
        <v>11</v>
      </c>
      <c r="E476" s="9" t="s">
        <v>19</v>
      </c>
      <c r="F476" s="3">
        <v>23</v>
      </c>
      <c r="G476" s="3" t="str" cm="1">
        <f t="array" ref="G476">_xlfn.IFS(HR_Analytics[[#This Row],[Distance From Home]]&lt;=5,"1-5",HR_Analytics[[#This Row],[Distance From Home]]&lt;=10,"5-10",HR_Analytics[[#This Row],[Distance From Home]]&lt;=15,"10-15",HR_Analytics[[#This Row],[Distance From Home]]&lt;=20,"15-20",HR_Analytics[[#This Row],[Distance From Home]]&gt;20,"Above 20")</f>
        <v>Above 20</v>
      </c>
      <c r="H476" s="3">
        <v>3</v>
      </c>
      <c r="I476" s="9" t="str">
        <f>VLOOKUP(H476,Mapping!$J$2:$K$6,2,0)</f>
        <v>Bachelors</v>
      </c>
      <c r="J476" s="9" t="s">
        <v>25</v>
      </c>
      <c r="K476" s="3">
        <v>639</v>
      </c>
      <c r="L476" s="3">
        <v>2</v>
      </c>
      <c r="M476" s="9" t="str">
        <f>VLOOKUP(L476,Mapping!$A$2:$B$5,2,0)</f>
        <v>Dissatisfied</v>
      </c>
      <c r="N476" s="9" t="s">
        <v>20</v>
      </c>
      <c r="O476" s="3">
        <v>4</v>
      </c>
      <c r="P476" s="9" t="str">
        <f>VLOOKUP(O476,Mapping!$A$9:$B$12,2,0)</f>
        <v>Very High</v>
      </c>
      <c r="Q476" s="3">
        <v>1</v>
      </c>
      <c r="R476" s="9" t="str">
        <f>VLOOKUP(Q476,Mapping!$A$16:$B$20,2,0)</f>
        <v>Entry Level</v>
      </c>
      <c r="S476" s="9" t="s">
        <v>21</v>
      </c>
      <c r="T476" s="3">
        <v>4</v>
      </c>
      <c r="U476" s="9" t="str">
        <f>VLOOKUP(T476,Mapping!$E$9:$F$12,2,0)</f>
        <v>Satisfied</v>
      </c>
      <c r="V476" s="9" t="s">
        <v>22</v>
      </c>
      <c r="W476" s="5">
        <v>2725</v>
      </c>
      <c r="X476" s="3">
        <v>1</v>
      </c>
      <c r="Y476" s="9" t="s">
        <v>10</v>
      </c>
      <c r="Z476" s="4">
        <v>11</v>
      </c>
      <c r="AA476" s="24">
        <f>HR_Analytics[[#This Row],[Salary Hike]]/100</f>
        <v>0.11</v>
      </c>
      <c r="AB476" s="3">
        <v>3</v>
      </c>
      <c r="AC476" s="9" t="str">
        <f>VLOOKUP(AB476,Mapping!$E$2:$F$3,2,0)</f>
        <v>Excellent</v>
      </c>
      <c r="AD476" s="3">
        <v>2</v>
      </c>
      <c r="AE476" s="9" t="str">
        <f>VLOOKUP(AD476,Mapping!$E$16:$F$19,2,0)</f>
        <v>Dissatisfied</v>
      </c>
      <c r="AF476" s="3">
        <v>2</v>
      </c>
      <c r="AG476" s="3">
        <v>6</v>
      </c>
      <c r="AH476" s="3" t="str" cm="1">
        <f t="array" ref="AH476">_xlfn.IFS(HR_Analytics[[#This Row],[Total Working Years]]&lt;=2,"0-2",HR_Analytics[[#This Row],[Total Working Years]]&lt;=5,"2-5",HR_Analytics[[#This Row],[Total Working Years]]&lt;=10,"5-10",HR_Analytics[[#This Row],[Total Working Years]]&lt;=20,"10-20",HR_Analytics[[#This Row],[Total Working Years]]&lt;=40,"20-40")</f>
        <v>5-10</v>
      </c>
      <c r="AI476" s="3">
        <v>3</v>
      </c>
      <c r="AJ476" s="3">
        <v>3</v>
      </c>
      <c r="AK476" s="9" t="str">
        <f>VLOOKUP(AJ476,Mapping!$J$10:$K$13,2,0)</f>
        <v>Better</v>
      </c>
      <c r="AL476" s="3">
        <v>6</v>
      </c>
      <c r="AM476" s="3" t="str" cm="1">
        <f t="array" ref="AM476">_xlfn.IFS(HR_Analytics[[#This Row],[Years At Company]]&lt;=2,"0-2",HR_Analytics[[#This Row],[Years At Company]]&lt;=5,"2-5",HR_Analytics[[#This Row],[Years At Company]]&lt;=10,"5-10",HR_Analytics[[#This Row],[Years At Company]]&lt;=20,"10-20",HR_Analytics[[#This Row],[Years At Company]]&lt;=40,"20-40")</f>
        <v>5-10</v>
      </c>
      <c r="AN476" s="3">
        <v>5</v>
      </c>
      <c r="AO476" s="3" t="str" cm="1">
        <f t="array" ref="AO476">_xlfn.IFS(HR_Analytics[[#This Row],[Years In Current Role]]&lt;=2,"0-2",HR_Analytics[[#This Row],[Years In Current Role]]&lt;=5,"2-5",HR_Analytics[[#This Row],[Years In Current Role]]&lt;=10,"5-10",HR_Analytics[[#This Row],[Years In Current Role]]&lt;=15,"10-15",HR_Analytics[[#This Row],[Years In Current Role]]&gt;15,"Above 15")</f>
        <v>2-5</v>
      </c>
      <c r="AP476" s="3">
        <v>1</v>
      </c>
      <c r="AQ476" s="14" t="str" cm="1">
        <f t="array" ref="AQ476">_xlfn.IFS(HR_Analytics[[#This Row],[Years Since Last Promotion]]&lt;=2,"0-2",HR_Analytics[[#This Row],[Years Since Last Promotion]]&lt;=5,"2-5",HR_Analytics[[#This Row],[Years Since Last Promotion]]&lt;=10,"5-10",HR_Analytics[[#This Row],[Years Since Last Promotion]]&lt;=15,"10-15")</f>
        <v>0-2</v>
      </c>
      <c r="AR476" s="14">
        <v>4</v>
      </c>
      <c r="AS476" s="3" t="str" cm="1">
        <f t="array" ref="AS4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77" spans="1:45" x14ac:dyDescent="0.25">
      <c r="A477" s="12">
        <v>26</v>
      </c>
      <c r="B477" s="12" t="str" cm="1">
        <f t="array" ref="B477">_xlfn.IFS(HR_Analytics[[#This Row],[Age]]&lt;=30,"Below 30",HR_Analytics[[#This Row],[Age]]&lt;=40,"30-40",HR_Analytics[[#This Row],[Age]]&lt;=60,"40-60")</f>
        <v>Below 30</v>
      </c>
      <c r="C477" s="9" t="s">
        <v>17</v>
      </c>
      <c r="D477" s="9" t="s">
        <v>11</v>
      </c>
      <c r="E477" s="9" t="s">
        <v>12</v>
      </c>
      <c r="F477" s="3">
        <v>28</v>
      </c>
      <c r="G477" s="3" t="str" cm="1">
        <f t="array" ref="G477">_xlfn.IFS(HR_Analytics[[#This Row],[Distance From Home]]&lt;=5,"1-5",HR_Analytics[[#This Row],[Distance From Home]]&lt;=10,"5-10",HR_Analytics[[#This Row],[Distance From Home]]&lt;=15,"10-15",HR_Analytics[[#This Row],[Distance From Home]]&lt;=20,"15-20",HR_Analytics[[#This Row],[Distance From Home]]&gt;20,"Above 20")</f>
        <v>Above 20</v>
      </c>
      <c r="H477" s="3">
        <v>2</v>
      </c>
      <c r="I477" s="9" t="str">
        <f>VLOOKUP(H477,Mapping!$J$2:$K$6,2,0)</f>
        <v>College</v>
      </c>
      <c r="J477" s="9" t="s">
        <v>33</v>
      </c>
      <c r="K477" s="3">
        <v>641</v>
      </c>
      <c r="L477" s="3">
        <v>1</v>
      </c>
      <c r="M477" s="9" t="str">
        <f>VLOOKUP(L477,Mapping!$A$2:$B$5,2,0)</f>
        <v>Very Dissatisfied</v>
      </c>
      <c r="N477" s="9" t="s">
        <v>20</v>
      </c>
      <c r="O477" s="3">
        <v>3</v>
      </c>
      <c r="P477" s="9" t="str">
        <f>VLOOKUP(O477,Mapping!$A$9:$B$12,2,0)</f>
        <v>High</v>
      </c>
      <c r="Q477" s="3">
        <v>2</v>
      </c>
      <c r="R477" s="9" t="str">
        <f>VLOOKUP(Q477,Mapping!$A$16:$B$20,2,0)</f>
        <v>Junior</v>
      </c>
      <c r="S477" s="9" t="s">
        <v>15</v>
      </c>
      <c r="T477" s="3">
        <v>2</v>
      </c>
      <c r="U477" s="9" t="str">
        <f>VLOOKUP(T477,Mapping!$E$9:$F$12,2,0)</f>
        <v>Dissatisfied</v>
      </c>
      <c r="V477" s="9" t="s">
        <v>22</v>
      </c>
      <c r="W477" s="5">
        <v>6272</v>
      </c>
      <c r="X477" s="3">
        <v>1</v>
      </c>
      <c r="Y477" s="9" t="s">
        <v>17</v>
      </c>
      <c r="Z477" s="4">
        <v>20</v>
      </c>
      <c r="AA477" s="24">
        <f>HR_Analytics[[#This Row],[Salary Hike]]/100</f>
        <v>0.2</v>
      </c>
      <c r="AB477" s="3">
        <v>4</v>
      </c>
      <c r="AC477" s="9" t="str">
        <f>VLOOKUP(AB477,Mapping!$E$2:$F$3,2,0)</f>
        <v>Outstanding</v>
      </c>
      <c r="AD477" s="3">
        <v>4</v>
      </c>
      <c r="AE477" s="9" t="str">
        <f>VLOOKUP(AD477,Mapping!$E$16:$F$19,2,0)</f>
        <v>Satisfied</v>
      </c>
      <c r="AF477" s="3">
        <v>2</v>
      </c>
      <c r="AG477" s="3">
        <v>6</v>
      </c>
      <c r="AH477" s="3" t="str" cm="1">
        <f t="array" ref="AH477">_xlfn.IFS(HR_Analytics[[#This Row],[Total Working Years]]&lt;=2,"0-2",HR_Analytics[[#This Row],[Total Working Years]]&lt;=5,"2-5",HR_Analytics[[#This Row],[Total Working Years]]&lt;=10,"5-10",HR_Analytics[[#This Row],[Total Working Years]]&lt;=20,"10-20",HR_Analytics[[#This Row],[Total Working Years]]&lt;=40,"20-40")</f>
        <v>5-10</v>
      </c>
      <c r="AI477" s="3">
        <v>5</v>
      </c>
      <c r="AJ477" s="3">
        <v>4</v>
      </c>
      <c r="AK477" s="9" t="str">
        <f>VLOOKUP(AJ477,Mapping!$J$10:$K$13,2,0)</f>
        <v>Best</v>
      </c>
      <c r="AL477" s="3">
        <v>5</v>
      </c>
      <c r="AM477" s="3" t="str" cm="1">
        <f t="array" ref="AM477">_xlfn.IFS(HR_Analytics[[#This Row],[Years At Company]]&lt;=2,"0-2",HR_Analytics[[#This Row],[Years At Company]]&lt;=5,"2-5",HR_Analytics[[#This Row],[Years At Company]]&lt;=10,"5-10",HR_Analytics[[#This Row],[Years At Company]]&lt;=20,"10-20",HR_Analytics[[#This Row],[Years At Company]]&lt;=40,"20-40")</f>
        <v>2-5</v>
      </c>
      <c r="AN477" s="3">
        <v>3</v>
      </c>
      <c r="AO477" s="3" t="str" cm="1">
        <f t="array" ref="AO477">_xlfn.IFS(HR_Analytics[[#This Row],[Years In Current Role]]&lt;=2,"0-2",HR_Analytics[[#This Row],[Years In Current Role]]&lt;=5,"2-5",HR_Analytics[[#This Row],[Years In Current Role]]&lt;=10,"5-10",HR_Analytics[[#This Row],[Years In Current Role]]&lt;=15,"10-15",HR_Analytics[[#This Row],[Years In Current Role]]&gt;15,"Above 15")</f>
        <v>2-5</v>
      </c>
      <c r="AP477" s="3">
        <v>1</v>
      </c>
      <c r="AQ477" s="14" t="str" cm="1">
        <f t="array" ref="AQ477">_xlfn.IFS(HR_Analytics[[#This Row],[Years Since Last Promotion]]&lt;=2,"0-2",HR_Analytics[[#This Row],[Years Since Last Promotion]]&lt;=5,"2-5",HR_Analytics[[#This Row],[Years Since Last Promotion]]&lt;=10,"5-10",HR_Analytics[[#This Row],[Years Since Last Promotion]]&lt;=15,"10-15")</f>
        <v>0-2</v>
      </c>
      <c r="AR477" s="14">
        <v>4</v>
      </c>
      <c r="AS477" s="3" t="str" cm="1">
        <f t="array" ref="AS4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78" spans="1:45" x14ac:dyDescent="0.25">
      <c r="A478" s="12">
        <v>24</v>
      </c>
      <c r="B478" s="12" t="str" cm="1">
        <f t="array" ref="B478">_xlfn.IFS(HR_Analytics[[#This Row],[Age]]&lt;=30,"Below 30",HR_Analytics[[#This Row],[Age]]&lt;=40,"30-40",HR_Analytics[[#This Row],[Age]]&lt;=60,"40-60")</f>
        <v>Below 30</v>
      </c>
      <c r="C478" s="9" t="s">
        <v>17</v>
      </c>
      <c r="D478" s="9" t="s">
        <v>11</v>
      </c>
      <c r="E478" s="9" t="s">
        <v>19</v>
      </c>
      <c r="F478" s="3">
        <v>17</v>
      </c>
      <c r="G478" s="3" t="str" cm="1">
        <f t="array" ref="G478">_xlfn.IFS(HR_Analytics[[#This Row],[Distance From Home]]&lt;=5,"1-5",HR_Analytics[[#This Row],[Distance From Home]]&lt;=10,"5-10",HR_Analytics[[#This Row],[Distance From Home]]&lt;=15,"10-15",HR_Analytics[[#This Row],[Distance From Home]]&lt;=20,"15-20",HR_Analytics[[#This Row],[Distance From Home]]&gt;20,"Above 20")</f>
        <v>15-20</v>
      </c>
      <c r="H478" s="3">
        <v>2</v>
      </c>
      <c r="I478" s="9" t="str">
        <f>VLOOKUP(H478,Mapping!$J$2:$K$6,2,0)</f>
        <v>College</v>
      </c>
      <c r="J478" s="9" t="s">
        <v>23</v>
      </c>
      <c r="K478" s="3">
        <v>643</v>
      </c>
      <c r="L478" s="3">
        <v>4</v>
      </c>
      <c r="M478" s="9" t="str">
        <f>VLOOKUP(L478,Mapping!$A$2:$B$5,2,0)</f>
        <v>Satisfied</v>
      </c>
      <c r="N478" s="9" t="s">
        <v>20</v>
      </c>
      <c r="O478" s="3">
        <v>2</v>
      </c>
      <c r="P478" s="9" t="str">
        <f>VLOOKUP(O478,Mapping!$A$9:$B$12,2,0)</f>
        <v>Medium</v>
      </c>
      <c r="Q478" s="3">
        <v>1</v>
      </c>
      <c r="R478" s="9" t="str">
        <f>VLOOKUP(Q478,Mapping!$A$16:$B$20,2,0)</f>
        <v>Entry Level</v>
      </c>
      <c r="S478" s="9" t="s">
        <v>24</v>
      </c>
      <c r="T478" s="3">
        <v>2</v>
      </c>
      <c r="U478" s="9" t="str">
        <f>VLOOKUP(T478,Mapping!$E$9:$F$12,2,0)</f>
        <v>Dissatisfied</v>
      </c>
      <c r="V478" s="9" t="s">
        <v>22</v>
      </c>
      <c r="W478" s="5">
        <v>2127</v>
      </c>
      <c r="X478" s="3">
        <v>1</v>
      </c>
      <c r="Y478" s="9" t="s">
        <v>17</v>
      </c>
      <c r="Z478" s="4">
        <v>21</v>
      </c>
      <c r="AA478" s="24">
        <f>HR_Analytics[[#This Row],[Salary Hike]]/100</f>
        <v>0.21</v>
      </c>
      <c r="AB478" s="3">
        <v>4</v>
      </c>
      <c r="AC478" s="9" t="str">
        <f>VLOOKUP(AB478,Mapping!$E$2:$F$3,2,0)</f>
        <v>Outstanding</v>
      </c>
      <c r="AD478" s="3">
        <v>4</v>
      </c>
      <c r="AE478" s="9" t="str">
        <f>VLOOKUP(AD478,Mapping!$E$16:$F$19,2,0)</f>
        <v>Satisfied</v>
      </c>
      <c r="AF478" s="3">
        <v>1</v>
      </c>
      <c r="AG478" s="3">
        <v>1</v>
      </c>
      <c r="AH478" s="3" t="str" cm="1">
        <f t="array" ref="AH478">_xlfn.IFS(HR_Analytics[[#This Row],[Total Working Years]]&lt;=2,"0-2",HR_Analytics[[#This Row],[Total Working Years]]&lt;=5,"2-5",HR_Analytics[[#This Row],[Total Working Years]]&lt;=10,"5-10",HR_Analytics[[#This Row],[Total Working Years]]&lt;=20,"10-20",HR_Analytics[[#This Row],[Total Working Years]]&lt;=40,"20-40")</f>
        <v>0-2</v>
      </c>
      <c r="AI478" s="3">
        <v>2</v>
      </c>
      <c r="AJ478" s="3">
        <v>3</v>
      </c>
      <c r="AK478" s="9" t="str">
        <f>VLOOKUP(AJ478,Mapping!$J$10:$K$13,2,0)</f>
        <v>Better</v>
      </c>
      <c r="AL478" s="3">
        <v>1</v>
      </c>
      <c r="AM478" s="3" t="str" cm="1">
        <f t="array" ref="AM478">_xlfn.IFS(HR_Analytics[[#This Row],[Years At Company]]&lt;=2,"0-2",HR_Analytics[[#This Row],[Years At Company]]&lt;=5,"2-5",HR_Analytics[[#This Row],[Years At Company]]&lt;=10,"5-10",HR_Analytics[[#This Row],[Years At Company]]&lt;=20,"10-20",HR_Analytics[[#This Row],[Years At Company]]&lt;=40,"20-40")</f>
        <v>0-2</v>
      </c>
      <c r="AN478" s="3">
        <v>0</v>
      </c>
      <c r="AO478" s="3" t="str" cm="1">
        <f t="array" ref="AO478">_xlfn.IFS(HR_Analytics[[#This Row],[Years In Current Role]]&lt;=2,"0-2",HR_Analytics[[#This Row],[Years In Current Role]]&lt;=5,"2-5",HR_Analytics[[#This Row],[Years In Current Role]]&lt;=10,"5-10",HR_Analytics[[#This Row],[Years In Current Role]]&lt;=15,"10-15",HR_Analytics[[#This Row],[Years In Current Role]]&gt;15,"Above 15")</f>
        <v>0-2</v>
      </c>
      <c r="AP478" s="3">
        <v>0</v>
      </c>
      <c r="AQ478" s="14" t="str" cm="1">
        <f t="array" ref="AQ478">_xlfn.IFS(HR_Analytics[[#This Row],[Years Since Last Promotion]]&lt;=2,"0-2",HR_Analytics[[#This Row],[Years Since Last Promotion]]&lt;=5,"2-5",HR_Analytics[[#This Row],[Years Since Last Promotion]]&lt;=10,"5-10",HR_Analytics[[#This Row],[Years Since Last Promotion]]&lt;=15,"10-15")</f>
        <v>0-2</v>
      </c>
      <c r="AR478" s="14">
        <v>0</v>
      </c>
      <c r="AS478" s="3" t="str" cm="1">
        <f t="array" ref="AS4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79" spans="1:45" x14ac:dyDescent="0.25">
      <c r="A479" s="12">
        <v>50</v>
      </c>
      <c r="B479" s="12" t="str" cm="1">
        <f t="array" ref="B479">_xlfn.IFS(HR_Analytics[[#This Row],[Age]]&lt;=30,"Below 30",HR_Analytics[[#This Row],[Age]]&lt;=40,"30-40",HR_Analytics[[#This Row],[Age]]&lt;=60,"40-60")</f>
        <v>40-60</v>
      </c>
      <c r="C479" s="9" t="s">
        <v>17</v>
      </c>
      <c r="D479" s="9" t="s">
        <v>18</v>
      </c>
      <c r="E479" s="9" t="s">
        <v>35</v>
      </c>
      <c r="F479" s="3">
        <v>3</v>
      </c>
      <c r="G479" s="3" t="str" cm="1">
        <f t="array" ref="G479">_xlfn.IFS(HR_Analytics[[#This Row],[Distance From Home]]&lt;=5,"1-5",HR_Analytics[[#This Row],[Distance From Home]]&lt;=10,"5-10",HR_Analytics[[#This Row],[Distance From Home]]&lt;=15,"10-15",HR_Analytics[[#This Row],[Distance From Home]]&lt;=20,"15-20",HR_Analytics[[#This Row],[Distance From Home]]&gt;20,"Above 20")</f>
        <v>1-5</v>
      </c>
      <c r="H479" s="3">
        <v>3</v>
      </c>
      <c r="I479" s="9" t="str">
        <f>VLOOKUP(H479,Mapping!$J$2:$K$6,2,0)</f>
        <v>Bachelors</v>
      </c>
      <c r="J479" s="9" t="s">
        <v>25</v>
      </c>
      <c r="K479" s="3">
        <v>644</v>
      </c>
      <c r="L479" s="3">
        <v>1</v>
      </c>
      <c r="M479" s="9" t="str">
        <f>VLOOKUP(L479,Mapping!$A$2:$B$5,2,0)</f>
        <v>Very Dissatisfied</v>
      </c>
      <c r="N479" s="9" t="s">
        <v>20</v>
      </c>
      <c r="O479" s="3">
        <v>3</v>
      </c>
      <c r="P479" s="9" t="str">
        <f>VLOOKUP(O479,Mapping!$A$9:$B$12,2,0)</f>
        <v>High</v>
      </c>
      <c r="Q479" s="3">
        <v>5</v>
      </c>
      <c r="R479" s="9" t="str">
        <f>VLOOKUP(Q479,Mapping!$A$16:$B$20,2,0)</f>
        <v>Executive</v>
      </c>
      <c r="S479" s="9" t="s">
        <v>30</v>
      </c>
      <c r="T479" s="3">
        <v>2</v>
      </c>
      <c r="U479" s="9" t="str">
        <f>VLOOKUP(T479,Mapping!$E$9:$F$12,2,0)</f>
        <v>Dissatisfied</v>
      </c>
      <c r="V479" s="9" t="s">
        <v>22</v>
      </c>
      <c r="W479" s="5">
        <v>18200</v>
      </c>
      <c r="X479" s="3">
        <v>1</v>
      </c>
      <c r="Y479" s="9" t="s">
        <v>17</v>
      </c>
      <c r="Z479" s="4">
        <v>11</v>
      </c>
      <c r="AA479" s="24">
        <f>HR_Analytics[[#This Row],[Salary Hike]]/100</f>
        <v>0.11</v>
      </c>
      <c r="AB479" s="3">
        <v>3</v>
      </c>
      <c r="AC479" s="9" t="str">
        <f>VLOOKUP(AB479,Mapping!$E$2:$F$3,2,0)</f>
        <v>Excellent</v>
      </c>
      <c r="AD479" s="3">
        <v>3</v>
      </c>
      <c r="AE479" s="9" t="str">
        <f>VLOOKUP(AD479,Mapping!$E$16:$F$19,2,0)</f>
        <v>Neutral</v>
      </c>
      <c r="AF479" s="3">
        <v>1</v>
      </c>
      <c r="AG479" s="3">
        <v>32</v>
      </c>
      <c r="AH479" s="3" t="str" cm="1">
        <f t="array" ref="AH479">_xlfn.IFS(HR_Analytics[[#This Row],[Total Working Years]]&lt;=2,"0-2",HR_Analytics[[#This Row],[Total Working Years]]&lt;=5,"2-5",HR_Analytics[[#This Row],[Total Working Years]]&lt;=10,"5-10",HR_Analytics[[#This Row],[Total Working Years]]&lt;=20,"10-20",HR_Analytics[[#This Row],[Total Working Years]]&lt;=40,"20-40")</f>
        <v>20-40</v>
      </c>
      <c r="AI479" s="3">
        <v>2</v>
      </c>
      <c r="AJ479" s="3">
        <v>3</v>
      </c>
      <c r="AK479" s="9" t="str">
        <f>VLOOKUP(AJ479,Mapping!$J$10:$K$13,2,0)</f>
        <v>Better</v>
      </c>
      <c r="AL479" s="3">
        <v>32</v>
      </c>
      <c r="AM479" s="3" t="str" cm="1">
        <f t="array" ref="AM479">_xlfn.IFS(HR_Analytics[[#This Row],[Years At Company]]&lt;=2,"0-2",HR_Analytics[[#This Row],[Years At Company]]&lt;=5,"2-5",HR_Analytics[[#This Row],[Years At Company]]&lt;=10,"5-10",HR_Analytics[[#This Row],[Years At Company]]&lt;=20,"10-20",HR_Analytics[[#This Row],[Years At Company]]&lt;=40,"20-40")</f>
        <v>20-40</v>
      </c>
      <c r="AN479" s="3">
        <v>5</v>
      </c>
      <c r="AO479" s="3" t="str" cm="1">
        <f t="array" ref="AO479">_xlfn.IFS(HR_Analytics[[#This Row],[Years In Current Role]]&lt;=2,"0-2",HR_Analytics[[#This Row],[Years In Current Role]]&lt;=5,"2-5",HR_Analytics[[#This Row],[Years In Current Role]]&lt;=10,"5-10",HR_Analytics[[#This Row],[Years In Current Role]]&lt;=15,"10-15",HR_Analytics[[#This Row],[Years In Current Role]]&gt;15,"Above 15")</f>
        <v>2-5</v>
      </c>
      <c r="AP479" s="3">
        <v>10</v>
      </c>
      <c r="AQ479" s="14" t="str" cm="1">
        <f t="array" ref="AQ479">_xlfn.IFS(HR_Analytics[[#This Row],[Years Since Last Promotion]]&lt;=2,"0-2",HR_Analytics[[#This Row],[Years Since Last Promotion]]&lt;=5,"2-5",HR_Analytics[[#This Row],[Years Since Last Promotion]]&lt;=10,"5-10",HR_Analytics[[#This Row],[Years Since Last Promotion]]&lt;=15,"10-15")</f>
        <v>5-10</v>
      </c>
      <c r="AR479" s="14">
        <v>7</v>
      </c>
      <c r="AS479" s="3" t="str" cm="1">
        <f t="array" ref="AS4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80" spans="1:45" x14ac:dyDescent="0.25">
      <c r="A480" s="12">
        <v>25</v>
      </c>
      <c r="B480" s="12" t="str" cm="1">
        <f t="array" ref="B480">_xlfn.IFS(HR_Analytics[[#This Row],[Age]]&lt;=30,"Below 30",HR_Analytics[[#This Row],[Age]]&lt;=40,"30-40",HR_Analytics[[#This Row],[Age]]&lt;=60,"40-60")</f>
        <v>Below 30</v>
      </c>
      <c r="C480" s="9" t="s">
        <v>17</v>
      </c>
      <c r="D480" s="9" t="s">
        <v>11</v>
      </c>
      <c r="E480" s="9" t="s">
        <v>12</v>
      </c>
      <c r="F480" s="3">
        <v>13</v>
      </c>
      <c r="G480" s="3" t="str" cm="1">
        <f t="array" ref="G480">_xlfn.IFS(HR_Analytics[[#This Row],[Distance From Home]]&lt;=5,"1-5",HR_Analytics[[#This Row],[Distance From Home]]&lt;=10,"5-10",HR_Analytics[[#This Row],[Distance From Home]]&lt;=15,"10-15",HR_Analytics[[#This Row],[Distance From Home]]&lt;=20,"15-20",HR_Analytics[[#This Row],[Distance From Home]]&gt;20,"Above 20")</f>
        <v>10-15</v>
      </c>
      <c r="H480" s="3">
        <v>1</v>
      </c>
      <c r="I480" s="9" t="str">
        <f>VLOOKUP(H480,Mapping!$J$2:$K$6,2,0)</f>
        <v>Below College</v>
      </c>
      <c r="J480" s="9" t="s">
        <v>25</v>
      </c>
      <c r="K480" s="3">
        <v>645</v>
      </c>
      <c r="L480" s="3">
        <v>2</v>
      </c>
      <c r="M480" s="9" t="str">
        <f>VLOOKUP(L480,Mapping!$A$2:$B$5,2,0)</f>
        <v>Dissatisfied</v>
      </c>
      <c r="N480" s="9" t="s">
        <v>20</v>
      </c>
      <c r="O480" s="3">
        <v>3</v>
      </c>
      <c r="P480" s="9" t="str">
        <f>VLOOKUP(O480,Mapping!$A$9:$B$12,2,0)</f>
        <v>High</v>
      </c>
      <c r="Q480" s="3">
        <v>1</v>
      </c>
      <c r="R480" s="9" t="str">
        <f>VLOOKUP(Q480,Mapping!$A$16:$B$20,2,0)</f>
        <v>Entry Level</v>
      </c>
      <c r="S480" s="9" t="s">
        <v>31</v>
      </c>
      <c r="T480" s="3">
        <v>3</v>
      </c>
      <c r="U480" s="9" t="str">
        <f>VLOOKUP(T480,Mapping!$E$9:$F$12,2,0)</f>
        <v>Neutral</v>
      </c>
      <c r="V480" s="9" t="s">
        <v>22</v>
      </c>
      <c r="W480" s="5">
        <v>2096</v>
      </c>
      <c r="X480" s="3">
        <v>1</v>
      </c>
      <c r="Y480" s="9" t="s">
        <v>17</v>
      </c>
      <c r="Z480" s="4">
        <v>11</v>
      </c>
      <c r="AA480" s="24">
        <f>HR_Analytics[[#This Row],[Salary Hike]]/100</f>
        <v>0.11</v>
      </c>
      <c r="AB480" s="3">
        <v>3</v>
      </c>
      <c r="AC480" s="9" t="str">
        <f>VLOOKUP(AB480,Mapping!$E$2:$F$3,2,0)</f>
        <v>Excellent</v>
      </c>
      <c r="AD480" s="3">
        <v>3</v>
      </c>
      <c r="AE480" s="9" t="str">
        <f>VLOOKUP(AD480,Mapping!$E$16:$F$19,2,0)</f>
        <v>Neutral</v>
      </c>
      <c r="AF480" s="3">
        <v>0</v>
      </c>
      <c r="AG480" s="3">
        <v>7</v>
      </c>
      <c r="AH480" s="3" t="str" cm="1">
        <f t="array" ref="AH480">_xlfn.IFS(HR_Analytics[[#This Row],[Total Working Years]]&lt;=2,"0-2",HR_Analytics[[#This Row],[Total Working Years]]&lt;=5,"2-5",HR_Analytics[[#This Row],[Total Working Years]]&lt;=10,"5-10",HR_Analytics[[#This Row],[Total Working Years]]&lt;=20,"10-20",HR_Analytics[[#This Row],[Total Working Years]]&lt;=40,"20-40")</f>
        <v>5-10</v>
      </c>
      <c r="AI480" s="3">
        <v>1</v>
      </c>
      <c r="AJ480" s="3">
        <v>3</v>
      </c>
      <c r="AK480" s="9" t="str">
        <f>VLOOKUP(AJ480,Mapping!$J$10:$K$13,2,0)</f>
        <v>Better</v>
      </c>
      <c r="AL480" s="3">
        <v>7</v>
      </c>
      <c r="AM480" s="3" t="str" cm="1">
        <f t="array" ref="AM480">_xlfn.IFS(HR_Analytics[[#This Row],[Years At Company]]&lt;=2,"0-2",HR_Analytics[[#This Row],[Years At Company]]&lt;=5,"2-5",HR_Analytics[[#This Row],[Years At Company]]&lt;=10,"5-10",HR_Analytics[[#This Row],[Years At Company]]&lt;=20,"10-20",HR_Analytics[[#This Row],[Years At Company]]&lt;=40,"20-40")</f>
        <v>5-10</v>
      </c>
      <c r="AN480" s="3">
        <v>4</v>
      </c>
      <c r="AO480" s="3" t="str" cm="1">
        <f t="array" ref="AO480">_xlfn.IFS(HR_Analytics[[#This Row],[Years In Current Role]]&lt;=2,"0-2",HR_Analytics[[#This Row],[Years In Current Role]]&lt;=5,"2-5",HR_Analytics[[#This Row],[Years In Current Role]]&lt;=10,"5-10",HR_Analytics[[#This Row],[Years In Current Role]]&lt;=15,"10-15",HR_Analytics[[#This Row],[Years In Current Role]]&gt;15,"Above 15")</f>
        <v>2-5</v>
      </c>
      <c r="AP480" s="3">
        <v>0</v>
      </c>
      <c r="AQ480" s="14" t="str" cm="1">
        <f t="array" ref="AQ480">_xlfn.IFS(HR_Analytics[[#This Row],[Years Since Last Promotion]]&lt;=2,"0-2",HR_Analytics[[#This Row],[Years Since Last Promotion]]&lt;=5,"2-5",HR_Analytics[[#This Row],[Years Since Last Promotion]]&lt;=10,"5-10",HR_Analytics[[#This Row],[Years Since Last Promotion]]&lt;=15,"10-15")</f>
        <v>0-2</v>
      </c>
      <c r="AR480" s="14">
        <v>6</v>
      </c>
      <c r="AS480" s="3" t="str" cm="1">
        <f t="array" ref="AS4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81" spans="1:45" x14ac:dyDescent="0.25">
      <c r="A481" s="12">
        <v>24</v>
      </c>
      <c r="B481" s="12" t="str" cm="1">
        <f t="array" ref="B481">_xlfn.IFS(HR_Analytics[[#This Row],[Age]]&lt;=30,"Below 30",HR_Analytics[[#This Row],[Age]]&lt;=40,"30-40",HR_Analytics[[#This Row],[Age]]&lt;=60,"40-60")</f>
        <v>Below 30</v>
      </c>
      <c r="C481" s="9" t="s">
        <v>10</v>
      </c>
      <c r="D481" s="9" t="s">
        <v>18</v>
      </c>
      <c r="E481" s="9" t="s">
        <v>19</v>
      </c>
      <c r="F481" s="3">
        <v>7</v>
      </c>
      <c r="G481" s="3" t="str" cm="1">
        <f t="array" ref="G481">_xlfn.IFS(HR_Analytics[[#This Row],[Distance From Home]]&lt;=5,"1-5",HR_Analytics[[#This Row],[Distance From Home]]&lt;=10,"5-10",HR_Analytics[[#This Row],[Distance From Home]]&lt;=15,"10-15",HR_Analytics[[#This Row],[Distance From Home]]&lt;=20,"15-20",HR_Analytics[[#This Row],[Distance From Home]]&gt;20,"Above 20")</f>
        <v>5-10</v>
      </c>
      <c r="H481" s="3">
        <v>3</v>
      </c>
      <c r="I481" s="9" t="str">
        <f>VLOOKUP(H481,Mapping!$J$2:$K$6,2,0)</f>
        <v>Bachelors</v>
      </c>
      <c r="J481" s="9" t="s">
        <v>13</v>
      </c>
      <c r="K481" s="3">
        <v>647</v>
      </c>
      <c r="L481" s="3">
        <v>1</v>
      </c>
      <c r="M481" s="9" t="str">
        <f>VLOOKUP(L481,Mapping!$A$2:$B$5,2,0)</f>
        <v>Very Dissatisfied</v>
      </c>
      <c r="N481" s="9" t="s">
        <v>14</v>
      </c>
      <c r="O481" s="3">
        <v>3</v>
      </c>
      <c r="P481" s="9" t="str">
        <f>VLOOKUP(O481,Mapping!$A$9:$B$12,2,0)</f>
        <v>High</v>
      </c>
      <c r="Q481" s="3">
        <v>1</v>
      </c>
      <c r="R481" s="9" t="str">
        <f>VLOOKUP(Q481,Mapping!$A$16:$B$20,2,0)</f>
        <v>Entry Level</v>
      </c>
      <c r="S481" s="9" t="s">
        <v>24</v>
      </c>
      <c r="T481" s="3">
        <v>3</v>
      </c>
      <c r="U481" s="9" t="str">
        <f>VLOOKUP(T481,Mapping!$E$9:$F$12,2,0)</f>
        <v>Neutral</v>
      </c>
      <c r="V481" s="9" t="s">
        <v>22</v>
      </c>
      <c r="W481" s="5">
        <v>2886</v>
      </c>
      <c r="X481" s="3">
        <v>1</v>
      </c>
      <c r="Y481" s="9" t="s">
        <v>10</v>
      </c>
      <c r="Z481" s="4">
        <v>16</v>
      </c>
      <c r="AA481" s="24">
        <f>HR_Analytics[[#This Row],[Salary Hike]]/100</f>
        <v>0.16</v>
      </c>
      <c r="AB481" s="3">
        <v>3</v>
      </c>
      <c r="AC481" s="9" t="str">
        <f>VLOOKUP(AB481,Mapping!$E$2:$F$3,2,0)</f>
        <v>Excellent</v>
      </c>
      <c r="AD481" s="3">
        <v>4</v>
      </c>
      <c r="AE481" s="9" t="str">
        <f>VLOOKUP(AD481,Mapping!$E$16:$F$19,2,0)</f>
        <v>Satisfied</v>
      </c>
      <c r="AF481" s="3">
        <v>1</v>
      </c>
      <c r="AG481" s="3">
        <v>6</v>
      </c>
      <c r="AH481" s="3" t="str" cm="1">
        <f t="array" ref="AH481">_xlfn.IFS(HR_Analytics[[#This Row],[Total Working Years]]&lt;=2,"0-2",HR_Analytics[[#This Row],[Total Working Years]]&lt;=5,"2-5",HR_Analytics[[#This Row],[Total Working Years]]&lt;=10,"5-10",HR_Analytics[[#This Row],[Total Working Years]]&lt;=20,"10-20",HR_Analytics[[#This Row],[Total Working Years]]&lt;=40,"20-40")</f>
        <v>5-10</v>
      </c>
      <c r="AI481" s="3">
        <v>4</v>
      </c>
      <c r="AJ481" s="3">
        <v>3</v>
      </c>
      <c r="AK481" s="9" t="str">
        <f>VLOOKUP(AJ481,Mapping!$J$10:$K$13,2,0)</f>
        <v>Better</v>
      </c>
      <c r="AL481" s="3">
        <v>6</v>
      </c>
      <c r="AM481" s="3" t="str" cm="1">
        <f t="array" ref="AM481">_xlfn.IFS(HR_Analytics[[#This Row],[Years At Company]]&lt;=2,"0-2",HR_Analytics[[#This Row],[Years At Company]]&lt;=5,"2-5",HR_Analytics[[#This Row],[Years At Company]]&lt;=10,"5-10",HR_Analytics[[#This Row],[Years At Company]]&lt;=20,"10-20",HR_Analytics[[#This Row],[Years At Company]]&lt;=40,"20-40")</f>
        <v>5-10</v>
      </c>
      <c r="AN481" s="3">
        <v>3</v>
      </c>
      <c r="AO481" s="3" t="str" cm="1">
        <f t="array" ref="AO481">_xlfn.IFS(HR_Analytics[[#This Row],[Years In Current Role]]&lt;=2,"0-2",HR_Analytics[[#This Row],[Years In Current Role]]&lt;=5,"2-5",HR_Analytics[[#This Row],[Years In Current Role]]&lt;=10,"5-10",HR_Analytics[[#This Row],[Years In Current Role]]&lt;=15,"10-15",HR_Analytics[[#This Row],[Years In Current Role]]&gt;15,"Above 15")</f>
        <v>2-5</v>
      </c>
      <c r="AP481" s="3">
        <v>1</v>
      </c>
      <c r="AQ481" s="14" t="str" cm="1">
        <f t="array" ref="AQ481">_xlfn.IFS(HR_Analytics[[#This Row],[Years Since Last Promotion]]&lt;=2,"0-2",HR_Analytics[[#This Row],[Years Since Last Promotion]]&lt;=5,"2-5",HR_Analytics[[#This Row],[Years Since Last Promotion]]&lt;=10,"5-10",HR_Analytics[[#This Row],[Years Since Last Promotion]]&lt;=15,"10-15")</f>
        <v>0-2</v>
      </c>
      <c r="AR481" s="14">
        <v>2</v>
      </c>
      <c r="AS481" s="3" t="str" cm="1">
        <f t="array" ref="AS4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82" spans="1:45" x14ac:dyDescent="0.25">
      <c r="A482" s="12">
        <v>30</v>
      </c>
      <c r="B482" s="12" t="str" cm="1">
        <f t="array" ref="B482">_xlfn.IFS(HR_Analytics[[#This Row],[Age]]&lt;=30,"Below 30",HR_Analytics[[#This Row],[Age]]&lt;=40,"30-40",HR_Analytics[[#This Row],[Age]]&lt;=60,"40-60")</f>
        <v>Below 30</v>
      </c>
      <c r="C482" s="9" t="s">
        <v>10</v>
      </c>
      <c r="D482" s="9" t="s">
        <v>18</v>
      </c>
      <c r="E482" s="9" t="s">
        <v>12</v>
      </c>
      <c r="F482" s="3">
        <v>12</v>
      </c>
      <c r="G482" s="3" t="str" cm="1">
        <f t="array" ref="G482">_xlfn.IFS(HR_Analytics[[#This Row],[Distance From Home]]&lt;=5,"1-5",HR_Analytics[[#This Row],[Distance From Home]]&lt;=10,"5-10",HR_Analytics[[#This Row],[Distance From Home]]&lt;=15,"10-15",HR_Analytics[[#This Row],[Distance From Home]]&lt;=20,"15-20",HR_Analytics[[#This Row],[Distance From Home]]&gt;20,"Above 20")</f>
        <v>10-15</v>
      </c>
      <c r="H482" s="3">
        <v>4</v>
      </c>
      <c r="I482" s="9" t="str">
        <f>VLOOKUP(H482,Mapping!$J$2:$K$6,2,0)</f>
        <v>Masters</v>
      </c>
      <c r="J482" s="9" t="s">
        <v>13</v>
      </c>
      <c r="K482" s="3">
        <v>648</v>
      </c>
      <c r="L482" s="3">
        <v>2</v>
      </c>
      <c r="M482" s="9" t="str">
        <f>VLOOKUP(L482,Mapping!$A$2:$B$5,2,0)</f>
        <v>Dissatisfied</v>
      </c>
      <c r="N482" s="9" t="s">
        <v>20</v>
      </c>
      <c r="O482" s="3">
        <v>2</v>
      </c>
      <c r="P482" s="9" t="str">
        <f>VLOOKUP(O482,Mapping!$A$9:$B$12,2,0)</f>
        <v>Medium</v>
      </c>
      <c r="Q482" s="3">
        <v>1</v>
      </c>
      <c r="R482" s="9" t="str">
        <f>VLOOKUP(Q482,Mapping!$A$16:$B$20,2,0)</f>
        <v>Entry Level</v>
      </c>
      <c r="S482" s="9" t="s">
        <v>31</v>
      </c>
      <c r="T482" s="3">
        <v>1</v>
      </c>
      <c r="U482" s="9" t="str">
        <f>VLOOKUP(T482,Mapping!$E$9:$F$12,2,0)</f>
        <v>Very Dissatisfied</v>
      </c>
      <c r="V482" s="9" t="s">
        <v>22</v>
      </c>
      <c r="W482" s="5">
        <v>2033</v>
      </c>
      <c r="X482" s="3">
        <v>1</v>
      </c>
      <c r="Y482" s="9" t="s">
        <v>17</v>
      </c>
      <c r="Z482" s="4">
        <v>18</v>
      </c>
      <c r="AA482" s="24">
        <f>HR_Analytics[[#This Row],[Salary Hike]]/100</f>
        <v>0.18</v>
      </c>
      <c r="AB482" s="3">
        <v>3</v>
      </c>
      <c r="AC482" s="9" t="str">
        <f>VLOOKUP(AB482,Mapping!$E$2:$F$3,2,0)</f>
        <v>Excellent</v>
      </c>
      <c r="AD482" s="3">
        <v>3</v>
      </c>
      <c r="AE482" s="9" t="str">
        <f>VLOOKUP(AD482,Mapping!$E$16:$F$19,2,0)</f>
        <v>Neutral</v>
      </c>
      <c r="AF482" s="3">
        <v>1</v>
      </c>
      <c r="AG482" s="3">
        <v>1</v>
      </c>
      <c r="AH482" s="3" t="str" cm="1">
        <f t="array" ref="AH482">_xlfn.IFS(HR_Analytics[[#This Row],[Total Working Years]]&lt;=2,"0-2",HR_Analytics[[#This Row],[Total Working Years]]&lt;=5,"2-5",HR_Analytics[[#This Row],[Total Working Years]]&lt;=10,"5-10",HR_Analytics[[#This Row],[Total Working Years]]&lt;=20,"10-20",HR_Analytics[[#This Row],[Total Working Years]]&lt;=40,"20-40")</f>
        <v>0-2</v>
      </c>
      <c r="AI482" s="3">
        <v>2</v>
      </c>
      <c r="AJ482" s="3">
        <v>4</v>
      </c>
      <c r="AK482" s="9" t="str">
        <f>VLOOKUP(AJ482,Mapping!$J$10:$K$13,2,0)</f>
        <v>Best</v>
      </c>
      <c r="AL482" s="3">
        <v>1</v>
      </c>
      <c r="AM482" s="3" t="str" cm="1">
        <f t="array" ref="AM482">_xlfn.IFS(HR_Analytics[[#This Row],[Years At Company]]&lt;=2,"0-2",HR_Analytics[[#This Row],[Years At Company]]&lt;=5,"2-5",HR_Analytics[[#This Row],[Years At Company]]&lt;=10,"5-10",HR_Analytics[[#This Row],[Years At Company]]&lt;=20,"10-20",HR_Analytics[[#This Row],[Years At Company]]&lt;=40,"20-40")</f>
        <v>0-2</v>
      </c>
      <c r="AN482" s="3">
        <v>0</v>
      </c>
      <c r="AO482" s="3" t="str" cm="1">
        <f t="array" ref="AO482">_xlfn.IFS(HR_Analytics[[#This Row],[Years In Current Role]]&lt;=2,"0-2",HR_Analytics[[#This Row],[Years In Current Role]]&lt;=5,"2-5",HR_Analytics[[#This Row],[Years In Current Role]]&lt;=10,"5-10",HR_Analytics[[#This Row],[Years In Current Role]]&lt;=15,"10-15",HR_Analytics[[#This Row],[Years In Current Role]]&gt;15,"Above 15")</f>
        <v>0-2</v>
      </c>
      <c r="AP482" s="3">
        <v>0</v>
      </c>
      <c r="AQ482" s="14" t="str" cm="1">
        <f t="array" ref="AQ482">_xlfn.IFS(HR_Analytics[[#This Row],[Years Since Last Promotion]]&lt;=2,"0-2",HR_Analytics[[#This Row],[Years Since Last Promotion]]&lt;=5,"2-5",HR_Analytics[[#This Row],[Years Since Last Promotion]]&lt;=10,"5-10",HR_Analytics[[#This Row],[Years Since Last Promotion]]&lt;=15,"10-15")</f>
        <v>0-2</v>
      </c>
      <c r="AR482" s="14">
        <v>0</v>
      </c>
      <c r="AS482" s="3" t="str" cm="1">
        <f t="array" ref="AS4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83" spans="1:45" x14ac:dyDescent="0.25">
      <c r="A483" s="12">
        <v>34</v>
      </c>
      <c r="B483" s="12" t="str" cm="1">
        <f t="array" ref="B483">_xlfn.IFS(HR_Analytics[[#This Row],[Age]]&lt;=30,"Below 30",HR_Analytics[[#This Row],[Age]]&lt;=40,"30-40",HR_Analytics[[#This Row],[Age]]&lt;=60,"40-60")</f>
        <v>30-40</v>
      </c>
      <c r="C483" s="9" t="s">
        <v>17</v>
      </c>
      <c r="D483" s="9" t="s">
        <v>11</v>
      </c>
      <c r="E483" s="9" t="s">
        <v>19</v>
      </c>
      <c r="F483" s="3">
        <v>1</v>
      </c>
      <c r="G483" s="3" t="str" cm="1">
        <f t="array" ref="G483">_xlfn.IFS(HR_Analytics[[#This Row],[Distance From Home]]&lt;=5,"1-5",HR_Analytics[[#This Row],[Distance From Home]]&lt;=10,"5-10",HR_Analytics[[#This Row],[Distance From Home]]&lt;=15,"10-15",HR_Analytics[[#This Row],[Distance From Home]]&lt;=20,"15-20",HR_Analytics[[#This Row],[Distance From Home]]&gt;20,"Above 20")</f>
        <v>1-5</v>
      </c>
      <c r="H483" s="3">
        <v>2</v>
      </c>
      <c r="I483" s="9" t="str">
        <f>VLOOKUP(H483,Mapping!$J$2:$K$6,2,0)</f>
        <v>College</v>
      </c>
      <c r="J483" s="9" t="s">
        <v>13</v>
      </c>
      <c r="K483" s="3">
        <v>649</v>
      </c>
      <c r="L483" s="3">
        <v>2</v>
      </c>
      <c r="M483" s="9" t="str">
        <f>VLOOKUP(L483,Mapping!$A$2:$B$5,2,0)</f>
        <v>Dissatisfied</v>
      </c>
      <c r="N483" s="9" t="s">
        <v>20</v>
      </c>
      <c r="O483" s="3">
        <v>2</v>
      </c>
      <c r="P483" s="9" t="str">
        <f>VLOOKUP(O483,Mapping!$A$9:$B$12,2,0)</f>
        <v>Medium</v>
      </c>
      <c r="Q483" s="3">
        <v>1</v>
      </c>
      <c r="R483" s="9" t="str">
        <f>VLOOKUP(Q483,Mapping!$A$16:$B$20,2,0)</f>
        <v>Entry Level</v>
      </c>
      <c r="S483" s="9" t="s">
        <v>21</v>
      </c>
      <c r="T483" s="3">
        <v>4</v>
      </c>
      <c r="U483" s="9" t="str">
        <f>VLOOKUP(T483,Mapping!$E$9:$F$12,2,0)</f>
        <v>Satisfied</v>
      </c>
      <c r="V483" s="9" t="s">
        <v>22</v>
      </c>
      <c r="W483" s="5">
        <v>3622</v>
      </c>
      <c r="X483" s="3">
        <v>1</v>
      </c>
      <c r="Y483" s="9" t="s">
        <v>10</v>
      </c>
      <c r="Z483" s="4">
        <v>13</v>
      </c>
      <c r="AA483" s="24">
        <f>HR_Analytics[[#This Row],[Salary Hike]]/100</f>
        <v>0.13</v>
      </c>
      <c r="AB483" s="3">
        <v>3</v>
      </c>
      <c r="AC483" s="9" t="str">
        <f>VLOOKUP(AB483,Mapping!$E$2:$F$3,2,0)</f>
        <v>Excellent</v>
      </c>
      <c r="AD483" s="3">
        <v>4</v>
      </c>
      <c r="AE483" s="9" t="str">
        <f>VLOOKUP(AD483,Mapping!$E$16:$F$19,2,0)</f>
        <v>Satisfied</v>
      </c>
      <c r="AF483" s="3">
        <v>1</v>
      </c>
      <c r="AG483" s="3">
        <v>6</v>
      </c>
      <c r="AH483" s="3" t="str" cm="1">
        <f t="array" ref="AH483">_xlfn.IFS(HR_Analytics[[#This Row],[Total Working Years]]&lt;=2,"0-2",HR_Analytics[[#This Row],[Total Working Years]]&lt;=5,"2-5",HR_Analytics[[#This Row],[Total Working Years]]&lt;=10,"5-10",HR_Analytics[[#This Row],[Total Working Years]]&lt;=20,"10-20",HR_Analytics[[#This Row],[Total Working Years]]&lt;=40,"20-40")</f>
        <v>5-10</v>
      </c>
      <c r="AI483" s="3">
        <v>3</v>
      </c>
      <c r="AJ483" s="3">
        <v>3</v>
      </c>
      <c r="AK483" s="9" t="str">
        <f>VLOOKUP(AJ483,Mapping!$J$10:$K$13,2,0)</f>
        <v>Better</v>
      </c>
      <c r="AL483" s="3">
        <v>6</v>
      </c>
      <c r="AM483" s="3" t="str" cm="1">
        <f t="array" ref="AM483">_xlfn.IFS(HR_Analytics[[#This Row],[Years At Company]]&lt;=2,"0-2",HR_Analytics[[#This Row],[Years At Company]]&lt;=5,"2-5",HR_Analytics[[#This Row],[Years At Company]]&lt;=10,"5-10",HR_Analytics[[#This Row],[Years At Company]]&lt;=20,"10-20",HR_Analytics[[#This Row],[Years At Company]]&lt;=40,"20-40")</f>
        <v>5-10</v>
      </c>
      <c r="AN483" s="3">
        <v>5</v>
      </c>
      <c r="AO483" s="3" t="str" cm="1">
        <f t="array" ref="AO483">_xlfn.IFS(HR_Analytics[[#This Row],[Years In Current Role]]&lt;=2,"0-2",HR_Analytics[[#This Row],[Years In Current Role]]&lt;=5,"2-5",HR_Analytics[[#This Row],[Years In Current Role]]&lt;=10,"5-10",HR_Analytics[[#This Row],[Years In Current Role]]&lt;=15,"10-15",HR_Analytics[[#This Row],[Years In Current Role]]&gt;15,"Above 15")</f>
        <v>2-5</v>
      </c>
      <c r="AP483" s="3">
        <v>1</v>
      </c>
      <c r="AQ483" s="14" t="str" cm="1">
        <f t="array" ref="AQ483">_xlfn.IFS(HR_Analytics[[#This Row],[Years Since Last Promotion]]&lt;=2,"0-2",HR_Analytics[[#This Row],[Years Since Last Promotion]]&lt;=5,"2-5",HR_Analytics[[#This Row],[Years Since Last Promotion]]&lt;=10,"5-10",HR_Analytics[[#This Row],[Years Since Last Promotion]]&lt;=15,"10-15")</f>
        <v>0-2</v>
      </c>
      <c r="AR483" s="14">
        <v>3</v>
      </c>
      <c r="AS483" s="3" t="str" cm="1">
        <f t="array" ref="AS4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84" spans="1:45" x14ac:dyDescent="0.25">
      <c r="A484" s="12">
        <v>31</v>
      </c>
      <c r="B484" s="12" t="str" cm="1">
        <f t="array" ref="B484">_xlfn.IFS(HR_Analytics[[#This Row],[Age]]&lt;=30,"Below 30",HR_Analytics[[#This Row],[Age]]&lt;=40,"30-40",HR_Analytics[[#This Row],[Age]]&lt;=60,"40-60")</f>
        <v>30-40</v>
      </c>
      <c r="C484" s="9" t="s">
        <v>10</v>
      </c>
      <c r="D484" s="9" t="s">
        <v>11</v>
      </c>
      <c r="E484" s="9" t="s">
        <v>12</v>
      </c>
      <c r="F484" s="3">
        <v>13</v>
      </c>
      <c r="G484" s="3" t="str" cm="1">
        <f t="array" ref="G484">_xlfn.IFS(HR_Analytics[[#This Row],[Distance From Home]]&lt;=5,"1-5",HR_Analytics[[#This Row],[Distance From Home]]&lt;=10,"5-10",HR_Analytics[[#This Row],[Distance From Home]]&lt;=15,"10-15",HR_Analytics[[#This Row],[Distance From Home]]&lt;=20,"15-20",HR_Analytics[[#This Row],[Distance From Home]]&gt;20,"Above 20")</f>
        <v>10-15</v>
      </c>
      <c r="H484" s="3">
        <v>4</v>
      </c>
      <c r="I484" s="9" t="str">
        <f>VLOOKUP(H484,Mapping!$J$2:$K$6,2,0)</f>
        <v>Masters</v>
      </c>
      <c r="J484" s="9" t="s">
        <v>25</v>
      </c>
      <c r="K484" s="3">
        <v>650</v>
      </c>
      <c r="L484" s="3">
        <v>2</v>
      </c>
      <c r="M484" s="9" t="str">
        <f>VLOOKUP(L484,Mapping!$A$2:$B$5,2,0)</f>
        <v>Dissatisfied</v>
      </c>
      <c r="N484" s="9" t="s">
        <v>20</v>
      </c>
      <c r="O484" s="3">
        <v>3</v>
      </c>
      <c r="P484" s="9" t="str">
        <f>VLOOKUP(O484,Mapping!$A$9:$B$12,2,0)</f>
        <v>High</v>
      </c>
      <c r="Q484" s="3">
        <v>2</v>
      </c>
      <c r="R484" s="9" t="str">
        <f>VLOOKUP(Q484,Mapping!$A$16:$B$20,2,0)</f>
        <v>Junior</v>
      </c>
      <c r="S484" s="9" t="s">
        <v>15</v>
      </c>
      <c r="T484" s="3">
        <v>1</v>
      </c>
      <c r="U484" s="9" t="str">
        <f>VLOOKUP(T484,Mapping!$E$9:$F$12,2,0)</f>
        <v>Very Dissatisfied</v>
      </c>
      <c r="V484" s="9" t="s">
        <v>26</v>
      </c>
      <c r="W484" s="5">
        <v>4233</v>
      </c>
      <c r="X484" s="3">
        <v>2</v>
      </c>
      <c r="Y484" s="9" t="s">
        <v>17</v>
      </c>
      <c r="Z484" s="4">
        <v>17</v>
      </c>
      <c r="AA484" s="24">
        <f>HR_Analytics[[#This Row],[Salary Hike]]/100</f>
        <v>0.17</v>
      </c>
      <c r="AB484" s="3">
        <v>3</v>
      </c>
      <c r="AC484" s="9" t="str">
        <f>VLOOKUP(AB484,Mapping!$E$2:$F$3,2,0)</f>
        <v>Excellent</v>
      </c>
      <c r="AD484" s="3">
        <v>3</v>
      </c>
      <c r="AE484" s="9" t="str">
        <f>VLOOKUP(AD484,Mapping!$E$16:$F$19,2,0)</f>
        <v>Neutral</v>
      </c>
      <c r="AF484" s="3">
        <v>0</v>
      </c>
      <c r="AG484" s="3">
        <v>9</v>
      </c>
      <c r="AH484" s="3" t="str" cm="1">
        <f t="array" ref="AH484">_xlfn.IFS(HR_Analytics[[#This Row],[Total Working Years]]&lt;=2,"0-2",HR_Analytics[[#This Row],[Total Working Years]]&lt;=5,"2-5",HR_Analytics[[#This Row],[Total Working Years]]&lt;=10,"5-10",HR_Analytics[[#This Row],[Total Working Years]]&lt;=20,"10-20",HR_Analytics[[#This Row],[Total Working Years]]&lt;=40,"20-40")</f>
        <v>5-10</v>
      </c>
      <c r="AI484" s="3">
        <v>2</v>
      </c>
      <c r="AJ484" s="3">
        <v>1</v>
      </c>
      <c r="AK484" s="9" t="str">
        <f>VLOOKUP(AJ484,Mapping!$J$10:$K$13,2,0)</f>
        <v>Bad</v>
      </c>
      <c r="AL484" s="3">
        <v>3</v>
      </c>
      <c r="AM484" s="3" t="str" cm="1">
        <f t="array" ref="AM484">_xlfn.IFS(HR_Analytics[[#This Row],[Years At Company]]&lt;=2,"0-2",HR_Analytics[[#This Row],[Years At Company]]&lt;=5,"2-5",HR_Analytics[[#This Row],[Years At Company]]&lt;=10,"5-10",HR_Analytics[[#This Row],[Years At Company]]&lt;=20,"10-20",HR_Analytics[[#This Row],[Years At Company]]&lt;=40,"20-40")</f>
        <v>2-5</v>
      </c>
      <c r="AN484" s="3">
        <v>1</v>
      </c>
      <c r="AO484" s="3" t="str" cm="1">
        <f t="array" ref="AO484">_xlfn.IFS(HR_Analytics[[#This Row],[Years In Current Role]]&lt;=2,"0-2",HR_Analytics[[#This Row],[Years In Current Role]]&lt;=5,"2-5",HR_Analytics[[#This Row],[Years In Current Role]]&lt;=10,"5-10",HR_Analytics[[#This Row],[Years In Current Role]]&lt;=15,"10-15",HR_Analytics[[#This Row],[Years In Current Role]]&gt;15,"Above 15")</f>
        <v>0-2</v>
      </c>
      <c r="AP484" s="3">
        <v>1</v>
      </c>
      <c r="AQ484" s="14" t="str" cm="1">
        <f t="array" ref="AQ484">_xlfn.IFS(HR_Analytics[[#This Row],[Years Since Last Promotion]]&lt;=2,"0-2",HR_Analytics[[#This Row],[Years Since Last Promotion]]&lt;=5,"2-5",HR_Analytics[[#This Row],[Years Since Last Promotion]]&lt;=10,"5-10",HR_Analytics[[#This Row],[Years Since Last Promotion]]&lt;=15,"10-15")</f>
        <v>0-2</v>
      </c>
      <c r="AR484" s="14">
        <v>2</v>
      </c>
      <c r="AS484" s="3" t="str" cm="1">
        <f t="array" ref="AS4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85" spans="1:45" x14ac:dyDescent="0.25">
      <c r="A485" s="12">
        <v>35</v>
      </c>
      <c r="B485" s="12" t="str" cm="1">
        <f t="array" ref="B485">_xlfn.IFS(HR_Analytics[[#This Row],[Age]]&lt;=30,"Below 30",HR_Analytics[[#This Row],[Age]]&lt;=40,"30-40",HR_Analytics[[#This Row],[Age]]&lt;=60,"40-60")</f>
        <v>30-40</v>
      </c>
      <c r="C485" s="9" t="s">
        <v>17</v>
      </c>
      <c r="D485" s="9" t="s">
        <v>11</v>
      </c>
      <c r="E485" s="9" t="s">
        <v>19</v>
      </c>
      <c r="F485" s="3">
        <v>25</v>
      </c>
      <c r="G485" s="3" t="str" cm="1">
        <f t="array" ref="G485">_xlfn.IFS(HR_Analytics[[#This Row],[Distance From Home]]&lt;=5,"1-5",HR_Analytics[[#This Row],[Distance From Home]]&lt;=10,"5-10",HR_Analytics[[#This Row],[Distance From Home]]&lt;=15,"10-15",HR_Analytics[[#This Row],[Distance From Home]]&lt;=20,"15-20",HR_Analytics[[#This Row],[Distance From Home]]&gt;20,"Above 20")</f>
        <v>Above 20</v>
      </c>
      <c r="H485" s="3">
        <v>2</v>
      </c>
      <c r="I485" s="9" t="str">
        <f>VLOOKUP(H485,Mapping!$J$2:$K$6,2,0)</f>
        <v>College</v>
      </c>
      <c r="J485" s="9" t="s">
        <v>23</v>
      </c>
      <c r="K485" s="3">
        <v>652</v>
      </c>
      <c r="L485" s="3">
        <v>1</v>
      </c>
      <c r="M485" s="9" t="str">
        <f>VLOOKUP(L485,Mapping!$A$2:$B$5,2,0)</f>
        <v>Very Dissatisfied</v>
      </c>
      <c r="N485" s="9" t="s">
        <v>20</v>
      </c>
      <c r="O485" s="3">
        <v>2</v>
      </c>
      <c r="P485" s="9" t="str">
        <f>VLOOKUP(O485,Mapping!$A$9:$B$12,2,0)</f>
        <v>Medium</v>
      </c>
      <c r="Q485" s="3">
        <v>2</v>
      </c>
      <c r="R485" s="9" t="str">
        <f>VLOOKUP(Q485,Mapping!$A$16:$B$20,2,0)</f>
        <v>Junior</v>
      </c>
      <c r="S485" s="9" t="s">
        <v>24</v>
      </c>
      <c r="T485" s="3">
        <v>4</v>
      </c>
      <c r="U485" s="9" t="str">
        <f>VLOOKUP(T485,Mapping!$E$9:$F$12,2,0)</f>
        <v>Satisfied</v>
      </c>
      <c r="V485" s="9" t="s">
        <v>16</v>
      </c>
      <c r="W485" s="5">
        <v>3681</v>
      </c>
      <c r="X485" s="3">
        <v>4</v>
      </c>
      <c r="Y485" s="9" t="s">
        <v>17</v>
      </c>
      <c r="Z485" s="4">
        <v>14</v>
      </c>
      <c r="AA485" s="24">
        <f>HR_Analytics[[#This Row],[Salary Hike]]/100</f>
        <v>0.14000000000000001</v>
      </c>
      <c r="AB485" s="3">
        <v>3</v>
      </c>
      <c r="AC485" s="9" t="str">
        <f>VLOOKUP(AB485,Mapping!$E$2:$F$3,2,0)</f>
        <v>Excellent</v>
      </c>
      <c r="AD485" s="3">
        <v>4</v>
      </c>
      <c r="AE485" s="9" t="str">
        <f>VLOOKUP(AD485,Mapping!$E$16:$F$19,2,0)</f>
        <v>Satisfied</v>
      </c>
      <c r="AF485" s="3">
        <v>0</v>
      </c>
      <c r="AG485" s="3">
        <v>9</v>
      </c>
      <c r="AH485" s="3" t="str" cm="1">
        <f t="array" ref="AH485">_xlfn.IFS(HR_Analytics[[#This Row],[Total Working Years]]&lt;=2,"0-2",HR_Analytics[[#This Row],[Total Working Years]]&lt;=5,"2-5",HR_Analytics[[#This Row],[Total Working Years]]&lt;=10,"5-10",HR_Analytics[[#This Row],[Total Working Years]]&lt;=20,"10-20",HR_Analytics[[#This Row],[Total Working Years]]&lt;=40,"20-40")</f>
        <v>5-10</v>
      </c>
      <c r="AI485" s="3">
        <v>3</v>
      </c>
      <c r="AJ485" s="3">
        <v>3</v>
      </c>
      <c r="AK485" s="9" t="str">
        <f>VLOOKUP(AJ485,Mapping!$J$10:$K$13,2,0)</f>
        <v>Better</v>
      </c>
      <c r="AL485" s="3">
        <v>3</v>
      </c>
      <c r="AM485" s="3" t="str" cm="1">
        <f t="array" ref="AM485">_xlfn.IFS(HR_Analytics[[#This Row],[Years At Company]]&lt;=2,"0-2",HR_Analytics[[#This Row],[Years At Company]]&lt;=5,"2-5",HR_Analytics[[#This Row],[Years At Company]]&lt;=10,"5-10",HR_Analytics[[#This Row],[Years At Company]]&lt;=20,"10-20",HR_Analytics[[#This Row],[Years At Company]]&lt;=40,"20-40")</f>
        <v>2-5</v>
      </c>
      <c r="AN485" s="3">
        <v>2</v>
      </c>
      <c r="AO485" s="3" t="str" cm="1">
        <f t="array" ref="AO485">_xlfn.IFS(HR_Analytics[[#This Row],[Years In Current Role]]&lt;=2,"0-2",HR_Analytics[[#This Row],[Years In Current Role]]&lt;=5,"2-5",HR_Analytics[[#This Row],[Years In Current Role]]&lt;=10,"5-10",HR_Analytics[[#This Row],[Years In Current Role]]&lt;=15,"10-15",HR_Analytics[[#This Row],[Years In Current Role]]&gt;15,"Above 15")</f>
        <v>0-2</v>
      </c>
      <c r="AP485" s="3">
        <v>0</v>
      </c>
      <c r="AQ485" s="14" t="str" cm="1">
        <f t="array" ref="AQ485">_xlfn.IFS(HR_Analytics[[#This Row],[Years Since Last Promotion]]&lt;=2,"0-2",HR_Analytics[[#This Row],[Years Since Last Promotion]]&lt;=5,"2-5",HR_Analytics[[#This Row],[Years Since Last Promotion]]&lt;=10,"5-10",HR_Analytics[[#This Row],[Years Since Last Promotion]]&lt;=15,"10-15")</f>
        <v>0-2</v>
      </c>
      <c r="AR485" s="14">
        <v>2</v>
      </c>
      <c r="AS485" s="3" t="str" cm="1">
        <f t="array" ref="AS4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86" spans="1:45" x14ac:dyDescent="0.25">
      <c r="A486" s="12">
        <v>31</v>
      </c>
      <c r="B486" s="12" t="str" cm="1">
        <f t="array" ref="B486">_xlfn.IFS(HR_Analytics[[#This Row],[Age]]&lt;=30,"Below 30",HR_Analytics[[#This Row],[Age]]&lt;=40,"30-40",HR_Analytics[[#This Row],[Age]]&lt;=60,"40-60")</f>
        <v>30-40</v>
      </c>
      <c r="C486" s="9" t="s">
        <v>17</v>
      </c>
      <c r="D486" s="9" t="s">
        <v>11</v>
      </c>
      <c r="E486" s="9" t="s">
        <v>12</v>
      </c>
      <c r="F486" s="3">
        <v>6</v>
      </c>
      <c r="G486" s="3" t="str" cm="1">
        <f t="array" ref="G486">_xlfn.IFS(HR_Analytics[[#This Row],[Distance From Home]]&lt;=5,"1-5",HR_Analytics[[#This Row],[Distance From Home]]&lt;=10,"5-10",HR_Analytics[[#This Row],[Distance From Home]]&lt;=15,"10-15",HR_Analytics[[#This Row],[Distance From Home]]&lt;=20,"15-20",HR_Analytics[[#This Row],[Distance From Home]]&gt;20,"Above 20")</f>
        <v>5-10</v>
      </c>
      <c r="H486" s="3">
        <v>4</v>
      </c>
      <c r="I486" s="9" t="str">
        <f>VLOOKUP(H486,Mapping!$J$2:$K$6,2,0)</f>
        <v>Masters</v>
      </c>
      <c r="J486" s="9" t="s">
        <v>25</v>
      </c>
      <c r="K486" s="3">
        <v>653</v>
      </c>
      <c r="L486" s="3">
        <v>1</v>
      </c>
      <c r="M486" s="9" t="str">
        <f>VLOOKUP(L486,Mapping!$A$2:$B$5,2,0)</f>
        <v>Very Dissatisfied</v>
      </c>
      <c r="N486" s="9" t="s">
        <v>20</v>
      </c>
      <c r="O486" s="3">
        <v>4</v>
      </c>
      <c r="P486" s="9" t="str">
        <f>VLOOKUP(O486,Mapping!$A$9:$B$12,2,0)</f>
        <v>Very High</v>
      </c>
      <c r="Q486" s="3">
        <v>2</v>
      </c>
      <c r="R486" s="9" t="str">
        <f>VLOOKUP(Q486,Mapping!$A$16:$B$20,2,0)</f>
        <v>Junior</v>
      </c>
      <c r="S486" s="9" t="s">
        <v>15</v>
      </c>
      <c r="T486" s="3">
        <v>4</v>
      </c>
      <c r="U486" s="9" t="str">
        <f>VLOOKUP(T486,Mapping!$E$9:$F$12,2,0)</f>
        <v>Satisfied</v>
      </c>
      <c r="V486" s="9" t="s">
        <v>26</v>
      </c>
      <c r="W486" s="5">
        <v>5460</v>
      </c>
      <c r="X486" s="3">
        <v>4</v>
      </c>
      <c r="Y486" s="9" t="s">
        <v>17</v>
      </c>
      <c r="Z486" s="4">
        <v>22</v>
      </c>
      <c r="AA486" s="24">
        <f>HR_Analytics[[#This Row],[Salary Hike]]/100</f>
        <v>0.22</v>
      </c>
      <c r="AB486" s="3">
        <v>4</v>
      </c>
      <c r="AC486" s="9" t="str">
        <f>VLOOKUP(AB486,Mapping!$E$2:$F$3,2,0)</f>
        <v>Outstanding</v>
      </c>
      <c r="AD486" s="3">
        <v>4</v>
      </c>
      <c r="AE486" s="9" t="str">
        <f>VLOOKUP(AD486,Mapping!$E$16:$F$19,2,0)</f>
        <v>Satisfied</v>
      </c>
      <c r="AF486" s="3">
        <v>2</v>
      </c>
      <c r="AG486" s="3">
        <v>13</v>
      </c>
      <c r="AH486" s="3" t="str" cm="1">
        <f t="array" ref="AH486">_xlfn.IFS(HR_Analytics[[#This Row],[Total Working Years]]&lt;=2,"0-2",HR_Analytics[[#This Row],[Total Working Years]]&lt;=5,"2-5",HR_Analytics[[#This Row],[Total Working Years]]&lt;=10,"5-10",HR_Analytics[[#This Row],[Total Working Years]]&lt;=20,"10-20",HR_Analytics[[#This Row],[Total Working Years]]&lt;=40,"20-40")</f>
        <v>10-20</v>
      </c>
      <c r="AI486" s="3">
        <v>4</v>
      </c>
      <c r="AJ486" s="3">
        <v>4</v>
      </c>
      <c r="AK486" s="9" t="str">
        <f>VLOOKUP(AJ486,Mapping!$J$10:$K$13,2,0)</f>
        <v>Best</v>
      </c>
      <c r="AL486" s="3">
        <v>7</v>
      </c>
      <c r="AM486" s="3" t="str" cm="1">
        <f t="array" ref="AM486">_xlfn.IFS(HR_Analytics[[#This Row],[Years At Company]]&lt;=2,"0-2",HR_Analytics[[#This Row],[Years At Company]]&lt;=5,"2-5",HR_Analytics[[#This Row],[Years At Company]]&lt;=10,"5-10",HR_Analytics[[#This Row],[Years At Company]]&lt;=20,"10-20",HR_Analytics[[#This Row],[Years At Company]]&lt;=40,"20-40")</f>
        <v>5-10</v>
      </c>
      <c r="AN486" s="3">
        <v>7</v>
      </c>
      <c r="AO486" s="3" t="str" cm="1">
        <f t="array" ref="AO486">_xlfn.IFS(HR_Analytics[[#This Row],[Years In Current Role]]&lt;=2,"0-2",HR_Analytics[[#This Row],[Years In Current Role]]&lt;=5,"2-5",HR_Analytics[[#This Row],[Years In Current Role]]&lt;=10,"5-10",HR_Analytics[[#This Row],[Years In Current Role]]&lt;=15,"10-15",HR_Analytics[[#This Row],[Years In Current Role]]&gt;15,"Above 15")</f>
        <v>5-10</v>
      </c>
      <c r="AP486" s="3">
        <v>5</v>
      </c>
      <c r="AQ486" s="14" t="str" cm="1">
        <f t="array" ref="AQ486">_xlfn.IFS(HR_Analytics[[#This Row],[Years Since Last Promotion]]&lt;=2,"0-2",HR_Analytics[[#This Row],[Years Since Last Promotion]]&lt;=5,"2-5",HR_Analytics[[#This Row],[Years Since Last Promotion]]&lt;=10,"5-10",HR_Analytics[[#This Row],[Years Since Last Promotion]]&lt;=15,"10-15")</f>
        <v>2-5</v>
      </c>
      <c r="AR486" s="14">
        <v>7</v>
      </c>
      <c r="AS486" s="3" t="str" cm="1">
        <f t="array" ref="AS4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87" spans="1:45" x14ac:dyDescent="0.25">
      <c r="A487" s="12">
        <v>27</v>
      </c>
      <c r="B487" s="12" t="str" cm="1">
        <f t="array" ref="B487">_xlfn.IFS(HR_Analytics[[#This Row],[Age]]&lt;=30,"Below 30",HR_Analytics[[#This Row],[Age]]&lt;=40,"30-40",HR_Analytics[[#This Row],[Age]]&lt;=60,"40-60")</f>
        <v>Below 30</v>
      </c>
      <c r="C487" s="9" t="s">
        <v>17</v>
      </c>
      <c r="D487" s="9" t="s">
        <v>11</v>
      </c>
      <c r="E487" s="9" t="s">
        <v>19</v>
      </c>
      <c r="F487" s="3">
        <v>6</v>
      </c>
      <c r="G487" s="3" t="str" cm="1">
        <f t="array" ref="G487">_xlfn.IFS(HR_Analytics[[#This Row],[Distance From Home]]&lt;=5,"1-5",HR_Analytics[[#This Row],[Distance From Home]]&lt;=10,"5-10",HR_Analytics[[#This Row],[Distance From Home]]&lt;=15,"10-15",HR_Analytics[[#This Row],[Distance From Home]]&lt;=20,"15-20",HR_Analytics[[#This Row],[Distance From Home]]&gt;20,"Above 20")</f>
        <v>5-10</v>
      </c>
      <c r="H487" s="3">
        <v>4</v>
      </c>
      <c r="I487" s="9" t="str">
        <f>VLOOKUP(H487,Mapping!$J$2:$K$6,2,0)</f>
        <v>Masters</v>
      </c>
      <c r="J487" s="9" t="s">
        <v>25</v>
      </c>
      <c r="K487" s="3">
        <v>655</v>
      </c>
      <c r="L487" s="3">
        <v>1</v>
      </c>
      <c r="M487" s="9" t="str">
        <f>VLOOKUP(L487,Mapping!$A$2:$B$5,2,0)</f>
        <v>Very Dissatisfied</v>
      </c>
      <c r="N487" s="9" t="s">
        <v>14</v>
      </c>
      <c r="O487" s="3">
        <v>2</v>
      </c>
      <c r="P487" s="9" t="str">
        <f>VLOOKUP(O487,Mapping!$A$9:$B$12,2,0)</f>
        <v>Medium</v>
      </c>
      <c r="Q487" s="3">
        <v>1</v>
      </c>
      <c r="R487" s="9" t="str">
        <f>VLOOKUP(Q487,Mapping!$A$16:$B$20,2,0)</f>
        <v>Entry Level</v>
      </c>
      <c r="S487" s="9" t="s">
        <v>21</v>
      </c>
      <c r="T487" s="3">
        <v>3</v>
      </c>
      <c r="U487" s="9" t="str">
        <f>VLOOKUP(T487,Mapping!$E$9:$F$12,2,0)</f>
        <v>Neutral</v>
      </c>
      <c r="V487" s="9" t="s">
        <v>26</v>
      </c>
      <c r="W487" s="5">
        <v>2187</v>
      </c>
      <c r="X487" s="3">
        <v>0</v>
      </c>
      <c r="Y487" s="9" t="s">
        <v>17</v>
      </c>
      <c r="Z487" s="4">
        <v>12</v>
      </c>
      <c r="AA487" s="24">
        <f>HR_Analytics[[#This Row],[Salary Hike]]/100</f>
        <v>0.12</v>
      </c>
      <c r="AB487" s="3">
        <v>3</v>
      </c>
      <c r="AC487" s="9" t="str">
        <f>VLOOKUP(AB487,Mapping!$E$2:$F$3,2,0)</f>
        <v>Excellent</v>
      </c>
      <c r="AD487" s="3">
        <v>3</v>
      </c>
      <c r="AE487" s="9" t="str">
        <f>VLOOKUP(AD487,Mapping!$E$16:$F$19,2,0)</f>
        <v>Neutral</v>
      </c>
      <c r="AF487" s="3">
        <v>2</v>
      </c>
      <c r="AG487" s="3">
        <v>6</v>
      </c>
      <c r="AH487" s="3" t="str" cm="1">
        <f t="array" ref="AH487">_xlfn.IFS(HR_Analytics[[#This Row],[Total Working Years]]&lt;=2,"0-2",HR_Analytics[[#This Row],[Total Working Years]]&lt;=5,"2-5",HR_Analytics[[#This Row],[Total Working Years]]&lt;=10,"5-10",HR_Analytics[[#This Row],[Total Working Years]]&lt;=20,"10-20",HR_Analytics[[#This Row],[Total Working Years]]&lt;=40,"20-40")</f>
        <v>5-10</v>
      </c>
      <c r="AI487" s="3">
        <v>5</v>
      </c>
      <c r="AJ487" s="3">
        <v>2</v>
      </c>
      <c r="AK487" s="9" t="str">
        <f>VLOOKUP(AJ487,Mapping!$J$10:$K$13,2,0)</f>
        <v>Good</v>
      </c>
      <c r="AL487" s="3">
        <v>5</v>
      </c>
      <c r="AM487" s="3" t="str" cm="1">
        <f t="array" ref="AM487">_xlfn.IFS(HR_Analytics[[#This Row],[Years At Company]]&lt;=2,"0-2",HR_Analytics[[#This Row],[Years At Company]]&lt;=5,"2-5",HR_Analytics[[#This Row],[Years At Company]]&lt;=10,"5-10",HR_Analytics[[#This Row],[Years At Company]]&lt;=20,"10-20",HR_Analytics[[#This Row],[Years At Company]]&lt;=40,"20-40")</f>
        <v>2-5</v>
      </c>
      <c r="AN487" s="3">
        <v>3</v>
      </c>
      <c r="AO487" s="3" t="str" cm="1">
        <f t="array" ref="AO487">_xlfn.IFS(HR_Analytics[[#This Row],[Years In Current Role]]&lt;=2,"0-2",HR_Analytics[[#This Row],[Years In Current Role]]&lt;=5,"2-5",HR_Analytics[[#This Row],[Years In Current Role]]&lt;=10,"5-10",HR_Analytics[[#This Row],[Years In Current Role]]&lt;=15,"10-15",HR_Analytics[[#This Row],[Years In Current Role]]&gt;15,"Above 15")</f>
        <v>2-5</v>
      </c>
      <c r="AP487" s="3">
        <v>0</v>
      </c>
      <c r="AQ487" s="14" t="str" cm="1">
        <f t="array" ref="AQ487">_xlfn.IFS(HR_Analytics[[#This Row],[Years Since Last Promotion]]&lt;=2,"0-2",HR_Analytics[[#This Row],[Years Since Last Promotion]]&lt;=5,"2-5",HR_Analytics[[#This Row],[Years Since Last Promotion]]&lt;=10,"5-10",HR_Analytics[[#This Row],[Years Since Last Promotion]]&lt;=15,"10-15")</f>
        <v>0-2</v>
      </c>
      <c r="AR487" s="14">
        <v>3</v>
      </c>
      <c r="AS487" s="3" t="str" cm="1">
        <f t="array" ref="AS4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488" spans="1:45" x14ac:dyDescent="0.25">
      <c r="A488" s="12">
        <v>37</v>
      </c>
      <c r="B488" s="12" t="str" cm="1">
        <f t="array" ref="B488">_xlfn.IFS(HR_Analytics[[#This Row],[Age]]&lt;=30,"Below 30",HR_Analytics[[#This Row],[Age]]&lt;=40,"30-40",HR_Analytics[[#This Row],[Age]]&lt;=60,"40-60")</f>
        <v>30-40</v>
      </c>
      <c r="C488" s="9" t="s">
        <v>17</v>
      </c>
      <c r="D488" s="9" t="s">
        <v>11</v>
      </c>
      <c r="E488" s="9" t="s">
        <v>12</v>
      </c>
      <c r="F488" s="3">
        <v>2</v>
      </c>
      <c r="G488" s="3" t="str" cm="1">
        <f t="array" ref="G488">_xlfn.IFS(HR_Analytics[[#This Row],[Distance From Home]]&lt;=5,"1-5",HR_Analytics[[#This Row],[Distance From Home]]&lt;=10,"5-10",HR_Analytics[[#This Row],[Distance From Home]]&lt;=15,"10-15",HR_Analytics[[#This Row],[Distance From Home]]&lt;=20,"15-20",HR_Analytics[[#This Row],[Distance From Home]]&gt;20,"Above 20")</f>
        <v>1-5</v>
      </c>
      <c r="H488" s="3">
        <v>3</v>
      </c>
      <c r="I488" s="9" t="str">
        <f>VLOOKUP(H488,Mapping!$J$2:$K$6,2,0)</f>
        <v>Bachelors</v>
      </c>
      <c r="J488" s="9" t="s">
        <v>33</v>
      </c>
      <c r="K488" s="3">
        <v>656</v>
      </c>
      <c r="L488" s="3">
        <v>4</v>
      </c>
      <c r="M488" s="9" t="str">
        <f>VLOOKUP(L488,Mapping!$A$2:$B$5,2,0)</f>
        <v>Satisfied</v>
      </c>
      <c r="N488" s="9" t="s">
        <v>20</v>
      </c>
      <c r="O488" s="3">
        <v>3</v>
      </c>
      <c r="P488" s="9" t="str">
        <f>VLOOKUP(O488,Mapping!$A$9:$B$12,2,0)</f>
        <v>High</v>
      </c>
      <c r="Q488" s="3">
        <v>2</v>
      </c>
      <c r="R488" s="9" t="str">
        <f>VLOOKUP(Q488,Mapping!$A$16:$B$20,2,0)</f>
        <v>Junior</v>
      </c>
      <c r="S488" s="9" t="s">
        <v>15</v>
      </c>
      <c r="T488" s="3">
        <v>3</v>
      </c>
      <c r="U488" s="9" t="str">
        <f>VLOOKUP(T488,Mapping!$E$9:$F$12,2,0)</f>
        <v>Neutral</v>
      </c>
      <c r="V488" s="9" t="s">
        <v>22</v>
      </c>
      <c r="W488" s="5">
        <v>9602</v>
      </c>
      <c r="X488" s="3">
        <v>4</v>
      </c>
      <c r="Y488" s="9" t="s">
        <v>10</v>
      </c>
      <c r="Z488" s="4">
        <v>11</v>
      </c>
      <c r="AA488" s="24">
        <f>HR_Analytics[[#This Row],[Salary Hike]]/100</f>
        <v>0.11</v>
      </c>
      <c r="AB488" s="3">
        <v>3</v>
      </c>
      <c r="AC488" s="9" t="str">
        <f>VLOOKUP(AB488,Mapping!$E$2:$F$3,2,0)</f>
        <v>Excellent</v>
      </c>
      <c r="AD488" s="3">
        <v>3</v>
      </c>
      <c r="AE488" s="9" t="str">
        <f>VLOOKUP(AD488,Mapping!$E$16:$F$19,2,0)</f>
        <v>Neutral</v>
      </c>
      <c r="AF488" s="3">
        <v>1</v>
      </c>
      <c r="AG488" s="3">
        <v>17</v>
      </c>
      <c r="AH488" s="3" t="str" cm="1">
        <f t="array" ref="AH488">_xlfn.IFS(HR_Analytics[[#This Row],[Total Working Years]]&lt;=2,"0-2",HR_Analytics[[#This Row],[Total Working Years]]&lt;=5,"2-5",HR_Analytics[[#This Row],[Total Working Years]]&lt;=10,"5-10",HR_Analytics[[#This Row],[Total Working Years]]&lt;=20,"10-20",HR_Analytics[[#This Row],[Total Working Years]]&lt;=40,"20-40")</f>
        <v>10-20</v>
      </c>
      <c r="AI488" s="3">
        <v>3</v>
      </c>
      <c r="AJ488" s="3">
        <v>2</v>
      </c>
      <c r="AK488" s="9" t="str">
        <f>VLOOKUP(AJ488,Mapping!$J$10:$K$13,2,0)</f>
        <v>Good</v>
      </c>
      <c r="AL488" s="3">
        <v>3</v>
      </c>
      <c r="AM488" s="3" t="str" cm="1">
        <f t="array" ref="AM488">_xlfn.IFS(HR_Analytics[[#This Row],[Years At Company]]&lt;=2,"0-2",HR_Analytics[[#This Row],[Years At Company]]&lt;=5,"2-5",HR_Analytics[[#This Row],[Years At Company]]&lt;=10,"5-10",HR_Analytics[[#This Row],[Years At Company]]&lt;=20,"10-20",HR_Analytics[[#This Row],[Years At Company]]&lt;=40,"20-40")</f>
        <v>2-5</v>
      </c>
      <c r="AN488" s="3">
        <v>0</v>
      </c>
      <c r="AO488" s="3" t="str" cm="1">
        <f t="array" ref="AO488">_xlfn.IFS(HR_Analytics[[#This Row],[Years In Current Role]]&lt;=2,"0-2",HR_Analytics[[#This Row],[Years In Current Role]]&lt;=5,"2-5",HR_Analytics[[#This Row],[Years In Current Role]]&lt;=10,"5-10",HR_Analytics[[#This Row],[Years In Current Role]]&lt;=15,"10-15",HR_Analytics[[#This Row],[Years In Current Role]]&gt;15,"Above 15")</f>
        <v>0-2</v>
      </c>
      <c r="AP488" s="3">
        <v>1</v>
      </c>
      <c r="AQ488" s="14" t="str" cm="1">
        <f t="array" ref="AQ488">_xlfn.IFS(HR_Analytics[[#This Row],[Years Since Last Promotion]]&lt;=2,"0-2",HR_Analytics[[#This Row],[Years Since Last Promotion]]&lt;=5,"2-5",HR_Analytics[[#This Row],[Years Since Last Promotion]]&lt;=10,"5-10",HR_Analytics[[#This Row],[Years Since Last Promotion]]&lt;=15,"10-15")</f>
        <v>0-2</v>
      </c>
      <c r="AR488" s="14">
        <v>0</v>
      </c>
      <c r="AS488" s="3" t="str" cm="1">
        <f t="array" ref="AS4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89" spans="1:45" x14ac:dyDescent="0.25">
      <c r="A489" s="12">
        <v>20</v>
      </c>
      <c r="B489" s="12" t="str" cm="1">
        <f t="array" ref="B489">_xlfn.IFS(HR_Analytics[[#This Row],[Age]]&lt;=30,"Below 30",HR_Analytics[[#This Row],[Age]]&lt;=40,"30-40",HR_Analytics[[#This Row],[Age]]&lt;=60,"40-60")</f>
        <v>Below 30</v>
      </c>
      <c r="C489" s="9" t="s">
        <v>17</v>
      </c>
      <c r="D489" s="9" t="s">
        <v>11</v>
      </c>
      <c r="E489" s="9" t="s">
        <v>19</v>
      </c>
      <c r="F489" s="3">
        <v>1</v>
      </c>
      <c r="G489" s="3" t="str" cm="1">
        <f t="array" ref="G489">_xlfn.IFS(HR_Analytics[[#This Row],[Distance From Home]]&lt;=5,"1-5",HR_Analytics[[#This Row],[Distance From Home]]&lt;=10,"5-10",HR_Analytics[[#This Row],[Distance From Home]]&lt;=15,"10-15",HR_Analytics[[#This Row],[Distance From Home]]&lt;=20,"15-20",HR_Analytics[[#This Row],[Distance From Home]]&gt;20,"Above 20")</f>
        <v>1-5</v>
      </c>
      <c r="H489" s="3">
        <v>3</v>
      </c>
      <c r="I489" s="9" t="str">
        <f>VLOOKUP(H489,Mapping!$J$2:$K$6,2,0)</f>
        <v>Bachelors</v>
      </c>
      <c r="J489" s="9" t="s">
        <v>13</v>
      </c>
      <c r="K489" s="3">
        <v>657</v>
      </c>
      <c r="L489" s="3">
        <v>4</v>
      </c>
      <c r="M489" s="9" t="str">
        <f>VLOOKUP(L489,Mapping!$A$2:$B$5,2,0)</f>
        <v>Satisfied</v>
      </c>
      <c r="N489" s="9" t="s">
        <v>14</v>
      </c>
      <c r="O489" s="3">
        <v>2</v>
      </c>
      <c r="P489" s="9" t="str">
        <f>VLOOKUP(O489,Mapping!$A$9:$B$12,2,0)</f>
        <v>Medium</v>
      </c>
      <c r="Q489" s="3">
        <v>1</v>
      </c>
      <c r="R489" s="9" t="str">
        <f>VLOOKUP(Q489,Mapping!$A$16:$B$20,2,0)</f>
        <v>Entry Level</v>
      </c>
      <c r="S489" s="9" t="s">
        <v>21</v>
      </c>
      <c r="T489" s="3">
        <v>2</v>
      </c>
      <c r="U489" s="9" t="str">
        <f>VLOOKUP(T489,Mapping!$E$9:$F$12,2,0)</f>
        <v>Dissatisfied</v>
      </c>
      <c r="V489" s="9" t="s">
        <v>16</v>
      </c>
      <c r="W489" s="5">
        <v>2836</v>
      </c>
      <c r="X489" s="3">
        <v>1</v>
      </c>
      <c r="Y489" s="9" t="s">
        <v>17</v>
      </c>
      <c r="Z489" s="4">
        <v>13</v>
      </c>
      <c r="AA489" s="24">
        <f>HR_Analytics[[#This Row],[Salary Hike]]/100</f>
        <v>0.13</v>
      </c>
      <c r="AB489" s="3">
        <v>3</v>
      </c>
      <c r="AC489" s="9" t="str">
        <f>VLOOKUP(AB489,Mapping!$E$2:$F$3,2,0)</f>
        <v>Excellent</v>
      </c>
      <c r="AD489" s="3">
        <v>4</v>
      </c>
      <c r="AE489" s="9" t="str">
        <f>VLOOKUP(AD489,Mapping!$E$16:$F$19,2,0)</f>
        <v>Satisfied</v>
      </c>
      <c r="AF489" s="3">
        <v>0</v>
      </c>
      <c r="AG489" s="3">
        <v>1</v>
      </c>
      <c r="AH489" s="3" t="str" cm="1">
        <f t="array" ref="AH489">_xlfn.IFS(HR_Analytics[[#This Row],[Total Working Years]]&lt;=2,"0-2",HR_Analytics[[#This Row],[Total Working Years]]&lt;=5,"2-5",HR_Analytics[[#This Row],[Total Working Years]]&lt;=10,"5-10",HR_Analytics[[#This Row],[Total Working Years]]&lt;=20,"10-20",HR_Analytics[[#This Row],[Total Working Years]]&lt;=40,"20-40")</f>
        <v>0-2</v>
      </c>
      <c r="AI489" s="3">
        <v>0</v>
      </c>
      <c r="AJ489" s="3">
        <v>4</v>
      </c>
      <c r="AK489" s="9" t="str">
        <f>VLOOKUP(AJ489,Mapping!$J$10:$K$13,2,0)</f>
        <v>Best</v>
      </c>
      <c r="AL489" s="3">
        <v>1</v>
      </c>
      <c r="AM489" s="3" t="str" cm="1">
        <f t="array" ref="AM489">_xlfn.IFS(HR_Analytics[[#This Row],[Years At Company]]&lt;=2,"0-2",HR_Analytics[[#This Row],[Years At Company]]&lt;=5,"2-5",HR_Analytics[[#This Row],[Years At Company]]&lt;=10,"5-10",HR_Analytics[[#This Row],[Years At Company]]&lt;=20,"10-20",HR_Analytics[[#This Row],[Years At Company]]&lt;=40,"20-40")</f>
        <v>0-2</v>
      </c>
      <c r="AN489" s="3">
        <v>0</v>
      </c>
      <c r="AO489" s="3" t="str" cm="1">
        <f t="array" ref="AO489">_xlfn.IFS(HR_Analytics[[#This Row],[Years In Current Role]]&lt;=2,"0-2",HR_Analytics[[#This Row],[Years In Current Role]]&lt;=5,"2-5",HR_Analytics[[#This Row],[Years In Current Role]]&lt;=10,"5-10",HR_Analytics[[#This Row],[Years In Current Role]]&lt;=15,"10-15",HR_Analytics[[#This Row],[Years In Current Role]]&gt;15,"Above 15")</f>
        <v>0-2</v>
      </c>
      <c r="AP489" s="3">
        <v>0</v>
      </c>
      <c r="AQ489" s="14" t="str" cm="1">
        <f t="array" ref="AQ489">_xlfn.IFS(HR_Analytics[[#This Row],[Years Since Last Promotion]]&lt;=2,"0-2",HR_Analytics[[#This Row],[Years Since Last Promotion]]&lt;=5,"2-5",HR_Analytics[[#This Row],[Years Since Last Promotion]]&lt;=10,"5-10",HR_Analytics[[#This Row],[Years Since Last Promotion]]&lt;=15,"10-15")</f>
        <v>0-2</v>
      </c>
      <c r="AR489" s="14">
        <v>0</v>
      </c>
      <c r="AS489" s="3" t="str" cm="1">
        <f t="array" ref="AS4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90" spans="1:45" x14ac:dyDescent="0.25">
      <c r="A490" s="12">
        <v>42</v>
      </c>
      <c r="B490" s="12" t="str" cm="1">
        <f t="array" ref="B490">_xlfn.IFS(HR_Analytics[[#This Row],[Age]]&lt;=30,"Below 30",HR_Analytics[[#This Row],[Age]]&lt;=40,"30-40",HR_Analytics[[#This Row],[Age]]&lt;=60,"40-60")</f>
        <v>40-60</v>
      </c>
      <c r="C490" s="9" t="s">
        <v>17</v>
      </c>
      <c r="D490" s="9" t="s">
        <v>11</v>
      </c>
      <c r="E490" s="9" t="s">
        <v>19</v>
      </c>
      <c r="F490" s="3">
        <v>2</v>
      </c>
      <c r="G490" s="3" t="str" cm="1">
        <f t="array" ref="G490">_xlfn.IFS(HR_Analytics[[#This Row],[Distance From Home]]&lt;=5,"1-5",HR_Analytics[[#This Row],[Distance From Home]]&lt;=10,"5-10",HR_Analytics[[#This Row],[Distance From Home]]&lt;=15,"10-15",HR_Analytics[[#This Row],[Distance From Home]]&lt;=20,"15-20",HR_Analytics[[#This Row],[Distance From Home]]&gt;20,"Above 20")</f>
        <v>1-5</v>
      </c>
      <c r="H490" s="3">
        <v>4</v>
      </c>
      <c r="I490" s="9" t="str">
        <f>VLOOKUP(H490,Mapping!$J$2:$K$6,2,0)</f>
        <v>Masters</v>
      </c>
      <c r="J490" s="9" t="s">
        <v>13</v>
      </c>
      <c r="K490" s="3">
        <v>659</v>
      </c>
      <c r="L490" s="3">
        <v>3</v>
      </c>
      <c r="M490" s="9" t="str">
        <f>VLOOKUP(L490,Mapping!$A$2:$B$5,2,0)</f>
        <v>Neutral</v>
      </c>
      <c r="N490" s="9" t="s">
        <v>14</v>
      </c>
      <c r="O490" s="3">
        <v>3</v>
      </c>
      <c r="P490" s="9" t="str">
        <f>VLOOKUP(O490,Mapping!$A$9:$B$12,2,0)</f>
        <v>High</v>
      </c>
      <c r="Q490" s="3">
        <v>2</v>
      </c>
      <c r="R490" s="9" t="str">
        <f>VLOOKUP(Q490,Mapping!$A$16:$B$20,2,0)</f>
        <v>Junior</v>
      </c>
      <c r="S490" s="9" t="s">
        <v>28</v>
      </c>
      <c r="T490" s="3">
        <v>4</v>
      </c>
      <c r="U490" s="9" t="str">
        <f>VLOOKUP(T490,Mapping!$E$9:$F$12,2,0)</f>
        <v>Satisfied</v>
      </c>
      <c r="V490" s="9" t="s">
        <v>22</v>
      </c>
      <c r="W490" s="5">
        <v>4089</v>
      </c>
      <c r="X490" s="3">
        <v>1</v>
      </c>
      <c r="Y490" s="9" t="s">
        <v>17</v>
      </c>
      <c r="Z490" s="4">
        <v>13</v>
      </c>
      <c r="AA490" s="24">
        <f>HR_Analytics[[#This Row],[Salary Hike]]/100</f>
        <v>0.13</v>
      </c>
      <c r="AB490" s="3">
        <v>3</v>
      </c>
      <c r="AC490" s="9" t="str">
        <f>VLOOKUP(AB490,Mapping!$E$2:$F$3,2,0)</f>
        <v>Excellent</v>
      </c>
      <c r="AD490" s="3">
        <v>2</v>
      </c>
      <c r="AE490" s="9" t="str">
        <f>VLOOKUP(AD490,Mapping!$E$16:$F$19,2,0)</f>
        <v>Dissatisfied</v>
      </c>
      <c r="AF490" s="3">
        <v>2</v>
      </c>
      <c r="AG490" s="3">
        <v>10</v>
      </c>
      <c r="AH490" s="3" t="str" cm="1">
        <f t="array" ref="AH490">_xlfn.IFS(HR_Analytics[[#This Row],[Total Working Years]]&lt;=2,"0-2",HR_Analytics[[#This Row],[Total Working Years]]&lt;=5,"2-5",HR_Analytics[[#This Row],[Total Working Years]]&lt;=10,"5-10",HR_Analytics[[#This Row],[Total Working Years]]&lt;=20,"10-20",HR_Analytics[[#This Row],[Total Working Years]]&lt;=40,"20-40")</f>
        <v>5-10</v>
      </c>
      <c r="AI490" s="3">
        <v>4</v>
      </c>
      <c r="AJ490" s="3">
        <v>3</v>
      </c>
      <c r="AK490" s="9" t="str">
        <f>VLOOKUP(AJ490,Mapping!$J$10:$K$13,2,0)</f>
        <v>Better</v>
      </c>
      <c r="AL490" s="3">
        <v>10</v>
      </c>
      <c r="AM490" s="3" t="str" cm="1">
        <f t="array" ref="AM490">_xlfn.IFS(HR_Analytics[[#This Row],[Years At Company]]&lt;=2,"0-2",HR_Analytics[[#This Row],[Years At Company]]&lt;=5,"2-5",HR_Analytics[[#This Row],[Years At Company]]&lt;=10,"5-10",HR_Analytics[[#This Row],[Years At Company]]&lt;=20,"10-20",HR_Analytics[[#This Row],[Years At Company]]&lt;=40,"20-40")</f>
        <v>5-10</v>
      </c>
      <c r="AN490" s="3">
        <v>2</v>
      </c>
      <c r="AO490" s="3" t="str" cm="1">
        <f t="array" ref="AO490">_xlfn.IFS(HR_Analytics[[#This Row],[Years In Current Role]]&lt;=2,"0-2",HR_Analytics[[#This Row],[Years In Current Role]]&lt;=5,"2-5",HR_Analytics[[#This Row],[Years In Current Role]]&lt;=10,"5-10",HR_Analytics[[#This Row],[Years In Current Role]]&lt;=15,"10-15",HR_Analytics[[#This Row],[Years In Current Role]]&gt;15,"Above 15")</f>
        <v>0-2</v>
      </c>
      <c r="AP490" s="3">
        <v>2</v>
      </c>
      <c r="AQ490" s="14" t="str" cm="1">
        <f t="array" ref="AQ490">_xlfn.IFS(HR_Analytics[[#This Row],[Years Since Last Promotion]]&lt;=2,"0-2",HR_Analytics[[#This Row],[Years Since Last Promotion]]&lt;=5,"2-5",HR_Analytics[[#This Row],[Years Since Last Promotion]]&lt;=10,"5-10",HR_Analytics[[#This Row],[Years Since Last Promotion]]&lt;=15,"10-15")</f>
        <v>0-2</v>
      </c>
      <c r="AR490" s="14">
        <v>2</v>
      </c>
      <c r="AS490" s="3" t="str" cm="1">
        <f t="array" ref="AS4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91" spans="1:45" x14ac:dyDescent="0.25">
      <c r="A491" s="12">
        <v>43</v>
      </c>
      <c r="B491" s="12" t="str" cm="1">
        <f t="array" ref="B491">_xlfn.IFS(HR_Analytics[[#This Row],[Age]]&lt;=30,"Below 30",HR_Analytics[[#This Row],[Age]]&lt;=40,"30-40",HR_Analytics[[#This Row],[Age]]&lt;=60,"40-60")</f>
        <v>40-60</v>
      </c>
      <c r="C491" s="9" t="s">
        <v>17</v>
      </c>
      <c r="D491" s="9" t="s">
        <v>11</v>
      </c>
      <c r="E491" s="9" t="s">
        <v>19</v>
      </c>
      <c r="F491" s="3">
        <v>6</v>
      </c>
      <c r="G491" s="3" t="str" cm="1">
        <f t="array" ref="G491">_xlfn.IFS(HR_Analytics[[#This Row],[Distance From Home]]&lt;=5,"1-5",HR_Analytics[[#This Row],[Distance From Home]]&lt;=10,"5-10",HR_Analytics[[#This Row],[Distance From Home]]&lt;=15,"10-15",HR_Analytics[[#This Row],[Distance From Home]]&lt;=20,"15-20",HR_Analytics[[#This Row],[Distance From Home]]&gt;20,"Above 20")</f>
        <v>5-10</v>
      </c>
      <c r="H491" s="3">
        <v>4</v>
      </c>
      <c r="I491" s="9" t="str">
        <f>VLOOKUP(H491,Mapping!$J$2:$K$6,2,0)</f>
        <v>Masters</v>
      </c>
      <c r="J491" s="9" t="s">
        <v>23</v>
      </c>
      <c r="K491" s="3">
        <v>661</v>
      </c>
      <c r="L491" s="3">
        <v>2</v>
      </c>
      <c r="M491" s="9" t="str">
        <f>VLOOKUP(L491,Mapping!$A$2:$B$5,2,0)</f>
        <v>Dissatisfied</v>
      </c>
      <c r="N491" s="9" t="s">
        <v>20</v>
      </c>
      <c r="O491" s="3">
        <v>2</v>
      </c>
      <c r="P491" s="9" t="str">
        <f>VLOOKUP(O491,Mapping!$A$9:$B$12,2,0)</f>
        <v>Medium</v>
      </c>
      <c r="Q491" s="3">
        <v>4</v>
      </c>
      <c r="R491" s="9" t="str">
        <f>VLOOKUP(Q491,Mapping!$A$16:$B$20,2,0)</f>
        <v>Senior</v>
      </c>
      <c r="S491" s="9" t="s">
        <v>32</v>
      </c>
      <c r="T491" s="3">
        <v>4</v>
      </c>
      <c r="U491" s="9" t="str">
        <f>VLOOKUP(T491,Mapping!$E$9:$F$12,2,0)</f>
        <v>Satisfied</v>
      </c>
      <c r="V491" s="9" t="s">
        <v>26</v>
      </c>
      <c r="W491" s="5">
        <v>16627</v>
      </c>
      <c r="X491" s="3">
        <v>4</v>
      </c>
      <c r="Y491" s="9" t="s">
        <v>10</v>
      </c>
      <c r="Z491" s="4">
        <v>14</v>
      </c>
      <c r="AA491" s="24">
        <f>HR_Analytics[[#This Row],[Salary Hike]]/100</f>
        <v>0.14000000000000001</v>
      </c>
      <c r="AB491" s="3">
        <v>3</v>
      </c>
      <c r="AC491" s="9" t="str">
        <f>VLOOKUP(AB491,Mapping!$E$2:$F$3,2,0)</f>
        <v>Excellent</v>
      </c>
      <c r="AD491" s="3">
        <v>3</v>
      </c>
      <c r="AE491" s="9" t="str">
        <f>VLOOKUP(AD491,Mapping!$E$16:$F$19,2,0)</f>
        <v>Neutral</v>
      </c>
      <c r="AF491" s="3">
        <v>1</v>
      </c>
      <c r="AG491" s="3">
        <v>21</v>
      </c>
      <c r="AH491" s="3" t="str" cm="1">
        <f t="array" ref="AH491">_xlfn.IFS(HR_Analytics[[#This Row],[Total Working Years]]&lt;=2,"0-2",HR_Analytics[[#This Row],[Total Working Years]]&lt;=5,"2-5",HR_Analytics[[#This Row],[Total Working Years]]&lt;=10,"5-10",HR_Analytics[[#This Row],[Total Working Years]]&lt;=20,"10-20",HR_Analytics[[#This Row],[Total Working Years]]&lt;=40,"20-40")</f>
        <v>20-40</v>
      </c>
      <c r="AI491" s="3">
        <v>3</v>
      </c>
      <c r="AJ491" s="3">
        <v>2</v>
      </c>
      <c r="AK491" s="9" t="str">
        <f>VLOOKUP(AJ491,Mapping!$J$10:$K$13,2,0)</f>
        <v>Good</v>
      </c>
      <c r="AL491" s="3">
        <v>1</v>
      </c>
      <c r="AM491" s="3" t="str" cm="1">
        <f t="array" ref="AM491">_xlfn.IFS(HR_Analytics[[#This Row],[Years At Company]]&lt;=2,"0-2",HR_Analytics[[#This Row],[Years At Company]]&lt;=5,"2-5",HR_Analytics[[#This Row],[Years At Company]]&lt;=10,"5-10",HR_Analytics[[#This Row],[Years At Company]]&lt;=20,"10-20",HR_Analytics[[#This Row],[Years At Company]]&lt;=40,"20-40")</f>
        <v>0-2</v>
      </c>
      <c r="AN491" s="3">
        <v>0</v>
      </c>
      <c r="AO491" s="3" t="str" cm="1">
        <f t="array" ref="AO491">_xlfn.IFS(HR_Analytics[[#This Row],[Years In Current Role]]&lt;=2,"0-2",HR_Analytics[[#This Row],[Years In Current Role]]&lt;=5,"2-5",HR_Analytics[[#This Row],[Years In Current Role]]&lt;=10,"5-10",HR_Analytics[[#This Row],[Years In Current Role]]&lt;=15,"10-15",HR_Analytics[[#This Row],[Years In Current Role]]&gt;15,"Above 15")</f>
        <v>0-2</v>
      </c>
      <c r="AP491" s="3">
        <v>0</v>
      </c>
      <c r="AQ491" s="14" t="str" cm="1">
        <f t="array" ref="AQ491">_xlfn.IFS(HR_Analytics[[#This Row],[Years Since Last Promotion]]&lt;=2,"0-2",HR_Analytics[[#This Row],[Years Since Last Promotion]]&lt;=5,"2-5",HR_Analytics[[#This Row],[Years Since Last Promotion]]&lt;=10,"5-10",HR_Analytics[[#This Row],[Years Since Last Promotion]]&lt;=15,"10-15")</f>
        <v>0-2</v>
      </c>
      <c r="AR491" s="14">
        <v>0</v>
      </c>
      <c r="AS491" s="3" t="str" cm="1">
        <f t="array" ref="AS4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92" spans="1:45" x14ac:dyDescent="0.25">
      <c r="A492" s="12">
        <v>38</v>
      </c>
      <c r="B492" s="12" t="str" cm="1">
        <f t="array" ref="B492">_xlfn.IFS(HR_Analytics[[#This Row],[Age]]&lt;=30,"Below 30",HR_Analytics[[#This Row],[Age]]&lt;=40,"30-40",HR_Analytics[[#This Row],[Age]]&lt;=60,"40-60")</f>
        <v>30-40</v>
      </c>
      <c r="C492" s="9" t="s">
        <v>17</v>
      </c>
      <c r="D492" s="9" t="s">
        <v>11</v>
      </c>
      <c r="E492" s="9" t="s">
        <v>19</v>
      </c>
      <c r="F492" s="3">
        <v>1</v>
      </c>
      <c r="G492" s="3" t="str" cm="1">
        <f t="array" ref="G492">_xlfn.IFS(HR_Analytics[[#This Row],[Distance From Home]]&lt;=5,"1-5",HR_Analytics[[#This Row],[Distance From Home]]&lt;=10,"5-10",HR_Analytics[[#This Row],[Distance From Home]]&lt;=15,"10-15",HR_Analytics[[#This Row],[Distance From Home]]&lt;=20,"15-20",HR_Analytics[[#This Row],[Distance From Home]]&gt;20,"Above 20")</f>
        <v>1-5</v>
      </c>
      <c r="H492" s="3">
        <v>1</v>
      </c>
      <c r="I492" s="9" t="str">
        <f>VLOOKUP(H492,Mapping!$J$2:$K$6,2,0)</f>
        <v>Below College</v>
      </c>
      <c r="J492" s="9" t="s">
        <v>13</v>
      </c>
      <c r="K492" s="3">
        <v>662</v>
      </c>
      <c r="L492" s="3">
        <v>3</v>
      </c>
      <c r="M492" s="9" t="str">
        <f>VLOOKUP(L492,Mapping!$A$2:$B$5,2,0)</f>
        <v>Neutral</v>
      </c>
      <c r="N492" s="9" t="s">
        <v>14</v>
      </c>
      <c r="O492" s="3">
        <v>3</v>
      </c>
      <c r="P492" s="9" t="str">
        <f>VLOOKUP(O492,Mapping!$A$9:$B$12,2,0)</f>
        <v>High</v>
      </c>
      <c r="Q492" s="3">
        <v>1</v>
      </c>
      <c r="R492" s="9" t="str">
        <f>VLOOKUP(Q492,Mapping!$A$16:$B$20,2,0)</f>
        <v>Entry Level</v>
      </c>
      <c r="S492" s="9" t="s">
        <v>21</v>
      </c>
      <c r="T492" s="3">
        <v>1</v>
      </c>
      <c r="U492" s="9" t="str">
        <f>VLOOKUP(T492,Mapping!$E$9:$F$12,2,0)</f>
        <v>Very Dissatisfied</v>
      </c>
      <c r="V492" s="9" t="s">
        <v>16</v>
      </c>
      <c r="W492" s="5">
        <v>2619</v>
      </c>
      <c r="X492" s="3">
        <v>3</v>
      </c>
      <c r="Y492" s="9" t="s">
        <v>17</v>
      </c>
      <c r="Z492" s="4">
        <v>17</v>
      </c>
      <c r="AA492" s="24">
        <f>HR_Analytics[[#This Row],[Salary Hike]]/100</f>
        <v>0.17</v>
      </c>
      <c r="AB492" s="3">
        <v>3</v>
      </c>
      <c r="AC492" s="9" t="str">
        <f>VLOOKUP(AB492,Mapping!$E$2:$F$3,2,0)</f>
        <v>Excellent</v>
      </c>
      <c r="AD492" s="3">
        <v>4</v>
      </c>
      <c r="AE492" s="9" t="str">
        <f>VLOOKUP(AD492,Mapping!$E$16:$F$19,2,0)</f>
        <v>Satisfied</v>
      </c>
      <c r="AF492" s="3">
        <v>0</v>
      </c>
      <c r="AG492" s="3">
        <v>8</v>
      </c>
      <c r="AH492" s="3" t="str" cm="1">
        <f t="array" ref="AH492">_xlfn.IFS(HR_Analytics[[#This Row],[Total Working Years]]&lt;=2,"0-2",HR_Analytics[[#This Row],[Total Working Years]]&lt;=5,"2-5",HR_Analytics[[#This Row],[Total Working Years]]&lt;=10,"5-10",HR_Analytics[[#This Row],[Total Working Years]]&lt;=20,"10-20",HR_Analytics[[#This Row],[Total Working Years]]&lt;=40,"20-40")</f>
        <v>5-10</v>
      </c>
      <c r="AI492" s="3">
        <v>3</v>
      </c>
      <c r="AJ492" s="3">
        <v>2</v>
      </c>
      <c r="AK492" s="9" t="str">
        <f>VLOOKUP(AJ492,Mapping!$J$10:$K$13,2,0)</f>
        <v>Good</v>
      </c>
      <c r="AL492" s="3">
        <v>0</v>
      </c>
      <c r="AM492" s="3" t="str" cm="1">
        <f t="array" ref="AM492">_xlfn.IFS(HR_Analytics[[#This Row],[Years At Company]]&lt;=2,"0-2",HR_Analytics[[#This Row],[Years At Company]]&lt;=5,"2-5",HR_Analytics[[#This Row],[Years At Company]]&lt;=10,"5-10",HR_Analytics[[#This Row],[Years At Company]]&lt;=20,"10-20",HR_Analytics[[#This Row],[Years At Company]]&lt;=40,"20-40")</f>
        <v>0-2</v>
      </c>
      <c r="AN492" s="3">
        <v>0</v>
      </c>
      <c r="AO492" s="3" t="str" cm="1">
        <f t="array" ref="AO492">_xlfn.IFS(HR_Analytics[[#This Row],[Years In Current Role]]&lt;=2,"0-2",HR_Analytics[[#This Row],[Years In Current Role]]&lt;=5,"2-5",HR_Analytics[[#This Row],[Years In Current Role]]&lt;=10,"5-10",HR_Analytics[[#This Row],[Years In Current Role]]&lt;=15,"10-15",HR_Analytics[[#This Row],[Years In Current Role]]&gt;15,"Above 15")</f>
        <v>0-2</v>
      </c>
      <c r="AP492" s="3">
        <v>0</v>
      </c>
      <c r="AQ492" s="14" t="str" cm="1">
        <f t="array" ref="AQ492">_xlfn.IFS(HR_Analytics[[#This Row],[Years Since Last Promotion]]&lt;=2,"0-2",HR_Analytics[[#This Row],[Years Since Last Promotion]]&lt;=5,"2-5",HR_Analytics[[#This Row],[Years Since Last Promotion]]&lt;=10,"5-10",HR_Analytics[[#This Row],[Years Since Last Promotion]]&lt;=15,"10-15")</f>
        <v>0-2</v>
      </c>
      <c r="AR492" s="14">
        <v>0</v>
      </c>
      <c r="AS492" s="3" t="str" cm="1">
        <f t="array" ref="AS4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93" spans="1:45" x14ac:dyDescent="0.25">
      <c r="A493" s="12">
        <v>43</v>
      </c>
      <c r="B493" s="12" t="str" cm="1">
        <f t="array" ref="B493">_xlfn.IFS(HR_Analytics[[#This Row],[Age]]&lt;=30,"Below 30",HR_Analytics[[#This Row],[Age]]&lt;=40,"30-40",HR_Analytics[[#This Row],[Age]]&lt;=60,"40-60")</f>
        <v>40-60</v>
      </c>
      <c r="C493" s="9" t="s">
        <v>17</v>
      </c>
      <c r="D493" s="9" t="s">
        <v>18</v>
      </c>
      <c r="E493" s="9" t="s">
        <v>19</v>
      </c>
      <c r="F493" s="3">
        <v>9</v>
      </c>
      <c r="G493" s="3" t="str" cm="1">
        <f t="array" ref="G493">_xlfn.IFS(HR_Analytics[[#This Row],[Distance From Home]]&lt;=5,"1-5",HR_Analytics[[#This Row],[Distance From Home]]&lt;=10,"5-10",HR_Analytics[[#This Row],[Distance From Home]]&lt;=15,"10-15",HR_Analytics[[#This Row],[Distance From Home]]&lt;=20,"15-20",HR_Analytics[[#This Row],[Distance From Home]]&gt;20,"Above 20")</f>
        <v>5-10</v>
      </c>
      <c r="H493" s="3">
        <v>5</v>
      </c>
      <c r="I493" s="9" t="str">
        <f>VLOOKUP(H493,Mapping!$J$2:$K$6,2,0)</f>
        <v>Doctor</v>
      </c>
      <c r="J493" s="9" t="s">
        <v>25</v>
      </c>
      <c r="K493" s="3">
        <v>663</v>
      </c>
      <c r="L493" s="3">
        <v>4</v>
      </c>
      <c r="M493" s="9" t="str">
        <f>VLOOKUP(L493,Mapping!$A$2:$B$5,2,0)</f>
        <v>Satisfied</v>
      </c>
      <c r="N493" s="9" t="s">
        <v>20</v>
      </c>
      <c r="O493" s="3">
        <v>3</v>
      </c>
      <c r="P493" s="9" t="str">
        <f>VLOOKUP(O493,Mapping!$A$9:$B$12,2,0)</f>
        <v>High</v>
      </c>
      <c r="Q493" s="3">
        <v>2</v>
      </c>
      <c r="R493" s="9" t="str">
        <f>VLOOKUP(Q493,Mapping!$A$16:$B$20,2,0)</f>
        <v>Junior</v>
      </c>
      <c r="S493" s="9" t="s">
        <v>24</v>
      </c>
      <c r="T493" s="3">
        <v>3</v>
      </c>
      <c r="U493" s="9" t="str">
        <f>VLOOKUP(T493,Mapping!$E$9:$F$12,2,0)</f>
        <v>Neutral</v>
      </c>
      <c r="V493" s="9" t="s">
        <v>26</v>
      </c>
      <c r="W493" s="5">
        <v>5679</v>
      </c>
      <c r="X493" s="3">
        <v>3</v>
      </c>
      <c r="Y493" s="9" t="s">
        <v>10</v>
      </c>
      <c r="Z493" s="4">
        <v>13</v>
      </c>
      <c r="AA493" s="24">
        <f>HR_Analytics[[#This Row],[Salary Hike]]/100</f>
        <v>0.13</v>
      </c>
      <c r="AB493" s="3">
        <v>3</v>
      </c>
      <c r="AC493" s="9" t="str">
        <f>VLOOKUP(AB493,Mapping!$E$2:$F$3,2,0)</f>
        <v>Excellent</v>
      </c>
      <c r="AD493" s="3">
        <v>2</v>
      </c>
      <c r="AE493" s="9" t="str">
        <f>VLOOKUP(AD493,Mapping!$E$16:$F$19,2,0)</f>
        <v>Dissatisfied</v>
      </c>
      <c r="AF493" s="3">
        <v>1</v>
      </c>
      <c r="AG493" s="3">
        <v>10</v>
      </c>
      <c r="AH493" s="3" t="str" cm="1">
        <f t="array" ref="AH493">_xlfn.IFS(HR_Analytics[[#This Row],[Total Working Years]]&lt;=2,"0-2",HR_Analytics[[#This Row],[Total Working Years]]&lt;=5,"2-5",HR_Analytics[[#This Row],[Total Working Years]]&lt;=10,"5-10",HR_Analytics[[#This Row],[Total Working Years]]&lt;=20,"10-20",HR_Analytics[[#This Row],[Total Working Years]]&lt;=40,"20-40")</f>
        <v>5-10</v>
      </c>
      <c r="AI493" s="3">
        <v>3</v>
      </c>
      <c r="AJ493" s="3">
        <v>3</v>
      </c>
      <c r="AK493" s="9" t="str">
        <f>VLOOKUP(AJ493,Mapping!$J$10:$K$13,2,0)</f>
        <v>Better</v>
      </c>
      <c r="AL493" s="3">
        <v>8</v>
      </c>
      <c r="AM493" s="3" t="str" cm="1">
        <f t="array" ref="AM493">_xlfn.IFS(HR_Analytics[[#This Row],[Years At Company]]&lt;=2,"0-2",HR_Analytics[[#This Row],[Years At Company]]&lt;=5,"2-5",HR_Analytics[[#This Row],[Years At Company]]&lt;=10,"5-10",HR_Analytics[[#This Row],[Years At Company]]&lt;=20,"10-20",HR_Analytics[[#This Row],[Years At Company]]&lt;=40,"20-40")</f>
        <v>5-10</v>
      </c>
      <c r="AN493" s="3">
        <v>7</v>
      </c>
      <c r="AO493" s="3" t="str" cm="1">
        <f t="array" ref="AO493">_xlfn.IFS(HR_Analytics[[#This Row],[Years In Current Role]]&lt;=2,"0-2",HR_Analytics[[#This Row],[Years In Current Role]]&lt;=5,"2-5",HR_Analytics[[#This Row],[Years In Current Role]]&lt;=10,"5-10",HR_Analytics[[#This Row],[Years In Current Role]]&lt;=15,"10-15",HR_Analytics[[#This Row],[Years In Current Role]]&gt;15,"Above 15")</f>
        <v>5-10</v>
      </c>
      <c r="AP493" s="3">
        <v>4</v>
      </c>
      <c r="AQ493" s="14" t="str" cm="1">
        <f t="array" ref="AQ493">_xlfn.IFS(HR_Analytics[[#This Row],[Years Since Last Promotion]]&lt;=2,"0-2",HR_Analytics[[#This Row],[Years Since Last Promotion]]&lt;=5,"2-5",HR_Analytics[[#This Row],[Years Since Last Promotion]]&lt;=10,"5-10",HR_Analytics[[#This Row],[Years Since Last Promotion]]&lt;=15,"10-15")</f>
        <v>2-5</v>
      </c>
      <c r="AR493" s="14">
        <v>7</v>
      </c>
      <c r="AS493" s="3" t="str" cm="1">
        <f t="array" ref="AS4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94" spans="1:45" x14ac:dyDescent="0.25">
      <c r="A494" s="12">
        <v>48</v>
      </c>
      <c r="B494" s="12" t="str" cm="1">
        <f t="array" ref="B494">_xlfn.IFS(HR_Analytics[[#This Row],[Age]]&lt;=30,"Below 30",HR_Analytics[[#This Row],[Age]]&lt;=40,"30-40",HR_Analytics[[#This Row],[Age]]&lt;=60,"40-60")</f>
        <v>40-60</v>
      </c>
      <c r="C494" s="9" t="s">
        <v>17</v>
      </c>
      <c r="D494" s="9" t="s">
        <v>11</v>
      </c>
      <c r="E494" s="9" t="s">
        <v>19</v>
      </c>
      <c r="F494" s="3">
        <v>1</v>
      </c>
      <c r="G494" s="3" t="str" cm="1">
        <f t="array" ref="G494">_xlfn.IFS(HR_Analytics[[#This Row],[Distance From Home]]&lt;=5,"1-5",HR_Analytics[[#This Row],[Distance From Home]]&lt;=10,"5-10",HR_Analytics[[#This Row],[Distance From Home]]&lt;=15,"10-15",HR_Analytics[[#This Row],[Distance From Home]]&lt;=20,"15-20",HR_Analytics[[#This Row],[Distance From Home]]&gt;20,"Above 20")</f>
        <v>1-5</v>
      </c>
      <c r="H494" s="3">
        <v>4</v>
      </c>
      <c r="I494" s="9" t="str">
        <f>VLOOKUP(H494,Mapping!$J$2:$K$6,2,0)</f>
        <v>Masters</v>
      </c>
      <c r="J494" s="9" t="s">
        <v>13</v>
      </c>
      <c r="K494" s="3">
        <v>664</v>
      </c>
      <c r="L494" s="3">
        <v>4</v>
      </c>
      <c r="M494" s="9" t="str">
        <f>VLOOKUP(L494,Mapping!$A$2:$B$5,2,0)</f>
        <v>Satisfied</v>
      </c>
      <c r="N494" s="9" t="s">
        <v>14</v>
      </c>
      <c r="O494" s="3">
        <v>2</v>
      </c>
      <c r="P494" s="9" t="str">
        <f>VLOOKUP(O494,Mapping!$A$9:$B$12,2,0)</f>
        <v>Medium</v>
      </c>
      <c r="Q494" s="3">
        <v>4</v>
      </c>
      <c r="R494" s="9" t="str">
        <f>VLOOKUP(Q494,Mapping!$A$16:$B$20,2,0)</f>
        <v>Senior</v>
      </c>
      <c r="S494" s="9" t="s">
        <v>30</v>
      </c>
      <c r="T494" s="3">
        <v>1</v>
      </c>
      <c r="U494" s="9" t="str">
        <f>VLOOKUP(T494,Mapping!$E$9:$F$12,2,0)</f>
        <v>Very Dissatisfied</v>
      </c>
      <c r="V494" s="9" t="s">
        <v>22</v>
      </c>
      <c r="W494" s="5">
        <v>15402</v>
      </c>
      <c r="X494" s="3">
        <v>7</v>
      </c>
      <c r="Y494" s="9" t="s">
        <v>17</v>
      </c>
      <c r="Z494" s="4">
        <v>11</v>
      </c>
      <c r="AA494" s="24">
        <f>HR_Analytics[[#This Row],[Salary Hike]]/100</f>
        <v>0.11</v>
      </c>
      <c r="AB494" s="3">
        <v>3</v>
      </c>
      <c r="AC494" s="9" t="str">
        <f>VLOOKUP(AB494,Mapping!$E$2:$F$3,2,0)</f>
        <v>Excellent</v>
      </c>
      <c r="AD494" s="3">
        <v>1</v>
      </c>
      <c r="AE494" s="9" t="str">
        <f>VLOOKUP(AD494,Mapping!$E$16:$F$19,2,0)</f>
        <v>Very Dissatisfied</v>
      </c>
      <c r="AF494" s="3">
        <v>1</v>
      </c>
      <c r="AG494" s="3">
        <v>21</v>
      </c>
      <c r="AH494" s="3" t="str" cm="1">
        <f t="array" ref="AH494">_xlfn.IFS(HR_Analytics[[#This Row],[Total Working Years]]&lt;=2,"0-2",HR_Analytics[[#This Row],[Total Working Years]]&lt;=5,"2-5",HR_Analytics[[#This Row],[Total Working Years]]&lt;=10,"5-10",HR_Analytics[[#This Row],[Total Working Years]]&lt;=20,"10-20",HR_Analytics[[#This Row],[Total Working Years]]&lt;=40,"20-40")</f>
        <v>20-40</v>
      </c>
      <c r="AI494" s="3">
        <v>3</v>
      </c>
      <c r="AJ494" s="3">
        <v>1</v>
      </c>
      <c r="AK494" s="9" t="str">
        <f>VLOOKUP(AJ494,Mapping!$J$10:$K$13,2,0)</f>
        <v>Bad</v>
      </c>
      <c r="AL494" s="3">
        <v>3</v>
      </c>
      <c r="AM494" s="3" t="str" cm="1">
        <f t="array" ref="AM494">_xlfn.IFS(HR_Analytics[[#This Row],[Years At Company]]&lt;=2,"0-2",HR_Analytics[[#This Row],[Years At Company]]&lt;=5,"2-5",HR_Analytics[[#This Row],[Years At Company]]&lt;=10,"5-10",HR_Analytics[[#This Row],[Years At Company]]&lt;=20,"10-20",HR_Analytics[[#This Row],[Years At Company]]&lt;=40,"20-40")</f>
        <v>2-5</v>
      </c>
      <c r="AN494" s="3">
        <v>2</v>
      </c>
      <c r="AO494" s="3" t="str" cm="1">
        <f t="array" ref="AO494">_xlfn.IFS(HR_Analytics[[#This Row],[Years In Current Role]]&lt;=2,"0-2",HR_Analytics[[#This Row],[Years In Current Role]]&lt;=5,"2-5",HR_Analytics[[#This Row],[Years In Current Role]]&lt;=10,"5-10",HR_Analytics[[#This Row],[Years In Current Role]]&lt;=15,"10-15",HR_Analytics[[#This Row],[Years In Current Role]]&gt;15,"Above 15")</f>
        <v>0-2</v>
      </c>
      <c r="AP494" s="3">
        <v>0</v>
      </c>
      <c r="AQ494" s="14" t="str" cm="1">
        <f t="array" ref="AQ494">_xlfn.IFS(HR_Analytics[[#This Row],[Years Since Last Promotion]]&lt;=2,"0-2",HR_Analytics[[#This Row],[Years Since Last Promotion]]&lt;=5,"2-5",HR_Analytics[[#This Row],[Years Since Last Promotion]]&lt;=10,"5-10",HR_Analytics[[#This Row],[Years Since Last Promotion]]&lt;=15,"10-15")</f>
        <v>0-2</v>
      </c>
      <c r="AR494" s="14">
        <v>2</v>
      </c>
      <c r="AS494" s="3" t="str" cm="1">
        <f t="array" ref="AS4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95" spans="1:45" x14ac:dyDescent="0.25">
      <c r="A495" s="12">
        <v>44</v>
      </c>
      <c r="B495" s="12" t="str" cm="1">
        <f t="array" ref="B495">_xlfn.IFS(HR_Analytics[[#This Row],[Age]]&lt;=30,"Below 30",HR_Analytics[[#This Row],[Age]]&lt;=40,"30-40",HR_Analytics[[#This Row],[Age]]&lt;=60,"40-60")</f>
        <v>40-60</v>
      </c>
      <c r="C495" s="9" t="s">
        <v>17</v>
      </c>
      <c r="D495" s="9" t="s">
        <v>11</v>
      </c>
      <c r="E495" s="9" t="s">
        <v>35</v>
      </c>
      <c r="F495" s="3">
        <v>1</v>
      </c>
      <c r="G495" s="3" t="str" cm="1">
        <f t="array" ref="G495">_xlfn.IFS(HR_Analytics[[#This Row],[Distance From Home]]&lt;=5,"1-5",HR_Analytics[[#This Row],[Distance From Home]]&lt;=10,"5-10",HR_Analytics[[#This Row],[Distance From Home]]&lt;=15,"10-15",HR_Analytics[[#This Row],[Distance From Home]]&lt;=20,"15-20",HR_Analytics[[#This Row],[Distance From Home]]&gt;20,"Above 20")</f>
        <v>1-5</v>
      </c>
      <c r="H495" s="3">
        <v>4</v>
      </c>
      <c r="I495" s="9" t="str">
        <f>VLOOKUP(H495,Mapping!$J$2:$K$6,2,0)</f>
        <v>Masters</v>
      </c>
      <c r="J495" s="9" t="s">
        <v>13</v>
      </c>
      <c r="K495" s="3">
        <v>665</v>
      </c>
      <c r="L495" s="3">
        <v>1</v>
      </c>
      <c r="M495" s="9" t="str">
        <f>VLOOKUP(L495,Mapping!$A$2:$B$5,2,0)</f>
        <v>Very Dissatisfied</v>
      </c>
      <c r="N495" s="9" t="s">
        <v>14</v>
      </c>
      <c r="O495" s="3">
        <v>2</v>
      </c>
      <c r="P495" s="9" t="str">
        <f>VLOOKUP(O495,Mapping!$A$9:$B$12,2,0)</f>
        <v>Medium</v>
      </c>
      <c r="Q495" s="3">
        <v>2</v>
      </c>
      <c r="R495" s="9" t="str">
        <f>VLOOKUP(Q495,Mapping!$A$16:$B$20,2,0)</f>
        <v>Junior</v>
      </c>
      <c r="S495" s="9" t="s">
        <v>35</v>
      </c>
      <c r="T495" s="3">
        <v>3</v>
      </c>
      <c r="U495" s="9" t="str">
        <f>VLOOKUP(T495,Mapping!$E$9:$F$12,2,0)</f>
        <v>Neutral</v>
      </c>
      <c r="V495" s="9" t="s">
        <v>16</v>
      </c>
      <c r="W495" s="5">
        <v>5985</v>
      </c>
      <c r="X495" s="3">
        <v>4</v>
      </c>
      <c r="Y495" s="9" t="s">
        <v>17</v>
      </c>
      <c r="Z495" s="4">
        <v>11</v>
      </c>
      <c r="AA495" s="24">
        <f>HR_Analytics[[#This Row],[Salary Hike]]/100</f>
        <v>0.11</v>
      </c>
      <c r="AB495" s="3">
        <v>3</v>
      </c>
      <c r="AC495" s="9" t="str">
        <f>VLOOKUP(AB495,Mapping!$E$2:$F$3,2,0)</f>
        <v>Excellent</v>
      </c>
      <c r="AD495" s="3">
        <v>2</v>
      </c>
      <c r="AE495" s="9" t="str">
        <f>VLOOKUP(AD495,Mapping!$E$16:$F$19,2,0)</f>
        <v>Dissatisfied</v>
      </c>
      <c r="AF495" s="3">
        <v>0</v>
      </c>
      <c r="AG495" s="3">
        <v>10</v>
      </c>
      <c r="AH495" s="3" t="str" cm="1">
        <f t="array" ref="AH495">_xlfn.IFS(HR_Analytics[[#This Row],[Total Working Years]]&lt;=2,"0-2",HR_Analytics[[#This Row],[Total Working Years]]&lt;=5,"2-5",HR_Analytics[[#This Row],[Total Working Years]]&lt;=10,"5-10",HR_Analytics[[#This Row],[Total Working Years]]&lt;=20,"10-20",HR_Analytics[[#This Row],[Total Working Years]]&lt;=40,"20-40")</f>
        <v>5-10</v>
      </c>
      <c r="AI495" s="3">
        <v>1</v>
      </c>
      <c r="AJ495" s="3">
        <v>4</v>
      </c>
      <c r="AK495" s="9" t="str">
        <f>VLOOKUP(AJ495,Mapping!$J$10:$K$13,2,0)</f>
        <v>Best</v>
      </c>
      <c r="AL495" s="3">
        <v>2</v>
      </c>
      <c r="AM495" s="3" t="str" cm="1">
        <f t="array" ref="AM495">_xlfn.IFS(HR_Analytics[[#This Row],[Years At Company]]&lt;=2,"0-2",HR_Analytics[[#This Row],[Years At Company]]&lt;=5,"2-5",HR_Analytics[[#This Row],[Years At Company]]&lt;=10,"5-10",HR_Analytics[[#This Row],[Years At Company]]&lt;=20,"10-20",HR_Analytics[[#This Row],[Years At Company]]&lt;=40,"20-40")</f>
        <v>0-2</v>
      </c>
      <c r="AN495" s="3">
        <v>2</v>
      </c>
      <c r="AO495" s="3" t="str" cm="1">
        <f t="array" ref="AO495">_xlfn.IFS(HR_Analytics[[#This Row],[Years In Current Role]]&lt;=2,"0-2",HR_Analytics[[#This Row],[Years In Current Role]]&lt;=5,"2-5",HR_Analytics[[#This Row],[Years In Current Role]]&lt;=10,"5-10",HR_Analytics[[#This Row],[Years In Current Role]]&lt;=15,"10-15",HR_Analytics[[#This Row],[Years In Current Role]]&gt;15,"Above 15")</f>
        <v>0-2</v>
      </c>
      <c r="AP495" s="3">
        <v>0</v>
      </c>
      <c r="AQ495" s="14" t="str" cm="1">
        <f t="array" ref="AQ495">_xlfn.IFS(HR_Analytics[[#This Row],[Years Since Last Promotion]]&lt;=2,"0-2",HR_Analytics[[#This Row],[Years Since Last Promotion]]&lt;=5,"2-5",HR_Analytics[[#This Row],[Years Since Last Promotion]]&lt;=10,"5-10",HR_Analytics[[#This Row],[Years Since Last Promotion]]&lt;=15,"10-15")</f>
        <v>0-2</v>
      </c>
      <c r="AR495" s="14">
        <v>2</v>
      </c>
      <c r="AS495" s="3" t="str" cm="1">
        <f t="array" ref="AS4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96" spans="1:45" x14ac:dyDescent="0.25">
      <c r="A496" s="12">
        <v>34</v>
      </c>
      <c r="B496" s="12" t="str" cm="1">
        <f t="array" ref="B496">_xlfn.IFS(HR_Analytics[[#This Row],[Age]]&lt;=30,"Below 30",HR_Analytics[[#This Row],[Age]]&lt;=40,"30-40",HR_Analytics[[#This Row],[Age]]&lt;=60,"40-60")</f>
        <v>30-40</v>
      </c>
      <c r="C496" s="9" t="s">
        <v>17</v>
      </c>
      <c r="D496" s="9" t="s">
        <v>11</v>
      </c>
      <c r="E496" s="9" t="s">
        <v>12</v>
      </c>
      <c r="F496" s="3">
        <v>14</v>
      </c>
      <c r="G496" s="3" t="str" cm="1">
        <f t="array" ref="G496">_xlfn.IFS(HR_Analytics[[#This Row],[Distance From Home]]&lt;=5,"1-5",HR_Analytics[[#This Row],[Distance From Home]]&lt;=10,"5-10",HR_Analytics[[#This Row],[Distance From Home]]&lt;=15,"10-15",HR_Analytics[[#This Row],[Distance From Home]]&lt;=20,"15-20",HR_Analytics[[#This Row],[Distance From Home]]&gt;20,"Above 20")</f>
        <v>10-15</v>
      </c>
      <c r="H496" s="3">
        <v>3</v>
      </c>
      <c r="I496" s="9" t="str">
        <f>VLOOKUP(H496,Mapping!$J$2:$K$6,2,0)</f>
        <v>Bachelors</v>
      </c>
      <c r="J496" s="9" t="s">
        <v>34</v>
      </c>
      <c r="K496" s="3">
        <v>666</v>
      </c>
      <c r="L496" s="3">
        <v>3</v>
      </c>
      <c r="M496" s="9" t="str">
        <f>VLOOKUP(L496,Mapping!$A$2:$B$5,2,0)</f>
        <v>Neutral</v>
      </c>
      <c r="N496" s="9" t="s">
        <v>14</v>
      </c>
      <c r="O496" s="3">
        <v>3</v>
      </c>
      <c r="P496" s="9" t="str">
        <f>VLOOKUP(O496,Mapping!$A$9:$B$12,2,0)</f>
        <v>High</v>
      </c>
      <c r="Q496" s="3">
        <v>1</v>
      </c>
      <c r="R496" s="9" t="str">
        <f>VLOOKUP(Q496,Mapping!$A$16:$B$20,2,0)</f>
        <v>Entry Level</v>
      </c>
      <c r="S496" s="9" t="s">
        <v>31</v>
      </c>
      <c r="T496" s="3">
        <v>3</v>
      </c>
      <c r="U496" s="9" t="str">
        <f>VLOOKUP(T496,Mapping!$E$9:$F$12,2,0)</f>
        <v>Neutral</v>
      </c>
      <c r="V496" s="9" t="s">
        <v>26</v>
      </c>
      <c r="W496" s="5">
        <v>2579</v>
      </c>
      <c r="X496" s="3">
        <v>1</v>
      </c>
      <c r="Y496" s="9" t="s">
        <v>10</v>
      </c>
      <c r="Z496" s="4">
        <v>18</v>
      </c>
      <c r="AA496" s="24">
        <f>HR_Analytics[[#This Row],[Salary Hike]]/100</f>
        <v>0.18</v>
      </c>
      <c r="AB496" s="3">
        <v>3</v>
      </c>
      <c r="AC496" s="9" t="str">
        <f>VLOOKUP(AB496,Mapping!$E$2:$F$3,2,0)</f>
        <v>Excellent</v>
      </c>
      <c r="AD496" s="3">
        <v>4</v>
      </c>
      <c r="AE496" s="9" t="str">
        <f>VLOOKUP(AD496,Mapping!$E$16:$F$19,2,0)</f>
        <v>Satisfied</v>
      </c>
      <c r="AF496" s="3">
        <v>2</v>
      </c>
      <c r="AG496" s="3">
        <v>8</v>
      </c>
      <c r="AH496" s="3" t="str" cm="1">
        <f t="array" ref="AH496">_xlfn.IFS(HR_Analytics[[#This Row],[Total Working Years]]&lt;=2,"0-2",HR_Analytics[[#This Row],[Total Working Years]]&lt;=5,"2-5",HR_Analytics[[#This Row],[Total Working Years]]&lt;=10,"5-10",HR_Analytics[[#This Row],[Total Working Years]]&lt;=20,"10-20",HR_Analytics[[#This Row],[Total Working Years]]&lt;=40,"20-40")</f>
        <v>5-10</v>
      </c>
      <c r="AI496" s="3">
        <v>3</v>
      </c>
      <c r="AJ496" s="3">
        <v>3</v>
      </c>
      <c r="AK496" s="9" t="str">
        <f>VLOOKUP(AJ496,Mapping!$J$10:$K$13,2,0)</f>
        <v>Better</v>
      </c>
      <c r="AL496" s="3">
        <v>8</v>
      </c>
      <c r="AM496" s="3" t="str" cm="1">
        <f t="array" ref="AM496">_xlfn.IFS(HR_Analytics[[#This Row],[Years At Company]]&lt;=2,"0-2",HR_Analytics[[#This Row],[Years At Company]]&lt;=5,"2-5",HR_Analytics[[#This Row],[Years At Company]]&lt;=10,"5-10",HR_Analytics[[#This Row],[Years At Company]]&lt;=20,"10-20",HR_Analytics[[#This Row],[Years At Company]]&lt;=40,"20-40")</f>
        <v>5-10</v>
      </c>
      <c r="AN496" s="3">
        <v>2</v>
      </c>
      <c r="AO496" s="3" t="str" cm="1">
        <f t="array" ref="AO496">_xlfn.IFS(HR_Analytics[[#This Row],[Years In Current Role]]&lt;=2,"0-2",HR_Analytics[[#This Row],[Years In Current Role]]&lt;=5,"2-5",HR_Analytics[[#This Row],[Years In Current Role]]&lt;=10,"5-10",HR_Analytics[[#This Row],[Years In Current Role]]&lt;=15,"10-15",HR_Analytics[[#This Row],[Years In Current Role]]&gt;15,"Above 15")</f>
        <v>0-2</v>
      </c>
      <c r="AP496" s="3">
        <v>0</v>
      </c>
      <c r="AQ496" s="14" t="str" cm="1">
        <f t="array" ref="AQ496">_xlfn.IFS(HR_Analytics[[#This Row],[Years Since Last Promotion]]&lt;=2,"0-2",HR_Analytics[[#This Row],[Years Since Last Promotion]]&lt;=5,"2-5",HR_Analytics[[#This Row],[Years Since Last Promotion]]&lt;=10,"5-10",HR_Analytics[[#This Row],[Years Since Last Promotion]]&lt;=15,"10-15")</f>
        <v>0-2</v>
      </c>
      <c r="AR496" s="14">
        <v>6</v>
      </c>
      <c r="AS496" s="3" t="str" cm="1">
        <f t="array" ref="AS4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497" spans="1:45" x14ac:dyDescent="0.25">
      <c r="A497" s="12">
        <v>27</v>
      </c>
      <c r="B497" s="12" t="str" cm="1">
        <f t="array" ref="B497">_xlfn.IFS(HR_Analytics[[#This Row],[Age]]&lt;=30,"Below 30",HR_Analytics[[#This Row],[Age]]&lt;=40,"30-40",HR_Analytics[[#This Row],[Age]]&lt;=60,"40-60")</f>
        <v>Below 30</v>
      </c>
      <c r="C497" s="9" t="s">
        <v>10</v>
      </c>
      <c r="D497" s="9" t="s">
        <v>11</v>
      </c>
      <c r="E497" s="9" t="s">
        <v>12</v>
      </c>
      <c r="F497" s="3">
        <v>2</v>
      </c>
      <c r="G497" s="3" t="str" cm="1">
        <f t="array" ref="G497">_xlfn.IFS(HR_Analytics[[#This Row],[Distance From Home]]&lt;=5,"1-5",HR_Analytics[[#This Row],[Distance From Home]]&lt;=10,"5-10",HR_Analytics[[#This Row],[Distance From Home]]&lt;=15,"10-15",HR_Analytics[[#This Row],[Distance From Home]]&lt;=20,"15-20",HR_Analytics[[#This Row],[Distance From Home]]&gt;20,"Above 20")</f>
        <v>1-5</v>
      </c>
      <c r="H497" s="3">
        <v>1</v>
      </c>
      <c r="I497" s="9" t="str">
        <f>VLOOKUP(H497,Mapping!$J$2:$K$6,2,0)</f>
        <v>Below College</v>
      </c>
      <c r="J497" s="9" t="s">
        <v>33</v>
      </c>
      <c r="K497" s="3">
        <v>667</v>
      </c>
      <c r="L497" s="3">
        <v>3</v>
      </c>
      <c r="M497" s="9" t="str">
        <f>VLOOKUP(L497,Mapping!$A$2:$B$5,2,0)</f>
        <v>Neutral</v>
      </c>
      <c r="N497" s="9" t="s">
        <v>20</v>
      </c>
      <c r="O497" s="3">
        <v>3</v>
      </c>
      <c r="P497" s="9" t="str">
        <f>VLOOKUP(O497,Mapping!$A$9:$B$12,2,0)</f>
        <v>High</v>
      </c>
      <c r="Q497" s="3">
        <v>1</v>
      </c>
      <c r="R497" s="9" t="str">
        <f>VLOOKUP(Q497,Mapping!$A$16:$B$20,2,0)</f>
        <v>Entry Level</v>
      </c>
      <c r="S497" s="9" t="s">
        <v>31</v>
      </c>
      <c r="T497" s="3">
        <v>1</v>
      </c>
      <c r="U497" s="9" t="str">
        <f>VLOOKUP(T497,Mapping!$E$9:$F$12,2,0)</f>
        <v>Very Dissatisfied</v>
      </c>
      <c r="V497" s="9" t="s">
        <v>26</v>
      </c>
      <c r="W497" s="5">
        <v>3041</v>
      </c>
      <c r="X497" s="3">
        <v>0</v>
      </c>
      <c r="Y497" s="9" t="s">
        <v>17</v>
      </c>
      <c r="Z497" s="4">
        <v>11</v>
      </c>
      <c r="AA497" s="24">
        <f>HR_Analytics[[#This Row],[Salary Hike]]/100</f>
        <v>0.11</v>
      </c>
      <c r="AB497" s="3">
        <v>3</v>
      </c>
      <c r="AC497" s="9" t="str">
        <f>VLOOKUP(AB497,Mapping!$E$2:$F$3,2,0)</f>
        <v>Excellent</v>
      </c>
      <c r="AD497" s="3">
        <v>2</v>
      </c>
      <c r="AE497" s="9" t="str">
        <f>VLOOKUP(AD497,Mapping!$E$16:$F$19,2,0)</f>
        <v>Dissatisfied</v>
      </c>
      <c r="AF497" s="3">
        <v>1</v>
      </c>
      <c r="AG497" s="3">
        <v>5</v>
      </c>
      <c r="AH497" s="3" t="str" cm="1">
        <f t="array" ref="AH497">_xlfn.IFS(HR_Analytics[[#This Row],[Total Working Years]]&lt;=2,"0-2",HR_Analytics[[#This Row],[Total Working Years]]&lt;=5,"2-5",HR_Analytics[[#This Row],[Total Working Years]]&lt;=10,"5-10",HR_Analytics[[#This Row],[Total Working Years]]&lt;=20,"10-20",HR_Analytics[[#This Row],[Total Working Years]]&lt;=40,"20-40")</f>
        <v>2-5</v>
      </c>
      <c r="AI497" s="3">
        <v>3</v>
      </c>
      <c r="AJ497" s="3">
        <v>3</v>
      </c>
      <c r="AK497" s="9" t="str">
        <f>VLOOKUP(AJ497,Mapping!$J$10:$K$13,2,0)</f>
        <v>Better</v>
      </c>
      <c r="AL497" s="3">
        <v>4</v>
      </c>
      <c r="AM497" s="3" t="str" cm="1">
        <f t="array" ref="AM497">_xlfn.IFS(HR_Analytics[[#This Row],[Years At Company]]&lt;=2,"0-2",HR_Analytics[[#This Row],[Years At Company]]&lt;=5,"2-5",HR_Analytics[[#This Row],[Years At Company]]&lt;=10,"5-10",HR_Analytics[[#This Row],[Years At Company]]&lt;=20,"10-20",HR_Analytics[[#This Row],[Years At Company]]&lt;=40,"20-40")</f>
        <v>2-5</v>
      </c>
      <c r="AN497" s="3">
        <v>3</v>
      </c>
      <c r="AO497" s="3" t="str" cm="1">
        <f t="array" ref="AO497">_xlfn.IFS(HR_Analytics[[#This Row],[Years In Current Role]]&lt;=2,"0-2",HR_Analytics[[#This Row],[Years In Current Role]]&lt;=5,"2-5",HR_Analytics[[#This Row],[Years In Current Role]]&lt;=10,"5-10",HR_Analytics[[#This Row],[Years In Current Role]]&lt;=15,"10-15",HR_Analytics[[#This Row],[Years In Current Role]]&gt;15,"Above 15")</f>
        <v>2-5</v>
      </c>
      <c r="AP497" s="3">
        <v>0</v>
      </c>
      <c r="AQ497" s="14" t="str" cm="1">
        <f t="array" ref="AQ497">_xlfn.IFS(HR_Analytics[[#This Row],[Years Since Last Promotion]]&lt;=2,"0-2",HR_Analytics[[#This Row],[Years Since Last Promotion]]&lt;=5,"2-5",HR_Analytics[[#This Row],[Years Since Last Promotion]]&lt;=10,"5-10",HR_Analytics[[#This Row],[Years Since Last Promotion]]&lt;=15,"10-15")</f>
        <v>0-2</v>
      </c>
      <c r="AR497" s="14">
        <v>2</v>
      </c>
      <c r="AS497" s="3" t="str" cm="1">
        <f t="array" ref="AS4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98" spans="1:45" x14ac:dyDescent="0.25">
      <c r="A498" s="12">
        <v>21</v>
      </c>
      <c r="B498" s="12" t="str" cm="1">
        <f t="array" ref="B498">_xlfn.IFS(HR_Analytics[[#This Row],[Age]]&lt;=30,"Below 30",HR_Analytics[[#This Row],[Age]]&lt;=40,"30-40",HR_Analytics[[#This Row],[Age]]&lt;=60,"40-60")</f>
        <v>Below 30</v>
      </c>
      <c r="C498" s="9" t="s">
        <v>17</v>
      </c>
      <c r="D498" s="9" t="s">
        <v>11</v>
      </c>
      <c r="E498" s="9" t="s">
        <v>12</v>
      </c>
      <c r="F498" s="3">
        <v>22</v>
      </c>
      <c r="G498" s="3" t="str" cm="1">
        <f t="array" ref="G498">_xlfn.IFS(HR_Analytics[[#This Row],[Distance From Home]]&lt;=5,"1-5",HR_Analytics[[#This Row],[Distance From Home]]&lt;=10,"5-10",HR_Analytics[[#This Row],[Distance From Home]]&lt;=15,"10-15",HR_Analytics[[#This Row],[Distance From Home]]&lt;=20,"15-20",HR_Analytics[[#This Row],[Distance From Home]]&gt;20,"Above 20")</f>
        <v>Above 20</v>
      </c>
      <c r="H498" s="3">
        <v>1</v>
      </c>
      <c r="I498" s="9" t="str">
        <f>VLOOKUP(H498,Mapping!$J$2:$K$6,2,0)</f>
        <v>Below College</v>
      </c>
      <c r="J498" s="9" t="s">
        <v>34</v>
      </c>
      <c r="K498" s="3">
        <v>669</v>
      </c>
      <c r="L498" s="3">
        <v>3</v>
      </c>
      <c r="M498" s="9" t="str">
        <f>VLOOKUP(L498,Mapping!$A$2:$B$5,2,0)</f>
        <v>Neutral</v>
      </c>
      <c r="N498" s="9" t="s">
        <v>20</v>
      </c>
      <c r="O498" s="3">
        <v>3</v>
      </c>
      <c r="P498" s="9" t="str">
        <f>VLOOKUP(O498,Mapping!$A$9:$B$12,2,0)</f>
        <v>High</v>
      </c>
      <c r="Q498" s="3">
        <v>1</v>
      </c>
      <c r="R498" s="9" t="str">
        <f>VLOOKUP(Q498,Mapping!$A$16:$B$20,2,0)</f>
        <v>Entry Level</v>
      </c>
      <c r="S498" s="9" t="s">
        <v>31</v>
      </c>
      <c r="T498" s="3">
        <v>3</v>
      </c>
      <c r="U498" s="9" t="str">
        <f>VLOOKUP(T498,Mapping!$E$9:$F$12,2,0)</f>
        <v>Neutral</v>
      </c>
      <c r="V498" s="9" t="s">
        <v>16</v>
      </c>
      <c r="W498" s="5">
        <v>3447</v>
      </c>
      <c r="X498" s="3">
        <v>1</v>
      </c>
      <c r="Y498" s="9" t="s">
        <v>17</v>
      </c>
      <c r="Z498" s="4">
        <v>11</v>
      </c>
      <c r="AA498" s="24">
        <f>HR_Analytics[[#This Row],[Salary Hike]]/100</f>
        <v>0.11</v>
      </c>
      <c r="AB498" s="3">
        <v>3</v>
      </c>
      <c r="AC498" s="9" t="str">
        <f>VLOOKUP(AB498,Mapping!$E$2:$F$3,2,0)</f>
        <v>Excellent</v>
      </c>
      <c r="AD498" s="3">
        <v>3</v>
      </c>
      <c r="AE498" s="9" t="str">
        <f>VLOOKUP(AD498,Mapping!$E$16:$F$19,2,0)</f>
        <v>Neutral</v>
      </c>
      <c r="AF498" s="3">
        <v>0</v>
      </c>
      <c r="AG498" s="3">
        <v>3</v>
      </c>
      <c r="AH498" s="3" t="str" cm="1">
        <f t="array" ref="AH498">_xlfn.IFS(HR_Analytics[[#This Row],[Total Working Years]]&lt;=2,"0-2",HR_Analytics[[#This Row],[Total Working Years]]&lt;=5,"2-5",HR_Analytics[[#This Row],[Total Working Years]]&lt;=10,"5-10",HR_Analytics[[#This Row],[Total Working Years]]&lt;=20,"10-20",HR_Analytics[[#This Row],[Total Working Years]]&lt;=40,"20-40")</f>
        <v>2-5</v>
      </c>
      <c r="AI498" s="3">
        <v>2</v>
      </c>
      <c r="AJ498" s="3">
        <v>3</v>
      </c>
      <c r="AK498" s="9" t="str">
        <f>VLOOKUP(AJ498,Mapping!$J$10:$K$13,2,0)</f>
        <v>Better</v>
      </c>
      <c r="AL498" s="3">
        <v>3</v>
      </c>
      <c r="AM498" s="3" t="str" cm="1">
        <f t="array" ref="AM498">_xlfn.IFS(HR_Analytics[[#This Row],[Years At Company]]&lt;=2,"0-2",HR_Analytics[[#This Row],[Years At Company]]&lt;=5,"2-5",HR_Analytics[[#This Row],[Years At Company]]&lt;=10,"5-10",HR_Analytics[[#This Row],[Years At Company]]&lt;=20,"10-20",HR_Analytics[[#This Row],[Years At Company]]&lt;=40,"20-40")</f>
        <v>2-5</v>
      </c>
      <c r="AN498" s="3">
        <v>2</v>
      </c>
      <c r="AO498" s="3" t="str" cm="1">
        <f t="array" ref="AO498">_xlfn.IFS(HR_Analytics[[#This Row],[Years In Current Role]]&lt;=2,"0-2",HR_Analytics[[#This Row],[Years In Current Role]]&lt;=5,"2-5",HR_Analytics[[#This Row],[Years In Current Role]]&lt;=10,"5-10",HR_Analytics[[#This Row],[Years In Current Role]]&lt;=15,"10-15",HR_Analytics[[#This Row],[Years In Current Role]]&gt;15,"Above 15")</f>
        <v>0-2</v>
      </c>
      <c r="AP498" s="3">
        <v>1</v>
      </c>
      <c r="AQ498" s="14" t="str" cm="1">
        <f t="array" ref="AQ498">_xlfn.IFS(HR_Analytics[[#This Row],[Years Since Last Promotion]]&lt;=2,"0-2",HR_Analytics[[#This Row],[Years Since Last Promotion]]&lt;=5,"2-5",HR_Analytics[[#This Row],[Years Since Last Promotion]]&lt;=10,"5-10",HR_Analytics[[#This Row],[Years Since Last Promotion]]&lt;=15,"10-15")</f>
        <v>0-2</v>
      </c>
      <c r="AR498" s="14">
        <v>2</v>
      </c>
      <c r="AS498" s="3" t="str" cm="1">
        <f t="array" ref="AS4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499" spans="1:45" x14ac:dyDescent="0.25">
      <c r="A499" s="12">
        <v>44</v>
      </c>
      <c r="B499" s="12" t="str" cm="1">
        <f t="array" ref="B499">_xlfn.IFS(HR_Analytics[[#This Row],[Age]]&lt;=30,"Below 30",HR_Analytics[[#This Row],[Age]]&lt;=40,"30-40",HR_Analytics[[#This Row],[Age]]&lt;=60,"40-60")</f>
        <v>40-60</v>
      </c>
      <c r="C499" s="9" t="s">
        <v>17</v>
      </c>
      <c r="D499" s="9" t="s">
        <v>11</v>
      </c>
      <c r="E499" s="9" t="s">
        <v>19</v>
      </c>
      <c r="F499" s="3">
        <v>3</v>
      </c>
      <c r="G499" s="3" t="str" cm="1">
        <f t="array" ref="G499">_xlfn.IFS(HR_Analytics[[#This Row],[Distance From Home]]&lt;=5,"1-5",HR_Analytics[[#This Row],[Distance From Home]]&lt;=10,"5-10",HR_Analytics[[#This Row],[Distance From Home]]&lt;=15,"10-15",HR_Analytics[[#This Row],[Distance From Home]]&lt;=20,"15-20",HR_Analytics[[#This Row],[Distance From Home]]&gt;20,"Above 20")</f>
        <v>1-5</v>
      </c>
      <c r="H499" s="3">
        <v>4</v>
      </c>
      <c r="I499" s="9" t="str">
        <f>VLOOKUP(H499,Mapping!$J$2:$K$6,2,0)</f>
        <v>Masters</v>
      </c>
      <c r="J499" s="9" t="s">
        <v>23</v>
      </c>
      <c r="K499" s="3">
        <v>671</v>
      </c>
      <c r="L499" s="3">
        <v>4</v>
      </c>
      <c r="M499" s="9" t="str">
        <f>VLOOKUP(L499,Mapping!$A$2:$B$5,2,0)</f>
        <v>Satisfied</v>
      </c>
      <c r="N499" s="9" t="s">
        <v>20</v>
      </c>
      <c r="O499" s="3">
        <v>3</v>
      </c>
      <c r="P499" s="9" t="str">
        <f>VLOOKUP(O499,Mapping!$A$9:$B$12,2,0)</f>
        <v>High</v>
      </c>
      <c r="Q499" s="3">
        <v>5</v>
      </c>
      <c r="R499" s="9" t="str">
        <f>VLOOKUP(Q499,Mapping!$A$16:$B$20,2,0)</f>
        <v>Executive</v>
      </c>
      <c r="S499" s="9" t="s">
        <v>30</v>
      </c>
      <c r="T499" s="3">
        <v>4</v>
      </c>
      <c r="U499" s="9" t="str">
        <f>VLOOKUP(T499,Mapping!$E$9:$F$12,2,0)</f>
        <v>Satisfied</v>
      </c>
      <c r="V499" s="9" t="s">
        <v>22</v>
      </c>
      <c r="W499" s="5">
        <v>19513</v>
      </c>
      <c r="X499" s="3">
        <v>4</v>
      </c>
      <c r="Y499" s="9" t="s">
        <v>10</v>
      </c>
      <c r="Z499" s="4">
        <v>12</v>
      </c>
      <c r="AA499" s="24">
        <f>HR_Analytics[[#This Row],[Salary Hike]]/100</f>
        <v>0.12</v>
      </c>
      <c r="AB499" s="3">
        <v>3</v>
      </c>
      <c r="AC499" s="9" t="str">
        <f>VLOOKUP(AB499,Mapping!$E$2:$F$3,2,0)</f>
        <v>Excellent</v>
      </c>
      <c r="AD499" s="3">
        <v>1</v>
      </c>
      <c r="AE499" s="9" t="str">
        <f>VLOOKUP(AD499,Mapping!$E$16:$F$19,2,0)</f>
        <v>Very Dissatisfied</v>
      </c>
      <c r="AF499" s="3">
        <v>1</v>
      </c>
      <c r="AG499" s="3">
        <v>26</v>
      </c>
      <c r="AH499" s="3" t="str" cm="1">
        <f t="array" ref="AH499">_xlfn.IFS(HR_Analytics[[#This Row],[Total Working Years]]&lt;=2,"0-2",HR_Analytics[[#This Row],[Total Working Years]]&lt;=5,"2-5",HR_Analytics[[#This Row],[Total Working Years]]&lt;=10,"5-10",HR_Analytics[[#This Row],[Total Working Years]]&lt;=20,"10-20",HR_Analytics[[#This Row],[Total Working Years]]&lt;=40,"20-40")</f>
        <v>20-40</v>
      </c>
      <c r="AI499" s="3">
        <v>2</v>
      </c>
      <c r="AJ499" s="3">
        <v>4</v>
      </c>
      <c r="AK499" s="9" t="str">
        <f>VLOOKUP(AJ499,Mapping!$J$10:$K$13,2,0)</f>
        <v>Best</v>
      </c>
      <c r="AL499" s="3">
        <v>2</v>
      </c>
      <c r="AM499" s="3" t="str" cm="1">
        <f t="array" ref="AM499">_xlfn.IFS(HR_Analytics[[#This Row],[Years At Company]]&lt;=2,"0-2",HR_Analytics[[#This Row],[Years At Company]]&lt;=5,"2-5",HR_Analytics[[#This Row],[Years At Company]]&lt;=10,"5-10",HR_Analytics[[#This Row],[Years At Company]]&lt;=20,"10-20",HR_Analytics[[#This Row],[Years At Company]]&lt;=40,"20-40")</f>
        <v>0-2</v>
      </c>
      <c r="AN499" s="3">
        <v>2</v>
      </c>
      <c r="AO499" s="3" t="str" cm="1">
        <f t="array" ref="AO499">_xlfn.IFS(HR_Analytics[[#This Row],[Years In Current Role]]&lt;=2,"0-2",HR_Analytics[[#This Row],[Years In Current Role]]&lt;=5,"2-5",HR_Analytics[[#This Row],[Years In Current Role]]&lt;=10,"5-10",HR_Analytics[[#This Row],[Years In Current Role]]&lt;=15,"10-15",HR_Analytics[[#This Row],[Years In Current Role]]&gt;15,"Above 15")</f>
        <v>0-2</v>
      </c>
      <c r="AP499" s="3">
        <v>0</v>
      </c>
      <c r="AQ499" s="14" t="str" cm="1">
        <f t="array" ref="AQ499">_xlfn.IFS(HR_Analytics[[#This Row],[Years Since Last Promotion]]&lt;=2,"0-2",HR_Analytics[[#This Row],[Years Since Last Promotion]]&lt;=5,"2-5",HR_Analytics[[#This Row],[Years Since Last Promotion]]&lt;=10,"5-10",HR_Analytics[[#This Row],[Years Since Last Promotion]]&lt;=15,"10-15")</f>
        <v>0-2</v>
      </c>
      <c r="AR499" s="14">
        <v>1</v>
      </c>
      <c r="AS499" s="3" t="str" cm="1">
        <f t="array" ref="AS4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00" spans="1:45" x14ac:dyDescent="0.25">
      <c r="A500" s="12">
        <v>22</v>
      </c>
      <c r="B500" s="12" t="str" cm="1">
        <f t="array" ref="B500">_xlfn.IFS(HR_Analytics[[#This Row],[Age]]&lt;=30,"Below 30",HR_Analytics[[#This Row],[Age]]&lt;=40,"30-40",HR_Analytics[[#This Row],[Age]]&lt;=60,"40-60")</f>
        <v>Below 30</v>
      </c>
      <c r="C500" s="9" t="s">
        <v>17</v>
      </c>
      <c r="D500" s="9" t="s">
        <v>11</v>
      </c>
      <c r="E500" s="9" t="s">
        <v>19</v>
      </c>
      <c r="F500" s="3">
        <v>6</v>
      </c>
      <c r="G500" s="3" t="str" cm="1">
        <f t="array" ref="G500">_xlfn.IFS(HR_Analytics[[#This Row],[Distance From Home]]&lt;=5,"1-5",HR_Analytics[[#This Row],[Distance From Home]]&lt;=10,"5-10",HR_Analytics[[#This Row],[Distance From Home]]&lt;=15,"10-15",HR_Analytics[[#This Row],[Distance From Home]]&lt;=20,"15-20",HR_Analytics[[#This Row],[Distance From Home]]&gt;20,"Above 20")</f>
        <v>5-10</v>
      </c>
      <c r="H500" s="3">
        <v>1</v>
      </c>
      <c r="I500" s="9" t="str">
        <f>VLOOKUP(H500,Mapping!$J$2:$K$6,2,0)</f>
        <v>Below College</v>
      </c>
      <c r="J500" s="9" t="s">
        <v>25</v>
      </c>
      <c r="K500" s="3">
        <v>675</v>
      </c>
      <c r="L500" s="3">
        <v>1</v>
      </c>
      <c r="M500" s="9" t="str">
        <f>VLOOKUP(L500,Mapping!$A$2:$B$5,2,0)</f>
        <v>Very Dissatisfied</v>
      </c>
      <c r="N500" s="9" t="s">
        <v>20</v>
      </c>
      <c r="O500" s="3">
        <v>3</v>
      </c>
      <c r="P500" s="9" t="str">
        <f>VLOOKUP(O500,Mapping!$A$9:$B$12,2,0)</f>
        <v>High</v>
      </c>
      <c r="Q500" s="3">
        <v>1</v>
      </c>
      <c r="R500" s="9" t="str">
        <f>VLOOKUP(Q500,Mapping!$A$16:$B$20,2,0)</f>
        <v>Entry Level</v>
      </c>
      <c r="S500" s="9" t="s">
        <v>21</v>
      </c>
      <c r="T500" s="3">
        <v>3</v>
      </c>
      <c r="U500" s="9" t="str">
        <f>VLOOKUP(T500,Mapping!$E$9:$F$12,2,0)</f>
        <v>Neutral</v>
      </c>
      <c r="V500" s="9" t="s">
        <v>22</v>
      </c>
      <c r="W500" s="5">
        <v>2773</v>
      </c>
      <c r="X500" s="3">
        <v>0</v>
      </c>
      <c r="Y500" s="9" t="s">
        <v>17</v>
      </c>
      <c r="Z500" s="4">
        <v>20</v>
      </c>
      <c r="AA500" s="24">
        <f>HR_Analytics[[#This Row],[Salary Hike]]/100</f>
        <v>0.2</v>
      </c>
      <c r="AB500" s="3">
        <v>4</v>
      </c>
      <c r="AC500" s="9" t="str">
        <f>VLOOKUP(AB500,Mapping!$E$2:$F$3,2,0)</f>
        <v>Outstanding</v>
      </c>
      <c r="AD500" s="3">
        <v>4</v>
      </c>
      <c r="AE500" s="9" t="str">
        <f>VLOOKUP(AD500,Mapping!$E$16:$F$19,2,0)</f>
        <v>Satisfied</v>
      </c>
      <c r="AF500" s="3">
        <v>0</v>
      </c>
      <c r="AG500" s="3">
        <v>3</v>
      </c>
      <c r="AH500" s="3" t="str" cm="1">
        <f t="array" ref="AH500">_xlfn.IFS(HR_Analytics[[#This Row],[Total Working Years]]&lt;=2,"0-2",HR_Analytics[[#This Row],[Total Working Years]]&lt;=5,"2-5",HR_Analytics[[#This Row],[Total Working Years]]&lt;=10,"5-10",HR_Analytics[[#This Row],[Total Working Years]]&lt;=20,"10-20",HR_Analytics[[#This Row],[Total Working Years]]&lt;=40,"20-40")</f>
        <v>2-5</v>
      </c>
      <c r="AI500" s="3">
        <v>3</v>
      </c>
      <c r="AJ500" s="3">
        <v>3</v>
      </c>
      <c r="AK500" s="9" t="str">
        <f>VLOOKUP(AJ500,Mapping!$J$10:$K$13,2,0)</f>
        <v>Better</v>
      </c>
      <c r="AL500" s="3">
        <v>2</v>
      </c>
      <c r="AM500" s="3" t="str" cm="1">
        <f t="array" ref="AM500">_xlfn.IFS(HR_Analytics[[#This Row],[Years At Company]]&lt;=2,"0-2",HR_Analytics[[#This Row],[Years At Company]]&lt;=5,"2-5",HR_Analytics[[#This Row],[Years At Company]]&lt;=10,"5-10",HR_Analytics[[#This Row],[Years At Company]]&lt;=20,"10-20",HR_Analytics[[#This Row],[Years At Company]]&lt;=40,"20-40")</f>
        <v>0-2</v>
      </c>
      <c r="AN500" s="3">
        <v>2</v>
      </c>
      <c r="AO500" s="3" t="str" cm="1">
        <f t="array" ref="AO500">_xlfn.IFS(HR_Analytics[[#This Row],[Years In Current Role]]&lt;=2,"0-2",HR_Analytics[[#This Row],[Years In Current Role]]&lt;=5,"2-5",HR_Analytics[[#This Row],[Years In Current Role]]&lt;=10,"5-10",HR_Analytics[[#This Row],[Years In Current Role]]&lt;=15,"10-15",HR_Analytics[[#This Row],[Years In Current Role]]&gt;15,"Above 15")</f>
        <v>0-2</v>
      </c>
      <c r="AP500" s="3">
        <v>2</v>
      </c>
      <c r="AQ500" s="14" t="str" cm="1">
        <f t="array" ref="AQ500">_xlfn.IFS(HR_Analytics[[#This Row],[Years Since Last Promotion]]&lt;=2,"0-2",HR_Analytics[[#This Row],[Years Since Last Promotion]]&lt;=5,"2-5",HR_Analytics[[#This Row],[Years Since Last Promotion]]&lt;=10,"5-10",HR_Analytics[[#This Row],[Years Since Last Promotion]]&lt;=15,"10-15")</f>
        <v>0-2</v>
      </c>
      <c r="AR500" s="14">
        <v>2</v>
      </c>
      <c r="AS500" s="3" t="str" cm="1">
        <f t="array" ref="AS5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01" spans="1:45" x14ac:dyDescent="0.25">
      <c r="A501" s="12">
        <v>33</v>
      </c>
      <c r="B501" s="12" t="str" cm="1">
        <f t="array" ref="B501">_xlfn.IFS(HR_Analytics[[#This Row],[Age]]&lt;=30,"Below 30",HR_Analytics[[#This Row],[Age]]&lt;=40,"30-40",HR_Analytics[[#This Row],[Age]]&lt;=60,"40-60")</f>
        <v>30-40</v>
      </c>
      <c r="C501" s="9" t="s">
        <v>17</v>
      </c>
      <c r="D501" s="9" t="s">
        <v>11</v>
      </c>
      <c r="E501" s="9" t="s">
        <v>12</v>
      </c>
      <c r="F501" s="3">
        <v>8</v>
      </c>
      <c r="G501" s="3" t="str" cm="1">
        <f t="array" ref="G501">_xlfn.IFS(HR_Analytics[[#This Row],[Distance From Home]]&lt;=5,"1-5",HR_Analytics[[#This Row],[Distance From Home]]&lt;=10,"5-10",HR_Analytics[[#This Row],[Distance From Home]]&lt;=15,"10-15",HR_Analytics[[#This Row],[Distance From Home]]&lt;=20,"15-20",HR_Analytics[[#This Row],[Distance From Home]]&gt;20,"Above 20")</f>
        <v>5-10</v>
      </c>
      <c r="H501" s="3">
        <v>4</v>
      </c>
      <c r="I501" s="9" t="str">
        <f>VLOOKUP(H501,Mapping!$J$2:$K$6,2,0)</f>
        <v>Masters</v>
      </c>
      <c r="J501" s="9" t="s">
        <v>33</v>
      </c>
      <c r="K501" s="3">
        <v>677</v>
      </c>
      <c r="L501" s="3">
        <v>3</v>
      </c>
      <c r="M501" s="9" t="str">
        <f>VLOOKUP(L501,Mapping!$A$2:$B$5,2,0)</f>
        <v>Neutral</v>
      </c>
      <c r="N501" s="9" t="s">
        <v>20</v>
      </c>
      <c r="O501" s="3">
        <v>3</v>
      </c>
      <c r="P501" s="9" t="str">
        <f>VLOOKUP(O501,Mapping!$A$9:$B$12,2,0)</f>
        <v>High</v>
      </c>
      <c r="Q501" s="3">
        <v>2</v>
      </c>
      <c r="R501" s="9" t="str">
        <f>VLOOKUP(Q501,Mapping!$A$16:$B$20,2,0)</f>
        <v>Junior</v>
      </c>
      <c r="S501" s="9" t="s">
        <v>15</v>
      </c>
      <c r="T501" s="3">
        <v>3</v>
      </c>
      <c r="U501" s="9" t="str">
        <f>VLOOKUP(T501,Mapping!$E$9:$F$12,2,0)</f>
        <v>Neutral</v>
      </c>
      <c r="V501" s="9" t="s">
        <v>26</v>
      </c>
      <c r="W501" s="5">
        <v>7104</v>
      </c>
      <c r="X501" s="3">
        <v>0</v>
      </c>
      <c r="Y501" s="9" t="s">
        <v>17</v>
      </c>
      <c r="Z501" s="4">
        <v>12</v>
      </c>
      <c r="AA501" s="24">
        <f>HR_Analytics[[#This Row],[Salary Hike]]/100</f>
        <v>0.12</v>
      </c>
      <c r="AB501" s="3">
        <v>3</v>
      </c>
      <c r="AC501" s="9" t="str">
        <f>VLOOKUP(AB501,Mapping!$E$2:$F$3,2,0)</f>
        <v>Excellent</v>
      </c>
      <c r="AD501" s="3">
        <v>4</v>
      </c>
      <c r="AE501" s="9" t="str">
        <f>VLOOKUP(AD501,Mapping!$E$16:$F$19,2,0)</f>
        <v>Satisfied</v>
      </c>
      <c r="AF501" s="3">
        <v>0</v>
      </c>
      <c r="AG501" s="3">
        <v>6</v>
      </c>
      <c r="AH501" s="3" t="str" cm="1">
        <f t="array" ref="AH501">_xlfn.IFS(HR_Analytics[[#This Row],[Total Working Years]]&lt;=2,"0-2",HR_Analytics[[#This Row],[Total Working Years]]&lt;=5,"2-5",HR_Analytics[[#This Row],[Total Working Years]]&lt;=10,"5-10",HR_Analytics[[#This Row],[Total Working Years]]&lt;=20,"10-20",HR_Analytics[[#This Row],[Total Working Years]]&lt;=40,"20-40")</f>
        <v>5-10</v>
      </c>
      <c r="AI501" s="3">
        <v>3</v>
      </c>
      <c r="AJ501" s="3">
        <v>3</v>
      </c>
      <c r="AK501" s="9" t="str">
        <f>VLOOKUP(AJ501,Mapping!$J$10:$K$13,2,0)</f>
        <v>Better</v>
      </c>
      <c r="AL501" s="3">
        <v>5</v>
      </c>
      <c r="AM501" s="3" t="str" cm="1">
        <f t="array" ref="AM501">_xlfn.IFS(HR_Analytics[[#This Row],[Years At Company]]&lt;=2,"0-2",HR_Analytics[[#This Row],[Years At Company]]&lt;=5,"2-5",HR_Analytics[[#This Row],[Years At Company]]&lt;=10,"5-10",HR_Analytics[[#This Row],[Years At Company]]&lt;=20,"10-20",HR_Analytics[[#This Row],[Years At Company]]&lt;=40,"20-40")</f>
        <v>2-5</v>
      </c>
      <c r="AN501" s="3">
        <v>0</v>
      </c>
      <c r="AO501" s="3" t="str" cm="1">
        <f t="array" ref="AO501">_xlfn.IFS(HR_Analytics[[#This Row],[Years In Current Role]]&lt;=2,"0-2",HR_Analytics[[#This Row],[Years In Current Role]]&lt;=5,"2-5",HR_Analytics[[#This Row],[Years In Current Role]]&lt;=10,"5-10",HR_Analytics[[#This Row],[Years In Current Role]]&lt;=15,"10-15",HR_Analytics[[#This Row],[Years In Current Role]]&gt;15,"Above 15")</f>
        <v>0-2</v>
      </c>
      <c r="AP501" s="3">
        <v>1</v>
      </c>
      <c r="AQ501" s="14" t="str" cm="1">
        <f t="array" ref="AQ501">_xlfn.IFS(HR_Analytics[[#This Row],[Years Since Last Promotion]]&lt;=2,"0-2",HR_Analytics[[#This Row],[Years Since Last Promotion]]&lt;=5,"2-5",HR_Analytics[[#This Row],[Years Since Last Promotion]]&lt;=10,"5-10",HR_Analytics[[#This Row],[Years Since Last Promotion]]&lt;=15,"10-15")</f>
        <v>0-2</v>
      </c>
      <c r="AR501" s="14">
        <v>2</v>
      </c>
      <c r="AS501" s="3" t="str" cm="1">
        <f t="array" ref="AS5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02" spans="1:45" x14ac:dyDescent="0.25">
      <c r="A502" s="12">
        <v>32</v>
      </c>
      <c r="B502" s="12" t="str" cm="1">
        <f t="array" ref="B502">_xlfn.IFS(HR_Analytics[[#This Row],[Age]]&lt;=30,"Below 30",HR_Analytics[[#This Row],[Age]]&lt;=40,"30-40",HR_Analytics[[#This Row],[Age]]&lt;=60,"40-60")</f>
        <v>30-40</v>
      </c>
      <c r="C502" s="9" t="s">
        <v>17</v>
      </c>
      <c r="D502" s="9" t="s">
        <v>11</v>
      </c>
      <c r="E502" s="9" t="s">
        <v>19</v>
      </c>
      <c r="F502" s="3">
        <v>9</v>
      </c>
      <c r="G502" s="3" t="str" cm="1">
        <f t="array" ref="G502">_xlfn.IFS(HR_Analytics[[#This Row],[Distance From Home]]&lt;=5,"1-5",HR_Analytics[[#This Row],[Distance From Home]]&lt;=10,"5-10",HR_Analytics[[#This Row],[Distance From Home]]&lt;=15,"10-15",HR_Analytics[[#This Row],[Distance From Home]]&lt;=20,"15-20",HR_Analytics[[#This Row],[Distance From Home]]&gt;20,"Above 20")</f>
        <v>5-10</v>
      </c>
      <c r="H502" s="3">
        <v>4</v>
      </c>
      <c r="I502" s="9" t="str">
        <f>VLOOKUP(H502,Mapping!$J$2:$K$6,2,0)</f>
        <v>Masters</v>
      </c>
      <c r="J502" s="9" t="s">
        <v>13</v>
      </c>
      <c r="K502" s="3">
        <v>679</v>
      </c>
      <c r="L502" s="3">
        <v>1</v>
      </c>
      <c r="M502" s="9" t="str">
        <f>VLOOKUP(L502,Mapping!$A$2:$B$5,2,0)</f>
        <v>Very Dissatisfied</v>
      </c>
      <c r="N502" s="9" t="s">
        <v>14</v>
      </c>
      <c r="O502" s="3">
        <v>3</v>
      </c>
      <c r="P502" s="9" t="str">
        <f>VLOOKUP(O502,Mapping!$A$9:$B$12,2,0)</f>
        <v>High</v>
      </c>
      <c r="Q502" s="3">
        <v>2</v>
      </c>
      <c r="R502" s="9" t="str">
        <f>VLOOKUP(Q502,Mapping!$A$16:$B$20,2,0)</f>
        <v>Junior</v>
      </c>
      <c r="S502" s="9" t="s">
        <v>21</v>
      </c>
      <c r="T502" s="3">
        <v>4</v>
      </c>
      <c r="U502" s="9" t="str">
        <f>VLOOKUP(T502,Mapping!$E$9:$F$12,2,0)</f>
        <v>Satisfied</v>
      </c>
      <c r="V502" s="9" t="s">
        <v>22</v>
      </c>
      <c r="W502" s="5">
        <v>6322</v>
      </c>
      <c r="X502" s="3">
        <v>1</v>
      </c>
      <c r="Y502" s="9" t="s">
        <v>10</v>
      </c>
      <c r="Z502" s="4">
        <v>12</v>
      </c>
      <c r="AA502" s="24">
        <f>HR_Analytics[[#This Row],[Salary Hike]]/100</f>
        <v>0.12</v>
      </c>
      <c r="AB502" s="3">
        <v>3</v>
      </c>
      <c r="AC502" s="9" t="str">
        <f>VLOOKUP(AB502,Mapping!$E$2:$F$3,2,0)</f>
        <v>Excellent</v>
      </c>
      <c r="AD502" s="3">
        <v>4</v>
      </c>
      <c r="AE502" s="9" t="str">
        <f>VLOOKUP(AD502,Mapping!$E$16:$F$19,2,0)</f>
        <v>Satisfied</v>
      </c>
      <c r="AF502" s="3">
        <v>1</v>
      </c>
      <c r="AG502" s="3">
        <v>6</v>
      </c>
      <c r="AH502" s="3" t="str" cm="1">
        <f t="array" ref="AH502">_xlfn.IFS(HR_Analytics[[#This Row],[Total Working Years]]&lt;=2,"0-2",HR_Analytics[[#This Row],[Total Working Years]]&lt;=5,"2-5",HR_Analytics[[#This Row],[Total Working Years]]&lt;=10,"5-10",HR_Analytics[[#This Row],[Total Working Years]]&lt;=20,"10-20",HR_Analytics[[#This Row],[Total Working Years]]&lt;=40,"20-40")</f>
        <v>5-10</v>
      </c>
      <c r="AI502" s="3">
        <v>2</v>
      </c>
      <c r="AJ502" s="3">
        <v>2</v>
      </c>
      <c r="AK502" s="9" t="str">
        <f>VLOOKUP(AJ502,Mapping!$J$10:$K$13,2,0)</f>
        <v>Good</v>
      </c>
      <c r="AL502" s="3">
        <v>6</v>
      </c>
      <c r="AM502" s="3" t="str" cm="1">
        <f t="array" ref="AM502">_xlfn.IFS(HR_Analytics[[#This Row],[Years At Company]]&lt;=2,"0-2",HR_Analytics[[#This Row],[Years At Company]]&lt;=5,"2-5",HR_Analytics[[#This Row],[Years At Company]]&lt;=10,"5-10",HR_Analytics[[#This Row],[Years At Company]]&lt;=20,"10-20",HR_Analytics[[#This Row],[Years At Company]]&lt;=40,"20-40")</f>
        <v>5-10</v>
      </c>
      <c r="AN502" s="3">
        <v>4</v>
      </c>
      <c r="AO502" s="3" t="str" cm="1">
        <f t="array" ref="AO502">_xlfn.IFS(HR_Analytics[[#This Row],[Years In Current Role]]&lt;=2,"0-2",HR_Analytics[[#This Row],[Years In Current Role]]&lt;=5,"2-5",HR_Analytics[[#This Row],[Years In Current Role]]&lt;=10,"5-10",HR_Analytics[[#This Row],[Years In Current Role]]&lt;=15,"10-15",HR_Analytics[[#This Row],[Years In Current Role]]&gt;15,"Above 15")</f>
        <v>2-5</v>
      </c>
      <c r="AP502" s="3">
        <v>0</v>
      </c>
      <c r="AQ502" s="14" t="str" cm="1">
        <f t="array" ref="AQ502">_xlfn.IFS(HR_Analytics[[#This Row],[Years Since Last Promotion]]&lt;=2,"0-2",HR_Analytics[[#This Row],[Years Since Last Promotion]]&lt;=5,"2-5",HR_Analytics[[#This Row],[Years Since Last Promotion]]&lt;=10,"5-10",HR_Analytics[[#This Row],[Years Since Last Promotion]]&lt;=15,"10-15")</f>
        <v>0-2</v>
      </c>
      <c r="AR502" s="14">
        <v>5</v>
      </c>
      <c r="AS502" s="3" t="str" cm="1">
        <f t="array" ref="AS5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03" spans="1:45" x14ac:dyDescent="0.25">
      <c r="A503" s="12">
        <v>30</v>
      </c>
      <c r="B503" s="12" t="str" cm="1">
        <f t="array" ref="B503">_xlfn.IFS(HR_Analytics[[#This Row],[Age]]&lt;=30,"Below 30",HR_Analytics[[#This Row],[Age]]&lt;=40,"30-40",HR_Analytics[[#This Row],[Age]]&lt;=60,"40-60")</f>
        <v>Below 30</v>
      </c>
      <c r="C503" s="9" t="s">
        <v>17</v>
      </c>
      <c r="D503" s="9" t="s">
        <v>18</v>
      </c>
      <c r="E503" s="9" t="s">
        <v>19</v>
      </c>
      <c r="F503" s="3">
        <v>3</v>
      </c>
      <c r="G503" s="3" t="str" cm="1">
        <f t="array" ref="G503">_xlfn.IFS(HR_Analytics[[#This Row],[Distance From Home]]&lt;=5,"1-5",HR_Analytics[[#This Row],[Distance From Home]]&lt;=10,"5-10",HR_Analytics[[#This Row],[Distance From Home]]&lt;=15,"10-15",HR_Analytics[[#This Row],[Distance From Home]]&lt;=20,"15-20",HR_Analytics[[#This Row],[Distance From Home]]&gt;20,"Above 20")</f>
        <v>1-5</v>
      </c>
      <c r="H503" s="3">
        <v>3</v>
      </c>
      <c r="I503" s="9" t="str">
        <f>VLOOKUP(H503,Mapping!$J$2:$K$6,2,0)</f>
        <v>Bachelors</v>
      </c>
      <c r="J503" s="9" t="s">
        <v>25</v>
      </c>
      <c r="K503" s="3">
        <v>680</v>
      </c>
      <c r="L503" s="3">
        <v>3</v>
      </c>
      <c r="M503" s="9" t="str">
        <f>VLOOKUP(L503,Mapping!$A$2:$B$5,2,0)</f>
        <v>Neutral</v>
      </c>
      <c r="N503" s="9" t="s">
        <v>14</v>
      </c>
      <c r="O503" s="3">
        <v>3</v>
      </c>
      <c r="P503" s="9" t="str">
        <f>VLOOKUP(O503,Mapping!$A$9:$B$12,2,0)</f>
        <v>High</v>
      </c>
      <c r="Q503" s="3">
        <v>1</v>
      </c>
      <c r="R503" s="9" t="str">
        <f>VLOOKUP(Q503,Mapping!$A$16:$B$20,2,0)</f>
        <v>Entry Level</v>
      </c>
      <c r="S503" s="9" t="s">
        <v>21</v>
      </c>
      <c r="T503" s="3">
        <v>3</v>
      </c>
      <c r="U503" s="9" t="str">
        <f>VLOOKUP(T503,Mapping!$E$9:$F$12,2,0)</f>
        <v>Neutral</v>
      </c>
      <c r="V503" s="9" t="s">
        <v>26</v>
      </c>
      <c r="W503" s="5">
        <v>2083</v>
      </c>
      <c r="X503" s="3">
        <v>1</v>
      </c>
      <c r="Y503" s="9" t="s">
        <v>17</v>
      </c>
      <c r="Z503" s="4">
        <v>20</v>
      </c>
      <c r="AA503" s="24">
        <f>HR_Analytics[[#This Row],[Salary Hike]]/100</f>
        <v>0.2</v>
      </c>
      <c r="AB503" s="3">
        <v>4</v>
      </c>
      <c r="AC503" s="9" t="str">
        <f>VLOOKUP(AB503,Mapping!$E$2:$F$3,2,0)</f>
        <v>Outstanding</v>
      </c>
      <c r="AD503" s="3">
        <v>3</v>
      </c>
      <c r="AE503" s="9" t="str">
        <f>VLOOKUP(AD503,Mapping!$E$16:$F$19,2,0)</f>
        <v>Neutral</v>
      </c>
      <c r="AF503" s="3">
        <v>1</v>
      </c>
      <c r="AG503" s="3">
        <v>1</v>
      </c>
      <c r="AH503" s="3" t="str" cm="1">
        <f t="array" ref="AH503">_xlfn.IFS(HR_Analytics[[#This Row],[Total Working Years]]&lt;=2,"0-2",HR_Analytics[[#This Row],[Total Working Years]]&lt;=5,"2-5",HR_Analytics[[#This Row],[Total Working Years]]&lt;=10,"5-10",HR_Analytics[[#This Row],[Total Working Years]]&lt;=20,"10-20",HR_Analytics[[#This Row],[Total Working Years]]&lt;=40,"20-40")</f>
        <v>0-2</v>
      </c>
      <c r="AI503" s="3">
        <v>2</v>
      </c>
      <c r="AJ503" s="3">
        <v>3</v>
      </c>
      <c r="AK503" s="9" t="str">
        <f>VLOOKUP(AJ503,Mapping!$J$10:$K$13,2,0)</f>
        <v>Better</v>
      </c>
      <c r="AL503" s="3">
        <v>1</v>
      </c>
      <c r="AM503" s="3" t="str" cm="1">
        <f t="array" ref="AM503">_xlfn.IFS(HR_Analytics[[#This Row],[Years At Company]]&lt;=2,"0-2",HR_Analytics[[#This Row],[Years At Company]]&lt;=5,"2-5",HR_Analytics[[#This Row],[Years At Company]]&lt;=10,"5-10",HR_Analytics[[#This Row],[Years At Company]]&lt;=20,"10-20",HR_Analytics[[#This Row],[Years At Company]]&lt;=40,"20-40")</f>
        <v>0-2</v>
      </c>
      <c r="AN503" s="3">
        <v>0</v>
      </c>
      <c r="AO503" s="3" t="str" cm="1">
        <f t="array" ref="AO503">_xlfn.IFS(HR_Analytics[[#This Row],[Years In Current Role]]&lt;=2,"0-2",HR_Analytics[[#This Row],[Years In Current Role]]&lt;=5,"2-5",HR_Analytics[[#This Row],[Years In Current Role]]&lt;=10,"5-10",HR_Analytics[[#This Row],[Years In Current Role]]&lt;=15,"10-15",HR_Analytics[[#This Row],[Years In Current Role]]&gt;15,"Above 15")</f>
        <v>0-2</v>
      </c>
      <c r="AP503" s="3">
        <v>0</v>
      </c>
      <c r="AQ503" s="14" t="str" cm="1">
        <f t="array" ref="AQ503">_xlfn.IFS(HR_Analytics[[#This Row],[Years Since Last Promotion]]&lt;=2,"0-2",HR_Analytics[[#This Row],[Years Since Last Promotion]]&lt;=5,"2-5",HR_Analytics[[#This Row],[Years Since Last Promotion]]&lt;=10,"5-10",HR_Analytics[[#This Row],[Years Since Last Promotion]]&lt;=15,"10-15")</f>
        <v>0-2</v>
      </c>
      <c r="AR503" s="14">
        <v>0</v>
      </c>
      <c r="AS503" s="3" t="str" cm="1">
        <f t="array" ref="AS5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04" spans="1:45" x14ac:dyDescent="0.25">
      <c r="A504" s="12">
        <v>53</v>
      </c>
      <c r="B504" s="12" t="str" cm="1">
        <f t="array" ref="B504">_xlfn.IFS(HR_Analytics[[#This Row],[Age]]&lt;=30,"Below 30",HR_Analytics[[#This Row],[Age]]&lt;=40,"30-40",HR_Analytics[[#This Row],[Age]]&lt;=60,"40-60")</f>
        <v>40-60</v>
      </c>
      <c r="C504" s="9" t="s">
        <v>17</v>
      </c>
      <c r="D504" s="9" t="s">
        <v>11</v>
      </c>
      <c r="E504" s="9" t="s">
        <v>12</v>
      </c>
      <c r="F504" s="3">
        <v>1</v>
      </c>
      <c r="G504" s="3" t="str" cm="1">
        <f t="array" ref="G504">_xlfn.IFS(HR_Analytics[[#This Row],[Distance From Home]]&lt;=5,"1-5",HR_Analytics[[#This Row],[Distance From Home]]&lt;=10,"5-10",HR_Analytics[[#This Row],[Distance From Home]]&lt;=15,"10-15",HR_Analytics[[#This Row],[Distance From Home]]&lt;=20,"15-20",HR_Analytics[[#This Row],[Distance From Home]]&gt;20,"Above 20")</f>
        <v>1-5</v>
      </c>
      <c r="H504" s="3">
        <v>1</v>
      </c>
      <c r="I504" s="9" t="str">
        <f>VLOOKUP(H504,Mapping!$J$2:$K$6,2,0)</f>
        <v>Below College</v>
      </c>
      <c r="J504" s="9" t="s">
        <v>25</v>
      </c>
      <c r="K504" s="3">
        <v>682</v>
      </c>
      <c r="L504" s="3">
        <v>4</v>
      </c>
      <c r="M504" s="9" t="str">
        <f>VLOOKUP(L504,Mapping!$A$2:$B$5,2,0)</f>
        <v>Satisfied</v>
      </c>
      <c r="N504" s="9" t="s">
        <v>14</v>
      </c>
      <c r="O504" s="3">
        <v>3</v>
      </c>
      <c r="P504" s="9" t="str">
        <f>VLOOKUP(O504,Mapping!$A$9:$B$12,2,0)</f>
        <v>High</v>
      </c>
      <c r="Q504" s="3">
        <v>2</v>
      </c>
      <c r="R504" s="9" t="str">
        <f>VLOOKUP(Q504,Mapping!$A$16:$B$20,2,0)</f>
        <v>Junior</v>
      </c>
      <c r="S504" s="9" t="s">
        <v>15</v>
      </c>
      <c r="T504" s="3">
        <v>1</v>
      </c>
      <c r="U504" s="9" t="str">
        <f>VLOOKUP(T504,Mapping!$E$9:$F$12,2,0)</f>
        <v>Very Dissatisfied</v>
      </c>
      <c r="V504" s="9" t="s">
        <v>16</v>
      </c>
      <c r="W504" s="5">
        <v>8381</v>
      </c>
      <c r="X504" s="3">
        <v>7</v>
      </c>
      <c r="Y504" s="9" t="s">
        <v>17</v>
      </c>
      <c r="Z504" s="4">
        <v>20</v>
      </c>
      <c r="AA504" s="24">
        <f>HR_Analytics[[#This Row],[Salary Hike]]/100</f>
        <v>0.2</v>
      </c>
      <c r="AB504" s="3">
        <v>4</v>
      </c>
      <c r="AC504" s="9" t="str">
        <f>VLOOKUP(AB504,Mapping!$E$2:$F$3,2,0)</f>
        <v>Outstanding</v>
      </c>
      <c r="AD504" s="3">
        <v>4</v>
      </c>
      <c r="AE504" s="9" t="str">
        <f>VLOOKUP(AD504,Mapping!$E$16:$F$19,2,0)</f>
        <v>Satisfied</v>
      </c>
      <c r="AF504" s="3">
        <v>0</v>
      </c>
      <c r="AG504" s="3">
        <v>18</v>
      </c>
      <c r="AH504" s="3" t="str" cm="1">
        <f t="array" ref="AH504">_xlfn.IFS(HR_Analytics[[#This Row],[Total Working Years]]&lt;=2,"0-2",HR_Analytics[[#This Row],[Total Working Years]]&lt;=5,"2-5",HR_Analytics[[#This Row],[Total Working Years]]&lt;=10,"5-10",HR_Analytics[[#This Row],[Total Working Years]]&lt;=20,"10-20",HR_Analytics[[#This Row],[Total Working Years]]&lt;=40,"20-40")</f>
        <v>10-20</v>
      </c>
      <c r="AI504" s="3">
        <v>2</v>
      </c>
      <c r="AJ504" s="3">
        <v>4</v>
      </c>
      <c r="AK504" s="9" t="str">
        <f>VLOOKUP(AJ504,Mapping!$J$10:$K$13,2,0)</f>
        <v>Best</v>
      </c>
      <c r="AL504" s="3">
        <v>14</v>
      </c>
      <c r="AM504" s="3" t="str" cm="1">
        <f t="array" ref="AM504">_xlfn.IFS(HR_Analytics[[#This Row],[Years At Company]]&lt;=2,"0-2",HR_Analytics[[#This Row],[Years At Company]]&lt;=5,"2-5",HR_Analytics[[#This Row],[Years At Company]]&lt;=10,"5-10",HR_Analytics[[#This Row],[Years At Company]]&lt;=20,"10-20",HR_Analytics[[#This Row],[Years At Company]]&lt;=40,"20-40")</f>
        <v>10-20</v>
      </c>
      <c r="AN504" s="3">
        <v>7</v>
      </c>
      <c r="AO504" s="3" t="str" cm="1">
        <f t="array" ref="AO504">_xlfn.IFS(HR_Analytics[[#This Row],[Years In Current Role]]&lt;=2,"0-2",HR_Analytics[[#This Row],[Years In Current Role]]&lt;=5,"2-5",HR_Analytics[[#This Row],[Years In Current Role]]&lt;=10,"5-10",HR_Analytics[[#This Row],[Years In Current Role]]&lt;=15,"10-15",HR_Analytics[[#This Row],[Years In Current Role]]&gt;15,"Above 15")</f>
        <v>5-10</v>
      </c>
      <c r="AP504" s="3">
        <v>8</v>
      </c>
      <c r="AQ504" s="14" t="str" cm="1">
        <f t="array" ref="AQ504">_xlfn.IFS(HR_Analytics[[#This Row],[Years Since Last Promotion]]&lt;=2,"0-2",HR_Analytics[[#This Row],[Years Since Last Promotion]]&lt;=5,"2-5",HR_Analytics[[#This Row],[Years Since Last Promotion]]&lt;=10,"5-10",HR_Analytics[[#This Row],[Years Since Last Promotion]]&lt;=15,"10-15")</f>
        <v>5-10</v>
      </c>
      <c r="AR504" s="14">
        <v>10</v>
      </c>
      <c r="AS504" s="3" t="str" cm="1">
        <f t="array" ref="AS5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05" spans="1:45" x14ac:dyDescent="0.25">
      <c r="A505" s="12">
        <v>34</v>
      </c>
      <c r="B505" s="12" t="str" cm="1">
        <f t="array" ref="B505">_xlfn.IFS(HR_Analytics[[#This Row],[Age]]&lt;=30,"Below 30",HR_Analytics[[#This Row],[Age]]&lt;=40,"30-40",HR_Analytics[[#This Row],[Age]]&lt;=60,"40-60")</f>
        <v>30-40</v>
      </c>
      <c r="C505" s="9" t="s">
        <v>17</v>
      </c>
      <c r="D505" s="9" t="s">
        <v>11</v>
      </c>
      <c r="E505" s="9" t="s">
        <v>19</v>
      </c>
      <c r="F505" s="3">
        <v>1</v>
      </c>
      <c r="G505" s="3" t="str" cm="1">
        <f t="array" ref="G505">_xlfn.IFS(HR_Analytics[[#This Row],[Distance From Home]]&lt;=5,"1-5",HR_Analytics[[#This Row],[Distance From Home]]&lt;=10,"5-10",HR_Analytics[[#This Row],[Distance From Home]]&lt;=15,"10-15",HR_Analytics[[#This Row],[Distance From Home]]&lt;=20,"15-20",HR_Analytics[[#This Row],[Distance From Home]]&gt;20,"Above 20")</f>
        <v>1-5</v>
      </c>
      <c r="H505" s="3">
        <v>5</v>
      </c>
      <c r="I505" s="9" t="str">
        <f>VLOOKUP(H505,Mapping!$J$2:$K$6,2,0)</f>
        <v>Doctor</v>
      </c>
      <c r="J505" s="9" t="s">
        <v>13</v>
      </c>
      <c r="K505" s="3">
        <v>683</v>
      </c>
      <c r="L505" s="3">
        <v>2</v>
      </c>
      <c r="M505" s="9" t="str">
        <f>VLOOKUP(L505,Mapping!$A$2:$B$5,2,0)</f>
        <v>Dissatisfied</v>
      </c>
      <c r="N505" s="9" t="s">
        <v>20</v>
      </c>
      <c r="O505" s="3">
        <v>3</v>
      </c>
      <c r="P505" s="9" t="str">
        <f>VLOOKUP(O505,Mapping!$A$9:$B$12,2,0)</f>
        <v>High</v>
      </c>
      <c r="Q505" s="3">
        <v>1</v>
      </c>
      <c r="R505" s="9" t="str">
        <f>VLOOKUP(Q505,Mapping!$A$16:$B$20,2,0)</f>
        <v>Entry Level</v>
      </c>
      <c r="S505" s="9" t="s">
        <v>21</v>
      </c>
      <c r="T505" s="3">
        <v>4</v>
      </c>
      <c r="U505" s="9" t="str">
        <f>VLOOKUP(T505,Mapping!$E$9:$F$12,2,0)</f>
        <v>Satisfied</v>
      </c>
      <c r="V505" s="9" t="s">
        <v>22</v>
      </c>
      <c r="W505" s="5">
        <v>2691</v>
      </c>
      <c r="X505" s="3">
        <v>1</v>
      </c>
      <c r="Y505" s="9" t="s">
        <v>17</v>
      </c>
      <c r="Z505" s="4">
        <v>12</v>
      </c>
      <c r="AA505" s="24">
        <f>HR_Analytics[[#This Row],[Salary Hike]]/100</f>
        <v>0.12</v>
      </c>
      <c r="AB505" s="3">
        <v>3</v>
      </c>
      <c r="AC505" s="9" t="str">
        <f>VLOOKUP(AB505,Mapping!$E$2:$F$3,2,0)</f>
        <v>Excellent</v>
      </c>
      <c r="AD505" s="3">
        <v>4</v>
      </c>
      <c r="AE505" s="9" t="str">
        <f>VLOOKUP(AD505,Mapping!$E$16:$F$19,2,0)</f>
        <v>Satisfied</v>
      </c>
      <c r="AF505" s="3">
        <v>1</v>
      </c>
      <c r="AG505" s="3">
        <v>10</v>
      </c>
      <c r="AH505" s="3" t="str" cm="1">
        <f t="array" ref="AH505">_xlfn.IFS(HR_Analytics[[#This Row],[Total Working Years]]&lt;=2,"0-2",HR_Analytics[[#This Row],[Total Working Years]]&lt;=5,"2-5",HR_Analytics[[#This Row],[Total Working Years]]&lt;=10,"5-10",HR_Analytics[[#This Row],[Total Working Years]]&lt;=20,"10-20",HR_Analytics[[#This Row],[Total Working Years]]&lt;=40,"20-40")</f>
        <v>5-10</v>
      </c>
      <c r="AI505" s="3">
        <v>4</v>
      </c>
      <c r="AJ505" s="3">
        <v>2</v>
      </c>
      <c r="AK505" s="9" t="str">
        <f>VLOOKUP(AJ505,Mapping!$J$10:$K$13,2,0)</f>
        <v>Good</v>
      </c>
      <c r="AL505" s="3">
        <v>10</v>
      </c>
      <c r="AM505" s="3" t="str" cm="1">
        <f t="array" ref="AM505">_xlfn.IFS(HR_Analytics[[#This Row],[Years At Company]]&lt;=2,"0-2",HR_Analytics[[#This Row],[Years At Company]]&lt;=5,"2-5",HR_Analytics[[#This Row],[Years At Company]]&lt;=10,"5-10",HR_Analytics[[#This Row],[Years At Company]]&lt;=20,"10-20",HR_Analytics[[#This Row],[Years At Company]]&lt;=40,"20-40")</f>
        <v>5-10</v>
      </c>
      <c r="AN505" s="3">
        <v>9</v>
      </c>
      <c r="AO505" s="3" t="str" cm="1">
        <f t="array" ref="AO505">_xlfn.IFS(HR_Analytics[[#This Row],[Years In Current Role]]&lt;=2,"0-2",HR_Analytics[[#This Row],[Years In Current Role]]&lt;=5,"2-5",HR_Analytics[[#This Row],[Years In Current Role]]&lt;=10,"5-10",HR_Analytics[[#This Row],[Years In Current Role]]&lt;=15,"10-15",HR_Analytics[[#This Row],[Years In Current Role]]&gt;15,"Above 15")</f>
        <v>5-10</v>
      </c>
      <c r="AP505" s="3">
        <v>8</v>
      </c>
      <c r="AQ505" s="14" t="str" cm="1">
        <f t="array" ref="AQ505">_xlfn.IFS(HR_Analytics[[#This Row],[Years Since Last Promotion]]&lt;=2,"0-2",HR_Analytics[[#This Row],[Years Since Last Promotion]]&lt;=5,"2-5",HR_Analytics[[#This Row],[Years Since Last Promotion]]&lt;=10,"5-10",HR_Analytics[[#This Row],[Years Since Last Promotion]]&lt;=15,"10-15")</f>
        <v>5-10</v>
      </c>
      <c r="AR505" s="14">
        <v>8</v>
      </c>
      <c r="AS505" s="3" t="str" cm="1">
        <f t="array" ref="AS5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06" spans="1:45" x14ac:dyDescent="0.25">
      <c r="A506" s="12">
        <v>45</v>
      </c>
      <c r="B506" s="12" t="str" cm="1">
        <f t="array" ref="B506">_xlfn.IFS(HR_Analytics[[#This Row],[Age]]&lt;=30,"Below 30",HR_Analytics[[#This Row],[Age]]&lt;=40,"30-40",HR_Analytics[[#This Row],[Age]]&lt;=60,"40-60")</f>
        <v>40-60</v>
      </c>
      <c r="C506" s="9" t="s">
        <v>10</v>
      </c>
      <c r="D506" s="9" t="s">
        <v>18</v>
      </c>
      <c r="E506" s="9" t="s">
        <v>12</v>
      </c>
      <c r="F506" s="3">
        <v>26</v>
      </c>
      <c r="G506" s="3" t="str" cm="1">
        <f t="array" ref="G506">_xlfn.IFS(HR_Analytics[[#This Row],[Distance From Home]]&lt;=5,"1-5",HR_Analytics[[#This Row],[Distance From Home]]&lt;=10,"5-10",HR_Analytics[[#This Row],[Distance From Home]]&lt;=15,"10-15",HR_Analytics[[#This Row],[Distance From Home]]&lt;=20,"15-20",HR_Analytics[[#This Row],[Distance From Home]]&gt;20,"Above 20")</f>
        <v>Above 20</v>
      </c>
      <c r="H506" s="3">
        <v>4</v>
      </c>
      <c r="I506" s="9" t="str">
        <f>VLOOKUP(H506,Mapping!$J$2:$K$6,2,0)</f>
        <v>Masters</v>
      </c>
      <c r="J506" s="9" t="s">
        <v>13</v>
      </c>
      <c r="K506" s="3">
        <v>684</v>
      </c>
      <c r="L506" s="3">
        <v>1</v>
      </c>
      <c r="M506" s="9" t="str">
        <f>VLOOKUP(L506,Mapping!$A$2:$B$5,2,0)</f>
        <v>Very Dissatisfied</v>
      </c>
      <c r="N506" s="9" t="s">
        <v>14</v>
      </c>
      <c r="O506" s="3">
        <v>3</v>
      </c>
      <c r="P506" s="9" t="str">
        <f>VLOOKUP(O506,Mapping!$A$9:$B$12,2,0)</f>
        <v>High</v>
      </c>
      <c r="Q506" s="3">
        <v>2</v>
      </c>
      <c r="R506" s="9" t="str">
        <f>VLOOKUP(Q506,Mapping!$A$16:$B$20,2,0)</f>
        <v>Junior</v>
      </c>
      <c r="S506" s="9" t="s">
        <v>15</v>
      </c>
      <c r="T506" s="3">
        <v>1</v>
      </c>
      <c r="U506" s="9" t="str">
        <f>VLOOKUP(T506,Mapping!$E$9:$F$12,2,0)</f>
        <v>Very Dissatisfied</v>
      </c>
      <c r="V506" s="9" t="s">
        <v>22</v>
      </c>
      <c r="W506" s="5">
        <v>4286</v>
      </c>
      <c r="X506" s="3">
        <v>2</v>
      </c>
      <c r="Y506" s="9" t="s">
        <v>17</v>
      </c>
      <c r="Z506" s="4">
        <v>14</v>
      </c>
      <c r="AA506" s="24">
        <f>HR_Analytics[[#This Row],[Salary Hike]]/100</f>
        <v>0.14000000000000001</v>
      </c>
      <c r="AB506" s="3">
        <v>3</v>
      </c>
      <c r="AC506" s="9" t="str">
        <f>VLOOKUP(AB506,Mapping!$E$2:$F$3,2,0)</f>
        <v>Excellent</v>
      </c>
      <c r="AD506" s="3">
        <v>4</v>
      </c>
      <c r="AE506" s="9" t="str">
        <f>VLOOKUP(AD506,Mapping!$E$16:$F$19,2,0)</f>
        <v>Satisfied</v>
      </c>
      <c r="AF506" s="3">
        <v>2</v>
      </c>
      <c r="AG506" s="3">
        <v>5</v>
      </c>
      <c r="AH506" s="3" t="str" cm="1">
        <f t="array" ref="AH506">_xlfn.IFS(HR_Analytics[[#This Row],[Total Working Years]]&lt;=2,"0-2",HR_Analytics[[#This Row],[Total Working Years]]&lt;=5,"2-5",HR_Analytics[[#This Row],[Total Working Years]]&lt;=10,"5-10",HR_Analytics[[#This Row],[Total Working Years]]&lt;=20,"10-20",HR_Analytics[[#This Row],[Total Working Years]]&lt;=40,"20-40")</f>
        <v>2-5</v>
      </c>
      <c r="AI506" s="3">
        <v>4</v>
      </c>
      <c r="AJ506" s="3">
        <v>3</v>
      </c>
      <c r="AK506" s="9" t="str">
        <f>VLOOKUP(AJ506,Mapping!$J$10:$K$13,2,0)</f>
        <v>Better</v>
      </c>
      <c r="AL506" s="3">
        <v>1</v>
      </c>
      <c r="AM506" s="3" t="str" cm="1">
        <f t="array" ref="AM506">_xlfn.IFS(HR_Analytics[[#This Row],[Years At Company]]&lt;=2,"0-2",HR_Analytics[[#This Row],[Years At Company]]&lt;=5,"2-5",HR_Analytics[[#This Row],[Years At Company]]&lt;=10,"5-10",HR_Analytics[[#This Row],[Years At Company]]&lt;=20,"10-20",HR_Analytics[[#This Row],[Years At Company]]&lt;=40,"20-40")</f>
        <v>0-2</v>
      </c>
      <c r="AN506" s="3">
        <v>1</v>
      </c>
      <c r="AO506" s="3" t="str" cm="1">
        <f t="array" ref="AO506">_xlfn.IFS(HR_Analytics[[#This Row],[Years In Current Role]]&lt;=2,"0-2",HR_Analytics[[#This Row],[Years In Current Role]]&lt;=5,"2-5",HR_Analytics[[#This Row],[Years In Current Role]]&lt;=10,"5-10",HR_Analytics[[#This Row],[Years In Current Role]]&lt;=15,"10-15",HR_Analytics[[#This Row],[Years In Current Role]]&gt;15,"Above 15")</f>
        <v>0-2</v>
      </c>
      <c r="AP506" s="3">
        <v>0</v>
      </c>
      <c r="AQ506" s="14" t="str" cm="1">
        <f t="array" ref="AQ506">_xlfn.IFS(HR_Analytics[[#This Row],[Years Since Last Promotion]]&lt;=2,"0-2",HR_Analytics[[#This Row],[Years Since Last Promotion]]&lt;=5,"2-5",HR_Analytics[[#This Row],[Years Since Last Promotion]]&lt;=10,"5-10",HR_Analytics[[#This Row],[Years Since Last Promotion]]&lt;=15,"10-15")</f>
        <v>0-2</v>
      </c>
      <c r="AR506" s="14">
        <v>0</v>
      </c>
      <c r="AS506" s="3" t="str" cm="1">
        <f t="array" ref="AS5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07" spans="1:45" x14ac:dyDescent="0.25">
      <c r="A507" s="12">
        <v>26</v>
      </c>
      <c r="B507" s="12" t="str" cm="1">
        <f t="array" ref="B507">_xlfn.IFS(HR_Analytics[[#This Row],[Age]]&lt;=30,"Below 30",HR_Analytics[[#This Row],[Age]]&lt;=40,"30-40",HR_Analytics[[#This Row],[Age]]&lt;=60,"40-60")</f>
        <v>Below 30</v>
      </c>
      <c r="C507" s="9" t="s">
        <v>17</v>
      </c>
      <c r="D507" s="9" t="s">
        <v>11</v>
      </c>
      <c r="E507" s="9" t="s">
        <v>19</v>
      </c>
      <c r="F507" s="3">
        <v>6</v>
      </c>
      <c r="G507" s="3" t="str" cm="1">
        <f t="array" ref="G507">_xlfn.IFS(HR_Analytics[[#This Row],[Distance From Home]]&lt;=5,"1-5",HR_Analytics[[#This Row],[Distance From Home]]&lt;=10,"5-10",HR_Analytics[[#This Row],[Distance From Home]]&lt;=15,"10-15",HR_Analytics[[#This Row],[Distance From Home]]&lt;=20,"15-20",HR_Analytics[[#This Row],[Distance From Home]]&gt;20,"Above 20")</f>
        <v>5-10</v>
      </c>
      <c r="H507" s="3">
        <v>3</v>
      </c>
      <c r="I507" s="9" t="str">
        <f>VLOOKUP(H507,Mapping!$J$2:$K$6,2,0)</f>
        <v>Bachelors</v>
      </c>
      <c r="J507" s="9" t="s">
        <v>13</v>
      </c>
      <c r="K507" s="3">
        <v>686</v>
      </c>
      <c r="L507" s="3">
        <v>3</v>
      </c>
      <c r="M507" s="9" t="str">
        <f>VLOOKUP(L507,Mapping!$A$2:$B$5,2,0)</f>
        <v>Neutral</v>
      </c>
      <c r="N507" s="9" t="s">
        <v>14</v>
      </c>
      <c r="O507" s="3">
        <v>3</v>
      </c>
      <c r="P507" s="9" t="str">
        <f>VLOOKUP(O507,Mapping!$A$9:$B$12,2,0)</f>
        <v>High</v>
      </c>
      <c r="Q507" s="3">
        <v>1</v>
      </c>
      <c r="R507" s="9" t="str">
        <f>VLOOKUP(Q507,Mapping!$A$16:$B$20,2,0)</f>
        <v>Entry Level</v>
      </c>
      <c r="S507" s="9" t="s">
        <v>24</v>
      </c>
      <c r="T507" s="3">
        <v>4</v>
      </c>
      <c r="U507" s="9" t="str">
        <f>VLOOKUP(T507,Mapping!$E$9:$F$12,2,0)</f>
        <v>Satisfied</v>
      </c>
      <c r="V507" s="9" t="s">
        <v>22</v>
      </c>
      <c r="W507" s="5">
        <v>2659</v>
      </c>
      <c r="X507" s="3">
        <v>1</v>
      </c>
      <c r="Y507" s="9" t="s">
        <v>10</v>
      </c>
      <c r="Z507" s="4">
        <v>13</v>
      </c>
      <c r="AA507" s="24">
        <f>HR_Analytics[[#This Row],[Salary Hike]]/100</f>
        <v>0.13</v>
      </c>
      <c r="AB507" s="3">
        <v>3</v>
      </c>
      <c r="AC507" s="9" t="str">
        <f>VLOOKUP(AB507,Mapping!$E$2:$F$3,2,0)</f>
        <v>Excellent</v>
      </c>
      <c r="AD507" s="3">
        <v>3</v>
      </c>
      <c r="AE507" s="9" t="str">
        <f>VLOOKUP(AD507,Mapping!$E$16:$F$19,2,0)</f>
        <v>Neutral</v>
      </c>
      <c r="AF507" s="3">
        <v>1</v>
      </c>
      <c r="AG507" s="3">
        <v>3</v>
      </c>
      <c r="AH507" s="3" t="str" cm="1">
        <f t="array" ref="AH507">_xlfn.IFS(HR_Analytics[[#This Row],[Total Working Years]]&lt;=2,"0-2",HR_Analytics[[#This Row],[Total Working Years]]&lt;=5,"2-5",HR_Analytics[[#This Row],[Total Working Years]]&lt;=10,"5-10",HR_Analytics[[#This Row],[Total Working Years]]&lt;=20,"10-20",HR_Analytics[[#This Row],[Total Working Years]]&lt;=40,"20-40")</f>
        <v>2-5</v>
      </c>
      <c r="AI507" s="3">
        <v>2</v>
      </c>
      <c r="AJ507" s="3">
        <v>3</v>
      </c>
      <c r="AK507" s="9" t="str">
        <f>VLOOKUP(AJ507,Mapping!$J$10:$K$13,2,0)</f>
        <v>Better</v>
      </c>
      <c r="AL507" s="3">
        <v>3</v>
      </c>
      <c r="AM507" s="3" t="str" cm="1">
        <f t="array" ref="AM507">_xlfn.IFS(HR_Analytics[[#This Row],[Years At Company]]&lt;=2,"0-2",HR_Analytics[[#This Row],[Years At Company]]&lt;=5,"2-5",HR_Analytics[[#This Row],[Years At Company]]&lt;=10,"5-10",HR_Analytics[[#This Row],[Years At Company]]&lt;=20,"10-20",HR_Analytics[[#This Row],[Years At Company]]&lt;=40,"20-40")</f>
        <v>2-5</v>
      </c>
      <c r="AN507" s="3">
        <v>2</v>
      </c>
      <c r="AO507" s="3" t="str" cm="1">
        <f t="array" ref="AO507">_xlfn.IFS(HR_Analytics[[#This Row],[Years In Current Role]]&lt;=2,"0-2",HR_Analytics[[#This Row],[Years In Current Role]]&lt;=5,"2-5",HR_Analytics[[#This Row],[Years In Current Role]]&lt;=10,"5-10",HR_Analytics[[#This Row],[Years In Current Role]]&lt;=15,"10-15",HR_Analytics[[#This Row],[Years In Current Role]]&gt;15,"Above 15")</f>
        <v>0-2</v>
      </c>
      <c r="AP507" s="3">
        <v>0</v>
      </c>
      <c r="AQ507" s="14" t="str" cm="1">
        <f t="array" ref="AQ507">_xlfn.IFS(HR_Analytics[[#This Row],[Years Since Last Promotion]]&lt;=2,"0-2",HR_Analytics[[#This Row],[Years Since Last Promotion]]&lt;=5,"2-5",HR_Analytics[[#This Row],[Years Since Last Promotion]]&lt;=10,"5-10",HR_Analytics[[#This Row],[Years Since Last Promotion]]&lt;=15,"10-15")</f>
        <v>0-2</v>
      </c>
      <c r="AR507" s="14">
        <v>2</v>
      </c>
      <c r="AS507" s="3" t="str" cm="1">
        <f t="array" ref="AS5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08" spans="1:45" x14ac:dyDescent="0.25">
      <c r="A508" s="12">
        <v>37</v>
      </c>
      <c r="B508" s="12" t="str" cm="1">
        <f t="array" ref="B508">_xlfn.IFS(HR_Analytics[[#This Row],[Age]]&lt;=30,"Below 30",HR_Analytics[[#This Row],[Age]]&lt;=40,"30-40",HR_Analytics[[#This Row],[Age]]&lt;=60,"40-60")</f>
        <v>30-40</v>
      </c>
      <c r="C508" s="9" t="s">
        <v>17</v>
      </c>
      <c r="D508" s="9" t="s">
        <v>11</v>
      </c>
      <c r="E508" s="9" t="s">
        <v>19</v>
      </c>
      <c r="F508" s="3">
        <v>3</v>
      </c>
      <c r="G508" s="3" t="str" cm="1">
        <f t="array" ref="G508">_xlfn.IFS(HR_Analytics[[#This Row],[Distance From Home]]&lt;=5,"1-5",HR_Analytics[[#This Row],[Distance From Home]]&lt;=10,"5-10",HR_Analytics[[#This Row],[Distance From Home]]&lt;=15,"10-15",HR_Analytics[[#This Row],[Distance From Home]]&lt;=20,"15-20",HR_Analytics[[#This Row],[Distance From Home]]&gt;20,"Above 20")</f>
        <v>1-5</v>
      </c>
      <c r="H508" s="3">
        <v>3</v>
      </c>
      <c r="I508" s="9" t="str">
        <f>VLOOKUP(H508,Mapping!$J$2:$K$6,2,0)</f>
        <v>Bachelors</v>
      </c>
      <c r="J508" s="9" t="s">
        <v>23</v>
      </c>
      <c r="K508" s="3">
        <v>689</v>
      </c>
      <c r="L508" s="3">
        <v>3</v>
      </c>
      <c r="M508" s="9" t="str">
        <f>VLOOKUP(L508,Mapping!$A$2:$B$5,2,0)</f>
        <v>Neutral</v>
      </c>
      <c r="N508" s="9" t="s">
        <v>20</v>
      </c>
      <c r="O508" s="3">
        <v>3</v>
      </c>
      <c r="P508" s="9" t="str">
        <f>VLOOKUP(O508,Mapping!$A$9:$B$12,2,0)</f>
        <v>High</v>
      </c>
      <c r="Q508" s="3">
        <v>3</v>
      </c>
      <c r="R508" s="9" t="str">
        <f>VLOOKUP(Q508,Mapping!$A$16:$B$20,2,0)</f>
        <v>Mid Level</v>
      </c>
      <c r="S508" s="9" t="s">
        <v>27</v>
      </c>
      <c r="T508" s="3">
        <v>3</v>
      </c>
      <c r="U508" s="9" t="str">
        <f>VLOOKUP(T508,Mapping!$E$9:$F$12,2,0)</f>
        <v>Neutral</v>
      </c>
      <c r="V508" s="9" t="s">
        <v>22</v>
      </c>
      <c r="W508" s="5">
        <v>9434</v>
      </c>
      <c r="X508" s="3">
        <v>1</v>
      </c>
      <c r="Y508" s="9" t="s">
        <v>17</v>
      </c>
      <c r="Z508" s="4">
        <v>15</v>
      </c>
      <c r="AA508" s="24">
        <f>HR_Analytics[[#This Row],[Salary Hike]]/100</f>
        <v>0.15</v>
      </c>
      <c r="AB508" s="3">
        <v>3</v>
      </c>
      <c r="AC508" s="9" t="str">
        <f>VLOOKUP(AB508,Mapping!$E$2:$F$3,2,0)</f>
        <v>Excellent</v>
      </c>
      <c r="AD508" s="3">
        <v>3</v>
      </c>
      <c r="AE508" s="9" t="str">
        <f>VLOOKUP(AD508,Mapping!$E$16:$F$19,2,0)</f>
        <v>Neutral</v>
      </c>
      <c r="AF508" s="3">
        <v>1</v>
      </c>
      <c r="AG508" s="3">
        <v>10</v>
      </c>
      <c r="AH508" s="3" t="str" cm="1">
        <f t="array" ref="AH508">_xlfn.IFS(HR_Analytics[[#This Row],[Total Working Years]]&lt;=2,"0-2",HR_Analytics[[#This Row],[Total Working Years]]&lt;=5,"2-5",HR_Analytics[[#This Row],[Total Working Years]]&lt;=10,"5-10",HR_Analytics[[#This Row],[Total Working Years]]&lt;=20,"10-20",HR_Analytics[[#This Row],[Total Working Years]]&lt;=40,"20-40")</f>
        <v>5-10</v>
      </c>
      <c r="AI508" s="3">
        <v>2</v>
      </c>
      <c r="AJ508" s="3">
        <v>3</v>
      </c>
      <c r="AK508" s="9" t="str">
        <f>VLOOKUP(AJ508,Mapping!$J$10:$K$13,2,0)</f>
        <v>Better</v>
      </c>
      <c r="AL508" s="3">
        <v>10</v>
      </c>
      <c r="AM508" s="3" t="str" cm="1">
        <f t="array" ref="AM508">_xlfn.IFS(HR_Analytics[[#This Row],[Years At Company]]&lt;=2,"0-2",HR_Analytics[[#This Row],[Years At Company]]&lt;=5,"2-5",HR_Analytics[[#This Row],[Years At Company]]&lt;=10,"5-10",HR_Analytics[[#This Row],[Years At Company]]&lt;=20,"10-20",HR_Analytics[[#This Row],[Years At Company]]&lt;=40,"20-40")</f>
        <v>5-10</v>
      </c>
      <c r="AN508" s="3">
        <v>7</v>
      </c>
      <c r="AO508" s="3" t="str" cm="1">
        <f t="array" ref="AO508">_xlfn.IFS(HR_Analytics[[#This Row],[Years In Current Role]]&lt;=2,"0-2",HR_Analytics[[#This Row],[Years In Current Role]]&lt;=5,"2-5",HR_Analytics[[#This Row],[Years In Current Role]]&lt;=10,"5-10",HR_Analytics[[#This Row],[Years In Current Role]]&lt;=15,"10-15",HR_Analytics[[#This Row],[Years In Current Role]]&gt;15,"Above 15")</f>
        <v>5-10</v>
      </c>
      <c r="AP508" s="3">
        <v>7</v>
      </c>
      <c r="AQ508" s="14" t="str" cm="1">
        <f t="array" ref="AQ508">_xlfn.IFS(HR_Analytics[[#This Row],[Years Since Last Promotion]]&lt;=2,"0-2",HR_Analytics[[#This Row],[Years Since Last Promotion]]&lt;=5,"2-5",HR_Analytics[[#This Row],[Years Since Last Promotion]]&lt;=10,"5-10",HR_Analytics[[#This Row],[Years Since Last Promotion]]&lt;=15,"10-15")</f>
        <v>5-10</v>
      </c>
      <c r="AR508" s="14">
        <v>8</v>
      </c>
      <c r="AS508" s="3" t="str" cm="1">
        <f t="array" ref="AS5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09" spans="1:45" x14ac:dyDescent="0.25">
      <c r="A509" s="12">
        <v>29</v>
      </c>
      <c r="B509" s="12" t="str" cm="1">
        <f t="array" ref="B509">_xlfn.IFS(HR_Analytics[[#This Row],[Age]]&lt;=30,"Below 30",HR_Analytics[[#This Row],[Age]]&lt;=40,"30-40",HR_Analytics[[#This Row],[Age]]&lt;=60,"40-60")</f>
        <v>Below 30</v>
      </c>
      <c r="C509" s="9" t="s">
        <v>17</v>
      </c>
      <c r="D509" s="9" t="s">
        <v>11</v>
      </c>
      <c r="E509" s="9" t="s">
        <v>12</v>
      </c>
      <c r="F509" s="3">
        <v>3</v>
      </c>
      <c r="G509" s="3" t="str" cm="1">
        <f t="array" ref="G509">_xlfn.IFS(HR_Analytics[[#This Row],[Distance From Home]]&lt;=5,"1-5",HR_Analytics[[#This Row],[Distance From Home]]&lt;=10,"5-10",HR_Analytics[[#This Row],[Distance From Home]]&lt;=15,"10-15",HR_Analytics[[#This Row],[Distance From Home]]&lt;=20,"15-20",HR_Analytics[[#This Row],[Distance From Home]]&gt;20,"Above 20")</f>
        <v>1-5</v>
      </c>
      <c r="H509" s="3">
        <v>2</v>
      </c>
      <c r="I509" s="9" t="str">
        <f>VLOOKUP(H509,Mapping!$J$2:$K$6,2,0)</f>
        <v>College</v>
      </c>
      <c r="J509" s="9" t="s">
        <v>25</v>
      </c>
      <c r="K509" s="3">
        <v>690</v>
      </c>
      <c r="L509" s="3">
        <v>2</v>
      </c>
      <c r="M509" s="9" t="str">
        <f>VLOOKUP(L509,Mapping!$A$2:$B$5,2,0)</f>
        <v>Dissatisfied</v>
      </c>
      <c r="N509" s="9" t="s">
        <v>14</v>
      </c>
      <c r="O509" s="3">
        <v>3</v>
      </c>
      <c r="P509" s="9" t="str">
        <f>VLOOKUP(O509,Mapping!$A$9:$B$12,2,0)</f>
        <v>High</v>
      </c>
      <c r="Q509" s="3">
        <v>2</v>
      </c>
      <c r="R509" s="9" t="str">
        <f>VLOOKUP(Q509,Mapping!$A$16:$B$20,2,0)</f>
        <v>Junior</v>
      </c>
      <c r="S509" s="9" t="s">
        <v>15</v>
      </c>
      <c r="T509" s="3">
        <v>3</v>
      </c>
      <c r="U509" s="9" t="str">
        <f>VLOOKUP(T509,Mapping!$E$9:$F$12,2,0)</f>
        <v>Neutral</v>
      </c>
      <c r="V509" s="9" t="s">
        <v>22</v>
      </c>
      <c r="W509" s="5">
        <v>5561</v>
      </c>
      <c r="X509" s="3">
        <v>1</v>
      </c>
      <c r="Y509" s="9" t="s">
        <v>17</v>
      </c>
      <c r="Z509" s="4">
        <v>14</v>
      </c>
      <c r="AA509" s="24">
        <f>HR_Analytics[[#This Row],[Salary Hike]]/100</f>
        <v>0.14000000000000001</v>
      </c>
      <c r="AB509" s="3">
        <v>3</v>
      </c>
      <c r="AC509" s="9" t="str">
        <f>VLOOKUP(AB509,Mapping!$E$2:$F$3,2,0)</f>
        <v>Excellent</v>
      </c>
      <c r="AD509" s="3">
        <v>1</v>
      </c>
      <c r="AE509" s="9" t="str">
        <f>VLOOKUP(AD509,Mapping!$E$16:$F$19,2,0)</f>
        <v>Very Dissatisfied</v>
      </c>
      <c r="AF509" s="3">
        <v>1</v>
      </c>
      <c r="AG509" s="3">
        <v>6</v>
      </c>
      <c r="AH509" s="3" t="str" cm="1">
        <f t="array" ref="AH509">_xlfn.IFS(HR_Analytics[[#This Row],[Total Working Years]]&lt;=2,"0-2",HR_Analytics[[#This Row],[Total Working Years]]&lt;=5,"2-5",HR_Analytics[[#This Row],[Total Working Years]]&lt;=10,"5-10",HR_Analytics[[#This Row],[Total Working Years]]&lt;=20,"10-20",HR_Analytics[[#This Row],[Total Working Years]]&lt;=40,"20-40")</f>
        <v>5-10</v>
      </c>
      <c r="AI509" s="3">
        <v>5</v>
      </c>
      <c r="AJ509" s="3">
        <v>2</v>
      </c>
      <c r="AK509" s="9" t="str">
        <f>VLOOKUP(AJ509,Mapping!$J$10:$K$13,2,0)</f>
        <v>Good</v>
      </c>
      <c r="AL509" s="3">
        <v>6</v>
      </c>
      <c r="AM509" s="3" t="str" cm="1">
        <f t="array" ref="AM509">_xlfn.IFS(HR_Analytics[[#This Row],[Years At Company]]&lt;=2,"0-2",HR_Analytics[[#This Row],[Years At Company]]&lt;=5,"2-5",HR_Analytics[[#This Row],[Years At Company]]&lt;=10,"5-10",HR_Analytics[[#This Row],[Years At Company]]&lt;=20,"10-20",HR_Analytics[[#This Row],[Years At Company]]&lt;=40,"20-40")</f>
        <v>5-10</v>
      </c>
      <c r="AN509" s="3">
        <v>0</v>
      </c>
      <c r="AO509" s="3" t="str" cm="1">
        <f t="array" ref="AO509">_xlfn.IFS(HR_Analytics[[#This Row],[Years In Current Role]]&lt;=2,"0-2",HR_Analytics[[#This Row],[Years In Current Role]]&lt;=5,"2-5",HR_Analytics[[#This Row],[Years In Current Role]]&lt;=10,"5-10",HR_Analytics[[#This Row],[Years In Current Role]]&lt;=15,"10-15",HR_Analytics[[#This Row],[Years In Current Role]]&gt;15,"Above 15")</f>
        <v>0-2</v>
      </c>
      <c r="AP509" s="3">
        <v>1</v>
      </c>
      <c r="AQ509" s="14" t="str" cm="1">
        <f t="array" ref="AQ509">_xlfn.IFS(HR_Analytics[[#This Row],[Years Since Last Promotion]]&lt;=2,"0-2",HR_Analytics[[#This Row],[Years Since Last Promotion]]&lt;=5,"2-5",HR_Analytics[[#This Row],[Years Since Last Promotion]]&lt;=10,"5-10",HR_Analytics[[#This Row],[Years Since Last Promotion]]&lt;=15,"10-15")</f>
        <v>0-2</v>
      </c>
      <c r="AR509" s="14">
        <v>2</v>
      </c>
      <c r="AS509" s="3" t="str" cm="1">
        <f t="array" ref="AS5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10" spans="1:45" x14ac:dyDescent="0.25">
      <c r="A510" s="12">
        <v>35</v>
      </c>
      <c r="B510" s="12" t="str" cm="1">
        <f t="array" ref="B510">_xlfn.IFS(HR_Analytics[[#This Row],[Age]]&lt;=30,"Below 30",HR_Analytics[[#This Row],[Age]]&lt;=40,"30-40",HR_Analytics[[#This Row],[Age]]&lt;=60,"40-60")</f>
        <v>30-40</v>
      </c>
      <c r="C510" s="9" t="s">
        <v>17</v>
      </c>
      <c r="D510" s="9" t="s">
        <v>11</v>
      </c>
      <c r="E510" s="9" t="s">
        <v>19</v>
      </c>
      <c r="F510" s="3">
        <v>6</v>
      </c>
      <c r="G510" s="3" t="str" cm="1">
        <f t="array" ref="G510">_xlfn.IFS(HR_Analytics[[#This Row],[Distance From Home]]&lt;=5,"1-5",HR_Analytics[[#This Row],[Distance From Home]]&lt;=10,"5-10",HR_Analytics[[#This Row],[Distance From Home]]&lt;=15,"10-15",HR_Analytics[[#This Row],[Distance From Home]]&lt;=20,"15-20",HR_Analytics[[#This Row],[Distance From Home]]&gt;20,"Above 20")</f>
        <v>5-10</v>
      </c>
      <c r="H510" s="3">
        <v>4</v>
      </c>
      <c r="I510" s="9" t="str">
        <f>VLOOKUP(H510,Mapping!$J$2:$K$6,2,0)</f>
        <v>Masters</v>
      </c>
      <c r="J510" s="9" t="s">
        <v>13</v>
      </c>
      <c r="K510" s="3">
        <v>691</v>
      </c>
      <c r="L510" s="3">
        <v>2</v>
      </c>
      <c r="M510" s="9" t="str">
        <f>VLOOKUP(L510,Mapping!$A$2:$B$5,2,0)</f>
        <v>Dissatisfied</v>
      </c>
      <c r="N510" s="9" t="s">
        <v>20</v>
      </c>
      <c r="O510" s="3">
        <v>1</v>
      </c>
      <c r="P510" s="9" t="str">
        <f>VLOOKUP(O510,Mapping!$A$9:$B$12,2,0)</f>
        <v>Low</v>
      </c>
      <c r="Q510" s="3">
        <v>2</v>
      </c>
      <c r="R510" s="9" t="str">
        <f>VLOOKUP(Q510,Mapping!$A$16:$B$20,2,0)</f>
        <v>Junior</v>
      </c>
      <c r="S510" s="9" t="s">
        <v>21</v>
      </c>
      <c r="T510" s="3">
        <v>4</v>
      </c>
      <c r="U510" s="9" t="str">
        <f>VLOOKUP(T510,Mapping!$E$9:$F$12,2,0)</f>
        <v>Satisfied</v>
      </c>
      <c r="V510" s="9" t="s">
        <v>16</v>
      </c>
      <c r="W510" s="5">
        <v>6646</v>
      </c>
      <c r="X510" s="3">
        <v>1</v>
      </c>
      <c r="Y510" s="9" t="s">
        <v>17</v>
      </c>
      <c r="Z510" s="4">
        <v>13</v>
      </c>
      <c r="AA510" s="24">
        <f>HR_Analytics[[#This Row],[Salary Hike]]/100</f>
        <v>0.13</v>
      </c>
      <c r="AB510" s="3">
        <v>3</v>
      </c>
      <c r="AC510" s="9" t="str">
        <f>VLOOKUP(AB510,Mapping!$E$2:$F$3,2,0)</f>
        <v>Excellent</v>
      </c>
      <c r="AD510" s="3">
        <v>2</v>
      </c>
      <c r="AE510" s="9" t="str">
        <f>VLOOKUP(AD510,Mapping!$E$16:$F$19,2,0)</f>
        <v>Dissatisfied</v>
      </c>
      <c r="AF510" s="3">
        <v>0</v>
      </c>
      <c r="AG510" s="3">
        <v>17</v>
      </c>
      <c r="AH510" s="3" t="str" cm="1">
        <f t="array" ref="AH510">_xlfn.IFS(HR_Analytics[[#This Row],[Total Working Years]]&lt;=2,"0-2",HR_Analytics[[#This Row],[Total Working Years]]&lt;=5,"2-5",HR_Analytics[[#This Row],[Total Working Years]]&lt;=10,"5-10",HR_Analytics[[#This Row],[Total Working Years]]&lt;=20,"10-20",HR_Analytics[[#This Row],[Total Working Years]]&lt;=40,"20-40")</f>
        <v>10-20</v>
      </c>
      <c r="AI510" s="3">
        <v>3</v>
      </c>
      <c r="AJ510" s="3">
        <v>3</v>
      </c>
      <c r="AK510" s="9" t="str">
        <f>VLOOKUP(AJ510,Mapping!$J$10:$K$13,2,0)</f>
        <v>Better</v>
      </c>
      <c r="AL510" s="3">
        <v>17</v>
      </c>
      <c r="AM510" s="3" t="str" cm="1">
        <f t="array" ref="AM510">_xlfn.IFS(HR_Analytics[[#This Row],[Years At Company]]&lt;=2,"0-2",HR_Analytics[[#This Row],[Years At Company]]&lt;=5,"2-5",HR_Analytics[[#This Row],[Years At Company]]&lt;=10,"5-10",HR_Analytics[[#This Row],[Years At Company]]&lt;=20,"10-20",HR_Analytics[[#This Row],[Years At Company]]&lt;=40,"20-40")</f>
        <v>10-20</v>
      </c>
      <c r="AN510" s="3">
        <v>11</v>
      </c>
      <c r="AO510" s="3" t="str" cm="1">
        <f t="array" ref="AO510">_xlfn.IFS(HR_Analytics[[#This Row],[Years In Current Role]]&lt;=2,"0-2",HR_Analytics[[#This Row],[Years In Current Role]]&lt;=5,"2-5",HR_Analytics[[#This Row],[Years In Current Role]]&lt;=10,"5-10",HR_Analytics[[#This Row],[Years In Current Role]]&lt;=15,"10-15",HR_Analytics[[#This Row],[Years In Current Role]]&gt;15,"Above 15")</f>
        <v>10-15</v>
      </c>
      <c r="AP510" s="3">
        <v>11</v>
      </c>
      <c r="AQ510" s="14" t="str" cm="1">
        <f t="array" ref="AQ510">_xlfn.IFS(HR_Analytics[[#This Row],[Years Since Last Promotion]]&lt;=2,"0-2",HR_Analytics[[#This Row],[Years Since Last Promotion]]&lt;=5,"2-5",HR_Analytics[[#This Row],[Years Since Last Promotion]]&lt;=10,"5-10",HR_Analytics[[#This Row],[Years Since Last Promotion]]&lt;=15,"10-15")</f>
        <v>10-15</v>
      </c>
      <c r="AR510" s="14">
        <v>8</v>
      </c>
      <c r="AS510" s="3" t="str" cm="1">
        <f t="array" ref="AS5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11" spans="1:45" x14ac:dyDescent="0.25">
      <c r="A511" s="12">
        <v>33</v>
      </c>
      <c r="B511" s="12" t="str" cm="1">
        <f t="array" ref="B511">_xlfn.IFS(HR_Analytics[[#This Row],[Age]]&lt;=30,"Below 30",HR_Analytics[[#This Row],[Age]]&lt;=40,"30-40",HR_Analytics[[#This Row],[Age]]&lt;=60,"40-60")</f>
        <v>30-40</v>
      </c>
      <c r="C511" s="9" t="s">
        <v>17</v>
      </c>
      <c r="D511" s="9" t="s">
        <v>18</v>
      </c>
      <c r="E511" s="9" t="s">
        <v>19</v>
      </c>
      <c r="F511" s="3">
        <v>6</v>
      </c>
      <c r="G511" s="3" t="str" cm="1">
        <f t="array" ref="G511">_xlfn.IFS(HR_Analytics[[#This Row],[Distance From Home]]&lt;=5,"1-5",HR_Analytics[[#This Row],[Distance From Home]]&lt;=10,"5-10",HR_Analytics[[#This Row],[Distance From Home]]&lt;=15,"10-15",HR_Analytics[[#This Row],[Distance From Home]]&lt;=20,"15-20",HR_Analytics[[#This Row],[Distance From Home]]&gt;20,"Above 20")</f>
        <v>5-10</v>
      </c>
      <c r="H511" s="3">
        <v>3</v>
      </c>
      <c r="I511" s="9" t="str">
        <f>VLOOKUP(H511,Mapping!$J$2:$K$6,2,0)</f>
        <v>Bachelors</v>
      </c>
      <c r="J511" s="9" t="s">
        <v>13</v>
      </c>
      <c r="K511" s="3">
        <v>692</v>
      </c>
      <c r="L511" s="3">
        <v>3</v>
      </c>
      <c r="M511" s="9" t="str">
        <f>VLOOKUP(L511,Mapping!$A$2:$B$5,2,0)</f>
        <v>Neutral</v>
      </c>
      <c r="N511" s="9" t="s">
        <v>20</v>
      </c>
      <c r="O511" s="3">
        <v>3</v>
      </c>
      <c r="P511" s="9" t="str">
        <f>VLOOKUP(O511,Mapping!$A$9:$B$12,2,0)</f>
        <v>High</v>
      </c>
      <c r="Q511" s="3">
        <v>2</v>
      </c>
      <c r="R511" s="9" t="str">
        <f>VLOOKUP(Q511,Mapping!$A$16:$B$20,2,0)</f>
        <v>Junior</v>
      </c>
      <c r="S511" s="9" t="s">
        <v>28</v>
      </c>
      <c r="T511" s="3">
        <v>4</v>
      </c>
      <c r="U511" s="9" t="str">
        <f>VLOOKUP(T511,Mapping!$E$9:$F$12,2,0)</f>
        <v>Satisfied</v>
      </c>
      <c r="V511" s="9" t="s">
        <v>26</v>
      </c>
      <c r="W511" s="5">
        <v>7725</v>
      </c>
      <c r="X511" s="3">
        <v>3</v>
      </c>
      <c r="Y511" s="9" t="s">
        <v>17</v>
      </c>
      <c r="Z511" s="4">
        <v>23</v>
      </c>
      <c r="AA511" s="24">
        <f>HR_Analytics[[#This Row],[Salary Hike]]/100</f>
        <v>0.23</v>
      </c>
      <c r="AB511" s="3">
        <v>4</v>
      </c>
      <c r="AC511" s="9" t="str">
        <f>VLOOKUP(AB511,Mapping!$E$2:$F$3,2,0)</f>
        <v>Outstanding</v>
      </c>
      <c r="AD511" s="3">
        <v>3</v>
      </c>
      <c r="AE511" s="9" t="str">
        <f>VLOOKUP(AD511,Mapping!$E$16:$F$19,2,0)</f>
        <v>Neutral</v>
      </c>
      <c r="AF511" s="3">
        <v>1</v>
      </c>
      <c r="AG511" s="3">
        <v>15</v>
      </c>
      <c r="AH511" s="3" t="str" cm="1">
        <f t="array" ref="AH511">_xlfn.IFS(HR_Analytics[[#This Row],[Total Working Years]]&lt;=2,"0-2",HR_Analytics[[#This Row],[Total Working Years]]&lt;=5,"2-5",HR_Analytics[[#This Row],[Total Working Years]]&lt;=10,"5-10",HR_Analytics[[#This Row],[Total Working Years]]&lt;=20,"10-20",HR_Analytics[[#This Row],[Total Working Years]]&lt;=40,"20-40")</f>
        <v>10-20</v>
      </c>
      <c r="AI511" s="3">
        <v>2</v>
      </c>
      <c r="AJ511" s="3">
        <v>1</v>
      </c>
      <c r="AK511" s="9" t="str">
        <f>VLOOKUP(AJ511,Mapping!$J$10:$K$13,2,0)</f>
        <v>Bad</v>
      </c>
      <c r="AL511" s="3">
        <v>13</v>
      </c>
      <c r="AM511" s="3" t="str" cm="1">
        <f t="array" ref="AM511">_xlfn.IFS(HR_Analytics[[#This Row],[Years At Company]]&lt;=2,"0-2",HR_Analytics[[#This Row],[Years At Company]]&lt;=5,"2-5",HR_Analytics[[#This Row],[Years At Company]]&lt;=10,"5-10",HR_Analytics[[#This Row],[Years At Company]]&lt;=20,"10-20",HR_Analytics[[#This Row],[Years At Company]]&lt;=40,"20-40")</f>
        <v>10-20</v>
      </c>
      <c r="AN511" s="3">
        <v>11</v>
      </c>
      <c r="AO511" s="3" t="str" cm="1">
        <f t="array" ref="AO511">_xlfn.IFS(HR_Analytics[[#This Row],[Years In Current Role]]&lt;=2,"0-2",HR_Analytics[[#This Row],[Years In Current Role]]&lt;=5,"2-5",HR_Analytics[[#This Row],[Years In Current Role]]&lt;=10,"5-10",HR_Analytics[[#This Row],[Years In Current Role]]&lt;=15,"10-15",HR_Analytics[[#This Row],[Years In Current Role]]&gt;15,"Above 15")</f>
        <v>10-15</v>
      </c>
      <c r="AP511" s="3">
        <v>4</v>
      </c>
      <c r="AQ511" s="14" t="str" cm="1">
        <f t="array" ref="AQ511">_xlfn.IFS(HR_Analytics[[#This Row],[Years Since Last Promotion]]&lt;=2,"0-2",HR_Analytics[[#This Row],[Years Since Last Promotion]]&lt;=5,"2-5",HR_Analytics[[#This Row],[Years Since Last Promotion]]&lt;=10,"5-10",HR_Analytics[[#This Row],[Years Since Last Promotion]]&lt;=15,"10-15")</f>
        <v>2-5</v>
      </c>
      <c r="AR511" s="14">
        <v>7</v>
      </c>
      <c r="AS511" s="3" t="str" cm="1">
        <f t="array" ref="AS5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12" spans="1:45" x14ac:dyDescent="0.25">
      <c r="A512" s="12">
        <v>54</v>
      </c>
      <c r="B512" s="12" t="str" cm="1">
        <f t="array" ref="B512">_xlfn.IFS(HR_Analytics[[#This Row],[Age]]&lt;=30,"Below 30",HR_Analytics[[#This Row],[Age]]&lt;=40,"30-40",HR_Analytics[[#This Row],[Age]]&lt;=60,"40-60")</f>
        <v>40-60</v>
      </c>
      <c r="C512" s="9" t="s">
        <v>17</v>
      </c>
      <c r="D512" s="9" t="s">
        <v>11</v>
      </c>
      <c r="E512" s="9" t="s">
        <v>35</v>
      </c>
      <c r="F512" s="3">
        <v>19</v>
      </c>
      <c r="G512" s="3" t="str" cm="1">
        <f t="array" ref="G512">_xlfn.IFS(HR_Analytics[[#This Row],[Distance From Home]]&lt;=5,"1-5",HR_Analytics[[#This Row],[Distance From Home]]&lt;=10,"5-10",HR_Analytics[[#This Row],[Distance From Home]]&lt;=15,"10-15",HR_Analytics[[#This Row],[Distance From Home]]&lt;=20,"15-20",HR_Analytics[[#This Row],[Distance From Home]]&gt;20,"Above 20")</f>
        <v>15-20</v>
      </c>
      <c r="H512" s="3">
        <v>4</v>
      </c>
      <c r="I512" s="9" t="str">
        <f>VLOOKUP(H512,Mapping!$J$2:$K$6,2,0)</f>
        <v>Masters</v>
      </c>
      <c r="J512" s="9" t="s">
        <v>25</v>
      </c>
      <c r="K512" s="3">
        <v>698</v>
      </c>
      <c r="L512" s="3">
        <v>3</v>
      </c>
      <c r="M512" s="9" t="str">
        <f>VLOOKUP(L512,Mapping!$A$2:$B$5,2,0)</f>
        <v>Neutral</v>
      </c>
      <c r="N512" s="9" t="s">
        <v>20</v>
      </c>
      <c r="O512" s="3">
        <v>3</v>
      </c>
      <c r="P512" s="9" t="str">
        <f>VLOOKUP(O512,Mapping!$A$9:$B$12,2,0)</f>
        <v>High</v>
      </c>
      <c r="Q512" s="3">
        <v>3</v>
      </c>
      <c r="R512" s="9" t="str">
        <f>VLOOKUP(Q512,Mapping!$A$16:$B$20,2,0)</f>
        <v>Mid Level</v>
      </c>
      <c r="S512" s="9" t="s">
        <v>35</v>
      </c>
      <c r="T512" s="3">
        <v>2</v>
      </c>
      <c r="U512" s="9" t="str">
        <f>VLOOKUP(T512,Mapping!$E$9:$F$12,2,0)</f>
        <v>Dissatisfied</v>
      </c>
      <c r="V512" s="9" t="s">
        <v>22</v>
      </c>
      <c r="W512" s="5">
        <v>10725</v>
      </c>
      <c r="X512" s="3">
        <v>2</v>
      </c>
      <c r="Y512" s="9" t="s">
        <v>17</v>
      </c>
      <c r="Z512" s="4">
        <v>15</v>
      </c>
      <c r="AA512" s="24">
        <f>HR_Analytics[[#This Row],[Salary Hike]]/100</f>
        <v>0.15</v>
      </c>
      <c r="AB512" s="3">
        <v>3</v>
      </c>
      <c r="AC512" s="9" t="str">
        <f>VLOOKUP(AB512,Mapping!$E$2:$F$3,2,0)</f>
        <v>Excellent</v>
      </c>
      <c r="AD512" s="3">
        <v>3</v>
      </c>
      <c r="AE512" s="9" t="str">
        <f>VLOOKUP(AD512,Mapping!$E$16:$F$19,2,0)</f>
        <v>Neutral</v>
      </c>
      <c r="AF512" s="3">
        <v>1</v>
      </c>
      <c r="AG512" s="3">
        <v>16</v>
      </c>
      <c r="AH512" s="3" t="str" cm="1">
        <f t="array" ref="AH512">_xlfn.IFS(HR_Analytics[[#This Row],[Total Working Years]]&lt;=2,"0-2",HR_Analytics[[#This Row],[Total Working Years]]&lt;=5,"2-5",HR_Analytics[[#This Row],[Total Working Years]]&lt;=10,"5-10",HR_Analytics[[#This Row],[Total Working Years]]&lt;=20,"10-20",HR_Analytics[[#This Row],[Total Working Years]]&lt;=40,"20-40")</f>
        <v>10-20</v>
      </c>
      <c r="AI512" s="3">
        <v>1</v>
      </c>
      <c r="AJ512" s="3">
        <v>4</v>
      </c>
      <c r="AK512" s="9" t="str">
        <f>VLOOKUP(AJ512,Mapping!$J$10:$K$13,2,0)</f>
        <v>Best</v>
      </c>
      <c r="AL512" s="3">
        <v>9</v>
      </c>
      <c r="AM512" s="3" t="str" cm="1">
        <f t="array" ref="AM512">_xlfn.IFS(HR_Analytics[[#This Row],[Years At Company]]&lt;=2,"0-2",HR_Analytics[[#This Row],[Years At Company]]&lt;=5,"2-5",HR_Analytics[[#This Row],[Years At Company]]&lt;=10,"5-10",HR_Analytics[[#This Row],[Years At Company]]&lt;=20,"10-20",HR_Analytics[[#This Row],[Years At Company]]&lt;=40,"20-40")</f>
        <v>5-10</v>
      </c>
      <c r="AN512" s="3">
        <v>7</v>
      </c>
      <c r="AO512" s="3" t="str" cm="1">
        <f t="array" ref="AO512">_xlfn.IFS(HR_Analytics[[#This Row],[Years In Current Role]]&lt;=2,"0-2",HR_Analytics[[#This Row],[Years In Current Role]]&lt;=5,"2-5",HR_Analytics[[#This Row],[Years In Current Role]]&lt;=10,"5-10",HR_Analytics[[#This Row],[Years In Current Role]]&lt;=15,"10-15",HR_Analytics[[#This Row],[Years In Current Role]]&gt;15,"Above 15")</f>
        <v>5-10</v>
      </c>
      <c r="AP512" s="3">
        <v>7</v>
      </c>
      <c r="AQ512" s="14" t="str" cm="1">
        <f t="array" ref="AQ512">_xlfn.IFS(HR_Analytics[[#This Row],[Years Since Last Promotion]]&lt;=2,"0-2",HR_Analytics[[#This Row],[Years Since Last Promotion]]&lt;=5,"2-5",HR_Analytics[[#This Row],[Years Since Last Promotion]]&lt;=10,"5-10",HR_Analytics[[#This Row],[Years Since Last Promotion]]&lt;=15,"10-15")</f>
        <v>5-10</v>
      </c>
      <c r="AR512" s="14">
        <v>1</v>
      </c>
      <c r="AS512" s="3" t="str" cm="1">
        <f t="array" ref="AS5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13" spans="1:45" x14ac:dyDescent="0.25">
      <c r="A513" s="12">
        <v>36</v>
      </c>
      <c r="B513" s="12" t="str" cm="1">
        <f t="array" ref="B513">_xlfn.IFS(HR_Analytics[[#This Row],[Age]]&lt;=30,"Below 30",HR_Analytics[[#This Row],[Age]]&lt;=40,"30-40",HR_Analytics[[#This Row],[Age]]&lt;=60,"40-60")</f>
        <v>30-40</v>
      </c>
      <c r="C513" s="9" t="s">
        <v>17</v>
      </c>
      <c r="D513" s="9" t="s">
        <v>11</v>
      </c>
      <c r="E513" s="9" t="s">
        <v>19</v>
      </c>
      <c r="F513" s="3">
        <v>9</v>
      </c>
      <c r="G513" s="3" t="str" cm="1">
        <f t="array" ref="G513">_xlfn.IFS(HR_Analytics[[#This Row],[Distance From Home]]&lt;=5,"1-5",HR_Analytics[[#This Row],[Distance From Home]]&lt;=10,"5-10",HR_Analytics[[#This Row],[Distance From Home]]&lt;=15,"10-15",HR_Analytics[[#This Row],[Distance From Home]]&lt;=20,"15-20",HR_Analytics[[#This Row],[Distance From Home]]&gt;20,"Above 20")</f>
        <v>5-10</v>
      </c>
      <c r="H513" s="3">
        <v>2</v>
      </c>
      <c r="I513" s="9" t="str">
        <f>VLOOKUP(H513,Mapping!$J$2:$K$6,2,0)</f>
        <v>College</v>
      </c>
      <c r="J513" s="9" t="s">
        <v>25</v>
      </c>
      <c r="K513" s="3">
        <v>699</v>
      </c>
      <c r="L513" s="3">
        <v>2</v>
      </c>
      <c r="M513" s="9" t="str">
        <f>VLOOKUP(L513,Mapping!$A$2:$B$5,2,0)</f>
        <v>Dissatisfied</v>
      </c>
      <c r="N513" s="9" t="s">
        <v>20</v>
      </c>
      <c r="O513" s="3">
        <v>2</v>
      </c>
      <c r="P513" s="9" t="str">
        <f>VLOOKUP(O513,Mapping!$A$9:$B$12,2,0)</f>
        <v>Medium</v>
      </c>
      <c r="Q513" s="3">
        <v>2</v>
      </c>
      <c r="R513" s="9" t="str">
        <f>VLOOKUP(Q513,Mapping!$A$16:$B$20,2,0)</f>
        <v>Junior</v>
      </c>
      <c r="S513" s="9" t="s">
        <v>27</v>
      </c>
      <c r="T513" s="3">
        <v>2</v>
      </c>
      <c r="U513" s="9" t="str">
        <f>VLOOKUP(T513,Mapping!$E$9:$F$12,2,0)</f>
        <v>Dissatisfied</v>
      </c>
      <c r="V513" s="9" t="s">
        <v>26</v>
      </c>
      <c r="W513" s="5">
        <v>8847</v>
      </c>
      <c r="X513" s="3">
        <v>2</v>
      </c>
      <c r="Y513" s="9" t="s">
        <v>10</v>
      </c>
      <c r="Z513" s="4">
        <v>11</v>
      </c>
      <c r="AA513" s="24">
        <f>HR_Analytics[[#This Row],[Salary Hike]]/100</f>
        <v>0.11</v>
      </c>
      <c r="AB513" s="3">
        <v>3</v>
      </c>
      <c r="AC513" s="9" t="str">
        <f>VLOOKUP(AB513,Mapping!$E$2:$F$3,2,0)</f>
        <v>Excellent</v>
      </c>
      <c r="AD513" s="3">
        <v>3</v>
      </c>
      <c r="AE513" s="9" t="str">
        <f>VLOOKUP(AD513,Mapping!$E$16:$F$19,2,0)</f>
        <v>Neutral</v>
      </c>
      <c r="AF513" s="3">
        <v>1</v>
      </c>
      <c r="AG513" s="3">
        <v>13</v>
      </c>
      <c r="AH513" s="3" t="str" cm="1">
        <f t="array" ref="AH513">_xlfn.IFS(HR_Analytics[[#This Row],[Total Working Years]]&lt;=2,"0-2",HR_Analytics[[#This Row],[Total Working Years]]&lt;=5,"2-5",HR_Analytics[[#This Row],[Total Working Years]]&lt;=10,"5-10",HR_Analytics[[#This Row],[Total Working Years]]&lt;=20,"10-20",HR_Analytics[[#This Row],[Total Working Years]]&lt;=40,"20-40")</f>
        <v>10-20</v>
      </c>
      <c r="AI513" s="3">
        <v>2</v>
      </c>
      <c r="AJ513" s="3">
        <v>3</v>
      </c>
      <c r="AK513" s="9" t="str">
        <f>VLOOKUP(AJ513,Mapping!$J$10:$K$13,2,0)</f>
        <v>Better</v>
      </c>
      <c r="AL513" s="3">
        <v>3</v>
      </c>
      <c r="AM513" s="3" t="str" cm="1">
        <f t="array" ref="AM513">_xlfn.IFS(HR_Analytics[[#This Row],[Years At Company]]&lt;=2,"0-2",HR_Analytics[[#This Row],[Years At Company]]&lt;=5,"2-5",HR_Analytics[[#This Row],[Years At Company]]&lt;=10,"5-10",HR_Analytics[[#This Row],[Years At Company]]&lt;=20,"10-20",HR_Analytics[[#This Row],[Years At Company]]&lt;=40,"20-40")</f>
        <v>2-5</v>
      </c>
      <c r="AN513" s="3">
        <v>2</v>
      </c>
      <c r="AO513" s="3" t="str" cm="1">
        <f t="array" ref="AO513">_xlfn.IFS(HR_Analytics[[#This Row],[Years In Current Role]]&lt;=2,"0-2",HR_Analytics[[#This Row],[Years In Current Role]]&lt;=5,"2-5",HR_Analytics[[#This Row],[Years In Current Role]]&lt;=10,"5-10",HR_Analytics[[#This Row],[Years In Current Role]]&lt;=15,"10-15",HR_Analytics[[#This Row],[Years In Current Role]]&gt;15,"Above 15")</f>
        <v>0-2</v>
      </c>
      <c r="AP513" s="3">
        <v>0</v>
      </c>
      <c r="AQ513" s="14" t="str" cm="1">
        <f t="array" ref="AQ513">_xlfn.IFS(HR_Analytics[[#This Row],[Years Since Last Promotion]]&lt;=2,"0-2",HR_Analytics[[#This Row],[Years Since Last Promotion]]&lt;=5,"2-5",HR_Analytics[[#This Row],[Years Since Last Promotion]]&lt;=10,"5-10",HR_Analytics[[#This Row],[Years Since Last Promotion]]&lt;=15,"10-15")</f>
        <v>0-2</v>
      </c>
      <c r="AR513" s="14">
        <v>2</v>
      </c>
      <c r="AS513" s="3" t="str" cm="1">
        <f t="array" ref="AS5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14" spans="1:45" x14ac:dyDescent="0.25">
      <c r="A514" s="12">
        <v>27</v>
      </c>
      <c r="B514" s="12" t="str" cm="1">
        <f t="array" ref="B514">_xlfn.IFS(HR_Analytics[[#This Row],[Age]]&lt;=30,"Below 30",HR_Analytics[[#This Row],[Age]]&lt;=40,"30-40",HR_Analytics[[#This Row],[Age]]&lt;=60,"40-60")</f>
        <v>Below 30</v>
      </c>
      <c r="C514" s="9" t="s">
        <v>17</v>
      </c>
      <c r="D514" s="9" t="s">
        <v>11</v>
      </c>
      <c r="E514" s="9" t="s">
        <v>19</v>
      </c>
      <c r="F514" s="3">
        <v>3</v>
      </c>
      <c r="G514" s="3" t="str" cm="1">
        <f t="array" ref="G514">_xlfn.IFS(HR_Analytics[[#This Row],[Distance From Home]]&lt;=5,"1-5",HR_Analytics[[#This Row],[Distance From Home]]&lt;=10,"5-10",HR_Analytics[[#This Row],[Distance From Home]]&lt;=15,"10-15",HR_Analytics[[#This Row],[Distance From Home]]&lt;=20,"15-20",HR_Analytics[[#This Row],[Distance From Home]]&gt;20,"Above 20")</f>
        <v>1-5</v>
      </c>
      <c r="H514" s="3">
        <v>4</v>
      </c>
      <c r="I514" s="9" t="str">
        <f>VLOOKUP(H514,Mapping!$J$2:$K$6,2,0)</f>
        <v>Masters</v>
      </c>
      <c r="J514" s="9" t="s">
        <v>25</v>
      </c>
      <c r="K514" s="3">
        <v>700</v>
      </c>
      <c r="L514" s="3">
        <v>1</v>
      </c>
      <c r="M514" s="9" t="str">
        <f>VLOOKUP(L514,Mapping!$A$2:$B$5,2,0)</f>
        <v>Very Dissatisfied</v>
      </c>
      <c r="N514" s="9" t="s">
        <v>20</v>
      </c>
      <c r="O514" s="3">
        <v>2</v>
      </c>
      <c r="P514" s="9" t="str">
        <f>VLOOKUP(O514,Mapping!$A$9:$B$12,2,0)</f>
        <v>Medium</v>
      </c>
      <c r="Q514" s="3">
        <v>1</v>
      </c>
      <c r="R514" s="9" t="str">
        <f>VLOOKUP(Q514,Mapping!$A$16:$B$20,2,0)</f>
        <v>Entry Level</v>
      </c>
      <c r="S514" s="9" t="s">
        <v>21</v>
      </c>
      <c r="T514" s="3">
        <v>4</v>
      </c>
      <c r="U514" s="9" t="str">
        <f>VLOOKUP(T514,Mapping!$E$9:$F$12,2,0)</f>
        <v>Satisfied</v>
      </c>
      <c r="V514" s="9" t="s">
        <v>16</v>
      </c>
      <c r="W514" s="5">
        <v>2045</v>
      </c>
      <c r="X514" s="3">
        <v>0</v>
      </c>
      <c r="Y514" s="9" t="s">
        <v>17</v>
      </c>
      <c r="Z514" s="4">
        <v>13</v>
      </c>
      <c r="AA514" s="24">
        <f>HR_Analytics[[#This Row],[Salary Hike]]/100</f>
        <v>0.13</v>
      </c>
      <c r="AB514" s="3">
        <v>3</v>
      </c>
      <c r="AC514" s="9" t="str">
        <f>VLOOKUP(AB514,Mapping!$E$2:$F$3,2,0)</f>
        <v>Excellent</v>
      </c>
      <c r="AD514" s="3">
        <v>4</v>
      </c>
      <c r="AE514" s="9" t="str">
        <f>VLOOKUP(AD514,Mapping!$E$16:$F$19,2,0)</f>
        <v>Satisfied</v>
      </c>
      <c r="AF514" s="3">
        <v>0</v>
      </c>
      <c r="AG514" s="3">
        <v>5</v>
      </c>
      <c r="AH514" s="3" t="str" cm="1">
        <f t="array" ref="AH514">_xlfn.IFS(HR_Analytics[[#This Row],[Total Working Years]]&lt;=2,"0-2",HR_Analytics[[#This Row],[Total Working Years]]&lt;=5,"2-5",HR_Analytics[[#This Row],[Total Working Years]]&lt;=10,"5-10",HR_Analytics[[#This Row],[Total Working Years]]&lt;=20,"10-20",HR_Analytics[[#This Row],[Total Working Years]]&lt;=40,"20-40")</f>
        <v>2-5</v>
      </c>
      <c r="AI514" s="3">
        <v>0</v>
      </c>
      <c r="AJ514" s="3">
        <v>3</v>
      </c>
      <c r="AK514" s="9" t="str">
        <f>VLOOKUP(AJ514,Mapping!$J$10:$K$13,2,0)</f>
        <v>Better</v>
      </c>
      <c r="AL514" s="3">
        <v>4</v>
      </c>
      <c r="AM514" s="3" t="str" cm="1">
        <f t="array" ref="AM514">_xlfn.IFS(HR_Analytics[[#This Row],[Years At Company]]&lt;=2,"0-2",HR_Analytics[[#This Row],[Years At Company]]&lt;=5,"2-5",HR_Analytics[[#This Row],[Years At Company]]&lt;=10,"5-10",HR_Analytics[[#This Row],[Years At Company]]&lt;=20,"10-20",HR_Analytics[[#This Row],[Years At Company]]&lt;=40,"20-40")</f>
        <v>2-5</v>
      </c>
      <c r="AN514" s="3">
        <v>2</v>
      </c>
      <c r="AO514" s="3" t="str" cm="1">
        <f t="array" ref="AO514">_xlfn.IFS(HR_Analytics[[#This Row],[Years In Current Role]]&lt;=2,"0-2",HR_Analytics[[#This Row],[Years In Current Role]]&lt;=5,"2-5",HR_Analytics[[#This Row],[Years In Current Role]]&lt;=10,"5-10",HR_Analytics[[#This Row],[Years In Current Role]]&lt;=15,"10-15",HR_Analytics[[#This Row],[Years In Current Role]]&gt;15,"Above 15")</f>
        <v>0-2</v>
      </c>
      <c r="AP514" s="3">
        <v>1</v>
      </c>
      <c r="AQ514" s="14" t="str" cm="1">
        <f t="array" ref="AQ514">_xlfn.IFS(HR_Analytics[[#This Row],[Years Since Last Promotion]]&lt;=2,"0-2",HR_Analytics[[#This Row],[Years Since Last Promotion]]&lt;=5,"2-5",HR_Analytics[[#This Row],[Years Since Last Promotion]]&lt;=10,"5-10",HR_Analytics[[#This Row],[Years Since Last Promotion]]&lt;=15,"10-15")</f>
        <v>0-2</v>
      </c>
      <c r="AR514" s="14">
        <v>1</v>
      </c>
      <c r="AS514" s="3" t="str" cm="1">
        <f t="array" ref="AS5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15" spans="1:45" x14ac:dyDescent="0.25">
      <c r="A515" s="12">
        <v>20</v>
      </c>
      <c r="B515" s="12" t="str" cm="1">
        <f t="array" ref="B515">_xlfn.IFS(HR_Analytics[[#This Row],[Age]]&lt;=30,"Below 30",HR_Analytics[[#This Row],[Age]]&lt;=40,"30-40",HR_Analytics[[#This Row],[Age]]&lt;=60,"40-60")</f>
        <v>Below 30</v>
      </c>
      <c r="C515" s="9" t="s">
        <v>10</v>
      </c>
      <c r="D515" s="9" t="s">
        <v>11</v>
      </c>
      <c r="E515" s="9" t="s">
        <v>19</v>
      </c>
      <c r="F515" s="3">
        <v>10</v>
      </c>
      <c r="G515" s="3" t="str" cm="1">
        <f t="array" ref="G515">_xlfn.IFS(HR_Analytics[[#This Row],[Distance From Home]]&lt;=5,"1-5",HR_Analytics[[#This Row],[Distance From Home]]&lt;=10,"5-10",HR_Analytics[[#This Row],[Distance From Home]]&lt;=15,"10-15",HR_Analytics[[#This Row],[Distance From Home]]&lt;=20,"15-20",HR_Analytics[[#This Row],[Distance From Home]]&gt;20,"Above 20")</f>
        <v>5-10</v>
      </c>
      <c r="H515" s="3">
        <v>1</v>
      </c>
      <c r="I515" s="9" t="str">
        <f>VLOOKUP(H515,Mapping!$J$2:$K$6,2,0)</f>
        <v>Below College</v>
      </c>
      <c r="J515" s="9" t="s">
        <v>25</v>
      </c>
      <c r="K515" s="3">
        <v>701</v>
      </c>
      <c r="L515" s="3">
        <v>4</v>
      </c>
      <c r="M515" s="9" t="str">
        <f>VLOOKUP(L515,Mapping!$A$2:$B$5,2,0)</f>
        <v>Satisfied</v>
      </c>
      <c r="N515" s="9" t="s">
        <v>20</v>
      </c>
      <c r="O515" s="3">
        <v>3</v>
      </c>
      <c r="P515" s="9" t="str">
        <f>VLOOKUP(O515,Mapping!$A$9:$B$12,2,0)</f>
        <v>High</v>
      </c>
      <c r="Q515" s="3">
        <v>1</v>
      </c>
      <c r="R515" s="9" t="str">
        <f>VLOOKUP(Q515,Mapping!$A$16:$B$20,2,0)</f>
        <v>Entry Level</v>
      </c>
      <c r="S515" s="9" t="s">
        <v>21</v>
      </c>
      <c r="T515" s="3">
        <v>3</v>
      </c>
      <c r="U515" s="9" t="str">
        <f>VLOOKUP(T515,Mapping!$E$9:$F$12,2,0)</f>
        <v>Neutral</v>
      </c>
      <c r="V515" s="9" t="s">
        <v>16</v>
      </c>
      <c r="W515" s="5">
        <v>1009</v>
      </c>
      <c r="X515" s="3">
        <v>1</v>
      </c>
      <c r="Y515" s="9" t="s">
        <v>10</v>
      </c>
      <c r="Z515" s="4">
        <v>11</v>
      </c>
      <c r="AA515" s="24">
        <f>HR_Analytics[[#This Row],[Salary Hike]]/100</f>
        <v>0.11</v>
      </c>
      <c r="AB515" s="3">
        <v>3</v>
      </c>
      <c r="AC515" s="9" t="str">
        <f>VLOOKUP(AB515,Mapping!$E$2:$F$3,2,0)</f>
        <v>Excellent</v>
      </c>
      <c r="AD515" s="3">
        <v>4</v>
      </c>
      <c r="AE515" s="9" t="str">
        <f>VLOOKUP(AD515,Mapping!$E$16:$F$19,2,0)</f>
        <v>Satisfied</v>
      </c>
      <c r="AF515" s="3">
        <v>0</v>
      </c>
      <c r="AG515" s="3">
        <v>1</v>
      </c>
      <c r="AH515" s="3" t="str" cm="1">
        <f t="array" ref="AH515">_xlfn.IFS(HR_Analytics[[#This Row],[Total Working Years]]&lt;=2,"0-2",HR_Analytics[[#This Row],[Total Working Years]]&lt;=5,"2-5",HR_Analytics[[#This Row],[Total Working Years]]&lt;=10,"5-10",HR_Analytics[[#This Row],[Total Working Years]]&lt;=20,"10-20",HR_Analytics[[#This Row],[Total Working Years]]&lt;=40,"20-40")</f>
        <v>0-2</v>
      </c>
      <c r="AI515" s="3">
        <v>5</v>
      </c>
      <c r="AJ515" s="3">
        <v>3</v>
      </c>
      <c r="AK515" s="9" t="str">
        <f>VLOOKUP(AJ515,Mapping!$J$10:$K$13,2,0)</f>
        <v>Better</v>
      </c>
      <c r="AL515" s="3">
        <v>1</v>
      </c>
      <c r="AM515" s="3" t="str" cm="1">
        <f t="array" ref="AM515">_xlfn.IFS(HR_Analytics[[#This Row],[Years At Company]]&lt;=2,"0-2",HR_Analytics[[#This Row],[Years At Company]]&lt;=5,"2-5",HR_Analytics[[#This Row],[Years At Company]]&lt;=10,"5-10",HR_Analytics[[#This Row],[Years At Company]]&lt;=20,"10-20",HR_Analytics[[#This Row],[Years At Company]]&lt;=40,"20-40")</f>
        <v>0-2</v>
      </c>
      <c r="AN515" s="3">
        <v>0</v>
      </c>
      <c r="AO515" s="3" t="str" cm="1">
        <f t="array" ref="AO515">_xlfn.IFS(HR_Analytics[[#This Row],[Years In Current Role]]&lt;=2,"0-2",HR_Analytics[[#This Row],[Years In Current Role]]&lt;=5,"2-5",HR_Analytics[[#This Row],[Years In Current Role]]&lt;=10,"5-10",HR_Analytics[[#This Row],[Years In Current Role]]&lt;=15,"10-15",HR_Analytics[[#This Row],[Years In Current Role]]&gt;15,"Above 15")</f>
        <v>0-2</v>
      </c>
      <c r="AP515" s="3">
        <v>1</v>
      </c>
      <c r="AQ515" s="14" t="str" cm="1">
        <f t="array" ref="AQ515">_xlfn.IFS(HR_Analytics[[#This Row],[Years Since Last Promotion]]&lt;=2,"0-2",HR_Analytics[[#This Row],[Years Since Last Promotion]]&lt;=5,"2-5",HR_Analytics[[#This Row],[Years Since Last Promotion]]&lt;=10,"5-10",HR_Analytics[[#This Row],[Years Since Last Promotion]]&lt;=15,"10-15")</f>
        <v>0-2</v>
      </c>
      <c r="AR515" s="14">
        <v>1</v>
      </c>
      <c r="AS515" s="3" t="str" cm="1">
        <f t="array" ref="AS5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16" spans="1:45" x14ac:dyDescent="0.25">
      <c r="A516" s="12">
        <v>33</v>
      </c>
      <c r="B516" s="12" t="str" cm="1">
        <f t="array" ref="B516">_xlfn.IFS(HR_Analytics[[#This Row],[Age]]&lt;=30,"Below 30",HR_Analytics[[#This Row],[Age]]&lt;=40,"30-40",HR_Analytics[[#This Row],[Age]]&lt;=60,"40-60")</f>
        <v>30-40</v>
      </c>
      <c r="C516" s="9" t="s">
        <v>10</v>
      </c>
      <c r="D516" s="9" t="s">
        <v>18</v>
      </c>
      <c r="E516" s="9" t="s">
        <v>19</v>
      </c>
      <c r="F516" s="3">
        <v>3</v>
      </c>
      <c r="G516" s="3" t="str" cm="1">
        <f t="array" ref="G516">_xlfn.IFS(HR_Analytics[[#This Row],[Distance From Home]]&lt;=5,"1-5",HR_Analytics[[#This Row],[Distance From Home]]&lt;=10,"5-10",HR_Analytics[[#This Row],[Distance From Home]]&lt;=15,"10-15",HR_Analytics[[#This Row],[Distance From Home]]&lt;=20,"15-20",HR_Analytics[[#This Row],[Distance From Home]]&gt;20,"Above 20")</f>
        <v>1-5</v>
      </c>
      <c r="H516" s="3">
        <v>3</v>
      </c>
      <c r="I516" s="9" t="str">
        <f>VLOOKUP(H516,Mapping!$J$2:$K$6,2,0)</f>
        <v>Bachelors</v>
      </c>
      <c r="J516" s="9" t="s">
        <v>13</v>
      </c>
      <c r="K516" s="3">
        <v>702</v>
      </c>
      <c r="L516" s="3">
        <v>1</v>
      </c>
      <c r="M516" s="9" t="str">
        <f>VLOOKUP(L516,Mapping!$A$2:$B$5,2,0)</f>
        <v>Very Dissatisfied</v>
      </c>
      <c r="N516" s="9" t="s">
        <v>20</v>
      </c>
      <c r="O516" s="3">
        <v>3</v>
      </c>
      <c r="P516" s="9" t="str">
        <f>VLOOKUP(O516,Mapping!$A$9:$B$12,2,0)</f>
        <v>High</v>
      </c>
      <c r="Q516" s="3">
        <v>1</v>
      </c>
      <c r="R516" s="9" t="str">
        <f>VLOOKUP(Q516,Mapping!$A$16:$B$20,2,0)</f>
        <v>Entry Level</v>
      </c>
      <c r="S516" s="9" t="s">
        <v>21</v>
      </c>
      <c r="T516" s="3">
        <v>1</v>
      </c>
      <c r="U516" s="9" t="str">
        <f>VLOOKUP(T516,Mapping!$E$9:$F$12,2,0)</f>
        <v>Very Dissatisfied</v>
      </c>
      <c r="V516" s="9" t="s">
        <v>16</v>
      </c>
      <c r="W516" s="5">
        <v>3348</v>
      </c>
      <c r="X516" s="3">
        <v>1</v>
      </c>
      <c r="Y516" s="9" t="s">
        <v>10</v>
      </c>
      <c r="Z516" s="4">
        <v>11</v>
      </c>
      <c r="AA516" s="24">
        <f>HR_Analytics[[#This Row],[Salary Hike]]/100</f>
        <v>0.11</v>
      </c>
      <c r="AB516" s="3">
        <v>3</v>
      </c>
      <c r="AC516" s="9" t="str">
        <f>VLOOKUP(AB516,Mapping!$E$2:$F$3,2,0)</f>
        <v>Excellent</v>
      </c>
      <c r="AD516" s="3">
        <v>1</v>
      </c>
      <c r="AE516" s="9" t="str">
        <f>VLOOKUP(AD516,Mapping!$E$16:$F$19,2,0)</f>
        <v>Very Dissatisfied</v>
      </c>
      <c r="AF516" s="3">
        <v>0</v>
      </c>
      <c r="AG516" s="3">
        <v>10</v>
      </c>
      <c r="AH516" s="3" t="str" cm="1">
        <f t="array" ref="AH516">_xlfn.IFS(HR_Analytics[[#This Row],[Total Working Years]]&lt;=2,"0-2",HR_Analytics[[#This Row],[Total Working Years]]&lt;=5,"2-5",HR_Analytics[[#This Row],[Total Working Years]]&lt;=10,"5-10",HR_Analytics[[#This Row],[Total Working Years]]&lt;=20,"10-20",HR_Analytics[[#This Row],[Total Working Years]]&lt;=40,"20-40")</f>
        <v>5-10</v>
      </c>
      <c r="AI516" s="3">
        <v>3</v>
      </c>
      <c r="AJ516" s="3">
        <v>3</v>
      </c>
      <c r="AK516" s="9" t="str">
        <f>VLOOKUP(AJ516,Mapping!$J$10:$K$13,2,0)</f>
        <v>Better</v>
      </c>
      <c r="AL516" s="3">
        <v>10</v>
      </c>
      <c r="AM516" s="3" t="str" cm="1">
        <f t="array" ref="AM516">_xlfn.IFS(HR_Analytics[[#This Row],[Years At Company]]&lt;=2,"0-2",HR_Analytics[[#This Row],[Years At Company]]&lt;=5,"2-5",HR_Analytics[[#This Row],[Years At Company]]&lt;=10,"5-10",HR_Analytics[[#This Row],[Years At Company]]&lt;=20,"10-20",HR_Analytics[[#This Row],[Years At Company]]&lt;=40,"20-40")</f>
        <v>5-10</v>
      </c>
      <c r="AN516" s="3">
        <v>8</v>
      </c>
      <c r="AO516" s="3" t="str" cm="1">
        <f t="array" ref="AO516">_xlfn.IFS(HR_Analytics[[#This Row],[Years In Current Role]]&lt;=2,"0-2",HR_Analytics[[#This Row],[Years In Current Role]]&lt;=5,"2-5",HR_Analytics[[#This Row],[Years In Current Role]]&lt;=10,"5-10",HR_Analytics[[#This Row],[Years In Current Role]]&lt;=15,"10-15",HR_Analytics[[#This Row],[Years In Current Role]]&gt;15,"Above 15")</f>
        <v>5-10</v>
      </c>
      <c r="AP516" s="3">
        <v>9</v>
      </c>
      <c r="AQ516" s="14" t="str" cm="1">
        <f t="array" ref="AQ516">_xlfn.IFS(HR_Analytics[[#This Row],[Years Since Last Promotion]]&lt;=2,"0-2",HR_Analytics[[#This Row],[Years Since Last Promotion]]&lt;=5,"2-5",HR_Analytics[[#This Row],[Years Since Last Promotion]]&lt;=10,"5-10",HR_Analytics[[#This Row],[Years Since Last Promotion]]&lt;=15,"10-15")</f>
        <v>5-10</v>
      </c>
      <c r="AR516" s="14">
        <v>7</v>
      </c>
      <c r="AS516" s="3" t="str" cm="1">
        <f t="array" ref="AS5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17" spans="1:45" x14ac:dyDescent="0.25">
      <c r="A517" s="12">
        <v>35</v>
      </c>
      <c r="B517" s="12" t="str" cm="1">
        <f t="array" ref="B517">_xlfn.IFS(HR_Analytics[[#This Row],[Age]]&lt;=30,"Below 30",HR_Analytics[[#This Row],[Age]]&lt;=40,"30-40",HR_Analytics[[#This Row],[Age]]&lt;=60,"40-60")</f>
        <v>30-40</v>
      </c>
      <c r="C517" s="9" t="s">
        <v>17</v>
      </c>
      <c r="D517" s="9" t="s">
        <v>29</v>
      </c>
      <c r="E517" s="9" t="s">
        <v>19</v>
      </c>
      <c r="F517" s="3">
        <v>3</v>
      </c>
      <c r="G517" s="3" t="str" cm="1">
        <f t="array" ref="G517">_xlfn.IFS(HR_Analytics[[#This Row],[Distance From Home]]&lt;=5,"1-5",HR_Analytics[[#This Row],[Distance From Home]]&lt;=10,"5-10",HR_Analytics[[#This Row],[Distance From Home]]&lt;=15,"10-15",HR_Analytics[[#This Row],[Distance From Home]]&lt;=20,"15-20",HR_Analytics[[#This Row],[Distance From Home]]&gt;20,"Above 20")</f>
        <v>1-5</v>
      </c>
      <c r="H517" s="3">
        <v>3</v>
      </c>
      <c r="I517" s="9" t="str">
        <f>VLOOKUP(H517,Mapping!$J$2:$K$6,2,0)</f>
        <v>Bachelors</v>
      </c>
      <c r="J517" s="9" t="s">
        <v>13</v>
      </c>
      <c r="K517" s="3">
        <v>704</v>
      </c>
      <c r="L517" s="3">
        <v>3</v>
      </c>
      <c r="M517" s="9" t="str">
        <f>VLOOKUP(L517,Mapping!$A$2:$B$5,2,0)</f>
        <v>Neutral</v>
      </c>
      <c r="N517" s="9" t="s">
        <v>20</v>
      </c>
      <c r="O517" s="3">
        <v>2</v>
      </c>
      <c r="P517" s="9" t="str">
        <f>VLOOKUP(O517,Mapping!$A$9:$B$12,2,0)</f>
        <v>Medium</v>
      </c>
      <c r="Q517" s="3">
        <v>1</v>
      </c>
      <c r="R517" s="9" t="str">
        <f>VLOOKUP(Q517,Mapping!$A$16:$B$20,2,0)</f>
        <v>Entry Level</v>
      </c>
      <c r="S517" s="9" t="s">
        <v>24</v>
      </c>
      <c r="T517" s="3">
        <v>3</v>
      </c>
      <c r="U517" s="9" t="str">
        <f>VLOOKUP(T517,Mapping!$E$9:$F$12,2,0)</f>
        <v>Neutral</v>
      </c>
      <c r="V517" s="9" t="s">
        <v>22</v>
      </c>
      <c r="W517" s="5">
        <v>1281</v>
      </c>
      <c r="X517" s="3">
        <v>1</v>
      </c>
      <c r="Y517" s="9" t="s">
        <v>17</v>
      </c>
      <c r="Z517" s="4">
        <v>18</v>
      </c>
      <c r="AA517" s="24">
        <f>HR_Analytics[[#This Row],[Salary Hike]]/100</f>
        <v>0.18</v>
      </c>
      <c r="AB517" s="3">
        <v>3</v>
      </c>
      <c r="AC517" s="9" t="str">
        <f>VLOOKUP(AB517,Mapping!$E$2:$F$3,2,0)</f>
        <v>Excellent</v>
      </c>
      <c r="AD517" s="3">
        <v>3</v>
      </c>
      <c r="AE517" s="9" t="str">
        <f>VLOOKUP(AD517,Mapping!$E$16:$F$19,2,0)</f>
        <v>Neutral</v>
      </c>
      <c r="AF517" s="3">
        <v>2</v>
      </c>
      <c r="AG517" s="3">
        <v>1</v>
      </c>
      <c r="AH517" s="3" t="str" cm="1">
        <f t="array" ref="AH517">_xlfn.IFS(HR_Analytics[[#This Row],[Total Working Years]]&lt;=2,"0-2",HR_Analytics[[#This Row],[Total Working Years]]&lt;=5,"2-5",HR_Analytics[[#This Row],[Total Working Years]]&lt;=10,"5-10",HR_Analytics[[#This Row],[Total Working Years]]&lt;=20,"10-20",HR_Analytics[[#This Row],[Total Working Years]]&lt;=40,"20-40")</f>
        <v>0-2</v>
      </c>
      <c r="AI517" s="3">
        <v>3</v>
      </c>
      <c r="AJ517" s="3">
        <v>3</v>
      </c>
      <c r="AK517" s="9" t="str">
        <f>VLOOKUP(AJ517,Mapping!$J$10:$K$13,2,0)</f>
        <v>Better</v>
      </c>
      <c r="AL517" s="3">
        <v>1</v>
      </c>
      <c r="AM517" s="3" t="str" cm="1">
        <f t="array" ref="AM517">_xlfn.IFS(HR_Analytics[[#This Row],[Years At Company]]&lt;=2,"0-2",HR_Analytics[[#This Row],[Years At Company]]&lt;=5,"2-5",HR_Analytics[[#This Row],[Years At Company]]&lt;=10,"5-10",HR_Analytics[[#This Row],[Years At Company]]&lt;=20,"10-20",HR_Analytics[[#This Row],[Years At Company]]&lt;=40,"20-40")</f>
        <v>0-2</v>
      </c>
      <c r="AN517" s="3">
        <v>0</v>
      </c>
      <c r="AO517" s="3" t="str" cm="1">
        <f t="array" ref="AO517">_xlfn.IFS(HR_Analytics[[#This Row],[Years In Current Role]]&lt;=2,"0-2",HR_Analytics[[#This Row],[Years In Current Role]]&lt;=5,"2-5",HR_Analytics[[#This Row],[Years In Current Role]]&lt;=10,"5-10",HR_Analytics[[#This Row],[Years In Current Role]]&lt;=15,"10-15",HR_Analytics[[#This Row],[Years In Current Role]]&gt;15,"Above 15")</f>
        <v>0-2</v>
      </c>
      <c r="AP517" s="3">
        <v>0</v>
      </c>
      <c r="AQ517" s="14" t="str" cm="1">
        <f t="array" ref="AQ517">_xlfn.IFS(HR_Analytics[[#This Row],[Years Since Last Promotion]]&lt;=2,"0-2",HR_Analytics[[#This Row],[Years Since Last Promotion]]&lt;=5,"2-5",HR_Analytics[[#This Row],[Years Since Last Promotion]]&lt;=10,"5-10",HR_Analytics[[#This Row],[Years Since Last Promotion]]&lt;=15,"10-15")</f>
        <v>0-2</v>
      </c>
      <c r="AR517" s="14">
        <v>0</v>
      </c>
      <c r="AS517" s="3" t="str" cm="1">
        <f t="array" ref="AS5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18" spans="1:45" x14ac:dyDescent="0.25">
      <c r="A518" s="12">
        <v>23</v>
      </c>
      <c r="B518" s="12" t="str" cm="1">
        <f t="array" ref="B518">_xlfn.IFS(HR_Analytics[[#This Row],[Age]]&lt;=30,"Below 30",HR_Analytics[[#This Row],[Age]]&lt;=40,"30-40",HR_Analytics[[#This Row],[Age]]&lt;=60,"40-60")</f>
        <v>Below 30</v>
      </c>
      <c r="C518" s="9" t="s">
        <v>17</v>
      </c>
      <c r="D518" s="9" t="s">
        <v>11</v>
      </c>
      <c r="E518" s="9" t="s">
        <v>19</v>
      </c>
      <c r="F518" s="3">
        <v>4</v>
      </c>
      <c r="G518" s="3" t="str" cm="1">
        <f t="array" ref="G518">_xlfn.IFS(HR_Analytics[[#This Row],[Distance From Home]]&lt;=5,"1-5",HR_Analytics[[#This Row],[Distance From Home]]&lt;=10,"5-10",HR_Analytics[[#This Row],[Distance From Home]]&lt;=15,"10-15",HR_Analytics[[#This Row],[Distance From Home]]&lt;=20,"15-20",HR_Analytics[[#This Row],[Distance From Home]]&gt;20,"Above 20")</f>
        <v>1-5</v>
      </c>
      <c r="H518" s="3">
        <v>3</v>
      </c>
      <c r="I518" s="9" t="str">
        <f>VLOOKUP(H518,Mapping!$J$2:$K$6,2,0)</f>
        <v>Bachelors</v>
      </c>
      <c r="J518" s="9" t="s">
        <v>25</v>
      </c>
      <c r="K518" s="3">
        <v>705</v>
      </c>
      <c r="L518" s="3">
        <v>1</v>
      </c>
      <c r="M518" s="9" t="str">
        <f>VLOOKUP(L518,Mapping!$A$2:$B$5,2,0)</f>
        <v>Very Dissatisfied</v>
      </c>
      <c r="N518" s="9" t="s">
        <v>20</v>
      </c>
      <c r="O518" s="3">
        <v>4</v>
      </c>
      <c r="P518" s="9" t="str">
        <f>VLOOKUP(O518,Mapping!$A$9:$B$12,2,0)</f>
        <v>Very High</v>
      </c>
      <c r="Q518" s="3">
        <v>1</v>
      </c>
      <c r="R518" s="9" t="str">
        <f>VLOOKUP(Q518,Mapping!$A$16:$B$20,2,0)</f>
        <v>Entry Level</v>
      </c>
      <c r="S518" s="9" t="s">
        <v>21</v>
      </c>
      <c r="T518" s="3">
        <v>1</v>
      </c>
      <c r="U518" s="9" t="str">
        <f>VLOOKUP(T518,Mapping!$E$9:$F$12,2,0)</f>
        <v>Very Dissatisfied</v>
      </c>
      <c r="V518" s="9" t="s">
        <v>22</v>
      </c>
      <c r="W518" s="5">
        <v>2819</v>
      </c>
      <c r="X518" s="3">
        <v>2</v>
      </c>
      <c r="Y518" s="9" t="s">
        <v>17</v>
      </c>
      <c r="Z518" s="4">
        <v>16</v>
      </c>
      <c r="AA518" s="24">
        <f>HR_Analytics[[#This Row],[Salary Hike]]/100</f>
        <v>0.16</v>
      </c>
      <c r="AB518" s="3">
        <v>3</v>
      </c>
      <c r="AC518" s="9" t="str">
        <f>VLOOKUP(AB518,Mapping!$E$2:$F$3,2,0)</f>
        <v>Excellent</v>
      </c>
      <c r="AD518" s="3">
        <v>1</v>
      </c>
      <c r="AE518" s="9" t="str">
        <f>VLOOKUP(AD518,Mapping!$E$16:$F$19,2,0)</f>
        <v>Very Dissatisfied</v>
      </c>
      <c r="AF518" s="3">
        <v>1</v>
      </c>
      <c r="AG518" s="3">
        <v>5</v>
      </c>
      <c r="AH518" s="3" t="str" cm="1">
        <f t="array" ref="AH518">_xlfn.IFS(HR_Analytics[[#This Row],[Total Working Years]]&lt;=2,"0-2",HR_Analytics[[#This Row],[Total Working Years]]&lt;=5,"2-5",HR_Analytics[[#This Row],[Total Working Years]]&lt;=10,"5-10",HR_Analytics[[#This Row],[Total Working Years]]&lt;=20,"10-20",HR_Analytics[[#This Row],[Total Working Years]]&lt;=40,"20-40")</f>
        <v>2-5</v>
      </c>
      <c r="AI518" s="3">
        <v>3</v>
      </c>
      <c r="AJ518" s="3">
        <v>4</v>
      </c>
      <c r="AK518" s="9" t="str">
        <f>VLOOKUP(AJ518,Mapping!$J$10:$K$13,2,0)</f>
        <v>Best</v>
      </c>
      <c r="AL518" s="3">
        <v>3</v>
      </c>
      <c r="AM518" s="3" t="str" cm="1">
        <f t="array" ref="AM518">_xlfn.IFS(HR_Analytics[[#This Row],[Years At Company]]&lt;=2,"0-2",HR_Analytics[[#This Row],[Years At Company]]&lt;=5,"2-5",HR_Analytics[[#This Row],[Years At Company]]&lt;=10,"5-10",HR_Analytics[[#This Row],[Years At Company]]&lt;=20,"10-20",HR_Analytics[[#This Row],[Years At Company]]&lt;=40,"20-40")</f>
        <v>2-5</v>
      </c>
      <c r="AN518" s="3">
        <v>2</v>
      </c>
      <c r="AO518" s="3" t="str" cm="1">
        <f t="array" ref="AO518">_xlfn.IFS(HR_Analytics[[#This Row],[Years In Current Role]]&lt;=2,"0-2",HR_Analytics[[#This Row],[Years In Current Role]]&lt;=5,"2-5",HR_Analytics[[#This Row],[Years In Current Role]]&lt;=10,"5-10",HR_Analytics[[#This Row],[Years In Current Role]]&lt;=15,"10-15",HR_Analytics[[#This Row],[Years In Current Role]]&gt;15,"Above 15")</f>
        <v>0-2</v>
      </c>
      <c r="AP518" s="3">
        <v>0</v>
      </c>
      <c r="AQ518" s="14" t="str" cm="1">
        <f t="array" ref="AQ518">_xlfn.IFS(HR_Analytics[[#This Row],[Years Since Last Promotion]]&lt;=2,"0-2",HR_Analytics[[#This Row],[Years Since Last Promotion]]&lt;=5,"2-5",HR_Analytics[[#This Row],[Years Since Last Promotion]]&lt;=10,"5-10",HR_Analytics[[#This Row],[Years Since Last Promotion]]&lt;=15,"10-15")</f>
        <v>0-2</v>
      </c>
      <c r="AR518" s="14">
        <v>2</v>
      </c>
      <c r="AS518" s="3" t="str" cm="1">
        <f t="array" ref="AS5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19" spans="1:45" x14ac:dyDescent="0.25">
      <c r="A519" s="12">
        <v>25</v>
      </c>
      <c r="B519" s="12" t="str" cm="1">
        <f t="array" ref="B519">_xlfn.IFS(HR_Analytics[[#This Row],[Age]]&lt;=30,"Below 30",HR_Analytics[[#This Row],[Age]]&lt;=40,"30-40",HR_Analytics[[#This Row],[Age]]&lt;=60,"40-60")</f>
        <v>Below 30</v>
      </c>
      <c r="C519" s="9" t="s">
        <v>17</v>
      </c>
      <c r="D519" s="9" t="s">
        <v>11</v>
      </c>
      <c r="E519" s="9" t="s">
        <v>12</v>
      </c>
      <c r="F519" s="3">
        <v>8</v>
      </c>
      <c r="G519" s="3" t="str" cm="1">
        <f t="array" ref="G519">_xlfn.IFS(HR_Analytics[[#This Row],[Distance From Home]]&lt;=5,"1-5",HR_Analytics[[#This Row],[Distance From Home]]&lt;=10,"5-10",HR_Analytics[[#This Row],[Distance From Home]]&lt;=15,"10-15",HR_Analytics[[#This Row],[Distance From Home]]&lt;=20,"15-20",HR_Analytics[[#This Row],[Distance From Home]]&gt;20,"Above 20")</f>
        <v>5-10</v>
      </c>
      <c r="H519" s="3">
        <v>3</v>
      </c>
      <c r="I519" s="9" t="str">
        <f>VLOOKUP(H519,Mapping!$J$2:$K$6,2,0)</f>
        <v>Bachelors</v>
      </c>
      <c r="J519" s="9" t="s">
        <v>13</v>
      </c>
      <c r="K519" s="3">
        <v>707</v>
      </c>
      <c r="L519" s="3">
        <v>4</v>
      </c>
      <c r="M519" s="9" t="str">
        <f>VLOOKUP(L519,Mapping!$A$2:$B$5,2,0)</f>
        <v>Satisfied</v>
      </c>
      <c r="N519" s="9" t="s">
        <v>20</v>
      </c>
      <c r="O519" s="3">
        <v>4</v>
      </c>
      <c r="P519" s="9" t="str">
        <f>VLOOKUP(O519,Mapping!$A$9:$B$12,2,0)</f>
        <v>Very High</v>
      </c>
      <c r="Q519" s="3">
        <v>2</v>
      </c>
      <c r="R519" s="9" t="str">
        <f>VLOOKUP(Q519,Mapping!$A$16:$B$20,2,0)</f>
        <v>Junior</v>
      </c>
      <c r="S519" s="9" t="s">
        <v>15</v>
      </c>
      <c r="T519" s="3">
        <v>2</v>
      </c>
      <c r="U519" s="9" t="str">
        <f>VLOOKUP(T519,Mapping!$E$9:$F$12,2,0)</f>
        <v>Dissatisfied</v>
      </c>
      <c r="V519" s="9" t="s">
        <v>22</v>
      </c>
      <c r="W519" s="5">
        <v>4851</v>
      </c>
      <c r="X519" s="3">
        <v>0</v>
      </c>
      <c r="Y519" s="9" t="s">
        <v>17</v>
      </c>
      <c r="Z519" s="4">
        <v>22</v>
      </c>
      <c r="AA519" s="24">
        <f>HR_Analytics[[#This Row],[Salary Hike]]/100</f>
        <v>0.22</v>
      </c>
      <c r="AB519" s="3">
        <v>4</v>
      </c>
      <c r="AC519" s="9" t="str">
        <f>VLOOKUP(AB519,Mapping!$E$2:$F$3,2,0)</f>
        <v>Outstanding</v>
      </c>
      <c r="AD519" s="3">
        <v>3</v>
      </c>
      <c r="AE519" s="9" t="str">
        <f>VLOOKUP(AD519,Mapping!$E$16:$F$19,2,0)</f>
        <v>Neutral</v>
      </c>
      <c r="AF519" s="3">
        <v>1</v>
      </c>
      <c r="AG519" s="3">
        <v>4</v>
      </c>
      <c r="AH519" s="3" t="str" cm="1">
        <f t="array" ref="AH519">_xlfn.IFS(HR_Analytics[[#This Row],[Total Working Years]]&lt;=2,"0-2",HR_Analytics[[#This Row],[Total Working Years]]&lt;=5,"2-5",HR_Analytics[[#This Row],[Total Working Years]]&lt;=10,"5-10",HR_Analytics[[#This Row],[Total Working Years]]&lt;=20,"10-20",HR_Analytics[[#This Row],[Total Working Years]]&lt;=40,"20-40")</f>
        <v>2-5</v>
      </c>
      <c r="AI519" s="3">
        <v>4</v>
      </c>
      <c r="AJ519" s="3">
        <v>3</v>
      </c>
      <c r="AK519" s="9" t="str">
        <f>VLOOKUP(AJ519,Mapping!$J$10:$K$13,2,0)</f>
        <v>Better</v>
      </c>
      <c r="AL519" s="3">
        <v>3</v>
      </c>
      <c r="AM519" s="3" t="str" cm="1">
        <f t="array" ref="AM519">_xlfn.IFS(HR_Analytics[[#This Row],[Years At Company]]&lt;=2,"0-2",HR_Analytics[[#This Row],[Years At Company]]&lt;=5,"2-5",HR_Analytics[[#This Row],[Years At Company]]&lt;=10,"5-10",HR_Analytics[[#This Row],[Years At Company]]&lt;=20,"10-20",HR_Analytics[[#This Row],[Years At Company]]&lt;=40,"20-40")</f>
        <v>2-5</v>
      </c>
      <c r="AN519" s="3">
        <v>2</v>
      </c>
      <c r="AO519" s="3" t="str" cm="1">
        <f t="array" ref="AO519">_xlfn.IFS(HR_Analytics[[#This Row],[Years In Current Role]]&lt;=2,"0-2",HR_Analytics[[#This Row],[Years In Current Role]]&lt;=5,"2-5",HR_Analytics[[#This Row],[Years In Current Role]]&lt;=10,"5-10",HR_Analytics[[#This Row],[Years In Current Role]]&lt;=15,"10-15",HR_Analytics[[#This Row],[Years In Current Role]]&gt;15,"Above 15")</f>
        <v>0-2</v>
      </c>
      <c r="AP519" s="3">
        <v>1</v>
      </c>
      <c r="AQ519" s="14" t="str" cm="1">
        <f t="array" ref="AQ519">_xlfn.IFS(HR_Analytics[[#This Row],[Years Since Last Promotion]]&lt;=2,"0-2",HR_Analytics[[#This Row],[Years Since Last Promotion]]&lt;=5,"2-5",HR_Analytics[[#This Row],[Years Since Last Promotion]]&lt;=10,"5-10",HR_Analytics[[#This Row],[Years Since Last Promotion]]&lt;=15,"10-15")</f>
        <v>0-2</v>
      </c>
      <c r="AR519" s="14">
        <v>2</v>
      </c>
      <c r="AS519" s="3" t="str" cm="1">
        <f t="array" ref="AS5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20" spans="1:45" x14ac:dyDescent="0.25">
      <c r="A520" s="12">
        <v>38</v>
      </c>
      <c r="B520" s="12" t="str" cm="1">
        <f t="array" ref="B520">_xlfn.IFS(HR_Analytics[[#This Row],[Age]]&lt;=30,"Below 30",HR_Analytics[[#This Row],[Age]]&lt;=40,"30-40",HR_Analytics[[#This Row],[Age]]&lt;=60,"40-60")</f>
        <v>30-40</v>
      </c>
      <c r="C520" s="9" t="s">
        <v>17</v>
      </c>
      <c r="D520" s="9" t="s">
        <v>11</v>
      </c>
      <c r="E520" s="9" t="s">
        <v>12</v>
      </c>
      <c r="F520" s="3">
        <v>7</v>
      </c>
      <c r="G520" s="3" t="str" cm="1">
        <f t="array" ref="G520">_xlfn.IFS(HR_Analytics[[#This Row],[Distance From Home]]&lt;=5,"1-5",HR_Analytics[[#This Row],[Distance From Home]]&lt;=10,"5-10",HR_Analytics[[#This Row],[Distance From Home]]&lt;=15,"10-15",HR_Analytics[[#This Row],[Distance From Home]]&lt;=20,"15-20",HR_Analytics[[#This Row],[Distance From Home]]&gt;20,"Above 20")</f>
        <v>5-10</v>
      </c>
      <c r="H520" s="3">
        <v>4</v>
      </c>
      <c r="I520" s="9" t="str">
        <f>VLOOKUP(H520,Mapping!$J$2:$K$6,2,0)</f>
        <v>Masters</v>
      </c>
      <c r="J520" s="9" t="s">
        <v>33</v>
      </c>
      <c r="K520" s="3">
        <v>709</v>
      </c>
      <c r="L520" s="3">
        <v>4</v>
      </c>
      <c r="M520" s="9" t="str">
        <f>VLOOKUP(L520,Mapping!$A$2:$B$5,2,0)</f>
        <v>Satisfied</v>
      </c>
      <c r="N520" s="9" t="s">
        <v>14</v>
      </c>
      <c r="O520" s="3">
        <v>2</v>
      </c>
      <c r="P520" s="9" t="str">
        <f>VLOOKUP(O520,Mapping!$A$9:$B$12,2,0)</f>
        <v>Medium</v>
      </c>
      <c r="Q520" s="3">
        <v>2</v>
      </c>
      <c r="R520" s="9" t="str">
        <f>VLOOKUP(Q520,Mapping!$A$16:$B$20,2,0)</f>
        <v>Junior</v>
      </c>
      <c r="S520" s="9" t="s">
        <v>15</v>
      </c>
      <c r="T520" s="3">
        <v>4</v>
      </c>
      <c r="U520" s="9" t="str">
        <f>VLOOKUP(T520,Mapping!$E$9:$F$12,2,0)</f>
        <v>Satisfied</v>
      </c>
      <c r="V520" s="9" t="s">
        <v>16</v>
      </c>
      <c r="W520" s="5">
        <v>4028</v>
      </c>
      <c r="X520" s="3">
        <v>0</v>
      </c>
      <c r="Y520" s="9" t="s">
        <v>17</v>
      </c>
      <c r="Z520" s="4">
        <v>20</v>
      </c>
      <c r="AA520" s="24">
        <f>HR_Analytics[[#This Row],[Salary Hike]]/100</f>
        <v>0.2</v>
      </c>
      <c r="AB520" s="3">
        <v>4</v>
      </c>
      <c r="AC520" s="9" t="str">
        <f>VLOOKUP(AB520,Mapping!$E$2:$F$3,2,0)</f>
        <v>Outstanding</v>
      </c>
      <c r="AD520" s="3">
        <v>1</v>
      </c>
      <c r="AE520" s="9" t="str">
        <f>VLOOKUP(AD520,Mapping!$E$16:$F$19,2,0)</f>
        <v>Very Dissatisfied</v>
      </c>
      <c r="AF520" s="3">
        <v>0</v>
      </c>
      <c r="AG520" s="3">
        <v>8</v>
      </c>
      <c r="AH520" s="3" t="str" cm="1">
        <f t="array" ref="AH520">_xlfn.IFS(HR_Analytics[[#This Row],[Total Working Years]]&lt;=2,"0-2",HR_Analytics[[#This Row],[Total Working Years]]&lt;=5,"2-5",HR_Analytics[[#This Row],[Total Working Years]]&lt;=10,"5-10",HR_Analytics[[#This Row],[Total Working Years]]&lt;=20,"10-20",HR_Analytics[[#This Row],[Total Working Years]]&lt;=40,"20-40")</f>
        <v>5-10</v>
      </c>
      <c r="AI520" s="3">
        <v>2</v>
      </c>
      <c r="AJ520" s="3">
        <v>3</v>
      </c>
      <c r="AK520" s="9" t="str">
        <f>VLOOKUP(AJ520,Mapping!$J$10:$K$13,2,0)</f>
        <v>Better</v>
      </c>
      <c r="AL520" s="3">
        <v>7</v>
      </c>
      <c r="AM520" s="3" t="str" cm="1">
        <f t="array" ref="AM520">_xlfn.IFS(HR_Analytics[[#This Row],[Years At Company]]&lt;=2,"0-2",HR_Analytics[[#This Row],[Years At Company]]&lt;=5,"2-5",HR_Analytics[[#This Row],[Years At Company]]&lt;=10,"5-10",HR_Analytics[[#This Row],[Years At Company]]&lt;=20,"10-20",HR_Analytics[[#This Row],[Years At Company]]&lt;=40,"20-40")</f>
        <v>5-10</v>
      </c>
      <c r="AN520" s="3">
        <v>7</v>
      </c>
      <c r="AO520" s="3" t="str" cm="1">
        <f t="array" ref="AO520">_xlfn.IFS(HR_Analytics[[#This Row],[Years In Current Role]]&lt;=2,"0-2",HR_Analytics[[#This Row],[Years In Current Role]]&lt;=5,"2-5",HR_Analytics[[#This Row],[Years In Current Role]]&lt;=10,"5-10",HR_Analytics[[#This Row],[Years In Current Role]]&lt;=15,"10-15",HR_Analytics[[#This Row],[Years In Current Role]]&gt;15,"Above 15")</f>
        <v>5-10</v>
      </c>
      <c r="AP520" s="3">
        <v>0</v>
      </c>
      <c r="AQ520" s="14" t="str" cm="1">
        <f t="array" ref="AQ520">_xlfn.IFS(HR_Analytics[[#This Row],[Years Since Last Promotion]]&lt;=2,"0-2",HR_Analytics[[#This Row],[Years Since Last Promotion]]&lt;=5,"2-5",HR_Analytics[[#This Row],[Years Since Last Promotion]]&lt;=10,"5-10",HR_Analytics[[#This Row],[Years Since Last Promotion]]&lt;=15,"10-15")</f>
        <v>0-2</v>
      </c>
      <c r="AR520" s="14">
        <v>5</v>
      </c>
      <c r="AS520" s="3" t="str" cm="1">
        <f t="array" ref="AS5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21" spans="1:45" x14ac:dyDescent="0.25">
      <c r="A521" s="12">
        <v>29</v>
      </c>
      <c r="B521" s="12" t="str" cm="1">
        <f t="array" ref="B521">_xlfn.IFS(HR_Analytics[[#This Row],[Age]]&lt;=30,"Below 30",HR_Analytics[[#This Row],[Age]]&lt;=40,"30-40",HR_Analytics[[#This Row],[Age]]&lt;=60,"40-60")</f>
        <v>Below 30</v>
      </c>
      <c r="C521" s="9" t="s">
        <v>17</v>
      </c>
      <c r="D521" s="9" t="s">
        <v>18</v>
      </c>
      <c r="E521" s="9" t="s">
        <v>19</v>
      </c>
      <c r="F521" s="3">
        <v>1</v>
      </c>
      <c r="G521" s="3" t="str" cm="1">
        <f t="array" ref="G521">_xlfn.IFS(HR_Analytics[[#This Row],[Distance From Home]]&lt;=5,"1-5",HR_Analytics[[#This Row],[Distance From Home]]&lt;=10,"5-10",HR_Analytics[[#This Row],[Distance From Home]]&lt;=15,"10-15",HR_Analytics[[#This Row],[Distance From Home]]&lt;=20,"15-20",HR_Analytics[[#This Row],[Distance From Home]]&gt;20,"Above 20")</f>
        <v>1-5</v>
      </c>
      <c r="H521" s="3">
        <v>4</v>
      </c>
      <c r="I521" s="9" t="str">
        <f>VLOOKUP(H521,Mapping!$J$2:$K$6,2,0)</f>
        <v>Masters</v>
      </c>
      <c r="J521" s="9" t="s">
        <v>13</v>
      </c>
      <c r="K521" s="3">
        <v>710</v>
      </c>
      <c r="L521" s="3">
        <v>2</v>
      </c>
      <c r="M521" s="9" t="str">
        <f>VLOOKUP(L521,Mapping!$A$2:$B$5,2,0)</f>
        <v>Dissatisfied</v>
      </c>
      <c r="N521" s="9" t="s">
        <v>20</v>
      </c>
      <c r="O521" s="3">
        <v>1</v>
      </c>
      <c r="P521" s="9" t="str">
        <f>VLOOKUP(O521,Mapping!$A$9:$B$12,2,0)</f>
        <v>Low</v>
      </c>
      <c r="Q521" s="3">
        <v>1</v>
      </c>
      <c r="R521" s="9" t="str">
        <f>VLOOKUP(Q521,Mapping!$A$16:$B$20,2,0)</f>
        <v>Entry Level</v>
      </c>
      <c r="S521" s="9" t="s">
        <v>21</v>
      </c>
      <c r="T521" s="3">
        <v>4</v>
      </c>
      <c r="U521" s="9" t="str">
        <f>VLOOKUP(T521,Mapping!$E$9:$F$12,2,0)</f>
        <v>Satisfied</v>
      </c>
      <c r="V521" s="9" t="s">
        <v>26</v>
      </c>
      <c r="W521" s="5">
        <v>2720</v>
      </c>
      <c r="X521" s="3">
        <v>1</v>
      </c>
      <c r="Y521" s="9" t="s">
        <v>17</v>
      </c>
      <c r="Z521" s="4">
        <v>18</v>
      </c>
      <c r="AA521" s="24">
        <f>HR_Analytics[[#This Row],[Salary Hike]]/100</f>
        <v>0.18</v>
      </c>
      <c r="AB521" s="3">
        <v>3</v>
      </c>
      <c r="AC521" s="9" t="str">
        <f>VLOOKUP(AB521,Mapping!$E$2:$F$3,2,0)</f>
        <v>Excellent</v>
      </c>
      <c r="AD521" s="3">
        <v>4</v>
      </c>
      <c r="AE521" s="9" t="str">
        <f>VLOOKUP(AD521,Mapping!$E$16:$F$19,2,0)</f>
        <v>Satisfied</v>
      </c>
      <c r="AF521" s="3">
        <v>1</v>
      </c>
      <c r="AG521" s="3">
        <v>10</v>
      </c>
      <c r="AH521" s="3" t="str" cm="1">
        <f t="array" ref="AH521">_xlfn.IFS(HR_Analytics[[#This Row],[Total Working Years]]&lt;=2,"0-2",HR_Analytics[[#This Row],[Total Working Years]]&lt;=5,"2-5",HR_Analytics[[#This Row],[Total Working Years]]&lt;=10,"5-10",HR_Analytics[[#This Row],[Total Working Years]]&lt;=20,"10-20",HR_Analytics[[#This Row],[Total Working Years]]&lt;=40,"20-40")</f>
        <v>5-10</v>
      </c>
      <c r="AI521" s="3">
        <v>5</v>
      </c>
      <c r="AJ521" s="3">
        <v>3</v>
      </c>
      <c r="AK521" s="9" t="str">
        <f>VLOOKUP(AJ521,Mapping!$J$10:$K$13,2,0)</f>
        <v>Better</v>
      </c>
      <c r="AL521" s="3">
        <v>10</v>
      </c>
      <c r="AM521" s="3" t="str" cm="1">
        <f t="array" ref="AM521">_xlfn.IFS(HR_Analytics[[#This Row],[Years At Company]]&lt;=2,"0-2",HR_Analytics[[#This Row],[Years At Company]]&lt;=5,"2-5",HR_Analytics[[#This Row],[Years At Company]]&lt;=10,"5-10",HR_Analytics[[#This Row],[Years At Company]]&lt;=20,"10-20",HR_Analytics[[#This Row],[Years At Company]]&lt;=40,"20-40")</f>
        <v>5-10</v>
      </c>
      <c r="AN521" s="3">
        <v>7</v>
      </c>
      <c r="AO521" s="3" t="str" cm="1">
        <f t="array" ref="AO521">_xlfn.IFS(HR_Analytics[[#This Row],[Years In Current Role]]&lt;=2,"0-2",HR_Analytics[[#This Row],[Years In Current Role]]&lt;=5,"2-5",HR_Analytics[[#This Row],[Years In Current Role]]&lt;=10,"5-10",HR_Analytics[[#This Row],[Years In Current Role]]&lt;=15,"10-15",HR_Analytics[[#This Row],[Years In Current Role]]&gt;15,"Above 15")</f>
        <v>5-10</v>
      </c>
      <c r="AP521" s="3">
        <v>2</v>
      </c>
      <c r="AQ521" s="14" t="str" cm="1">
        <f t="array" ref="AQ521">_xlfn.IFS(HR_Analytics[[#This Row],[Years Since Last Promotion]]&lt;=2,"0-2",HR_Analytics[[#This Row],[Years Since Last Promotion]]&lt;=5,"2-5",HR_Analytics[[#This Row],[Years Since Last Promotion]]&lt;=10,"5-10",HR_Analytics[[#This Row],[Years Since Last Promotion]]&lt;=15,"10-15")</f>
        <v>0-2</v>
      </c>
      <c r="AR521" s="14">
        <v>8</v>
      </c>
      <c r="AS521" s="3" t="str" cm="1">
        <f t="array" ref="AS5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22" spans="1:45" x14ac:dyDescent="0.25">
      <c r="A522" s="12">
        <v>48</v>
      </c>
      <c r="B522" s="12" t="str" cm="1">
        <f t="array" ref="B522">_xlfn.IFS(HR_Analytics[[#This Row],[Age]]&lt;=30,"Below 30",HR_Analytics[[#This Row],[Age]]&lt;=40,"30-40",HR_Analytics[[#This Row],[Age]]&lt;=60,"40-60")</f>
        <v>40-60</v>
      </c>
      <c r="C522" s="9" t="s">
        <v>17</v>
      </c>
      <c r="D522" s="9" t="s">
        <v>11</v>
      </c>
      <c r="E522" s="9" t="s">
        <v>12</v>
      </c>
      <c r="F522" s="3">
        <v>2</v>
      </c>
      <c r="G522" s="3" t="str" cm="1">
        <f t="array" ref="G522">_xlfn.IFS(HR_Analytics[[#This Row],[Distance From Home]]&lt;=5,"1-5",HR_Analytics[[#This Row],[Distance From Home]]&lt;=10,"5-10",HR_Analytics[[#This Row],[Distance From Home]]&lt;=15,"10-15",HR_Analytics[[#This Row],[Distance From Home]]&lt;=20,"15-20",HR_Analytics[[#This Row],[Distance From Home]]&gt;20,"Above 20")</f>
        <v>1-5</v>
      </c>
      <c r="H522" s="3">
        <v>1</v>
      </c>
      <c r="I522" s="9" t="str">
        <f>VLOOKUP(H522,Mapping!$J$2:$K$6,2,0)</f>
        <v>Below College</v>
      </c>
      <c r="J522" s="9" t="s">
        <v>33</v>
      </c>
      <c r="K522" s="3">
        <v>712</v>
      </c>
      <c r="L522" s="3">
        <v>2</v>
      </c>
      <c r="M522" s="9" t="str">
        <f>VLOOKUP(L522,Mapping!$A$2:$B$5,2,0)</f>
        <v>Dissatisfied</v>
      </c>
      <c r="N522" s="9" t="s">
        <v>20</v>
      </c>
      <c r="O522" s="3">
        <v>4</v>
      </c>
      <c r="P522" s="9" t="str">
        <f>VLOOKUP(O522,Mapping!$A$9:$B$12,2,0)</f>
        <v>Very High</v>
      </c>
      <c r="Q522" s="3">
        <v>2</v>
      </c>
      <c r="R522" s="9" t="str">
        <f>VLOOKUP(Q522,Mapping!$A$16:$B$20,2,0)</f>
        <v>Junior</v>
      </c>
      <c r="S522" s="9" t="s">
        <v>15</v>
      </c>
      <c r="T522" s="3">
        <v>2</v>
      </c>
      <c r="U522" s="9" t="str">
        <f>VLOOKUP(T522,Mapping!$E$9:$F$12,2,0)</f>
        <v>Dissatisfied</v>
      </c>
      <c r="V522" s="9" t="s">
        <v>22</v>
      </c>
      <c r="W522" s="5">
        <v>8120</v>
      </c>
      <c r="X522" s="3">
        <v>3</v>
      </c>
      <c r="Y522" s="9" t="s">
        <v>17</v>
      </c>
      <c r="Z522" s="4">
        <v>12</v>
      </c>
      <c r="AA522" s="24">
        <f>HR_Analytics[[#This Row],[Salary Hike]]/100</f>
        <v>0.12</v>
      </c>
      <c r="AB522" s="3">
        <v>3</v>
      </c>
      <c r="AC522" s="9" t="str">
        <f>VLOOKUP(AB522,Mapping!$E$2:$F$3,2,0)</f>
        <v>Excellent</v>
      </c>
      <c r="AD522" s="3">
        <v>4</v>
      </c>
      <c r="AE522" s="9" t="str">
        <f>VLOOKUP(AD522,Mapping!$E$16:$F$19,2,0)</f>
        <v>Satisfied</v>
      </c>
      <c r="AF522" s="3">
        <v>0</v>
      </c>
      <c r="AG522" s="3">
        <v>12</v>
      </c>
      <c r="AH522" s="3" t="str" cm="1">
        <f t="array" ref="AH522">_xlfn.IFS(HR_Analytics[[#This Row],[Total Working Years]]&lt;=2,"0-2",HR_Analytics[[#This Row],[Total Working Years]]&lt;=5,"2-5",HR_Analytics[[#This Row],[Total Working Years]]&lt;=10,"5-10",HR_Analytics[[#This Row],[Total Working Years]]&lt;=20,"10-20",HR_Analytics[[#This Row],[Total Working Years]]&lt;=40,"20-40")</f>
        <v>10-20</v>
      </c>
      <c r="AI522" s="3">
        <v>3</v>
      </c>
      <c r="AJ522" s="3">
        <v>3</v>
      </c>
      <c r="AK522" s="9" t="str">
        <f>VLOOKUP(AJ522,Mapping!$J$10:$K$13,2,0)</f>
        <v>Better</v>
      </c>
      <c r="AL522" s="3">
        <v>2</v>
      </c>
      <c r="AM522" s="3" t="str" cm="1">
        <f t="array" ref="AM522">_xlfn.IFS(HR_Analytics[[#This Row],[Years At Company]]&lt;=2,"0-2",HR_Analytics[[#This Row],[Years At Company]]&lt;=5,"2-5",HR_Analytics[[#This Row],[Years At Company]]&lt;=10,"5-10",HR_Analytics[[#This Row],[Years At Company]]&lt;=20,"10-20",HR_Analytics[[#This Row],[Years At Company]]&lt;=40,"20-40")</f>
        <v>0-2</v>
      </c>
      <c r="AN522" s="3">
        <v>2</v>
      </c>
      <c r="AO522" s="3" t="str" cm="1">
        <f t="array" ref="AO522">_xlfn.IFS(HR_Analytics[[#This Row],[Years In Current Role]]&lt;=2,"0-2",HR_Analytics[[#This Row],[Years In Current Role]]&lt;=5,"2-5",HR_Analytics[[#This Row],[Years In Current Role]]&lt;=10,"5-10",HR_Analytics[[#This Row],[Years In Current Role]]&lt;=15,"10-15",HR_Analytics[[#This Row],[Years In Current Role]]&gt;15,"Above 15")</f>
        <v>0-2</v>
      </c>
      <c r="AP522" s="3">
        <v>2</v>
      </c>
      <c r="AQ522" s="14" t="str" cm="1">
        <f t="array" ref="AQ522">_xlfn.IFS(HR_Analytics[[#This Row],[Years Since Last Promotion]]&lt;=2,"0-2",HR_Analytics[[#This Row],[Years Since Last Promotion]]&lt;=5,"2-5",HR_Analytics[[#This Row],[Years Since Last Promotion]]&lt;=10,"5-10",HR_Analytics[[#This Row],[Years Since Last Promotion]]&lt;=15,"10-15")</f>
        <v>0-2</v>
      </c>
      <c r="AR522" s="14">
        <v>2</v>
      </c>
      <c r="AS522" s="3" t="str" cm="1">
        <f t="array" ref="AS5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23" spans="1:45" x14ac:dyDescent="0.25">
      <c r="A523" s="12">
        <v>27</v>
      </c>
      <c r="B523" s="12" t="str" cm="1">
        <f t="array" ref="B523">_xlfn.IFS(HR_Analytics[[#This Row],[Age]]&lt;=30,"Below 30",HR_Analytics[[#This Row],[Age]]&lt;=40,"30-40",HR_Analytics[[#This Row],[Age]]&lt;=60,"40-60")</f>
        <v>Below 30</v>
      </c>
      <c r="C523" s="9" t="s">
        <v>17</v>
      </c>
      <c r="D523" s="9" t="s">
        <v>18</v>
      </c>
      <c r="E523" s="9" t="s">
        <v>12</v>
      </c>
      <c r="F523" s="3">
        <v>3</v>
      </c>
      <c r="G523" s="3" t="str" cm="1">
        <f t="array" ref="G523">_xlfn.IFS(HR_Analytics[[#This Row],[Distance From Home]]&lt;=5,"1-5",HR_Analytics[[#This Row],[Distance From Home]]&lt;=10,"5-10",HR_Analytics[[#This Row],[Distance From Home]]&lt;=15,"10-15",HR_Analytics[[#This Row],[Distance From Home]]&lt;=20,"15-20",HR_Analytics[[#This Row],[Distance From Home]]&gt;20,"Above 20")</f>
        <v>1-5</v>
      </c>
      <c r="H523" s="3">
        <v>1</v>
      </c>
      <c r="I523" s="9" t="str">
        <f>VLOOKUP(H523,Mapping!$J$2:$K$6,2,0)</f>
        <v>Below College</v>
      </c>
      <c r="J523" s="9" t="s">
        <v>25</v>
      </c>
      <c r="K523" s="3">
        <v>714</v>
      </c>
      <c r="L523" s="3">
        <v>4</v>
      </c>
      <c r="M523" s="9" t="str">
        <f>VLOOKUP(L523,Mapping!$A$2:$B$5,2,0)</f>
        <v>Satisfied</v>
      </c>
      <c r="N523" s="9" t="s">
        <v>14</v>
      </c>
      <c r="O523" s="3">
        <v>4</v>
      </c>
      <c r="P523" s="9" t="str">
        <f>VLOOKUP(O523,Mapping!$A$9:$B$12,2,0)</f>
        <v>Very High</v>
      </c>
      <c r="Q523" s="3">
        <v>2</v>
      </c>
      <c r="R523" s="9" t="str">
        <f>VLOOKUP(Q523,Mapping!$A$16:$B$20,2,0)</f>
        <v>Junior</v>
      </c>
      <c r="S523" s="9" t="s">
        <v>15</v>
      </c>
      <c r="T523" s="3">
        <v>4</v>
      </c>
      <c r="U523" s="9" t="str">
        <f>VLOOKUP(T523,Mapping!$E$9:$F$12,2,0)</f>
        <v>Satisfied</v>
      </c>
      <c r="V523" s="9" t="s">
        <v>26</v>
      </c>
      <c r="W523" s="5">
        <v>4647</v>
      </c>
      <c r="X523" s="3">
        <v>1</v>
      </c>
      <c r="Y523" s="9" t="s">
        <v>10</v>
      </c>
      <c r="Z523" s="4">
        <v>20</v>
      </c>
      <c r="AA523" s="24">
        <f>HR_Analytics[[#This Row],[Salary Hike]]/100</f>
        <v>0.2</v>
      </c>
      <c r="AB523" s="3">
        <v>4</v>
      </c>
      <c r="AC523" s="9" t="str">
        <f>VLOOKUP(AB523,Mapping!$E$2:$F$3,2,0)</f>
        <v>Outstanding</v>
      </c>
      <c r="AD523" s="3">
        <v>2</v>
      </c>
      <c r="AE523" s="9" t="str">
        <f>VLOOKUP(AD523,Mapping!$E$16:$F$19,2,0)</f>
        <v>Dissatisfied</v>
      </c>
      <c r="AF523" s="3">
        <v>2</v>
      </c>
      <c r="AG523" s="3">
        <v>6</v>
      </c>
      <c r="AH523" s="3" t="str" cm="1">
        <f t="array" ref="AH523">_xlfn.IFS(HR_Analytics[[#This Row],[Total Working Years]]&lt;=2,"0-2",HR_Analytics[[#This Row],[Total Working Years]]&lt;=5,"2-5",HR_Analytics[[#This Row],[Total Working Years]]&lt;=10,"5-10",HR_Analytics[[#This Row],[Total Working Years]]&lt;=20,"10-20",HR_Analytics[[#This Row],[Total Working Years]]&lt;=40,"20-40")</f>
        <v>5-10</v>
      </c>
      <c r="AI523" s="3">
        <v>3</v>
      </c>
      <c r="AJ523" s="3">
        <v>3</v>
      </c>
      <c r="AK523" s="9" t="str">
        <f>VLOOKUP(AJ523,Mapping!$J$10:$K$13,2,0)</f>
        <v>Better</v>
      </c>
      <c r="AL523" s="3">
        <v>6</v>
      </c>
      <c r="AM523" s="3" t="str" cm="1">
        <f t="array" ref="AM523">_xlfn.IFS(HR_Analytics[[#This Row],[Years At Company]]&lt;=2,"0-2",HR_Analytics[[#This Row],[Years At Company]]&lt;=5,"2-5",HR_Analytics[[#This Row],[Years At Company]]&lt;=10,"5-10",HR_Analytics[[#This Row],[Years At Company]]&lt;=20,"10-20",HR_Analytics[[#This Row],[Years At Company]]&lt;=40,"20-40")</f>
        <v>5-10</v>
      </c>
      <c r="AN523" s="3">
        <v>5</v>
      </c>
      <c r="AO523" s="3" t="str" cm="1">
        <f t="array" ref="AO523">_xlfn.IFS(HR_Analytics[[#This Row],[Years In Current Role]]&lt;=2,"0-2",HR_Analytics[[#This Row],[Years In Current Role]]&lt;=5,"2-5",HR_Analytics[[#This Row],[Years In Current Role]]&lt;=10,"5-10",HR_Analytics[[#This Row],[Years In Current Role]]&lt;=15,"10-15",HR_Analytics[[#This Row],[Years In Current Role]]&gt;15,"Above 15")</f>
        <v>2-5</v>
      </c>
      <c r="AP523" s="3">
        <v>0</v>
      </c>
      <c r="AQ523" s="14" t="str" cm="1">
        <f t="array" ref="AQ523">_xlfn.IFS(HR_Analytics[[#This Row],[Years Since Last Promotion]]&lt;=2,"0-2",HR_Analytics[[#This Row],[Years Since Last Promotion]]&lt;=5,"2-5",HR_Analytics[[#This Row],[Years Since Last Promotion]]&lt;=10,"5-10",HR_Analytics[[#This Row],[Years Since Last Promotion]]&lt;=15,"10-15")</f>
        <v>0-2</v>
      </c>
      <c r="AR523" s="14">
        <v>4</v>
      </c>
      <c r="AS523" s="3" t="str" cm="1">
        <f t="array" ref="AS5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24" spans="1:45" x14ac:dyDescent="0.25">
      <c r="A524" s="12">
        <v>37</v>
      </c>
      <c r="B524" s="12" t="str" cm="1">
        <f t="array" ref="B524">_xlfn.IFS(HR_Analytics[[#This Row],[Age]]&lt;=30,"Below 30",HR_Analytics[[#This Row],[Age]]&lt;=40,"30-40",HR_Analytics[[#This Row],[Age]]&lt;=60,"40-60")</f>
        <v>30-40</v>
      </c>
      <c r="C524" s="9" t="s">
        <v>17</v>
      </c>
      <c r="D524" s="9" t="s">
        <v>11</v>
      </c>
      <c r="E524" s="9" t="s">
        <v>19</v>
      </c>
      <c r="F524" s="3">
        <v>10</v>
      </c>
      <c r="G524" s="3" t="str" cm="1">
        <f t="array" ref="G524">_xlfn.IFS(HR_Analytics[[#This Row],[Distance From Home]]&lt;=5,"1-5",HR_Analytics[[#This Row],[Distance From Home]]&lt;=10,"5-10",HR_Analytics[[#This Row],[Distance From Home]]&lt;=15,"10-15",HR_Analytics[[#This Row],[Distance From Home]]&lt;=20,"15-20",HR_Analytics[[#This Row],[Distance From Home]]&gt;20,"Above 20")</f>
        <v>5-10</v>
      </c>
      <c r="H524" s="3">
        <v>2</v>
      </c>
      <c r="I524" s="9" t="str">
        <f>VLOOKUP(H524,Mapping!$J$2:$K$6,2,0)</f>
        <v>College</v>
      </c>
      <c r="J524" s="9" t="s">
        <v>13</v>
      </c>
      <c r="K524" s="3">
        <v>715</v>
      </c>
      <c r="L524" s="3">
        <v>4</v>
      </c>
      <c r="M524" s="9" t="str">
        <f>VLOOKUP(L524,Mapping!$A$2:$B$5,2,0)</f>
        <v>Satisfied</v>
      </c>
      <c r="N524" s="9" t="s">
        <v>20</v>
      </c>
      <c r="O524" s="3">
        <v>4</v>
      </c>
      <c r="P524" s="9" t="str">
        <f>VLOOKUP(O524,Mapping!$A$9:$B$12,2,0)</f>
        <v>Very High</v>
      </c>
      <c r="Q524" s="3">
        <v>1</v>
      </c>
      <c r="R524" s="9" t="str">
        <f>VLOOKUP(Q524,Mapping!$A$16:$B$20,2,0)</f>
        <v>Entry Level</v>
      </c>
      <c r="S524" s="9" t="s">
        <v>21</v>
      </c>
      <c r="T524" s="3">
        <v>4</v>
      </c>
      <c r="U524" s="9" t="str">
        <f>VLOOKUP(T524,Mapping!$E$9:$F$12,2,0)</f>
        <v>Satisfied</v>
      </c>
      <c r="V524" s="9" t="s">
        <v>16</v>
      </c>
      <c r="W524" s="5">
        <v>4680</v>
      </c>
      <c r="X524" s="3">
        <v>3</v>
      </c>
      <c r="Y524" s="9" t="s">
        <v>17</v>
      </c>
      <c r="Z524" s="4">
        <v>17</v>
      </c>
      <c r="AA524" s="24">
        <f>HR_Analytics[[#This Row],[Salary Hike]]/100</f>
        <v>0.17</v>
      </c>
      <c r="AB524" s="3">
        <v>3</v>
      </c>
      <c r="AC524" s="9" t="str">
        <f>VLOOKUP(AB524,Mapping!$E$2:$F$3,2,0)</f>
        <v>Excellent</v>
      </c>
      <c r="AD524" s="3">
        <v>1</v>
      </c>
      <c r="AE524" s="9" t="str">
        <f>VLOOKUP(AD524,Mapping!$E$16:$F$19,2,0)</f>
        <v>Very Dissatisfied</v>
      </c>
      <c r="AF524" s="3">
        <v>0</v>
      </c>
      <c r="AG524" s="3">
        <v>4</v>
      </c>
      <c r="AH524" s="3" t="str" cm="1">
        <f t="array" ref="AH524">_xlfn.IFS(HR_Analytics[[#This Row],[Total Working Years]]&lt;=2,"0-2",HR_Analytics[[#This Row],[Total Working Years]]&lt;=5,"2-5",HR_Analytics[[#This Row],[Total Working Years]]&lt;=10,"5-10",HR_Analytics[[#This Row],[Total Working Years]]&lt;=20,"10-20",HR_Analytics[[#This Row],[Total Working Years]]&lt;=40,"20-40")</f>
        <v>2-5</v>
      </c>
      <c r="AI524" s="3">
        <v>2</v>
      </c>
      <c r="AJ524" s="3">
        <v>3</v>
      </c>
      <c r="AK524" s="9" t="str">
        <f>VLOOKUP(AJ524,Mapping!$J$10:$K$13,2,0)</f>
        <v>Better</v>
      </c>
      <c r="AL524" s="3">
        <v>1</v>
      </c>
      <c r="AM524" s="3" t="str" cm="1">
        <f t="array" ref="AM524">_xlfn.IFS(HR_Analytics[[#This Row],[Years At Company]]&lt;=2,"0-2",HR_Analytics[[#This Row],[Years At Company]]&lt;=5,"2-5",HR_Analytics[[#This Row],[Years At Company]]&lt;=10,"5-10",HR_Analytics[[#This Row],[Years At Company]]&lt;=20,"10-20",HR_Analytics[[#This Row],[Years At Company]]&lt;=40,"20-40")</f>
        <v>0-2</v>
      </c>
      <c r="AN524" s="3">
        <v>0</v>
      </c>
      <c r="AO524" s="3" t="str" cm="1">
        <f t="array" ref="AO524">_xlfn.IFS(HR_Analytics[[#This Row],[Years In Current Role]]&lt;=2,"0-2",HR_Analytics[[#This Row],[Years In Current Role]]&lt;=5,"2-5",HR_Analytics[[#This Row],[Years In Current Role]]&lt;=10,"5-10",HR_Analytics[[#This Row],[Years In Current Role]]&lt;=15,"10-15",HR_Analytics[[#This Row],[Years In Current Role]]&gt;15,"Above 15")</f>
        <v>0-2</v>
      </c>
      <c r="AP524" s="3">
        <v>0</v>
      </c>
      <c r="AQ524" s="14" t="str" cm="1">
        <f t="array" ref="AQ524">_xlfn.IFS(HR_Analytics[[#This Row],[Years Since Last Promotion]]&lt;=2,"0-2",HR_Analytics[[#This Row],[Years Since Last Promotion]]&lt;=5,"2-5",HR_Analytics[[#This Row],[Years Since Last Promotion]]&lt;=10,"5-10",HR_Analytics[[#This Row],[Years Since Last Promotion]]&lt;=15,"10-15")</f>
        <v>0-2</v>
      </c>
      <c r="AR524" s="14">
        <v>0</v>
      </c>
      <c r="AS524" s="3" t="str" cm="1">
        <f t="array" ref="AS5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25" spans="1:45" x14ac:dyDescent="0.25">
      <c r="A525" s="12">
        <v>50</v>
      </c>
      <c r="B525" s="12" t="str" cm="1">
        <f t="array" ref="B525">_xlfn.IFS(HR_Analytics[[#This Row],[Age]]&lt;=30,"Below 30",HR_Analytics[[#This Row],[Age]]&lt;=40,"30-40",HR_Analytics[[#This Row],[Age]]&lt;=60,"40-60")</f>
        <v>40-60</v>
      </c>
      <c r="C525" s="9" t="s">
        <v>17</v>
      </c>
      <c r="D525" s="9" t="s">
        <v>11</v>
      </c>
      <c r="E525" s="9" t="s">
        <v>19</v>
      </c>
      <c r="F525" s="3">
        <v>28</v>
      </c>
      <c r="G525" s="3" t="str" cm="1">
        <f t="array" ref="G525">_xlfn.IFS(HR_Analytics[[#This Row],[Distance From Home]]&lt;=5,"1-5",HR_Analytics[[#This Row],[Distance From Home]]&lt;=10,"5-10",HR_Analytics[[#This Row],[Distance From Home]]&lt;=15,"10-15",HR_Analytics[[#This Row],[Distance From Home]]&lt;=20,"15-20",HR_Analytics[[#This Row],[Distance From Home]]&gt;20,"Above 20")</f>
        <v>Above 20</v>
      </c>
      <c r="H525" s="3">
        <v>1</v>
      </c>
      <c r="I525" s="9" t="str">
        <f>VLOOKUP(H525,Mapping!$J$2:$K$6,2,0)</f>
        <v>Below College</v>
      </c>
      <c r="J525" s="9" t="s">
        <v>25</v>
      </c>
      <c r="K525" s="3">
        <v>716</v>
      </c>
      <c r="L525" s="3">
        <v>4</v>
      </c>
      <c r="M525" s="9" t="str">
        <f>VLOOKUP(L525,Mapping!$A$2:$B$5,2,0)</f>
        <v>Satisfied</v>
      </c>
      <c r="N525" s="9" t="s">
        <v>20</v>
      </c>
      <c r="O525" s="3">
        <v>4</v>
      </c>
      <c r="P525" s="9" t="str">
        <f>VLOOKUP(O525,Mapping!$A$9:$B$12,2,0)</f>
        <v>Very High</v>
      </c>
      <c r="Q525" s="3">
        <v>1</v>
      </c>
      <c r="R525" s="9" t="str">
        <f>VLOOKUP(Q525,Mapping!$A$16:$B$20,2,0)</f>
        <v>Entry Level</v>
      </c>
      <c r="S525" s="9" t="s">
        <v>24</v>
      </c>
      <c r="T525" s="3">
        <v>3</v>
      </c>
      <c r="U525" s="9" t="str">
        <f>VLOOKUP(T525,Mapping!$E$9:$F$12,2,0)</f>
        <v>Neutral</v>
      </c>
      <c r="V525" s="9" t="s">
        <v>22</v>
      </c>
      <c r="W525" s="5">
        <v>3221</v>
      </c>
      <c r="X525" s="3">
        <v>1</v>
      </c>
      <c r="Y525" s="9" t="s">
        <v>10</v>
      </c>
      <c r="Z525" s="4">
        <v>11</v>
      </c>
      <c r="AA525" s="24">
        <f>HR_Analytics[[#This Row],[Salary Hike]]/100</f>
        <v>0.11</v>
      </c>
      <c r="AB525" s="3">
        <v>3</v>
      </c>
      <c r="AC525" s="9" t="str">
        <f>VLOOKUP(AB525,Mapping!$E$2:$F$3,2,0)</f>
        <v>Excellent</v>
      </c>
      <c r="AD525" s="3">
        <v>3</v>
      </c>
      <c r="AE525" s="9" t="str">
        <f>VLOOKUP(AD525,Mapping!$E$16:$F$19,2,0)</f>
        <v>Neutral</v>
      </c>
      <c r="AF525" s="3">
        <v>3</v>
      </c>
      <c r="AG525" s="3">
        <v>20</v>
      </c>
      <c r="AH525" s="3" t="str" cm="1">
        <f t="array" ref="AH525">_xlfn.IFS(HR_Analytics[[#This Row],[Total Working Years]]&lt;=2,"0-2",HR_Analytics[[#This Row],[Total Working Years]]&lt;=5,"2-5",HR_Analytics[[#This Row],[Total Working Years]]&lt;=10,"5-10",HR_Analytics[[#This Row],[Total Working Years]]&lt;=20,"10-20",HR_Analytics[[#This Row],[Total Working Years]]&lt;=40,"20-40")</f>
        <v>10-20</v>
      </c>
      <c r="AI525" s="3">
        <v>3</v>
      </c>
      <c r="AJ525" s="3">
        <v>3</v>
      </c>
      <c r="AK525" s="9" t="str">
        <f>VLOOKUP(AJ525,Mapping!$J$10:$K$13,2,0)</f>
        <v>Better</v>
      </c>
      <c r="AL525" s="3">
        <v>20</v>
      </c>
      <c r="AM525" s="3" t="str" cm="1">
        <f t="array" ref="AM525">_xlfn.IFS(HR_Analytics[[#This Row],[Years At Company]]&lt;=2,"0-2",HR_Analytics[[#This Row],[Years At Company]]&lt;=5,"2-5",HR_Analytics[[#This Row],[Years At Company]]&lt;=10,"5-10",HR_Analytics[[#This Row],[Years At Company]]&lt;=20,"10-20",HR_Analytics[[#This Row],[Years At Company]]&lt;=40,"20-40")</f>
        <v>10-20</v>
      </c>
      <c r="AN525" s="3">
        <v>8</v>
      </c>
      <c r="AO525" s="3" t="str" cm="1">
        <f t="array" ref="AO525">_xlfn.IFS(HR_Analytics[[#This Row],[Years In Current Role]]&lt;=2,"0-2",HR_Analytics[[#This Row],[Years In Current Role]]&lt;=5,"2-5",HR_Analytics[[#This Row],[Years In Current Role]]&lt;=10,"5-10",HR_Analytics[[#This Row],[Years In Current Role]]&lt;=15,"10-15",HR_Analytics[[#This Row],[Years In Current Role]]&gt;15,"Above 15")</f>
        <v>5-10</v>
      </c>
      <c r="AP525" s="3">
        <v>3</v>
      </c>
      <c r="AQ525" s="14" t="str" cm="1">
        <f t="array" ref="AQ525">_xlfn.IFS(HR_Analytics[[#This Row],[Years Since Last Promotion]]&lt;=2,"0-2",HR_Analytics[[#This Row],[Years Since Last Promotion]]&lt;=5,"2-5",HR_Analytics[[#This Row],[Years Since Last Promotion]]&lt;=10,"5-10",HR_Analytics[[#This Row],[Years Since Last Promotion]]&lt;=15,"10-15")</f>
        <v>2-5</v>
      </c>
      <c r="AR525" s="14">
        <v>8</v>
      </c>
      <c r="AS525" s="3" t="str" cm="1">
        <f t="array" ref="AS5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26" spans="1:45" x14ac:dyDescent="0.25">
      <c r="A526" s="12">
        <v>34</v>
      </c>
      <c r="B526" s="12" t="str" cm="1">
        <f t="array" ref="B526">_xlfn.IFS(HR_Analytics[[#This Row],[Age]]&lt;=30,"Below 30",HR_Analytics[[#This Row],[Age]]&lt;=40,"30-40",HR_Analytics[[#This Row],[Age]]&lt;=60,"40-60")</f>
        <v>30-40</v>
      </c>
      <c r="C526" s="9" t="s">
        <v>17</v>
      </c>
      <c r="D526" s="9" t="s">
        <v>11</v>
      </c>
      <c r="E526" s="9" t="s">
        <v>19</v>
      </c>
      <c r="F526" s="3">
        <v>9</v>
      </c>
      <c r="G526" s="3" t="str" cm="1">
        <f t="array" ref="G526">_xlfn.IFS(HR_Analytics[[#This Row],[Distance From Home]]&lt;=5,"1-5",HR_Analytics[[#This Row],[Distance From Home]]&lt;=10,"5-10",HR_Analytics[[#This Row],[Distance From Home]]&lt;=15,"10-15",HR_Analytics[[#This Row],[Distance From Home]]&lt;=20,"15-20",HR_Analytics[[#This Row],[Distance From Home]]&gt;20,"Above 20")</f>
        <v>5-10</v>
      </c>
      <c r="H526" s="3">
        <v>3</v>
      </c>
      <c r="I526" s="9" t="str">
        <f>VLOOKUP(H526,Mapping!$J$2:$K$6,2,0)</f>
        <v>Bachelors</v>
      </c>
      <c r="J526" s="9" t="s">
        <v>25</v>
      </c>
      <c r="K526" s="3">
        <v>717</v>
      </c>
      <c r="L526" s="3">
        <v>4</v>
      </c>
      <c r="M526" s="9" t="str">
        <f>VLOOKUP(L526,Mapping!$A$2:$B$5,2,0)</f>
        <v>Satisfied</v>
      </c>
      <c r="N526" s="9" t="s">
        <v>14</v>
      </c>
      <c r="O526" s="3">
        <v>2</v>
      </c>
      <c r="P526" s="9" t="str">
        <f>VLOOKUP(O526,Mapping!$A$9:$B$12,2,0)</f>
        <v>Medium</v>
      </c>
      <c r="Q526" s="3">
        <v>3</v>
      </c>
      <c r="R526" s="9" t="str">
        <f>VLOOKUP(Q526,Mapping!$A$16:$B$20,2,0)</f>
        <v>Mid Level</v>
      </c>
      <c r="S526" s="9" t="s">
        <v>28</v>
      </c>
      <c r="T526" s="3">
        <v>2</v>
      </c>
      <c r="U526" s="9" t="str">
        <f>VLOOKUP(T526,Mapping!$E$9:$F$12,2,0)</f>
        <v>Dissatisfied</v>
      </c>
      <c r="V526" s="9" t="s">
        <v>16</v>
      </c>
      <c r="W526" s="5">
        <v>8621</v>
      </c>
      <c r="X526" s="3">
        <v>1</v>
      </c>
      <c r="Y526" s="9" t="s">
        <v>17</v>
      </c>
      <c r="Z526" s="4">
        <v>14</v>
      </c>
      <c r="AA526" s="24">
        <f>HR_Analytics[[#This Row],[Salary Hike]]/100</f>
        <v>0.14000000000000001</v>
      </c>
      <c r="AB526" s="3">
        <v>3</v>
      </c>
      <c r="AC526" s="9" t="str">
        <f>VLOOKUP(AB526,Mapping!$E$2:$F$3,2,0)</f>
        <v>Excellent</v>
      </c>
      <c r="AD526" s="3">
        <v>2</v>
      </c>
      <c r="AE526" s="9" t="str">
        <f>VLOOKUP(AD526,Mapping!$E$16:$F$19,2,0)</f>
        <v>Dissatisfied</v>
      </c>
      <c r="AF526" s="3">
        <v>0</v>
      </c>
      <c r="AG526" s="3">
        <v>9</v>
      </c>
      <c r="AH526" s="3" t="str" cm="1">
        <f t="array" ref="AH526">_xlfn.IFS(HR_Analytics[[#This Row],[Total Working Years]]&lt;=2,"0-2",HR_Analytics[[#This Row],[Total Working Years]]&lt;=5,"2-5",HR_Analytics[[#This Row],[Total Working Years]]&lt;=10,"5-10",HR_Analytics[[#This Row],[Total Working Years]]&lt;=20,"10-20",HR_Analytics[[#This Row],[Total Working Years]]&lt;=40,"20-40")</f>
        <v>5-10</v>
      </c>
      <c r="AI526" s="3">
        <v>3</v>
      </c>
      <c r="AJ526" s="3">
        <v>4</v>
      </c>
      <c r="AK526" s="9" t="str">
        <f>VLOOKUP(AJ526,Mapping!$J$10:$K$13,2,0)</f>
        <v>Best</v>
      </c>
      <c r="AL526" s="3">
        <v>8</v>
      </c>
      <c r="AM526" s="3" t="str" cm="1">
        <f t="array" ref="AM526">_xlfn.IFS(HR_Analytics[[#This Row],[Years At Company]]&lt;=2,"0-2",HR_Analytics[[#This Row],[Years At Company]]&lt;=5,"2-5",HR_Analytics[[#This Row],[Years At Company]]&lt;=10,"5-10",HR_Analytics[[#This Row],[Years At Company]]&lt;=20,"10-20",HR_Analytics[[#This Row],[Years At Company]]&lt;=40,"20-40")</f>
        <v>5-10</v>
      </c>
      <c r="AN526" s="3">
        <v>7</v>
      </c>
      <c r="AO526" s="3" t="str" cm="1">
        <f t="array" ref="AO526">_xlfn.IFS(HR_Analytics[[#This Row],[Years In Current Role]]&lt;=2,"0-2",HR_Analytics[[#This Row],[Years In Current Role]]&lt;=5,"2-5",HR_Analytics[[#This Row],[Years In Current Role]]&lt;=10,"5-10",HR_Analytics[[#This Row],[Years In Current Role]]&lt;=15,"10-15",HR_Analytics[[#This Row],[Years In Current Role]]&gt;15,"Above 15")</f>
        <v>5-10</v>
      </c>
      <c r="AP526" s="3">
        <v>7</v>
      </c>
      <c r="AQ526" s="14" t="str" cm="1">
        <f t="array" ref="AQ526">_xlfn.IFS(HR_Analytics[[#This Row],[Years Since Last Promotion]]&lt;=2,"0-2",HR_Analytics[[#This Row],[Years Since Last Promotion]]&lt;=5,"2-5",HR_Analytics[[#This Row],[Years Since Last Promotion]]&lt;=10,"5-10",HR_Analytics[[#This Row],[Years Since Last Promotion]]&lt;=15,"10-15")</f>
        <v>5-10</v>
      </c>
      <c r="AR526" s="14">
        <v>7</v>
      </c>
      <c r="AS526" s="3" t="str" cm="1">
        <f t="array" ref="AS5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27" spans="1:45" x14ac:dyDescent="0.25">
      <c r="A527" s="12">
        <v>24</v>
      </c>
      <c r="B527" s="12" t="str" cm="1">
        <f t="array" ref="B527">_xlfn.IFS(HR_Analytics[[#This Row],[Age]]&lt;=30,"Below 30",HR_Analytics[[#This Row],[Age]]&lt;=40,"30-40",HR_Analytics[[#This Row],[Age]]&lt;=60,"40-60")</f>
        <v>Below 30</v>
      </c>
      <c r="C527" s="9" t="s">
        <v>10</v>
      </c>
      <c r="D527" s="9" t="s">
        <v>11</v>
      </c>
      <c r="E527" s="9" t="s">
        <v>12</v>
      </c>
      <c r="F527" s="3">
        <v>3</v>
      </c>
      <c r="G527" s="3" t="str" cm="1">
        <f t="array" ref="G527">_xlfn.IFS(HR_Analytics[[#This Row],[Distance From Home]]&lt;=5,"1-5",HR_Analytics[[#This Row],[Distance From Home]]&lt;=10,"5-10",HR_Analytics[[#This Row],[Distance From Home]]&lt;=15,"10-15",HR_Analytics[[#This Row],[Distance From Home]]&lt;=20,"15-20",HR_Analytics[[#This Row],[Distance From Home]]&gt;20,"Above 20")</f>
        <v>1-5</v>
      </c>
      <c r="H527" s="3">
        <v>2</v>
      </c>
      <c r="I527" s="9" t="str">
        <f>VLOOKUP(H527,Mapping!$J$2:$K$6,2,0)</f>
        <v>College</v>
      </c>
      <c r="J527" s="9" t="s">
        <v>13</v>
      </c>
      <c r="K527" s="3">
        <v>720</v>
      </c>
      <c r="L527" s="3">
        <v>1</v>
      </c>
      <c r="M527" s="9" t="str">
        <f>VLOOKUP(L527,Mapping!$A$2:$B$5,2,0)</f>
        <v>Very Dissatisfied</v>
      </c>
      <c r="N527" s="9" t="s">
        <v>14</v>
      </c>
      <c r="O527" s="3">
        <v>3</v>
      </c>
      <c r="P527" s="9" t="str">
        <f>VLOOKUP(O527,Mapping!$A$9:$B$12,2,0)</f>
        <v>High</v>
      </c>
      <c r="Q527" s="3">
        <v>2</v>
      </c>
      <c r="R527" s="9" t="str">
        <f>VLOOKUP(Q527,Mapping!$A$16:$B$20,2,0)</f>
        <v>Junior</v>
      </c>
      <c r="S527" s="9" t="s">
        <v>15</v>
      </c>
      <c r="T527" s="3">
        <v>3</v>
      </c>
      <c r="U527" s="9" t="str">
        <f>VLOOKUP(T527,Mapping!$E$9:$F$12,2,0)</f>
        <v>Neutral</v>
      </c>
      <c r="V527" s="9" t="s">
        <v>16</v>
      </c>
      <c r="W527" s="5">
        <v>4577</v>
      </c>
      <c r="X527" s="3">
        <v>9</v>
      </c>
      <c r="Y527" s="9" t="s">
        <v>17</v>
      </c>
      <c r="Z527" s="4">
        <v>14</v>
      </c>
      <c r="AA527" s="24">
        <f>HR_Analytics[[#This Row],[Salary Hike]]/100</f>
        <v>0.14000000000000001</v>
      </c>
      <c r="AB527" s="3">
        <v>3</v>
      </c>
      <c r="AC527" s="9" t="str">
        <f>VLOOKUP(AB527,Mapping!$E$2:$F$3,2,0)</f>
        <v>Excellent</v>
      </c>
      <c r="AD527" s="3">
        <v>1</v>
      </c>
      <c r="AE527" s="9" t="str">
        <f>VLOOKUP(AD527,Mapping!$E$16:$F$19,2,0)</f>
        <v>Very Dissatisfied</v>
      </c>
      <c r="AF527" s="3">
        <v>0</v>
      </c>
      <c r="AG527" s="3">
        <v>4</v>
      </c>
      <c r="AH527" s="3" t="str" cm="1">
        <f t="array" ref="AH527">_xlfn.IFS(HR_Analytics[[#This Row],[Total Working Years]]&lt;=2,"0-2",HR_Analytics[[#This Row],[Total Working Years]]&lt;=5,"2-5",HR_Analytics[[#This Row],[Total Working Years]]&lt;=10,"5-10",HR_Analytics[[#This Row],[Total Working Years]]&lt;=20,"10-20",HR_Analytics[[#This Row],[Total Working Years]]&lt;=40,"20-40")</f>
        <v>2-5</v>
      </c>
      <c r="AI527" s="3">
        <v>3</v>
      </c>
      <c r="AJ527" s="3">
        <v>3</v>
      </c>
      <c r="AK527" s="9" t="str">
        <f>VLOOKUP(AJ527,Mapping!$J$10:$K$13,2,0)</f>
        <v>Better</v>
      </c>
      <c r="AL527" s="3">
        <v>2</v>
      </c>
      <c r="AM527" s="3" t="str" cm="1">
        <f t="array" ref="AM527">_xlfn.IFS(HR_Analytics[[#This Row],[Years At Company]]&lt;=2,"0-2",HR_Analytics[[#This Row],[Years At Company]]&lt;=5,"2-5",HR_Analytics[[#This Row],[Years At Company]]&lt;=10,"5-10",HR_Analytics[[#This Row],[Years At Company]]&lt;=20,"10-20",HR_Analytics[[#This Row],[Years At Company]]&lt;=40,"20-40")</f>
        <v>0-2</v>
      </c>
      <c r="AN527" s="3">
        <v>2</v>
      </c>
      <c r="AO527" s="3" t="str" cm="1">
        <f t="array" ref="AO527">_xlfn.IFS(HR_Analytics[[#This Row],[Years In Current Role]]&lt;=2,"0-2",HR_Analytics[[#This Row],[Years In Current Role]]&lt;=5,"2-5",HR_Analytics[[#This Row],[Years In Current Role]]&lt;=10,"5-10",HR_Analytics[[#This Row],[Years In Current Role]]&lt;=15,"10-15",HR_Analytics[[#This Row],[Years In Current Role]]&gt;15,"Above 15")</f>
        <v>0-2</v>
      </c>
      <c r="AP527" s="3">
        <v>2</v>
      </c>
      <c r="AQ527" s="14" t="str" cm="1">
        <f t="array" ref="AQ527">_xlfn.IFS(HR_Analytics[[#This Row],[Years Since Last Promotion]]&lt;=2,"0-2",HR_Analytics[[#This Row],[Years Since Last Promotion]]&lt;=5,"2-5",HR_Analytics[[#This Row],[Years Since Last Promotion]]&lt;=10,"5-10",HR_Analytics[[#This Row],[Years Since Last Promotion]]&lt;=15,"10-15")</f>
        <v>0-2</v>
      </c>
      <c r="AR527" s="14">
        <v>0</v>
      </c>
      <c r="AS527" s="3" t="str" cm="1">
        <f t="array" ref="AS5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28" spans="1:45" x14ac:dyDescent="0.25">
      <c r="A528" s="12">
        <v>39</v>
      </c>
      <c r="B528" s="12" t="str" cm="1">
        <f t="array" ref="B528">_xlfn.IFS(HR_Analytics[[#This Row],[Age]]&lt;=30,"Below 30",HR_Analytics[[#This Row],[Age]]&lt;=40,"30-40",HR_Analytics[[#This Row],[Age]]&lt;=60,"40-60")</f>
        <v>30-40</v>
      </c>
      <c r="C528" s="9" t="s">
        <v>17</v>
      </c>
      <c r="D528" s="9" t="s">
        <v>11</v>
      </c>
      <c r="E528" s="9" t="s">
        <v>19</v>
      </c>
      <c r="F528" s="3">
        <v>2</v>
      </c>
      <c r="G528" s="3" t="str" cm="1">
        <f t="array" ref="G528">_xlfn.IFS(HR_Analytics[[#This Row],[Distance From Home]]&lt;=5,"1-5",HR_Analytics[[#This Row],[Distance From Home]]&lt;=10,"5-10",HR_Analytics[[#This Row],[Distance From Home]]&lt;=15,"10-15",HR_Analytics[[#This Row],[Distance From Home]]&lt;=20,"15-20",HR_Analytics[[#This Row],[Distance From Home]]&gt;20,"Above 20")</f>
        <v>1-5</v>
      </c>
      <c r="H528" s="3">
        <v>4</v>
      </c>
      <c r="I528" s="9" t="str">
        <f>VLOOKUP(H528,Mapping!$J$2:$K$6,2,0)</f>
        <v>Masters</v>
      </c>
      <c r="J528" s="9" t="s">
        <v>34</v>
      </c>
      <c r="K528" s="3">
        <v>721</v>
      </c>
      <c r="L528" s="3">
        <v>4</v>
      </c>
      <c r="M528" s="9" t="str">
        <f>VLOOKUP(L528,Mapping!$A$2:$B$5,2,0)</f>
        <v>Satisfied</v>
      </c>
      <c r="N528" s="9" t="s">
        <v>14</v>
      </c>
      <c r="O528" s="3">
        <v>2</v>
      </c>
      <c r="P528" s="9" t="str">
        <f>VLOOKUP(O528,Mapping!$A$9:$B$12,2,0)</f>
        <v>Medium</v>
      </c>
      <c r="Q528" s="3">
        <v>2</v>
      </c>
      <c r="R528" s="9" t="str">
        <f>VLOOKUP(Q528,Mapping!$A$16:$B$20,2,0)</f>
        <v>Junior</v>
      </c>
      <c r="S528" s="9" t="s">
        <v>28</v>
      </c>
      <c r="T528" s="3">
        <v>3</v>
      </c>
      <c r="U528" s="9" t="str">
        <f>VLOOKUP(T528,Mapping!$E$9:$F$12,2,0)</f>
        <v>Neutral</v>
      </c>
      <c r="V528" s="9" t="s">
        <v>16</v>
      </c>
      <c r="W528" s="5">
        <v>4553</v>
      </c>
      <c r="X528" s="3">
        <v>1</v>
      </c>
      <c r="Y528" s="9" t="s">
        <v>17</v>
      </c>
      <c r="Z528" s="4">
        <v>11</v>
      </c>
      <c r="AA528" s="24">
        <f>HR_Analytics[[#This Row],[Salary Hike]]/100</f>
        <v>0.11</v>
      </c>
      <c r="AB528" s="3">
        <v>3</v>
      </c>
      <c r="AC528" s="9" t="str">
        <f>VLOOKUP(AB528,Mapping!$E$2:$F$3,2,0)</f>
        <v>Excellent</v>
      </c>
      <c r="AD528" s="3">
        <v>1</v>
      </c>
      <c r="AE528" s="9" t="str">
        <f>VLOOKUP(AD528,Mapping!$E$16:$F$19,2,0)</f>
        <v>Very Dissatisfied</v>
      </c>
      <c r="AF528" s="3">
        <v>0</v>
      </c>
      <c r="AG528" s="3">
        <v>20</v>
      </c>
      <c r="AH528" s="3" t="str" cm="1">
        <f t="array" ref="AH528">_xlfn.IFS(HR_Analytics[[#This Row],[Total Working Years]]&lt;=2,"0-2",HR_Analytics[[#This Row],[Total Working Years]]&lt;=5,"2-5",HR_Analytics[[#This Row],[Total Working Years]]&lt;=10,"5-10",HR_Analytics[[#This Row],[Total Working Years]]&lt;=20,"10-20",HR_Analytics[[#This Row],[Total Working Years]]&lt;=40,"20-40")</f>
        <v>10-20</v>
      </c>
      <c r="AI528" s="3">
        <v>4</v>
      </c>
      <c r="AJ528" s="3">
        <v>3</v>
      </c>
      <c r="AK528" s="9" t="str">
        <f>VLOOKUP(AJ528,Mapping!$J$10:$K$13,2,0)</f>
        <v>Better</v>
      </c>
      <c r="AL528" s="3">
        <v>20</v>
      </c>
      <c r="AM528" s="3" t="str" cm="1">
        <f t="array" ref="AM528">_xlfn.IFS(HR_Analytics[[#This Row],[Years At Company]]&lt;=2,"0-2",HR_Analytics[[#This Row],[Years At Company]]&lt;=5,"2-5",HR_Analytics[[#This Row],[Years At Company]]&lt;=10,"5-10",HR_Analytics[[#This Row],[Years At Company]]&lt;=20,"10-20",HR_Analytics[[#This Row],[Years At Company]]&lt;=40,"20-40")</f>
        <v>10-20</v>
      </c>
      <c r="AN528" s="3">
        <v>7</v>
      </c>
      <c r="AO528" s="3" t="str" cm="1">
        <f t="array" ref="AO528">_xlfn.IFS(HR_Analytics[[#This Row],[Years In Current Role]]&lt;=2,"0-2",HR_Analytics[[#This Row],[Years In Current Role]]&lt;=5,"2-5",HR_Analytics[[#This Row],[Years In Current Role]]&lt;=10,"5-10",HR_Analytics[[#This Row],[Years In Current Role]]&lt;=15,"10-15",HR_Analytics[[#This Row],[Years In Current Role]]&gt;15,"Above 15")</f>
        <v>5-10</v>
      </c>
      <c r="AP528" s="3">
        <v>11</v>
      </c>
      <c r="AQ528" s="14" t="str" cm="1">
        <f t="array" ref="AQ528">_xlfn.IFS(HR_Analytics[[#This Row],[Years Since Last Promotion]]&lt;=2,"0-2",HR_Analytics[[#This Row],[Years Since Last Promotion]]&lt;=5,"2-5",HR_Analytics[[#This Row],[Years Since Last Promotion]]&lt;=10,"5-10",HR_Analytics[[#This Row],[Years Since Last Promotion]]&lt;=15,"10-15")</f>
        <v>10-15</v>
      </c>
      <c r="AR528" s="14">
        <v>10</v>
      </c>
      <c r="AS528" s="3" t="str" cm="1">
        <f t="array" ref="AS5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29" spans="1:45" x14ac:dyDescent="0.25">
      <c r="A529" s="12">
        <v>32</v>
      </c>
      <c r="B529" s="12" t="str" cm="1">
        <f t="array" ref="B529">_xlfn.IFS(HR_Analytics[[#This Row],[Age]]&lt;=30,"Below 30",HR_Analytics[[#This Row],[Age]]&lt;=40,"30-40",HR_Analytics[[#This Row],[Age]]&lt;=60,"40-60")</f>
        <v>30-40</v>
      </c>
      <c r="C529" s="9" t="s">
        <v>17</v>
      </c>
      <c r="D529" s="9" t="s">
        <v>11</v>
      </c>
      <c r="E529" s="9" t="s">
        <v>12</v>
      </c>
      <c r="F529" s="3">
        <v>10</v>
      </c>
      <c r="G529" s="3" t="str" cm="1">
        <f t="array" ref="G529">_xlfn.IFS(HR_Analytics[[#This Row],[Distance From Home]]&lt;=5,"1-5",HR_Analytics[[#This Row],[Distance From Home]]&lt;=10,"5-10",HR_Analytics[[#This Row],[Distance From Home]]&lt;=15,"10-15",HR_Analytics[[#This Row],[Distance From Home]]&lt;=20,"15-20",HR_Analytics[[#This Row],[Distance From Home]]&gt;20,"Above 20")</f>
        <v>5-10</v>
      </c>
      <c r="H529" s="3">
        <v>3</v>
      </c>
      <c r="I529" s="9" t="str">
        <f>VLOOKUP(H529,Mapping!$J$2:$K$6,2,0)</f>
        <v>Bachelors</v>
      </c>
      <c r="J529" s="9" t="s">
        <v>33</v>
      </c>
      <c r="K529" s="3">
        <v>722</v>
      </c>
      <c r="L529" s="3">
        <v>4</v>
      </c>
      <c r="M529" s="9" t="str">
        <f>VLOOKUP(L529,Mapping!$A$2:$B$5,2,0)</f>
        <v>Satisfied</v>
      </c>
      <c r="N529" s="9" t="s">
        <v>20</v>
      </c>
      <c r="O529" s="3">
        <v>3</v>
      </c>
      <c r="P529" s="9" t="str">
        <f>VLOOKUP(O529,Mapping!$A$9:$B$12,2,0)</f>
        <v>High</v>
      </c>
      <c r="Q529" s="3">
        <v>2</v>
      </c>
      <c r="R529" s="9" t="str">
        <f>VLOOKUP(Q529,Mapping!$A$16:$B$20,2,0)</f>
        <v>Junior</v>
      </c>
      <c r="S529" s="9" t="s">
        <v>15</v>
      </c>
      <c r="T529" s="3">
        <v>4</v>
      </c>
      <c r="U529" s="9" t="str">
        <f>VLOOKUP(T529,Mapping!$E$9:$F$12,2,0)</f>
        <v>Satisfied</v>
      </c>
      <c r="V529" s="9" t="s">
        <v>16</v>
      </c>
      <c r="W529" s="5">
        <v>5396</v>
      </c>
      <c r="X529" s="3">
        <v>1</v>
      </c>
      <c r="Y529" s="9" t="s">
        <v>17</v>
      </c>
      <c r="Z529" s="4">
        <v>12</v>
      </c>
      <c r="AA529" s="24">
        <f>HR_Analytics[[#This Row],[Salary Hike]]/100</f>
        <v>0.12</v>
      </c>
      <c r="AB529" s="3">
        <v>3</v>
      </c>
      <c r="AC529" s="9" t="str">
        <f>VLOOKUP(AB529,Mapping!$E$2:$F$3,2,0)</f>
        <v>Excellent</v>
      </c>
      <c r="AD529" s="3">
        <v>4</v>
      </c>
      <c r="AE529" s="9" t="str">
        <f>VLOOKUP(AD529,Mapping!$E$16:$F$19,2,0)</f>
        <v>Satisfied</v>
      </c>
      <c r="AF529" s="3">
        <v>0</v>
      </c>
      <c r="AG529" s="3">
        <v>10</v>
      </c>
      <c r="AH529" s="3" t="str" cm="1">
        <f t="array" ref="AH529">_xlfn.IFS(HR_Analytics[[#This Row],[Total Working Years]]&lt;=2,"0-2",HR_Analytics[[#This Row],[Total Working Years]]&lt;=5,"2-5",HR_Analytics[[#This Row],[Total Working Years]]&lt;=10,"5-10",HR_Analytics[[#This Row],[Total Working Years]]&lt;=20,"10-20",HR_Analytics[[#This Row],[Total Working Years]]&lt;=40,"20-40")</f>
        <v>5-10</v>
      </c>
      <c r="AI529" s="3">
        <v>2</v>
      </c>
      <c r="AJ529" s="3">
        <v>2</v>
      </c>
      <c r="AK529" s="9" t="str">
        <f>VLOOKUP(AJ529,Mapping!$J$10:$K$13,2,0)</f>
        <v>Good</v>
      </c>
      <c r="AL529" s="3">
        <v>10</v>
      </c>
      <c r="AM529" s="3" t="str" cm="1">
        <f t="array" ref="AM529">_xlfn.IFS(HR_Analytics[[#This Row],[Years At Company]]&lt;=2,"0-2",HR_Analytics[[#This Row],[Years At Company]]&lt;=5,"2-5",HR_Analytics[[#This Row],[Years At Company]]&lt;=10,"5-10",HR_Analytics[[#This Row],[Years At Company]]&lt;=20,"10-20",HR_Analytics[[#This Row],[Years At Company]]&lt;=40,"20-40")</f>
        <v>5-10</v>
      </c>
      <c r="AN529" s="3">
        <v>7</v>
      </c>
      <c r="AO529" s="3" t="str" cm="1">
        <f t="array" ref="AO529">_xlfn.IFS(HR_Analytics[[#This Row],[Years In Current Role]]&lt;=2,"0-2",HR_Analytics[[#This Row],[Years In Current Role]]&lt;=5,"2-5",HR_Analytics[[#This Row],[Years In Current Role]]&lt;=10,"5-10",HR_Analytics[[#This Row],[Years In Current Role]]&lt;=15,"10-15",HR_Analytics[[#This Row],[Years In Current Role]]&gt;15,"Above 15")</f>
        <v>5-10</v>
      </c>
      <c r="AP529" s="3">
        <v>0</v>
      </c>
      <c r="AQ529" s="14" t="str" cm="1">
        <f t="array" ref="AQ529">_xlfn.IFS(HR_Analytics[[#This Row],[Years Since Last Promotion]]&lt;=2,"0-2",HR_Analytics[[#This Row],[Years Since Last Promotion]]&lt;=5,"2-5",HR_Analytics[[#This Row],[Years Since Last Promotion]]&lt;=10,"5-10",HR_Analytics[[#This Row],[Years Since Last Promotion]]&lt;=15,"10-15")</f>
        <v>0-2</v>
      </c>
      <c r="AR529" s="14">
        <v>8</v>
      </c>
      <c r="AS529" s="3" t="str" cm="1">
        <f t="array" ref="AS5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30" spans="1:45" x14ac:dyDescent="0.25">
      <c r="A530" s="12">
        <v>50</v>
      </c>
      <c r="B530" s="12" t="str" cm="1">
        <f t="array" ref="B530">_xlfn.IFS(HR_Analytics[[#This Row],[Age]]&lt;=30,"Below 30",HR_Analytics[[#This Row],[Age]]&lt;=40,"30-40",HR_Analytics[[#This Row],[Age]]&lt;=60,"40-60")</f>
        <v>40-60</v>
      </c>
      <c r="C530" s="9" t="s">
        <v>10</v>
      </c>
      <c r="D530" s="9" t="s">
        <v>18</v>
      </c>
      <c r="E530" s="9" t="s">
        <v>12</v>
      </c>
      <c r="F530" s="3">
        <v>8</v>
      </c>
      <c r="G530" s="3" t="str" cm="1">
        <f t="array" ref="G530">_xlfn.IFS(HR_Analytics[[#This Row],[Distance From Home]]&lt;=5,"1-5",HR_Analytics[[#This Row],[Distance From Home]]&lt;=10,"5-10",HR_Analytics[[#This Row],[Distance From Home]]&lt;=15,"10-15",HR_Analytics[[#This Row],[Distance From Home]]&lt;=20,"15-20",HR_Analytics[[#This Row],[Distance From Home]]&gt;20,"Above 20")</f>
        <v>5-10</v>
      </c>
      <c r="H530" s="3">
        <v>2</v>
      </c>
      <c r="I530" s="9" t="str">
        <f>VLOOKUP(H530,Mapping!$J$2:$K$6,2,0)</f>
        <v>College</v>
      </c>
      <c r="J530" s="9" t="s">
        <v>34</v>
      </c>
      <c r="K530" s="3">
        <v>723</v>
      </c>
      <c r="L530" s="3">
        <v>2</v>
      </c>
      <c r="M530" s="9" t="str">
        <f>VLOOKUP(L530,Mapping!$A$2:$B$5,2,0)</f>
        <v>Dissatisfied</v>
      </c>
      <c r="N530" s="9" t="s">
        <v>20</v>
      </c>
      <c r="O530" s="3">
        <v>3</v>
      </c>
      <c r="P530" s="9" t="str">
        <f>VLOOKUP(O530,Mapping!$A$9:$B$12,2,0)</f>
        <v>High</v>
      </c>
      <c r="Q530" s="3">
        <v>2</v>
      </c>
      <c r="R530" s="9" t="str">
        <f>VLOOKUP(Q530,Mapping!$A$16:$B$20,2,0)</f>
        <v>Junior</v>
      </c>
      <c r="S530" s="9" t="s">
        <v>15</v>
      </c>
      <c r="T530" s="3">
        <v>3</v>
      </c>
      <c r="U530" s="9" t="str">
        <f>VLOOKUP(T530,Mapping!$E$9:$F$12,2,0)</f>
        <v>Neutral</v>
      </c>
      <c r="V530" s="9" t="s">
        <v>22</v>
      </c>
      <c r="W530" s="5">
        <v>6796</v>
      </c>
      <c r="X530" s="3">
        <v>3</v>
      </c>
      <c r="Y530" s="9" t="s">
        <v>10</v>
      </c>
      <c r="Z530" s="4">
        <v>14</v>
      </c>
      <c r="AA530" s="24">
        <f>HR_Analytics[[#This Row],[Salary Hike]]/100</f>
        <v>0.14000000000000001</v>
      </c>
      <c r="AB530" s="3">
        <v>3</v>
      </c>
      <c r="AC530" s="9" t="str">
        <f>VLOOKUP(AB530,Mapping!$E$2:$F$3,2,0)</f>
        <v>Excellent</v>
      </c>
      <c r="AD530" s="3">
        <v>1</v>
      </c>
      <c r="AE530" s="9" t="str">
        <f>VLOOKUP(AD530,Mapping!$E$16:$F$19,2,0)</f>
        <v>Very Dissatisfied</v>
      </c>
      <c r="AF530" s="3">
        <v>1</v>
      </c>
      <c r="AG530" s="3">
        <v>18</v>
      </c>
      <c r="AH530" s="3" t="str" cm="1">
        <f t="array" ref="AH530">_xlfn.IFS(HR_Analytics[[#This Row],[Total Working Years]]&lt;=2,"0-2",HR_Analytics[[#This Row],[Total Working Years]]&lt;=5,"2-5",HR_Analytics[[#This Row],[Total Working Years]]&lt;=10,"5-10",HR_Analytics[[#This Row],[Total Working Years]]&lt;=20,"10-20",HR_Analytics[[#This Row],[Total Working Years]]&lt;=40,"20-40")</f>
        <v>10-20</v>
      </c>
      <c r="AI530" s="3">
        <v>4</v>
      </c>
      <c r="AJ530" s="3">
        <v>3</v>
      </c>
      <c r="AK530" s="9" t="str">
        <f>VLOOKUP(AJ530,Mapping!$J$10:$K$13,2,0)</f>
        <v>Better</v>
      </c>
      <c r="AL530" s="3">
        <v>4</v>
      </c>
      <c r="AM530" s="3" t="str" cm="1">
        <f t="array" ref="AM530">_xlfn.IFS(HR_Analytics[[#This Row],[Years At Company]]&lt;=2,"0-2",HR_Analytics[[#This Row],[Years At Company]]&lt;=5,"2-5",HR_Analytics[[#This Row],[Years At Company]]&lt;=10,"5-10",HR_Analytics[[#This Row],[Years At Company]]&lt;=20,"10-20",HR_Analytics[[#This Row],[Years At Company]]&lt;=40,"20-40")</f>
        <v>2-5</v>
      </c>
      <c r="AN530" s="3">
        <v>3</v>
      </c>
      <c r="AO530" s="3" t="str" cm="1">
        <f t="array" ref="AO530">_xlfn.IFS(HR_Analytics[[#This Row],[Years In Current Role]]&lt;=2,"0-2",HR_Analytics[[#This Row],[Years In Current Role]]&lt;=5,"2-5",HR_Analytics[[#This Row],[Years In Current Role]]&lt;=10,"5-10",HR_Analytics[[#This Row],[Years In Current Role]]&lt;=15,"10-15",HR_Analytics[[#This Row],[Years In Current Role]]&gt;15,"Above 15")</f>
        <v>2-5</v>
      </c>
      <c r="AP530" s="3">
        <v>1</v>
      </c>
      <c r="AQ530" s="14" t="str" cm="1">
        <f t="array" ref="AQ530">_xlfn.IFS(HR_Analytics[[#This Row],[Years Since Last Promotion]]&lt;=2,"0-2",HR_Analytics[[#This Row],[Years Since Last Promotion]]&lt;=5,"2-5",HR_Analytics[[#This Row],[Years Since Last Promotion]]&lt;=10,"5-10",HR_Analytics[[#This Row],[Years Since Last Promotion]]&lt;=15,"10-15")</f>
        <v>0-2</v>
      </c>
      <c r="AR530" s="14">
        <v>3</v>
      </c>
      <c r="AS530" s="3" t="str" cm="1">
        <f t="array" ref="AS5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31" spans="1:45" x14ac:dyDescent="0.25">
      <c r="A531" s="12">
        <v>38</v>
      </c>
      <c r="B531" s="12" t="str" cm="1">
        <f t="array" ref="B531">_xlfn.IFS(HR_Analytics[[#This Row],[Age]]&lt;=30,"Below 30",HR_Analytics[[#This Row],[Age]]&lt;=40,"30-40",HR_Analytics[[#This Row],[Age]]&lt;=60,"40-60")</f>
        <v>30-40</v>
      </c>
      <c r="C531" s="9" t="s">
        <v>17</v>
      </c>
      <c r="D531" s="9" t="s">
        <v>11</v>
      </c>
      <c r="E531" s="9" t="s">
        <v>19</v>
      </c>
      <c r="F531" s="3">
        <v>1</v>
      </c>
      <c r="G531" s="3" t="str" cm="1">
        <f t="array" ref="G531">_xlfn.IFS(HR_Analytics[[#This Row],[Distance From Home]]&lt;=5,"1-5",HR_Analytics[[#This Row],[Distance From Home]]&lt;=10,"5-10",HR_Analytics[[#This Row],[Distance From Home]]&lt;=15,"10-15",HR_Analytics[[#This Row],[Distance From Home]]&lt;=20,"15-20",HR_Analytics[[#This Row],[Distance From Home]]&gt;20,"Above 20")</f>
        <v>1-5</v>
      </c>
      <c r="H531" s="3">
        <v>4</v>
      </c>
      <c r="I531" s="9" t="str">
        <f>VLOOKUP(H531,Mapping!$J$2:$K$6,2,0)</f>
        <v>Masters</v>
      </c>
      <c r="J531" s="9" t="s">
        <v>13</v>
      </c>
      <c r="K531" s="3">
        <v>724</v>
      </c>
      <c r="L531" s="3">
        <v>2</v>
      </c>
      <c r="M531" s="9" t="str">
        <f>VLOOKUP(L531,Mapping!$A$2:$B$5,2,0)</f>
        <v>Dissatisfied</v>
      </c>
      <c r="N531" s="9" t="s">
        <v>14</v>
      </c>
      <c r="O531" s="3">
        <v>4</v>
      </c>
      <c r="P531" s="9" t="str">
        <f>VLOOKUP(O531,Mapping!$A$9:$B$12,2,0)</f>
        <v>Very High</v>
      </c>
      <c r="Q531" s="3">
        <v>2</v>
      </c>
      <c r="R531" s="9" t="str">
        <f>VLOOKUP(Q531,Mapping!$A$16:$B$20,2,0)</f>
        <v>Junior</v>
      </c>
      <c r="S531" s="9" t="s">
        <v>28</v>
      </c>
      <c r="T531" s="3">
        <v>4</v>
      </c>
      <c r="U531" s="9" t="str">
        <f>VLOOKUP(T531,Mapping!$E$9:$F$12,2,0)</f>
        <v>Satisfied</v>
      </c>
      <c r="V531" s="9" t="s">
        <v>16</v>
      </c>
      <c r="W531" s="5">
        <v>7625</v>
      </c>
      <c r="X531" s="3">
        <v>0</v>
      </c>
      <c r="Y531" s="9" t="s">
        <v>17</v>
      </c>
      <c r="Z531" s="4">
        <v>13</v>
      </c>
      <c r="AA531" s="24">
        <f>HR_Analytics[[#This Row],[Salary Hike]]/100</f>
        <v>0.13</v>
      </c>
      <c r="AB531" s="3">
        <v>3</v>
      </c>
      <c r="AC531" s="9" t="str">
        <f>VLOOKUP(AB531,Mapping!$E$2:$F$3,2,0)</f>
        <v>Excellent</v>
      </c>
      <c r="AD531" s="3">
        <v>3</v>
      </c>
      <c r="AE531" s="9" t="str">
        <f>VLOOKUP(AD531,Mapping!$E$16:$F$19,2,0)</f>
        <v>Neutral</v>
      </c>
      <c r="AF531" s="3">
        <v>0</v>
      </c>
      <c r="AG531" s="3">
        <v>10</v>
      </c>
      <c r="AH531" s="3" t="str" cm="1">
        <f t="array" ref="AH531">_xlfn.IFS(HR_Analytics[[#This Row],[Total Working Years]]&lt;=2,"0-2",HR_Analytics[[#This Row],[Total Working Years]]&lt;=5,"2-5",HR_Analytics[[#This Row],[Total Working Years]]&lt;=10,"5-10",HR_Analytics[[#This Row],[Total Working Years]]&lt;=20,"10-20",HR_Analytics[[#This Row],[Total Working Years]]&lt;=40,"20-40")</f>
        <v>5-10</v>
      </c>
      <c r="AI531" s="3">
        <v>4</v>
      </c>
      <c r="AJ531" s="3">
        <v>2</v>
      </c>
      <c r="AK531" s="9" t="str">
        <f>VLOOKUP(AJ531,Mapping!$J$10:$K$13,2,0)</f>
        <v>Good</v>
      </c>
      <c r="AL531" s="3">
        <v>9</v>
      </c>
      <c r="AM531" s="3" t="str" cm="1">
        <f t="array" ref="AM531">_xlfn.IFS(HR_Analytics[[#This Row],[Years At Company]]&lt;=2,"0-2",HR_Analytics[[#This Row],[Years At Company]]&lt;=5,"2-5",HR_Analytics[[#This Row],[Years At Company]]&lt;=10,"5-10",HR_Analytics[[#This Row],[Years At Company]]&lt;=20,"10-20",HR_Analytics[[#This Row],[Years At Company]]&lt;=40,"20-40")</f>
        <v>5-10</v>
      </c>
      <c r="AN531" s="3">
        <v>7</v>
      </c>
      <c r="AO531" s="3" t="str" cm="1">
        <f t="array" ref="AO531">_xlfn.IFS(HR_Analytics[[#This Row],[Years In Current Role]]&lt;=2,"0-2",HR_Analytics[[#This Row],[Years In Current Role]]&lt;=5,"2-5",HR_Analytics[[#This Row],[Years In Current Role]]&lt;=10,"5-10",HR_Analytics[[#This Row],[Years In Current Role]]&lt;=15,"10-15",HR_Analytics[[#This Row],[Years In Current Role]]&gt;15,"Above 15")</f>
        <v>5-10</v>
      </c>
      <c r="AP531" s="3">
        <v>1</v>
      </c>
      <c r="AQ531" s="14" t="str" cm="1">
        <f t="array" ref="AQ531">_xlfn.IFS(HR_Analytics[[#This Row],[Years Since Last Promotion]]&lt;=2,"0-2",HR_Analytics[[#This Row],[Years Since Last Promotion]]&lt;=5,"2-5",HR_Analytics[[#This Row],[Years Since Last Promotion]]&lt;=10,"5-10",HR_Analytics[[#This Row],[Years Since Last Promotion]]&lt;=15,"10-15")</f>
        <v>0-2</v>
      </c>
      <c r="AR531" s="14">
        <v>8</v>
      </c>
      <c r="AS531" s="3" t="str" cm="1">
        <f t="array" ref="AS5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32" spans="1:45" x14ac:dyDescent="0.25">
      <c r="A532" s="12">
        <v>27</v>
      </c>
      <c r="B532" s="12" t="str" cm="1">
        <f t="array" ref="B532">_xlfn.IFS(HR_Analytics[[#This Row],[Age]]&lt;=30,"Below 30",HR_Analytics[[#This Row],[Age]]&lt;=40,"30-40",HR_Analytics[[#This Row],[Age]]&lt;=60,"40-60")</f>
        <v>Below 30</v>
      </c>
      <c r="C532" s="9" t="s">
        <v>17</v>
      </c>
      <c r="D532" s="9" t="s">
        <v>11</v>
      </c>
      <c r="E532" s="9" t="s">
        <v>19</v>
      </c>
      <c r="F532" s="3">
        <v>1</v>
      </c>
      <c r="G532" s="3" t="str" cm="1">
        <f t="array" ref="G532">_xlfn.IFS(HR_Analytics[[#This Row],[Distance From Home]]&lt;=5,"1-5",HR_Analytics[[#This Row],[Distance From Home]]&lt;=10,"5-10",HR_Analytics[[#This Row],[Distance From Home]]&lt;=15,"10-15",HR_Analytics[[#This Row],[Distance From Home]]&lt;=20,"15-20",HR_Analytics[[#This Row],[Distance From Home]]&gt;20,"Above 20")</f>
        <v>1-5</v>
      </c>
      <c r="H532" s="3">
        <v>2</v>
      </c>
      <c r="I532" s="9" t="str">
        <f>VLOOKUP(H532,Mapping!$J$2:$K$6,2,0)</f>
        <v>College</v>
      </c>
      <c r="J532" s="9" t="s">
        <v>13</v>
      </c>
      <c r="K532" s="3">
        <v>725</v>
      </c>
      <c r="L532" s="3">
        <v>3</v>
      </c>
      <c r="M532" s="9" t="str">
        <f>VLOOKUP(L532,Mapping!$A$2:$B$5,2,0)</f>
        <v>Neutral</v>
      </c>
      <c r="N532" s="9" t="s">
        <v>14</v>
      </c>
      <c r="O532" s="3">
        <v>3</v>
      </c>
      <c r="P532" s="9" t="str">
        <f>VLOOKUP(O532,Mapping!$A$9:$B$12,2,0)</f>
        <v>High</v>
      </c>
      <c r="Q532" s="3">
        <v>3</v>
      </c>
      <c r="R532" s="9" t="str">
        <f>VLOOKUP(Q532,Mapping!$A$16:$B$20,2,0)</f>
        <v>Mid Level</v>
      </c>
      <c r="S532" s="9" t="s">
        <v>27</v>
      </c>
      <c r="T532" s="3">
        <v>1</v>
      </c>
      <c r="U532" s="9" t="str">
        <f>VLOOKUP(T532,Mapping!$E$9:$F$12,2,0)</f>
        <v>Very Dissatisfied</v>
      </c>
      <c r="V532" s="9" t="s">
        <v>22</v>
      </c>
      <c r="W532" s="5">
        <v>7412</v>
      </c>
      <c r="X532" s="3">
        <v>1</v>
      </c>
      <c r="Y532" s="9" t="s">
        <v>17</v>
      </c>
      <c r="Z532" s="4">
        <v>11</v>
      </c>
      <c r="AA532" s="24">
        <f>HR_Analytics[[#This Row],[Salary Hike]]/100</f>
        <v>0.11</v>
      </c>
      <c r="AB532" s="3">
        <v>3</v>
      </c>
      <c r="AC532" s="9" t="str">
        <f>VLOOKUP(AB532,Mapping!$E$2:$F$3,2,0)</f>
        <v>Excellent</v>
      </c>
      <c r="AD532" s="3">
        <v>4</v>
      </c>
      <c r="AE532" s="9" t="str">
        <f>VLOOKUP(AD532,Mapping!$E$16:$F$19,2,0)</f>
        <v>Satisfied</v>
      </c>
      <c r="AF532" s="3">
        <v>0</v>
      </c>
      <c r="AG532" s="3">
        <v>9</v>
      </c>
      <c r="AH532" s="3" t="str" cm="1">
        <f t="array" ref="AH532">_xlfn.IFS(HR_Analytics[[#This Row],[Total Working Years]]&lt;=2,"0-2",HR_Analytics[[#This Row],[Total Working Years]]&lt;=5,"2-5",HR_Analytics[[#This Row],[Total Working Years]]&lt;=10,"5-10",HR_Analytics[[#This Row],[Total Working Years]]&lt;=20,"10-20",HR_Analytics[[#This Row],[Total Working Years]]&lt;=40,"20-40")</f>
        <v>5-10</v>
      </c>
      <c r="AI532" s="3">
        <v>3</v>
      </c>
      <c r="AJ532" s="3">
        <v>3</v>
      </c>
      <c r="AK532" s="9" t="str">
        <f>VLOOKUP(AJ532,Mapping!$J$10:$K$13,2,0)</f>
        <v>Better</v>
      </c>
      <c r="AL532" s="3">
        <v>9</v>
      </c>
      <c r="AM532" s="3" t="str" cm="1">
        <f t="array" ref="AM532">_xlfn.IFS(HR_Analytics[[#This Row],[Years At Company]]&lt;=2,"0-2",HR_Analytics[[#This Row],[Years At Company]]&lt;=5,"2-5",HR_Analytics[[#This Row],[Years At Company]]&lt;=10,"5-10",HR_Analytics[[#This Row],[Years At Company]]&lt;=20,"10-20",HR_Analytics[[#This Row],[Years At Company]]&lt;=40,"20-40")</f>
        <v>5-10</v>
      </c>
      <c r="AN532" s="3">
        <v>7</v>
      </c>
      <c r="AO532" s="3" t="str" cm="1">
        <f t="array" ref="AO532">_xlfn.IFS(HR_Analytics[[#This Row],[Years In Current Role]]&lt;=2,"0-2",HR_Analytics[[#This Row],[Years In Current Role]]&lt;=5,"2-5",HR_Analytics[[#This Row],[Years In Current Role]]&lt;=10,"5-10",HR_Analytics[[#This Row],[Years In Current Role]]&lt;=15,"10-15",HR_Analytics[[#This Row],[Years In Current Role]]&gt;15,"Above 15")</f>
        <v>5-10</v>
      </c>
      <c r="AP532" s="3">
        <v>0</v>
      </c>
      <c r="AQ532" s="14" t="str" cm="1">
        <f t="array" ref="AQ532">_xlfn.IFS(HR_Analytics[[#This Row],[Years Since Last Promotion]]&lt;=2,"0-2",HR_Analytics[[#This Row],[Years Since Last Promotion]]&lt;=5,"2-5",HR_Analytics[[#This Row],[Years Since Last Promotion]]&lt;=10,"5-10",HR_Analytics[[#This Row],[Years Since Last Promotion]]&lt;=15,"10-15")</f>
        <v>0-2</v>
      </c>
      <c r="AR532" s="14">
        <v>7</v>
      </c>
      <c r="AS532" s="3" t="str" cm="1">
        <f t="array" ref="AS5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33" spans="1:45" x14ac:dyDescent="0.25">
      <c r="A533" s="12">
        <v>32</v>
      </c>
      <c r="B533" s="12" t="str" cm="1">
        <f t="array" ref="B533">_xlfn.IFS(HR_Analytics[[#This Row],[Age]]&lt;=30,"Below 30",HR_Analytics[[#This Row],[Age]]&lt;=40,"30-40",HR_Analytics[[#This Row],[Age]]&lt;=60,"40-60")</f>
        <v>30-40</v>
      </c>
      <c r="C533" s="9" t="s">
        <v>17</v>
      </c>
      <c r="D533" s="9" t="s">
        <v>11</v>
      </c>
      <c r="E533" s="9" t="s">
        <v>19</v>
      </c>
      <c r="F533" s="3">
        <v>3</v>
      </c>
      <c r="G533" s="3" t="str" cm="1">
        <f t="array" ref="G533">_xlfn.IFS(HR_Analytics[[#This Row],[Distance From Home]]&lt;=5,"1-5",HR_Analytics[[#This Row],[Distance From Home]]&lt;=10,"5-10",HR_Analytics[[#This Row],[Distance From Home]]&lt;=15,"10-15",HR_Analytics[[#This Row],[Distance From Home]]&lt;=20,"15-20",HR_Analytics[[#This Row],[Distance From Home]]&gt;20,"Above 20")</f>
        <v>1-5</v>
      </c>
      <c r="H533" s="3">
        <v>2</v>
      </c>
      <c r="I533" s="9" t="str">
        <f>VLOOKUP(H533,Mapping!$J$2:$K$6,2,0)</f>
        <v>College</v>
      </c>
      <c r="J533" s="9" t="s">
        <v>13</v>
      </c>
      <c r="K533" s="3">
        <v>727</v>
      </c>
      <c r="L533" s="3">
        <v>3</v>
      </c>
      <c r="M533" s="9" t="str">
        <f>VLOOKUP(L533,Mapping!$A$2:$B$5,2,0)</f>
        <v>Neutral</v>
      </c>
      <c r="N533" s="9" t="s">
        <v>14</v>
      </c>
      <c r="O533" s="3">
        <v>3</v>
      </c>
      <c r="P533" s="9" t="str">
        <f>VLOOKUP(O533,Mapping!$A$9:$B$12,2,0)</f>
        <v>High</v>
      </c>
      <c r="Q533" s="3">
        <v>3</v>
      </c>
      <c r="R533" s="9" t="str">
        <f>VLOOKUP(Q533,Mapping!$A$16:$B$20,2,0)</f>
        <v>Mid Level</v>
      </c>
      <c r="S533" s="9" t="s">
        <v>32</v>
      </c>
      <c r="T533" s="3">
        <v>4</v>
      </c>
      <c r="U533" s="9" t="str">
        <f>VLOOKUP(T533,Mapping!$E$9:$F$12,2,0)</f>
        <v>Satisfied</v>
      </c>
      <c r="V533" s="9" t="s">
        <v>16</v>
      </c>
      <c r="W533" s="5">
        <v>11159</v>
      </c>
      <c r="X533" s="3">
        <v>3</v>
      </c>
      <c r="Y533" s="9" t="s">
        <v>17</v>
      </c>
      <c r="Z533" s="4">
        <v>15</v>
      </c>
      <c r="AA533" s="24">
        <f>HR_Analytics[[#This Row],[Salary Hike]]/100</f>
        <v>0.15</v>
      </c>
      <c r="AB533" s="3">
        <v>3</v>
      </c>
      <c r="AC533" s="9" t="str">
        <f>VLOOKUP(AB533,Mapping!$E$2:$F$3,2,0)</f>
        <v>Excellent</v>
      </c>
      <c r="AD533" s="3">
        <v>4</v>
      </c>
      <c r="AE533" s="9" t="str">
        <f>VLOOKUP(AD533,Mapping!$E$16:$F$19,2,0)</f>
        <v>Satisfied</v>
      </c>
      <c r="AF533" s="3">
        <v>0</v>
      </c>
      <c r="AG533" s="3">
        <v>10</v>
      </c>
      <c r="AH533" s="3" t="str" cm="1">
        <f t="array" ref="AH533">_xlfn.IFS(HR_Analytics[[#This Row],[Total Working Years]]&lt;=2,"0-2",HR_Analytics[[#This Row],[Total Working Years]]&lt;=5,"2-5",HR_Analytics[[#This Row],[Total Working Years]]&lt;=10,"5-10",HR_Analytics[[#This Row],[Total Working Years]]&lt;=20,"10-20",HR_Analytics[[#This Row],[Total Working Years]]&lt;=40,"20-40")</f>
        <v>5-10</v>
      </c>
      <c r="AI533" s="3">
        <v>6</v>
      </c>
      <c r="AJ533" s="3">
        <v>3</v>
      </c>
      <c r="AK533" s="9" t="str">
        <f>VLOOKUP(AJ533,Mapping!$J$10:$K$13,2,0)</f>
        <v>Better</v>
      </c>
      <c r="AL533" s="3">
        <v>7</v>
      </c>
      <c r="AM533" s="3" t="str" cm="1">
        <f t="array" ref="AM533">_xlfn.IFS(HR_Analytics[[#This Row],[Years At Company]]&lt;=2,"0-2",HR_Analytics[[#This Row],[Years At Company]]&lt;=5,"2-5",HR_Analytics[[#This Row],[Years At Company]]&lt;=10,"5-10",HR_Analytics[[#This Row],[Years At Company]]&lt;=20,"10-20",HR_Analytics[[#This Row],[Years At Company]]&lt;=40,"20-40")</f>
        <v>5-10</v>
      </c>
      <c r="AN533" s="3">
        <v>7</v>
      </c>
      <c r="AO533" s="3" t="str" cm="1">
        <f t="array" ref="AO533">_xlfn.IFS(HR_Analytics[[#This Row],[Years In Current Role]]&lt;=2,"0-2",HR_Analytics[[#This Row],[Years In Current Role]]&lt;=5,"2-5",HR_Analytics[[#This Row],[Years In Current Role]]&lt;=10,"5-10",HR_Analytics[[#This Row],[Years In Current Role]]&lt;=15,"10-15",HR_Analytics[[#This Row],[Years In Current Role]]&gt;15,"Above 15")</f>
        <v>5-10</v>
      </c>
      <c r="AP533" s="3">
        <v>7</v>
      </c>
      <c r="AQ533" s="14" t="str" cm="1">
        <f t="array" ref="AQ533">_xlfn.IFS(HR_Analytics[[#This Row],[Years Since Last Promotion]]&lt;=2,"0-2",HR_Analytics[[#This Row],[Years Since Last Promotion]]&lt;=5,"2-5",HR_Analytics[[#This Row],[Years Since Last Promotion]]&lt;=10,"5-10",HR_Analytics[[#This Row],[Years Since Last Promotion]]&lt;=15,"10-15")</f>
        <v>5-10</v>
      </c>
      <c r="AR533" s="14">
        <v>7</v>
      </c>
      <c r="AS533" s="3" t="str" cm="1">
        <f t="array" ref="AS5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34" spans="1:45" x14ac:dyDescent="0.25">
      <c r="A534" s="12">
        <v>47</v>
      </c>
      <c r="B534" s="12" t="str" cm="1">
        <f t="array" ref="B534">_xlfn.IFS(HR_Analytics[[#This Row],[Age]]&lt;=30,"Below 30",HR_Analytics[[#This Row],[Age]]&lt;=40,"30-40",HR_Analytics[[#This Row],[Age]]&lt;=60,"40-60")</f>
        <v>40-60</v>
      </c>
      <c r="C534" s="9" t="s">
        <v>17</v>
      </c>
      <c r="D534" s="9" t="s">
        <v>11</v>
      </c>
      <c r="E534" s="9" t="s">
        <v>12</v>
      </c>
      <c r="F534" s="3">
        <v>14</v>
      </c>
      <c r="G534" s="3" t="str" cm="1">
        <f t="array" ref="G534">_xlfn.IFS(HR_Analytics[[#This Row],[Distance From Home]]&lt;=5,"1-5",HR_Analytics[[#This Row],[Distance From Home]]&lt;=10,"5-10",HR_Analytics[[#This Row],[Distance From Home]]&lt;=15,"10-15",HR_Analytics[[#This Row],[Distance From Home]]&lt;=20,"15-20",HR_Analytics[[#This Row],[Distance From Home]]&gt;20,"Above 20")</f>
        <v>10-15</v>
      </c>
      <c r="H534" s="3">
        <v>4</v>
      </c>
      <c r="I534" s="9" t="str">
        <f>VLOOKUP(H534,Mapping!$J$2:$K$6,2,0)</f>
        <v>Masters</v>
      </c>
      <c r="J534" s="9" t="s">
        <v>33</v>
      </c>
      <c r="K534" s="3">
        <v>728</v>
      </c>
      <c r="L534" s="3">
        <v>4</v>
      </c>
      <c r="M534" s="9" t="str">
        <f>VLOOKUP(L534,Mapping!$A$2:$B$5,2,0)</f>
        <v>Satisfied</v>
      </c>
      <c r="N534" s="9" t="s">
        <v>20</v>
      </c>
      <c r="O534" s="3">
        <v>3</v>
      </c>
      <c r="P534" s="9" t="str">
        <f>VLOOKUP(O534,Mapping!$A$9:$B$12,2,0)</f>
        <v>High</v>
      </c>
      <c r="Q534" s="3">
        <v>2</v>
      </c>
      <c r="R534" s="9" t="str">
        <f>VLOOKUP(Q534,Mapping!$A$16:$B$20,2,0)</f>
        <v>Junior</v>
      </c>
      <c r="S534" s="9" t="s">
        <v>15</v>
      </c>
      <c r="T534" s="3">
        <v>1</v>
      </c>
      <c r="U534" s="9" t="str">
        <f>VLOOKUP(T534,Mapping!$E$9:$F$12,2,0)</f>
        <v>Very Dissatisfied</v>
      </c>
      <c r="V534" s="9" t="s">
        <v>16</v>
      </c>
      <c r="W534" s="5">
        <v>4960</v>
      </c>
      <c r="X534" s="3">
        <v>2</v>
      </c>
      <c r="Y534" s="9" t="s">
        <v>17</v>
      </c>
      <c r="Z534" s="4">
        <v>12</v>
      </c>
      <c r="AA534" s="24">
        <f>HR_Analytics[[#This Row],[Salary Hike]]/100</f>
        <v>0.12</v>
      </c>
      <c r="AB534" s="3">
        <v>3</v>
      </c>
      <c r="AC534" s="9" t="str">
        <f>VLOOKUP(AB534,Mapping!$E$2:$F$3,2,0)</f>
        <v>Excellent</v>
      </c>
      <c r="AD534" s="3">
        <v>4</v>
      </c>
      <c r="AE534" s="9" t="str">
        <f>VLOOKUP(AD534,Mapping!$E$16:$F$19,2,0)</f>
        <v>Satisfied</v>
      </c>
      <c r="AF534" s="3">
        <v>0</v>
      </c>
      <c r="AG534" s="3">
        <v>20</v>
      </c>
      <c r="AH534" s="3" t="str" cm="1">
        <f t="array" ref="AH534">_xlfn.IFS(HR_Analytics[[#This Row],[Total Working Years]]&lt;=2,"0-2",HR_Analytics[[#This Row],[Total Working Years]]&lt;=5,"2-5",HR_Analytics[[#This Row],[Total Working Years]]&lt;=10,"5-10",HR_Analytics[[#This Row],[Total Working Years]]&lt;=20,"10-20",HR_Analytics[[#This Row],[Total Working Years]]&lt;=40,"20-40")</f>
        <v>10-20</v>
      </c>
      <c r="AI534" s="3">
        <v>2</v>
      </c>
      <c r="AJ534" s="3">
        <v>3</v>
      </c>
      <c r="AK534" s="9" t="str">
        <f>VLOOKUP(AJ534,Mapping!$J$10:$K$13,2,0)</f>
        <v>Better</v>
      </c>
      <c r="AL534" s="3">
        <v>7</v>
      </c>
      <c r="AM534" s="3" t="str" cm="1">
        <f t="array" ref="AM534">_xlfn.IFS(HR_Analytics[[#This Row],[Years At Company]]&lt;=2,"0-2",HR_Analytics[[#This Row],[Years At Company]]&lt;=5,"2-5",HR_Analytics[[#This Row],[Years At Company]]&lt;=10,"5-10",HR_Analytics[[#This Row],[Years At Company]]&lt;=20,"10-20",HR_Analytics[[#This Row],[Years At Company]]&lt;=40,"20-40")</f>
        <v>5-10</v>
      </c>
      <c r="AN534" s="3">
        <v>7</v>
      </c>
      <c r="AO534" s="3" t="str" cm="1">
        <f t="array" ref="AO534">_xlfn.IFS(HR_Analytics[[#This Row],[Years In Current Role]]&lt;=2,"0-2",HR_Analytics[[#This Row],[Years In Current Role]]&lt;=5,"2-5",HR_Analytics[[#This Row],[Years In Current Role]]&lt;=10,"5-10",HR_Analytics[[#This Row],[Years In Current Role]]&lt;=15,"10-15",HR_Analytics[[#This Row],[Years In Current Role]]&gt;15,"Above 15")</f>
        <v>5-10</v>
      </c>
      <c r="AP534" s="3">
        <v>1</v>
      </c>
      <c r="AQ534" s="14" t="str" cm="1">
        <f t="array" ref="AQ534">_xlfn.IFS(HR_Analytics[[#This Row],[Years Since Last Promotion]]&lt;=2,"0-2",HR_Analytics[[#This Row],[Years Since Last Promotion]]&lt;=5,"2-5",HR_Analytics[[#This Row],[Years Since Last Promotion]]&lt;=10,"5-10",HR_Analytics[[#This Row],[Years Since Last Promotion]]&lt;=15,"10-15")</f>
        <v>0-2</v>
      </c>
      <c r="AR534" s="14">
        <v>7</v>
      </c>
      <c r="AS534" s="3" t="str" cm="1">
        <f t="array" ref="AS5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35" spans="1:45" x14ac:dyDescent="0.25">
      <c r="A535" s="12">
        <v>40</v>
      </c>
      <c r="B535" s="12" t="str" cm="1">
        <f t="array" ref="B535">_xlfn.IFS(HR_Analytics[[#This Row],[Age]]&lt;=30,"Below 30",HR_Analytics[[#This Row],[Age]]&lt;=40,"30-40",HR_Analytics[[#This Row],[Age]]&lt;=60,"40-60")</f>
        <v>30-40</v>
      </c>
      <c r="C535" s="9" t="s">
        <v>17</v>
      </c>
      <c r="D535" s="9" t="s">
        <v>18</v>
      </c>
      <c r="E535" s="9" t="s">
        <v>12</v>
      </c>
      <c r="F535" s="3">
        <v>5</v>
      </c>
      <c r="G535" s="3" t="str" cm="1">
        <f t="array" ref="G535">_xlfn.IFS(HR_Analytics[[#This Row],[Distance From Home]]&lt;=5,"1-5",HR_Analytics[[#This Row],[Distance From Home]]&lt;=10,"5-10",HR_Analytics[[#This Row],[Distance From Home]]&lt;=15,"10-15",HR_Analytics[[#This Row],[Distance From Home]]&lt;=20,"15-20",HR_Analytics[[#This Row],[Distance From Home]]&gt;20,"Above 20")</f>
        <v>1-5</v>
      </c>
      <c r="H535" s="3">
        <v>4</v>
      </c>
      <c r="I535" s="9" t="str">
        <f>VLOOKUP(H535,Mapping!$J$2:$K$6,2,0)</f>
        <v>Masters</v>
      </c>
      <c r="J535" s="9" t="s">
        <v>13</v>
      </c>
      <c r="K535" s="3">
        <v>729</v>
      </c>
      <c r="L535" s="3">
        <v>4</v>
      </c>
      <c r="M535" s="9" t="str">
        <f>VLOOKUP(L535,Mapping!$A$2:$B$5,2,0)</f>
        <v>Satisfied</v>
      </c>
      <c r="N535" s="9" t="s">
        <v>20</v>
      </c>
      <c r="O535" s="3">
        <v>2</v>
      </c>
      <c r="P535" s="9" t="str">
        <f>VLOOKUP(O535,Mapping!$A$9:$B$12,2,0)</f>
        <v>Medium</v>
      </c>
      <c r="Q535" s="3">
        <v>3</v>
      </c>
      <c r="R535" s="9" t="str">
        <f>VLOOKUP(Q535,Mapping!$A$16:$B$20,2,0)</f>
        <v>Mid Level</v>
      </c>
      <c r="S535" s="9" t="s">
        <v>15</v>
      </c>
      <c r="T535" s="3">
        <v>1</v>
      </c>
      <c r="U535" s="9" t="str">
        <f>VLOOKUP(T535,Mapping!$E$9:$F$12,2,0)</f>
        <v>Very Dissatisfied</v>
      </c>
      <c r="V535" s="9" t="s">
        <v>22</v>
      </c>
      <c r="W535" s="5">
        <v>10475</v>
      </c>
      <c r="X535" s="3">
        <v>5</v>
      </c>
      <c r="Y535" s="9" t="s">
        <v>10</v>
      </c>
      <c r="Z535" s="4">
        <v>21</v>
      </c>
      <c r="AA535" s="24">
        <f>HR_Analytics[[#This Row],[Salary Hike]]/100</f>
        <v>0.21</v>
      </c>
      <c r="AB535" s="3">
        <v>4</v>
      </c>
      <c r="AC535" s="9" t="str">
        <f>VLOOKUP(AB535,Mapping!$E$2:$F$3,2,0)</f>
        <v>Outstanding</v>
      </c>
      <c r="AD535" s="3">
        <v>3</v>
      </c>
      <c r="AE535" s="9" t="str">
        <f>VLOOKUP(AD535,Mapping!$E$16:$F$19,2,0)</f>
        <v>Neutral</v>
      </c>
      <c r="AF535" s="3">
        <v>1</v>
      </c>
      <c r="AG535" s="3">
        <v>20</v>
      </c>
      <c r="AH535" s="3" t="str" cm="1">
        <f t="array" ref="AH535">_xlfn.IFS(HR_Analytics[[#This Row],[Total Working Years]]&lt;=2,"0-2",HR_Analytics[[#This Row],[Total Working Years]]&lt;=5,"2-5",HR_Analytics[[#This Row],[Total Working Years]]&lt;=10,"5-10",HR_Analytics[[#This Row],[Total Working Years]]&lt;=20,"10-20",HR_Analytics[[#This Row],[Total Working Years]]&lt;=40,"20-40")</f>
        <v>10-20</v>
      </c>
      <c r="AI535" s="3">
        <v>2</v>
      </c>
      <c r="AJ535" s="3">
        <v>3</v>
      </c>
      <c r="AK535" s="9" t="str">
        <f>VLOOKUP(AJ535,Mapping!$J$10:$K$13,2,0)</f>
        <v>Better</v>
      </c>
      <c r="AL535" s="3">
        <v>18</v>
      </c>
      <c r="AM535" s="3" t="str" cm="1">
        <f t="array" ref="AM535">_xlfn.IFS(HR_Analytics[[#This Row],[Years At Company]]&lt;=2,"0-2",HR_Analytics[[#This Row],[Years At Company]]&lt;=5,"2-5",HR_Analytics[[#This Row],[Years At Company]]&lt;=10,"5-10",HR_Analytics[[#This Row],[Years At Company]]&lt;=20,"10-20",HR_Analytics[[#This Row],[Years At Company]]&lt;=40,"20-40")</f>
        <v>10-20</v>
      </c>
      <c r="AN535" s="3">
        <v>13</v>
      </c>
      <c r="AO535" s="3" t="str" cm="1">
        <f t="array" ref="AO535">_xlfn.IFS(HR_Analytics[[#This Row],[Years In Current Role]]&lt;=2,"0-2",HR_Analytics[[#This Row],[Years In Current Role]]&lt;=5,"2-5",HR_Analytics[[#This Row],[Years In Current Role]]&lt;=10,"5-10",HR_Analytics[[#This Row],[Years In Current Role]]&lt;=15,"10-15",HR_Analytics[[#This Row],[Years In Current Role]]&gt;15,"Above 15")</f>
        <v>10-15</v>
      </c>
      <c r="AP535" s="3">
        <v>1</v>
      </c>
      <c r="AQ535" s="14" t="str" cm="1">
        <f t="array" ref="AQ535">_xlfn.IFS(HR_Analytics[[#This Row],[Years Since Last Promotion]]&lt;=2,"0-2",HR_Analytics[[#This Row],[Years Since Last Promotion]]&lt;=5,"2-5",HR_Analytics[[#This Row],[Years Since Last Promotion]]&lt;=10,"5-10",HR_Analytics[[#This Row],[Years Since Last Promotion]]&lt;=15,"10-15")</f>
        <v>0-2</v>
      </c>
      <c r="AR535" s="14">
        <v>12</v>
      </c>
      <c r="AS535" s="3" t="str" cm="1">
        <f t="array" ref="AS5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536" spans="1:45" x14ac:dyDescent="0.25">
      <c r="A536" s="12">
        <v>53</v>
      </c>
      <c r="B536" s="12" t="str" cm="1">
        <f t="array" ref="B536">_xlfn.IFS(HR_Analytics[[#This Row],[Age]]&lt;=30,"Below 30",HR_Analytics[[#This Row],[Age]]&lt;=40,"30-40",HR_Analytics[[#This Row],[Age]]&lt;=60,"40-60")</f>
        <v>40-60</v>
      </c>
      <c r="C536" s="9" t="s">
        <v>17</v>
      </c>
      <c r="D536" s="9" t="s">
        <v>11</v>
      </c>
      <c r="E536" s="9" t="s">
        <v>19</v>
      </c>
      <c r="F536" s="3">
        <v>7</v>
      </c>
      <c r="G536" s="3" t="str" cm="1">
        <f t="array" ref="G536">_xlfn.IFS(HR_Analytics[[#This Row],[Distance From Home]]&lt;=5,"1-5",HR_Analytics[[#This Row],[Distance From Home]]&lt;=10,"5-10",HR_Analytics[[#This Row],[Distance From Home]]&lt;=15,"10-15",HR_Analytics[[#This Row],[Distance From Home]]&lt;=20,"15-20",HR_Analytics[[#This Row],[Distance From Home]]&gt;20,"Above 20")</f>
        <v>5-10</v>
      </c>
      <c r="H536" s="3">
        <v>3</v>
      </c>
      <c r="I536" s="9" t="str">
        <f>VLOOKUP(H536,Mapping!$J$2:$K$6,2,0)</f>
        <v>Bachelors</v>
      </c>
      <c r="J536" s="9" t="s">
        <v>13</v>
      </c>
      <c r="K536" s="3">
        <v>730</v>
      </c>
      <c r="L536" s="3">
        <v>3</v>
      </c>
      <c r="M536" s="9" t="str">
        <f>VLOOKUP(L536,Mapping!$A$2:$B$5,2,0)</f>
        <v>Neutral</v>
      </c>
      <c r="N536" s="9" t="s">
        <v>20</v>
      </c>
      <c r="O536" s="3">
        <v>4</v>
      </c>
      <c r="P536" s="9" t="str">
        <f>VLOOKUP(O536,Mapping!$A$9:$B$12,2,0)</f>
        <v>Very High</v>
      </c>
      <c r="Q536" s="3">
        <v>4</v>
      </c>
      <c r="R536" s="9" t="str">
        <f>VLOOKUP(Q536,Mapping!$A$16:$B$20,2,0)</f>
        <v>Senior</v>
      </c>
      <c r="S536" s="9" t="s">
        <v>32</v>
      </c>
      <c r="T536" s="3">
        <v>3</v>
      </c>
      <c r="U536" s="9" t="str">
        <f>VLOOKUP(T536,Mapping!$E$9:$F$12,2,0)</f>
        <v>Neutral</v>
      </c>
      <c r="V536" s="9" t="s">
        <v>22</v>
      </c>
      <c r="W536" s="5">
        <v>14814</v>
      </c>
      <c r="X536" s="3">
        <v>3</v>
      </c>
      <c r="Y536" s="9" t="s">
        <v>17</v>
      </c>
      <c r="Z536" s="4">
        <v>19</v>
      </c>
      <c r="AA536" s="24">
        <f>HR_Analytics[[#This Row],[Salary Hike]]/100</f>
        <v>0.19</v>
      </c>
      <c r="AB536" s="3">
        <v>3</v>
      </c>
      <c r="AC536" s="9" t="str">
        <f>VLOOKUP(AB536,Mapping!$E$2:$F$3,2,0)</f>
        <v>Excellent</v>
      </c>
      <c r="AD536" s="3">
        <v>3</v>
      </c>
      <c r="AE536" s="9" t="str">
        <f>VLOOKUP(AD536,Mapping!$E$16:$F$19,2,0)</f>
        <v>Neutral</v>
      </c>
      <c r="AF536" s="3">
        <v>0</v>
      </c>
      <c r="AG536" s="3">
        <v>32</v>
      </c>
      <c r="AH536" s="3" t="str" cm="1">
        <f t="array" ref="AH536">_xlfn.IFS(HR_Analytics[[#This Row],[Total Working Years]]&lt;=2,"0-2",HR_Analytics[[#This Row],[Total Working Years]]&lt;=5,"2-5",HR_Analytics[[#This Row],[Total Working Years]]&lt;=10,"5-10",HR_Analytics[[#This Row],[Total Working Years]]&lt;=20,"10-20",HR_Analytics[[#This Row],[Total Working Years]]&lt;=40,"20-40")</f>
        <v>20-40</v>
      </c>
      <c r="AI536" s="3">
        <v>3</v>
      </c>
      <c r="AJ536" s="3">
        <v>3</v>
      </c>
      <c r="AK536" s="9" t="str">
        <f>VLOOKUP(AJ536,Mapping!$J$10:$K$13,2,0)</f>
        <v>Better</v>
      </c>
      <c r="AL536" s="3">
        <v>5</v>
      </c>
      <c r="AM536" s="3" t="str" cm="1">
        <f t="array" ref="AM536">_xlfn.IFS(HR_Analytics[[#This Row],[Years At Company]]&lt;=2,"0-2",HR_Analytics[[#This Row],[Years At Company]]&lt;=5,"2-5",HR_Analytics[[#This Row],[Years At Company]]&lt;=10,"5-10",HR_Analytics[[#This Row],[Years At Company]]&lt;=20,"10-20",HR_Analytics[[#This Row],[Years At Company]]&lt;=40,"20-40")</f>
        <v>2-5</v>
      </c>
      <c r="AN536" s="3">
        <v>1</v>
      </c>
      <c r="AO536" s="3" t="str" cm="1">
        <f t="array" ref="AO536">_xlfn.IFS(HR_Analytics[[#This Row],[Years In Current Role]]&lt;=2,"0-2",HR_Analytics[[#This Row],[Years In Current Role]]&lt;=5,"2-5",HR_Analytics[[#This Row],[Years In Current Role]]&lt;=10,"5-10",HR_Analytics[[#This Row],[Years In Current Role]]&lt;=15,"10-15",HR_Analytics[[#This Row],[Years In Current Role]]&gt;15,"Above 15")</f>
        <v>0-2</v>
      </c>
      <c r="AP536" s="3">
        <v>1</v>
      </c>
      <c r="AQ536" s="14" t="str" cm="1">
        <f t="array" ref="AQ536">_xlfn.IFS(HR_Analytics[[#This Row],[Years Since Last Promotion]]&lt;=2,"0-2",HR_Analytics[[#This Row],[Years Since Last Promotion]]&lt;=5,"2-5",HR_Analytics[[#This Row],[Years Since Last Promotion]]&lt;=10,"5-10",HR_Analytics[[#This Row],[Years Since Last Promotion]]&lt;=15,"10-15")</f>
        <v>0-2</v>
      </c>
      <c r="AR536" s="14">
        <v>3</v>
      </c>
      <c r="AS536" s="3" t="str" cm="1">
        <f t="array" ref="AS5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37" spans="1:45" x14ac:dyDescent="0.25">
      <c r="A537" s="12">
        <v>41</v>
      </c>
      <c r="B537" s="12" t="str" cm="1">
        <f t="array" ref="B537">_xlfn.IFS(HR_Analytics[[#This Row],[Age]]&lt;=30,"Below 30",HR_Analytics[[#This Row],[Age]]&lt;=40,"30-40",HR_Analytics[[#This Row],[Age]]&lt;=60,"40-60")</f>
        <v>40-60</v>
      </c>
      <c r="C537" s="9" t="s">
        <v>17</v>
      </c>
      <c r="D537" s="9" t="s">
        <v>11</v>
      </c>
      <c r="E537" s="9" t="s">
        <v>35</v>
      </c>
      <c r="F537" s="3">
        <v>10</v>
      </c>
      <c r="G537" s="3" t="str" cm="1">
        <f t="array" ref="G537">_xlfn.IFS(HR_Analytics[[#This Row],[Distance From Home]]&lt;=5,"1-5",HR_Analytics[[#This Row],[Distance From Home]]&lt;=10,"5-10",HR_Analytics[[#This Row],[Distance From Home]]&lt;=15,"10-15",HR_Analytics[[#This Row],[Distance From Home]]&lt;=20,"15-20",HR_Analytics[[#This Row],[Distance From Home]]&gt;20,"Above 20")</f>
        <v>5-10</v>
      </c>
      <c r="H537" s="3">
        <v>4</v>
      </c>
      <c r="I537" s="9" t="str">
        <f>VLOOKUP(H537,Mapping!$J$2:$K$6,2,0)</f>
        <v>Masters</v>
      </c>
      <c r="J537" s="9" t="s">
        <v>35</v>
      </c>
      <c r="K537" s="3">
        <v>731</v>
      </c>
      <c r="L537" s="3">
        <v>2</v>
      </c>
      <c r="M537" s="9" t="str">
        <f>VLOOKUP(L537,Mapping!$A$2:$B$5,2,0)</f>
        <v>Dissatisfied</v>
      </c>
      <c r="N537" s="9" t="s">
        <v>20</v>
      </c>
      <c r="O537" s="3">
        <v>2</v>
      </c>
      <c r="P537" s="9" t="str">
        <f>VLOOKUP(O537,Mapping!$A$9:$B$12,2,0)</f>
        <v>Medium</v>
      </c>
      <c r="Q537" s="3">
        <v>5</v>
      </c>
      <c r="R537" s="9" t="str">
        <f>VLOOKUP(Q537,Mapping!$A$16:$B$20,2,0)</f>
        <v>Executive</v>
      </c>
      <c r="S537" s="9" t="s">
        <v>30</v>
      </c>
      <c r="T537" s="3">
        <v>4</v>
      </c>
      <c r="U537" s="9" t="str">
        <f>VLOOKUP(T537,Mapping!$E$9:$F$12,2,0)</f>
        <v>Satisfied</v>
      </c>
      <c r="V537" s="9" t="s">
        <v>26</v>
      </c>
      <c r="W537" s="5">
        <v>19141</v>
      </c>
      <c r="X537" s="3">
        <v>3</v>
      </c>
      <c r="Y537" s="9" t="s">
        <v>17</v>
      </c>
      <c r="Z537" s="4">
        <v>15</v>
      </c>
      <c r="AA537" s="24">
        <f>HR_Analytics[[#This Row],[Salary Hike]]/100</f>
        <v>0.15</v>
      </c>
      <c r="AB537" s="3">
        <v>3</v>
      </c>
      <c r="AC537" s="9" t="str">
        <f>VLOOKUP(AB537,Mapping!$E$2:$F$3,2,0)</f>
        <v>Excellent</v>
      </c>
      <c r="AD537" s="3">
        <v>2</v>
      </c>
      <c r="AE537" s="9" t="str">
        <f>VLOOKUP(AD537,Mapping!$E$16:$F$19,2,0)</f>
        <v>Dissatisfied</v>
      </c>
      <c r="AF537" s="3">
        <v>3</v>
      </c>
      <c r="AG537" s="3">
        <v>23</v>
      </c>
      <c r="AH537" s="3" t="str" cm="1">
        <f t="array" ref="AH537">_xlfn.IFS(HR_Analytics[[#This Row],[Total Working Years]]&lt;=2,"0-2",HR_Analytics[[#This Row],[Total Working Years]]&lt;=5,"2-5",HR_Analytics[[#This Row],[Total Working Years]]&lt;=10,"5-10",HR_Analytics[[#This Row],[Total Working Years]]&lt;=20,"10-20",HR_Analytics[[#This Row],[Total Working Years]]&lt;=40,"20-40")</f>
        <v>20-40</v>
      </c>
      <c r="AI537" s="3">
        <v>2</v>
      </c>
      <c r="AJ537" s="3">
        <v>2</v>
      </c>
      <c r="AK537" s="9" t="str">
        <f>VLOOKUP(AJ537,Mapping!$J$10:$K$13,2,0)</f>
        <v>Good</v>
      </c>
      <c r="AL537" s="3">
        <v>21</v>
      </c>
      <c r="AM537" s="3" t="str" cm="1">
        <f t="array" ref="AM537">_xlfn.IFS(HR_Analytics[[#This Row],[Years At Company]]&lt;=2,"0-2",HR_Analytics[[#This Row],[Years At Company]]&lt;=5,"2-5",HR_Analytics[[#This Row],[Years At Company]]&lt;=10,"5-10",HR_Analytics[[#This Row],[Years At Company]]&lt;=20,"10-20",HR_Analytics[[#This Row],[Years At Company]]&lt;=40,"20-40")</f>
        <v>20-40</v>
      </c>
      <c r="AN537" s="3">
        <v>6</v>
      </c>
      <c r="AO537" s="3" t="str" cm="1">
        <f t="array" ref="AO537">_xlfn.IFS(HR_Analytics[[#This Row],[Years In Current Role]]&lt;=2,"0-2",HR_Analytics[[#This Row],[Years In Current Role]]&lt;=5,"2-5",HR_Analytics[[#This Row],[Years In Current Role]]&lt;=10,"5-10",HR_Analytics[[#This Row],[Years In Current Role]]&lt;=15,"10-15",HR_Analytics[[#This Row],[Years In Current Role]]&gt;15,"Above 15")</f>
        <v>5-10</v>
      </c>
      <c r="AP537" s="3">
        <v>12</v>
      </c>
      <c r="AQ537" s="14" t="str" cm="1">
        <f t="array" ref="AQ537">_xlfn.IFS(HR_Analytics[[#This Row],[Years Since Last Promotion]]&lt;=2,"0-2",HR_Analytics[[#This Row],[Years Since Last Promotion]]&lt;=5,"2-5",HR_Analytics[[#This Row],[Years Since Last Promotion]]&lt;=10,"5-10",HR_Analytics[[#This Row],[Years Since Last Promotion]]&lt;=15,"10-15")</f>
        <v>10-15</v>
      </c>
      <c r="AR537" s="14">
        <v>6</v>
      </c>
      <c r="AS537" s="3" t="str" cm="1">
        <f t="array" ref="AS5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38" spans="1:45" x14ac:dyDescent="0.25">
      <c r="A538" s="12">
        <v>60</v>
      </c>
      <c r="B538" s="12" t="str" cm="1">
        <f t="array" ref="B538">_xlfn.IFS(HR_Analytics[[#This Row],[Age]]&lt;=30,"Below 30",HR_Analytics[[#This Row],[Age]]&lt;=40,"30-40",HR_Analytics[[#This Row],[Age]]&lt;=60,"40-60")</f>
        <v>40-60</v>
      </c>
      <c r="C538" s="9" t="s">
        <v>17</v>
      </c>
      <c r="D538" s="9" t="s">
        <v>11</v>
      </c>
      <c r="E538" s="9" t="s">
        <v>12</v>
      </c>
      <c r="F538" s="3">
        <v>16</v>
      </c>
      <c r="G538" s="3" t="str" cm="1">
        <f t="array" ref="G538">_xlfn.IFS(HR_Analytics[[#This Row],[Distance From Home]]&lt;=5,"1-5",HR_Analytics[[#This Row],[Distance From Home]]&lt;=10,"5-10",HR_Analytics[[#This Row],[Distance From Home]]&lt;=15,"10-15",HR_Analytics[[#This Row],[Distance From Home]]&lt;=20,"15-20",HR_Analytics[[#This Row],[Distance From Home]]&gt;20,"Above 20")</f>
        <v>15-20</v>
      </c>
      <c r="H538" s="3">
        <v>4</v>
      </c>
      <c r="I538" s="9" t="str">
        <f>VLOOKUP(H538,Mapping!$J$2:$K$6,2,0)</f>
        <v>Masters</v>
      </c>
      <c r="J538" s="9" t="s">
        <v>33</v>
      </c>
      <c r="K538" s="3">
        <v>732</v>
      </c>
      <c r="L538" s="3">
        <v>1</v>
      </c>
      <c r="M538" s="9" t="str">
        <f>VLOOKUP(L538,Mapping!$A$2:$B$5,2,0)</f>
        <v>Very Dissatisfied</v>
      </c>
      <c r="N538" s="9" t="s">
        <v>20</v>
      </c>
      <c r="O538" s="3">
        <v>3</v>
      </c>
      <c r="P538" s="9" t="str">
        <f>VLOOKUP(O538,Mapping!$A$9:$B$12,2,0)</f>
        <v>High</v>
      </c>
      <c r="Q538" s="3">
        <v>2</v>
      </c>
      <c r="R538" s="9" t="str">
        <f>VLOOKUP(Q538,Mapping!$A$16:$B$20,2,0)</f>
        <v>Junior</v>
      </c>
      <c r="S538" s="9" t="s">
        <v>15</v>
      </c>
      <c r="T538" s="3">
        <v>1</v>
      </c>
      <c r="U538" s="9" t="str">
        <f>VLOOKUP(T538,Mapping!$E$9:$F$12,2,0)</f>
        <v>Very Dissatisfied</v>
      </c>
      <c r="V538" s="9" t="s">
        <v>16</v>
      </c>
      <c r="W538" s="5">
        <v>5405</v>
      </c>
      <c r="X538" s="3">
        <v>8</v>
      </c>
      <c r="Y538" s="9" t="s">
        <v>17</v>
      </c>
      <c r="Z538" s="4">
        <v>14</v>
      </c>
      <c r="AA538" s="24">
        <f>HR_Analytics[[#This Row],[Salary Hike]]/100</f>
        <v>0.14000000000000001</v>
      </c>
      <c r="AB538" s="3">
        <v>3</v>
      </c>
      <c r="AC538" s="9" t="str">
        <f>VLOOKUP(AB538,Mapping!$E$2:$F$3,2,0)</f>
        <v>Excellent</v>
      </c>
      <c r="AD538" s="3">
        <v>4</v>
      </c>
      <c r="AE538" s="9" t="str">
        <f>VLOOKUP(AD538,Mapping!$E$16:$F$19,2,0)</f>
        <v>Satisfied</v>
      </c>
      <c r="AF538" s="3">
        <v>0</v>
      </c>
      <c r="AG538" s="3">
        <v>10</v>
      </c>
      <c r="AH538" s="3" t="str" cm="1">
        <f t="array" ref="AH538">_xlfn.IFS(HR_Analytics[[#This Row],[Total Working Years]]&lt;=2,"0-2",HR_Analytics[[#This Row],[Total Working Years]]&lt;=5,"2-5",HR_Analytics[[#This Row],[Total Working Years]]&lt;=10,"5-10",HR_Analytics[[#This Row],[Total Working Years]]&lt;=20,"10-20",HR_Analytics[[#This Row],[Total Working Years]]&lt;=40,"20-40")</f>
        <v>5-10</v>
      </c>
      <c r="AI538" s="3">
        <v>1</v>
      </c>
      <c r="AJ538" s="3">
        <v>3</v>
      </c>
      <c r="AK538" s="9" t="str">
        <f>VLOOKUP(AJ538,Mapping!$J$10:$K$13,2,0)</f>
        <v>Better</v>
      </c>
      <c r="AL538" s="3">
        <v>2</v>
      </c>
      <c r="AM538" s="3" t="str" cm="1">
        <f t="array" ref="AM538">_xlfn.IFS(HR_Analytics[[#This Row],[Years At Company]]&lt;=2,"0-2",HR_Analytics[[#This Row],[Years At Company]]&lt;=5,"2-5",HR_Analytics[[#This Row],[Years At Company]]&lt;=10,"5-10",HR_Analytics[[#This Row],[Years At Company]]&lt;=20,"10-20",HR_Analytics[[#This Row],[Years At Company]]&lt;=40,"20-40")</f>
        <v>0-2</v>
      </c>
      <c r="AN538" s="3">
        <v>2</v>
      </c>
      <c r="AO538" s="3" t="str" cm="1">
        <f t="array" ref="AO538">_xlfn.IFS(HR_Analytics[[#This Row],[Years In Current Role]]&lt;=2,"0-2",HR_Analytics[[#This Row],[Years In Current Role]]&lt;=5,"2-5",HR_Analytics[[#This Row],[Years In Current Role]]&lt;=10,"5-10",HR_Analytics[[#This Row],[Years In Current Role]]&lt;=15,"10-15",HR_Analytics[[#This Row],[Years In Current Role]]&gt;15,"Above 15")</f>
        <v>0-2</v>
      </c>
      <c r="AP538" s="3">
        <v>2</v>
      </c>
      <c r="AQ538" s="14" t="str" cm="1">
        <f t="array" ref="AQ538">_xlfn.IFS(HR_Analytics[[#This Row],[Years Since Last Promotion]]&lt;=2,"0-2",HR_Analytics[[#This Row],[Years Since Last Promotion]]&lt;=5,"2-5",HR_Analytics[[#This Row],[Years Since Last Promotion]]&lt;=10,"5-10",HR_Analytics[[#This Row],[Years Since Last Promotion]]&lt;=15,"10-15")</f>
        <v>0-2</v>
      </c>
      <c r="AR538" s="14">
        <v>2</v>
      </c>
      <c r="AS538" s="3" t="str" cm="1">
        <f t="array" ref="AS5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39" spans="1:45" x14ac:dyDescent="0.25">
      <c r="A539" s="12">
        <v>27</v>
      </c>
      <c r="B539" s="12" t="str" cm="1">
        <f t="array" ref="B539">_xlfn.IFS(HR_Analytics[[#This Row],[Age]]&lt;=30,"Below 30",HR_Analytics[[#This Row],[Age]]&lt;=40,"30-40",HR_Analytics[[#This Row],[Age]]&lt;=60,"40-60")</f>
        <v>Below 30</v>
      </c>
      <c r="C539" s="9" t="s">
        <v>17</v>
      </c>
      <c r="D539" s="9" t="s">
        <v>18</v>
      </c>
      <c r="E539" s="9" t="s">
        <v>19</v>
      </c>
      <c r="F539" s="3">
        <v>10</v>
      </c>
      <c r="G539" s="3" t="str" cm="1">
        <f t="array" ref="G539">_xlfn.IFS(HR_Analytics[[#This Row],[Distance From Home]]&lt;=5,"1-5",HR_Analytics[[#This Row],[Distance From Home]]&lt;=10,"5-10",HR_Analytics[[#This Row],[Distance From Home]]&lt;=15,"10-15",HR_Analytics[[#This Row],[Distance From Home]]&lt;=20,"15-20",HR_Analytics[[#This Row],[Distance From Home]]&gt;20,"Above 20")</f>
        <v>5-10</v>
      </c>
      <c r="H539" s="3">
        <v>2</v>
      </c>
      <c r="I539" s="9" t="str">
        <f>VLOOKUP(H539,Mapping!$J$2:$K$6,2,0)</f>
        <v>College</v>
      </c>
      <c r="J539" s="9" t="s">
        <v>13</v>
      </c>
      <c r="K539" s="3">
        <v>733</v>
      </c>
      <c r="L539" s="3">
        <v>4</v>
      </c>
      <c r="M539" s="9" t="str">
        <f>VLOOKUP(L539,Mapping!$A$2:$B$5,2,0)</f>
        <v>Satisfied</v>
      </c>
      <c r="N539" s="9" t="s">
        <v>20</v>
      </c>
      <c r="O539" s="3">
        <v>3</v>
      </c>
      <c r="P539" s="9" t="str">
        <f>VLOOKUP(O539,Mapping!$A$9:$B$12,2,0)</f>
        <v>High</v>
      </c>
      <c r="Q539" s="3">
        <v>3</v>
      </c>
      <c r="R539" s="9" t="str">
        <f>VLOOKUP(Q539,Mapping!$A$16:$B$20,2,0)</f>
        <v>Mid Level</v>
      </c>
      <c r="S539" s="9" t="s">
        <v>27</v>
      </c>
      <c r="T539" s="3">
        <v>1</v>
      </c>
      <c r="U539" s="9" t="str">
        <f>VLOOKUP(T539,Mapping!$E$9:$F$12,2,0)</f>
        <v>Very Dissatisfied</v>
      </c>
      <c r="V539" s="9" t="s">
        <v>26</v>
      </c>
      <c r="W539" s="5">
        <v>8793</v>
      </c>
      <c r="X539" s="3">
        <v>1</v>
      </c>
      <c r="Y539" s="9" t="s">
        <v>17</v>
      </c>
      <c r="Z539" s="4">
        <v>21</v>
      </c>
      <c r="AA539" s="24">
        <f>HR_Analytics[[#This Row],[Salary Hike]]/100</f>
        <v>0.21</v>
      </c>
      <c r="AB539" s="3">
        <v>4</v>
      </c>
      <c r="AC539" s="9" t="str">
        <f>VLOOKUP(AB539,Mapping!$E$2:$F$3,2,0)</f>
        <v>Outstanding</v>
      </c>
      <c r="AD539" s="3">
        <v>3</v>
      </c>
      <c r="AE539" s="9" t="str">
        <f>VLOOKUP(AD539,Mapping!$E$16:$F$19,2,0)</f>
        <v>Neutral</v>
      </c>
      <c r="AF539" s="3">
        <v>2</v>
      </c>
      <c r="AG539" s="3">
        <v>9</v>
      </c>
      <c r="AH539" s="3" t="str" cm="1">
        <f t="array" ref="AH539">_xlfn.IFS(HR_Analytics[[#This Row],[Total Working Years]]&lt;=2,"0-2",HR_Analytics[[#This Row],[Total Working Years]]&lt;=5,"2-5",HR_Analytics[[#This Row],[Total Working Years]]&lt;=10,"5-10",HR_Analytics[[#This Row],[Total Working Years]]&lt;=20,"10-20",HR_Analytics[[#This Row],[Total Working Years]]&lt;=40,"20-40")</f>
        <v>5-10</v>
      </c>
      <c r="AI539" s="3">
        <v>4</v>
      </c>
      <c r="AJ539" s="3">
        <v>2</v>
      </c>
      <c r="AK539" s="9" t="str">
        <f>VLOOKUP(AJ539,Mapping!$J$10:$K$13,2,0)</f>
        <v>Good</v>
      </c>
      <c r="AL539" s="3">
        <v>9</v>
      </c>
      <c r="AM539" s="3" t="str" cm="1">
        <f t="array" ref="AM539">_xlfn.IFS(HR_Analytics[[#This Row],[Years At Company]]&lt;=2,"0-2",HR_Analytics[[#This Row],[Years At Company]]&lt;=5,"2-5",HR_Analytics[[#This Row],[Years At Company]]&lt;=10,"5-10",HR_Analytics[[#This Row],[Years At Company]]&lt;=20,"10-20",HR_Analytics[[#This Row],[Years At Company]]&lt;=40,"20-40")</f>
        <v>5-10</v>
      </c>
      <c r="AN539" s="3">
        <v>7</v>
      </c>
      <c r="AO539" s="3" t="str" cm="1">
        <f t="array" ref="AO539">_xlfn.IFS(HR_Analytics[[#This Row],[Years In Current Role]]&lt;=2,"0-2",HR_Analytics[[#This Row],[Years In Current Role]]&lt;=5,"2-5",HR_Analytics[[#This Row],[Years In Current Role]]&lt;=10,"5-10",HR_Analytics[[#This Row],[Years In Current Role]]&lt;=15,"10-15",HR_Analytics[[#This Row],[Years In Current Role]]&gt;15,"Above 15")</f>
        <v>5-10</v>
      </c>
      <c r="AP539" s="3">
        <v>1</v>
      </c>
      <c r="AQ539" s="14" t="str" cm="1">
        <f t="array" ref="AQ539">_xlfn.IFS(HR_Analytics[[#This Row],[Years Since Last Promotion]]&lt;=2,"0-2",HR_Analytics[[#This Row],[Years Since Last Promotion]]&lt;=5,"2-5",HR_Analytics[[#This Row],[Years Since Last Promotion]]&lt;=10,"5-10",HR_Analytics[[#This Row],[Years Since Last Promotion]]&lt;=15,"10-15")</f>
        <v>0-2</v>
      </c>
      <c r="AR539" s="14">
        <v>7</v>
      </c>
      <c r="AS539" s="3" t="str" cm="1">
        <f t="array" ref="AS5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40" spans="1:45" x14ac:dyDescent="0.25">
      <c r="A540" s="12">
        <v>41</v>
      </c>
      <c r="B540" s="12" t="str" cm="1">
        <f t="array" ref="B540">_xlfn.IFS(HR_Analytics[[#This Row],[Age]]&lt;=30,"Below 30",HR_Analytics[[#This Row],[Age]]&lt;=40,"30-40",HR_Analytics[[#This Row],[Age]]&lt;=60,"40-60")</f>
        <v>40-60</v>
      </c>
      <c r="C540" s="9" t="s">
        <v>17</v>
      </c>
      <c r="D540" s="9" t="s">
        <v>11</v>
      </c>
      <c r="E540" s="9" t="s">
        <v>35</v>
      </c>
      <c r="F540" s="3">
        <v>1</v>
      </c>
      <c r="G540" s="3" t="str" cm="1">
        <f t="array" ref="G540">_xlfn.IFS(HR_Analytics[[#This Row],[Distance From Home]]&lt;=5,"1-5",HR_Analytics[[#This Row],[Distance From Home]]&lt;=10,"5-10",HR_Analytics[[#This Row],[Distance From Home]]&lt;=15,"10-15",HR_Analytics[[#This Row],[Distance From Home]]&lt;=20,"15-20",HR_Analytics[[#This Row],[Distance From Home]]&gt;20,"Above 20")</f>
        <v>1-5</v>
      </c>
      <c r="H540" s="3">
        <v>3</v>
      </c>
      <c r="I540" s="9" t="str">
        <f>VLOOKUP(H540,Mapping!$J$2:$K$6,2,0)</f>
        <v>Bachelors</v>
      </c>
      <c r="J540" s="9" t="s">
        <v>35</v>
      </c>
      <c r="K540" s="3">
        <v>734</v>
      </c>
      <c r="L540" s="3">
        <v>4</v>
      </c>
      <c r="M540" s="9" t="str">
        <f>VLOOKUP(L540,Mapping!$A$2:$B$5,2,0)</f>
        <v>Satisfied</v>
      </c>
      <c r="N540" s="9" t="s">
        <v>20</v>
      </c>
      <c r="O540" s="3">
        <v>2</v>
      </c>
      <c r="P540" s="9" t="str">
        <f>VLOOKUP(O540,Mapping!$A$9:$B$12,2,0)</f>
        <v>Medium</v>
      </c>
      <c r="Q540" s="3">
        <v>5</v>
      </c>
      <c r="R540" s="9" t="str">
        <f>VLOOKUP(Q540,Mapping!$A$16:$B$20,2,0)</f>
        <v>Executive</v>
      </c>
      <c r="S540" s="9" t="s">
        <v>30</v>
      </c>
      <c r="T540" s="3">
        <v>3</v>
      </c>
      <c r="U540" s="9" t="str">
        <f>VLOOKUP(T540,Mapping!$E$9:$F$12,2,0)</f>
        <v>Neutral</v>
      </c>
      <c r="V540" s="9" t="s">
        <v>22</v>
      </c>
      <c r="W540" s="5">
        <v>19189</v>
      </c>
      <c r="X540" s="3">
        <v>1</v>
      </c>
      <c r="Y540" s="9" t="s">
        <v>17</v>
      </c>
      <c r="Z540" s="4">
        <v>12</v>
      </c>
      <c r="AA540" s="24">
        <f>HR_Analytics[[#This Row],[Salary Hike]]/100</f>
        <v>0.12</v>
      </c>
      <c r="AB540" s="3">
        <v>3</v>
      </c>
      <c r="AC540" s="9" t="str">
        <f>VLOOKUP(AB540,Mapping!$E$2:$F$3,2,0)</f>
        <v>Excellent</v>
      </c>
      <c r="AD540" s="3">
        <v>2</v>
      </c>
      <c r="AE540" s="9" t="str">
        <f>VLOOKUP(AD540,Mapping!$E$16:$F$19,2,0)</f>
        <v>Dissatisfied</v>
      </c>
      <c r="AF540" s="3">
        <v>1</v>
      </c>
      <c r="AG540" s="3">
        <v>22</v>
      </c>
      <c r="AH540" s="3" t="str" cm="1">
        <f t="array" ref="AH540">_xlfn.IFS(HR_Analytics[[#This Row],[Total Working Years]]&lt;=2,"0-2",HR_Analytics[[#This Row],[Total Working Years]]&lt;=5,"2-5",HR_Analytics[[#This Row],[Total Working Years]]&lt;=10,"5-10",HR_Analytics[[#This Row],[Total Working Years]]&lt;=20,"10-20",HR_Analytics[[#This Row],[Total Working Years]]&lt;=40,"20-40")</f>
        <v>20-40</v>
      </c>
      <c r="AI540" s="3">
        <v>3</v>
      </c>
      <c r="AJ540" s="3">
        <v>3</v>
      </c>
      <c r="AK540" s="9" t="str">
        <f>VLOOKUP(AJ540,Mapping!$J$10:$K$13,2,0)</f>
        <v>Better</v>
      </c>
      <c r="AL540" s="3">
        <v>22</v>
      </c>
      <c r="AM540" s="3" t="str" cm="1">
        <f t="array" ref="AM540">_xlfn.IFS(HR_Analytics[[#This Row],[Years At Company]]&lt;=2,"0-2",HR_Analytics[[#This Row],[Years At Company]]&lt;=5,"2-5",HR_Analytics[[#This Row],[Years At Company]]&lt;=10,"5-10",HR_Analytics[[#This Row],[Years At Company]]&lt;=20,"10-20",HR_Analytics[[#This Row],[Years At Company]]&lt;=40,"20-40")</f>
        <v>20-40</v>
      </c>
      <c r="AN540" s="3">
        <v>7</v>
      </c>
      <c r="AO540" s="3" t="str" cm="1">
        <f t="array" ref="AO540">_xlfn.IFS(HR_Analytics[[#This Row],[Years In Current Role]]&lt;=2,"0-2",HR_Analytics[[#This Row],[Years In Current Role]]&lt;=5,"2-5",HR_Analytics[[#This Row],[Years In Current Role]]&lt;=10,"5-10",HR_Analytics[[#This Row],[Years In Current Role]]&lt;=15,"10-15",HR_Analytics[[#This Row],[Years In Current Role]]&gt;15,"Above 15")</f>
        <v>5-10</v>
      </c>
      <c r="AP540" s="3">
        <v>2</v>
      </c>
      <c r="AQ540" s="14" t="str" cm="1">
        <f t="array" ref="AQ540">_xlfn.IFS(HR_Analytics[[#This Row],[Years Since Last Promotion]]&lt;=2,"0-2",HR_Analytics[[#This Row],[Years Since Last Promotion]]&lt;=5,"2-5",HR_Analytics[[#This Row],[Years Since Last Promotion]]&lt;=10,"5-10",HR_Analytics[[#This Row],[Years Since Last Promotion]]&lt;=15,"10-15")</f>
        <v>0-2</v>
      </c>
      <c r="AR540" s="14">
        <v>10</v>
      </c>
      <c r="AS540" s="3" t="str" cm="1">
        <f t="array" ref="AS5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41" spans="1:45" x14ac:dyDescent="0.25">
      <c r="A541" s="12">
        <v>50</v>
      </c>
      <c r="B541" s="12" t="str" cm="1">
        <f t="array" ref="B541">_xlfn.IFS(HR_Analytics[[#This Row],[Age]]&lt;=30,"Below 30",HR_Analytics[[#This Row],[Age]]&lt;=40,"30-40",HR_Analytics[[#This Row],[Age]]&lt;=60,"40-60")</f>
        <v>40-60</v>
      </c>
      <c r="C541" s="9" t="s">
        <v>17</v>
      </c>
      <c r="D541" s="9" t="s">
        <v>11</v>
      </c>
      <c r="E541" s="9" t="s">
        <v>12</v>
      </c>
      <c r="F541" s="3">
        <v>8</v>
      </c>
      <c r="G541" s="3" t="str" cm="1">
        <f t="array" ref="G541">_xlfn.IFS(HR_Analytics[[#This Row],[Distance From Home]]&lt;=5,"1-5",HR_Analytics[[#This Row],[Distance From Home]]&lt;=10,"5-10",HR_Analytics[[#This Row],[Distance From Home]]&lt;=15,"10-15",HR_Analytics[[#This Row],[Distance From Home]]&lt;=20,"15-20",HR_Analytics[[#This Row],[Distance From Home]]&gt;20,"Above 20")</f>
        <v>5-10</v>
      </c>
      <c r="H541" s="3">
        <v>4</v>
      </c>
      <c r="I541" s="9" t="str">
        <f>VLOOKUP(H541,Mapping!$J$2:$K$6,2,0)</f>
        <v>Masters</v>
      </c>
      <c r="J541" s="9" t="s">
        <v>33</v>
      </c>
      <c r="K541" s="3">
        <v>738</v>
      </c>
      <c r="L541" s="3">
        <v>4</v>
      </c>
      <c r="M541" s="9" t="str">
        <f>VLOOKUP(L541,Mapping!$A$2:$B$5,2,0)</f>
        <v>Satisfied</v>
      </c>
      <c r="N541" s="9" t="s">
        <v>20</v>
      </c>
      <c r="O541" s="3">
        <v>3</v>
      </c>
      <c r="P541" s="9" t="str">
        <f>VLOOKUP(O541,Mapping!$A$9:$B$12,2,0)</f>
        <v>High</v>
      </c>
      <c r="Q541" s="3">
        <v>1</v>
      </c>
      <c r="R541" s="9" t="str">
        <f>VLOOKUP(Q541,Mapping!$A$16:$B$20,2,0)</f>
        <v>Entry Level</v>
      </c>
      <c r="S541" s="9" t="s">
        <v>31</v>
      </c>
      <c r="T541" s="3">
        <v>2</v>
      </c>
      <c r="U541" s="9" t="str">
        <f>VLOOKUP(T541,Mapping!$E$9:$F$12,2,0)</f>
        <v>Dissatisfied</v>
      </c>
      <c r="V541" s="9" t="s">
        <v>22</v>
      </c>
      <c r="W541" s="5">
        <v>3875</v>
      </c>
      <c r="X541" s="3">
        <v>7</v>
      </c>
      <c r="Y541" s="9" t="s">
        <v>17</v>
      </c>
      <c r="Z541" s="4">
        <v>15</v>
      </c>
      <c r="AA541" s="24">
        <f>HR_Analytics[[#This Row],[Salary Hike]]/100</f>
        <v>0.15</v>
      </c>
      <c r="AB541" s="3">
        <v>3</v>
      </c>
      <c r="AC541" s="9" t="str">
        <f>VLOOKUP(AB541,Mapping!$E$2:$F$3,2,0)</f>
        <v>Excellent</v>
      </c>
      <c r="AD541" s="3">
        <v>4</v>
      </c>
      <c r="AE541" s="9" t="str">
        <f>VLOOKUP(AD541,Mapping!$E$16:$F$19,2,0)</f>
        <v>Satisfied</v>
      </c>
      <c r="AF541" s="3">
        <v>1</v>
      </c>
      <c r="AG541" s="3">
        <v>4</v>
      </c>
      <c r="AH541" s="3" t="str" cm="1">
        <f t="array" ref="AH541">_xlfn.IFS(HR_Analytics[[#This Row],[Total Working Years]]&lt;=2,"0-2",HR_Analytics[[#This Row],[Total Working Years]]&lt;=5,"2-5",HR_Analytics[[#This Row],[Total Working Years]]&lt;=10,"5-10",HR_Analytics[[#This Row],[Total Working Years]]&lt;=20,"10-20",HR_Analytics[[#This Row],[Total Working Years]]&lt;=40,"20-40")</f>
        <v>2-5</v>
      </c>
      <c r="AI541" s="3">
        <v>2</v>
      </c>
      <c r="AJ541" s="3">
        <v>3</v>
      </c>
      <c r="AK541" s="9" t="str">
        <f>VLOOKUP(AJ541,Mapping!$J$10:$K$13,2,0)</f>
        <v>Better</v>
      </c>
      <c r="AL541" s="3">
        <v>2</v>
      </c>
      <c r="AM541" s="3" t="str" cm="1">
        <f t="array" ref="AM541">_xlfn.IFS(HR_Analytics[[#This Row],[Years At Company]]&lt;=2,"0-2",HR_Analytics[[#This Row],[Years At Company]]&lt;=5,"2-5",HR_Analytics[[#This Row],[Years At Company]]&lt;=10,"5-10",HR_Analytics[[#This Row],[Years At Company]]&lt;=20,"10-20",HR_Analytics[[#This Row],[Years At Company]]&lt;=40,"20-40")</f>
        <v>0-2</v>
      </c>
      <c r="AN541" s="3">
        <v>2</v>
      </c>
      <c r="AO541" s="3" t="str" cm="1">
        <f t="array" ref="AO541">_xlfn.IFS(HR_Analytics[[#This Row],[Years In Current Role]]&lt;=2,"0-2",HR_Analytics[[#This Row],[Years In Current Role]]&lt;=5,"2-5",HR_Analytics[[#This Row],[Years In Current Role]]&lt;=10,"5-10",HR_Analytics[[#This Row],[Years In Current Role]]&lt;=15,"10-15",HR_Analytics[[#This Row],[Years In Current Role]]&gt;15,"Above 15")</f>
        <v>0-2</v>
      </c>
      <c r="AP541" s="3">
        <v>2</v>
      </c>
      <c r="AQ541" s="14" t="str" cm="1">
        <f t="array" ref="AQ541">_xlfn.IFS(HR_Analytics[[#This Row],[Years Since Last Promotion]]&lt;=2,"0-2",HR_Analytics[[#This Row],[Years Since Last Promotion]]&lt;=5,"2-5",HR_Analytics[[#This Row],[Years Since Last Promotion]]&lt;=10,"5-10",HR_Analytics[[#This Row],[Years Since Last Promotion]]&lt;=15,"10-15")</f>
        <v>0-2</v>
      </c>
      <c r="AR541" s="14">
        <v>2</v>
      </c>
      <c r="AS541" s="3" t="str" cm="1">
        <f t="array" ref="AS5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42" spans="1:45" x14ac:dyDescent="0.25">
      <c r="A542" s="12">
        <v>28</v>
      </c>
      <c r="B542" s="12" t="str" cm="1">
        <f t="array" ref="B542">_xlfn.IFS(HR_Analytics[[#This Row],[Age]]&lt;=30,"Below 30",HR_Analytics[[#This Row],[Age]]&lt;=40,"30-40",HR_Analytics[[#This Row],[Age]]&lt;=60,"40-60")</f>
        <v>Below 30</v>
      </c>
      <c r="C542" s="9" t="s">
        <v>10</v>
      </c>
      <c r="D542" s="9" t="s">
        <v>11</v>
      </c>
      <c r="E542" s="9" t="s">
        <v>19</v>
      </c>
      <c r="F542" s="3">
        <v>1</v>
      </c>
      <c r="G542" s="3" t="str" cm="1">
        <f t="array" ref="G542">_xlfn.IFS(HR_Analytics[[#This Row],[Distance From Home]]&lt;=5,"1-5",HR_Analytics[[#This Row],[Distance From Home]]&lt;=10,"5-10",HR_Analytics[[#This Row],[Distance From Home]]&lt;=15,"10-15",HR_Analytics[[#This Row],[Distance From Home]]&lt;=20,"15-20",HR_Analytics[[#This Row],[Distance From Home]]&gt;20,"Above 20")</f>
        <v>1-5</v>
      </c>
      <c r="H542" s="3">
        <v>2</v>
      </c>
      <c r="I542" s="9" t="str">
        <f>VLOOKUP(H542,Mapping!$J$2:$K$6,2,0)</f>
        <v>College</v>
      </c>
      <c r="J542" s="9" t="s">
        <v>13</v>
      </c>
      <c r="K542" s="3">
        <v>741</v>
      </c>
      <c r="L542" s="3">
        <v>1</v>
      </c>
      <c r="M542" s="9" t="str">
        <f>VLOOKUP(L542,Mapping!$A$2:$B$5,2,0)</f>
        <v>Very Dissatisfied</v>
      </c>
      <c r="N542" s="9" t="s">
        <v>14</v>
      </c>
      <c r="O542" s="3">
        <v>1</v>
      </c>
      <c r="P542" s="9" t="str">
        <f>VLOOKUP(O542,Mapping!$A$9:$B$12,2,0)</f>
        <v>Low</v>
      </c>
      <c r="Q542" s="3">
        <v>1</v>
      </c>
      <c r="R542" s="9" t="str">
        <f>VLOOKUP(Q542,Mapping!$A$16:$B$20,2,0)</f>
        <v>Entry Level</v>
      </c>
      <c r="S542" s="9" t="s">
        <v>21</v>
      </c>
      <c r="T542" s="3">
        <v>2</v>
      </c>
      <c r="U542" s="9" t="str">
        <f>VLOOKUP(T542,Mapping!$E$9:$F$12,2,0)</f>
        <v>Dissatisfied</v>
      </c>
      <c r="V542" s="9" t="s">
        <v>16</v>
      </c>
      <c r="W542" s="5">
        <v>2216</v>
      </c>
      <c r="X542" s="3">
        <v>7</v>
      </c>
      <c r="Y542" s="9" t="s">
        <v>10</v>
      </c>
      <c r="Z542" s="4">
        <v>13</v>
      </c>
      <c r="AA542" s="24">
        <f>HR_Analytics[[#This Row],[Salary Hike]]/100</f>
        <v>0.13</v>
      </c>
      <c r="AB542" s="3">
        <v>3</v>
      </c>
      <c r="AC542" s="9" t="str">
        <f>VLOOKUP(AB542,Mapping!$E$2:$F$3,2,0)</f>
        <v>Excellent</v>
      </c>
      <c r="AD542" s="3">
        <v>4</v>
      </c>
      <c r="AE542" s="9" t="str">
        <f>VLOOKUP(AD542,Mapping!$E$16:$F$19,2,0)</f>
        <v>Satisfied</v>
      </c>
      <c r="AF542" s="3">
        <v>0</v>
      </c>
      <c r="AG542" s="3">
        <v>10</v>
      </c>
      <c r="AH542" s="3" t="str" cm="1">
        <f t="array" ref="AH542">_xlfn.IFS(HR_Analytics[[#This Row],[Total Working Years]]&lt;=2,"0-2",HR_Analytics[[#This Row],[Total Working Years]]&lt;=5,"2-5",HR_Analytics[[#This Row],[Total Working Years]]&lt;=10,"5-10",HR_Analytics[[#This Row],[Total Working Years]]&lt;=20,"10-20",HR_Analytics[[#This Row],[Total Working Years]]&lt;=40,"20-40")</f>
        <v>5-10</v>
      </c>
      <c r="AI542" s="3">
        <v>4</v>
      </c>
      <c r="AJ542" s="3">
        <v>3</v>
      </c>
      <c r="AK542" s="9" t="str">
        <f>VLOOKUP(AJ542,Mapping!$J$10:$K$13,2,0)</f>
        <v>Better</v>
      </c>
      <c r="AL542" s="3">
        <v>7</v>
      </c>
      <c r="AM542" s="3" t="str" cm="1">
        <f t="array" ref="AM542">_xlfn.IFS(HR_Analytics[[#This Row],[Years At Company]]&lt;=2,"0-2",HR_Analytics[[#This Row],[Years At Company]]&lt;=5,"2-5",HR_Analytics[[#This Row],[Years At Company]]&lt;=10,"5-10",HR_Analytics[[#This Row],[Years At Company]]&lt;=20,"10-20",HR_Analytics[[#This Row],[Years At Company]]&lt;=40,"20-40")</f>
        <v>5-10</v>
      </c>
      <c r="AN542" s="3">
        <v>7</v>
      </c>
      <c r="AO542" s="3" t="str" cm="1">
        <f t="array" ref="AO542">_xlfn.IFS(HR_Analytics[[#This Row],[Years In Current Role]]&lt;=2,"0-2",HR_Analytics[[#This Row],[Years In Current Role]]&lt;=5,"2-5",HR_Analytics[[#This Row],[Years In Current Role]]&lt;=10,"5-10",HR_Analytics[[#This Row],[Years In Current Role]]&lt;=15,"10-15",HR_Analytics[[#This Row],[Years In Current Role]]&gt;15,"Above 15")</f>
        <v>5-10</v>
      </c>
      <c r="AP542" s="3">
        <v>3</v>
      </c>
      <c r="AQ542" s="14" t="str" cm="1">
        <f t="array" ref="AQ542">_xlfn.IFS(HR_Analytics[[#This Row],[Years Since Last Promotion]]&lt;=2,"0-2",HR_Analytics[[#This Row],[Years Since Last Promotion]]&lt;=5,"2-5",HR_Analytics[[#This Row],[Years Since Last Promotion]]&lt;=10,"5-10",HR_Analytics[[#This Row],[Years Since Last Promotion]]&lt;=15,"10-15")</f>
        <v>2-5</v>
      </c>
      <c r="AR542" s="14">
        <v>7</v>
      </c>
      <c r="AS542" s="3" t="str" cm="1">
        <f t="array" ref="AS5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43" spans="1:45" x14ac:dyDescent="0.25">
      <c r="A543" s="12">
        <v>36</v>
      </c>
      <c r="B543" s="12" t="str" cm="1">
        <f t="array" ref="B543">_xlfn.IFS(HR_Analytics[[#This Row],[Age]]&lt;=30,"Below 30",HR_Analytics[[#This Row],[Age]]&lt;=40,"30-40",HR_Analytics[[#This Row],[Age]]&lt;=60,"40-60")</f>
        <v>30-40</v>
      </c>
      <c r="C543" s="9" t="s">
        <v>17</v>
      </c>
      <c r="D543" s="9" t="s">
        <v>29</v>
      </c>
      <c r="E543" s="9" t="s">
        <v>19</v>
      </c>
      <c r="F543" s="3">
        <v>8</v>
      </c>
      <c r="G543" s="3" t="str" cm="1">
        <f t="array" ref="G543">_xlfn.IFS(HR_Analytics[[#This Row],[Distance From Home]]&lt;=5,"1-5",HR_Analytics[[#This Row],[Distance From Home]]&lt;=10,"5-10",HR_Analytics[[#This Row],[Distance From Home]]&lt;=15,"10-15",HR_Analytics[[#This Row],[Distance From Home]]&lt;=20,"15-20",HR_Analytics[[#This Row],[Distance From Home]]&gt;20,"Above 20")</f>
        <v>5-10</v>
      </c>
      <c r="H543" s="3">
        <v>3</v>
      </c>
      <c r="I543" s="9" t="str">
        <f>VLOOKUP(H543,Mapping!$J$2:$K$6,2,0)</f>
        <v>Bachelors</v>
      </c>
      <c r="J543" s="9" t="s">
        <v>13</v>
      </c>
      <c r="K543" s="3">
        <v>742</v>
      </c>
      <c r="L543" s="3">
        <v>1</v>
      </c>
      <c r="M543" s="9" t="str">
        <f>VLOOKUP(L543,Mapping!$A$2:$B$5,2,0)</f>
        <v>Very Dissatisfied</v>
      </c>
      <c r="N543" s="9" t="s">
        <v>14</v>
      </c>
      <c r="O543" s="3">
        <v>4</v>
      </c>
      <c r="P543" s="9" t="str">
        <f>VLOOKUP(O543,Mapping!$A$9:$B$12,2,0)</f>
        <v>Very High</v>
      </c>
      <c r="Q543" s="3">
        <v>3</v>
      </c>
      <c r="R543" s="9" t="str">
        <f>VLOOKUP(Q543,Mapping!$A$16:$B$20,2,0)</f>
        <v>Mid Level</v>
      </c>
      <c r="S543" s="9" t="s">
        <v>32</v>
      </c>
      <c r="T543" s="3">
        <v>1</v>
      </c>
      <c r="U543" s="9" t="str">
        <f>VLOOKUP(T543,Mapping!$E$9:$F$12,2,0)</f>
        <v>Very Dissatisfied</v>
      </c>
      <c r="V543" s="9" t="s">
        <v>22</v>
      </c>
      <c r="W543" s="5">
        <v>11713</v>
      </c>
      <c r="X543" s="3">
        <v>9</v>
      </c>
      <c r="Y543" s="9" t="s">
        <v>17</v>
      </c>
      <c r="Z543" s="4">
        <v>14</v>
      </c>
      <c r="AA543" s="24">
        <f>HR_Analytics[[#This Row],[Salary Hike]]/100</f>
        <v>0.14000000000000001</v>
      </c>
      <c r="AB543" s="3">
        <v>3</v>
      </c>
      <c r="AC543" s="9" t="str">
        <f>VLOOKUP(AB543,Mapping!$E$2:$F$3,2,0)</f>
        <v>Excellent</v>
      </c>
      <c r="AD543" s="3">
        <v>1</v>
      </c>
      <c r="AE543" s="9" t="str">
        <f>VLOOKUP(AD543,Mapping!$E$16:$F$19,2,0)</f>
        <v>Very Dissatisfied</v>
      </c>
      <c r="AF543" s="3">
        <v>1</v>
      </c>
      <c r="AG543" s="3">
        <v>10</v>
      </c>
      <c r="AH543" s="3" t="str" cm="1">
        <f t="array" ref="AH543">_xlfn.IFS(HR_Analytics[[#This Row],[Total Working Years]]&lt;=2,"0-2",HR_Analytics[[#This Row],[Total Working Years]]&lt;=5,"2-5",HR_Analytics[[#This Row],[Total Working Years]]&lt;=10,"5-10",HR_Analytics[[#This Row],[Total Working Years]]&lt;=20,"10-20",HR_Analytics[[#This Row],[Total Working Years]]&lt;=40,"20-40")</f>
        <v>5-10</v>
      </c>
      <c r="AI543" s="3">
        <v>2</v>
      </c>
      <c r="AJ543" s="3">
        <v>3</v>
      </c>
      <c r="AK543" s="9" t="str">
        <f>VLOOKUP(AJ543,Mapping!$J$10:$K$13,2,0)</f>
        <v>Better</v>
      </c>
      <c r="AL543" s="3">
        <v>8</v>
      </c>
      <c r="AM543" s="3" t="str" cm="1">
        <f t="array" ref="AM543">_xlfn.IFS(HR_Analytics[[#This Row],[Years At Company]]&lt;=2,"0-2",HR_Analytics[[#This Row],[Years At Company]]&lt;=5,"2-5",HR_Analytics[[#This Row],[Years At Company]]&lt;=10,"5-10",HR_Analytics[[#This Row],[Years At Company]]&lt;=20,"10-20",HR_Analytics[[#This Row],[Years At Company]]&lt;=40,"20-40")</f>
        <v>5-10</v>
      </c>
      <c r="AN543" s="3">
        <v>7</v>
      </c>
      <c r="AO543" s="3" t="str" cm="1">
        <f t="array" ref="AO543">_xlfn.IFS(HR_Analytics[[#This Row],[Years In Current Role]]&lt;=2,"0-2",HR_Analytics[[#This Row],[Years In Current Role]]&lt;=5,"2-5",HR_Analytics[[#This Row],[Years In Current Role]]&lt;=10,"5-10",HR_Analytics[[#This Row],[Years In Current Role]]&lt;=15,"10-15",HR_Analytics[[#This Row],[Years In Current Role]]&gt;15,"Above 15")</f>
        <v>5-10</v>
      </c>
      <c r="AP543" s="3">
        <v>0</v>
      </c>
      <c r="AQ543" s="14" t="str" cm="1">
        <f t="array" ref="AQ543">_xlfn.IFS(HR_Analytics[[#This Row],[Years Since Last Promotion]]&lt;=2,"0-2",HR_Analytics[[#This Row],[Years Since Last Promotion]]&lt;=5,"2-5",HR_Analytics[[#This Row],[Years Since Last Promotion]]&lt;=10,"5-10",HR_Analytics[[#This Row],[Years Since Last Promotion]]&lt;=15,"10-15")</f>
        <v>0-2</v>
      </c>
      <c r="AR543" s="14">
        <v>5</v>
      </c>
      <c r="AS543" s="3" t="str" cm="1">
        <f t="array" ref="AS5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44" spans="1:45" x14ac:dyDescent="0.25">
      <c r="A544" s="12">
        <v>38</v>
      </c>
      <c r="B544" s="12" t="str" cm="1">
        <f t="array" ref="B544">_xlfn.IFS(HR_Analytics[[#This Row],[Age]]&lt;=30,"Below 30",HR_Analytics[[#This Row],[Age]]&lt;=40,"30-40",HR_Analytics[[#This Row],[Age]]&lt;=60,"40-60")</f>
        <v>30-40</v>
      </c>
      <c r="C544" s="9" t="s">
        <v>17</v>
      </c>
      <c r="D544" s="9" t="s">
        <v>11</v>
      </c>
      <c r="E544" s="9" t="s">
        <v>19</v>
      </c>
      <c r="F544" s="3">
        <v>1</v>
      </c>
      <c r="G544" s="3" t="str" cm="1">
        <f t="array" ref="G544">_xlfn.IFS(HR_Analytics[[#This Row],[Distance From Home]]&lt;=5,"1-5",HR_Analytics[[#This Row],[Distance From Home]]&lt;=10,"5-10",HR_Analytics[[#This Row],[Distance From Home]]&lt;=15,"10-15",HR_Analytics[[#This Row],[Distance From Home]]&lt;=20,"15-20",HR_Analytics[[#This Row],[Distance From Home]]&gt;20,"Above 20")</f>
        <v>1-5</v>
      </c>
      <c r="H544" s="3">
        <v>3</v>
      </c>
      <c r="I544" s="9" t="str">
        <f>VLOOKUP(H544,Mapping!$J$2:$K$6,2,0)</f>
        <v>Bachelors</v>
      </c>
      <c r="J544" s="9" t="s">
        <v>13</v>
      </c>
      <c r="K544" s="3">
        <v>743</v>
      </c>
      <c r="L544" s="3">
        <v>3</v>
      </c>
      <c r="M544" s="9" t="str">
        <f>VLOOKUP(L544,Mapping!$A$2:$B$5,2,0)</f>
        <v>Neutral</v>
      </c>
      <c r="N544" s="9" t="s">
        <v>14</v>
      </c>
      <c r="O544" s="3">
        <v>3</v>
      </c>
      <c r="P544" s="9" t="str">
        <f>VLOOKUP(O544,Mapping!$A$9:$B$12,2,0)</f>
        <v>High</v>
      </c>
      <c r="Q544" s="3">
        <v>3</v>
      </c>
      <c r="R544" s="9" t="str">
        <f>VLOOKUP(Q544,Mapping!$A$16:$B$20,2,0)</f>
        <v>Mid Level</v>
      </c>
      <c r="S544" s="9" t="s">
        <v>27</v>
      </c>
      <c r="T544" s="3">
        <v>3</v>
      </c>
      <c r="U544" s="9" t="str">
        <f>VLOOKUP(T544,Mapping!$E$9:$F$12,2,0)</f>
        <v>Neutral</v>
      </c>
      <c r="V544" s="9" t="s">
        <v>16</v>
      </c>
      <c r="W544" s="5">
        <v>7861</v>
      </c>
      <c r="X544" s="3">
        <v>4</v>
      </c>
      <c r="Y544" s="9" t="s">
        <v>10</v>
      </c>
      <c r="Z544" s="4">
        <v>14</v>
      </c>
      <c r="AA544" s="24">
        <f>HR_Analytics[[#This Row],[Salary Hike]]/100</f>
        <v>0.14000000000000001</v>
      </c>
      <c r="AB544" s="3">
        <v>3</v>
      </c>
      <c r="AC544" s="9" t="str">
        <f>VLOOKUP(AB544,Mapping!$E$2:$F$3,2,0)</f>
        <v>Excellent</v>
      </c>
      <c r="AD544" s="3">
        <v>4</v>
      </c>
      <c r="AE544" s="9" t="str">
        <f>VLOOKUP(AD544,Mapping!$E$16:$F$19,2,0)</f>
        <v>Satisfied</v>
      </c>
      <c r="AF544" s="3">
        <v>0</v>
      </c>
      <c r="AG544" s="3">
        <v>10</v>
      </c>
      <c r="AH544" s="3" t="str" cm="1">
        <f t="array" ref="AH544">_xlfn.IFS(HR_Analytics[[#This Row],[Total Working Years]]&lt;=2,"0-2",HR_Analytics[[#This Row],[Total Working Years]]&lt;=5,"2-5",HR_Analytics[[#This Row],[Total Working Years]]&lt;=10,"5-10",HR_Analytics[[#This Row],[Total Working Years]]&lt;=20,"10-20",HR_Analytics[[#This Row],[Total Working Years]]&lt;=40,"20-40")</f>
        <v>5-10</v>
      </c>
      <c r="AI544" s="3">
        <v>4</v>
      </c>
      <c r="AJ544" s="3">
        <v>4</v>
      </c>
      <c r="AK544" s="9" t="str">
        <f>VLOOKUP(AJ544,Mapping!$J$10:$K$13,2,0)</f>
        <v>Best</v>
      </c>
      <c r="AL544" s="3">
        <v>1</v>
      </c>
      <c r="AM544" s="3" t="str" cm="1">
        <f t="array" ref="AM544">_xlfn.IFS(HR_Analytics[[#This Row],[Years At Company]]&lt;=2,"0-2",HR_Analytics[[#This Row],[Years At Company]]&lt;=5,"2-5",HR_Analytics[[#This Row],[Years At Company]]&lt;=10,"5-10",HR_Analytics[[#This Row],[Years At Company]]&lt;=20,"10-20",HR_Analytics[[#This Row],[Years At Company]]&lt;=40,"20-40")</f>
        <v>0-2</v>
      </c>
      <c r="AN544" s="3">
        <v>0</v>
      </c>
      <c r="AO544" s="3" t="str" cm="1">
        <f t="array" ref="AO544">_xlfn.IFS(HR_Analytics[[#This Row],[Years In Current Role]]&lt;=2,"0-2",HR_Analytics[[#This Row],[Years In Current Role]]&lt;=5,"2-5",HR_Analytics[[#This Row],[Years In Current Role]]&lt;=10,"5-10",HR_Analytics[[#This Row],[Years In Current Role]]&lt;=15,"10-15",HR_Analytics[[#This Row],[Years In Current Role]]&gt;15,"Above 15")</f>
        <v>0-2</v>
      </c>
      <c r="AP544" s="3">
        <v>0</v>
      </c>
      <c r="AQ544" s="14" t="str" cm="1">
        <f t="array" ref="AQ544">_xlfn.IFS(HR_Analytics[[#This Row],[Years Since Last Promotion]]&lt;=2,"0-2",HR_Analytics[[#This Row],[Years Since Last Promotion]]&lt;=5,"2-5",HR_Analytics[[#This Row],[Years Since Last Promotion]]&lt;=10,"5-10",HR_Analytics[[#This Row],[Years Since Last Promotion]]&lt;=15,"10-15")</f>
        <v>0-2</v>
      </c>
      <c r="AR544" s="14">
        <v>0</v>
      </c>
      <c r="AS544" s="3" t="str" cm="1">
        <f t="array" ref="AS5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45" spans="1:45" x14ac:dyDescent="0.25">
      <c r="A545" s="12">
        <v>44</v>
      </c>
      <c r="B545" s="12" t="str" cm="1">
        <f t="array" ref="B545">_xlfn.IFS(HR_Analytics[[#This Row],[Age]]&lt;=30,"Below 30",HR_Analytics[[#This Row],[Age]]&lt;=40,"30-40",HR_Analytics[[#This Row],[Age]]&lt;=60,"40-60")</f>
        <v>40-60</v>
      </c>
      <c r="C545" s="9" t="s">
        <v>17</v>
      </c>
      <c r="D545" s="9" t="s">
        <v>29</v>
      </c>
      <c r="E545" s="9" t="s">
        <v>19</v>
      </c>
      <c r="F545" s="3">
        <v>24</v>
      </c>
      <c r="G545" s="3" t="str" cm="1">
        <f t="array" ref="G545">_xlfn.IFS(HR_Analytics[[#This Row],[Distance From Home]]&lt;=5,"1-5",HR_Analytics[[#This Row],[Distance From Home]]&lt;=10,"5-10",HR_Analytics[[#This Row],[Distance From Home]]&lt;=15,"10-15",HR_Analytics[[#This Row],[Distance From Home]]&lt;=20,"15-20",HR_Analytics[[#This Row],[Distance From Home]]&gt;20,"Above 20")</f>
        <v>Above 20</v>
      </c>
      <c r="H545" s="3">
        <v>3</v>
      </c>
      <c r="I545" s="9" t="str">
        <f>VLOOKUP(H545,Mapping!$J$2:$K$6,2,0)</f>
        <v>Bachelors</v>
      </c>
      <c r="J545" s="9" t="s">
        <v>25</v>
      </c>
      <c r="K545" s="3">
        <v>744</v>
      </c>
      <c r="L545" s="3">
        <v>1</v>
      </c>
      <c r="M545" s="9" t="str">
        <f>VLOOKUP(L545,Mapping!$A$2:$B$5,2,0)</f>
        <v>Very Dissatisfied</v>
      </c>
      <c r="N545" s="9" t="s">
        <v>20</v>
      </c>
      <c r="O545" s="3">
        <v>1</v>
      </c>
      <c r="P545" s="9" t="str">
        <f>VLOOKUP(O545,Mapping!$A$9:$B$12,2,0)</f>
        <v>Low</v>
      </c>
      <c r="Q545" s="3">
        <v>1</v>
      </c>
      <c r="R545" s="9" t="str">
        <f>VLOOKUP(Q545,Mapping!$A$16:$B$20,2,0)</f>
        <v>Entry Level</v>
      </c>
      <c r="S545" s="9" t="s">
        <v>24</v>
      </c>
      <c r="T545" s="3">
        <v>3</v>
      </c>
      <c r="U545" s="9" t="str">
        <f>VLOOKUP(T545,Mapping!$E$9:$F$12,2,0)</f>
        <v>Neutral</v>
      </c>
      <c r="V545" s="9" t="s">
        <v>16</v>
      </c>
      <c r="W545" s="5">
        <v>3708</v>
      </c>
      <c r="X545" s="3">
        <v>2</v>
      </c>
      <c r="Y545" s="9" t="s">
        <v>17</v>
      </c>
      <c r="Z545" s="4">
        <v>14</v>
      </c>
      <c r="AA545" s="24">
        <f>HR_Analytics[[#This Row],[Salary Hike]]/100</f>
        <v>0.14000000000000001</v>
      </c>
      <c r="AB545" s="3">
        <v>3</v>
      </c>
      <c r="AC545" s="9" t="str">
        <f>VLOOKUP(AB545,Mapping!$E$2:$F$3,2,0)</f>
        <v>Excellent</v>
      </c>
      <c r="AD545" s="3">
        <v>3</v>
      </c>
      <c r="AE545" s="9" t="str">
        <f>VLOOKUP(AD545,Mapping!$E$16:$F$19,2,0)</f>
        <v>Neutral</v>
      </c>
      <c r="AF545" s="3">
        <v>0</v>
      </c>
      <c r="AG545" s="3">
        <v>9</v>
      </c>
      <c r="AH545" s="3" t="str" cm="1">
        <f t="array" ref="AH545">_xlfn.IFS(HR_Analytics[[#This Row],[Total Working Years]]&lt;=2,"0-2",HR_Analytics[[#This Row],[Total Working Years]]&lt;=5,"2-5",HR_Analytics[[#This Row],[Total Working Years]]&lt;=10,"5-10",HR_Analytics[[#This Row],[Total Working Years]]&lt;=20,"10-20",HR_Analytics[[#This Row],[Total Working Years]]&lt;=40,"20-40")</f>
        <v>5-10</v>
      </c>
      <c r="AI545" s="3">
        <v>5</v>
      </c>
      <c r="AJ545" s="3">
        <v>3</v>
      </c>
      <c r="AK545" s="9" t="str">
        <f>VLOOKUP(AJ545,Mapping!$J$10:$K$13,2,0)</f>
        <v>Better</v>
      </c>
      <c r="AL545" s="3">
        <v>5</v>
      </c>
      <c r="AM545" s="3" t="str" cm="1">
        <f t="array" ref="AM545">_xlfn.IFS(HR_Analytics[[#This Row],[Years At Company]]&lt;=2,"0-2",HR_Analytics[[#This Row],[Years At Company]]&lt;=5,"2-5",HR_Analytics[[#This Row],[Years At Company]]&lt;=10,"5-10",HR_Analytics[[#This Row],[Years At Company]]&lt;=20,"10-20",HR_Analytics[[#This Row],[Years At Company]]&lt;=40,"20-40")</f>
        <v>2-5</v>
      </c>
      <c r="AN545" s="3">
        <v>2</v>
      </c>
      <c r="AO545" s="3" t="str" cm="1">
        <f t="array" ref="AO545">_xlfn.IFS(HR_Analytics[[#This Row],[Years In Current Role]]&lt;=2,"0-2",HR_Analytics[[#This Row],[Years In Current Role]]&lt;=5,"2-5",HR_Analytics[[#This Row],[Years In Current Role]]&lt;=10,"5-10",HR_Analytics[[#This Row],[Years In Current Role]]&lt;=15,"10-15",HR_Analytics[[#This Row],[Years In Current Role]]&gt;15,"Above 15")</f>
        <v>0-2</v>
      </c>
      <c r="AP545" s="3">
        <v>1</v>
      </c>
      <c r="AQ545" s="14" t="str" cm="1">
        <f t="array" ref="AQ545">_xlfn.IFS(HR_Analytics[[#This Row],[Years Since Last Promotion]]&lt;=2,"0-2",HR_Analytics[[#This Row],[Years Since Last Promotion]]&lt;=5,"2-5",HR_Analytics[[#This Row],[Years Since Last Promotion]]&lt;=10,"5-10",HR_Analytics[[#This Row],[Years Since Last Promotion]]&lt;=15,"10-15")</f>
        <v>0-2</v>
      </c>
      <c r="AR545" s="14">
        <v>4</v>
      </c>
      <c r="AS545" s="3" t="str" cm="1">
        <f t="array" ref="AS5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46" spans="1:45" x14ac:dyDescent="0.25">
      <c r="A546" s="12">
        <v>47</v>
      </c>
      <c r="B546" s="12" t="str" cm="1">
        <f t="array" ref="B546">_xlfn.IFS(HR_Analytics[[#This Row],[Age]]&lt;=30,"Below 30",HR_Analytics[[#This Row],[Age]]&lt;=40,"30-40",HR_Analytics[[#This Row],[Age]]&lt;=60,"40-60")</f>
        <v>40-60</v>
      </c>
      <c r="C546" s="9" t="s">
        <v>17</v>
      </c>
      <c r="D546" s="9" t="s">
        <v>18</v>
      </c>
      <c r="E546" s="9" t="s">
        <v>12</v>
      </c>
      <c r="F546" s="3">
        <v>3</v>
      </c>
      <c r="G546" s="3" t="str" cm="1">
        <f t="array" ref="G546">_xlfn.IFS(HR_Analytics[[#This Row],[Distance From Home]]&lt;=5,"1-5",HR_Analytics[[#This Row],[Distance From Home]]&lt;=10,"5-10",HR_Analytics[[#This Row],[Distance From Home]]&lt;=15,"10-15",HR_Analytics[[#This Row],[Distance From Home]]&lt;=20,"15-20",HR_Analytics[[#This Row],[Distance From Home]]&gt;20,"Above 20")</f>
        <v>1-5</v>
      </c>
      <c r="H546" s="3">
        <v>3</v>
      </c>
      <c r="I546" s="9" t="str">
        <f>VLOOKUP(H546,Mapping!$J$2:$K$6,2,0)</f>
        <v>Bachelors</v>
      </c>
      <c r="J546" s="9" t="s">
        <v>25</v>
      </c>
      <c r="K546" s="3">
        <v>746</v>
      </c>
      <c r="L546" s="3">
        <v>4</v>
      </c>
      <c r="M546" s="9" t="str">
        <f>VLOOKUP(L546,Mapping!$A$2:$B$5,2,0)</f>
        <v>Satisfied</v>
      </c>
      <c r="N546" s="9" t="s">
        <v>14</v>
      </c>
      <c r="O546" s="3">
        <v>3</v>
      </c>
      <c r="P546" s="9" t="str">
        <f>VLOOKUP(O546,Mapping!$A$9:$B$12,2,0)</f>
        <v>High</v>
      </c>
      <c r="Q546" s="3">
        <v>4</v>
      </c>
      <c r="R546" s="9" t="str">
        <f>VLOOKUP(Q546,Mapping!$A$16:$B$20,2,0)</f>
        <v>Senior</v>
      </c>
      <c r="S546" s="9" t="s">
        <v>15</v>
      </c>
      <c r="T546" s="3">
        <v>3</v>
      </c>
      <c r="U546" s="9" t="str">
        <f>VLOOKUP(T546,Mapping!$E$9:$F$12,2,0)</f>
        <v>Neutral</v>
      </c>
      <c r="V546" s="9" t="s">
        <v>26</v>
      </c>
      <c r="W546" s="5">
        <v>13770</v>
      </c>
      <c r="X546" s="3">
        <v>9</v>
      </c>
      <c r="Y546" s="9" t="s">
        <v>10</v>
      </c>
      <c r="Z546" s="4">
        <v>12</v>
      </c>
      <c r="AA546" s="24">
        <f>HR_Analytics[[#This Row],[Salary Hike]]/100</f>
        <v>0.12</v>
      </c>
      <c r="AB546" s="3">
        <v>3</v>
      </c>
      <c r="AC546" s="9" t="str">
        <f>VLOOKUP(AB546,Mapping!$E$2:$F$3,2,0)</f>
        <v>Excellent</v>
      </c>
      <c r="AD546" s="3">
        <v>4</v>
      </c>
      <c r="AE546" s="9" t="str">
        <f>VLOOKUP(AD546,Mapping!$E$16:$F$19,2,0)</f>
        <v>Satisfied</v>
      </c>
      <c r="AF546" s="3">
        <v>2</v>
      </c>
      <c r="AG546" s="3">
        <v>28</v>
      </c>
      <c r="AH546" s="3" t="str" cm="1">
        <f t="array" ref="AH546">_xlfn.IFS(HR_Analytics[[#This Row],[Total Working Years]]&lt;=2,"0-2",HR_Analytics[[#This Row],[Total Working Years]]&lt;=5,"2-5",HR_Analytics[[#This Row],[Total Working Years]]&lt;=10,"5-10",HR_Analytics[[#This Row],[Total Working Years]]&lt;=20,"10-20",HR_Analytics[[#This Row],[Total Working Years]]&lt;=40,"20-40")</f>
        <v>20-40</v>
      </c>
      <c r="AI546" s="3">
        <v>2</v>
      </c>
      <c r="AJ546" s="3">
        <v>2</v>
      </c>
      <c r="AK546" s="9" t="str">
        <f>VLOOKUP(AJ546,Mapping!$J$10:$K$13,2,0)</f>
        <v>Good</v>
      </c>
      <c r="AL546" s="3">
        <v>22</v>
      </c>
      <c r="AM546" s="3" t="str" cm="1">
        <f t="array" ref="AM546">_xlfn.IFS(HR_Analytics[[#This Row],[Years At Company]]&lt;=2,"0-2",HR_Analytics[[#This Row],[Years At Company]]&lt;=5,"2-5",HR_Analytics[[#This Row],[Years At Company]]&lt;=10,"5-10",HR_Analytics[[#This Row],[Years At Company]]&lt;=20,"10-20",HR_Analytics[[#This Row],[Years At Company]]&lt;=40,"20-40")</f>
        <v>20-40</v>
      </c>
      <c r="AN546" s="3">
        <v>2</v>
      </c>
      <c r="AO546" s="3" t="str" cm="1">
        <f t="array" ref="AO546">_xlfn.IFS(HR_Analytics[[#This Row],[Years In Current Role]]&lt;=2,"0-2",HR_Analytics[[#This Row],[Years In Current Role]]&lt;=5,"2-5",HR_Analytics[[#This Row],[Years In Current Role]]&lt;=10,"5-10",HR_Analytics[[#This Row],[Years In Current Role]]&lt;=15,"10-15",HR_Analytics[[#This Row],[Years In Current Role]]&gt;15,"Above 15")</f>
        <v>0-2</v>
      </c>
      <c r="AP546" s="3">
        <v>11</v>
      </c>
      <c r="AQ546" s="14" t="str" cm="1">
        <f t="array" ref="AQ546">_xlfn.IFS(HR_Analytics[[#This Row],[Years Since Last Promotion]]&lt;=2,"0-2",HR_Analytics[[#This Row],[Years Since Last Promotion]]&lt;=5,"2-5",HR_Analytics[[#This Row],[Years Since Last Promotion]]&lt;=10,"5-10",HR_Analytics[[#This Row],[Years Since Last Promotion]]&lt;=15,"10-15")</f>
        <v>10-15</v>
      </c>
      <c r="AR546" s="14">
        <v>13</v>
      </c>
      <c r="AS546" s="3" t="str" cm="1">
        <f t="array" ref="AS5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547" spans="1:45" x14ac:dyDescent="0.25">
      <c r="A547" s="12">
        <v>30</v>
      </c>
      <c r="B547" s="12" t="str" cm="1">
        <f t="array" ref="B547">_xlfn.IFS(HR_Analytics[[#This Row],[Age]]&lt;=30,"Below 30",HR_Analytics[[#This Row],[Age]]&lt;=40,"30-40",HR_Analytics[[#This Row],[Age]]&lt;=60,"40-60")</f>
        <v>Below 30</v>
      </c>
      <c r="C547" s="9" t="s">
        <v>17</v>
      </c>
      <c r="D547" s="9" t="s">
        <v>11</v>
      </c>
      <c r="E547" s="9" t="s">
        <v>12</v>
      </c>
      <c r="F547" s="3">
        <v>27</v>
      </c>
      <c r="G547" s="3" t="str" cm="1">
        <f t="array" ref="G547">_xlfn.IFS(HR_Analytics[[#This Row],[Distance From Home]]&lt;=5,"1-5",HR_Analytics[[#This Row],[Distance From Home]]&lt;=10,"5-10",HR_Analytics[[#This Row],[Distance From Home]]&lt;=15,"10-15",HR_Analytics[[#This Row],[Distance From Home]]&lt;=20,"15-20",HR_Analytics[[#This Row],[Distance From Home]]&gt;20,"Above 20")</f>
        <v>Above 20</v>
      </c>
      <c r="H547" s="3">
        <v>5</v>
      </c>
      <c r="I547" s="9" t="str">
        <f>VLOOKUP(H547,Mapping!$J$2:$K$6,2,0)</f>
        <v>Doctor</v>
      </c>
      <c r="J547" s="9" t="s">
        <v>33</v>
      </c>
      <c r="K547" s="3">
        <v>747</v>
      </c>
      <c r="L547" s="3">
        <v>3</v>
      </c>
      <c r="M547" s="9" t="str">
        <f>VLOOKUP(L547,Mapping!$A$2:$B$5,2,0)</f>
        <v>Neutral</v>
      </c>
      <c r="N547" s="9" t="s">
        <v>20</v>
      </c>
      <c r="O547" s="3">
        <v>3</v>
      </c>
      <c r="P547" s="9" t="str">
        <f>VLOOKUP(O547,Mapping!$A$9:$B$12,2,0)</f>
        <v>High</v>
      </c>
      <c r="Q547" s="3">
        <v>2</v>
      </c>
      <c r="R547" s="9" t="str">
        <f>VLOOKUP(Q547,Mapping!$A$16:$B$20,2,0)</f>
        <v>Junior</v>
      </c>
      <c r="S547" s="9" t="s">
        <v>15</v>
      </c>
      <c r="T547" s="3">
        <v>4</v>
      </c>
      <c r="U547" s="9" t="str">
        <f>VLOOKUP(T547,Mapping!$E$9:$F$12,2,0)</f>
        <v>Satisfied</v>
      </c>
      <c r="V547" s="9" t="s">
        <v>26</v>
      </c>
      <c r="W547" s="5">
        <v>5304</v>
      </c>
      <c r="X547" s="3">
        <v>7</v>
      </c>
      <c r="Y547" s="9" t="s">
        <v>17</v>
      </c>
      <c r="Z547" s="4">
        <v>23</v>
      </c>
      <c r="AA547" s="24">
        <f>HR_Analytics[[#This Row],[Salary Hike]]/100</f>
        <v>0.23</v>
      </c>
      <c r="AB547" s="3">
        <v>4</v>
      </c>
      <c r="AC547" s="9" t="str">
        <f>VLOOKUP(AB547,Mapping!$E$2:$F$3,2,0)</f>
        <v>Outstanding</v>
      </c>
      <c r="AD547" s="3">
        <v>4</v>
      </c>
      <c r="AE547" s="9" t="str">
        <f>VLOOKUP(AD547,Mapping!$E$16:$F$19,2,0)</f>
        <v>Satisfied</v>
      </c>
      <c r="AF547" s="3">
        <v>1</v>
      </c>
      <c r="AG547" s="3">
        <v>10</v>
      </c>
      <c r="AH547" s="3" t="str" cm="1">
        <f t="array" ref="AH547">_xlfn.IFS(HR_Analytics[[#This Row],[Total Working Years]]&lt;=2,"0-2",HR_Analytics[[#This Row],[Total Working Years]]&lt;=5,"2-5",HR_Analytics[[#This Row],[Total Working Years]]&lt;=10,"5-10",HR_Analytics[[#This Row],[Total Working Years]]&lt;=20,"10-20",HR_Analytics[[#This Row],[Total Working Years]]&lt;=40,"20-40")</f>
        <v>5-10</v>
      </c>
      <c r="AI547" s="3">
        <v>2</v>
      </c>
      <c r="AJ547" s="3">
        <v>2</v>
      </c>
      <c r="AK547" s="9" t="str">
        <f>VLOOKUP(AJ547,Mapping!$J$10:$K$13,2,0)</f>
        <v>Good</v>
      </c>
      <c r="AL547" s="3">
        <v>8</v>
      </c>
      <c r="AM547" s="3" t="str" cm="1">
        <f t="array" ref="AM547">_xlfn.IFS(HR_Analytics[[#This Row],[Years At Company]]&lt;=2,"0-2",HR_Analytics[[#This Row],[Years At Company]]&lt;=5,"2-5",HR_Analytics[[#This Row],[Years At Company]]&lt;=10,"5-10",HR_Analytics[[#This Row],[Years At Company]]&lt;=20,"10-20",HR_Analytics[[#This Row],[Years At Company]]&lt;=40,"20-40")</f>
        <v>5-10</v>
      </c>
      <c r="AN547" s="3">
        <v>7</v>
      </c>
      <c r="AO547" s="3" t="str" cm="1">
        <f t="array" ref="AO547">_xlfn.IFS(HR_Analytics[[#This Row],[Years In Current Role]]&lt;=2,"0-2",HR_Analytics[[#This Row],[Years In Current Role]]&lt;=5,"2-5",HR_Analytics[[#This Row],[Years In Current Role]]&lt;=10,"5-10",HR_Analytics[[#This Row],[Years In Current Role]]&lt;=15,"10-15",HR_Analytics[[#This Row],[Years In Current Role]]&gt;15,"Above 15")</f>
        <v>5-10</v>
      </c>
      <c r="AP547" s="3">
        <v>7</v>
      </c>
      <c r="AQ547" s="14" t="str" cm="1">
        <f t="array" ref="AQ547">_xlfn.IFS(HR_Analytics[[#This Row],[Years Since Last Promotion]]&lt;=2,"0-2",HR_Analytics[[#This Row],[Years Since Last Promotion]]&lt;=5,"2-5",HR_Analytics[[#This Row],[Years Since Last Promotion]]&lt;=10,"5-10",HR_Analytics[[#This Row],[Years Since Last Promotion]]&lt;=15,"10-15")</f>
        <v>5-10</v>
      </c>
      <c r="AR547" s="14">
        <v>7</v>
      </c>
      <c r="AS547" s="3" t="str" cm="1">
        <f t="array" ref="AS5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48" spans="1:45" x14ac:dyDescent="0.25">
      <c r="A548" s="12">
        <v>29</v>
      </c>
      <c r="B548" s="12" t="str" cm="1">
        <f t="array" ref="B548">_xlfn.IFS(HR_Analytics[[#This Row],[Age]]&lt;=30,"Below 30",HR_Analytics[[#This Row],[Age]]&lt;=40,"30-40",HR_Analytics[[#This Row],[Age]]&lt;=60,"40-60")</f>
        <v>Below 30</v>
      </c>
      <c r="C548" s="9" t="s">
        <v>17</v>
      </c>
      <c r="D548" s="9" t="s">
        <v>11</v>
      </c>
      <c r="E548" s="9" t="s">
        <v>12</v>
      </c>
      <c r="F548" s="3">
        <v>10</v>
      </c>
      <c r="G548" s="3" t="str" cm="1">
        <f t="array" ref="G548">_xlfn.IFS(HR_Analytics[[#This Row],[Distance From Home]]&lt;=5,"1-5",HR_Analytics[[#This Row],[Distance From Home]]&lt;=10,"5-10",HR_Analytics[[#This Row],[Distance From Home]]&lt;=15,"10-15",HR_Analytics[[#This Row],[Distance From Home]]&lt;=20,"15-20",HR_Analytics[[#This Row],[Distance From Home]]&gt;20,"Above 20")</f>
        <v>5-10</v>
      </c>
      <c r="H548" s="3">
        <v>3</v>
      </c>
      <c r="I548" s="9" t="str">
        <f>VLOOKUP(H548,Mapping!$J$2:$K$6,2,0)</f>
        <v>Bachelors</v>
      </c>
      <c r="J548" s="9" t="s">
        <v>13</v>
      </c>
      <c r="K548" s="3">
        <v>749</v>
      </c>
      <c r="L548" s="3">
        <v>3</v>
      </c>
      <c r="M548" s="9" t="str">
        <f>VLOOKUP(L548,Mapping!$A$2:$B$5,2,0)</f>
        <v>Neutral</v>
      </c>
      <c r="N548" s="9" t="s">
        <v>20</v>
      </c>
      <c r="O548" s="3">
        <v>3</v>
      </c>
      <c r="P548" s="9" t="str">
        <f>VLOOKUP(O548,Mapping!$A$9:$B$12,2,0)</f>
        <v>High</v>
      </c>
      <c r="Q548" s="3">
        <v>1</v>
      </c>
      <c r="R548" s="9" t="str">
        <f>VLOOKUP(Q548,Mapping!$A$16:$B$20,2,0)</f>
        <v>Entry Level</v>
      </c>
      <c r="S548" s="9" t="s">
        <v>31</v>
      </c>
      <c r="T548" s="3">
        <v>3</v>
      </c>
      <c r="U548" s="9" t="str">
        <f>VLOOKUP(T548,Mapping!$E$9:$F$12,2,0)</f>
        <v>Neutral</v>
      </c>
      <c r="V548" s="9" t="s">
        <v>16</v>
      </c>
      <c r="W548" s="5">
        <v>2642</v>
      </c>
      <c r="X548" s="3">
        <v>1</v>
      </c>
      <c r="Y548" s="9" t="s">
        <v>17</v>
      </c>
      <c r="Z548" s="4">
        <v>11</v>
      </c>
      <c r="AA548" s="24">
        <f>HR_Analytics[[#This Row],[Salary Hike]]/100</f>
        <v>0.11</v>
      </c>
      <c r="AB548" s="3">
        <v>3</v>
      </c>
      <c r="AC548" s="9" t="str">
        <f>VLOOKUP(AB548,Mapping!$E$2:$F$3,2,0)</f>
        <v>Excellent</v>
      </c>
      <c r="AD548" s="3">
        <v>3</v>
      </c>
      <c r="AE548" s="9" t="str">
        <f>VLOOKUP(AD548,Mapping!$E$16:$F$19,2,0)</f>
        <v>Neutral</v>
      </c>
      <c r="AF548" s="3">
        <v>0</v>
      </c>
      <c r="AG548" s="3">
        <v>1</v>
      </c>
      <c r="AH548" s="3" t="str" cm="1">
        <f t="array" ref="AH548">_xlfn.IFS(HR_Analytics[[#This Row],[Total Working Years]]&lt;=2,"0-2",HR_Analytics[[#This Row],[Total Working Years]]&lt;=5,"2-5",HR_Analytics[[#This Row],[Total Working Years]]&lt;=10,"5-10",HR_Analytics[[#This Row],[Total Working Years]]&lt;=20,"10-20",HR_Analytics[[#This Row],[Total Working Years]]&lt;=40,"20-40")</f>
        <v>0-2</v>
      </c>
      <c r="AI548" s="3">
        <v>6</v>
      </c>
      <c r="AJ548" s="3">
        <v>3</v>
      </c>
      <c r="AK548" s="9" t="str">
        <f>VLOOKUP(AJ548,Mapping!$J$10:$K$13,2,0)</f>
        <v>Better</v>
      </c>
      <c r="AL548" s="3">
        <v>1</v>
      </c>
      <c r="AM548" s="3" t="str" cm="1">
        <f t="array" ref="AM548">_xlfn.IFS(HR_Analytics[[#This Row],[Years At Company]]&lt;=2,"0-2",HR_Analytics[[#This Row],[Years At Company]]&lt;=5,"2-5",HR_Analytics[[#This Row],[Years At Company]]&lt;=10,"5-10",HR_Analytics[[#This Row],[Years At Company]]&lt;=20,"10-20",HR_Analytics[[#This Row],[Years At Company]]&lt;=40,"20-40")</f>
        <v>0-2</v>
      </c>
      <c r="AN548" s="3">
        <v>0</v>
      </c>
      <c r="AO548" s="3" t="str" cm="1">
        <f t="array" ref="AO548">_xlfn.IFS(HR_Analytics[[#This Row],[Years In Current Role]]&lt;=2,"0-2",HR_Analytics[[#This Row],[Years In Current Role]]&lt;=5,"2-5",HR_Analytics[[#This Row],[Years In Current Role]]&lt;=10,"5-10",HR_Analytics[[#This Row],[Years In Current Role]]&lt;=15,"10-15",HR_Analytics[[#This Row],[Years In Current Role]]&gt;15,"Above 15")</f>
        <v>0-2</v>
      </c>
      <c r="AP548" s="3">
        <v>0</v>
      </c>
      <c r="AQ548" s="14" t="str" cm="1">
        <f t="array" ref="AQ548">_xlfn.IFS(HR_Analytics[[#This Row],[Years Since Last Promotion]]&lt;=2,"0-2",HR_Analytics[[#This Row],[Years Since Last Promotion]]&lt;=5,"2-5",HR_Analytics[[#This Row],[Years Since Last Promotion]]&lt;=10,"5-10",HR_Analytics[[#This Row],[Years Since Last Promotion]]&lt;=15,"10-15")</f>
        <v>0-2</v>
      </c>
      <c r="AR548" s="14">
        <v>0</v>
      </c>
      <c r="AS548" s="3" t="str" cm="1">
        <f t="array" ref="AS5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49" spans="1:45" x14ac:dyDescent="0.25">
      <c r="A549" s="12">
        <v>42</v>
      </c>
      <c r="B549" s="12" t="str" cm="1">
        <f t="array" ref="B549">_xlfn.IFS(HR_Analytics[[#This Row],[Age]]&lt;=30,"Below 30",HR_Analytics[[#This Row],[Age]]&lt;=40,"30-40",HR_Analytics[[#This Row],[Age]]&lt;=60,"40-60")</f>
        <v>40-60</v>
      </c>
      <c r="C549" s="9" t="s">
        <v>10</v>
      </c>
      <c r="D549" s="9" t="s">
        <v>18</v>
      </c>
      <c r="E549" s="9" t="s">
        <v>19</v>
      </c>
      <c r="F549" s="3">
        <v>19</v>
      </c>
      <c r="G549" s="3" t="str" cm="1">
        <f t="array" ref="G549">_xlfn.IFS(HR_Analytics[[#This Row],[Distance From Home]]&lt;=5,"1-5",HR_Analytics[[#This Row],[Distance From Home]]&lt;=10,"5-10",HR_Analytics[[#This Row],[Distance From Home]]&lt;=15,"10-15",HR_Analytics[[#This Row],[Distance From Home]]&lt;=20,"15-20",HR_Analytics[[#This Row],[Distance From Home]]&gt;20,"Above 20")</f>
        <v>15-20</v>
      </c>
      <c r="H549" s="3">
        <v>3</v>
      </c>
      <c r="I549" s="9" t="str">
        <f>VLOOKUP(H549,Mapping!$J$2:$K$6,2,0)</f>
        <v>Bachelors</v>
      </c>
      <c r="J549" s="9" t="s">
        <v>25</v>
      </c>
      <c r="K549" s="3">
        <v>752</v>
      </c>
      <c r="L549" s="3">
        <v>3</v>
      </c>
      <c r="M549" s="9" t="str">
        <f>VLOOKUP(L549,Mapping!$A$2:$B$5,2,0)</f>
        <v>Neutral</v>
      </c>
      <c r="N549" s="9" t="s">
        <v>20</v>
      </c>
      <c r="O549" s="3">
        <v>4</v>
      </c>
      <c r="P549" s="9" t="str">
        <f>VLOOKUP(O549,Mapping!$A$9:$B$12,2,0)</f>
        <v>Very High</v>
      </c>
      <c r="Q549" s="3">
        <v>1</v>
      </c>
      <c r="R549" s="9" t="str">
        <f>VLOOKUP(Q549,Mapping!$A$16:$B$20,2,0)</f>
        <v>Entry Level</v>
      </c>
      <c r="S549" s="9" t="s">
        <v>21</v>
      </c>
      <c r="T549" s="3">
        <v>3</v>
      </c>
      <c r="U549" s="9" t="str">
        <f>VLOOKUP(T549,Mapping!$E$9:$F$12,2,0)</f>
        <v>Neutral</v>
      </c>
      <c r="V549" s="9" t="s">
        <v>26</v>
      </c>
      <c r="W549" s="5">
        <v>2759</v>
      </c>
      <c r="X549" s="3">
        <v>6</v>
      </c>
      <c r="Y549" s="9" t="s">
        <v>10</v>
      </c>
      <c r="Z549" s="4">
        <v>12</v>
      </c>
      <c r="AA549" s="24">
        <f>HR_Analytics[[#This Row],[Salary Hike]]/100</f>
        <v>0.12</v>
      </c>
      <c r="AB549" s="3">
        <v>3</v>
      </c>
      <c r="AC549" s="9" t="str">
        <f>VLOOKUP(AB549,Mapping!$E$2:$F$3,2,0)</f>
        <v>Excellent</v>
      </c>
      <c r="AD549" s="3">
        <v>4</v>
      </c>
      <c r="AE549" s="9" t="str">
        <f>VLOOKUP(AD549,Mapping!$E$16:$F$19,2,0)</f>
        <v>Satisfied</v>
      </c>
      <c r="AF549" s="3">
        <v>0</v>
      </c>
      <c r="AG549" s="3">
        <v>7</v>
      </c>
      <c r="AH549" s="3" t="str" cm="1">
        <f t="array" ref="AH549">_xlfn.IFS(HR_Analytics[[#This Row],[Total Working Years]]&lt;=2,"0-2",HR_Analytics[[#This Row],[Total Working Years]]&lt;=5,"2-5",HR_Analytics[[#This Row],[Total Working Years]]&lt;=10,"5-10",HR_Analytics[[#This Row],[Total Working Years]]&lt;=20,"10-20",HR_Analytics[[#This Row],[Total Working Years]]&lt;=40,"20-40")</f>
        <v>5-10</v>
      </c>
      <c r="AI549" s="3">
        <v>2</v>
      </c>
      <c r="AJ549" s="3">
        <v>3</v>
      </c>
      <c r="AK549" s="9" t="str">
        <f>VLOOKUP(AJ549,Mapping!$J$10:$K$13,2,0)</f>
        <v>Better</v>
      </c>
      <c r="AL549" s="3">
        <v>2</v>
      </c>
      <c r="AM549" s="3" t="str" cm="1">
        <f t="array" ref="AM549">_xlfn.IFS(HR_Analytics[[#This Row],[Years At Company]]&lt;=2,"0-2",HR_Analytics[[#This Row],[Years At Company]]&lt;=5,"2-5",HR_Analytics[[#This Row],[Years At Company]]&lt;=10,"5-10",HR_Analytics[[#This Row],[Years At Company]]&lt;=20,"10-20",HR_Analytics[[#This Row],[Years At Company]]&lt;=40,"20-40")</f>
        <v>0-2</v>
      </c>
      <c r="AN549" s="3">
        <v>2</v>
      </c>
      <c r="AO549" s="3" t="str" cm="1">
        <f t="array" ref="AO549">_xlfn.IFS(HR_Analytics[[#This Row],[Years In Current Role]]&lt;=2,"0-2",HR_Analytics[[#This Row],[Years In Current Role]]&lt;=5,"2-5",HR_Analytics[[#This Row],[Years In Current Role]]&lt;=10,"5-10",HR_Analytics[[#This Row],[Years In Current Role]]&lt;=15,"10-15",HR_Analytics[[#This Row],[Years In Current Role]]&gt;15,"Above 15")</f>
        <v>0-2</v>
      </c>
      <c r="AP549" s="3">
        <v>2</v>
      </c>
      <c r="AQ549" s="14" t="str" cm="1">
        <f t="array" ref="AQ549">_xlfn.IFS(HR_Analytics[[#This Row],[Years Since Last Promotion]]&lt;=2,"0-2",HR_Analytics[[#This Row],[Years Since Last Promotion]]&lt;=5,"2-5",HR_Analytics[[#This Row],[Years Since Last Promotion]]&lt;=10,"5-10",HR_Analytics[[#This Row],[Years Since Last Promotion]]&lt;=15,"10-15")</f>
        <v>0-2</v>
      </c>
      <c r="AR549" s="14">
        <v>2</v>
      </c>
      <c r="AS549" s="3" t="str" cm="1">
        <f t="array" ref="AS5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50" spans="1:45" x14ac:dyDescent="0.25">
      <c r="A550" s="12">
        <v>43</v>
      </c>
      <c r="B550" s="12" t="str" cm="1">
        <f t="array" ref="B550">_xlfn.IFS(HR_Analytics[[#This Row],[Age]]&lt;=30,"Below 30",HR_Analytics[[#This Row],[Age]]&lt;=40,"30-40",HR_Analytics[[#This Row],[Age]]&lt;=60,"40-60")</f>
        <v>40-60</v>
      </c>
      <c r="C550" s="9" t="s">
        <v>17</v>
      </c>
      <c r="D550" s="9" t="s">
        <v>18</v>
      </c>
      <c r="E550" s="9" t="s">
        <v>12</v>
      </c>
      <c r="F550" s="3">
        <v>15</v>
      </c>
      <c r="G550" s="3" t="str" cm="1">
        <f t="array" ref="G550">_xlfn.IFS(HR_Analytics[[#This Row],[Distance From Home]]&lt;=5,"1-5",HR_Analytics[[#This Row],[Distance From Home]]&lt;=10,"5-10",HR_Analytics[[#This Row],[Distance From Home]]&lt;=15,"10-15",HR_Analytics[[#This Row],[Distance From Home]]&lt;=20,"15-20",HR_Analytics[[#This Row],[Distance From Home]]&gt;20,"Above 20")</f>
        <v>10-15</v>
      </c>
      <c r="H550" s="3">
        <v>3</v>
      </c>
      <c r="I550" s="9" t="str">
        <f>VLOOKUP(H550,Mapping!$J$2:$K$6,2,0)</f>
        <v>Bachelors</v>
      </c>
      <c r="J550" s="9" t="s">
        <v>13</v>
      </c>
      <c r="K550" s="3">
        <v>754</v>
      </c>
      <c r="L550" s="3">
        <v>4</v>
      </c>
      <c r="M550" s="9" t="str">
        <f>VLOOKUP(L550,Mapping!$A$2:$B$5,2,0)</f>
        <v>Satisfied</v>
      </c>
      <c r="N550" s="9" t="s">
        <v>20</v>
      </c>
      <c r="O550" s="3">
        <v>2</v>
      </c>
      <c r="P550" s="9" t="str">
        <f>VLOOKUP(O550,Mapping!$A$9:$B$12,2,0)</f>
        <v>Medium</v>
      </c>
      <c r="Q550" s="3">
        <v>2</v>
      </c>
      <c r="R550" s="9" t="str">
        <f>VLOOKUP(Q550,Mapping!$A$16:$B$20,2,0)</f>
        <v>Junior</v>
      </c>
      <c r="S550" s="9" t="s">
        <v>15</v>
      </c>
      <c r="T550" s="3">
        <v>4</v>
      </c>
      <c r="U550" s="9" t="str">
        <f>VLOOKUP(T550,Mapping!$E$9:$F$12,2,0)</f>
        <v>Satisfied</v>
      </c>
      <c r="V550" s="9" t="s">
        <v>22</v>
      </c>
      <c r="W550" s="5">
        <v>6804</v>
      </c>
      <c r="X550" s="3">
        <v>3</v>
      </c>
      <c r="Y550" s="9" t="s">
        <v>17</v>
      </c>
      <c r="Z550" s="4">
        <v>18</v>
      </c>
      <c r="AA550" s="24">
        <f>HR_Analytics[[#This Row],[Salary Hike]]/100</f>
        <v>0.18</v>
      </c>
      <c r="AB550" s="3">
        <v>3</v>
      </c>
      <c r="AC550" s="9" t="str">
        <f>VLOOKUP(AB550,Mapping!$E$2:$F$3,2,0)</f>
        <v>Excellent</v>
      </c>
      <c r="AD550" s="3">
        <v>3</v>
      </c>
      <c r="AE550" s="9" t="str">
        <f>VLOOKUP(AD550,Mapping!$E$16:$F$19,2,0)</f>
        <v>Neutral</v>
      </c>
      <c r="AF550" s="3">
        <v>1</v>
      </c>
      <c r="AG550" s="3">
        <v>7</v>
      </c>
      <c r="AH550" s="3" t="str" cm="1">
        <f t="array" ref="AH550">_xlfn.IFS(HR_Analytics[[#This Row],[Total Working Years]]&lt;=2,"0-2",HR_Analytics[[#This Row],[Total Working Years]]&lt;=5,"2-5",HR_Analytics[[#This Row],[Total Working Years]]&lt;=10,"5-10",HR_Analytics[[#This Row],[Total Working Years]]&lt;=20,"10-20",HR_Analytics[[#This Row],[Total Working Years]]&lt;=40,"20-40")</f>
        <v>5-10</v>
      </c>
      <c r="AI550" s="3">
        <v>5</v>
      </c>
      <c r="AJ550" s="3">
        <v>3</v>
      </c>
      <c r="AK550" s="9" t="str">
        <f>VLOOKUP(AJ550,Mapping!$J$10:$K$13,2,0)</f>
        <v>Better</v>
      </c>
      <c r="AL550" s="3">
        <v>2</v>
      </c>
      <c r="AM550" s="3" t="str" cm="1">
        <f t="array" ref="AM550">_xlfn.IFS(HR_Analytics[[#This Row],[Years At Company]]&lt;=2,"0-2",HR_Analytics[[#This Row],[Years At Company]]&lt;=5,"2-5",HR_Analytics[[#This Row],[Years At Company]]&lt;=10,"5-10",HR_Analytics[[#This Row],[Years At Company]]&lt;=20,"10-20",HR_Analytics[[#This Row],[Years At Company]]&lt;=40,"20-40")</f>
        <v>0-2</v>
      </c>
      <c r="AN550" s="3">
        <v>2</v>
      </c>
      <c r="AO550" s="3" t="str" cm="1">
        <f t="array" ref="AO550">_xlfn.IFS(HR_Analytics[[#This Row],[Years In Current Role]]&lt;=2,"0-2",HR_Analytics[[#This Row],[Years In Current Role]]&lt;=5,"2-5",HR_Analytics[[#This Row],[Years In Current Role]]&lt;=10,"5-10",HR_Analytics[[#This Row],[Years In Current Role]]&lt;=15,"10-15",HR_Analytics[[#This Row],[Years In Current Role]]&gt;15,"Above 15")</f>
        <v>0-2</v>
      </c>
      <c r="AP550" s="3">
        <v>2</v>
      </c>
      <c r="AQ550" s="14" t="str" cm="1">
        <f t="array" ref="AQ550">_xlfn.IFS(HR_Analytics[[#This Row],[Years Since Last Promotion]]&lt;=2,"0-2",HR_Analytics[[#This Row],[Years Since Last Promotion]]&lt;=5,"2-5",HR_Analytics[[#This Row],[Years Since Last Promotion]]&lt;=10,"5-10",HR_Analytics[[#This Row],[Years Since Last Promotion]]&lt;=15,"10-15")</f>
        <v>0-2</v>
      </c>
      <c r="AR550" s="14">
        <v>2</v>
      </c>
      <c r="AS550" s="3" t="str" cm="1">
        <f t="array" ref="AS5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51" spans="1:45" x14ac:dyDescent="0.25">
      <c r="A551" s="12">
        <v>34</v>
      </c>
      <c r="B551" s="12" t="str" cm="1">
        <f t="array" ref="B551">_xlfn.IFS(HR_Analytics[[#This Row],[Age]]&lt;=30,"Below 30",HR_Analytics[[#This Row],[Age]]&lt;=40,"30-40",HR_Analytics[[#This Row],[Age]]&lt;=60,"40-60")</f>
        <v>30-40</v>
      </c>
      <c r="C551" s="9" t="s">
        <v>17</v>
      </c>
      <c r="D551" s="9" t="s">
        <v>11</v>
      </c>
      <c r="E551" s="9" t="s">
        <v>19</v>
      </c>
      <c r="F551" s="3">
        <v>8</v>
      </c>
      <c r="G551" s="3" t="str" cm="1">
        <f t="array" ref="G551">_xlfn.IFS(HR_Analytics[[#This Row],[Distance From Home]]&lt;=5,"1-5",HR_Analytics[[#This Row],[Distance From Home]]&lt;=10,"5-10",HR_Analytics[[#This Row],[Distance From Home]]&lt;=15,"10-15",HR_Analytics[[#This Row],[Distance From Home]]&lt;=20,"15-20",HR_Analytics[[#This Row],[Distance From Home]]&gt;20,"Above 20")</f>
        <v>5-10</v>
      </c>
      <c r="H551" s="3">
        <v>2</v>
      </c>
      <c r="I551" s="9" t="str">
        <f>VLOOKUP(H551,Mapping!$J$2:$K$6,2,0)</f>
        <v>College</v>
      </c>
      <c r="J551" s="9" t="s">
        <v>25</v>
      </c>
      <c r="K551" s="3">
        <v>757</v>
      </c>
      <c r="L551" s="3">
        <v>2</v>
      </c>
      <c r="M551" s="9" t="str">
        <f>VLOOKUP(L551,Mapping!$A$2:$B$5,2,0)</f>
        <v>Dissatisfied</v>
      </c>
      <c r="N551" s="9" t="s">
        <v>14</v>
      </c>
      <c r="O551" s="3">
        <v>3</v>
      </c>
      <c r="P551" s="9" t="str">
        <f>VLOOKUP(O551,Mapping!$A$9:$B$12,2,0)</f>
        <v>High</v>
      </c>
      <c r="Q551" s="3">
        <v>2</v>
      </c>
      <c r="R551" s="9" t="str">
        <f>VLOOKUP(Q551,Mapping!$A$16:$B$20,2,0)</f>
        <v>Junior</v>
      </c>
      <c r="S551" s="9" t="s">
        <v>28</v>
      </c>
      <c r="T551" s="3">
        <v>3</v>
      </c>
      <c r="U551" s="9" t="str">
        <f>VLOOKUP(T551,Mapping!$E$9:$F$12,2,0)</f>
        <v>Neutral</v>
      </c>
      <c r="V551" s="9" t="s">
        <v>16</v>
      </c>
      <c r="W551" s="5">
        <v>6142</v>
      </c>
      <c r="X551" s="3">
        <v>3</v>
      </c>
      <c r="Y551" s="9" t="s">
        <v>17</v>
      </c>
      <c r="Z551" s="4">
        <v>11</v>
      </c>
      <c r="AA551" s="24">
        <f>HR_Analytics[[#This Row],[Salary Hike]]/100</f>
        <v>0.11</v>
      </c>
      <c r="AB551" s="3">
        <v>3</v>
      </c>
      <c r="AC551" s="9" t="str">
        <f>VLOOKUP(AB551,Mapping!$E$2:$F$3,2,0)</f>
        <v>Excellent</v>
      </c>
      <c r="AD551" s="3">
        <v>4</v>
      </c>
      <c r="AE551" s="9" t="str">
        <f>VLOOKUP(AD551,Mapping!$E$16:$F$19,2,0)</f>
        <v>Satisfied</v>
      </c>
      <c r="AF551" s="3">
        <v>0</v>
      </c>
      <c r="AG551" s="3">
        <v>10</v>
      </c>
      <c r="AH551" s="3" t="str" cm="1">
        <f t="array" ref="AH551">_xlfn.IFS(HR_Analytics[[#This Row],[Total Working Years]]&lt;=2,"0-2",HR_Analytics[[#This Row],[Total Working Years]]&lt;=5,"2-5",HR_Analytics[[#This Row],[Total Working Years]]&lt;=10,"5-10",HR_Analytics[[#This Row],[Total Working Years]]&lt;=20,"10-20",HR_Analytics[[#This Row],[Total Working Years]]&lt;=40,"20-40")</f>
        <v>5-10</v>
      </c>
      <c r="AI551" s="3">
        <v>2</v>
      </c>
      <c r="AJ551" s="3">
        <v>3</v>
      </c>
      <c r="AK551" s="9" t="str">
        <f>VLOOKUP(AJ551,Mapping!$J$10:$K$13,2,0)</f>
        <v>Better</v>
      </c>
      <c r="AL551" s="3">
        <v>5</v>
      </c>
      <c r="AM551" s="3" t="str" cm="1">
        <f t="array" ref="AM551">_xlfn.IFS(HR_Analytics[[#This Row],[Years At Company]]&lt;=2,"0-2",HR_Analytics[[#This Row],[Years At Company]]&lt;=5,"2-5",HR_Analytics[[#This Row],[Years At Company]]&lt;=10,"5-10",HR_Analytics[[#This Row],[Years At Company]]&lt;=20,"10-20",HR_Analytics[[#This Row],[Years At Company]]&lt;=40,"20-40")</f>
        <v>2-5</v>
      </c>
      <c r="AN551" s="3">
        <v>1</v>
      </c>
      <c r="AO551" s="3" t="str" cm="1">
        <f t="array" ref="AO551">_xlfn.IFS(HR_Analytics[[#This Row],[Years In Current Role]]&lt;=2,"0-2",HR_Analytics[[#This Row],[Years In Current Role]]&lt;=5,"2-5",HR_Analytics[[#This Row],[Years In Current Role]]&lt;=10,"5-10",HR_Analytics[[#This Row],[Years In Current Role]]&lt;=15,"10-15",HR_Analytics[[#This Row],[Years In Current Role]]&gt;15,"Above 15")</f>
        <v>0-2</v>
      </c>
      <c r="AP551" s="3">
        <v>4</v>
      </c>
      <c r="AQ551" s="14" t="str" cm="1">
        <f t="array" ref="AQ551">_xlfn.IFS(HR_Analytics[[#This Row],[Years Since Last Promotion]]&lt;=2,"0-2",HR_Analytics[[#This Row],[Years Since Last Promotion]]&lt;=5,"2-5",HR_Analytics[[#This Row],[Years Since Last Promotion]]&lt;=10,"5-10",HR_Analytics[[#This Row],[Years Since Last Promotion]]&lt;=15,"10-15")</f>
        <v>2-5</v>
      </c>
      <c r="AR551" s="14">
        <v>3</v>
      </c>
      <c r="AS551" s="3" t="str" cm="1">
        <f t="array" ref="AS5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52" spans="1:45" x14ac:dyDescent="0.25">
      <c r="A552" s="12">
        <v>23</v>
      </c>
      <c r="B552" s="12" t="str" cm="1">
        <f t="array" ref="B552">_xlfn.IFS(HR_Analytics[[#This Row],[Age]]&lt;=30,"Below 30",HR_Analytics[[#This Row],[Age]]&lt;=40,"30-40",HR_Analytics[[#This Row],[Age]]&lt;=60,"40-60")</f>
        <v>Below 30</v>
      </c>
      <c r="C552" s="9" t="s">
        <v>17</v>
      </c>
      <c r="D552" s="9" t="s">
        <v>11</v>
      </c>
      <c r="E552" s="9" t="s">
        <v>19</v>
      </c>
      <c r="F552" s="3">
        <v>9</v>
      </c>
      <c r="G552" s="3" t="str" cm="1">
        <f t="array" ref="G552">_xlfn.IFS(HR_Analytics[[#This Row],[Distance From Home]]&lt;=5,"1-5",HR_Analytics[[#This Row],[Distance From Home]]&lt;=10,"5-10",HR_Analytics[[#This Row],[Distance From Home]]&lt;=15,"10-15",HR_Analytics[[#This Row],[Distance From Home]]&lt;=20,"15-20",HR_Analytics[[#This Row],[Distance From Home]]&gt;20,"Above 20")</f>
        <v>5-10</v>
      </c>
      <c r="H552" s="3">
        <v>1</v>
      </c>
      <c r="I552" s="9" t="str">
        <f>VLOOKUP(H552,Mapping!$J$2:$K$6,2,0)</f>
        <v>Below College</v>
      </c>
      <c r="J552" s="9" t="s">
        <v>25</v>
      </c>
      <c r="K552" s="3">
        <v>758</v>
      </c>
      <c r="L552" s="3">
        <v>2</v>
      </c>
      <c r="M552" s="9" t="str">
        <f>VLOOKUP(L552,Mapping!$A$2:$B$5,2,0)</f>
        <v>Dissatisfied</v>
      </c>
      <c r="N552" s="9" t="s">
        <v>20</v>
      </c>
      <c r="O552" s="3">
        <v>3</v>
      </c>
      <c r="P552" s="9" t="str">
        <f>VLOOKUP(O552,Mapping!$A$9:$B$12,2,0)</f>
        <v>High</v>
      </c>
      <c r="Q552" s="3">
        <v>1</v>
      </c>
      <c r="R552" s="9" t="str">
        <f>VLOOKUP(Q552,Mapping!$A$16:$B$20,2,0)</f>
        <v>Entry Level</v>
      </c>
      <c r="S552" s="9" t="s">
        <v>24</v>
      </c>
      <c r="T552" s="3">
        <v>1</v>
      </c>
      <c r="U552" s="9" t="str">
        <f>VLOOKUP(T552,Mapping!$E$9:$F$12,2,0)</f>
        <v>Very Dissatisfied</v>
      </c>
      <c r="V552" s="9" t="s">
        <v>22</v>
      </c>
      <c r="W552" s="5">
        <v>2500</v>
      </c>
      <c r="X552" s="3">
        <v>1</v>
      </c>
      <c r="Y552" s="9" t="s">
        <v>17</v>
      </c>
      <c r="Z552" s="4">
        <v>14</v>
      </c>
      <c r="AA552" s="24">
        <f>HR_Analytics[[#This Row],[Salary Hike]]/100</f>
        <v>0.14000000000000001</v>
      </c>
      <c r="AB552" s="3">
        <v>3</v>
      </c>
      <c r="AC552" s="9" t="str">
        <f>VLOOKUP(AB552,Mapping!$E$2:$F$3,2,0)</f>
        <v>Excellent</v>
      </c>
      <c r="AD552" s="3">
        <v>4</v>
      </c>
      <c r="AE552" s="9" t="str">
        <f>VLOOKUP(AD552,Mapping!$E$16:$F$19,2,0)</f>
        <v>Satisfied</v>
      </c>
      <c r="AF552" s="3">
        <v>1</v>
      </c>
      <c r="AG552" s="3">
        <v>5</v>
      </c>
      <c r="AH552" s="3" t="str" cm="1">
        <f t="array" ref="AH552">_xlfn.IFS(HR_Analytics[[#This Row],[Total Working Years]]&lt;=2,"0-2",HR_Analytics[[#This Row],[Total Working Years]]&lt;=5,"2-5",HR_Analytics[[#This Row],[Total Working Years]]&lt;=10,"5-10",HR_Analytics[[#This Row],[Total Working Years]]&lt;=20,"10-20",HR_Analytics[[#This Row],[Total Working Years]]&lt;=40,"20-40")</f>
        <v>2-5</v>
      </c>
      <c r="AI552" s="3">
        <v>2</v>
      </c>
      <c r="AJ552" s="3">
        <v>4</v>
      </c>
      <c r="AK552" s="9" t="str">
        <f>VLOOKUP(AJ552,Mapping!$J$10:$K$13,2,0)</f>
        <v>Best</v>
      </c>
      <c r="AL552" s="3">
        <v>4</v>
      </c>
      <c r="AM552" s="3" t="str" cm="1">
        <f t="array" ref="AM552">_xlfn.IFS(HR_Analytics[[#This Row],[Years At Company]]&lt;=2,"0-2",HR_Analytics[[#This Row],[Years At Company]]&lt;=5,"2-5",HR_Analytics[[#This Row],[Years At Company]]&lt;=10,"5-10",HR_Analytics[[#This Row],[Years At Company]]&lt;=20,"10-20",HR_Analytics[[#This Row],[Years At Company]]&lt;=40,"20-40")</f>
        <v>2-5</v>
      </c>
      <c r="AN552" s="3">
        <v>3</v>
      </c>
      <c r="AO552" s="3" t="str" cm="1">
        <f t="array" ref="AO552">_xlfn.IFS(HR_Analytics[[#This Row],[Years In Current Role]]&lt;=2,"0-2",HR_Analytics[[#This Row],[Years In Current Role]]&lt;=5,"2-5",HR_Analytics[[#This Row],[Years In Current Role]]&lt;=10,"5-10",HR_Analytics[[#This Row],[Years In Current Role]]&lt;=15,"10-15",HR_Analytics[[#This Row],[Years In Current Role]]&gt;15,"Above 15")</f>
        <v>2-5</v>
      </c>
      <c r="AP552" s="3">
        <v>0</v>
      </c>
      <c r="AQ552" s="14" t="str" cm="1">
        <f t="array" ref="AQ552">_xlfn.IFS(HR_Analytics[[#This Row],[Years Since Last Promotion]]&lt;=2,"0-2",HR_Analytics[[#This Row],[Years Since Last Promotion]]&lt;=5,"2-5",HR_Analytics[[#This Row],[Years Since Last Promotion]]&lt;=10,"5-10",HR_Analytics[[#This Row],[Years Since Last Promotion]]&lt;=15,"10-15")</f>
        <v>0-2</v>
      </c>
      <c r="AR552" s="14">
        <v>2</v>
      </c>
      <c r="AS552" s="3" t="str" cm="1">
        <f t="array" ref="AS5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53" spans="1:45" x14ac:dyDescent="0.25">
      <c r="A553" s="12">
        <v>39</v>
      </c>
      <c r="B553" s="12" t="str" cm="1">
        <f t="array" ref="B553">_xlfn.IFS(HR_Analytics[[#This Row],[Age]]&lt;=30,"Below 30",HR_Analytics[[#This Row],[Age]]&lt;=40,"30-40",HR_Analytics[[#This Row],[Age]]&lt;=60,"40-60")</f>
        <v>30-40</v>
      </c>
      <c r="C553" s="9" t="s">
        <v>17</v>
      </c>
      <c r="D553" s="9" t="s">
        <v>11</v>
      </c>
      <c r="E553" s="9" t="s">
        <v>35</v>
      </c>
      <c r="F553" s="3">
        <v>3</v>
      </c>
      <c r="G553" s="3" t="str" cm="1">
        <f t="array" ref="G553">_xlfn.IFS(HR_Analytics[[#This Row],[Distance From Home]]&lt;=5,"1-5",HR_Analytics[[#This Row],[Distance From Home]]&lt;=10,"5-10",HR_Analytics[[#This Row],[Distance From Home]]&lt;=15,"10-15",HR_Analytics[[#This Row],[Distance From Home]]&lt;=20,"15-20",HR_Analytics[[#This Row],[Distance From Home]]&gt;20,"Above 20")</f>
        <v>1-5</v>
      </c>
      <c r="H553" s="3">
        <v>3</v>
      </c>
      <c r="I553" s="9" t="str">
        <f>VLOOKUP(H553,Mapping!$J$2:$K$6,2,0)</f>
        <v>Bachelors</v>
      </c>
      <c r="J553" s="9" t="s">
        <v>35</v>
      </c>
      <c r="K553" s="3">
        <v>760</v>
      </c>
      <c r="L553" s="3">
        <v>3</v>
      </c>
      <c r="M553" s="9" t="str">
        <f>VLOOKUP(L553,Mapping!$A$2:$B$5,2,0)</f>
        <v>Neutral</v>
      </c>
      <c r="N553" s="9" t="s">
        <v>14</v>
      </c>
      <c r="O553" s="3">
        <v>4</v>
      </c>
      <c r="P553" s="9" t="str">
        <f>VLOOKUP(O553,Mapping!$A$9:$B$12,2,0)</f>
        <v>Very High</v>
      </c>
      <c r="Q553" s="3">
        <v>2</v>
      </c>
      <c r="R553" s="9" t="str">
        <f>VLOOKUP(Q553,Mapping!$A$16:$B$20,2,0)</f>
        <v>Junior</v>
      </c>
      <c r="S553" s="9" t="s">
        <v>35</v>
      </c>
      <c r="T553" s="3">
        <v>2</v>
      </c>
      <c r="U553" s="9" t="str">
        <f>VLOOKUP(T553,Mapping!$E$9:$F$12,2,0)</f>
        <v>Dissatisfied</v>
      </c>
      <c r="V553" s="9" t="s">
        <v>22</v>
      </c>
      <c r="W553" s="5">
        <v>6389</v>
      </c>
      <c r="X553" s="3">
        <v>9</v>
      </c>
      <c r="Y553" s="9" t="s">
        <v>17</v>
      </c>
      <c r="Z553" s="4">
        <v>15</v>
      </c>
      <c r="AA553" s="24">
        <f>HR_Analytics[[#This Row],[Salary Hike]]/100</f>
        <v>0.15</v>
      </c>
      <c r="AB553" s="3">
        <v>3</v>
      </c>
      <c r="AC553" s="9" t="str">
        <f>VLOOKUP(AB553,Mapping!$E$2:$F$3,2,0)</f>
        <v>Excellent</v>
      </c>
      <c r="AD553" s="3">
        <v>3</v>
      </c>
      <c r="AE553" s="9" t="str">
        <f>VLOOKUP(AD553,Mapping!$E$16:$F$19,2,0)</f>
        <v>Neutral</v>
      </c>
      <c r="AF553" s="3">
        <v>1</v>
      </c>
      <c r="AG553" s="3">
        <v>12</v>
      </c>
      <c r="AH553" s="3" t="str" cm="1">
        <f t="array" ref="AH553">_xlfn.IFS(HR_Analytics[[#This Row],[Total Working Years]]&lt;=2,"0-2",HR_Analytics[[#This Row],[Total Working Years]]&lt;=5,"2-5",HR_Analytics[[#This Row],[Total Working Years]]&lt;=10,"5-10",HR_Analytics[[#This Row],[Total Working Years]]&lt;=20,"10-20",HR_Analytics[[#This Row],[Total Working Years]]&lt;=40,"20-40")</f>
        <v>10-20</v>
      </c>
      <c r="AI553" s="3">
        <v>3</v>
      </c>
      <c r="AJ553" s="3">
        <v>1</v>
      </c>
      <c r="AK553" s="9" t="str">
        <f>VLOOKUP(AJ553,Mapping!$J$10:$K$13,2,0)</f>
        <v>Bad</v>
      </c>
      <c r="AL553" s="3">
        <v>8</v>
      </c>
      <c r="AM553" s="3" t="str" cm="1">
        <f t="array" ref="AM553">_xlfn.IFS(HR_Analytics[[#This Row],[Years At Company]]&lt;=2,"0-2",HR_Analytics[[#This Row],[Years At Company]]&lt;=5,"2-5",HR_Analytics[[#This Row],[Years At Company]]&lt;=10,"5-10",HR_Analytics[[#This Row],[Years At Company]]&lt;=20,"10-20",HR_Analytics[[#This Row],[Years At Company]]&lt;=40,"20-40")</f>
        <v>5-10</v>
      </c>
      <c r="AN553" s="3">
        <v>3</v>
      </c>
      <c r="AO553" s="3" t="str" cm="1">
        <f t="array" ref="AO553">_xlfn.IFS(HR_Analytics[[#This Row],[Years In Current Role]]&lt;=2,"0-2",HR_Analytics[[#This Row],[Years In Current Role]]&lt;=5,"2-5",HR_Analytics[[#This Row],[Years In Current Role]]&lt;=10,"5-10",HR_Analytics[[#This Row],[Years In Current Role]]&lt;=15,"10-15",HR_Analytics[[#This Row],[Years In Current Role]]&gt;15,"Above 15")</f>
        <v>2-5</v>
      </c>
      <c r="AP553" s="3">
        <v>3</v>
      </c>
      <c r="AQ553" s="14" t="str" cm="1">
        <f t="array" ref="AQ553">_xlfn.IFS(HR_Analytics[[#This Row],[Years Since Last Promotion]]&lt;=2,"0-2",HR_Analytics[[#This Row],[Years Since Last Promotion]]&lt;=5,"2-5",HR_Analytics[[#This Row],[Years Since Last Promotion]]&lt;=10,"5-10",HR_Analytics[[#This Row],[Years Since Last Promotion]]&lt;=15,"10-15")</f>
        <v>2-5</v>
      </c>
      <c r="AR553" s="14">
        <v>6</v>
      </c>
      <c r="AS553" s="3" t="str" cm="1">
        <f t="array" ref="AS5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54" spans="1:45" x14ac:dyDescent="0.25">
      <c r="A554" s="12">
        <v>56</v>
      </c>
      <c r="B554" s="12" t="str" cm="1">
        <f t="array" ref="B554">_xlfn.IFS(HR_Analytics[[#This Row],[Age]]&lt;=30,"Below 30",HR_Analytics[[#This Row],[Age]]&lt;=40,"30-40",HR_Analytics[[#This Row],[Age]]&lt;=60,"40-60")</f>
        <v>40-60</v>
      </c>
      <c r="C554" s="9" t="s">
        <v>17</v>
      </c>
      <c r="D554" s="9" t="s">
        <v>11</v>
      </c>
      <c r="E554" s="9" t="s">
        <v>19</v>
      </c>
      <c r="F554" s="3">
        <v>9</v>
      </c>
      <c r="G554" s="3" t="str" cm="1">
        <f t="array" ref="G554">_xlfn.IFS(HR_Analytics[[#This Row],[Distance From Home]]&lt;=5,"1-5",HR_Analytics[[#This Row],[Distance From Home]]&lt;=10,"5-10",HR_Analytics[[#This Row],[Distance From Home]]&lt;=15,"10-15",HR_Analytics[[#This Row],[Distance From Home]]&lt;=20,"15-20",HR_Analytics[[#This Row],[Distance From Home]]&gt;20,"Above 20")</f>
        <v>5-10</v>
      </c>
      <c r="H554" s="3">
        <v>3</v>
      </c>
      <c r="I554" s="9" t="str">
        <f>VLOOKUP(H554,Mapping!$J$2:$K$6,2,0)</f>
        <v>Bachelors</v>
      </c>
      <c r="J554" s="9" t="s">
        <v>25</v>
      </c>
      <c r="K554" s="3">
        <v>762</v>
      </c>
      <c r="L554" s="3">
        <v>3</v>
      </c>
      <c r="M554" s="9" t="str">
        <f>VLOOKUP(L554,Mapping!$A$2:$B$5,2,0)</f>
        <v>Neutral</v>
      </c>
      <c r="N554" s="9" t="s">
        <v>20</v>
      </c>
      <c r="O554" s="3">
        <v>3</v>
      </c>
      <c r="P554" s="9" t="str">
        <f>VLOOKUP(O554,Mapping!$A$9:$B$12,2,0)</f>
        <v>High</v>
      </c>
      <c r="Q554" s="3">
        <v>4</v>
      </c>
      <c r="R554" s="9" t="str">
        <f>VLOOKUP(Q554,Mapping!$A$16:$B$20,2,0)</f>
        <v>Senior</v>
      </c>
      <c r="S554" s="9" t="s">
        <v>28</v>
      </c>
      <c r="T554" s="3">
        <v>4</v>
      </c>
      <c r="U554" s="9" t="str">
        <f>VLOOKUP(T554,Mapping!$E$9:$F$12,2,0)</f>
        <v>Satisfied</v>
      </c>
      <c r="V554" s="9" t="s">
        <v>22</v>
      </c>
      <c r="W554" s="5">
        <v>11103</v>
      </c>
      <c r="X554" s="3">
        <v>7</v>
      </c>
      <c r="Y554" s="9" t="s">
        <v>17</v>
      </c>
      <c r="Z554" s="4">
        <v>11</v>
      </c>
      <c r="AA554" s="24">
        <f>HR_Analytics[[#This Row],[Salary Hike]]/100</f>
        <v>0.11</v>
      </c>
      <c r="AB554" s="3">
        <v>3</v>
      </c>
      <c r="AC554" s="9" t="str">
        <f>VLOOKUP(AB554,Mapping!$E$2:$F$3,2,0)</f>
        <v>Excellent</v>
      </c>
      <c r="AD554" s="3">
        <v>3</v>
      </c>
      <c r="AE554" s="9" t="str">
        <f>VLOOKUP(AD554,Mapping!$E$16:$F$19,2,0)</f>
        <v>Neutral</v>
      </c>
      <c r="AF554" s="3">
        <v>0</v>
      </c>
      <c r="AG554" s="3">
        <v>30</v>
      </c>
      <c r="AH554" s="3" t="str" cm="1">
        <f t="array" ref="AH554">_xlfn.IFS(HR_Analytics[[#This Row],[Total Working Years]]&lt;=2,"0-2",HR_Analytics[[#This Row],[Total Working Years]]&lt;=5,"2-5",HR_Analytics[[#This Row],[Total Working Years]]&lt;=10,"5-10",HR_Analytics[[#This Row],[Total Working Years]]&lt;=20,"10-20",HR_Analytics[[#This Row],[Total Working Years]]&lt;=40,"20-40")</f>
        <v>20-40</v>
      </c>
      <c r="AI554" s="3">
        <v>1</v>
      </c>
      <c r="AJ554" s="3">
        <v>2</v>
      </c>
      <c r="AK554" s="9" t="str">
        <f>VLOOKUP(AJ554,Mapping!$J$10:$K$13,2,0)</f>
        <v>Good</v>
      </c>
      <c r="AL554" s="3">
        <v>10</v>
      </c>
      <c r="AM554" s="3" t="str" cm="1">
        <f t="array" ref="AM554">_xlfn.IFS(HR_Analytics[[#This Row],[Years At Company]]&lt;=2,"0-2",HR_Analytics[[#This Row],[Years At Company]]&lt;=5,"2-5",HR_Analytics[[#This Row],[Years At Company]]&lt;=10,"5-10",HR_Analytics[[#This Row],[Years At Company]]&lt;=20,"10-20",HR_Analytics[[#This Row],[Years At Company]]&lt;=40,"20-40")</f>
        <v>5-10</v>
      </c>
      <c r="AN554" s="3">
        <v>7</v>
      </c>
      <c r="AO554" s="3" t="str" cm="1">
        <f t="array" ref="AO554">_xlfn.IFS(HR_Analytics[[#This Row],[Years In Current Role]]&lt;=2,"0-2",HR_Analytics[[#This Row],[Years In Current Role]]&lt;=5,"2-5",HR_Analytics[[#This Row],[Years In Current Role]]&lt;=10,"5-10",HR_Analytics[[#This Row],[Years In Current Role]]&lt;=15,"10-15",HR_Analytics[[#This Row],[Years In Current Role]]&gt;15,"Above 15")</f>
        <v>5-10</v>
      </c>
      <c r="AP554" s="3">
        <v>1</v>
      </c>
      <c r="AQ554" s="14" t="str" cm="1">
        <f t="array" ref="AQ554">_xlfn.IFS(HR_Analytics[[#This Row],[Years Since Last Promotion]]&lt;=2,"0-2",HR_Analytics[[#This Row],[Years Since Last Promotion]]&lt;=5,"2-5",HR_Analytics[[#This Row],[Years Since Last Promotion]]&lt;=10,"5-10",HR_Analytics[[#This Row],[Years Since Last Promotion]]&lt;=15,"10-15")</f>
        <v>0-2</v>
      </c>
      <c r="AR554" s="14">
        <v>1</v>
      </c>
      <c r="AS554" s="3" t="str" cm="1">
        <f t="array" ref="AS5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55" spans="1:45" x14ac:dyDescent="0.25">
      <c r="A555" s="12">
        <v>40</v>
      </c>
      <c r="B555" s="12" t="str" cm="1">
        <f t="array" ref="B555">_xlfn.IFS(HR_Analytics[[#This Row],[Age]]&lt;=30,"Below 30",HR_Analytics[[#This Row],[Age]]&lt;=40,"30-40",HR_Analytics[[#This Row],[Age]]&lt;=60,"40-60")</f>
        <v>30-40</v>
      </c>
      <c r="C555" s="9" t="s">
        <v>17</v>
      </c>
      <c r="D555" s="9" t="s">
        <v>11</v>
      </c>
      <c r="E555" s="9" t="s">
        <v>19</v>
      </c>
      <c r="F555" s="3">
        <v>2</v>
      </c>
      <c r="G555" s="3" t="str" cm="1">
        <f t="array" ref="G555">_xlfn.IFS(HR_Analytics[[#This Row],[Distance From Home]]&lt;=5,"1-5",HR_Analytics[[#This Row],[Distance From Home]]&lt;=10,"5-10",HR_Analytics[[#This Row],[Distance From Home]]&lt;=15,"10-15",HR_Analytics[[#This Row],[Distance From Home]]&lt;=20,"15-20",HR_Analytics[[#This Row],[Distance From Home]]&gt;20,"Above 20")</f>
        <v>1-5</v>
      </c>
      <c r="H555" s="3">
        <v>1</v>
      </c>
      <c r="I555" s="9" t="str">
        <f>VLOOKUP(H555,Mapping!$J$2:$K$6,2,0)</f>
        <v>Below College</v>
      </c>
      <c r="J555" s="9" t="s">
        <v>25</v>
      </c>
      <c r="K555" s="3">
        <v>763</v>
      </c>
      <c r="L555" s="3">
        <v>4</v>
      </c>
      <c r="M555" s="9" t="str">
        <f>VLOOKUP(L555,Mapping!$A$2:$B$5,2,0)</f>
        <v>Satisfied</v>
      </c>
      <c r="N555" s="9" t="s">
        <v>14</v>
      </c>
      <c r="O555" s="3">
        <v>2</v>
      </c>
      <c r="P555" s="9" t="str">
        <f>VLOOKUP(O555,Mapping!$A$9:$B$12,2,0)</f>
        <v>Medium</v>
      </c>
      <c r="Q555" s="3">
        <v>1</v>
      </c>
      <c r="R555" s="9" t="str">
        <f>VLOOKUP(Q555,Mapping!$A$16:$B$20,2,0)</f>
        <v>Entry Level</v>
      </c>
      <c r="S555" s="9" t="s">
        <v>21</v>
      </c>
      <c r="T555" s="3">
        <v>4</v>
      </c>
      <c r="U555" s="9" t="str">
        <f>VLOOKUP(T555,Mapping!$E$9:$F$12,2,0)</f>
        <v>Satisfied</v>
      </c>
      <c r="V555" s="9" t="s">
        <v>16</v>
      </c>
      <c r="W555" s="5">
        <v>2342</v>
      </c>
      <c r="X555" s="3">
        <v>0</v>
      </c>
      <c r="Y555" s="9" t="s">
        <v>10</v>
      </c>
      <c r="Z555" s="4">
        <v>20</v>
      </c>
      <c r="AA555" s="24">
        <f>HR_Analytics[[#This Row],[Salary Hike]]/100</f>
        <v>0.2</v>
      </c>
      <c r="AB555" s="3">
        <v>4</v>
      </c>
      <c r="AC555" s="9" t="str">
        <f>VLOOKUP(AB555,Mapping!$E$2:$F$3,2,0)</f>
        <v>Outstanding</v>
      </c>
      <c r="AD555" s="3">
        <v>4</v>
      </c>
      <c r="AE555" s="9" t="str">
        <f>VLOOKUP(AD555,Mapping!$E$16:$F$19,2,0)</f>
        <v>Satisfied</v>
      </c>
      <c r="AF555" s="3">
        <v>0</v>
      </c>
      <c r="AG555" s="3">
        <v>5</v>
      </c>
      <c r="AH555" s="3" t="str" cm="1">
        <f t="array" ref="AH555">_xlfn.IFS(HR_Analytics[[#This Row],[Total Working Years]]&lt;=2,"0-2",HR_Analytics[[#This Row],[Total Working Years]]&lt;=5,"2-5",HR_Analytics[[#This Row],[Total Working Years]]&lt;=10,"5-10",HR_Analytics[[#This Row],[Total Working Years]]&lt;=20,"10-20",HR_Analytics[[#This Row],[Total Working Years]]&lt;=40,"20-40")</f>
        <v>2-5</v>
      </c>
      <c r="AI555" s="3">
        <v>2</v>
      </c>
      <c r="AJ555" s="3">
        <v>2</v>
      </c>
      <c r="AK555" s="9" t="str">
        <f>VLOOKUP(AJ555,Mapping!$J$10:$K$13,2,0)</f>
        <v>Good</v>
      </c>
      <c r="AL555" s="3">
        <v>4</v>
      </c>
      <c r="AM555" s="3" t="str" cm="1">
        <f t="array" ref="AM555">_xlfn.IFS(HR_Analytics[[#This Row],[Years At Company]]&lt;=2,"0-2",HR_Analytics[[#This Row],[Years At Company]]&lt;=5,"2-5",HR_Analytics[[#This Row],[Years At Company]]&lt;=10,"5-10",HR_Analytics[[#This Row],[Years At Company]]&lt;=20,"10-20",HR_Analytics[[#This Row],[Years At Company]]&lt;=40,"20-40")</f>
        <v>2-5</v>
      </c>
      <c r="AN555" s="3">
        <v>2</v>
      </c>
      <c r="AO555" s="3" t="str" cm="1">
        <f t="array" ref="AO555">_xlfn.IFS(HR_Analytics[[#This Row],[Years In Current Role]]&lt;=2,"0-2",HR_Analytics[[#This Row],[Years In Current Role]]&lt;=5,"2-5",HR_Analytics[[#This Row],[Years In Current Role]]&lt;=10,"5-10",HR_Analytics[[#This Row],[Years In Current Role]]&lt;=15,"10-15",HR_Analytics[[#This Row],[Years In Current Role]]&gt;15,"Above 15")</f>
        <v>0-2</v>
      </c>
      <c r="AP555" s="3">
        <v>2</v>
      </c>
      <c r="AQ555" s="14" t="str" cm="1">
        <f t="array" ref="AQ555">_xlfn.IFS(HR_Analytics[[#This Row],[Years Since Last Promotion]]&lt;=2,"0-2",HR_Analytics[[#This Row],[Years Since Last Promotion]]&lt;=5,"2-5",HR_Analytics[[#This Row],[Years Since Last Promotion]]&lt;=10,"5-10",HR_Analytics[[#This Row],[Years Since Last Promotion]]&lt;=15,"10-15")</f>
        <v>0-2</v>
      </c>
      <c r="AR555" s="14">
        <v>3</v>
      </c>
      <c r="AS555" s="3" t="str" cm="1">
        <f t="array" ref="AS5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56" spans="1:45" x14ac:dyDescent="0.25">
      <c r="A556" s="12">
        <v>27</v>
      </c>
      <c r="B556" s="12" t="str" cm="1">
        <f t="array" ref="B556">_xlfn.IFS(HR_Analytics[[#This Row],[Age]]&lt;=30,"Below 30",HR_Analytics[[#This Row],[Age]]&lt;=40,"30-40",HR_Analytics[[#This Row],[Age]]&lt;=60,"40-60")</f>
        <v>Below 30</v>
      </c>
      <c r="C556" s="9" t="s">
        <v>17</v>
      </c>
      <c r="D556" s="9" t="s">
        <v>11</v>
      </c>
      <c r="E556" s="9" t="s">
        <v>19</v>
      </c>
      <c r="F556" s="3">
        <v>7</v>
      </c>
      <c r="G556" s="3" t="str" cm="1">
        <f t="array" ref="G556">_xlfn.IFS(HR_Analytics[[#This Row],[Distance From Home]]&lt;=5,"1-5",HR_Analytics[[#This Row],[Distance From Home]]&lt;=10,"5-10",HR_Analytics[[#This Row],[Distance From Home]]&lt;=15,"10-15",HR_Analytics[[#This Row],[Distance From Home]]&lt;=20,"15-20",HR_Analytics[[#This Row],[Distance From Home]]&gt;20,"Above 20")</f>
        <v>5-10</v>
      </c>
      <c r="H556" s="3">
        <v>3</v>
      </c>
      <c r="I556" s="9" t="str">
        <f>VLOOKUP(H556,Mapping!$J$2:$K$6,2,0)</f>
        <v>Bachelors</v>
      </c>
      <c r="J556" s="9" t="s">
        <v>25</v>
      </c>
      <c r="K556" s="3">
        <v>764</v>
      </c>
      <c r="L556" s="3">
        <v>4</v>
      </c>
      <c r="M556" s="9" t="str">
        <f>VLOOKUP(L556,Mapping!$A$2:$B$5,2,0)</f>
        <v>Satisfied</v>
      </c>
      <c r="N556" s="9" t="s">
        <v>14</v>
      </c>
      <c r="O556" s="3">
        <v>2</v>
      </c>
      <c r="P556" s="9" t="str">
        <f>VLOOKUP(O556,Mapping!$A$9:$B$12,2,0)</f>
        <v>Medium</v>
      </c>
      <c r="Q556" s="3">
        <v>2</v>
      </c>
      <c r="R556" s="9" t="str">
        <f>VLOOKUP(Q556,Mapping!$A$16:$B$20,2,0)</f>
        <v>Junior</v>
      </c>
      <c r="S556" s="9" t="s">
        <v>28</v>
      </c>
      <c r="T556" s="3">
        <v>1</v>
      </c>
      <c r="U556" s="9" t="str">
        <f>VLOOKUP(T556,Mapping!$E$9:$F$12,2,0)</f>
        <v>Very Dissatisfied</v>
      </c>
      <c r="V556" s="9" t="s">
        <v>16</v>
      </c>
      <c r="W556" s="5">
        <v>6811</v>
      </c>
      <c r="X556" s="3">
        <v>8</v>
      </c>
      <c r="Y556" s="9" t="s">
        <v>17</v>
      </c>
      <c r="Z556" s="4">
        <v>19</v>
      </c>
      <c r="AA556" s="24">
        <f>HR_Analytics[[#This Row],[Salary Hike]]/100</f>
        <v>0.19</v>
      </c>
      <c r="AB556" s="3">
        <v>3</v>
      </c>
      <c r="AC556" s="9" t="str">
        <f>VLOOKUP(AB556,Mapping!$E$2:$F$3,2,0)</f>
        <v>Excellent</v>
      </c>
      <c r="AD556" s="3">
        <v>1</v>
      </c>
      <c r="AE556" s="9" t="str">
        <f>VLOOKUP(AD556,Mapping!$E$16:$F$19,2,0)</f>
        <v>Very Dissatisfied</v>
      </c>
      <c r="AF556" s="3">
        <v>0</v>
      </c>
      <c r="AG556" s="3">
        <v>9</v>
      </c>
      <c r="AH556" s="3" t="str" cm="1">
        <f t="array" ref="AH556">_xlfn.IFS(HR_Analytics[[#This Row],[Total Working Years]]&lt;=2,"0-2",HR_Analytics[[#This Row],[Total Working Years]]&lt;=5,"2-5",HR_Analytics[[#This Row],[Total Working Years]]&lt;=10,"5-10",HR_Analytics[[#This Row],[Total Working Years]]&lt;=20,"10-20",HR_Analytics[[#This Row],[Total Working Years]]&lt;=40,"20-40")</f>
        <v>5-10</v>
      </c>
      <c r="AI556" s="3">
        <v>2</v>
      </c>
      <c r="AJ556" s="3">
        <v>1</v>
      </c>
      <c r="AK556" s="9" t="str">
        <f>VLOOKUP(AJ556,Mapping!$J$10:$K$13,2,0)</f>
        <v>Bad</v>
      </c>
      <c r="AL556" s="3">
        <v>7</v>
      </c>
      <c r="AM556" s="3" t="str" cm="1">
        <f t="array" ref="AM556">_xlfn.IFS(HR_Analytics[[#This Row],[Years At Company]]&lt;=2,"0-2",HR_Analytics[[#This Row],[Years At Company]]&lt;=5,"2-5",HR_Analytics[[#This Row],[Years At Company]]&lt;=10,"5-10",HR_Analytics[[#This Row],[Years At Company]]&lt;=20,"10-20",HR_Analytics[[#This Row],[Years At Company]]&lt;=40,"20-40")</f>
        <v>5-10</v>
      </c>
      <c r="AN556" s="3">
        <v>6</v>
      </c>
      <c r="AO556" s="3" t="str" cm="1">
        <f t="array" ref="AO556">_xlfn.IFS(HR_Analytics[[#This Row],[Years In Current Role]]&lt;=2,"0-2",HR_Analytics[[#This Row],[Years In Current Role]]&lt;=5,"2-5",HR_Analytics[[#This Row],[Years In Current Role]]&lt;=10,"5-10",HR_Analytics[[#This Row],[Years In Current Role]]&lt;=15,"10-15",HR_Analytics[[#This Row],[Years In Current Role]]&gt;15,"Above 15")</f>
        <v>5-10</v>
      </c>
      <c r="AP556" s="3">
        <v>0</v>
      </c>
      <c r="AQ556" s="14" t="str" cm="1">
        <f t="array" ref="AQ556">_xlfn.IFS(HR_Analytics[[#This Row],[Years Since Last Promotion]]&lt;=2,"0-2",HR_Analytics[[#This Row],[Years Since Last Promotion]]&lt;=5,"2-5",HR_Analytics[[#This Row],[Years Since Last Promotion]]&lt;=10,"5-10",HR_Analytics[[#This Row],[Years Since Last Promotion]]&lt;=15,"10-15")</f>
        <v>0-2</v>
      </c>
      <c r="AR556" s="14">
        <v>7</v>
      </c>
      <c r="AS556" s="3" t="str" cm="1">
        <f t="array" ref="AS5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57" spans="1:45" x14ac:dyDescent="0.25">
      <c r="A557" s="12">
        <v>29</v>
      </c>
      <c r="B557" s="12" t="str" cm="1">
        <f t="array" ref="B557">_xlfn.IFS(HR_Analytics[[#This Row],[Age]]&lt;=30,"Below 30",HR_Analytics[[#This Row],[Age]]&lt;=40,"30-40",HR_Analytics[[#This Row],[Age]]&lt;=60,"40-60")</f>
        <v>Below 30</v>
      </c>
      <c r="C557" s="9" t="s">
        <v>17</v>
      </c>
      <c r="D557" s="9" t="s">
        <v>11</v>
      </c>
      <c r="E557" s="9" t="s">
        <v>12</v>
      </c>
      <c r="F557" s="3">
        <v>10</v>
      </c>
      <c r="G557" s="3" t="str" cm="1">
        <f t="array" ref="G557">_xlfn.IFS(HR_Analytics[[#This Row],[Distance From Home]]&lt;=5,"1-5",HR_Analytics[[#This Row],[Distance From Home]]&lt;=10,"5-10",HR_Analytics[[#This Row],[Distance From Home]]&lt;=15,"10-15",HR_Analytics[[#This Row],[Distance From Home]]&lt;=20,"15-20",HR_Analytics[[#This Row],[Distance From Home]]&gt;20,"Above 20")</f>
        <v>5-10</v>
      </c>
      <c r="H557" s="3">
        <v>3</v>
      </c>
      <c r="I557" s="9" t="str">
        <f>VLOOKUP(H557,Mapping!$J$2:$K$6,2,0)</f>
        <v>Bachelors</v>
      </c>
      <c r="J557" s="9" t="s">
        <v>33</v>
      </c>
      <c r="K557" s="3">
        <v>766</v>
      </c>
      <c r="L557" s="3">
        <v>4</v>
      </c>
      <c r="M557" s="9" t="str">
        <f>VLOOKUP(L557,Mapping!$A$2:$B$5,2,0)</f>
        <v>Satisfied</v>
      </c>
      <c r="N557" s="9" t="s">
        <v>20</v>
      </c>
      <c r="O557" s="3">
        <v>3</v>
      </c>
      <c r="P557" s="9" t="str">
        <f>VLOOKUP(O557,Mapping!$A$9:$B$12,2,0)</f>
        <v>High</v>
      </c>
      <c r="Q557" s="3">
        <v>1</v>
      </c>
      <c r="R557" s="9" t="str">
        <f>VLOOKUP(Q557,Mapping!$A$16:$B$20,2,0)</f>
        <v>Entry Level</v>
      </c>
      <c r="S557" s="9" t="s">
        <v>31</v>
      </c>
      <c r="T557" s="3">
        <v>2</v>
      </c>
      <c r="U557" s="9" t="str">
        <f>VLOOKUP(T557,Mapping!$E$9:$F$12,2,0)</f>
        <v>Dissatisfied</v>
      </c>
      <c r="V557" s="9" t="s">
        <v>26</v>
      </c>
      <c r="W557" s="5">
        <v>2297</v>
      </c>
      <c r="X557" s="3">
        <v>1</v>
      </c>
      <c r="Y557" s="9" t="s">
        <v>17</v>
      </c>
      <c r="Z557" s="4">
        <v>14</v>
      </c>
      <c r="AA557" s="24">
        <f>HR_Analytics[[#This Row],[Salary Hike]]/100</f>
        <v>0.14000000000000001</v>
      </c>
      <c r="AB557" s="3">
        <v>3</v>
      </c>
      <c r="AC557" s="9" t="str">
        <f>VLOOKUP(AB557,Mapping!$E$2:$F$3,2,0)</f>
        <v>Excellent</v>
      </c>
      <c r="AD557" s="3">
        <v>4</v>
      </c>
      <c r="AE557" s="9" t="str">
        <f>VLOOKUP(AD557,Mapping!$E$16:$F$19,2,0)</f>
        <v>Satisfied</v>
      </c>
      <c r="AF557" s="3">
        <v>2</v>
      </c>
      <c r="AG557" s="3">
        <v>2</v>
      </c>
      <c r="AH557" s="3" t="str" cm="1">
        <f t="array" ref="AH557">_xlfn.IFS(HR_Analytics[[#This Row],[Total Working Years]]&lt;=2,"0-2",HR_Analytics[[#This Row],[Total Working Years]]&lt;=5,"2-5",HR_Analytics[[#This Row],[Total Working Years]]&lt;=10,"5-10",HR_Analytics[[#This Row],[Total Working Years]]&lt;=20,"10-20",HR_Analytics[[#This Row],[Total Working Years]]&lt;=40,"20-40")</f>
        <v>0-2</v>
      </c>
      <c r="AI557" s="3">
        <v>2</v>
      </c>
      <c r="AJ557" s="3">
        <v>3</v>
      </c>
      <c r="AK557" s="9" t="str">
        <f>VLOOKUP(AJ557,Mapping!$J$10:$K$13,2,0)</f>
        <v>Better</v>
      </c>
      <c r="AL557" s="3">
        <v>2</v>
      </c>
      <c r="AM557" s="3" t="str" cm="1">
        <f t="array" ref="AM557">_xlfn.IFS(HR_Analytics[[#This Row],[Years At Company]]&lt;=2,"0-2",HR_Analytics[[#This Row],[Years At Company]]&lt;=5,"2-5",HR_Analytics[[#This Row],[Years At Company]]&lt;=10,"5-10",HR_Analytics[[#This Row],[Years At Company]]&lt;=20,"10-20",HR_Analytics[[#This Row],[Years At Company]]&lt;=40,"20-40")</f>
        <v>0-2</v>
      </c>
      <c r="AN557" s="3">
        <v>2</v>
      </c>
      <c r="AO557" s="3" t="str" cm="1">
        <f t="array" ref="AO557">_xlfn.IFS(HR_Analytics[[#This Row],[Years In Current Role]]&lt;=2,"0-2",HR_Analytics[[#This Row],[Years In Current Role]]&lt;=5,"2-5",HR_Analytics[[#This Row],[Years In Current Role]]&lt;=10,"5-10",HR_Analytics[[#This Row],[Years In Current Role]]&lt;=15,"10-15",HR_Analytics[[#This Row],[Years In Current Role]]&gt;15,"Above 15")</f>
        <v>0-2</v>
      </c>
      <c r="AP557" s="3">
        <v>2</v>
      </c>
      <c r="AQ557" s="14" t="str" cm="1">
        <f t="array" ref="AQ557">_xlfn.IFS(HR_Analytics[[#This Row],[Years Since Last Promotion]]&lt;=2,"0-2",HR_Analytics[[#This Row],[Years Since Last Promotion]]&lt;=5,"2-5",HR_Analytics[[#This Row],[Years Since Last Promotion]]&lt;=10,"5-10",HR_Analytics[[#This Row],[Years Since Last Promotion]]&lt;=15,"10-15")</f>
        <v>0-2</v>
      </c>
      <c r="AR557" s="14">
        <v>2</v>
      </c>
      <c r="AS557" s="3" t="str" cm="1">
        <f t="array" ref="AS5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58" spans="1:45" x14ac:dyDescent="0.25">
      <c r="A558" s="12">
        <v>53</v>
      </c>
      <c r="B558" s="12" t="str" cm="1">
        <f t="array" ref="B558">_xlfn.IFS(HR_Analytics[[#This Row],[Age]]&lt;=30,"Below 30",HR_Analytics[[#This Row],[Age]]&lt;=40,"30-40",HR_Analytics[[#This Row],[Age]]&lt;=60,"40-60")</f>
        <v>40-60</v>
      </c>
      <c r="C558" s="9" t="s">
        <v>17</v>
      </c>
      <c r="D558" s="9" t="s">
        <v>11</v>
      </c>
      <c r="E558" s="9" t="s">
        <v>19</v>
      </c>
      <c r="F558" s="3">
        <v>6</v>
      </c>
      <c r="G558" s="3" t="str" cm="1">
        <f t="array" ref="G558">_xlfn.IFS(HR_Analytics[[#This Row],[Distance From Home]]&lt;=5,"1-5",HR_Analytics[[#This Row],[Distance From Home]]&lt;=10,"5-10",HR_Analytics[[#This Row],[Distance From Home]]&lt;=15,"10-15",HR_Analytics[[#This Row],[Distance From Home]]&lt;=20,"15-20",HR_Analytics[[#This Row],[Distance From Home]]&gt;20,"Above 20")</f>
        <v>5-10</v>
      </c>
      <c r="H558" s="3">
        <v>3</v>
      </c>
      <c r="I558" s="9" t="str">
        <f>VLOOKUP(H558,Mapping!$J$2:$K$6,2,0)</f>
        <v>Bachelors</v>
      </c>
      <c r="J558" s="9" t="s">
        <v>13</v>
      </c>
      <c r="K558" s="3">
        <v>769</v>
      </c>
      <c r="L558" s="3">
        <v>4</v>
      </c>
      <c r="M558" s="9" t="str">
        <f>VLOOKUP(L558,Mapping!$A$2:$B$5,2,0)</f>
        <v>Satisfied</v>
      </c>
      <c r="N558" s="9" t="s">
        <v>20</v>
      </c>
      <c r="O558" s="3">
        <v>3</v>
      </c>
      <c r="P558" s="9" t="str">
        <f>VLOOKUP(O558,Mapping!$A$9:$B$12,2,0)</f>
        <v>High</v>
      </c>
      <c r="Q558" s="3">
        <v>2</v>
      </c>
      <c r="R558" s="9" t="str">
        <f>VLOOKUP(Q558,Mapping!$A$16:$B$20,2,0)</f>
        <v>Junior</v>
      </c>
      <c r="S558" s="9" t="s">
        <v>24</v>
      </c>
      <c r="T558" s="3">
        <v>4</v>
      </c>
      <c r="U558" s="9" t="str">
        <f>VLOOKUP(T558,Mapping!$E$9:$F$12,2,0)</f>
        <v>Satisfied</v>
      </c>
      <c r="V558" s="9" t="s">
        <v>16</v>
      </c>
      <c r="W558" s="5">
        <v>2450</v>
      </c>
      <c r="X558" s="3">
        <v>2</v>
      </c>
      <c r="Y558" s="9" t="s">
        <v>17</v>
      </c>
      <c r="Z558" s="4">
        <v>17</v>
      </c>
      <c r="AA558" s="24">
        <f>HR_Analytics[[#This Row],[Salary Hike]]/100</f>
        <v>0.17</v>
      </c>
      <c r="AB558" s="3">
        <v>3</v>
      </c>
      <c r="AC558" s="9" t="str">
        <f>VLOOKUP(AB558,Mapping!$E$2:$F$3,2,0)</f>
        <v>Excellent</v>
      </c>
      <c r="AD558" s="3">
        <v>4</v>
      </c>
      <c r="AE558" s="9" t="str">
        <f>VLOOKUP(AD558,Mapping!$E$16:$F$19,2,0)</f>
        <v>Satisfied</v>
      </c>
      <c r="AF558" s="3">
        <v>0</v>
      </c>
      <c r="AG558" s="3">
        <v>19</v>
      </c>
      <c r="AH558" s="3" t="str" cm="1">
        <f t="array" ref="AH558">_xlfn.IFS(HR_Analytics[[#This Row],[Total Working Years]]&lt;=2,"0-2",HR_Analytics[[#This Row],[Total Working Years]]&lt;=5,"2-5",HR_Analytics[[#This Row],[Total Working Years]]&lt;=10,"5-10",HR_Analytics[[#This Row],[Total Working Years]]&lt;=20,"10-20",HR_Analytics[[#This Row],[Total Working Years]]&lt;=40,"20-40")</f>
        <v>10-20</v>
      </c>
      <c r="AI558" s="3">
        <v>4</v>
      </c>
      <c r="AJ558" s="3">
        <v>3</v>
      </c>
      <c r="AK558" s="9" t="str">
        <f>VLOOKUP(AJ558,Mapping!$J$10:$K$13,2,0)</f>
        <v>Better</v>
      </c>
      <c r="AL558" s="3">
        <v>2</v>
      </c>
      <c r="AM558" s="3" t="str" cm="1">
        <f t="array" ref="AM558">_xlfn.IFS(HR_Analytics[[#This Row],[Years At Company]]&lt;=2,"0-2",HR_Analytics[[#This Row],[Years At Company]]&lt;=5,"2-5",HR_Analytics[[#This Row],[Years At Company]]&lt;=10,"5-10",HR_Analytics[[#This Row],[Years At Company]]&lt;=20,"10-20",HR_Analytics[[#This Row],[Years At Company]]&lt;=40,"20-40")</f>
        <v>0-2</v>
      </c>
      <c r="AN558" s="3">
        <v>2</v>
      </c>
      <c r="AO558" s="3" t="str" cm="1">
        <f t="array" ref="AO558">_xlfn.IFS(HR_Analytics[[#This Row],[Years In Current Role]]&lt;=2,"0-2",HR_Analytics[[#This Row],[Years In Current Role]]&lt;=5,"2-5",HR_Analytics[[#This Row],[Years In Current Role]]&lt;=10,"5-10",HR_Analytics[[#This Row],[Years In Current Role]]&lt;=15,"10-15",HR_Analytics[[#This Row],[Years In Current Role]]&gt;15,"Above 15")</f>
        <v>0-2</v>
      </c>
      <c r="AP558" s="3">
        <v>2</v>
      </c>
      <c r="AQ558" s="14" t="str" cm="1">
        <f t="array" ref="AQ558">_xlfn.IFS(HR_Analytics[[#This Row],[Years Since Last Promotion]]&lt;=2,"0-2",HR_Analytics[[#This Row],[Years Since Last Promotion]]&lt;=5,"2-5",HR_Analytics[[#This Row],[Years Since Last Promotion]]&lt;=10,"5-10",HR_Analytics[[#This Row],[Years Since Last Promotion]]&lt;=15,"10-15")</f>
        <v>0-2</v>
      </c>
      <c r="AR558" s="14">
        <v>2</v>
      </c>
      <c r="AS558" s="3" t="str" cm="1">
        <f t="array" ref="AS5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59" spans="1:45" x14ac:dyDescent="0.25">
      <c r="A559" s="12">
        <v>35</v>
      </c>
      <c r="B559" s="12" t="str" cm="1">
        <f t="array" ref="B559">_xlfn.IFS(HR_Analytics[[#This Row],[Age]]&lt;=30,"Below 30",HR_Analytics[[#This Row],[Age]]&lt;=40,"30-40",HR_Analytics[[#This Row],[Age]]&lt;=60,"40-60")</f>
        <v>30-40</v>
      </c>
      <c r="C559" s="9" t="s">
        <v>17</v>
      </c>
      <c r="D559" s="9" t="s">
        <v>29</v>
      </c>
      <c r="E559" s="9" t="s">
        <v>19</v>
      </c>
      <c r="F559" s="3">
        <v>2</v>
      </c>
      <c r="G559" s="3" t="str" cm="1">
        <f t="array" ref="G559">_xlfn.IFS(HR_Analytics[[#This Row],[Distance From Home]]&lt;=5,"1-5",HR_Analytics[[#This Row],[Distance From Home]]&lt;=10,"5-10",HR_Analytics[[#This Row],[Distance From Home]]&lt;=15,"10-15",HR_Analytics[[#This Row],[Distance From Home]]&lt;=20,"15-20",HR_Analytics[[#This Row],[Distance From Home]]&gt;20,"Above 20")</f>
        <v>1-5</v>
      </c>
      <c r="H559" s="3">
        <v>4</v>
      </c>
      <c r="I559" s="9" t="str">
        <f>VLOOKUP(H559,Mapping!$J$2:$K$6,2,0)</f>
        <v>Masters</v>
      </c>
      <c r="J559" s="9" t="s">
        <v>13</v>
      </c>
      <c r="K559" s="3">
        <v>771</v>
      </c>
      <c r="L559" s="3">
        <v>4</v>
      </c>
      <c r="M559" s="9" t="str">
        <f>VLOOKUP(L559,Mapping!$A$2:$B$5,2,0)</f>
        <v>Satisfied</v>
      </c>
      <c r="N559" s="9" t="s">
        <v>14</v>
      </c>
      <c r="O559" s="3">
        <v>3</v>
      </c>
      <c r="P559" s="9" t="str">
        <f>VLOOKUP(O559,Mapping!$A$9:$B$12,2,0)</f>
        <v>High</v>
      </c>
      <c r="Q559" s="3">
        <v>2</v>
      </c>
      <c r="R559" s="9" t="str">
        <f>VLOOKUP(Q559,Mapping!$A$16:$B$20,2,0)</f>
        <v>Junior</v>
      </c>
      <c r="S559" s="9" t="s">
        <v>28</v>
      </c>
      <c r="T559" s="3">
        <v>1</v>
      </c>
      <c r="U559" s="9" t="str">
        <f>VLOOKUP(T559,Mapping!$E$9:$F$12,2,0)</f>
        <v>Very Dissatisfied</v>
      </c>
      <c r="V559" s="9" t="s">
        <v>26</v>
      </c>
      <c r="W559" s="5">
        <v>5093</v>
      </c>
      <c r="X559" s="3">
        <v>2</v>
      </c>
      <c r="Y559" s="9" t="s">
        <v>17</v>
      </c>
      <c r="Z559" s="4">
        <v>11</v>
      </c>
      <c r="AA559" s="24">
        <f>HR_Analytics[[#This Row],[Salary Hike]]/100</f>
        <v>0.11</v>
      </c>
      <c r="AB559" s="3">
        <v>3</v>
      </c>
      <c r="AC559" s="9" t="str">
        <f>VLOOKUP(AB559,Mapping!$E$2:$F$3,2,0)</f>
        <v>Excellent</v>
      </c>
      <c r="AD559" s="3">
        <v>1</v>
      </c>
      <c r="AE559" s="9" t="str">
        <f>VLOOKUP(AD559,Mapping!$E$16:$F$19,2,0)</f>
        <v>Very Dissatisfied</v>
      </c>
      <c r="AF559" s="3">
        <v>1</v>
      </c>
      <c r="AG559" s="3">
        <v>16</v>
      </c>
      <c r="AH559" s="3" t="str" cm="1">
        <f t="array" ref="AH559">_xlfn.IFS(HR_Analytics[[#This Row],[Total Working Years]]&lt;=2,"0-2",HR_Analytics[[#This Row],[Total Working Years]]&lt;=5,"2-5",HR_Analytics[[#This Row],[Total Working Years]]&lt;=10,"5-10",HR_Analytics[[#This Row],[Total Working Years]]&lt;=20,"10-20",HR_Analytics[[#This Row],[Total Working Years]]&lt;=40,"20-40")</f>
        <v>10-20</v>
      </c>
      <c r="AI559" s="3">
        <v>2</v>
      </c>
      <c r="AJ559" s="3">
        <v>4</v>
      </c>
      <c r="AK559" s="9" t="str">
        <f>VLOOKUP(AJ559,Mapping!$J$10:$K$13,2,0)</f>
        <v>Best</v>
      </c>
      <c r="AL559" s="3">
        <v>1</v>
      </c>
      <c r="AM559" s="3" t="str" cm="1">
        <f t="array" ref="AM559">_xlfn.IFS(HR_Analytics[[#This Row],[Years At Company]]&lt;=2,"0-2",HR_Analytics[[#This Row],[Years At Company]]&lt;=5,"2-5",HR_Analytics[[#This Row],[Years At Company]]&lt;=10,"5-10",HR_Analytics[[#This Row],[Years At Company]]&lt;=20,"10-20",HR_Analytics[[#This Row],[Years At Company]]&lt;=40,"20-40")</f>
        <v>0-2</v>
      </c>
      <c r="AN559" s="3">
        <v>0</v>
      </c>
      <c r="AO559" s="3" t="str" cm="1">
        <f t="array" ref="AO559">_xlfn.IFS(HR_Analytics[[#This Row],[Years In Current Role]]&lt;=2,"0-2",HR_Analytics[[#This Row],[Years In Current Role]]&lt;=5,"2-5",HR_Analytics[[#This Row],[Years In Current Role]]&lt;=10,"5-10",HR_Analytics[[#This Row],[Years In Current Role]]&lt;=15,"10-15",HR_Analytics[[#This Row],[Years In Current Role]]&gt;15,"Above 15")</f>
        <v>0-2</v>
      </c>
      <c r="AP559" s="3">
        <v>0</v>
      </c>
      <c r="AQ559" s="14" t="str" cm="1">
        <f t="array" ref="AQ559">_xlfn.IFS(HR_Analytics[[#This Row],[Years Since Last Promotion]]&lt;=2,"0-2",HR_Analytics[[#This Row],[Years Since Last Promotion]]&lt;=5,"2-5",HR_Analytics[[#This Row],[Years Since Last Promotion]]&lt;=10,"5-10",HR_Analytics[[#This Row],[Years Since Last Promotion]]&lt;=15,"10-15")</f>
        <v>0-2</v>
      </c>
      <c r="AR559" s="14">
        <v>0</v>
      </c>
      <c r="AS559" s="3" t="str" cm="1">
        <f t="array" ref="AS5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60" spans="1:45" x14ac:dyDescent="0.25">
      <c r="A560" s="12">
        <v>32</v>
      </c>
      <c r="B560" s="12" t="str" cm="1">
        <f t="array" ref="B560">_xlfn.IFS(HR_Analytics[[#This Row],[Age]]&lt;=30,"Below 30",HR_Analytics[[#This Row],[Age]]&lt;=40,"30-40",HR_Analytics[[#This Row],[Age]]&lt;=60,"40-60")</f>
        <v>30-40</v>
      </c>
      <c r="C560" s="9" t="s">
        <v>17</v>
      </c>
      <c r="D560" s="9" t="s">
        <v>18</v>
      </c>
      <c r="E560" s="9" t="s">
        <v>19</v>
      </c>
      <c r="F560" s="3">
        <v>24</v>
      </c>
      <c r="G560" s="3" t="str" cm="1">
        <f t="array" ref="G560">_xlfn.IFS(HR_Analytics[[#This Row],[Distance From Home]]&lt;=5,"1-5",HR_Analytics[[#This Row],[Distance From Home]]&lt;=10,"5-10",HR_Analytics[[#This Row],[Distance From Home]]&lt;=15,"10-15",HR_Analytics[[#This Row],[Distance From Home]]&lt;=20,"15-20",HR_Analytics[[#This Row],[Distance From Home]]&gt;20,"Above 20")</f>
        <v>Above 20</v>
      </c>
      <c r="H560" s="3">
        <v>4</v>
      </c>
      <c r="I560" s="9" t="str">
        <f>VLOOKUP(H560,Mapping!$J$2:$K$6,2,0)</f>
        <v>Masters</v>
      </c>
      <c r="J560" s="9" t="s">
        <v>13</v>
      </c>
      <c r="K560" s="3">
        <v>772</v>
      </c>
      <c r="L560" s="3">
        <v>1</v>
      </c>
      <c r="M560" s="9" t="str">
        <f>VLOOKUP(L560,Mapping!$A$2:$B$5,2,0)</f>
        <v>Very Dissatisfied</v>
      </c>
      <c r="N560" s="9" t="s">
        <v>20</v>
      </c>
      <c r="O560" s="3">
        <v>3</v>
      </c>
      <c r="P560" s="9" t="str">
        <f>VLOOKUP(O560,Mapping!$A$9:$B$12,2,0)</f>
        <v>High</v>
      </c>
      <c r="Q560" s="3">
        <v>2</v>
      </c>
      <c r="R560" s="9" t="str">
        <f>VLOOKUP(Q560,Mapping!$A$16:$B$20,2,0)</f>
        <v>Junior</v>
      </c>
      <c r="S560" s="9" t="s">
        <v>24</v>
      </c>
      <c r="T560" s="3">
        <v>4</v>
      </c>
      <c r="U560" s="9" t="str">
        <f>VLOOKUP(T560,Mapping!$E$9:$F$12,2,0)</f>
        <v>Satisfied</v>
      </c>
      <c r="V560" s="9" t="s">
        <v>22</v>
      </c>
      <c r="W560" s="5">
        <v>5309</v>
      </c>
      <c r="X560" s="3">
        <v>1</v>
      </c>
      <c r="Y560" s="9" t="s">
        <v>17</v>
      </c>
      <c r="Z560" s="4">
        <v>15</v>
      </c>
      <c r="AA560" s="24">
        <f>HR_Analytics[[#This Row],[Salary Hike]]/100</f>
        <v>0.15</v>
      </c>
      <c r="AB560" s="3">
        <v>3</v>
      </c>
      <c r="AC560" s="9" t="str">
        <f>VLOOKUP(AB560,Mapping!$E$2:$F$3,2,0)</f>
        <v>Excellent</v>
      </c>
      <c r="AD560" s="3">
        <v>4</v>
      </c>
      <c r="AE560" s="9" t="str">
        <f>VLOOKUP(AD560,Mapping!$E$16:$F$19,2,0)</f>
        <v>Satisfied</v>
      </c>
      <c r="AF560" s="3">
        <v>2</v>
      </c>
      <c r="AG560" s="3">
        <v>10</v>
      </c>
      <c r="AH560" s="3" t="str" cm="1">
        <f t="array" ref="AH560">_xlfn.IFS(HR_Analytics[[#This Row],[Total Working Years]]&lt;=2,"0-2",HR_Analytics[[#This Row],[Total Working Years]]&lt;=5,"2-5",HR_Analytics[[#This Row],[Total Working Years]]&lt;=10,"5-10",HR_Analytics[[#This Row],[Total Working Years]]&lt;=20,"10-20",HR_Analytics[[#This Row],[Total Working Years]]&lt;=40,"20-40")</f>
        <v>5-10</v>
      </c>
      <c r="AI560" s="3">
        <v>2</v>
      </c>
      <c r="AJ560" s="3">
        <v>3</v>
      </c>
      <c r="AK560" s="9" t="str">
        <f>VLOOKUP(AJ560,Mapping!$J$10:$K$13,2,0)</f>
        <v>Better</v>
      </c>
      <c r="AL560" s="3">
        <v>10</v>
      </c>
      <c r="AM560" s="3" t="str" cm="1">
        <f t="array" ref="AM560">_xlfn.IFS(HR_Analytics[[#This Row],[Years At Company]]&lt;=2,"0-2",HR_Analytics[[#This Row],[Years At Company]]&lt;=5,"2-5",HR_Analytics[[#This Row],[Years At Company]]&lt;=10,"5-10",HR_Analytics[[#This Row],[Years At Company]]&lt;=20,"10-20",HR_Analytics[[#This Row],[Years At Company]]&lt;=40,"20-40")</f>
        <v>5-10</v>
      </c>
      <c r="AN560" s="3">
        <v>8</v>
      </c>
      <c r="AO560" s="3" t="str" cm="1">
        <f t="array" ref="AO560">_xlfn.IFS(HR_Analytics[[#This Row],[Years In Current Role]]&lt;=2,"0-2",HR_Analytics[[#This Row],[Years In Current Role]]&lt;=5,"2-5",HR_Analytics[[#This Row],[Years In Current Role]]&lt;=10,"5-10",HR_Analytics[[#This Row],[Years In Current Role]]&lt;=15,"10-15",HR_Analytics[[#This Row],[Years In Current Role]]&gt;15,"Above 15")</f>
        <v>5-10</v>
      </c>
      <c r="AP560" s="3">
        <v>4</v>
      </c>
      <c r="AQ560" s="14" t="str" cm="1">
        <f t="array" ref="AQ560">_xlfn.IFS(HR_Analytics[[#This Row],[Years Since Last Promotion]]&lt;=2,"0-2",HR_Analytics[[#This Row],[Years Since Last Promotion]]&lt;=5,"2-5",HR_Analytics[[#This Row],[Years Since Last Promotion]]&lt;=10,"5-10",HR_Analytics[[#This Row],[Years Since Last Promotion]]&lt;=15,"10-15")</f>
        <v>2-5</v>
      </c>
      <c r="AR560" s="14">
        <v>7</v>
      </c>
      <c r="AS560" s="3" t="str" cm="1">
        <f t="array" ref="AS5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61" spans="1:45" x14ac:dyDescent="0.25">
      <c r="A561" s="12">
        <v>38</v>
      </c>
      <c r="B561" s="12" t="str" cm="1">
        <f t="array" ref="B561">_xlfn.IFS(HR_Analytics[[#This Row],[Age]]&lt;=30,"Below 30",HR_Analytics[[#This Row],[Age]]&lt;=40,"30-40",HR_Analytics[[#This Row],[Age]]&lt;=60,"40-60")</f>
        <v>30-40</v>
      </c>
      <c r="C561" s="9" t="s">
        <v>17</v>
      </c>
      <c r="D561" s="9" t="s">
        <v>11</v>
      </c>
      <c r="E561" s="9" t="s">
        <v>19</v>
      </c>
      <c r="F561" s="3">
        <v>2</v>
      </c>
      <c r="G561" s="3" t="str" cm="1">
        <f t="array" ref="G561">_xlfn.IFS(HR_Analytics[[#This Row],[Distance From Home]]&lt;=5,"1-5",HR_Analytics[[#This Row],[Distance From Home]]&lt;=10,"5-10",HR_Analytics[[#This Row],[Distance From Home]]&lt;=15,"10-15",HR_Analytics[[#This Row],[Distance From Home]]&lt;=20,"15-20",HR_Analytics[[#This Row],[Distance From Home]]&gt;20,"Above 20")</f>
        <v>1-5</v>
      </c>
      <c r="H561" s="3">
        <v>5</v>
      </c>
      <c r="I561" s="9" t="str">
        <f>VLOOKUP(H561,Mapping!$J$2:$K$6,2,0)</f>
        <v>Doctor</v>
      </c>
      <c r="J561" s="9" t="s">
        <v>25</v>
      </c>
      <c r="K561" s="3">
        <v>773</v>
      </c>
      <c r="L561" s="3">
        <v>4</v>
      </c>
      <c r="M561" s="9" t="str">
        <f>VLOOKUP(L561,Mapping!$A$2:$B$5,2,0)</f>
        <v>Satisfied</v>
      </c>
      <c r="N561" s="9" t="s">
        <v>20</v>
      </c>
      <c r="O561" s="3">
        <v>3</v>
      </c>
      <c r="P561" s="9" t="str">
        <f>VLOOKUP(O561,Mapping!$A$9:$B$12,2,0)</f>
        <v>High</v>
      </c>
      <c r="Q561" s="3">
        <v>1</v>
      </c>
      <c r="R561" s="9" t="str">
        <f>VLOOKUP(Q561,Mapping!$A$16:$B$20,2,0)</f>
        <v>Entry Level</v>
      </c>
      <c r="S561" s="9" t="s">
        <v>21</v>
      </c>
      <c r="T561" s="3">
        <v>3</v>
      </c>
      <c r="U561" s="9" t="str">
        <f>VLOOKUP(T561,Mapping!$E$9:$F$12,2,0)</f>
        <v>Neutral</v>
      </c>
      <c r="V561" s="9" t="s">
        <v>22</v>
      </c>
      <c r="W561" s="5">
        <v>3057</v>
      </c>
      <c r="X561" s="3">
        <v>6</v>
      </c>
      <c r="Y561" s="9" t="s">
        <v>10</v>
      </c>
      <c r="Z561" s="4">
        <v>13</v>
      </c>
      <c r="AA561" s="24">
        <f>HR_Analytics[[#This Row],[Salary Hike]]/100</f>
        <v>0.13</v>
      </c>
      <c r="AB561" s="3">
        <v>3</v>
      </c>
      <c r="AC561" s="9" t="str">
        <f>VLOOKUP(AB561,Mapping!$E$2:$F$3,2,0)</f>
        <v>Excellent</v>
      </c>
      <c r="AD561" s="3">
        <v>2</v>
      </c>
      <c r="AE561" s="9" t="str">
        <f>VLOOKUP(AD561,Mapping!$E$16:$F$19,2,0)</f>
        <v>Dissatisfied</v>
      </c>
      <c r="AF561" s="3">
        <v>1</v>
      </c>
      <c r="AG561" s="3">
        <v>6</v>
      </c>
      <c r="AH561" s="3" t="str" cm="1">
        <f t="array" ref="AH561">_xlfn.IFS(HR_Analytics[[#This Row],[Total Working Years]]&lt;=2,"0-2",HR_Analytics[[#This Row],[Total Working Years]]&lt;=5,"2-5",HR_Analytics[[#This Row],[Total Working Years]]&lt;=10,"5-10",HR_Analytics[[#This Row],[Total Working Years]]&lt;=20,"10-20",HR_Analytics[[#This Row],[Total Working Years]]&lt;=40,"20-40")</f>
        <v>5-10</v>
      </c>
      <c r="AI561" s="3">
        <v>0</v>
      </c>
      <c r="AJ561" s="3">
        <v>1</v>
      </c>
      <c r="AK561" s="9" t="str">
        <f>VLOOKUP(AJ561,Mapping!$J$10:$K$13,2,0)</f>
        <v>Bad</v>
      </c>
      <c r="AL561" s="3">
        <v>1</v>
      </c>
      <c r="AM561" s="3" t="str" cm="1">
        <f t="array" ref="AM561">_xlfn.IFS(HR_Analytics[[#This Row],[Years At Company]]&lt;=2,"0-2",HR_Analytics[[#This Row],[Years At Company]]&lt;=5,"2-5",HR_Analytics[[#This Row],[Years At Company]]&lt;=10,"5-10",HR_Analytics[[#This Row],[Years At Company]]&lt;=20,"10-20",HR_Analytics[[#This Row],[Years At Company]]&lt;=40,"20-40")</f>
        <v>0-2</v>
      </c>
      <c r="AN561" s="3">
        <v>0</v>
      </c>
      <c r="AO561" s="3" t="str" cm="1">
        <f t="array" ref="AO561">_xlfn.IFS(HR_Analytics[[#This Row],[Years In Current Role]]&lt;=2,"0-2",HR_Analytics[[#This Row],[Years In Current Role]]&lt;=5,"2-5",HR_Analytics[[#This Row],[Years In Current Role]]&lt;=10,"5-10",HR_Analytics[[#This Row],[Years In Current Role]]&lt;=15,"10-15",HR_Analytics[[#This Row],[Years In Current Role]]&gt;15,"Above 15")</f>
        <v>0-2</v>
      </c>
      <c r="AP561" s="3">
        <v>0</v>
      </c>
      <c r="AQ561" s="14" t="str" cm="1">
        <f t="array" ref="AQ561">_xlfn.IFS(HR_Analytics[[#This Row],[Years Since Last Promotion]]&lt;=2,"0-2",HR_Analytics[[#This Row],[Years Since Last Promotion]]&lt;=5,"2-5",HR_Analytics[[#This Row],[Years Since Last Promotion]]&lt;=10,"5-10",HR_Analytics[[#This Row],[Years Since Last Promotion]]&lt;=15,"10-15")</f>
        <v>0-2</v>
      </c>
      <c r="AR561" s="14">
        <v>1</v>
      </c>
      <c r="AS561" s="3" t="str" cm="1">
        <f t="array" ref="AS5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62" spans="1:45" x14ac:dyDescent="0.25">
      <c r="A562" s="12">
        <v>34</v>
      </c>
      <c r="B562" s="12" t="str" cm="1">
        <f t="array" ref="B562">_xlfn.IFS(HR_Analytics[[#This Row],[Age]]&lt;=30,"Below 30",HR_Analytics[[#This Row],[Age]]&lt;=40,"30-40",HR_Analytics[[#This Row],[Age]]&lt;=60,"40-60")</f>
        <v>30-40</v>
      </c>
      <c r="C562" s="9" t="s">
        <v>17</v>
      </c>
      <c r="D562" s="9" t="s">
        <v>11</v>
      </c>
      <c r="E562" s="9" t="s">
        <v>19</v>
      </c>
      <c r="F562" s="3">
        <v>8</v>
      </c>
      <c r="G562" s="3" t="str" cm="1">
        <f t="array" ref="G562">_xlfn.IFS(HR_Analytics[[#This Row],[Distance From Home]]&lt;=5,"1-5",HR_Analytics[[#This Row],[Distance From Home]]&lt;=10,"5-10",HR_Analytics[[#This Row],[Distance From Home]]&lt;=15,"10-15",HR_Analytics[[#This Row],[Distance From Home]]&lt;=20,"15-20",HR_Analytics[[#This Row],[Distance From Home]]&gt;20,"Above 20")</f>
        <v>5-10</v>
      </c>
      <c r="H562" s="3">
        <v>5</v>
      </c>
      <c r="I562" s="9" t="str">
        <f>VLOOKUP(H562,Mapping!$J$2:$K$6,2,0)</f>
        <v>Doctor</v>
      </c>
      <c r="J562" s="9" t="s">
        <v>13</v>
      </c>
      <c r="K562" s="3">
        <v>775</v>
      </c>
      <c r="L562" s="3">
        <v>2</v>
      </c>
      <c r="M562" s="9" t="str">
        <f>VLOOKUP(L562,Mapping!$A$2:$B$5,2,0)</f>
        <v>Dissatisfied</v>
      </c>
      <c r="N562" s="9" t="s">
        <v>14</v>
      </c>
      <c r="O562" s="3">
        <v>3</v>
      </c>
      <c r="P562" s="9" t="str">
        <f>VLOOKUP(O562,Mapping!$A$9:$B$12,2,0)</f>
        <v>High</v>
      </c>
      <c r="Q562" s="3">
        <v>2</v>
      </c>
      <c r="R562" s="9" t="str">
        <f>VLOOKUP(Q562,Mapping!$A$16:$B$20,2,0)</f>
        <v>Junior</v>
      </c>
      <c r="S562" s="9" t="s">
        <v>27</v>
      </c>
      <c r="T562" s="3">
        <v>1</v>
      </c>
      <c r="U562" s="9" t="str">
        <f>VLOOKUP(T562,Mapping!$E$9:$F$12,2,0)</f>
        <v>Very Dissatisfied</v>
      </c>
      <c r="V562" s="9" t="s">
        <v>26</v>
      </c>
      <c r="W562" s="5">
        <v>5121</v>
      </c>
      <c r="X562" s="3">
        <v>3</v>
      </c>
      <c r="Y562" s="9" t="s">
        <v>17</v>
      </c>
      <c r="Z562" s="4">
        <v>14</v>
      </c>
      <c r="AA562" s="24">
        <f>HR_Analytics[[#This Row],[Salary Hike]]/100</f>
        <v>0.14000000000000001</v>
      </c>
      <c r="AB562" s="3">
        <v>3</v>
      </c>
      <c r="AC562" s="9" t="str">
        <f>VLOOKUP(AB562,Mapping!$E$2:$F$3,2,0)</f>
        <v>Excellent</v>
      </c>
      <c r="AD562" s="3">
        <v>3</v>
      </c>
      <c r="AE562" s="9" t="str">
        <f>VLOOKUP(AD562,Mapping!$E$16:$F$19,2,0)</f>
        <v>Neutral</v>
      </c>
      <c r="AF562" s="3">
        <v>1</v>
      </c>
      <c r="AG562" s="3">
        <v>7</v>
      </c>
      <c r="AH562" s="3" t="str" cm="1">
        <f t="array" ref="AH562">_xlfn.IFS(HR_Analytics[[#This Row],[Total Working Years]]&lt;=2,"0-2",HR_Analytics[[#This Row],[Total Working Years]]&lt;=5,"2-5",HR_Analytics[[#This Row],[Total Working Years]]&lt;=10,"5-10",HR_Analytics[[#This Row],[Total Working Years]]&lt;=20,"10-20",HR_Analytics[[#This Row],[Total Working Years]]&lt;=40,"20-40")</f>
        <v>5-10</v>
      </c>
      <c r="AI562" s="3">
        <v>3</v>
      </c>
      <c r="AJ562" s="3">
        <v>3</v>
      </c>
      <c r="AK562" s="9" t="str">
        <f>VLOOKUP(AJ562,Mapping!$J$10:$K$13,2,0)</f>
        <v>Better</v>
      </c>
      <c r="AL562" s="3">
        <v>0</v>
      </c>
      <c r="AM562" s="3" t="str" cm="1">
        <f t="array" ref="AM562">_xlfn.IFS(HR_Analytics[[#This Row],[Years At Company]]&lt;=2,"0-2",HR_Analytics[[#This Row],[Years At Company]]&lt;=5,"2-5",HR_Analytics[[#This Row],[Years At Company]]&lt;=10,"5-10",HR_Analytics[[#This Row],[Years At Company]]&lt;=20,"10-20",HR_Analytics[[#This Row],[Years At Company]]&lt;=40,"20-40")</f>
        <v>0-2</v>
      </c>
      <c r="AN562" s="3">
        <v>0</v>
      </c>
      <c r="AO562" s="3" t="str" cm="1">
        <f t="array" ref="AO562">_xlfn.IFS(HR_Analytics[[#This Row],[Years In Current Role]]&lt;=2,"0-2",HR_Analytics[[#This Row],[Years In Current Role]]&lt;=5,"2-5",HR_Analytics[[#This Row],[Years In Current Role]]&lt;=10,"5-10",HR_Analytics[[#This Row],[Years In Current Role]]&lt;=15,"10-15",HR_Analytics[[#This Row],[Years In Current Role]]&gt;15,"Above 15")</f>
        <v>0-2</v>
      </c>
      <c r="AP562" s="3">
        <v>0</v>
      </c>
      <c r="AQ562" s="14" t="str" cm="1">
        <f t="array" ref="AQ562">_xlfn.IFS(HR_Analytics[[#This Row],[Years Since Last Promotion]]&lt;=2,"0-2",HR_Analytics[[#This Row],[Years Since Last Promotion]]&lt;=5,"2-5",HR_Analytics[[#This Row],[Years Since Last Promotion]]&lt;=10,"5-10",HR_Analytics[[#This Row],[Years Since Last Promotion]]&lt;=15,"10-15")</f>
        <v>0-2</v>
      </c>
      <c r="AR562" s="14">
        <v>0</v>
      </c>
      <c r="AS562" s="3" t="str" cm="1">
        <f t="array" ref="AS5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63" spans="1:45" x14ac:dyDescent="0.25">
      <c r="A563" s="12">
        <v>52</v>
      </c>
      <c r="B563" s="12" t="str" cm="1">
        <f t="array" ref="B563">_xlfn.IFS(HR_Analytics[[#This Row],[Age]]&lt;=30,"Below 30",HR_Analytics[[#This Row],[Age]]&lt;=40,"30-40",HR_Analytics[[#This Row],[Age]]&lt;=60,"40-60")</f>
        <v>40-60</v>
      </c>
      <c r="C563" s="9" t="s">
        <v>17</v>
      </c>
      <c r="D563" s="9" t="s">
        <v>11</v>
      </c>
      <c r="E563" s="9" t="s">
        <v>12</v>
      </c>
      <c r="F563" s="3">
        <v>3</v>
      </c>
      <c r="G563" s="3" t="str" cm="1">
        <f t="array" ref="G563">_xlfn.IFS(HR_Analytics[[#This Row],[Distance From Home]]&lt;=5,"1-5",HR_Analytics[[#This Row],[Distance From Home]]&lt;=10,"5-10",HR_Analytics[[#This Row],[Distance From Home]]&lt;=15,"10-15",HR_Analytics[[#This Row],[Distance From Home]]&lt;=20,"15-20",HR_Analytics[[#This Row],[Distance From Home]]&gt;20,"Above 20")</f>
        <v>1-5</v>
      </c>
      <c r="H563" s="3">
        <v>4</v>
      </c>
      <c r="I563" s="9" t="str">
        <f>VLOOKUP(H563,Mapping!$J$2:$K$6,2,0)</f>
        <v>Masters</v>
      </c>
      <c r="J563" s="9" t="s">
        <v>33</v>
      </c>
      <c r="K563" s="3">
        <v>776</v>
      </c>
      <c r="L563" s="3">
        <v>3</v>
      </c>
      <c r="M563" s="9" t="str">
        <f>VLOOKUP(L563,Mapping!$A$2:$B$5,2,0)</f>
        <v>Neutral</v>
      </c>
      <c r="N563" s="9" t="s">
        <v>20</v>
      </c>
      <c r="O563" s="3">
        <v>2</v>
      </c>
      <c r="P563" s="9" t="str">
        <f>VLOOKUP(O563,Mapping!$A$9:$B$12,2,0)</f>
        <v>Medium</v>
      </c>
      <c r="Q563" s="3">
        <v>4</v>
      </c>
      <c r="R563" s="9" t="str">
        <f>VLOOKUP(Q563,Mapping!$A$16:$B$20,2,0)</f>
        <v>Senior</v>
      </c>
      <c r="S563" s="9" t="s">
        <v>30</v>
      </c>
      <c r="T563" s="3">
        <v>1</v>
      </c>
      <c r="U563" s="9" t="str">
        <f>VLOOKUP(T563,Mapping!$E$9:$F$12,2,0)</f>
        <v>Very Dissatisfied</v>
      </c>
      <c r="V563" s="9" t="s">
        <v>22</v>
      </c>
      <c r="W563" s="5">
        <v>16856</v>
      </c>
      <c r="X563" s="3">
        <v>1</v>
      </c>
      <c r="Y563" s="9" t="s">
        <v>17</v>
      </c>
      <c r="Z563" s="4">
        <v>11</v>
      </c>
      <c r="AA563" s="24">
        <f>HR_Analytics[[#This Row],[Salary Hike]]/100</f>
        <v>0.11</v>
      </c>
      <c r="AB563" s="3">
        <v>3</v>
      </c>
      <c r="AC563" s="9" t="str">
        <f>VLOOKUP(AB563,Mapping!$E$2:$F$3,2,0)</f>
        <v>Excellent</v>
      </c>
      <c r="AD563" s="3">
        <v>1</v>
      </c>
      <c r="AE563" s="9" t="str">
        <f>VLOOKUP(AD563,Mapping!$E$16:$F$19,2,0)</f>
        <v>Very Dissatisfied</v>
      </c>
      <c r="AF563" s="3">
        <v>0</v>
      </c>
      <c r="AG563" s="3">
        <v>34</v>
      </c>
      <c r="AH563" s="3" t="str" cm="1">
        <f t="array" ref="AH563">_xlfn.IFS(HR_Analytics[[#This Row],[Total Working Years]]&lt;=2,"0-2",HR_Analytics[[#This Row],[Total Working Years]]&lt;=5,"2-5",HR_Analytics[[#This Row],[Total Working Years]]&lt;=10,"5-10",HR_Analytics[[#This Row],[Total Working Years]]&lt;=20,"10-20",HR_Analytics[[#This Row],[Total Working Years]]&lt;=40,"20-40")</f>
        <v>20-40</v>
      </c>
      <c r="AI563" s="3">
        <v>3</v>
      </c>
      <c r="AJ563" s="3">
        <v>4</v>
      </c>
      <c r="AK563" s="9" t="str">
        <f>VLOOKUP(AJ563,Mapping!$J$10:$K$13,2,0)</f>
        <v>Best</v>
      </c>
      <c r="AL563" s="3">
        <v>34</v>
      </c>
      <c r="AM563" s="3" t="str" cm="1">
        <f t="array" ref="AM563">_xlfn.IFS(HR_Analytics[[#This Row],[Years At Company]]&lt;=2,"0-2",HR_Analytics[[#This Row],[Years At Company]]&lt;=5,"2-5",HR_Analytics[[#This Row],[Years At Company]]&lt;=10,"5-10",HR_Analytics[[#This Row],[Years At Company]]&lt;=20,"10-20",HR_Analytics[[#This Row],[Years At Company]]&lt;=40,"20-40")</f>
        <v>20-40</v>
      </c>
      <c r="AN563" s="3">
        <v>6</v>
      </c>
      <c r="AO563" s="3" t="str" cm="1">
        <f t="array" ref="AO563">_xlfn.IFS(HR_Analytics[[#This Row],[Years In Current Role]]&lt;=2,"0-2",HR_Analytics[[#This Row],[Years In Current Role]]&lt;=5,"2-5",HR_Analytics[[#This Row],[Years In Current Role]]&lt;=10,"5-10",HR_Analytics[[#This Row],[Years In Current Role]]&lt;=15,"10-15",HR_Analytics[[#This Row],[Years In Current Role]]&gt;15,"Above 15")</f>
        <v>5-10</v>
      </c>
      <c r="AP563" s="3">
        <v>1</v>
      </c>
      <c r="AQ563" s="14" t="str" cm="1">
        <f t="array" ref="AQ563">_xlfn.IFS(HR_Analytics[[#This Row],[Years Since Last Promotion]]&lt;=2,"0-2",HR_Analytics[[#This Row],[Years Since Last Promotion]]&lt;=5,"2-5",HR_Analytics[[#This Row],[Years Since Last Promotion]]&lt;=10,"5-10",HR_Analytics[[#This Row],[Years Since Last Promotion]]&lt;=15,"10-15")</f>
        <v>0-2</v>
      </c>
      <c r="AR563" s="14">
        <v>16</v>
      </c>
      <c r="AS563" s="3" t="str" cm="1">
        <f t="array" ref="AS5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Above 15</v>
      </c>
    </row>
    <row r="564" spans="1:45" x14ac:dyDescent="0.25">
      <c r="A564" s="12">
        <v>33</v>
      </c>
      <c r="B564" s="12" t="str" cm="1">
        <f t="array" ref="B564">_xlfn.IFS(HR_Analytics[[#This Row],[Age]]&lt;=30,"Below 30",HR_Analytics[[#This Row],[Age]]&lt;=40,"30-40",HR_Analytics[[#This Row],[Age]]&lt;=60,"40-60")</f>
        <v>30-40</v>
      </c>
      <c r="C564" s="9" t="s">
        <v>10</v>
      </c>
      <c r="D564" s="9" t="s">
        <v>11</v>
      </c>
      <c r="E564" s="9" t="s">
        <v>19</v>
      </c>
      <c r="F564" s="3">
        <v>1</v>
      </c>
      <c r="G564" s="3" t="str" cm="1">
        <f t="array" ref="G564">_xlfn.IFS(HR_Analytics[[#This Row],[Distance From Home]]&lt;=5,"1-5",HR_Analytics[[#This Row],[Distance From Home]]&lt;=10,"5-10",HR_Analytics[[#This Row],[Distance From Home]]&lt;=15,"10-15",HR_Analytics[[#This Row],[Distance From Home]]&lt;=20,"15-20",HR_Analytics[[#This Row],[Distance From Home]]&gt;20,"Above 20")</f>
        <v>1-5</v>
      </c>
      <c r="H564" s="3">
        <v>4</v>
      </c>
      <c r="I564" s="9" t="str">
        <f>VLOOKUP(H564,Mapping!$J$2:$K$6,2,0)</f>
        <v>Masters</v>
      </c>
      <c r="J564" s="9" t="s">
        <v>23</v>
      </c>
      <c r="K564" s="3">
        <v>780</v>
      </c>
      <c r="L564" s="3">
        <v>4</v>
      </c>
      <c r="M564" s="9" t="str">
        <f>VLOOKUP(L564,Mapping!$A$2:$B$5,2,0)</f>
        <v>Satisfied</v>
      </c>
      <c r="N564" s="9" t="s">
        <v>20</v>
      </c>
      <c r="O564" s="3">
        <v>3</v>
      </c>
      <c r="P564" s="9" t="str">
        <f>VLOOKUP(O564,Mapping!$A$9:$B$12,2,0)</f>
        <v>High</v>
      </c>
      <c r="Q564" s="3">
        <v>1</v>
      </c>
      <c r="R564" s="9" t="str">
        <f>VLOOKUP(Q564,Mapping!$A$16:$B$20,2,0)</f>
        <v>Entry Level</v>
      </c>
      <c r="S564" s="9" t="s">
        <v>21</v>
      </c>
      <c r="T564" s="3">
        <v>4</v>
      </c>
      <c r="U564" s="9" t="str">
        <f>VLOOKUP(T564,Mapping!$E$9:$F$12,2,0)</f>
        <v>Satisfied</v>
      </c>
      <c r="V564" s="9" t="s">
        <v>16</v>
      </c>
      <c r="W564" s="5">
        <v>2686</v>
      </c>
      <c r="X564" s="3">
        <v>1</v>
      </c>
      <c r="Y564" s="9" t="s">
        <v>10</v>
      </c>
      <c r="Z564" s="4">
        <v>13</v>
      </c>
      <c r="AA564" s="24">
        <f>HR_Analytics[[#This Row],[Salary Hike]]/100</f>
        <v>0.13</v>
      </c>
      <c r="AB564" s="3">
        <v>3</v>
      </c>
      <c r="AC564" s="9" t="str">
        <f>VLOOKUP(AB564,Mapping!$E$2:$F$3,2,0)</f>
        <v>Excellent</v>
      </c>
      <c r="AD564" s="3">
        <v>3</v>
      </c>
      <c r="AE564" s="9" t="str">
        <f>VLOOKUP(AD564,Mapping!$E$16:$F$19,2,0)</f>
        <v>Neutral</v>
      </c>
      <c r="AF564" s="3">
        <v>0</v>
      </c>
      <c r="AG564" s="3">
        <v>10</v>
      </c>
      <c r="AH564" s="3" t="str" cm="1">
        <f t="array" ref="AH564">_xlfn.IFS(HR_Analytics[[#This Row],[Total Working Years]]&lt;=2,"0-2",HR_Analytics[[#This Row],[Total Working Years]]&lt;=5,"2-5",HR_Analytics[[#This Row],[Total Working Years]]&lt;=10,"5-10",HR_Analytics[[#This Row],[Total Working Years]]&lt;=20,"10-20",HR_Analytics[[#This Row],[Total Working Years]]&lt;=40,"20-40")</f>
        <v>5-10</v>
      </c>
      <c r="AI564" s="3">
        <v>2</v>
      </c>
      <c r="AJ564" s="3">
        <v>2</v>
      </c>
      <c r="AK564" s="9" t="str">
        <f>VLOOKUP(AJ564,Mapping!$J$10:$K$13,2,0)</f>
        <v>Good</v>
      </c>
      <c r="AL564" s="3">
        <v>10</v>
      </c>
      <c r="AM564" s="3" t="str" cm="1">
        <f t="array" ref="AM564">_xlfn.IFS(HR_Analytics[[#This Row],[Years At Company]]&lt;=2,"0-2",HR_Analytics[[#This Row],[Years At Company]]&lt;=5,"2-5",HR_Analytics[[#This Row],[Years At Company]]&lt;=10,"5-10",HR_Analytics[[#This Row],[Years At Company]]&lt;=20,"10-20",HR_Analytics[[#This Row],[Years At Company]]&lt;=40,"20-40")</f>
        <v>5-10</v>
      </c>
      <c r="AN564" s="3">
        <v>9</v>
      </c>
      <c r="AO564" s="3" t="str" cm="1">
        <f t="array" ref="AO564">_xlfn.IFS(HR_Analytics[[#This Row],[Years In Current Role]]&lt;=2,"0-2",HR_Analytics[[#This Row],[Years In Current Role]]&lt;=5,"2-5",HR_Analytics[[#This Row],[Years In Current Role]]&lt;=10,"5-10",HR_Analytics[[#This Row],[Years In Current Role]]&lt;=15,"10-15",HR_Analytics[[#This Row],[Years In Current Role]]&gt;15,"Above 15")</f>
        <v>5-10</v>
      </c>
      <c r="AP564" s="3">
        <v>7</v>
      </c>
      <c r="AQ564" s="14" t="str" cm="1">
        <f t="array" ref="AQ564">_xlfn.IFS(HR_Analytics[[#This Row],[Years Since Last Promotion]]&lt;=2,"0-2",HR_Analytics[[#This Row],[Years Since Last Promotion]]&lt;=5,"2-5",HR_Analytics[[#This Row],[Years Since Last Promotion]]&lt;=10,"5-10",HR_Analytics[[#This Row],[Years Since Last Promotion]]&lt;=15,"10-15")</f>
        <v>5-10</v>
      </c>
      <c r="AR564" s="14">
        <v>8</v>
      </c>
      <c r="AS564" s="3" t="str" cm="1">
        <f t="array" ref="AS5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65" spans="1:45" x14ac:dyDescent="0.25">
      <c r="A565" s="12">
        <v>25</v>
      </c>
      <c r="B565" s="12" t="str" cm="1">
        <f t="array" ref="B565">_xlfn.IFS(HR_Analytics[[#This Row],[Age]]&lt;=30,"Below 30",HR_Analytics[[#This Row],[Age]]&lt;=40,"30-40",HR_Analytics[[#This Row],[Age]]&lt;=60,"40-60")</f>
        <v>Below 30</v>
      </c>
      <c r="C565" s="9" t="s">
        <v>17</v>
      </c>
      <c r="D565" s="9" t="s">
        <v>11</v>
      </c>
      <c r="E565" s="9" t="s">
        <v>12</v>
      </c>
      <c r="F565" s="3">
        <v>26</v>
      </c>
      <c r="G565" s="3" t="str" cm="1">
        <f t="array" ref="G565">_xlfn.IFS(HR_Analytics[[#This Row],[Distance From Home]]&lt;=5,"1-5",HR_Analytics[[#This Row],[Distance From Home]]&lt;=10,"5-10",HR_Analytics[[#This Row],[Distance From Home]]&lt;=15,"10-15",HR_Analytics[[#This Row],[Distance From Home]]&lt;=20,"15-20",HR_Analytics[[#This Row],[Distance From Home]]&gt;20,"Above 20")</f>
        <v>Above 20</v>
      </c>
      <c r="H565" s="3">
        <v>1</v>
      </c>
      <c r="I565" s="9" t="str">
        <f>VLOOKUP(H565,Mapping!$J$2:$K$6,2,0)</f>
        <v>Below College</v>
      </c>
      <c r="J565" s="9" t="s">
        <v>25</v>
      </c>
      <c r="K565" s="3">
        <v>781</v>
      </c>
      <c r="L565" s="3">
        <v>3</v>
      </c>
      <c r="M565" s="9" t="str">
        <f>VLOOKUP(L565,Mapping!$A$2:$B$5,2,0)</f>
        <v>Neutral</v>
      </c>
      <c r="N565" s="9" t="s">
        <v>14</v>
      </c>
      <c r="O565" s="3">
        <v>3</v>
      </c>
      <c r="P565" s="9" t="str">
        <f>VLOOKUP(O565,Mapping!$A$9:$B$12,2,0)</f>
        <v>High</v>
      </c>
      <c r="Q565" s="3">
        <v>2</v>
      </c>
      <c r="R565" s="9" t="str">
        <f>VLOOKUP(Q565,Mapping!$A$16:$B$20,2,0)</f>
        <v>Junior</v>
      </c>
      <c r="S565" s="9" t="s">
        <v>15</v>
      </c>
      <c r="T565" s="3">
        <v>4</v>
      </c>
      <c r="U565" s="9" t="str">
        <f>VLOOKUP(T565,Mapping!$E$9:$F$12,2,0)</f>
        <v>Satisfied</v>
      </c>
      <c r="V565" s="9" t="s">
        <v>16</v>
      </c>
      <c r="W565" s="5">
        <v>6180</v>
      </c>
      <c r="X565" s="3">
        <v>1</v>
      </c>
      <c r="Y565" s="9" t="s">
        <v>17</v>
      </c>
      <c r="Z565" s="4">
        <v>23</v>
      </c>
      <c r="AA565" s="24">
        <f>HR_Analytics[[#This Row],[Salary Hike]]/100</f>
        <v>0.23</v>
      </c>
      <c r="AB565" s="3">
        <v>4</v>
      </c>
      <c r="AC565" s="9" t="str">
        <f>VLOOKUP(AB565,Mapping!$E$2:$F$3,2,0)</f>
        <v>Outstanding</v>
      </c>
      <c r="AD565" s="3">
        <v>2</v>
      </c>
      <c r="AE565" s="9" t="str">
        <f>VLOOKUP(AD565,Mapping!$E$16:$F$19,2,0)</f>
        <v>Dissatisfied</v>
      </c>
      <c r="AF565" s="3">
        <v>0</v>
      </c>
      <c r="AG565" s="3">
        <v>6</v>
      </c>
      <c r="AH565" s="3" t="str" cm="1">
        <f t="array" ref="AH565">_xlfn.IFS(HR_Analytics[[#This Row],[Total Working Years]]&lt;=2,"0-2",HR_Analytics[[#This Row],[Total Working Years]]&lt;=5,"2-5",HR_Analytics[[#This Row],[Total Working Years]]&lt;=10,"5-10",HR_Analytics[[#This Row],[Total Working Years]]&lt;=20,"10-20",HR_Analytics[[#This Row],[Total Working Years]]&lt;=40,"20-40")</f>
        <v>5-10</v>
      </c>
      <c r="AI565" s="3">
        <v>5</v>
      </c>
      <c r="AJ565" s="3">
        <v>2</v>
      </c>
      <c r="AK565" s="9" t="str">
        <f>VLOOKUP(AJ565,Mapping!$J$10:$K$13,2,0)</f>
        <v>Good</v>
      </c>
      <c r="AL565" s="3">
        <v>6</v>
      </c>
      <c r="AM565" s="3" t="str" cm="1">
        <f t="array" ref="AM565">_xlfn.IFS(HR_Analytics[[#This Row],[Years At Company]]&lt;=2,"0-2",HR_Analytics[[#This Row],[Years At Company]]&lt;=5,"2-5",HR_Analytics[[#This Row],[Years At Company]]&lt;=10,"5-10",HR_Analytics[[#This Row],[Years At Company]]&lt;=20,"10-20",HR_Analytics[[#This Row],[Years At Company]]&lt;=40,"20-40")</f>
        <v>5-10</v>
      </c>
      <c r="AN565" s="3">
        <v>5</v>
      </c>
      <c r="AO565" s="3" t="str" cm="1">
        <f t="array" ref="AO565">_xlfn.IFS(HR_Analytics[[#This Row],[Years In Current Role]]&lt;=2,"0-2",HR_Analytics[[#This Row],[Years In Current Role]]&lt;=5,"2-5",HR_Analytics[[#This Row],[Years In Current Role]]&lt;=10,"5-10",HR_Analytics[[#This Row],[Years In Current Role]]&lt;=15,"10-15",HR_Analytics[[#This Row],[Years In Current Role]]&gt;15,"Above 15")</f>
        <v>2-5</v>
      </c>
      <c r="AP565" s="3">
        <v>1</v>
      </c>
      <c r="AQ565" s="14" t="str" cm="1">
        <f t="array" ref="AQ565">_xlfn.IFS(HR_Analytics[[#This Row],[Years Since Last Promotion]]&lt;=2,"0-2",HR_Analytics[[#This Row],[Years Since Last Promotion]]&lt;=5,"2-5",HR_Analytics[[#This Row],[Years Since Last Promotion]]&lt;=10,"5-10",HR_Analytics[[#This Row],[Years Since Last Promotion]]&lt;=15,"10-15")</f>
        <v>0-2</v>
      </c>
      <c r="AR565" s="14">
        <v>4</v>
      </c>
      <c r="AS565" s="3" t="str" cm="1">
        <f t="array" ref="AS5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66" spans="1:45" x14ac:dyDescent="0.25">
      <c r="A566" s="12">
        <v>45</v>
      </c>
      <c r="B566" s="12" t="str" cm="1">
        <f t="array" ref="B566">_xlfn.IFS(HR_Analytics[[#This Row],[Age]]&lt;=30,"Below 30",HR_Analytics[[#This Row],[Age]]&lt;=40,"30-40",HR_Analytics[[#This Row],[Age]]&lt;=60,"40-60")</f>
        <v>40-60</v>
      </c>
      <c r="C566" s="9" t="s">
        <v>17</v>
      </c>
      <c r="D566" s="9" t="s">
        <v>11</v>
      </c>
      <c r="E566" s="9" t="s">
        <v>12</v>
      </c>
      <c r="F566" s="3">
        <v>2</v>
      </c>
      <c r="G566" s="3" t="str" cm="1">
        <f t="array" ref="G566">_xlfn.IFS(HR_Analytics[[#This Row],[Distance From Home]]&lt;=5,"1-5",HR_Analytics[[#This Row],[Distance From Home]]&lt;=10,"5-10",HR_Analytics[[#This Row],[Distance From Home]]&lt;=15,"10-15",HR_Analytics[[#This Row],[Distance From Home]]&lt;=20,"15-20",HR_Analytics[[#This Row],[Distance From Home]]&gt;20,"Above 20")</f>
        <v>1-5</v>
      </c>
      <c r="H566" s="3">
        <v>2</v>
      </c>
      <c r="I566" s="9" t="str">
        <f>VLOOKUP(H566,Mapping!$J$2:$K$6,2,0)</f>
        <v>College</v>
      </c>
      <c r="J566" s="9" t="s">
        <v>34</v>
      </c>
      <c r="K566" s="3">
        <v>783</v>
      </c>
      <c r="L566" s="3">
        <v>2</v>
      </c>
      <c r="M566" s="9" t="str">
        <f>VLOOKUP(L566,Mapping!$A$2:$B$5,2,0)</f>
        <v>Dissatisfied</v>
      </c>
      <c r="N566" s="9" t="s">
        <v>20</v>
      </c>
      <c r="O566" s="3">
        <v>1</v>
      </c>
      <c r="P566" s="9" t="str">
        <f>VLOOKUP(O566,Mapping!$A$9:$B$12,2,0)</f>
        <v>Low</v>
      </c>
      <c r="Q566" s="3">
        <v>2</v>
      </c>
      <c r="R566" s="9" t="str">
        <f>VLOOKUP(Q566,Mapping!$A$16:$B$20,2,0)</f>
        <v>Junior</v>
      </c>
      <c r="S566" s="9" t="s">
        <v>31</v>
      </c>
      <c r="T566" s="3">
        <v>3</v>
      </c>
      <c r="U566" s="9" t="str">
        <f>VLOOKUP(T566,Mapping!$E$9:$F$12,2,0)</f>
        <v>Neutral</v>
      </c>
      <c r="V566" s="9" t="s">
        <v>16</v>
      </c>
      <c r="W566" s="5">
        <v>6632</v>
      </c>
      <c r="X566" s="3">
        <v>0</v>
      </c>
      <c r="Y566" s="9" t="s">
        <v>17</v>
      </c>
      <c r="Z566" s="4">
        <v>13</v>
      </c>
      <c r="AA566" s="24">
        <f>HR_Analytics[[#This Row],[Salary Hike]]/100</f>
        <v>0.13</v>
      </c>
      <c r="AB566" s="3">
        <v>3</v>
      </c>
      <c r="AC566" s="9" t="str">
        <f>VLOOKUP(AB566,Mapping!$E$2:$F$3,2,0)</f>
        <v>Excellent</v>
      </c>
      <c r="AD566" s="3">
        <v>1</v>
      </c>
      <c r="AE566" s="9" t="str">
        <f>VLOOKUP(AD566,Mapping!$E$16:$F$19,2,0)</f>
        <v>Very Dissatisfied</v>
      </c>
      <c r="AF566" s="3">
        <v>0</v>
      </c>
      <c r="AG566" s="3">
        <v>9</v>
      </c>
      <c r="AH566" s="3" t="str" cm="1">
        <f t="array" ref="AH566">_xlfn.IFS(HR_Analytics[[#This Row],[Total Working Years]]&lt;=2,"0-2",HR_Analytics[[#This Row],[Total Working Years]]&lt;=5,"2-5",HR_Analytics[[#This Row],[Total Working Years]]&lt;=10,"5-10",HR_Analytics[[#This Row],[Total Working Years]]&lt;=20,"10-20",HR_Analytics[[#This Row],[Total Working Years]]&lt;=40,"20-40")</f>
        <v>5-10</v>
      </c>
      <c r="AI566" s="3">
        <v>3</v>
      </c>
      <c r="AJ566" s="3">
        <v>3</v>
      </c>
      <c r="AK566" s="9" t="str">
        <f>VLOOKUP(AJ566,Mapping!$J$10:$K$13,2,0)</f>
        <v>Better</v>
      </c>
      <c r="AL566" s="3">
        <v>8</v>
      </c>
      <c r="AM566" s="3" t="str" cm="1">
        <f t="array" ref="AM566">_xlfn.IFS(HR_Analytics[[#This Row],[Years At Company]]&lt;=2,"0-2",HR_Analytics[[#This Row],[Years At Company]]&lt;=5,"2-5",HR_Analytics[[#This Row],[Years At Company]]&lt;=10,"5-10",HR_Analytics[[#This Row],[Years At Company]]&lt;=20,"10-20",HR_Analytics[[#This Row],[Years At Company]]&lt;=40,"20-40")</f>
        <v>5-10</v>
      </c>
      <c r="AN566" s="3">
        <v>7</v>
      </c>
      <c r="AO566" s="3" t="str" cm="1">
        <f t="array" ref="AO566">_xlfn.IFS(HR_Analytics[[#This Row],[Years In Current Role]]&lt;=2,"0-2",HR_Analytics[[#This Row],[Years In Current Role]]&lt;=5,"2-5",HR_Analytics[[#This Row],[Years In Current Role]]&lt;=10,"5-10",HR_Analytics[[#This Row],[Years In Current Role]]&lt;=15,"10-15",HR_Analytics[[#This Row],[Years In Current Role]]&gt;15,"Above 15")</f>
        <v>5-10</v>
      </c>
      <c r="AP566" s="3">
        <v>3</v>
      </c>
      <c r="AQ566" s="14" t="str" cm="1">
        <f t="array" ref="AQ566">_xlfn.IFS(HR_Analytics[[#This Row],[Years Since Last Promotion]]&lt;=2,"0-2",HR_Analytics[[#This Row],[Years Since Last Promotion]]&lt;=5,"2-5",HR_Analytics[[#This Row],[Years Since Last Promotion]]&lt;=10,"5-10",HR_Analytics[[#This Row],[Years Since Last Promotion]]&lt;=15,"10-15")</f>
        <v>2-5</v>
      </c>
      <c r="AR566" s="14">
        <v>1</v>
      </c>
      <c r="AS566" s="3" t="str" cm="1">
        <f t="array" ref="AS5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67" spans="1:45" x14ac:dyDescent="0.25">
      <c r="A567" s="12">
        <v>23</v>
      </c>
      <c r="B567" s="12" t="str" cm="1">
        <f t="array" ref="B567">_xlfn.IFS(HR_Analytics[[#This Row],[Age]]&lt;=30,"Below 30",HR_Analytics[[#This Row],[Age]]&lt;=40,"30-40",HR_Analytics[[#This Row],[Age]]&lt;=60,"40-60")</f>
        <v>Below 30</v>
      </c>
      <c r="C567" s="9" t="s">
        <v>17</v>
      </c>
      <c r="D567" s="9" t="s">
        <v>11</v>
      </c>
      <c r="E567" s="9" t="s">
        <v>19</v>
      </c>
      <c r="F567" s="3">
        <v>10</v>
      </c>
      <c r="G567" s="3" t="str" cm="1">
        <f t="array" ref="G567">_xlfn.IFS(HR_Analytics[[#This Row],[Distance From Home]]&lt;=5,"1-5",HR_Analytics[[#This Row],[Distance From Home]]&lt;=10,"5-10",HR_Analytics[[#This Row],[Distance From Home]]&lt;=15,"10-15",HR_Analytics[[#This Row],[Distance From Home]]&lt;=20,"15-20",HR_Analytics[[#This Row],[Distance From Home]]&gt;20,"Above 20")</f>
        <v>5-10</v>
      </c>
      <c r="H567" s="3">
        <v>1</v>
      </c>
      <c r="I567" s="9" t="str">
        <f>VLOOKUP(H567,Mapping!$J$2:$K$6,2,0)</f>
        <v>Below College</v>
      </c>
      <c r="J567" s="9" t="s">
        <v>25</v>
      </c>
      <c r="K567" s="3">
        <v>784</v>
      </c>
      <c r="L567" s="3">
        <v>1</v>
      </c>
      <c r="M567" s="9" t="str">
        <f>VLOOKUP(L567,Mapping!$A$2:$B$5,2,0)</f>
        <v>Very Dissatisfied</v>
      </c>
      <c r="N567" s="9" t="s">
        <v>20</v>
      </c>
      <c r="O567" s="3">
        <v>4</v>
      </c>
      <c r="P567" s="9" t="str">
        <f>VLOOKUP(O567,Mapping!$A$9:$B$12,2,0)</f>
        <v>Very High</v>
      </c>
      <c r="Q567" s="3">
        <v>1</v>
      </c>
      <c r="R567" s="9" t="str">
        <f>VLOOKUP(Q567,Mapping!$A$16:$B$20,2,0)</f>
        <v>Entry Level</v>
      </c>
      <c r="S567" s="9" t="s">
        <v>21</v>
      </c>
      <c r="T567" s="3">
        <v>3</v>
      </c>
      <c r="U567" s="9" t="str">
        <f>VLOOKUP(T567,Mapping!$E$9:$F$12,2,0)</f>
        <v>Neutral</v>
      </c>
      <c r="V567" s="9" t="s">
        <v>16</v>
      </c>
      <c r="W567" s="5">
        <v>3505</v>
      </c>
      <c r="X567" s="3">
        <v>1</v>
      </c>
      <c r="Y567" s="9" t="s">
        <v>17</v>
      </c>
      <c r="Z567" s="4">
        <v>18</v>
      </c>
      <c r="AA567" s="24">
        <f>HR_Analytics[[#This Row],[Salary Hike]]/100</f>
        <v>0.18</v>
      </c>
      <c r="AB567" s="3">
        <v>3</v>
      </c>
      <c r="AC567" s="9" t="str">
        <f>VLOOKUP(AB567,Mapping!$E$2:$F$3,2,0)</f>
        <v>Excellent</v>
      </c>
      <c r="AD567" s="3">
        <v>4</v>
      </c>
      <c r="AE567" s="9" t="str">
        <f>VLOOKUP(AD567,Mapping!$E$16:$F$19,2,0)</f>
        <v>Satisfied</v>
      </c>
      <c r="AF567" s="3">
        <v>0</v>
      </c>
      <c r="AG567" s="3">
        <v>2</v>
      </c>
      <c r="AH567" s="3" t="str" cm="1">
        <f t="array" ref="AH567">_xlfn.IFS(HR_Analytics[[#This Row],[Total Working Years]]&lt;=2,"0-2",HR_Analytics[[#This Row],[Total Working Years]]&lt;=5,"2-5",HR_Analytics[[#This Row],[Total Working Years]]&lt;=10,"5-10",HR_Analytics[[#This Row],[Total Working Years]]&lt;=20,"10-20",HR_Analytics[[#This Row],[Total Working Years]]&lt;=40,"20-40")</f>
        <v>0-2</v>
      </c>
      <c r="AI567" s="3">
        <v>3</v>
      </c>
      <c r="AJ567" s="3">
        <v>3</v>
      </c>
      <c r="AK567" s="9" t="str">
        <f>VLOOKUP(AJ567,Mapping!$J$10:$K$13,2,0)</f>
        <v>Better</v>
      </c>
      <c r="AL567" s="3">
        <v>2</v>
      </c>
      <c r="AM567" s="3" t="str" cm="1">
        <f t="array" ref="AM567">_xlfn.IFS(HR_Analytics[[#This Row],[Years At Company]]&lt;=2,"0-2",HR_Analytics[[#This Row],[Years At Company]]&lt;=5,"2-5",HR_Analytics[[#This Row],[Years At Company]]&lt;=10,"5-10",HR_Analytics[[#This Row],[Years At Company]]&lt;=20,"10-20",HR_Analytics[[#This Row],[Years At Company]]&lt;=40,"20-40")</f>
        <v>0-2</v>
      </c>
      <c r="AN567" s="3">
        <v>2</v>
      </c>
      <c r="AO567" s="3" t="str" cm="1">
        <f t="array" ref="AO567">_xlfn.IFS(HR_Analytics[[#This Row],[Years In Current Role]]&lt;=2,"0-2",HR_Analytics[[#This Row],[Years In Current Role]]&lt;=5,"2-5",HR_Analytics[[#This Row],[Years In Current Role]]&lt;=10,"5-10",HR_Analytics[[#This Row],[Years In Current Role]]&lt;=15,"10-15",HR_Analytics[[#This Row],[Years In Current Role]]&gt;15,"Above 15")</f>
        <v>0-2</v>
      </c>
      <c r="AP567" s="3">
        <v>0</v>
      </c>
      <c r="AQ567" s="14" t="str" cm="1">
        <f t="array" ref="AQ567">_xlfn.IFS(HR_Analytics[[#This Row],[Years Since Last Promotion]]&lt;=2,"0-2",HR_Analytics[[#This Row],[Years Since Last Promotion]]&lt;=5,"2-5",HR_Analytics[[#This Row],[Years Since Last Promotion]]&lt;=10,"5-10",HR_Analytics[[#This Row],[Years Since Last Promotion]]&lt;=15,"10-15")</f>
        <v>0-2</v>
      </c>
      <c r="AR567" s="14">
        <v>2</v>
      </c>
      <c r="AS567" s="3" t="str" cm="1">
        <f t="array" ref="AS5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68" spans="1:45" x14ac:dyDescent="0.25">
      <c r="A568" s="12">
        <v>47</v>
      </c>
      <c r="B568" s="12" t="str" cm="1">
        <f t="array" ref="B568">_xlfn.IFS(HR_Analytics[[#This Row],[Age]]&lt;=30,"Below 30",HR_Analytics[[#This Row],[Age]]&lt;=40,"30-40",HR_Analytics[[#This Row],[Age]]&lt;=60,"40-60")</f>
        <v>40-60</v>
      </c>
      <c r="C568" s="9" t="s">
        <v>10</v>
      </c>
      <c r="D568" s="9" t="s">
        <v>18</v>
      </c>
      <c r="E568" s="9" t="s">
        <v>12</v>
      </c>
      <c r="F568" s="3">
        <v>27</v>
      </c>
      <c r="G568" s="3" t="str" cm="1">
        <f t="array" ref="G568">_xlfn.IFS(HR_Analytics[[#This Row],[Distance From Home]]&lt;=5,"1-5",HR_Analytics[[#This Row],[Distance From Home]]&lt;=10,"5-10",HR_Analytics[[#This Row],[Distance From Home]]&lt;=15,"10-15",HR_Analytics[[#This Row],[Distance From Home]]&lt;=20,"15-20",HR_Analytics[[#This Row],[Distance From Home]]&gt;20,"Above 20")</f>
        <v>Above 20</v>
      </c>
      <c r="H568" s="3">
        <v>2</v>
      </c>
      <c r="I568" s="9" t="str">
        <f>VLOOKUP(H568,Mapping!$J$2:$K$6,2,0)</f>
        <v>College</v>
      </c>
      <c r="J568" s="9" t="s">
        <v>13</v>
      </c>
      <c r="K568" s="3">
        <v>785</v>
      </c>
      <c r="L568" s="3">
        <v>2</v>
      </c>
      <c r="M568" s="9" t="str">
        <f>VLOOKUP(L568,Mapping!$A$2:$B$5,2,0)</f>
        <v>Dissatisfied</v>
      </c>
      <c r="N568" s="9" t="s">
        <v>14</v>
      </c>
      <c r="O568" s="3">
        <v>4</v>
      </c>
      <c r="P568" s="9" t="str">
        <f>VLOOKUP(O568,Mapping!$A$9:$B$12,2,0)</f>
        <v>Very High</v>
      </c>
      <c r="Q568" s="3">
        <v>2</v>
      </c>
      <c r="R568" s="9" t="str">
        <f>VLOOKUP(Q568,Mapping!$A$16:$B$20,2,0)</f>
        <v>Junior</v>
      </c>
      <c r="S568" s="9" t="s">
        <v>15</v>
      </c>
      <c r="T568" s="3">
        <v>3</v>
      </c>
      <c r="U568" s="9" t="str">
        <f>VLOOKUP(T568,Mapping!$E$9:$F$12,2,0)</f>
        <v>Neutral</v>
      </c>
      <c r="V568" s="9" t="s">
        <v>16</v>
      </c>
      <c r="W568" s="5">
        <v>6397</v>
      </c>
      <c r="X568" s="3">
        <v>4</v>
      </c>
      <c r="Y568" s="9" t="s">
        <v>10</v>
      </c>
      <c r="Z568" s="4">
        <v>12</v>
      </c>
      <c r="AA568" s="24">
        <f>HR_Analytics[[#This Row],[Salary Hike]]/100</f>
        <v>0.12</v>
      </c>
      <c r="AB568" s="3">
        <v>3</v>
      </c>
      <c r="AC568" s="9" t="str">
        <f>VLOOKUP(AB568,Mapping!$E$2:$F$3,2,0)</f>
        <v>Excellent</v>
      </c>
      <c r="AD568" s="3">
        <v>4</v>
      </c>
      <c r="AE568" s="9" t="str">
        <f>VLOOKUP(AD568,Mapping!$E$16:$F$19,2,0)</f>
        <v>Satisfied</v>
      </c>
      <c r="AF568" s="3">
        <v>0</v>
      </c>
      <c r="AG568" s="3">
        <v>8</v>
      </c>
      <c r="AH568" s="3" t="str" cm="1">
        <f t="array" ref="AH568">_xlfn.IFS(HR_Analytics[[#This Row],[Total Working Years]]&lt;=2,"0-2",HR_Analytics[[#This Row],[Total Working Years]]&lt;=5,"2-5",HR_Analytics[[#This Row],[Total Working Years]]&lt;=10,"5-10",HR_Analytics[[#This Row],[Total Working Years]]&lt;=20,"10-20",HR_Analytics[[#This Row],[Total Working Years]]&lt;=40,"20-40")</f>
        <v>5-10</v>
      </c>
      <c r="AI568" s="3">
        <v>2</v>
      </c>
      <c r="AJ568" s="3">
        <v>3</v>
      </c>
      <c r="AK568" s="9" t="str">
        <f>VLOOKUP(AJ568,Mapping!$J$10:$K$13,2,0)</f>
        <v>Better</v>
      </c>
      <c r="AL568" s="3">
        <v>5</v>
      </c>
      <c r="AM568" s="3" t="str" cm="1">
        <f t="array" ref="AM568">_xlfn.IFS(HR_Analytics[[#This Row],[Years At Company]]&lt;=2,"0-2",HR_Analytics[[#This Row],[Years At Company]]&lt;=5,"2-5",HR_Analytics[[#This Row],[Years At Company]]&lt;=10,"5-10",HR_Analytics[[#This Row],[Years At Company]]&lt;=20,"10-20",HR_Analytics[[#This Row],[Years At Company]]&lt;=40,"20-40")</f>
        <v>2-5</v>
      </c>
      <c r="AN568" s="3">
        <v>4</v>
      </c>
      <c r="AO568" s="3" t="str" cm="1">
        <f t="array" ref="AO568">_xlfn.IFS(HR_Analytics[[#This Row],[Years In Current Role]]&lt;=2,"0-2",HR_Analytics[[#This Row],[Years In Current Role]]&lt;=5,"2-5",HR_Analytics[[#This Row],[Years In Current Role]]&lt;=10,"5-10",HR_Analytics[[#This Row],[Years In Current Role]]&lt;=15,"10-15",HR_Analytics[[#This Row],[Years In Current Role]]&gt;15,"Above 15")</f>
        <v>2-5</v>
      </c>
      <c r="AP568" s="3">
        <v>1</v>
      </c>
      <c r="AQ568" s="14" t="str" cm="1">
        <f t="array" ref="AQ568">_xlfn.IFS(HR_Analytics[[#This Row],[Years Since Last Promotion]]&lt;=2,"0-2",HR_Analytics[[#This Row],[Years Since Last Promotion]]&lt;=5,"2-5",HR_Analytics[[#This Row],[Years Since Last Promotion]]&lt;=10,"5-10",HR_Analytics[[#This Row],[Years Since Last Promotion]]&lt;=15,"10-15")</f>
        <v>0-2</v>
      </c>
      <c r="AR568" s="14">
        <v>3</v>
      </c>
      <c r="AS568" s="3" t="str" cm="1">
        <f t="array" ref="AS5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69" spans="1:45" x14ac:dyDescent="0.25">
      <c r="A569" s="12">
        <v>34</v>
      </c>
      <c r="B569" s="12" t="str" cm="1">
        <f t="array" ref="B569">_xlfn.IFS(HR_Analytics[[#This Row],[Age]]&lt;=30,"Below 30",HR_Analytics[[#This Row],[Age]]&lt;=40,"30-40",HR_Analytics[[#This Row],[Age]]&lt;=60,"40-60")</f>
        <v>30-40</v>
      </c>
      <c r="C569" s="9" t="s">
        <v>17</v>
      </c>
      <c r="D569" s="9" t="s">
        <v>11</v>
      </c>
      <c r="E569" s="9" t="s">
        <v>12</v>
      </c>
      <c r="F569" s="3">
        <v>2</v>
      </c>
      <c r="G569" s="3" t="str" cm="1">
        <f t="array" ref="G569">_xlfn.IFS(HR_Analytics[[#This Row],[Distance From Home]]&lt;=5,"1-5",HR_Analytics[[#This Row],[Distance From Home]]&lt;=10,"5-10",HR_Analytics[[#This Row],[Distance From Home]]&lt;=15,"10-15",HR_Analytics[[#This Row],[Distance From Home]]&lt;=20,"15-20",HR_Analytics[[#This Row],[Distance From Home]]&gt;20,"Above 20")</f>
        <v>1-5</v>
      </c>
      <c r="H569" s="3">
        <v>3</v>
      </c>
      <c r="I569" s="9" t="str">
        <f>VLOOKUP(H569,Mapping!$J$2:$K$6,2,0)</f>
        <v>Bachelors</v>
      </c>
      <c r="J569" s="9" t="s">
        <v>23</v>
      </c>
      <c r="K569" s="3">
        <v>786</v>
      </c>
      <c r="L569" s="3">
        <v>4</v>
      </c>
      <c r="M569" s="9" t="str">
        <f>VLOOKUP(L569,Mapping!$A$2:$B$5,2,0)</f>
        <v>Satisfied</v>
      </c>
      <c r="N569" s="9" t="s">
        <v>20</v>
      </c>
      <c r="O569" s="3">
        <v>3</v>
      </c>
      <c r="P569" s="9" t="str">
        <f>VLOOKUP(O569,Mapping!$A$9:$B$12,2,0)</f>
        <v>High</v>
      </c>
      <c r="Q569" s="3">
        <v>2</v>
      </c>
      <c r="R569" s="9" t="str">
        <f>VLOOKUP(Q569,Mapping!$A$16:$B$20,2,0)</f>
        <v>Junior</v>
      </c>
      <c r="S569" s="9" t="s">
        <v>15</v>
      </c>
      <c r="T569" s="3">
        <v>4</v>
      </c>
      <c r="U569" s="9" t="str">
        <f>VLOOKUP(T569,Mapping!$E$9:$F$12,2,0)</f>
        <v>Satisfied</v>
      </c>
      <c r="V569" s="9" t="s">
        <v>16</v>
      </c>
      <c r="W569" s="5">
        <v>6274</v>
      </c>
      <c r="X569" s="3">
        <v>1</v>
      </c>
      <c r="Y569" s="9" t="s">
        <v>17</v>
      </c>
      <c r="Z569" s="4">
        <v>22</v>
      </c>
      <c r="AA569" s="24">
        <f>HR_Analytics[[#This Row],[Salary Hike]]/100</f>
        <v>0.22</v>
      </c>
      <c r="AB569" s="3">
        <v>4</v>
      </c>
      <c r="AC569" s="9" t="str">
        <f>VLOOKUP(AB569,Mapping!$E$2:$F$3,2,0)</f>
        <v>Outstanding</v>
      </c>
      <c r="AD569" s="3">
        <v>3</v>
      </c>
      <c r="AE569" s="9" t="str">
        <f>VLOOKUP(AD569,Mapping!$E$16:$F$19,2,0)</f>
        <v>Neutral</v>
      </c>
      <c r="AF569" s="3">
        <v>0</v>
      </c>
      <c r="AG569" s="3">
        <v>6</v>
      </c>
      <c r="AH569" s="3" t="str" cm="1">
        <f t="array" ref="AH569">_xlfn.IFS(HR_Analytics[[#This Row],[Total Working Years]]&lt;=2,"0-2",HR_Analytics[[#This Row],[Total Working Years]]&lt;=5,"2-5",HR_Analytics[[#This Row],[Total Working Years]]&lt;=10,"5-10",HR_Analytics[[#This Row],[Total Working Years]]&lt;=20,"10-20",HR_Analytics[[#This Row],[Total Working Years]]&lt;=40,"20-40")</f>
        <v>5-10</v>
      </c>
      <c r="AI569" s="3">
        <v>5</v>
      </c>
      <c r="AJ569" s="3">
        <v>3</v>
      </c>
      <c r="AK569" s="9" t="str">
        <f>VLOOKUP(AJ569,Mapping!$J$10:$K$13,2,0)</f>
        <v>Better</v>
      </c>
      <c r="AL569" s="3">
        <v>6</v>
      </c>
      <c r="AM569" s="3" t="str" cm="1">
        <f t="array" ref="AM569">_xlfn.IFS(HR_Analytics[[#This Row],[Years At Company]]&lt;=2,"0-2",HR_Analytics[[#This Row],[Years At Company]]&lt;=5,"2-5",HR_Analytics[[#This Row],[Years At Company]]&lt;=10,"5-10",HR_Analytics[[#This Row],[Years At Company]]&lt;=20,"10-20",HR_Analytics[[#This Row],[Years At Company]]&lt;=40,"20-40")</f>
        <v>5-10</v>
      </c>
      <c r="AN569" s="3">
        <v>5</v>
      </c>
      <c r="AO569" s="3" t="str" cm="1">
        <f t="array" ref="AO569">_xlfn.IFS(HR_Analytics[[#This Row],[Years In Current Role]]&lt;=2,"0-2",HR_Analytics[[#This Row],[Years In Current Role]]&lt;=5,"2-5",HR_Analytics[[#This Row],[Years In Current Role]]&lt;=10,"5-10",HR_Analytics[[#This Row],[Years In Current Role]]&lt;=15,"10-15",HR_Analytics[[#This Row],[Years In Current Role]]&gt;15,"Above 15")</f>
        <v>2-5</v>
      </c>
      <c r="AP569" s="3">
        <v>1</v>
      </c>
      <c r="AQ569" s="14" t="str" cm="1">
        <f t="array" ref="AQ569">_xlfn.IFS(HR_Analytics[[#This Row],[Years Since Last Promotion]]&lt;=2,"0-2",HR_Analytics[[#This Row],[Years Since Last Promotion]]&lt;=5,"2-5",HR_Analytics[[#This Row],[Years Since Last Promotion]]&lt;=10,"5-10",HR_Analytics[[#This Row],[Years Since Last Promotion]]&lt;=15,"10-15")</f>
        <v>0-2</v>
      </c>
      <c r="AR569" s="14">
        <v>4</v>
      </c>
      <c r="AS569" s="3" t="str" cm="1">
        <f t="array" ref="AS5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70" spans="1:45" x14ac:dyDescent="0.25">
      <c r="A570" s="12">
        <v>55</v>
      </c>
      <c r="B570" s="12" t="str" cm="1">
        <f t="array" ref="B570">_xlfn.IFS(HR_Analytics[[#This Row],[Age]]&lt;=30,"Below 30",HR_Analytics[[#This Row],[Age]]&lt;=40,"30-40",HR_Analytics[[#This Row],[Age]]&lt;=60,"40-60")</f>
        <v>40-60</v>
      </c>
      <c r="C570" s="9" t="s">
        <v>10</v>
      </c>
      <c r="D570" s="9" t="s">
        <v>11</v>
      </c>
      <c r="E570" s="9" t="s">
        <v>19</v>
      </c>
      <c r="F570" s="3">
        <v>2</v>
      </c>
      <c r="G570" s="3" t="str" cm="1">
        <f t="array" ref="G570">_xlfn.IFS(HR_Analytics[[#This Row],[Distance From Home]]&lt;=5,"1-5",HR_Analytics[[#This Row],[Distance From Home]]&lt;=10,"5-10",HR_Analytics[[#This Row],[Distance From Home]]&lt;=15,"10-15",HR_Analytics[[#This Row],[Distance From Home]]&lt;=20,"15-20",HR_Analytics[[#This Row],[Distance From Home]]&gt;20,"Above 20")</f>
        <v>1-5</v>
      </c>
      <c r="H570" s="3">
        <v>3</v>
      </c>
      <c r="I570" s="9" t="str">
        <f>VLOOKUP(H570,Mapping!$J$2:$K$6,2,0)</f>
        <v>Bachelors</v>
      </c>
      <c r="J570" s="9" t="s">
        <v>25</v>
      </c>
      <c r="K570" s="3">
        <v>787</v>
      </c>
      <c r="L570" s="3">
        <v>4</v>
      </c>
      <c r="M570" s="9" t="str">
        <f>VLOOKUP(L570,Mapping!$A$2:$B$5,2,0)</f>
        <v>Satisfied</v>
      </c>
      <c r="N570" s="9" t="s">
        <v>20</v>
      </c>
      <c r="O570" s="3">
        <v>3</v>
      </c>
      <c r="P570" s="9" t="str">
        <f>VLOOKUP(O570,Mapping!$A$9:$B$12,2,0)</f>
        <v>High</v>
      </c>
      <c r="Q570" s="3">
        <v>5</v>
      </c>
      <c r="R570" s="9" t="str">
        <f>VLOOKUP(Q570,Mapping!$A$16:$B$20,2,0)</f>
        <v>Executive</v>
      </c>
      <c r="S570" s="9" t="s">
        <v>30</v>
      </c>
      <c r="T570" s="3">
        <v>1</v>
      </c>
      <c r="U570" s="9" t="str">
        <f>VLOOKUP(T570,Mapping!$E$9:$F$12,2,0)</f>
        <v>Very Dissatisfied</v>
      </c>
      <c r="V570" s="9" t="s">
        <v>22</v>
      </c>
      <c r="W570" s="5">
        <v>19859</v>
      </c>
      <c r="X570" s="3">
        <v>5</v>
      </c>
      <c r="Y570" s="9" t="s">
        <v>10</v>
      </c>
      <c r="Z570" s="4">
        <v>13</v>
      </c>
      <c r="AA570" s="24">
        <f>HR_Analytics[[#This Row],[Salary Hike]]/100</f>
        <v>0.13</v>
      </c>
      <c r="AB570" s="3">
        <v>3</v>
      </c>
      <c r="AC570" s="9" t="str">
        <f>VLOOKUP(AB570,Mapping!$E$2:$F$3,2,0)</f>
        <v>Excellent</v>
      </c>
      <c r="AD570" s="3">
        <v>4</v>
      </c>
      <c r="AE570" s="9" t="str">
        <f>VLOOKUP(AD570,Mapping!$E$16:$F$19,2,0)</f>
        <v>Satisfied</v>
      </c>
      <c r="AF570" s="3">
        <v>1</v>
      </c>
      <c r="AG570" s="3">
        <v>24</v>
      </c>
      <c r="AH570" s="3" t="str" cm="1">
        <f t="array" ref="AH570">_xlfn.IFS(HR_Analytics[[#This Row],[Total Working Years]]&lt;=2,"0-2",HR_Analytics[[#This Row],[Total Working Years]]&lt;=5,"2-5",HR_Analytics[[#This Row],[Total Working Years]]&lt;=10,"5-10",HR_Analytics[[#This Row],[Total Working Years]]&lt;=20,"10-20",HR_Analytics[[#This Row],[Total Working Years]]&lt;=40,"20-40")</f>
        <v>20-40</v>
      </c>
      <c r="AI570" s="3">
        <v>2</v>
      </c>
      <c r="AJ570" s="3">
        <v>3</v>
      </c>
      <c r="AK570" s="9" t="str">
        <f>VLOOKUP(AJ570,Mapping!$J$10:$K$13,2,0)</f>
        <v>Better</v>
      </c>
      <c r="AL570" s="3">
        <v>5</v>
      </c>
      <c r="AM570" s="3" t="str" cm="1">
        <f t="array" ref="AM570">_xlfn.IFS(HR_Analytics[[#This Row],[Years At Company]]&lt;=2,"0-2",HR_Analytics[[#This Row],[Years At Company]]&lt;=5,"2-5",HR_Analytics[[#This Row],[Years At Company]]&lt;=10,"5-10",HR_Analytics[[#This Row],[Years At Company]]&lt;=20,"10-20",HR_Analytics[[#This Row],[Years At Company]]&lt;=40,"20-40")</f>
        <v>2-5</v>
      </c>
      <c r="AN570" s="3">
        <v>2</v>
      </c>
      <c r="AO570" s="3" t="str" cm="1">
        <f t="array" ref="AO570">_xlfn.IFS(HR_Analytics[[#This Row],[Years In Current Role]]&lt;=2,"0-2",HR_Analytics[[#This Row],[Years In Current Role]]&lt;=5,"2-5",HR_Analytics[[#This Row],[Years In Current Role]]&lt;=10,"5-10",HR_Analytics[[#This Row],[Years In Current Role]]&lt;=15,"10-15",HR_Analytics[[#This Row],[Years In Current Role]]&gt;15,"Above 15")</f>
        <v>0-2</v>
      </c>
      <c r="AP570" s="3">
        <v>1</v>
      </c>
      <c r="AQ570" s="14" t="str" cm="1">
        <f t="array" ref="AQ570">_xlfn.IFS(HR_Analytics[[#This Row],[Years Since Last Promotion]]&lt;=2,"0-2",HR_Analytics[[#This Row],[Years Since Last Promotion]]&lt;=5,"2-5",HR_Analytics[[#This Row],[Years Since Last Promotion]]&lt;=10,"5-10",HR_Analytics[[#This Row],[Years Since Last Promotion]]&lt;=15,"10-15")</f>
        <v>0-2</v>
      </c>
      <c r="AR570" s="14">
        <v>4</v>
      </c>
      <c r="AS570" s="3" t="str" cm="1">
        <f t="array" ref="AS5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71" spans="1:45" x14ac:dyDescent="0.25">
      <c r="A571" s="12">
        <v>36</v>
      </c>
      <c r="B571" s="12" t="str" cm="1">
        <f t="array" ref="B571">_xlfn.IFS(HR_Analytics[[#This Row],[Age]]&lt;=30,"Below 30",HR_Analytics[[#This Row],[Age]]&lt;=40,"30-40",HR_Analytics[[#This Row],[Age]]&lt;=60,"40-60")</f>
        <v>30-40</v>
      </c>
      <c r="C571" s="9" t="s">
        <v>17</v>
      </c>
      <c r="D571" s="9" t="s">
        <v>29</v>
      </c>
      <c r="E571" s="9" t="s">
        <v>12</v>
      </c>
      <c r="F571" s="3">
        <v>8</v>
      </c>
      <c r="G571" s="3" t="str" cm="1">
        <f t="array" ref="G571">_xlfn.IFS(HR_Analytics[[#This Row],[Distance From Home]]&lt;=5,"1-5",HR_Analytics[[#This Row],[Distance From Home]]&lt;=10,"5-10",HR_Analytics[[#This Row],[Distance From Home]]&lt;=15,"10-15",HR_Analytics[[#This Row],[Distance From Home]]&lt;=20,"15-20",HR_Analytics[[#This Row],[Distance From Home]]&gt;20,"Above 20")</f>
        <v>5-10</v>
      </c>
      <c r="H571" s="3">
        <v>4</v>
      </c>
      <c r="I571" s="9" t="str">
        <f>VLOOKUP(H571,Mapping!$J$2:$K$6,2,0)</f>
        <v>Masters</v>
      </c>
      <c r="J571" s="9" t="s">
        <v>13</v>
      </c>
      <c r="K571" s="3">
        <v>789</v>
      </c>
      <c r="L571" s="3">
        <v>1</v>
      </c>
      <c r="M571" s="9" t="str">
        <f>VLOOKUP(L571,Mapping!$A$2:$B$5,2,0)</f>
        <v>Very Dissatisfied</v>
      </c>
      <c r="N571" s="9" t="s">
        <v>20</v>
      </c>
      <c r="O571" s="3">
        <v>2</v>
      </c>
      <c r="P571" s="9" t="str">
        <f>VLOOKUP(O571,Mapping!$A$9:$B$12,2,0)</f>
        <v>Medium</v>
      </c>
      <c r="Q571" s="3">
        <v>3</v>
      </c>
      <c r="R571" s="9" t="str">
        <f>VLOOKUP(Q571,Mapping!$A$16:$B$20,2,0)</f>
        <v>Mid Level</v>
      </c>
      <c r="S571" s="9" t="s">
        <v>15</v>
      </c>
      <c r="T571" s="3">
        <v>1</v>
      </c>
      <c r="U571" s="9" t="str">
        <f>VLOOKUP(T571,Mapping!$E$9:$F$12,2,0)</f>
        <v>Very Dissatisfied</v>
      </c>
      <c r="V571" s="9" t="s">
        <v>16</v>
      </c>
      <c r="W571" s="5">
        <v>7587</v>
      </c>
      <c r="X571" s="3">
        <v>1</v>
      </c>
      <c r="Y571" s="9" t="s">
        <v>17</v>
      </c>
      <c r="Z571" s="4">
        <v>15</v>
      </c>
      <c r="AA571" s="24">
        <f>HR_Analytics[[#This Row],[Salary Hike]]/100</f>
        <v>0.15</v>
      </c>
      <c r="AB571" s="3">
        <v>3</v>
      </c>
      <c r="AC571" s="9" t="str">
        <f>VLOOKUP(AB571,Mapping!$E$2:$F$3,2,0)</f>
        <v>Excellent</v>
      </c>
      <c r="AD571" s="3">
        <v>2</v>
      </c>
      <c r="AE571" s="9" t="str">
        <f>VLOOKUP(AD571,Mapping!$E$16:$F$19,2,0)</f>
        <v>Dissatisfied</v>
      </c>
      <c r="AF571" s="3">
        <v>0</v>
      </c>
      <c r="AG571" s="3">
        <v>10</v>
      </c>
      <c r="AH571" s="3" t="str" cm="1">
        <f t="array" ref="AH571">_xlfn.IFS(HR_Analytics[[#This Row],[Total Working Years]]&lt;=2,"0-2",HR_Analytics[[#This Row],[Total Working Years]]&lt;=5,"2-5",HR_Analytics[[#This Row],[Total Working Years]]&lt;=10,"5-10",HR_Analytics[[#This Row],[Total Working Years]]&lt;=20,"10-20",HR_Analytics[[#This Row],[Total Working Years]]&lt;=40,"20-40")</f>
        <v>5-10</v>
      </c>
      <c r="AI571" s="3">
        <v>1</v>
      </c>
      <c r="AJ571" s="3">
        <v>3</v>
      </c>
      <c r="AK571" s="9" t="str">
        <f>VLOOKUP(AJ571,Mapping!$J$10:$K$13,2,0)</f>
        <v>Better</v>
      </c>
      <c r="AL571" s="3">
        <v>10</v>
      </c>
      <c r="AM571" s="3" t="str" cm="1">
        <f t="array" ref="AM571">_xlfn.IFS(HR_Analytics[[#This Row],[Years At Company]]&lt;=2,"0-2",HR_Analytics[[#This Row],[Years At Company]]&lt;=5,"2-5",HR_Analytics[[#This Row],[Years At Company]]&lt;=10,"5-10",HR_Analytics[[#This Row],[Years At Company]]&lt;=20,"10-20",HR_Analytics[[#This Row],[Years At Company]]&lt;=40,"20-40")</f>
        <v>5-10</v>
      </c>
      <c r="AN571" s="3">
        <v>7</v>
      </c>
      <c r="AO571" s="3" t="str" cm="1">
        <f t="array" ref="AO571">_xlfn.IFS(HR_Analytics[[#This Row],[Years In Current Role]]&lt;=2,"0-2",HR_Analytics[[#This Row],[Years In Current Role]]&lt;=5,"2-5",HR_Analytics[[#This Row],[Years In Current Role]]&lt;=10,"5-10",HR_Analytics[[#This Row],[Years In Current Role]]&lt;=15,"10-15",HR_Analytics[[#This Row],[Years In Current Role]]&gt;15,"Above 15")</f>
        <v>5-10</v>
      </c>
      <c r="AP571" s="3">
        <v>0</v>
      </c>
      <c r="AQ571" s="14" t="str" cm="1">
        <f t="array" ref="AQ571">_xlfn.IFS(HR_Analytics[[#This Row],[Years Since Last Promotion]]&lt;=2,"0-2",HR_Analytics[[#This Row],[Years Since Last Promotion]]&lt;=5,"2-5",HR_Analytics[[#This Row],[Years Since Last Promotion]]&lt;=10,"5-10",HR_Analytics[[#This Row],[Years Since Last Promotion]]&lt;=15,"10-15")</f>
        <v>0-2</v>
      </c>
      <c r="AR571" s="14">
        <v>9</v>
      </c>
      <c r="AS571" s="3" t="str" cm="1">
        <f t="array" ref="AS5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72" spans="1:45" x14ac:dyDescent="0.25">
      <c r="A572" s="12">
        <v>52</v>
      </c>
      <c r="B572" s="12" t="str" cm="1">
        <f t="array" ref="B572">_xlfn.IFS(HR_Analytics[[#This Row],[Age]]&lt;=30,"Below 30",HR_Analytics[[#This Row],[Age]]&lt;=40,"30-40",HR_Analytics[[#This Row],[Age]]&lt;=60,"40-60")</f>
        <v>40-60</v>
      </c>
      <c r="C572" s="9" t="s">
        <v>17</v>
      </c>
      <c r="D572" s="9" t="s">
        <v>29</v>
      </c>
      <c r="E572" s="9" t="s">
        <v>19</v>
      </c>
      <c r="F572" s="3">
        <v>19</v>
      </c>
      <c r="G572" s="3" t="str" cm="1">
        <f t="array" ref="G572">_xlfn.IFS(HR_Analytics[[#This Row],[Distance From Home]]&lt;=5,"1-5",HR_Analytics[[#This Row],[Distance From Home]]&lt;=10,"5-10",HR_Analytics[[#This Row],[Distance From Home]]&lt;=15,"10-15",HR_Analytics[[#This Row],[Distance From Home]]&lt;=20,"15-20",HR_Analytics[[#This Row],[Distance From Home]]&gt;20,"Above 20")</f>
        <v>15-20</v>
      </c>
      <c r="H572" s="3">
        <v>4</v>
      </c>
      <c r="I572" s="9" t="str">
        <f>VLOOKUP(H572,Mapping!$J$2:$K$6,2,0)</f>
        <v>Masters</v>
      </c>
      <c r="J572" s="9" t="s">
        <v>25</v>
      </c>
      <c r="K572" s="3">
        <v>791</v>
      </c>
      <c r="L572" s="3">
        <v>4</v>
      </c>
      <c r="M572" s="9" t="str">
        <f>VLOOKUP(L572,Mapping!$A$2:$B$5,2,0)</f>
        <v>Satisfied</v>
      </c>
      <c r="N572" s="9" t="s">
        <v>20</v>
      </c>
      <c r="O572" s="3">
        <v>3</v>
      </c>
      <c r="P572" s="9" t="str">
        <f>VLOOKUP(O572,Mapping!$A$9:$B$12,2,0)</f>
        <v>High</v>
      </c>
      <c r="Q572" s="3">
        <v>1</v>
      </c>
      <c r="R572" s="9" t="str">
        <f>VLOOKUP(Q572,Mapping!$A$16:$B$20,2,0)</f>
        <v>Entry Level</v>
      </c>
      <c r="S572" s="9" t="s">
        <v>21</v>
      </c>
      <c r="T572" s="3">
        <v>4</v>
      </c>
      <c r="U572" s="9" t="str">
        <f>VLOOKUP(T572,Mapping!$E$9:$F$12,2,0)</f>
        <v>Satisfied</v>
      </c>
      <c r="V572" s="9" t="s">
        <v>22</v>
      </c>
      <c r="W572" s="5">
        <v>4258</v>
      </c>
      <c r="X572" s="3">
        <v>0</v>
      </c>
      <c r="Y572" s="9" t="s">
        <v>17</v>
      </c>
      <c r="Z572" s="4">
        <v>18</v>
      </c>
      <c r="AA572" s="24">
        <f>HR_Analytics[[#This Row],[Salary Hike]]/100</f>
        <v>0.18</v>
      </c>
      <c r="AB572" s="3">
        <v>3</v>
      </c>
      <c r="AC572" s="9" t="str">
        <f>VLOOKUP(AB572,Mapping!$E$2:$F$3,2,0)</f>
        <v>Excellent</v>
      </c>
      <c r="AD572" s="3">
        <v>1</v>
      </c>
      <c r="AE572" s="9" t="str">
        <f>VLOOKUP(AD572,Mapping!$E$16:$F$19,2,0)</f>
        <v>Very Dissatisfied</v>
      </c>
      <c r="AF572" s="3">
        <v>1</v>
      </c>
      <c r="AG572" s="3">
        <v>5</v>
      </c>
      <c r="AH572" s="3" t="str" cm="1">
        <f t="array" ref="AH572">_xlfn.IFS(HR_Analytics[[#This Row],[Total Working Years]]&lt;=2,"0-2",HR_Analytics[[#This Row],[Total Working Years]]&lt;=5,"2-5",HR_Analytics[[#This Row],[Total Working Years]]&lt;=10,"5-10",HR_Analytics[[#This Row],[Total Working Years]]&lt;=20,"10-20",HR_Analytics[[#This Row],[Total Working Years]]&lt;=40,"20-40")</f>
        <v>2-5</v>
      </c>
      <c r="AI572" s="3">
        <v>3</v>
      </c>
      <c r="AJ572" s="3">
        <v>3</v>
      </c>
      <c r="AK572" s="9" t="str">
        <f>VLOOKUP(AJ572,Mapping!$J$10:$K$13,2,0)</f>
        <v>Better</v>
      </c>
      <c r="AL572" s="3">
        <v>4</v>
      </c>
      <c r="AM572" s="3" t="str" cm="1">
        <f t="array" ref="AM572">_xlfn.IFS(HR_Analytics[[#This Row],[Years At Company]]&lt;=2,"0-2",HR_Analytics[[#This Row],[Years At Company]]&lt;=5,"2-5",HR_Analytics[[#This Row],[Years At Company]]&lt;=10,"5-10",HR_Analytics[[#This Row],[Years At Company]]&lt;=20,"10-20",HR_Analytics[[#This Row],[Years At Company]]&lt;=40,"20-40")</f>
        <v>2-5</v>
      </c>
      <c r="AN572" s="3">
        <v>3</v>
      </c>
      <c r="AO572" s="3" t="str" cm="1">
        <f t="array" ref="AO572">_xlfn.IFS(HR_Analytics[[#This Row],[Years In Current Role]]&lt;=2,"0-2",HR_Analytics[[#This Row],[Years In Current Role]]&lt;=5,"2-5",HR_Analytics[[#This Row],[Years In Current Role]]&lt;=10,"5-10",HR_Analytics[[#This Row],[Years In Current Role]]&lt;=15,"10-15",HR_Analytics[[#This Row],[Years In Current Role]]&gt;15,"Above 15")</f>
        <v>2-5</v>
      </c>
      <c r="AP572" s="3">
        <v>1</v>
      </c>
      <c r="AQ572" s="14" t="str" cm="1">
        <f t="array" ref="AQ572">_xlfn.IFS(HR_Analytics[[#This Row],[Years Since Last Promotion]]&lt;=2,"0-2",HR_Analytics[[#This Row],[Years Since Last Promotion]]&lt;=5,"2-5",HR_Analytics[[#This Row],[Years Since Last Promotion]]&lt;=10,"5-10",HR_Analytics[[#This Row],[Years Since Last Promotion]]&lt;=15,"10-15")</f>
        <v>0-2</v>
      </c>
      <c r="AR572" s="14">
        <v>2</v>
      </c>
      <c r="AS572" s="3" t="str" cm="1">
        <f t="array" ref="AS5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73" spans="1:45" x14ac:dyDescent="0.25">
      <c r="A573" s="12">
        <v>26</v>
      </c>
      <c r="B573" s="12" t="str" cm="1">
        <f t="array" ref="B573">_xlfn.IFS(HR_Analytics[[#This Row],[Age]]&lt;=30,"Below 30",HR_Analytics[[#This Row],[Age]]&lt;=40,"30-40",HR_Analytics[[#This Row],[Age]]&lt;=60,"40-60")</f>
        <v>Below 30</v>
      </c>
      <c r="C573" s="9" t="s">
        <v>17</v>
      </c>
      <c r="D573" s="9" t="s">
        <v>18</v>
      </c>
      <c r="E573" s="9" t="s">
        <v>19</v>
      </c>
      <c r="F573" s="3">
        <v>1</v>
      </c>
      <c r="G573" s="3" t="str" cm="1">
        <f t="array" ref="G573">_xlfn.IFS(HR_Analytics[[#This Row],[Distance From Home]]&lt;=5,"1-5",HR_Analytics[[#This Row],[Distance From Home]]&lt;=10,"5-10",HR_Analytics[[#This Row],[Distance From Home]]&lt;=15,"10-15",HR_Analytics[[#This Row],[Distance From Home]]&lt;=20,"15-20",HR_Analytics[[#This Row],[Distance From Home]]&gt;20,"Above 20")</f>
        <v>1-5</v>
      </c>
      <c r="H573" s="3">
        <v>2</v>
      </c>
      <c r="I573" s="9" t="str">
        <f>VLOOKUP(H573,Mapping!$J$2:$K$6,2,0)</f>
        <v>College</v>
      </c>
      <c r="J573" s="9" t="s">
        <v>13</v>
      </c>
      <c r="K573" s="3">
        <v>792</v>
      </c>
      <c r="L573" s="3">
        <v>1</v>
      </c>
      <c r="M573" s="9" t="str">
        <f>VLOOKUP(L573,Mapping!$A$2:$B$5,2,0)</f>
        <v>Very Dissatisfied</v>
      </c>
      <c r="N573" s="9" t="s">
        <v>14</v>
      </c>
      <c r="O573" s="3">
        <v>1</v>
      </c>
      <c r="P573" s="9" t="str">
        <f>VLOOKUP(O573,Mapping!$A$9:$B$12,2,0)</f>
        <v>Low</v>
      </c>
      <c r="Q573" s="3">
        <v>1</v>
      </c>
      <c r="R573" s="9" t="str">
        <f>VLOOKUP(Q573,Mapping!$A$16:$B$20,2,0)</f>
        <v>Entry Level</v>
      </c>
      <c r="S573" s="9" t="s">
        <v>24</v>
      </c>
      <c r="T573" s="3">
        <v>4</v>
      </c>
      <c r="U573" s="9" t="str">
        <f>VLOOKUP(T573,Mapping!$E$9:$F$12,2,0)</f>
        <v>Satisfied</v>
      </c>
      <c r="V573" s="9" t="s">
        <v>26</v>
      </c>
      <c r="W573" s="5">
        <v>4364</v>
      </c>
      <c r="X573" s="3">
        <v>3</v>
      </c>
      <c r="Y573" s="9" t="s">
        <v>17</v>
      </c>
      <c r="Z573" s="4">
        <v>14</v>
      </c>
      <c r="AA573" s="24">
        <f>HR_Analytics[[#This Row],[Salary Hike]]/100</f>
        <v>0.14000000000000001</v>
      </c>
      <c r="AB573" s="3">
        <v>3</v>
      </c>
      <c r="AC573" s="9" t="str">
        <f>VLOOKUP(AB573,Mapping!$E$2:$F$3,2,0)</f>
        <v>Excellent</v>
      </c>
      <c r="AD573" s="3">
        <v>1</v>
      </c>
      <c r="AE573" s="9" t="str">
        <f>VLOOKUP(AD573,Mapping!$E$16:$F$19,2,0)</f>
        <v>Very Dissatisfied</v>
      </c>
      <c r="AF573" s="3">
        <v>1</v>
      </c>
      <c r="AG573" s="3">
        <v>5</v>
      </c>
      <c r="AH573" s="3" t="str" cm="1">
        <f t="array" ref="AH573">_xlfn.IFS(HR_Analytics[[#This Row],[Total Working Years]]&lt;=2,"0-2",HR_Analytics[[#This Row],[Total Working Years]]&lt;=5,"2-5",HR_Analytics[[#This Row],[Total Working Years]]&lt;=10,"5-10",HR_Analytics[[#This Row],[Total Working Years]]&lt;=20,"10-20",HR_Analytics[[#This Row],[Total Working Years]]&lt;=40,"20-40")</f>
        <v>2-5</v>
      </c>
      <c r="AI573" s="3">
        <v>2</v>
      </c>
      <c r="AJ573" s="3">
        <v>3</v>
      </c>
      <c r="AK573" s="9" t="str">
        <f>VLOOKUP(AJ573,Mapping!$J$10:$K$13,2,0)</f>
        <v>Better</v>
      </c>
      <c r="AL573" s="3">
        <v>2</v>
      </c>
      <c r="AM573" s="3" t="str" cm="1">
        <f t="array" ref="AM573">_xlfn.IFS(HR_Analytics[[#This Row],[Years At Company]]&lt;=2,"0-2",HR_Analytics[[#This Row],[Years At Company]]&lt;=5,"2-5",HR_Analytics[[#This Row],[Years At Company]]&lt;=10,"5-10",HR_Analytics[[#This Row],[Years At Company]]&lt;=20,"10-20",HR_Analytics[[#This Row],[Years At Company]]&lt;=40,"20-40")</f>
        <v>0-2</v>
      </c>
      <c r="AN573" s="3">
        <v>2</v>
      </c>
      <c r="AO573" s="3" t="str" cm="1">
        <f t="array" ref="AO573">_xlfn.IFS(HR_Analytics[[#This Row],[Years In Current Role]]&lt;=2,"0-2",HR_Analytics[[#This Row],[Years In Current Role]]&lt;=5,"2-5",HR_Analytics[[#This Row],[Years In Current Role]]&lt;=10,"5-10",HR_Analytics[[#This Row],[Years In Current Role]]&lt;=15,"10-15",HR_Analytics[[#This Row],[Years In Current Role]]&gt;15,"Above 15")</f>
        <v>0-2</v>
      </c>
      <c r="AP573" s="3">
        <v>2</v>
      </c>
      <c r="AQ573" s="14" t="str" cm="1">
        <f t="array" ref="AQ573">_xlfn.IFS(HR_Analytics[[#This Row],[Years Since Last Promotion]]&lt;=2,"0-2",HR_Analytics[[#This Row],[Years Since Last Promotion]]&lt;=5,"2-5",HR_Analytics[[#This Row],[Years Since Last Promotion]]&lt;=10,"5-10",HR_Analytics[[#This Row],[Years Since Last Promotion]]&lt;=15,"10-15")</f>
        <v>0-2</v>
      </c>
      <c r="AR573" s="14">
        <v>0</v>
      </c>
      <c r="AS573" s="3" t="str" cm="1">
        <f t="array" ref="AS5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74" spans="1:45" x14ac:dyDescent="0.25">
      <c r="A574" s="12">
        <v>29</v>
      </c>
      <c r="B574" s="12" t="str" cm="1">
        <f t="array" ref="B574">_xlfn.IFS(HR_Analytics[[#This Row],[Age]]&lt;=30,"Below 30",HR_Analytics[[#This Row],[Age]]&lt;=40,"30-40",HR_Analytics[[#This Row],[Age]]&lt;=60,"40-60")</f>
        <v>Below 30</v>
      </c>
      <c r="C574" s="9" t="s">
        <v>17</v>
      </c>
      <c r="D574" s="9" t="s">
        <v>11</v>
      </c>
      <c r="E574" s="9" t="s">
        <v>19</v>
      </c>
      <c r="F574" s="3">
        <v>27</v>
      </c>
      <c r="G574" s="3" t="str" cm="1">
        <f t="array" ref="G574">_xlfn.IFS(HR_Analytics[[#This Row],[Distance From Home]]&lt;=5,"1-5",HR_Analytics[[#This Row],[Distance From Home]]&lt;=10,"5-10",HR_Analytics[[#This Row],[Distance From Home]]&lt;=15,"10-15",HR_Analytics[[#This Row],[Distance From Home]]&lt;=20,"15-20",HR_Analytics[[#This Row],[Distance From Home]]&gt;20,"Above 20")</f>
        <v>Above 20</v>
      </c>
      <c r="H574" s="3">
        <v>3</v>
      </c>
      <c r="I574" s="9" t="str">
        <f>VLOOKUP(H574,Mapping!$J$2:$K$6,2,0)</f>
        <v>Bachelors</v>
      </c>
      <c r="J574" s="9" t="s">
        <v>25</v>
      </c>
      <c r="K574" s="3">
        <v>793</v>
      </c>
      <c r="L574" s="3">
        <v>2</v>
      </c>
      <c r="M574" s="9" t="str">
        <f>VLOOKUP(L574,Mapping!$A$2:$B$5,2,0)</f>
        <v>Dissatisfied</v>
      </c>
      <c r="N574" s="9" t="s">
        <v>14</v>
      </c>
      <c r="O574" s="3">
        <v>3</v>
      </c>
      <c r="P574" s="9" t="str">
        <f>VLOOKUP(O574,Mapping!$A$9:$B$12,2,0)</f>
        <v>High</v>
      </c>
      <c r="Q574" s="3">
        <v>2</v>
      </c>
      <c r="R574" s="9" t="str">
        <f>VLOOKUP(Q574,Mapping!$A$16:$B$20,2,0)</f>
        <v>Junior</v>
      </c>
      <c r="S574" s="9" t="s">
        <v>28</v>
      </c>
      <c r="T574" s="3">
        <v>3</v>
      </c>
      <c r="U574" s="9" t="str">
        <f>VLOOKUP(T574,Mapping!$E$9:$F$12,2,0)</f>
        <v>Neutral</v>
      </c>
      <c r="V574" s="9" t="s">
        <v>22</v>
      </c>
      <c r="W574" s="5">
        <v>4335</v>
      </c>
      <c r="X574" s="3">
        <v>4</v>
      </c>
      <c r="Y574" s="9" t="s">
        <v>17</v>
      </c>
      <c r="Z574" s="4">
        <v>12</v>
      </c>
      <c r="AA574" s="24">
        <f>HR_Analytics[[#This Row],[Salary Hike]]/100</f>
        <v>0.12</v>
      </c>
      <c r="AB574" s="3">
        <v>3</v>
      </c>
      <c r="AC574" s="9" t="str">
        <f>VLOOKUP(AB574,Mapping!$E$2:$F$3,2,0)</f>
        <v>Excellent</v>
      </c>
      <c r="AD574" s="3">
        <v>1</v>
      </c>
      <c r="AE574" s="9" t="str">
        <f>VLOOKUP(AD574,Mapping!$E$16:$F$19,2,0)</f>
        <v>Very Dissatisfied</v>
      </c>
      <c r="AF574" s="3">
        <v>1</v>
      </c>
      <c r="AG574" s="3">
        <v>11</v>
      </c>
      <c r="AH574" s="3" t="str" cm="1">
        <f t="array" ref="AH574">_xlfn.IFS(HR_Analytics[[#This Row],[Total Working Years]]&lt;=2,"0-2",HR_Analytics[[#This Row],[Total Working Years]]&lt;=5,"2-5",HR_Analytics[[#This Row],[Total Working Years]]&lt;=10,"5-10",HR_Analytics[[#This Row],[Total Working Years]]&lt;=20,"10-20",HR_Analytics[[#This Row],[Total Working Years]]&lt;=40,"20-40")</f>
        <v>10-20</v>
      </c>
      <c r="AI574" s="3">
        <v>3</v>
      </c>
      <c r="AJ574" s="3">
        <v>2</v>
      </c>
      <c r="AK574" s="9" t="str">
        <f>VLOOKUP(AJ574,Mapping!$J$10:$K$13,2,0)</f>
        <v>Good</v>
      </c>
      <c r="AL574" s="3">
        <v>8</v>
      </c>
      <c r="AM574" s="3" t="str" cm="1">
        <f t="array" ref="AM574">_xlfn.IFS(HR_Analytics[[#This Row],[Years At Company]]&lt;=2,"0-2",HR_Analytics[[#This Row],[Years At Company]]&lt;=5,"2-5",HR_Analytics[[#This Row],[Years At Company]]&lt;=10,"5-10",HR_Analytics[[#This Row],[Years At Company]]&lt;=20,"10-20",HR_Analytics[[#This Row],[Years At Company]]&lt;=40,"20-40")</f>
        <v>5-10</v>
      </c>
      <c r="AN574" s="3">
        <v>7</v>
      </c>
      <c r="AO574" s="3" t="str" cm="1">
        <f t="array" ref="AO574">_xlfn.IFS(HR_Analytics[[#This Row],[Years In Current Role]]&lt;=2,"0-2",HR_Analytics[[#This Row],[Years In Current Role]]&lt;=5,"2-5",HR_Analytics[[#This Row],[Years In Current Role]]&lt;=10,"5-10",HR_Analytics[[#This Row],[Years In Current Role]]&lt;=15,"10-15",HR_Analytics[[#This Row],[Years In Current Role]]&gt;15,"Above 15")</f>
        <v>5-10</v>
      </c>
      <c r="AP574" s="3">
        <v>1</v>
      </c>
      <c r="AQ574" s="14" t="str" cm="1">
        <f t="array" ref="AQ574">_xlfn.IFS(HR_Analytics[[#This Row],[Years Since Last Promotion]]&lt;=2,"0-2",HR_Analytics[[#This Row],[Years Since Last Promotion]]&lt;=5,"2-5",HR_Analytics[[#This Row],[Years Since Last Promotion]]&lt;=10,"5-10",HR_Analytics[[#This Row],[Years Since Last Promotion]]&lt;=15,"10-15")</f>
        <v>0-2</v>
      </c>
      <c r="AR574" s="14">
        <v>1</v>
      </c>
      <c r="AS574" s="3" t="str" cm="1">
        <f t="array" ref="AS5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75" spans="1:45" x14ac:dyDescent="0.25">
      <c r="A575" s="12">
        <v>26</v>
      </c>
      <c r="B575" s="12" t="str" cm="1">
        <f t="array" ref="B575">_xlfn.IFS(HR_Analytics[[#This Row],[Age]]&lt;=30,"Below 30",HR_Analytics[[#This Row],[Age]]&lt;=40,"30-40",HR_Analytics[[#This Row],[Age]]&lt;=60,"40-60")</f>
        <v>Below 30</v>
      </c>
      <c r="C575" s="9" t="s">
        <v>10</v>
      </c>
      <c r="D575" s="9" t="s">
        <v>11</v>
      </c>
      <c r="E575" s="9" t="s">
        <v>12</v>
      </c>
      <c r="F575" s="3">
        <v>8</v>
      </c>
      <c r="G575" s="3" t="str" cm="1">
        <f t="array" ref="G575">_xlfn.IFS(HR_Analytics[[#This Row],[Distance From Home]]&lt;=5,"1-5",HR_Analytics[[#This Row],[Distance From Home]]&lt;=10,"5-10",HR_Analytics[[#This Row],[Distance From Home]]&lt;=15,"10-15",HR_Analytics[[#This Row],[Distance From Home]]&lt;=20,"15-20",HR_Analytics[[#This Row],[Distance From Home]]&gt;20,"Above 20")</f>
        <v>5-10</v>
      </c>
      <c r="H575" s="3">
        <v>3</v>
      </c>
      <c r="I575" s="9" t="str">
        <f>VLOOKUP(H575,Mapping!$J$2:$K$6,2,0)</f>
        <v>Bachelors</v>
      </c>
      <c r="J575" s="9" t="s">
        <v>34</v>
      </c>
      <c r="K575" s="3">
        <v>796</v>
      </c>
      <c r="L575" s="3">
        <v>4</v>
      </c>
      <c r="M575" s="9" t="str">
        <f>VLOOKUP(L575,Mapping!$A$2:$B$5,2,0)</f>
        <v>Satisfied</v>
      </c>
      <c r="N575" s="9" t="s">
        <v>20</v>
      </c>
      <c r="O575" s="3">
        <v>2</v>
      </c>
      <c r="P575" s="9" t="str">
        <f>VLOOKUP(O575,Mapping!$A$9:$B$12,2,0)</f>
        <v>Medium</v>
      </c>
      <c r="Q575" s="3">
        <v>2</v>
      </c>
      <c r="R575" s="9" t="str">
        <f>VLOOKUP(Q575,Mapping!$A$16:$B$20,2,0)</f>
        <v>Junior</v>
      </c>
      <c r="S575" s="9" t="s">
        <v>15</v>
      </c>
      <c r="T575" s="3">
        <v>1</v>
      </c>
      <c r="U575" s="9" t="str">
        <f>VLOOKUP(T575,Mapping!$E$9:$F$12,2,0)</f>
        <v>Very Dissatisfied</v>
      </c>
      <c r="V575" s="9" t="s">
        <v>16</v>
      </c>
      <c r="W575" s="5">
        <v>5326</v>
      </c>
      <c r="X575" s="3">
        <v>6</v>
      </c>
      <c r="Y575" s="9" t="s">
        <v>17</v>
      </c>
      <c r="Z575" s="4">
        <v>17</v>
      </c>
      <c r="AA575" s="24">
        <f>HR_Analytics[[#This Row],[Salary Hike]]/100</f>
        <v>0.17</v>
      </c>
      <c r="AB575" s="3">
        <v>3</v>
      </c>
      <c r="AC575" s="9" t="str">
        <f>VLOOKUP(AB575,Mapping!$E$2:$F$3,2,0)</f>
        <v>Excellent</v>
      </c>
      <c r="AD575" s="3">
        <v>3</v>
      </c>
      <c r="AE575" s="9" t="str">
        <f>VLOOKUP(AD575,Mapping!$E$16:$F$19,2,0)</f>
        <v>Neutral</v>
      </c>
      <c r="AF575" s="3">
        <v>0</v>
      </c>
      <c r="AG575" s="3">
        <v>6</v>
      </c>
      <c r="AH575" s="3" t="str" cm="1">
        <f t="array" ref="AH575">_xlfn.IFS(HR_Analytics[[#This Row],[Total Working Years]]&lt;=2,"0-2",HR_Analytics[[#This Row],[Total Working Years]]&lt;=5,"2-5",HR_Analytics[[#This Row],[Total Working Years]]&lt;=10,"5-10",HR_Analytics[[#This Row],[Total Working Years]]&lt;=20,"10-20",HR_Analytics[[#This Row],[Total Working Years]]&lt;=40,"20-40")</f>
        <v>5-10</v>
      </c>
      <c r="AI575" s="3">
        <v>2</v>
      </c>
      <c r="AJ575" s="3">
        <v>2</v>
      </c>
      <c r="AK575" s="9" t="str">
        <f>VLOOKUP(AJ575,Mapping!$J$10:$K$13,2,0)</f>
        <v>Good</v>
      </c>
      <c r="AL575" s="3">
        <v>4</v>
      </c>
      <c r="AM575" s="3" t="str" cm="1">
        <f t="array" ref="AM575">_xlfn.IFS(HR_Analytics[[#This Row],[Years At Company]]&lt;=2,"0-2",HR_Analytics[[#This Row],[Years At Company]]&lt;=5,"2-5",HR_Analytics[[#This Row],[Years At Company]]&lt;=10,"5-10",HR_Analytics[[#This Row],[Years At Company]]&lt;=20,"10-20",HR_Analytics[[#This Row],[Years At Company]]&lt;=40,"20-40")</f>
        <v>2-5</v>
      </c>
      <c r="AN575" s="3">
        <v>3</v>
      </c>
      <c r="AO575" s="3" t="str" cm="1">
        <f t="array" ref="AO575">_xlfn.IFS(HR_Analytics[[#This Row],[Years In Current Role]]&lt;=2,"0-2",HR_Analytics[[#This Row],[Years In Current Role]]&lt;=5,"2-5",HR_Analytics[[#This Row],[Years In Current Role]]&lt;=10,"5-10",HR_Analytics[[#This Row],[Years In Current Role]]&lt;=15,"10-15",HR_Analytics[[#This Row],[Years In Current Role]]&gt;15,"Above 15")</f>
        <v>2-5</v>
      </c>
      <c r="AP575" s="3">
        <v>1</v>
      </c>
      <c r="AQ575" s="14" t="str" cm="1">
        <f t="array" ref="AQ575">_xlfn.IFS(HR_Analytics[[#This Row],[Years Since Last Promotion]]&lt;=2,"0-2",HR_Analytics[[#This Row],[Years Since Last Promotion]]&lt;=5,"2-5",HR_Analytics[[#This Row],[Years Since Last Promotion]]&lt;=10,"5-10",HR_Analytics[[#This Row],[Years Since Last Promotion]]&lt;=15,"10-15")</f>
        <v>0-2</v>
      </c>
      <c r="AR575" s="14">
        <v>2</v>
      </c>
      <c r="AS575" s="3" t="str" cm="1">
        <f t="array" ref="AS5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76" spans="1:45" x14ac:dyDescent="0.25">
      <c r="A576" s="12">
        <v>34</v>
      </c>
      <c r="B576" s="12" t="str" cm="1">
        <f t="array" ref="B576">_xlfn.IFS(HR_Analytics[[#This Row],[Age]]&lt;=30,"Below 30",HR_Analytics[[#This Row],[Age]]&lt;=40,"30-40",HR_Analytics[[#This Row],[Age]]&lt;=60,"40-60")</f>
        <v>30-40</v>
      </c>
      <c r="C576" s="9" t="s">
        <v>17</v>
      </c>
      <c r="D576" s="9" t="s">
        <v>11</v>
      </c>
      <c r="E576" s="9" t="s">
        <v>19</v>
      </c>
      <c r="F576" s="3">
        <v>1</v>
      </c>
      <c r="G576" s="3" t="str" cm="1">
        <f t="array" ref="G576">_xlfn.IFS(HR_Analytics[[#This Row],[Distance From Home]]&lt;=5,"1-5",HR_Analytics[[#This Row],[Distance From Home]]&lt;=10,"5-10",HR_Analytics[[#This Row],[Distance From Home]]&lt;=15,"10-15",HR_Analytics[[#This Row],[Distance From Home]]&lt;=20,"15-20",HR_Analytics[[#This Row],[Distance From Home]]&gt;20,"Above 20")</f>
        <v>1-5</v>
      </c>
      <c r="H576" s="3">
        <v>4</v>
      </c>
      <c r="I576" s="9" t="str">
        <f>VLOOKUP(H576,Mapping!$J$2:$K$6,2,0)</f>
        <v>Masters</v>
      </c>
      <c r="J576" s="9" t="s">
        <v>13</v>
      </c>
      <c r="K576" s="3">
        <v>797</v>
      </c>
      <c r="L576" s="3">
        <v>2</v>
      </c>
      <c r="M576" s="9" t="str">
        <f>VLOOKUP(L576,Mapping!$A$2:$B$5,2,0)</f>
        <v>Dissatisfied</v>
      </c>
      <c r="N576" s="9" t="s">
        <v>14</v>
      </c>
      <c r="O576" s="3">
        <v>4</v>
      </c>
      <c r="P576" s="9" t="str">
        <f>VLOOKUP(O576,Mapping!$A$9:$B$12,2,0)</f>
        <v>Very High</v>
      </c>
      <c r="Q576" s="3">
        <v>1</v>
      </c>
      <c r="R576" s="9" t="str">
        <f>VLOOKUP(Q576,Mapping!$A$16:$B$20,2,0)</f>
        <v>Entry Level</v>
      </c>
      <c r="S576" s="9" t="s">
        <v>21</v>
      </c>
      <c r="T576" s="3">
        <v>4</v>
      </c>
      <c r="U576" s="9" t="str">
        <f>VLOOKUP(T576,Mapping!$E$9:$F$12,2,0)</f>
        <v>Satisfied</v>
      </c>
      <c r="V576" s="9" t="s">
        <v>16</v>
      </c>
      <c r="W576" s="5">
        <v>3280</v>
      </c>
      <c r="X576" s="3">
        <v>2</v>
      </c>
      <c r="Y576" s="9" t="s">
        <v>17</v>
      </c>
      <c r="Z576" s="4">
        <v>16</v>
      </c>
      <c r="AA576" s="24">
        <f>HR_Analytics[[#This Row],[Salary Hike]]/100</f>
        <v>0.16</v>
      </c>
      <c r="AB576" s="3">
        <v>3</v>
      </c>
      <c r="AC576" s="9" t="str">
        <f>VLOOKUP(AB576,Mapping!$E$2:$F$3,2,0)</f>
        <v>Excellent</v>
      </c>
      <c r="AD576" s="3">
        <v>3</v>
      </c>
      <c r="AE576" s="9" t="str">
        <f>VLOOKUP(AD576,Mapping!$E$16:$F$19,2,0)</f>
        <v>Neutral</v>
      </c>
      <c r="AF576" s="3">
        <v>0</v>
      </c>
      <c r="AG576" s="3">
        <v>10</v>
      </c>
      <c r="AH576" s="3" t="str" cm="1">
        <f t="array" ref="AH576">_xlfn.IFS(HR_Analytics[[#This Row],[Total Working Years]]&lt;=2,"0-2",HR_Analytics[[#This Row],[Total Working Years]]&lt;=5,"2-5",HR_Analytics[[#This Row],[Total Working Years]]&lt;=10,"5-10",HR_Analytics[[#This Row],[Total Working Years]]&lt;=20,"10-20",HR_Analytics[[#This Row],[Total Working Years]]&lt;=40,"20-40")</f>
        <v>5-10</v>
      </c>
      <c r="AI576" s="3">
        <v>2</v>
      </c>
      <c r="AJ576" s="3">
        <v>3</v>
      </c>
      <c r="AK576" s="9" t="str">
        <f>VLOOKUP(AJ576,Mapping!$J$10:$K$13,2,0)</f>
        <v>Better</v>
      </c>
      <c r="AL576" s="3">
        <v>4</v>
      </c>
      <c r="AM576" s="3" t="str" cm="1">
        <f t="array" ref="AM576">_xlfn.IFS(HR_Analytics[[#This Row],[Years At Company]]&lt;=2,"0-2",HR_Analytics[[#This Row],[Years At Company]]&lt;=5,"2-5",HR_Analytics[[#This Row],[Years At Company]]&lt;=10,"5-10",HR_Analytics[[#This Row],[Years At Company]]&lt;=20,"10-20",HR_Analytics[[#This Row],[Years At Company]]&lt;=40,"20-40")</f>
        <v>2-5</v>
      </c>
      <c r="AN576" s="3">
        <v>2</v>
      </c>
      <c r="AO576" s="3" t="str" cm="1">
        <f t="array" ref="AO576">_xlfn.IFS(HR_Analytics[[#This Row],[Years In Current Role]]&lt;=2,"0-2",HR_Analytics[[#This Row],[Years In Current Role]]&lt;=5,"2-5",HR_Analytics[[#This Row],[Years In Current Role]]&lt;=10,"5-10",HR_Analytics[[#This Row],[Years In Current Role]]&lt;=15,"10-15",HR_Analytics[[#This Row],[Years In Current Role]]&gt;15,"Above 15")</f>
        <v>0-2</v>
      </c>
      <c r="AP576" s="3">
        <v>1</v>
      </c>
      <c r="AQ576" s="14" t="str" cm="1">
        <f t="array" ref="AQ576">_xlfn.IFS(HR_Analytics[[#This Row],[Years Since Last Promotion]]&lt;=2,"0-2",HR_Analytics[[#This Row],[Years Since Last Promotion]]&lt;=5,"2-5",HR_Analytics[[#This Row],[Years Since Last Promotion]]&lt;=10,"5-10",HR_Analytics[[#This Row],[Years Since Last Promotion]]&lt;=15,"10-15")</f>
        <v>0-2</v>
      </c>
      <c r="AR576" s="14">
        <v>3</v>
      </c>
      <c r="AS576" s="3" t="str" cm="1">
        <f t="array" ref="AS5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77" spans="1:45" x14ac:dyDescent="0.25">
      <c r="A577" s="12">
        <v>54</v>
      </c>
      <c r="B577" s="12" t="str" cm="1">
        <f t="array" ref="B577">_xlfn.IFS(HR_Analytics[[#This Row],[Age]]&lt;=30,"Below 30",HR_Analytics[[#This Row],[Age]]&lt;=40,"30-40",HR_Analytics[[#This Row],[Age]]&lt;=60,"40-60")</f>
        <v>40-60</v>
      </c>
      <c r="C577" s="9" t="s">
        <v>17</v>
      </c>
      <c r="D577" s="9" t="s">
        <v>11</v>
      </c>
      <c r="E577" s="9" t="s">
        <v>19</v>
      </c>
      <c r="F577" s="3">
        <v>19</v>
      </c>
      <c r="G577" s="3" t="str" cm="1">
        <f t="array" ref="G577">_xlfn.IFS(HR_Analytics[[#This Row],[Distance From Home]]&lt;=5,"1-5",HR_Analytics[[#This Row],[Distance From Home]]&lt;=10,"5-10",HR_Analytics[[#This Row],[Distance From Home]]&lt;=15,"10-15",HR_Analytics[[#This Row],[Distance From Home]]&lt;=20,"15-20",HR_Analytics[[#This Row],[Distance From Home]]&gt;20,"Above 20")</f>
        <v>15-20</v>
      </c>
      <c r="H577" s="3">
        <v>4</v>
      </c>
      <c r="I577" s="9" t="str">
        <f>VLOOKUP(H577,Mapping!$J$2:$K$6,2,0)</f>
        <v>Masters</v>
      </c>
      <c r="J577" s="9" t="s">
        <v>25</v>
      </c>
      <c r="K577" s="3">
        <v>799</v>
      </c>
      <c r="L577" s="3">
        <v>4</v>
      </c>
      <c r="M577" s="9" t="str">
        <f>VLOOKUP(L577,Mapping!$A$2:$B$5,2,0)</f>
        <v>Satisfied</v>
      </c>
      <c r="N577" s="9" t="s">
        <v>14</v>
      </c>
      <c r="O577" s="3">
        <v>3</v>
      </c>
      <c r="P577" s="9" t="str">
        <f>VLOOKUP(O577,Mapping!$A$9:$B$12,2,0)</f>
        <v>High</v>
      </c>
      <c r="Q577" s="3">
        <v>2</v>
      </c>
      <c r="R577" s="9" t="str">
        <f>VLOOKUP(Q577,Mapping!$A$16:$B$20,2,0)</f>
        <v>Junior</v>
      </c>
      <c r="S577" s="9" t="s">
        <v>27</v>
      </c>
      <c r="T577" s="3">
        <v>1</v>
      </c>
      <c r="U577" s="9" t="str">
        <f>VLOOKUP(T577,Mapping!$E$9:$F$12,2,0)</f>
        <v>Very Dissatisfied</v>
      </c>
      <c r="V577" s="9" t="s">
        <v>26</v>
      </c>
      <c r="W577" s="5">
        <v>5485</v>
      </c>
      <c r="X577" s="3">
        <v>9</v>
      </c>
      <c r="Y577" s="9" t="s">
        <v>10</v>
      </c>
      <c r="Z577" s="4">
        <v>11</v>
      </c>
      <c r="AA577" s="24">
        <f>HR_Analytics[[#This Row],[Salary Hike]]/100</f>
        <v>0.11</v>
      </c>
      <c r="AB577" s="3">
        <v>3</v>
      </c>
      <c r="AC577" s="9" t="str">
        <f>VLOOKUP(AB577,Mapping!$E$2:$F$3,2,0)</f>
        <v>Excellent</v>
      </c>
      <c r="AD577" s="3">
        <v>2</v>
      </c>
      <c r="AE577" s="9" t="str">
        <f>VLOOKUP(AD577,Mapping!$E$16:$F$19,2,0)</f>
        <v>Dissatisfied</v>
      </c>
      <c r="AF577" s="3">
        <v>2</v>
      </c>
      <c r="AG577" s="3">
        <v>9</v>
      </c>
      <c r="AH577" s="3" t="str" cm="1">
        <f t="array" ref="AH577">_xlfn.IFS(HR_Analytics[[#This Row],[Total Working Years]]&lt;=2,"0-2",HR_Analytics[[#This Row],[Total Working Years]]&lt;=5,"2-5",HR_Analytics[[#This Row],[Total Working Years]]&lt;=10,"5-10",HR_Analytics[[#This Row],[Total Working Years]]&lt;=20,"10-20",HR_Analytics[[#This Row],[Total Working Years]]&lt;=40,"20-40")</f>
        <v>5-10</v>
      </c>
      <c r="AI577" s="3">
        <v>4</v>
      </c>
      <c r="AJ577" s="3">
        <v>3</v>
      </c>
      <c r="AK577" s="9" t="str">
        <f>VLOOKUP(AJ577,Mapping!$J$10:$K$13,2,0)</f>
        <v>Better</v>
      </c>
      <c r="AL577" s="3">
        <v>5</v>
      </c>
      <c r="AM577" s="3" t="str" cm="1">
        <f t="array" ref="AM577">_xlfn.IFS(HR_Analytics[[#This Row],[Years At Company]]&lt;=2,"0-2",HR_Analytics[[#This Row],[Years At Company]]&lt;=5,"2-5",HR_Analytics[[#This Row],[Years At Company]]&lt;=10,"5-10",HR_Analytics[[#This Row],[Years At Company]]&lt;=20,"10-20",HR_Analytics[[#This Row],[Years At Company]]&lt;=40,"20-40")</f>
        <v>2-5</v>
      </c>
      <c r="AN577" s="3">
        <v>3</v>
      </c>
      <c r="AO577" s="3" t="str" cm="1">
        <f t="array" ref="AO577">_xlfn.IFS(HR_Analytics[[#This Row],[Years In Current Role]]&lt;=2,"0-2",HR_Analytics[[#This Row],[Years In Current Role]]&lt;=5,"2-5",HR_Analytics[[#This Row],[Years In Current Role]]&lt;=10,"5-10",HR_Analytics[[#This Row],[Years In Current Role]]&lt;=15,"10-15",HR_Analytics[[#This Row],[Years In Current Role]]&gt;15,"Above 15")</f>
        <v>2-5</v>
      </c>
      <c r="AP577" s="3">
        <v>1</v>
      </c>
      <c r="AQ577" s="14" t="str" cm="1">
        <f t="array" ref="AQ577">_xlfn.IFS(HR_Analytics[[#This Row],[Years Since Last Promotion]]&lt;=2,"0-2",HR_Analytics[[#This Row],[Years Since Last Promotion]]&lt;=5,"2-5",HR_Analytics[[#This Row],[Years Since Last Promotion]]&lt;=10,"5-10",HR_Analytics[[#This Row],[Years Since Last Promotion]]&lt;=15,"10-15")</f>
        <v>0-2</v>
      </c>
      <c r="AR577" s="14">
        <v>4</v>
      </c>
      <c r="AS577" s="3" t="str" cm="1">
        <f t="array" ref="AS5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78" spans="1:45" x14ac:dyDescent="0.25">
      <c r="A578" s="12">
        <v>27</v>
      </c>
      <c r="B578" s="12" t="str" cm="1">
        <f t="array" ref="B578">_xlfn.IFS(HR_Analytics[[#This Row],[Age]]&lt;=30,"Below 30",HR_Analytics[[#This Row],[Age]]&lt;=40,"30-40",HR_Analytics[[#This Row],[Age]]&lt;=60,"40-60")</f>
        <v>Below 30</v>
      </c>
      <c r="C578" s="9" t="s">
        <v>17</v>
      </c>
      <c r="D578" s="9" t="s">
        <v>18</v>
      </c>
      <c r="E578" s="9" t="s">
        <v>12</v>
      </c>
      <c r="F578" s="3">
        <v>8</v>
      </c>
      <c r="G578" s="3" t="str" cm="1">
        <f t="array" ref="G578">_xlfn.IFS(HR_Analytics[[#This Row],[Distance From Home]]&lt;=5,"1-5",HR_Analytics[[#This Row],[Distance From Home]]&lt;=10,"5-10",HR_Analytics[[#This Row],[Distance From Home]]&lt;=15,"10-15",HR_Analytics[[#This Row],[Distance From Home]]&lt;=20,"15-20",HR_Analytics[[#This Row],[Distance From Home]]&gt;20,"Above 20")</f>
        <v>5-10</v>
      </c>
      <c r="H578" s="3">
        <v>1</v>
      </c>
      <c r="I578" s="9" t="str">
        <f>VLOOKUP(H578,Mapping!$J$2:$K$6,2,0)</f>
        <v>Below College</v>
      </c>
      <c r="J578" s="9" t="s">
        <v>33</v>
      </c>
      <c r="K578" s="3">
        <v>800</v>
      </c>
      <c r="L578" s="3">
        <v>3</v>
      </c>
      <c r="M578" s="9" t="str">
        <f>VLOOKUP(L578,Mapping!$A$2:$B$5,2,0)</f>
        <v>Neutral</v>
      </c>
      <c r="N578" s="9" t="s">
        <v>20</v>
      </c>
      <c r="O578" s="3">
        <v>3</v>
      </c>
      <c r="P578" s="9" t="str">
        <f>VLOOKUP(O578,Mapping!$A$9:$B$12,2,0)</f>
        <v>High</v>
      </c>
      <c r="Q578" s="3">
        <v>2</v>
      </c>
      <c r="R578" s="9" t="str">
        <f>VLOOKUP(Q578,Mapping!$A$16:$B$20,2,0)</f>
        <v>Junior</v>
      </c>
      <c r="S578" s="9" t="s">
        <v>15</v>
      </c>
      <c r="T578" s="3">
        <v>4</v>
      </c>
      <c r="U578" s="9" t="str">
        <f>VLOOKUP(T578,Mapping!$E$9:$F$12,2,0)</f>
        <v>Satisfied</v>
      </c>
      <c r="V578" s="9" t="s">
        <v>22</v>
      </c>
      <c r="W578" s="5">
        <v>4342</v>
      </c>
      <c r="X578" s="3">
        <v>0</v>
      </c>
      <c r="Y578" s="9" t="s">
        <v>17</v>
      </c>
      <c r="Z578" s="4">
        <v>19</v>
      </c>
      <c r="AA578" s="24">
        <f>HR_Analytics[[#This Row],[Salary Hike]]/100</f>
        <v>0.19</v>
      </c>
      <c r="AB578" s="3">
        <v>3</v>
      </c>
      <c r="AC578" s="9" t="str">
        <f>VLOOKUP(AB578,Mapping!$E$2:$F$3,2,0)</f>
        <v>Excellent</v>
      </c>
      <c r="AD578" s="3">
        <v>2</v>
      </c>
      <c r="AE578" s="9" t="str">
        <f>VLOOKUP(AD578,Mapping!$E$16:$F$19,2,0)</f>
        <v>Dissatisfied</v>
      </c>
      <c r="AF578" s="3">
        <v>1</v>
      </c>
      <c r="AG578" s="3">
        <v>5</v>
      </c>
      <c r="AH578" s="3" t="str" cm="1">
        <f t="array" ref="AH578">_xlfn.IFS(HR_Analytics[[#This Row],[Total Working Years]]&lt;=2,"0-2",HR_Analytics[[#This Row],[Total Working Years]]&lt;=5,"2-5",HR_Analytics[[#This Row],[Total Working Years]]&lt;=10,"5-10",HR_Analytics[[#This Row],[Total Working Years]]&lt;=20,"10-20",HR_Analytics[[#This Row],[Total Working Years]]&lt;=40,"20-40")</f>
        <v>2-5</v>
      </c>
      <c r="AI578" s="3">
        <v>3</v>
      </c>
      <c r="AJ578" s="3">
        <v>3</v>
      </c>
      <c r="AK578" s="9" t="str">
        <f>VLOOKUP(AJ578,Mapping!$J$10:$K$13,2,0)</f>
        <v>Better</v>
      </c>
      <c r="AL578" s="3">
        <v>4</v>
      </c>
      <c r="AM578" s="3" t="str" cm="1">
        <f t="array" ref="AM578">_xlfn.IFS(HR_Analytics[[#This Row],[Years At Company]]&lt;=2,"0-2",HR_Analytics[[#This Row],[Years At Company]]&lt;=5,"2-5",HR_Analytics[[#This Row],[Years At Company]]&lt;=10,"5-10",HR_Analytics[[#This Row],[Years At Company]]&lt;=20,"10-20",HR_Analytics[[#This Row],[Years At Company]]&lt;=40,"20-40")</f>
        <v>2-5</v>
      </c>
      <c r="AN578" s="3">
        <v>2</v>
      </c>
      <c r="AO578" s="3" t="str" cm="1">
        <f t="array" ref="AO578">_xlfn.IFS(HR_Analytics[[#This Row],[Years In Current Role]]&lt;=2,"0-2",HR_Analytics[[#This Row],[Years In Current Role]]&lt;=5,"2-5",HR_Analytics[[#This Row],[Years In Current Role]]&lt;=10,"5-10",HR_Analytics[[#This Row],[Years In Current Role]]&lt;=15,"10-15",HR_Analytics[[#This Row],[Years In Current Role]]&gt;15,"Above 15")</f>
        <v>0-2</v>
      </c>
      <c r="AP578" s="3">
        <v>1</v>
      </c>
      <c r="AQ578" s="14" t="str" cm="1">
        <f t="array" ref="AQ578">_xlfn.IFS(HR_Analytics[[#This Row],[Years Since Last Promotion]]&lt;=2,"0-2",HR_Analytics[[#This Row],[Years Since Last Promotion]]&lt;=5,"2-5",HR_Analytics[[#This Row],[Years Since Last Promotion]]&lt;=10,"5-10",HR_Analytics[[#This Row],[Years Since Last Promotion]]&lt;=15,"10-15")</f>
        <v>0-2</v>
      </c>
      <c r="AR578" s="14">
        <v>1</v>
      </c>
      <c r="AS578" s="3" t="str" cm="1">
        <f t="array" ref="AS5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79" spans="1:45" x14ac:dyDescent="0.25">
      <c r="A579" s="12">
        <v>37</v>
      </c>
      <c r="B579" s="12" t="str" cm="1">
        <f t="array" ref="B579">_xlfn.IFS(HR_Analytics[[#This Row],[Age]]&lt;=30,"Below 30",HR_Analytics[[#This Row],[Age]]&lt;=40,"30-40",HR_Analytics[[#This Row],[Age]]&lt;=60,"40-60")</f>
        <v>30-40</v>
      </c>
      <c r="C579" s="9" t="s">
        <v>17</v>
      </c>
      <c r="D579" s="9" t="s">
        <v>11</v>
      </c>
      <c r="E579" s="9" t="s">
        <v>19</v>
      </c>
      <c r="F579" s="3">
        <v>10</v>
      </c>
      <c r="G579" s="3" t="str" cm="1">
        <f t="array" ref="G579">_xlfn.IFS(HR_Analytics[[#This Row],[Distance From Home]]&lt;=5,"1-5",HR_Analytics[[#This Row],[Distance From Home]]&lt;=10,"5-10",HR_Analytics[[#This Row],[Distance From Home]]&lt;=15,"10-15",HR_Analytics[[#This Row],[Distance From Home]]&lt;=20,"15-20",HR_Analytics[[#This Row],[Distance From Home]]&gt;20,"Above 20")</f>
        <v>5-10</v>
      </c>
      <c r="H579" s="3">
        <v>1</v>
      </c>
      <c r="I579" s="9" t="str">
        <f>VLOOKUP(H579,Mapping!$J$2:$K$6,2,0)</f>
        <v>Below College</v>
      </c>
      <c r="J579" s="9" t="s">
        <v>13</v>
      </c>
      <c r="K579" s="3">
        <v>802</v>
      </c>
      <c r="L579" s="3">
        <v>4</v>
      </c>
      <c r="M579" s="9" t="str">
        <f>VLOOKUP(L579,Mapping!$A$2:$B$5,2,0)</f>
        <v>Satisfied</v>
      </c>
      <c r="N579" s="9" t="s">
        <v>14</v>
      </c>
      <c r="O579" s="3">
        <v>3</v>
      </c>
      <c r="P579" s="9" t="str">
        <f>VLOOKUP(O579,Mapping!$A$9:$B$12,2,0)</f>
        <v>High</v>
      </c>
      <c r="Q579" s="3">
        <v>1</v>
      </c>
      <c r="R579" s="9" t="str">
        <f>VLOOKUP(Q579,Mapping!$A$16:$B$20,2,0)</f>
        <v>Entry Level</v>
      </c>
      <c r="S579" s="9" t="s">
        <v>21</v>
      </c>
      <c r="T579" s="3">
        <v>1</v>
      </c>
      <c r="U579" s="9" t="str">
        <f>VLOOKUP(T579,Mapping!$E$9:$F$12,2,0)</f>
        <v>Very Dissatisfied</v>
      </c>
      <c r="V579" s="9" t="s">
        <v>26</v>
      </c>
      <c r="W579" s="5">
        <v>2782</v>
      </c>
      <c r="X579" s="3">
        <v>0</v>
      </c>
      <c r="Y579" s="9" t="s">
        <v>10</v>
      </c>
      <c r="Z579" s="4">
        <v>13</v>
      </c>
      <c r="AA579" s="24">
        <f>HR_Analytics[[#This Row],[Salary Hike]]/100</f>
        <v>0.13</v>
      </c>
      <c r="AB579" s="3">
        <v>3</v>
      </c>
      <c r="AC579" s="9" t="str">
        <f>VLOOKUP(AB579,Mapping!$E$2:$F$3,2,0)</f>
        <v>Excellent</v>
      </c>
      <c r="AD579" s="3">
        <v>2</v>
      </c>
      <c r="AE579" s="9" t="str">
        <f>VLOOKUP(AD579,Mapping!$E$16:$F$19,2,0)</f>
        <v>Dissatisfied</v>
      </c>
      <c r="AF579" s="3">
        <v>2</v>
      </c>
      <c r="AG579" s="3">
        <v>6</v>
      </c>
      <c r="AH579" s="3" t="str" cm="1">
        <f t="array" ref="AH579">_xlfn.IFS(HR_Analytics[[#This Row],[Total Working Years]]&lt;=2,"0-2",HR_Analytics[[#This Row],[Total Working Years]]&lt;=5,"2-5",HR_Analytics[[#This Row],[Total Working Years]]&lt;=10,"5-10",HR_Analytics[[#This Row],[Total Working Years]]&lt;=20,"10-20",HR_Analytics[[#This Row],[Total Working Years]]&lt;=40,"20-40")</f>
        <v>5-10</v>
      </c>
      <c r="AI579" s="3">
        <v>3</v>
      </c>
      <c r="AJ579" s="3">
        <v>2</v>
      </c>
      <c r="AK579" s="9" t="str">
        <f>VLOOKUP(AJ579,Mapping!$J$10:$K$13,2,0)</f>
        <v>Good</v>
      </c>
      <c r="AL579" s="3">
        <v>5</v>
      </c>
      <c r="AM579" s="3" t="str" cm="1">
        <f t="array" ref="AM579">_xlfn.IFS(HR_Analytics[[#This Row],[Years At Company]]&lt;=2,"0-2",HR_Analytics[[#This Row],[Years At Company]]&lt;=5,"2-5",HR_Analytics[[#This Row],[Years At Company]]&lt;=10,"5-10",HR_Analytics[[#This Row],[Years At Company]]&lt;=20,"10-20",HR_Analytics[[#This Row],[Years At Company]]&lt;=40,"20-40")</f>
        <v>2-5</v>
      </c>
      <c r="AN579" s="3">
        <v>3</v>
      </c>
      <c r="AO579" s="3" t="str" cm="1">
        <f t="array" ref="AO579">_xlfn.IFS(HR_Analytics[[#This Row],[Years In Current Role]]&lt;=2,"0-2",HR_Analytics[[#This Row],[Years In Current Role]]&lt;=5,"2-5",HR_Analytics[[#This Row],[Years In Current Role]]&lt;=10,"5-10",HR_Analytics[[#This Row],[Years In Current Role]]&lt;=15,"10-15",HR_Analytics[[#This Row],[Years In Current Role]]&gt;15,"Above 15")</f>
        <v>2-5</v>
      </c>
      <c r="AP579" s="3">
        <v>4</v>
      </c>
      <c r="AQ579" s="14" t="str" cm="1">
        <f t="array" ref="AQ579">_xlfn.IFS(HR_Analytics[[#This Row],[Years Since Last Promotion]]&lt;=2,"0-2",HR_Analytics[[#This Row],[Years Since Last Promotion]]&lt;=5,"2-5",HR_Analytics[[#This Row],[Years Since Last Promotion]]&lt;=10,"5-10",HR_Analytics[[#This Row],[Years Since Last Promotion]]&lt;=15,"10-15")</f>
        <v>2-5</v>
      </c>
      <c r="AR579" s="14">
        <v>3</v>
      </c>
      <c r="AS579" s="3" t="str" cm="1">
        <f t="array" ref="AS5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80" spans="1:45" x14ac:dyDescent="0.25">
      <c r="A580" s="12">
        <v>38</v>
      </c>
      <c r="B580" s="12" t="str" cm="1">
        <f t="array" ref="B580">_xlfn.IFS(HR_Analytics[[#This Row],[Age]]&lt;=30,"Below 30",HR_Analytics[[#This Row],[Age]]&lt;=40,"30-40",HR_Analytics[[#This Row],[Age]]&lt;=60,"40-60")</f>
        <v>30-40</v>
      </c>
      <c r="C580" s="9" t="s">
        <v>17</v>
      </c>
      <c r="D580" s="9" t="s">
        <v>18</v>
      </c>
      <c r="E580" s="9" t="s">
        <v>19</v>
      </c>
      <c r="F580" s="3">
        <v>2</v>
      </c>
      <c r="G580" s="3" t="str" cm="1">
        <f t="array" ref="G580">_xlfn.IFS(HR_Analytics[[#This Row],[Distance From Home]]&lt;=5,"1-5",HR_Analytics[[#This Row],[Distance From Home]]&lt;=10,"5-10",HR_Analytics[[#This Row],[Distance From Home]]&lt;=15,"10-15",HR_Analytics[[#This Row],[Distance From Home]]&lt;=20,"15-20",HR_Analytics[[#This Row],[Distance From Home]]&gt;20,"Above 20")</f>
        <v>1-5</v>
      </c>
      <c r="H580" s="3">
        <v>4</v>
      </c>
      <c r="I580" s="9" t="str">
        <f>VLOOKUP(H580,Mapping!$J$2:$K$6,2,0)</f>
        <v>Masters</v>
      </c>
      <c r="J580" s="9" t="s">
        <v>13</v>
      </c>
      <c r="K580" s="3">
        <v>803</v>
      </c>
      <c r="L580" s="3">
        <v>1</v>
      </c>
      <c r="M580" s="9" t="str">
        <f>VLOOKUP(L580,Mapping!$A$2:$B$5,2,0)</f>
        <v>Very Dissatisfied</v>
      </c>
      <c r="N580" s="9" t="s">
        <v>14</v>
      </c>
      <c r="O580" s="3">
        <v>4</v>
      </c>
      <c r="P580" s="9" t="str">
        <f>VLOOKUP(O580,Mapping!$A$9:$B$12,2,0)</f>
        <v>Very High</v>
      </c>
      <c r="Q580" s="3">
        <v>2</v>
      </c>
      <c r="R580" s="9" t="str">
        <f>VLOOKUP(Q580,Mapping!$A$16:$B$20,2,0)</f>
        <v>Junior</v>
      </c>
      <c r="S580" s="9" t="s">
        <v>27</v>
      </c>
      <c r="T580" s="3">
        <v>1</v>
      </c>
      <c r="U580" s="9" t="str">
        <f>VLOOKUP(T580,Mapping!$E$9:$F$12,2,0)</f>
        <v>Very Dissatisfied</v>
      </c>
      <c r="V580" s="9" t="s">
        <v>16</v>
      </c>
      <c r="W580" s="5">
        <v>5980</v>
      </c>
      <c r="X580" s="3">
        <v>6</v>
      </c>
      <c r="Y580" s="9" t="s">
        <v>10</v>
      </c>
      <c r="Z580" s="4">
        <v>12</v>
      </c>
      <c r="AA580" s="24">
        <f>HR_Analytics[[#This Row],[Salary Hike]]/100</f>
        <v>0.12</v>
      </c>
      <c r="AB580" s="3">
        <v>3</v>
      </c>
      <c r="AC580" s="9" t="str">
        <f>VLOOKUP(AB580,Mapping!$E$2:$F$3,2,0)</f>
        <v>Excellent</v>
      </c>
      <c r="AD580" s="3">
        <v>4</v>
      </c>
      <c r="AE580" s="9" t="str">
        <f>VLOOKUP(AD580,Mapping!$E$16:$F$19,2,0)</f>
        <v>Satisfied</v>
      </c>
      <c r="AF580" s="3">
        <v>0</v>
      </c>
      <c r="AG580" s="3">
        <v>17</v>
      </c>
      <c r="AH580" s="3" t="str" cm="1">
        <f t="array" ref="AH580">_xlfn.IFS(HR_Analytics[[#This Row],[Total Working Years]]&lt;=2,"0-2",HR_Analytics[[#This Row],[Total Working Years]]&lt;=5,"2-5",HR_Analytics[[#This Row],[Total Working Years]]&lt;=10,"5-10",HR_Analytics[[#This Row],[Total Working Years]]&lt;=20,"10-20",HR_Analytics[[#This Row],[Total Working Years]]&lt;=40,"20-40")</f>
        <v>10-20</v>
      </c>
      <c r="AI580" s="3">
        <v>2</v>
      </c>
      <c r="AJ580" s="3">
        <v>3</v>
      </c>
      <c r="AK580" s="9" t="str">
        <f>VLOOKUP(AJ580,Mapping!$J$10:$K$13,2,0)</f>
        <v>Better</v>
      </c>
      <c r="AL580" s="3">
        <v>15</v>
      </c>
      <c r="AM580" s="3" t="str" cm="1">
        <f t="array" ref="AM580">_xlfn.IFS(HR_Analytics[[#This Row],[Years At Company]]&lt;=2,"0-2",HR_Analytics[[#This Row],[Years At Company]]&lt;=5,"2-5",HR_Analytics[[#This Row],[Years At Company]]&lt;=10,"5-10",HR_Analytics[[#This Row],[Years At Company]]&lt;=20,"10-20",HR_Analytics[[#This Row],[Years At Company]]&lt;=40,"20-40")</f>
        <v>10-20</v>
      </c>
      <c r="AN580" s="3">
        <v>7</v>
      </c>
      <c r="AO580" s="3" t="str" cm="1">
        <f t="array" ref="AO580">_xlfn.IFS(HR_Analytics[[#This Row],[Years In Current Role]]&lt;=2,"0-2",HR_Analytics[[#This Row],[Years In Current Role]]&lt;=5,"2-5",HR_Analytics[[#This Row],[Years In Current Role]]&lt;=10,"5-10",HR_Analytics[[#This Row],[Years In Current Role]]&lt;=15,"10-15",HR_Analytics[[#This Row],[Years In Current Role]]&gt;15,"Above 15")</f>
        <v>5-10</v>
      </c>
      <c r="AP580" s="3">
        <v>4</v>
      </c>
      <c r="AQ580" s="14" t="str" cm="1">
        <f t="array" ref="AQ580">_xlfn.IFS(HR_Analytics[[#This Row],[Years Since Last Promotion]]&lt;=2,"0-2",HR_Analytics[[#This Row],[Years Since Last Promotion]]&lt;=5,"2-5",HR_Analytics[[#This Row],[Years Since Last Promotion]]&lt;=10,"5-10",HR_Analytics[[#This Row],[Years Since Last Promotion]]&lt;=15,"10-15")</f>
        <v>2-5</v>
      </c>
      <c r="AR580" s="14">
        <v>12</v>
      </c>
      <c r="AS580" s="3" t="str" cm="1">
        <f t="array" ref="AS5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581" spans="1:45" x14ac:dyDescent="0.25">
      <c r="A581" s="12">
        <v>34</v>
      </c>
      <c r="B581" s="12" t="str" cm="1">
        <f t="array" ref="B581">_xlfn.IFS(HR_Analytics[[#This Row],[Age]]&lt;=30,"Below 30",HR_Analytics[[#This Row],[Age]]&lt;=40,"30-40",HR_Analytics[[#This Row],[Age]]&lt;=60,"40-60")</f>
        <v>30-40</v>
      </c>
      <c r="C581" s="9" t="s">
        <v>17</v>
      </c>
      <c r="D581" s="9" t="s">
        <v>11</v>
      </c>
      <c r="E581" s="9" t="s">
        <v>19</v>
      </c>
      <c r="F581" s="3">
        <v>2</v>
      </c>
      <c r="G581" s="3" t="str" cm="1">
        <f t="array" ref="G581">_xlfn.IFS(HR_Analytics[[#This Row],[Distance From Home]]&lt;=5,"1-5",HR_Analytics[[#This Row],[Distance From Home]]&lt;=10,"5-10",HR_Analytics[[#This Row],[Distance From Home]]&lt;=15,"10-15",HR_Analytics[[#This Row],[Distance From Home]]&lt;=20,"15-20",HR_Analytics[[#This Row],[Distance From Home]]&gt;20,"Above 20")</f>
        <v>1-5</v>
      </c>
      <c r="H581" s="3">
        <v>4</v>
      </c>
      <c r="I581" s="9" t="str">
        <f>VLOOKUP(H581,Mapping!$J$2:$K$6,2,0)</f>
        <v>Masters</v>
      </c>
      <c r="J581" s="9" t="s">
        <v>25</v>
      </c>
      <c r="K581" s="3">
        <v>804</v>
      </c>
      <c r="L581" s="3">
        <v>3</v>
      </c>
      <c r="M581" s="9" t="str">
        <f>VLOOKUP(L581,Mapping!$A$2:$B$5,2,0)</f>
        <v>Neutral</v>
      </c>
      <c r="N581" s="9" t="s">
        <v>14</v>
      </c>
      <c r="O581" s="3">
        <v>2</v>
      </c>
      <c r="P581" s="9" t="str">
        <f>VLOOKUP(O581,Mapping!$A$9:$B$12,2,0)</f>
        <v>Medium</v>
      </c>
      <c r="Q581" s="3">
        <v>1</v>
      </c>
      <c r="R581" s="9" t="str">
        <f>VLOOKUP(Q581,Mapping!$A$16:$B$20,2,0)</f>
        <v>Entry Level</v>
      </c>
      <c r="S581" s="9" t="s">
        <v>21</v>
      </c>
      <c r="T581" s="3">
        <v>1</v>
      </c>
      <c r="U581" s="9" t="str">
        <f>VLOOKUP(T581,Mapping!$E$9:$F$12,2,0)</f>
        <v>Very Dissatisfied</v>
      </c>
      <c r="V581" s="9" t="s">
        <v>16</v>
      </c>
      <c r="W581" s="5">
        <v>4381</v>
      </c>
      <c r="X581" s="3">
        <v>1</v>
      </c>
      <c r="Y581" s="9" t="s">
        <v>17</v>
      </c>
      <c r="Z581" s="4">
        <v>11</v>
      </c>
      <c r="AA581" s="24">
        <f>HR_Analytics[[#This Row],[Salary Hike]]/100</f>
        <v>0.11</v>
      </c>
      <c r="AB581" s="3">
        <v>3</v>
      </c>
      <c r="AC581" s="9" t="str">
        <f>VLOOKUP(AB581,Mapping!$E$2:$F$3,2,0)</f>
        <v>Excellent</v>
      </c>
      <c r="AD581" s="3">
        <v>3</v>
      </c>
      <c r="AE581" s="9" t="str">
        <f>VLOOKUP(AD581,Mapping!$E$16:$F$19,2,0)</f>
        <v>Neutral</v>
      </c>
      <c r="AF581" s="3">
        <v>0</v>
      </c>
      <c r="AG581" s="3">
        <v>6</v>
      </c>
      <c r="AH581" s="3" t="str" cm="1">
        <f t="array" ref="AH581">_xlfn.IFS(HR_Analytics[[#This Row],[Total Working Years]]&lt;=2,"0-2",HR_Analytics[[#This Row],[Total Working Years]]&lt;=5,"2-5",HR_Analytics[[#This Row],[Total Working Years]]&lt;=10,"5-10",HR_Analytics[[#This Row],[Total Working Years]]&lt;=20,"10-20",HR_Analytics[[#This Row],[Total Working Years]]&lt;=40,"20-40")</f>
        <v>5-10</v>
      </c>
      <c r="AI581" s="3">
        <v>3</v>
      </c>
      <c r="AJ581" s="3">
        <v>3</v>
      </c>
      <c r="AK581" s="9" t="str">
        <f>VLOOKUP(AJ581,Mapping!$J$10:$K$13,2,0)</f>
        <v>Better</v>
      </c>
      <c r="AL581" s="3">
        <v>6</v>
      </c>
      <c r="AM581" s="3" t="str" cm="1">
        <f t="array" ref="AM581">_xlfn.IFS(HR_Analytics[[#This Row],[Years At Company]]&lt;=2,"0-2",HR_Analytics[[#This Row],[Years At Company]]&lt;=5,"2-5",HR_Analytics[[#This Row],[Years At Company]]&lt;=10,"5-10",HR_Analytics[[#This Row],[Years At Company]]&lt;=20,"10-20",HR_Analytics[[#This Row],[Years At Company]]&lt;=40,"20-40")</f>
        <v>5-10</v>
      </c>
      <c r="AN581" s="3">
        <v>5</v>
      </c>
      <c r="AO581" s="3" t="str" cm="1">
        <f t="array" ref="AO581">_xlfn.IFS(HR_Analytics[[#This Row],[Years In Current Role]]&lt;=2,"0-2",HR_Analytics[[#This Row],[Years In Current Role]]&lt;=5,"2-5",HR_Analytics[[#This Row],[Years In Current Role]]&lt;=10,"5-10",HR_Analytics[[#This Row],[Years In Current Role]]&lt;=15,"10-15",HR_Analytics[[#This Row],[Years In Current Role]]&gt;15,"Above 15")</f>
        <v>2-5</v>
      </c>
      <c r="AP581" s="3">
        <v>1</v>
      </c>
      <c r="AQ581" s="14" t="str" cm="1">
        <f t="array" ref="AQ581">_xlfn.IFS(HR_Analytics[[#This Row],[Years Since Last Promotion]]&lt;=2,"0-2",HR_Analytics[[#This Row],[Years Since Last Promotion]]&lt;=5,"2-5",HR_Analytics[[#This Row],[Years Since Last Promotion]]&lt;=10,"5-10",HR_Analytics[[#This Row],[Years Since Last Promotion]]&lt;=15,"10-15")</f>
        <v>0-2</v>
      </c>
      <c r="AR581" s="14">
        <v>3</v>
      </c>
      <c r="AS581" s="3" t="str" cm="1">
        <f t="array" ref="AS5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82" spans="1:45" x14ac:dyDescent="0.25">
      <c r="A582" s="12">
        <v>35</v>
      </c>
      <c r="B582" s="12" t="str" cm="1">
        <f t="array" ref="B582">_xlfn.IFS(HR_Analytics[[#This Row],[Age]]&lt;=30,"Below 30",HR_Analytics[[#This Row],[Age]]&lt;=40,"30-40",HR_Analytics[[#This Row],[Age]]&lt;=60,"40-60")</f>
        <v>30-40</v>
      </c>
      <c r="C582" s="9" t="s">
        <v>17</v>
      </c>
      <c r="D582" s="9" t="s">
        <v>11</v>
      </c>
      <c r="E582" s="9" t="s">
        <v>12</v>
      </c>
      <c r="F582" s="3">
        <v>8</v>
      </c>
      <c r="G582" s="3" t="str" cm="1">
        <f t="array" ref="G582">_xlfn.IFS(HR_Analytics[[#This Row],[Distance From Home]]&lt;=5,"1-5",HR_Analytics[[#This Row],[Distance From Home]]&lt;=10,"5-10",HR_Analytics[[#This Row],[Distance From Home]]&lt;=15,"10-15",HR_Analytics[[#This Row],[Distance From Home]]&lt;=20,"15-20",HR_Analytics[[#This Row],[Distance From Home]]&gt;20,"Above 20")</f>
        <v>5-10</v>
      </c>
      <c r="H582" s="3">
        <v>4</v>
      </c>
      <c r="I582" s="9" t="str">
        <f>VLOOKUP(H582,Mapping!$J$2:$K$6,2,0)</f>
        <v>Masters</v>
      </c>
      <c r="J582" s="9" t="s">
        <v>13</v>
      </c>
      <c r="K582" s="3">
        <v>805</v>
      </c>
      <c r="L582" s="3">
        <v>1</v>
      </c>
      <c r="M582" s="9" t="str">
        <f>VLOOKUP(L582,Mapping!$A$2:$B$5,2,0)</f>
        <v>Very Dissatisfied</v>
      </c>
      <c r="N582" s="9" t="s">
        <v>14</v>
      </c>
      <c r="O582" s="3">
        <v>3</v>
      </c>
      <c r="P582" s="9" t="str">
        <f>VLOOKUP(O582,Mapping!$A$9:$B$12,2,0)</f>
        <v>High</v>
      </c>
      <c r="Q582" s="3">
        <v>1</v>
      </c>
      <c r="R582" s="9" t="str">
        <f>VLOOKUP(Q582,Mapping!$A$16:$B$20,2,0)</f>
        <v>Entry Level</v>
      </c>
      <c r="S582" s="9" t="s">
        <v>31</v>
      </c>
      <c r="T582" s="3">
        <v>4</v>
      </c>
      <c r="U582" s="9" t="str">
        <f>VLOOKUP(T582,Mapping!$E$9:$F$12,2,0)</f>
        <v>Satisfied</v>
      </c>
      <c r="V582" s="9" t="s">
        <v>22</v>
      </c>
      <c r="W582" s="5">
        <v>2572</v>
      </c>
      <c r="X582" s="3">
        <v>1</v>
      </c>
      <c r="Y582" s="9" t="s">
        <v>17</v>
      </c>
      <c r="Z582" s="4">
        <v>16</v>
      </c>
      <c r="AA582" s="24">
        <f>HR_Analytics[[#This Row],[Salary Hike]]/100</f>
        <v>0.16</v>
      </c>
      <c r="AB582" s="3">
        <v>3</v>
      </c>
      <c r="AC582" s="9" t="str">
        <f>VLOOKUP(AB582,Mapping!$E$2:$F$3,2,0)</f>
        <v>Excellent</v>
      </c>
      <c r="AD582" s="3">
        <v>2</v>
      </c>
      <c r="AE582" s="9" t="str">
        <f>VLOOKUP(AD582,Mapping!$E$16:$F$19,2,0)</f>
        <v>Dissatisfied</v>
      </c>
      <c r="AF582" s="3">
        <v>1</v>
      </c>
      <c r="AG582" s="3">
        <v>3</v>
      </c>
      <c r="AH582" s="3" t="str" cm="1">
        <f t="array" ref="AH582">_xlfn.IFS(HR_Analytics[[#This Row],[Total Working Years]]&lt;=2,"0-2",HR_Analytics[[#This Row],[Total Working Years]]&lt;=5,"2-5",HR_Analytics[[#This Row],[Total Working Years]]&lt;=10,"5-10",HR_Analytics[[#This Row],[Total Working Years]]&lt;=20,"10-20",HR_Analytics[[#This Row],[Total Working Years]]&lt;=40,"20-40")</f>
        <v>2-5</v>
      </c>
      <c r="AI582" s="3">
        <v>1</v>
      </c>
      <c r="AJ582" s="3">
        <v>2</v>
      </c>
      <c r="AK582" s="9" t="str">
        <f>VLOOKUP(AJ582,Mapping!$J$10:$K$13,2,0)</f>
        <v>Good</v>
      </c>
      <c r="AL582" s="3">
        <v>3</v>
      </c>
      <c r="AM582" s="3" t="str" cm="1">
        <f t="array" ref="AM582">_xlfn.IFS(HR_Analytics[[#This Row],[Years At Company]]&lt;=2,"0-2",HR_Analytics[[#This Row],[Years At Company]]&lt;=5,"2-5",HR_Analytics[[#This Row],[Years At Company]]&lt;=10,"5-10",HR_Analytics[[#This Row],[Years At Company]]&lt;=20,"10-20",HR_Analytics[[#This Row],[Years At Company]]&lt;=40,"20-40")</f>
        <v>2-5</v>
      </c>
      <c r="AN582" s="3">
        <v>2</v>
      </c>
      <c r="AO582" s="3" t="str" cm="1">
        <f t="array" ref="AO582">_xlfn.IFS(HR_Analytics[[#This Row],[Years In Current Role]]&lt;=2,"0-2",HR_Analytics[[#This Row],[Years In Current Role]]&lt;=5,"2-5",HR_Analytics[[#This Row],[Years In Current Role]]&lt;=10,"5-10",HR_Analytics[[#This Row],[Years In Current Role]]&lt;=15,"10-15",HR_Analytics[[#This Row],[Years In Current Role]]&gt;15,"Above 15")</f>
        <v>0-2</v>
      </c>
      <c r="AP582" s="3">
        <v>0</v>
      </c>
      <c r="AQ582" s="14" t="str" cm="1">
        <f t="array" ref="AQ582">_xlfn.IFS(HR_Analytics[[#This Row],[Years Since Last Promotion]]&lt;=2,"0-2",HR_Analytics[[#This Row],[Years Since Last Promotion]]&lt;=5,"2-5",HR_Analytics[[#This Row],[Years Since Last Promotion]]&lt;=10,"5-10",HR_Analytics[[#This Row],[Years Since Last Promotion]]&lt;=15,"10-15")</f>
        <v>0-2</v>
      </c>
      <c r="AR582" s="14">
        <v>2</v>
      </c>
      <c r="AS582" s="3" t="str" cm="1">
        <f t="array" ref="AS5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83" spans="1:45" x14ac:dyDescent="0.25">
      <c r="A583" s="12">
        <v>30</v>
      </c>
      <c r="B583" s="12" t="str" cm="1">
        <f t="array" ref="B583">_xlfn.IFS(HR_Analytics[[#This Row],[Age]]&lt;=30,"Below 30",HR_Analytics[[#This Row],[Age]]&lt;=40,"30-40",HR_Analytics[[#This Row],[Age]]&lt;=60,"40-60")</f>
        <v>Below 30</v>
      </c>
      <c r="C583" s="9" t="s">
        <v>17</v>
      </c>
      <c r="D583" s="9" t="s">
        <v>11</v>
      </c>
      <c r="E583" s="9" t="s">
        <v>19</v>
      </c>
      <c r="F583" s="3">
        <v>1</v>
      </c>
      <c r="G583" s="3" t="str" cm="1">
        <f t="array" ref="G583">_xlfn.IFS(HR_Analytics[[#This Row],[Distance From Home]]&lt;=5,"1-5",HR_Analytics[[#This Row],[Distance From Home]]&lt;=10,"5-10",HR_Analytics[[#This Row],[Distance From Home]]&lt;=15,"10-15",HR_Analytics[[#This Row],[Distance From Home]]&lt;=20,"15-20",HR_Analytics[[#This Row],[Distance From Home]]&gt;20,"Above 20")</f>
        <v>1-5</v>
      </c>
      <c r="H583" s="3">
        <v>3</v>
      </c>
      <c r="I583" s="9" t="str">
        <f>VLOOKUP(H583,Mapping!$J$2:$K$6,2,0)</f>
        <v>Bachelors</v>
      </c>
      <c r="J583" s="9" t="s">
        <v>13</v>
      </c>
      <c r="K583" s="3">
        <v>806</v>
      </c>
      <c r="L583" s="3">
        <v>4</v>
      </c>
      <c r="M583" s="9" t="str">
        <f>VLOOKUP(L583,Mapping!$A$2:$B$5,2,0)</f>
        <v>Satisfied</v>
      </c>
      <c r="N583" s="9" t="s">
        <v>20</v>
      </c>
      <c r="O583" s="3">
        <v>1</v>
      </c>
      <c r="P583" s="9" t="str">
        <f>VLOOKUP(O583,Mapping!$A$9:$B$12,2,0)</f>
        <v>Low</v>
      </c>
      <c r="Q583" s="3">
        <v>1</v>
      </c>
      <c r="R583" s="9" t="str">
        <f>VLOOKUP(Q583,Mapping!$A$16:$B$20,2,0)</f>
        <v>Entry Level</v>
      </c>
      <c r="S583" s="9" t="s">
        <v>24</v>
      </c>
      <c r="T583" s="3">
        <v>3</v>
      </c>
      <c r="U583" s="9" t="str">
        <f>VLOOKUP(T583,Mapping!$E$9:$F$12,2,0)</f>
        <v>Neutral</v>
      </c>
      <c r="V583" s="9" t="s">
        <v>22</v>
      </c>
      <c r="W583" s="5">
        <v>3833</v>
      </c>
      <c r="X583" s="3">
        <v>3</v>
      </c>
      <c r="Y583" s="9" t="s">
        <v>17</v>
      </c>
      <c r="Z583" s="4">
        <v>21</v>
      </c>
      <c r="AA583" s="24">
        <f>HR_Analytics[[#This Row],[Salary Hike]]/100</f>
        <v>0.21</v>
      </c>
      <c r="AB583" s="3">
        <v>4</v>
      </c>
      <c r="AC583" s="9" t="str">
        <f>VLOOKUP(AB583,Mapping!$E$2:$F$3,2,0)</f>
        <v>Outstanding</v>
      </c>
      <c r="AD583" s="3">
        <v>3</v>
      </c>
      <c r="AE583" s="9" t="str">
        <f>VLOOKUP(AD583,Mapping!$E$16:$F$19,2,0)</f>
        <v>Neutral</v>
      </c>
      <c r="AF583" s="3">
        <v>2</v>
      </c>
      <c r="AG583" s="3">
        <v>7</v>
      </c>
      <c r="AH583" s="3" t="str" cm="1">
        <f t="array" ref="AH583">_xlfn.IFS(HR_Analytics[[#This Row],[Total Working Years]]&lt;=2,"0-2",HR_Analytics[[#This Row],[Total Working Years]]&lt;=5,"2-5",HR_Analytics[[#This Row],[Total Working Years]]&lt;=10,"5-10",HR_Analytics[[#This Row],[Total Working Years]]&lt;=20,"10-20",HR_Analytics[[#This Row],[Total Working Years]]&lt;=40,"20-40")</f>
        <v>5-10</v>
      </c>
      <c r="AI583" s="3">
        <v>2</v>
      </c>
      <c r="AJ583" s="3">
        <v>3</v>
      </c>
      <c r="AK583" s="9" t="str">
        <f>VLOOKUP(AJ583,Mapping!$J$10:$K$13,2,0)</f>
        <v>Better</v>
      </c>
      <c r="AL583" s="3">
        <v>2</v>
      </c>
      <c r="AM583" s="3" t="str" cm="1">
        <f t="array" ref="AM583">_xlfn.IFS(HR_Analytics[[#This Row],[Years At Company]]&lt;=2,"0-2",HR_Analytics[[#This Row],[Years At Company]]&lt;=5,"2-5",HR_Analytics[[#This Row],[Years At Company]]&lt;=10,"5-10",HR_Analytics[[#This Row],[Years At Company]]&lt;=20,"10-20",HR_Analytics[[#This Row],[Years At Company]]&lt;=40,"20-40")</f>
        <v>0-2</v>
      </c>
      <c r="AN583" s="3">
        <v>2</v>
      </c>
      <c r="AO583" s="3" t="str" cm="1">
        <f t="array" ref="AO583">_xlfn.IFS(HR_Analytics[[#This Row],[Years In Current Role]]&lt;=2,"0-2",HR_Analytics[[#This Row],[Years In Current Role]]&lt;=5,"2-5",HR_Analytics[[#This Row],[Years In Current Role]]&lt;=10,"5-10",HR_Analytics[[#This Row],[Years In Current Role]]&lt;=15,"10-15",HR_Analytics[[#This Row],[Years In Current Role]]&gt;15,"Above 15")</f>
        <v>0-2</v>
      </c>
      <c r="AP583" s="3">
        <v>0</v>
      </c>
      <c r="AQ583" s="14" t="str" cm="1">
        <f t="array" ref="AQ583">_xlfn.IFS(HR_Analytics[[#This Row],[Years Since Last Promotion]]&lt;=2,"0-2",HR_Analytics[[#This Row],[Years Since Last Promotion]]&lt;=5,"2-5",HR_Analytics[[#This Row],[Years Since Last Promotion]]&lt;=10,"5-10",HR_Analytics[[#This Row],[Years Since Last Promotion]]&lt;=15,"10-15")</f>
        <v>0-2</v>
      </c>
      <c r="AR583" s="14">
        <v>2</v>
      </c>
      <c r="AS583" s="3" t="str" cm="1">
        <f t="array" ref="AS5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84" spans="1:45" x14ac:dyDescent="0.25">
      <c r="A584" s="12">
        <v>40</v>
      </c>
      <c r="B584" s="12" t="str" cm="1">
        <f t="array" ref="B584">_xlfn.IFS(HR_Analytics[[#This Row],[Age]]&lt;=30,"Below 30",HR_Analytics[[#This Row],[Age]]&lt;=40,"30-40",HR_Analytics[[#This Row],[Age]]&lt;=60,"40-60")</f>
        <v>30-40</v>
      </c>
      <c r="C584" s="9" t="s">
        <v>17</v>
      </c>
      <c r="D584" s="9" t="s">
        <v>18</v>
      </c>
      <c r="E584" s="9" t="s">
        <v>19</v>
      </c>
      <c r="F584" s="3">
        <v>2</v>
      </c>
      <c r="G584" s="3" t="str" cm="1">
        <f t="array" ref="G584">_xlfn.IFS(HR_Analytics[[#This Row],[Distance From Home]]&lt;=5,"1-5",HR_Analytics[[#This Row],[Distance From Home]]&lt;=10,"5-10",HR_Analytics[[#This Row],[Distance From Home]]&lt;=15,"10-15",HR_Analytics[[#This Row],[Distance From Home]]&lt;=20,"15-20",HR_Analytics[[#This Row],[Distance From Home]]&gt;20,"Above 20")</f>
        <v>1-5</v>
      </c>
      <c r="H584" s="3">
        <v>2</v>
      </c>
      <c r="I584" s="9" t="str">
        <f>VLOOKUP(H584,Mapping!$J$2:$K$6,2,0)</f>
        <v>College</v>
      </c>
      <c r="J584" s="9" t="s">
        <v>25</v>
      </c>
      <c r="K584" s="3">
        <v>807</v>
      </c>
      <c r="L584" s="3">
        <v>3</v>
      </c>
      <c r="M584" s="9" t="str">
        <f>VLOOKUP(L584,Mapping!$A$2:$B$5,2,0)</f>
        <v>Neutral</v>
      </c>
      <c r="N584" s="9" t="s">
        <v>14</v>
      </c>
      <c r="O584" s="3">
        <v>4</v>
      </c>
      <c r="P584" s="9" t="str">
        <f>VLOOKUP(O584,Mapping!$A$9:$B$12,2,0)</f>
        <v>Very High</v>
      </c>
      <c r="Q584" s="3">
        <v>2</v>
      </c>
      <c r="R584" s="9" t="str">
        <f>VLOOKUP(Q584,Mapping!$A$16:$B$20,2,0)</f>
        <v>Junior</v>
      </c>
      <c r="S584" s="9" t="s">
        <v>28</v>
      </c>
      <c r="T584" s="3">
        <v>2</v>
      </c>
      <c r="U584" s="9" t="str">
        <f>VLOOKUP(T584,Mapping!$E$9:$F$12,2,0)</f>
        <v>Dissatisfied</v>
      </c>
      <c r="V584" s="9" t="s">
        <v>22</v>
      </c>
      <c r="W584" s="5">
        <v>4244</v>
      </c>
      <c r="X584" s="3">
        <v>1</v>
      </c>
      <c r="Y584" s="9" t="s">
        <v>17</v>
      </c>
      <c r="Z584" s="4">
        <v>24</v>
      </c>
      <c r="AA584" s="24">
        <f>HR_Analytics[[#This Row],[Salary Hike]]/100</f>
        <v>0.24</v>
      </c>
      <c r="AB584" s="3">
        <v>4</v>
      </c>
      <c r="AC584" s="9" t="str">
        <f>VLOOKUP(AB584,Mapping!$E$2:$F$3,2,0)</f>
        <v>Outstanding</v>
      </c>
      <c r="AD584" s="3">
        <v>4</v>
      </c>
      <c r="AE584" s="9" t="str">
        <f>VLOOKUP(AD584,Mapping!$E$16:$F$19,2,0)</f>
        <v>Satisfied</v>
      </c>
      <c r="AF584" s="3">
        <v>1</v>
      </c>
      <c r="AG584" s="3">
        <v>8</v>
      </c>
      <c r="AH584" s="3" t="str" cm="1">
        <f t="array" ref="AH584">_xlfn.IFS(HR_Analytics[[#This Row],[Total Working Years]]&lt;=2,"0-2",HR_Analytics[[#This Row],[Total Working Years]]&lt;=5,"2-5",HR_Analytics[[#This Row],[Total Working Years]]&lt;=10,"5-10",HR_Analytics[[#This Row],[Total Working Years]]&lt;=20,"10-20",HR_Analytics[[#This Row],[Total Working Years]]&lt;=40,"20-40")</f>
        <v>5-10</v>
      </c>
      <c r="AI584" s="3">
        <v>2</v>
      </c>
      <c r="AJ584" s="3">
        <v>3</v>
      </c>
      <c r="AK584" s="9" t="str">
        <f>VLOOKUP(AJ584,Mapping!$J$10:$K$13,2,0)</f>
        <v>Better</v>
      </c>
      <c r="AL584" s="3">
        <v>8</v>
      </c>
      <c r="AM584" s="3" t="str" cm="1">
        <f t="array" ref="AM584">_xlfn.IFS(HR_Analytics[[#This Row],[Years At Company]]&lt;=2,"0-2",HR_Analytics[[#This Row],[Years At Company]]&lt;=5,"2-5",HR_Analytics[[#This Row],[Years At Company]]&lt;=10,"5-10",HR_Analytics[[#This Row],[Years At Company]]&lt;=20,"10-20",HR_Analytics[[#This Row],[Years At Company]]&lt;=40,"20-40")</f>
        <v>5-10</v>
      </c>
      <c r="AN584" s="3">
        <v>7</v>
      </c>
      <c r="AO584" s="3" t="str" cm="1">
        <f t="array" ref="AO584">_xlfn.IFS(HR_Analytics[[#This Row],[Years In Current Role]]&lt;=2,"0-2",HR_Analytics[[#This Row],[Years In Current Role]]&lt;=5,"2-5",HR_Analytics[[#This Row],[Years In Current Role]]&lt;=10,"5-10",HR_Analytics[[#This Row],[Years In Current Role]]&lt;=15,"10-15",HR_Analytics[[#This Row],[Years In Current Role]]&gt;15,"Above 15")</f>
        <v>5-10</v>
      </c>
      <c r="AP584" s="3">
        <v>3</v>
      </c>
      <c r="AQ584" s="14" t="str" cm="1">
        <f t="array" ref="AQ584">_xlfn.IFS(HR_Analytics[[#This Row],[Years Since Last Promotion]]&lt;=2,"0-2",HR_Analytics[[#This Row],[Years Since Last Promotion]]&lt;=5,"2-5",HR_Analytics[[#This Row],[Years Since Last Promotion]]&lt;=10,"5-10",HR_Analytics[[#This Row],[Years Since Last Promotion]]&lt;=15,"10-15")</f>
        <v>2-5</v>
      </c>
      <c r="AR584" s="14">
        <v>7</v>
      </c>
      <c r="AS584" s="3" t="str" cm="1">
        <f t="array" ref="AS5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85" spans="1:45" x14ac:dyDescent="0.25">
      <c r="A585" s="12">
        <v>34</v>
      </c>
      <c r="B585" s="12" t="str" cm="1">
        <f t="array" ref="B585">_xlfn.IFS(HR_Analytics[[#This Row],[Age]]&lt;=30,"Below 30",HR_Analytics[[#This Row],[Age]]&lt;=40,"30-40",HR_Analytics[[#This Row],[Age]]&lt;=60,"40-60")</f>
        <v>30-40</v>
      </c>
      <c r="C585" s="9" t="s">
        <v>17</v>
      </c>
      <c r="D585" s="9" t="s">
        <v>11</v>
      </c>
      <c r="E585" s="9" t="s">
        <v>12</v>
      </c>
      <c r="F585" s="3">
        <v>8</v>
      </c>
      <c r="G585" s="3" t="str" cm="1">
        <f t="array" ref="G585">_xlfn.IFS(HR_Analytics[[#This Row],[Distance From Home]]&lt;=5,"1-5",HR_Analytics[[#This Row],[Distance From Home]]&lt;=10,"5-10",HR_Analytics[[#This Row],[Distance From Home]]&lt;=15,"10-15",HR_Analytics[[#This Row],[Distance From Home]]&lt;=20,"15-20",HR_Analytics[[#This Row],[Distance From Home]]&gt;20,"Above 20")</f>
        <v>5-10</v>
      </c>
      <c r="H585" s="3">
        <v>2</v>
      </c>
      <c r="I585" s="9" t="str">
        <f>VLOOKUP(H585,Mapping!$J$2:$K$6,2,0)</f>
        <v>College</v>
      </c>
      <c r="J585" s="9" t="s">
        <v>13</v>
      </c>
      <c r="K585" s="3">
        <v>808</v>
      </c>
      <c r="L585" s="3">
        <v>3</v>
      </c>
      <c r="M585" s="9" t="str">
        <f>VLOOKUP(L585,Mapping!$A$2:$B$5,2,0)</f>
        <v>Neutral</v>
      </c>
      <c r="N585" s="9" t="s">
        <v>14</v>
      </c>
      <c r="O585" s="3">
        <v>3</v>
      </c>
      <c r="P585" s="9" t="str">
        <f>VLOOKUP(O585,Mapping!$A$9:$B$12,2,0)</f>
        <v>High</v>
      </c>
      <c r="Q585" s="3">
        <v>2</v>
      </c>
      <c r="R585" s="9" t="str">
        <f>VLOOKUP(Q585,Mapping!$A$16:$B$20,2,0)</f>
        <v>Junior</v>
      </c>
      <c r="S585" s="9" t="s">
        <v>15</v>
      </c>
      <c r="T585" s="3">
        <v>1</v>
      </c>
      <c r="U585" s="9" t="str">
        <f>VLOOKUP(T585,Mapping!$E$9:$F$12,2,0)</f>
        <v>Very Dissatisfied</v>
      </c>
      <c r="V585" s="9" t="s">
        <v>22</v>
      </c>
      <c r="W585" s="5">
        <v>6500</v>
      </c>
      <c r="X585" s="3">
        <v>5</v>
      </c>
      <c r="Y585" s="9" t="s">
        <v>17</v>
      </c>
      <c r="Z585" s="4">
        <v>17</v>
      </c>
      <c r="AA585" s="24">
        <f>HR_Analytics[[#This Row],[Salary Hike]]/100</f>
        <v>0.17</v>
      </c>
      <c r="AB585" s="3">
        <v>3</v>
      </c>
      <c r="AC585" s="9" t="str">
        <f>VLOOKUP(AB585,Mapping!$E$2:$F$3,2,0)</f>
        <v>Excellent</v>
      </c>
      <c r="AD585" s="3">
        <v>2</v>
      </c>
      <c r="AE585" s="9" t="str">
        <f>VLOOKUP(AD585,Mapping!$E$16:$F$19,2,0)</f>
        <v>Dissatisfied</v>
      </c>
      <c r="AF585" s="3">
        <v>1</v>
      </c>
      <c r="AG585" s="3">
        <v>6</v>
      </c>
      <c r="AH585" s="3" t="str" cm="1">
        <f t="array" ref="AH585">_xlfn.IFS(HR_Analytics[[#This Row],[Total Working Years]]&lt;=2,"0-2",HR_Analytics[[#This Row],[Total Working Years]]&lt;=5,"2-5",HR_Analytics[[#This Row],[Total Working Years]]&lt;=10,"5-10",HR_Analytics[[#This Row],[Total Working Years]]&lt;=20,"10-20",HR_Analytics[[#This Row],[Total Working Years]]&lt;=40,"20-40")</f>
        <v>5-10</v>
      </c>
      <c r="AI585" s="3">
        <v>1</v>
      </c>
      <c r="AJ585" s="3">
        <v>3</v>
      </c>
      <c r="AK585" s="9" t="str">
        <f>VLOOKUP(AJ585,Mapping!$J$10:$K$13,2,0)</f>
        <v>Better</v>
      </c>
      <c r="AL585" s="3">
        <v>3</v>
      </c>
      <c r="AM585" s="3" t="str" cm="1">
        <f t="array" ref="AM585">_xlfn.IFS(HR_Analytics[[#This Row],[Years At Company]]&lt;=2,"0-2",HR_Analytics[[#This Row],[Years At Company]]&lt;=5,"2-5",HR_Analytics[[#This Row],[Years At Company]]&lt;=10,"5-10",HR_Analytics[[#This Row],[Years At Company]]&lt;=20,"10-20",HR_Analytics[[#This Row],[Years At Company]]&lt;=40,"20-40")</f>
        <v>2-5</v>
      </c>
      <c r="AN585" s="3">
        <v>2</v>
      </c>
      <c r="AO585" s="3" t="str" cm="1">
        <f t="array" ref="AO585">_xlfn.IFS(HR_Analytics[[#This Row],[Years In Current Role]]&lt;=2,"0-2",HR_Analytics[[#This Row],[Years In Current Role]]&lt;=5,"2-5",HR_Analytics[[#This Row],[Years In Current Role]]&lt;=10,"5-10",HR_Analytics[[#This Row],[Years In Current Role]]&lt;=15,"10-15",HR_Analytics[[#This Row],[Years In Current Role]]&gt;15,"Above 15")</f>
        <v>0-2</v>
      </c>
      <c r="AP585" s="3">
        <v>1</v>
      </c>
      <c r="AQ585" s="14" t="str" cm="1">
        <f t="array" ref="AQ585">_xlfn.IFS(HR_Analytics[[#This Row],[Years Since Last Promotion]]&lt;=2,"0-2",HR_Analytics[[#This Row],[Years Since Last Promotion]]&lt;=5,"2-5",HR_Analytics[[#This Row],[Years Since Last Promotion]]&lt;=10,"5-10",HR_Analytics[[#This Row],[Years Since Last Promotion]]&lt;=15,"10-15")</f>
        <v>0-2</v>
      </c>
      <c r="AR585" s="14">
        <v>2</v>
      </c>
      <c r="AS585" s="3" t="str" cm="1">
        <f t="array" ref="AS5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86" spans="1:45" x14ac:dyDescent="0.25">
      <c r="A586" s="12">
        <v>42</v>
      </c>
      <c r="B586" s="12" t="str" cm="1">
        <f t="array" ref="B586">_xlfn.IFS(HR_Analytics[[#This Row],[Age]]&lt;=30,"Below 30",HR_Analytics[[#This Row],[Age]]&lt;=40,"30-40",HR_Analytics[[#This Row],[Age]]&lt;=60,"40-60")</f>
        <v>40-60</v>
      </c>
      <c r="C586" s="9" t="s">
        <v>17</v>
      </c>
      <c r="D586" s="9" t="s">
        <v>18</v>
      </c>
      <c r="E586" s="9" t="s">
        <v>19</v>
      </c>
      <c r="F586" s="3">
        <v>8</v>
      </c>
      <c r="G586" s="3" t="str" cm="1">
        <f t="array" ref="G586">_xlfn.IFS(HR_Analytics[[#This Row],[Distance From Home]]&lt;=5,"1-5",HR_Analytics[[#This Row],[Distance From Home]]&lt;=10,"5-10",HR_Analytics[[#This Row],[Distance From Home]]&lt;=15,"10-15",HR_Analytics[[#This Row],[Distance From Home]]&lt;=20,"15-20",HR_Analytics[[#This Row],[Distance From Home]]&gt;20,"Above 20")</f>
        <v>5-10</v>
      </c>
      <c r="H586" s="3">
        <v>3</v>
      </c>
      <c r="I586" s="9" t="str">
        <f>VLOOKUP(H586,Mapping!$J$2:$K$6,2,0)</f>
        <v>Bachelors</v>
      </c>
      <c r="J586" s="9" t="s">
        <v>13</v>
      </c>
      <c r="K586" s="3">
        <v>809</v>
      </c>
      <c r="L586" s="3">
        <v>2</v>
      </c>
      <c r="M586" s="9" t="str">
        <f>VLOOKUP(L586,Mapping!$A$2:$B$5,2,0)</f>
        <v>Dissatisfied</v>
      </c>
      <c r="N586" s="9" t="s">
        <v>20</v>
      </c>
      <c r="O586" s="3">
        <v>3</v>
      </c>
      <c r="P586" s="9" t="str">
        <f>VLOOKUP(O586,Mapping!$A$9:$B$12,2,0)</f>
        <v>High</v>
      </c>
      <c r="Q586" s="3">
        <v>5</v>
      </c>
      <c r="R586" s="9" t="str">
        <f>VLOOKUP(Q586,Mapping!$A$16:$B$20,2,0)</f>
        <v>Executive</v>
      </c>
      <c r="S586" s="9" t="s">
        <v>30</v>
      </c>
      <c r="T586" s="3">
        <v>4</v>
      </c>
      <c r="U586" s="9" t="str">
        <f>VLOOKUP(T586,Mapping!$E$9:$F$12,2,0)</f>
        <v>Satisfied</v>
      </c>
      <c r="V586" s="9" t="s">
        <v>26</v>
      </c>
      <c r="W586" s="5">
        <v>18430</v>
      </c>
      <c r="X586" s="3">
        <v>1</v>
      </c>
      <c r="Y586" s="9" t="s">
        <v>17</v>
      </c>
      <c r="Z586" s="4">
        <v>13</v>
      </c>
      <c r="AA586" s="24">
        <f>HR_Analytics[[#This Row],[Salary Hike]]/100</f>
        <v>0.13</v>
      </c>
      <c r="AB586" s="3">
        <v>3</v>
      </c>
      <c r="AC586" s="9" t="str">
        <f>VLOOKUP(AB586,Mapping!$E$2:$F$3,2,0)</f>
        <v>Excellent</v>
      </c>
      <c r="AD586" s="3">
        <v>2</v>
      </c>
      <c r="AE586" s="9" t="str">
        <f>VLOOKUP(AD586,Mapping!$E$16:$F$19,2,0)</f>
        <v>Dissatisfied</v>
      </c>
      <c r="AF586" s="3">
        <v>1</v>
      </c>
      <c r="AG586" s="3">
        <v>24</v>
      </c>
      <c r="AH586" s="3" t="str" cm="1">
        <f t="array" ref="AH586">_xlfn.IFS(HR_Analytics[[#This Row],[Total Working Years]]&lt;=2,"0-2",HR_Analytics[[#This Row],[Total Working Years]]&lt;=5,"2-5",HR_Analytics[[#This Row],[Total Working Years]]&lt;=10,"5-10",HR_Analytics[[#This Row],[Total Working Years]]&lt;=20,"10-20",HR_Analytics[[#This Row],[Total Working Years]]&lt;=40,"20-40")</f>
        <v>20-40</v>
      </c>
      <c r="AI586" s="3">
        <v>4</v>
      </c>
      <c r="AJ586" s="3">
        <v>2</v>
      </c>
      <c r="AK586" s="9" t="str">
        <f>VLOOKUP(AJ586,Mapping!$J$10:$K$13,2,0)</f>
        <v>Good</v>
      </c>
      <c r="AL586" s="3">
        <v>24</v>
      </c>
      <c r="AM586" s="3" t="str" cm="1">
        <f t="array" ref="AM586">_xlfn.IFS(HR_Analytics[[#This Row],[Years At Company]]&lt;=2,"0-2",HR_Analytics[[#This Row],[Years At Company]]&lt;=5,"2-5",HR_Analytics[[#This Row],[Years At Company]]&lt;=10,"5-10",HR_Analytics[[#This Row],[Years At Company]]&lt;=20,"10-20",HR_Analytics[[#This Row],[Years At Company]]&lt;=40,"20-40")</f>
        <v>20-40</v>
      </c>
      <c r="AN586" s="3">
        <v>7</v>
      </c>
      <c r="AO586" s="3" t="str" cm="1">
        <f t="array" ref="AO586">_xlfn.IFS(HR_Analytics[[#This Row],[Years In Current Role]]&lt;=2,"0-2",HR_Analytics[[#This Row],[Years In Current Role]]&lt;=5,"2-5",HR_Analytics[[#This Row],[Years In Current Role]]&lt;=10,"5-10",HR_Analytics[[#This Row],[Years In Current Role]]&lt;=15,"10-15",HR_Analytics[[#This Row],[Years In Current Role]]&gt;15,"Above 15")</f>
        <v>5-10</v>
      </c>
      <c r="AP586" s="3">
        <v>14</v>
      </c>
      <c r="AQ586" s="14" t="str" cm="1">
        <f t="array" ref="AQ586">_xlfn.IFS(HR_Analytics[[#This Row],[Years Since Last Promotion]]&lt;=2,"0-2",HR_Analytics[[#This Row],[Years Since Last Promotion]]&lt;=5,"2-5",HR_Analytics[[#This Row],[Years Since Last Promotion]]&lt;=10,"5-10",HR_Analytics[[#This Row],[Years Since Last Promotion]]&lt;=15,"10-15")</f>
        <v>10-15</v>
      </c>
      <c r="AR586" s="14">
        <v>9</v>
      </c>
      <c r="AS586" s="3" t="str" cm="1">
        <f t="array" ref="AS5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87" spans="1:45" x14ac:dyDescent="0.25">
      <c r="A587" s="12">
        <v>23</v>
      </c>
      <c r="B587" s="12" t="str" cm="1">
        <f t="array" ref="B587">_xlfn.IFS(HR_Analytics[[#This Row],[Age]]&lt;=30,"Below 30",HR_Analytics[[#This Row],[Age]]&lt;=40,"30-40",HR_Analytics[[#This Row],[Age]]&lt;=60,"40-60")</f>
        <v>Below 30</v>
      </c>
      <c r="C587" s="9" t="s">
        <v>10</v>
      </c>
      <c r="D587" s="9" t="s">
        <v>11</v>
      </c>
      <c r="E587" s="9" t="s">
        <v>19</v>
      </c>
      <c r="F587" s="3">
        <v>6</v>
      </c>
      <c r="G587" s="3" t="str" cm="1">
        <f t="array" ref="G587">_xlfn.IFS(HR_Analytics[[#This Row],[Distance From Home]]&lt;=5,"1-5",HR_Analytics[[#This Row],[Distance From Home]]&lt;=10,"5-10",HR_Analytics[[#This Row],[Distance From Home]]&lt;=15,"10-15",HR_Analytics[[#This Row],[Distance From Home]]&lt;=20,"15-20",HR_Analytics[[#This Row],[Distance From Home]]&gt;20,"Above 20")</f>
        <v>5-10</v>
      </c>
      <c r="H587" s="3">
        <v>3</v>
      </c>
      <c r="I587" s="9" t="str">
        <f>VLOOKUP(H587,Mapping!$J$2:$K$6,2,0)</f>
        <v>Bachelors</v>
      </c>
      <c r="J587" s="9" t="s">
        <v>13</v>
      </c>
      <c r="K587" s="3">
        <v>811</v>
      </c>
      <c r="L587" s="3">
        <v>3</v>
      </c>
      <c r="M587" s="9" t="str">
        <f>VLOOKUP(L587,Mapping!$A$2:$B$5,2,0)</f>
        <v>Neutral</v>
      </c>
      <c r="N587" s="9" t="s">
        <v>20</v>
      </c>
      <c r="O587" s="3">
        <v>4</v>
      </c>
      <c r="P587" s="9" t="str">
        <f>VLOOKUP(O587,Mapping!$A$9:$B$12,2,0)</f>
        <v>Very High</v>
      </c>
      <c r="Q587" s="3">
        <v>1</v>
      </c>
      <c r="R587" s="9" t="str">
        <f>VLOOKUP(Q587,Mapping!$A$16:$B$20,2,0)</f>
        <v>Entry Level</v>
      </c>
      <c r="S587" s="9" t="s">
        <v>24</v>
      </c>
      <c r="T587" s="3">
        <v>1</v>
      </c>
      <c r="U587" s="9" t="str">
        <f>VLOOKUP(T587,Mapping!$E$9:$F$12,2,0)</f>
        <v>Very Dissatisfied</v>
      </c>
      <c r="V587" s="9" t="s">
        <v>22</v>
      </c>
      <c r="W587" s="5">
        <v>1601</v>
      </c>
      <c r="X587" s="3">
        <v>1</v>
      </c>
      <c r="Y587" s="9" t="s">
        <v>10</v>
      </c>
      <c r="Z587" s="4">
        <v>21</v>
      </c>
      <c r="AA587" s="24">
        <f>HR_Analytics[[#This Row],[Salary Hike]]/100</f>
        <v>0.21</v>
      </c>
      <c r="AB587" s="3">
        <v>4</v>
      </c>
      <c r="AC587" s="9" t="str">
        <f>VLOOKUP(AB587,Mapping!$E$2:$F$3,2,0)</f>
        <v>Outstanding</v>
      </c>
      <c r="AD587" s="3">
        <v>3</v>
      </c>
      <c r="AE587" s="9" t="str">
        <f>VLOOKUP(AD587,Mapping!$E$16:$F$19,2,0)</f>
        <v>Neutral</v>
      </c>
      <c r="AF587" s="3">
        <v>2</v>
      </c>
      <c r="AG587" s="3">
        <v>1</v>
      </c>
      <c r="AH587" s="3" t="str" cm="1">
        <f t="array" ref="AH587">_xlfn.IFS(HR_Analytics[[#This Row],[Total Working Years]]&lt;=2,"0-2",HR_Analytics[[#This Row],[Total Working Years]]&lt;=5,"2-5",HR_Analytics[[#This Row],[Total Working Years]]&lt;=10,"5-10",HR_Analytics[[#This Row],[Total Working Years]]&lt;=20,"10-20",HR_Analytics[[#This Row],[Total Working Years]]&lt;=40,"20-40")</f>
        <v>0-2</v>
      </c>
      <c r="AI587" s="3">
        <v>2</v>
      </c>
      <c r="AJ587" s="3">
        <v>3</v>
      </c>
      <c r="AK587" s="9" t="str">
        <f>VLOOKUP(AJ587,Mapping!$J$10:$K$13,2,0)</f>
        <v>Better</v>
      </c>
      <c r="AL587" s="3">
        <v>0</v>
      </c>
      <c r="AM587" s="3" t="str" cm="1">
        <f t="array" ref="AM587">_xlfn.IFS(HR_Analytics[[#This Row],[Years At Company]]&lt;=2,"0-2",HR_Analytics[[#This Row],[Years At Company]]&lt;=5,"2-5",HR_Analytics[[#This Row],[Years At Company]]&lt;=10,"5-10",HR_Analytics[[#This Row],[Years At Company]]&lt;=20,"10-20",HR_Analytics[[#This Row],[Years At Company]]&lt;=40,"20-40")</f>
        <v>0-2</v>
      </c>
      <c r="AN587" s="3">
        <v>0</v>
      </c>
      <c r="AO587" s="3" t="str" cm="1">
        <f t="array" ref="AO587">_xlfn.IFS(HR_Analytics[[#This Row],[Years In Current Role]]&lt;=2,"0-2",HR_Analytics[[#This Row],[Years In Current Role]]&lt;=5,"2-5",HR_Analytics[[#This Row],[Years In Current Role]]&lt;=10,"5-10",HR_Analytics[[#This Row],[Years In Current Role]]&lt;=15,"10-15",HR_Analytics[[#This Row],[Years In Current Role]]&gt;15,"Above 15")</f>
        <v>0-2</v>
      </c>
      <c r="AP587" s="3">
        <v>0</v>
      </c>
      <c r="AQ587" s="14" t="str" cm="1">
        <f t="array" ref="AQ587">_xlfn.IFS(HR_Analytics[[#This Row],[Years Since Last Promotion]]&lt;=2,"0-2",HR_Analytics[[#This Row],[Years Since Last Promotion]]&lt;=5,"2-5",HR_Analytics[[#This Row],[Years Since Last Promotion]]&lt;=10,"5-10",HR_Analytics[[#This Row],[Years Since Last Promotion]]&lt;=15,"10-15")</f>
        <v>0-2</v>
      </c>
      <c r="AR587" s="14">
        <v>0</v>
      </c>
      <c r="AS587" s="3" t="str" cm="1">
        <f t="array" ref="AS5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88" spans="1:45" x14ac:dyDescent="0.25">
      <c r="A588" s="12">
        <v>24</v>
      </c>
      <c r="B588" s="12" t="str" cm="1">
        <f t="array" ref="B588">_xlfn.IFS(HR_Analytics[[#This Row],[Age]]&lt;=30,"Below 30",HR_Analytics[[#This Row],[Age]]&lt;=40,"30-40",HR_Analytics[[#This Row],[Age]]&lt;=60,"40-60")</f>
        <v>Below 30</v>
      </c>
      <c r="C588" s="9" t="s">
        <v>17</v>
      </c>
      <c r="D588" s="9" t="s">
        <v>29</v>
      </c>
      <c r="E588" s="9" t="s">
        <v>19</v>
      </c>
      <c r="F588" s="3">
        <v>9</v>
      </c>
      <c r="G588" s="3" t="str" cm="1">
        <f t="array" ref="G588">_xlfn.IFS(HR_Analytics[[#This Row],[Distance From Home]]&lt;=5,"1-5",HR_Analytics[[#This Row],[Distance From Home]]&lt;=10,"5-10",HR_Analytics[[#This Row],[Distance From Home]]&lt;=15,"10-15",HR_Analytics[[#This Row],[Distance From Home]]&lt;=20,"15-20",HR_Analytics[[#This Row],[Distance From Home]]&gt;20,"Above 20")</f>
        <v>5-10</v>
      </c>
      <c r="H588" s="3">
        <v>3</v>
      </c>
      <c r="I588" s="9" t="str">
        <f>VLOOKUP(H588,Mapping!$J$2:$K$6,2,0)</f>
        <v>Bachelors</v>
      </c>
      <c r="J588" s="9" t="s">
        <v>13</v>
      </c>
      <c r="K588" s="3">
        <v>812</v>
      </c>
      <c r="L588" s="3">
        <v>3</v>
      </c>
      <c r="M588" s="9" t="str">
        <f>VLOOKUP(L588,Mapping!$A$2:$B$5,2,0)</f>
        <v>Neutral</v>
      </c>
      <c r="N588" s="9" t="s">
        <v>20</v>
      </c>
      <c r="O588" s="3">
        <v>2</v>
      </c>
      <c r="P588" s="9" t="str">
        <f>VLOOKUP(O588,Mapping!$A$9:$B$12,2,0)</f>
        <v>Medium</v>
      </c>
      <c r="Q588" s="3">
        <v>1</v>
      </c>
      <c r="R588" s="9" t="str">
        <f>VLOOKUP(Q588,Mapping!$A$16:$B$20,2,0)</f>
        <v>Entry Level</v>
      </c>
      <c r="S588" s="9" t="s">
        <v>24</v>
      </c>
      <c r="T588" s="3">
        <v>2</v>
      </c>
      <c r="U588" s="9" t="str">
        <f>VLOOKUP(T588,Mapping!$E$9:$F$12,2,0)</f>
        <v>Dissatisfied</v>
      </c>
      <c r="V588" s="9" t="s">
        <v>26</v>
      </c>
      <c r="W588" s="5">
        <v>2694</v>
      </c>
      <c r="X588" s="3">
        <v>1</v>
      </c>
      <c r="Y588" s="9" t="s">
        <v>17</v>
      </c>
      <c r="Z588" s="4">
        <v>11</v>
      </c>
      <c r="AA588" s="24">
        <f>HR_Analytics[[#This Row],[Salary Hike]]/100</f>
        <v>0.11</v>
      </c>
      <c r="AB588" s="3">
        <v>3</v>
      </c>
      <c r="AC588" s="9" t="str">
        <f>VLOOKUP(AB588,Mapping!$E$2:$F$3,2,0)</f>
        <v>Excellent</v>
      </c>
      <c r="AD588" s="3">
        <v>3</v>
      </c>
      <c r="AE588" s="9" t="str">
        <f>VLOOKUP(AD588,Mapping!$E$16:$F$19,2,0)</f>
        <v>Neutral</v>
      </c>
      <c r="AF588" s="3">
        <v>3</v>
      </c>
      <c r="AG588" s="3">
        <v>1</v>
      </c>
      <c r="AH588" s="3" t="str" cm="1">
        <f t="array" ref="AH588">_xlfn.IFS(HR_Analytics[[#This Row],[Total Working Years]]&lt;=2,"0-2",HR_Analytics[[#This Row],[Total Working Years]]&lt;=5,"2-5",HR_Analytics[[#This Row],[Total Working Years]]&lt;=10,"5-10",HR_Analytics[[#This Row],[Total Working Years]]&lt;=20,"10-20",HR_Analytics[[#This Row],[Total Working Years]]&lt;=40,"20-40")</f>
        <v>0-2</v>
      </c>
      <c r="AI588" s="3">
        <v>4</v>
      </c>
      <c r="AJ588" s="3">
        <v>3</v>
      </c>
      <c r="AK588" s="9" t="str">
        <f>VLOOKUP(AJ588,Mapping!$J$10:$K$13,2,0)</f>
        <v>Better</v>
      </c>
      <c r="AL588" s="3">
        <v>1</v>
      </c>
      <c r="AM588" s="3" t="str" cm="1">
        <f t="array" ref="AM588">_xlfn.IFS(HR_Analytics[[#This Row],[Years At Company]]&lt;=2,"0-2",HR_Analytics[[#This Row],[Years At Company]]&lt;=5,"2-5",HR_Analytics[[#This Row],[Years At Company]]&lt;=10,"5-10",HR_Analytics[[#This Row],[Years At Company]]&lt;=20,"10-20",HR_Analytics[[#This Row],[Years At Company]]&lt;=40,"20-40")</f>
        <v>0-2</v>
      </c>
      <c r="AN588" s="3">
        <v>0</v>
      </c>
      <c r="AO588" s="3" t="str" cm="1">
        <f t="array" ref="AO588">_xlfn.IFS(HR_Analytics[[#This Row],[Years In Current Role]]&lt;=2,"0-2",HR_Analytics[[#This Row],[Years In Current Role]]&lt;=5,"2-5",HR_Analytics[[#This Row],[Years In Current Role]]&lt;=10,"5-10",HR_Analytics[[#This Row],[Years In Current Role]]&lt;=15,"10-15",HR_Analytics[[#This Row],[Years In Current Role]]&gt;15,"Above 15")</f>
        <v>0-2</v>
      </c>
      <c r="AP588" s="3">
        <v>0</v>
      </c>
      <c r="AQ588" s="14" t="str" cm="1">
        <f t="array" ref="AQ588">_xlfn.IFS(HR_Analytics[[#This Row],[Years Since Last Promotion]]&lt;=2,"0-2",HR_Analytics[[#This Row],[Years Since Last Promotion]]&lt;=5,"2-5",HR_Analytics[[#This Row],[Years Since Last Promotion]]&lt;=10,"5-10",HR_Analytics[[#This Row],[Years Since Last Promotion]]&lt;=15,"10-15")</f>
        <v>0-2</v>
      </c>
      <c r="AR588" s="14">
        <v>0</v>
      </c>
      <c r="AS588" s="3" t="str" cm="1">
        <f t="array" ref="AS5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89" spans="1:45" x14ac:dyDescent="0.25">
      <c r="A589" s="12">
        <v>52</v>
      </c>
      <c r="B589" s="12" t="str" cm="1">
        <f t="array" ref="B589">_xlfn.IFS(HR_Analytics[[#This Row],[Age]]&lt;=30,"Below 30",HR_Analytics[[#This Row],[Age]]&lt;=40,"30-40",HR_Analytics[[#This Row],[Age]]&lt;=60,"40-60")</f>
        <v>40-60</v>
      </c>
      <c r="C589" s="9" t="s">
        <v>17</v>
      </c>
      <c r="D589" s="9" t="s">
        <v>11</v>
      </c>
      <c r="E589" s="9" t="s">
        <v>19</v>
      </c>
      <c r="F589" s="3">
        <v>11</v>
      </c>
      <c r="G589" s="3" t="str" cm="1">
        <f t="array" ref="G589">_xlfn.IFS(HR_Analytics[[#This Row],[Distance From Home]]&lt;=5,"1-5",HR_Analytics[[#This Row],[Distance From Home]]&lt;=10,"5-10",HR_Analytics[[#This Row],[Distance From Home]]&lt;=15,"10-15",HR_Analytics[[#This Row],[Distance From Home]]&lt;=20,"15-20",HR_Analytics[[#This Row],[Distance From Home]]&gt;20,"Above 20")</f>
        <v>10-15</v>
      </c>
      <c r="H589" s="3">
        <v>4</v>
      </c>
      <c r="I589" s="9" t="str">
        <f>VLOOKUP(H589,Mapping!$J$2:$K$6,2,0)</f>
        <v>Masters</v>
      </c>
      <c r="J589" s="9" t="s">
        <v>13</v>
      </c>
      <c r="K589" s="3">
        <v>813</v>
      </c>
      <c r="L589" s="3">
        <v>4</v>
      </c>
      <c r="M589" s="9" t="str">
        <f>VLOOKUP(L589,Mapping!$A$2:$B$5,2,0)</f>
        <v>Satisfied</v>
      </c>
      <c r="N589" s="9" t="s">
        <v>14</v>
      </c>
      <c r="O589" s="3">
        <v>3</v>
      </c>
      <c r="P589" s="9" t="str">
        <f>VLOOKUP(O589,Mapping!$A$9:$B$12,2,0)</f>
        <v>High</v>
      </c>
      <c r="Q589" s="3">
        <v>2</v>
      </c>
      <c r="R589" s="9" t="str">
        <f>VLOOKUP(Q589,Mapping!$A$16:$B$20,2,0)</f>
        <v>Junior</v>
      </c>
      <c r="S589" s="9" t="s">
        <v>24</v>
      </c>
      <c r="T589" s="3">
        <v>3</v>
      </c>
      <c r="U589" s="9" t="str">
        <f>VLOOKUP(T589,Mapping!$E$9:$F$12,2,0)</f>
        <v>Neutral</v>
      </c>
      <c r="V589" s="9" t="s">
        <v>22</v>
      </c>
      <c r="W589" s="5">
        <v>3149</v>
      </c>
      <c r="X589" s="3">
        <v>8</v>
      </c>
      <c r="Y589" s="9" t="s">
        <v>17</v>
      </c>
      <c r="Z589" s="4">
        <v>20</v>
      </c>
      <c r="AA589" s="24">
        <f>HR_Analytics[[#This Row],[Salary Hike]]/100</f>
        <v>0.2</v>
      </c>
      <c r="AB589" s="3">
        <v>4</v>
      </c>
      <c r="AC589" s="9" t="str">
        <f>VLOOKUP(AB589,Mapping!$E$2:$F$3,2,0)</f>
        <v>Outstanding</v>
      </c>
      <c r="AD589" s="3">
        <v>2</v>
      </c>
      <c r="AE589" s="9" t="str">
        <f>VLOOKUP(AD589,Mapping!$E$16:$F$19,2,0)</f>
        <v>Dissatisfied</v>
      </c>
      <c r="AF589" s="3">
        <v>1</v>
      </c>
      <c r="AG589" s="3">
        <v>9</v>
      </c>
      <c r="AH589" s="3" t="str" cm="1">
        <f t="array" ref="AH589">_xlfn.IFS(HR_Analytics[[#This Row],[Total Working Years]]&lt;=2,"0-2",HR_Analytics[[#This Row],[Total Working Years]]&lt;=5,"2-5",HR_Analytics[[#This Row],[Total Working Years]]&lt;=10,"5-10",HR_Analytics[[#This Row],[Total Working Years]]&lt;=20,"10-20",HR_Analytics[[#This Row],[Total Working Years]]&lt;=40,"20-40")</f>
        <v>5-10</v>
      </c>
      <c r="AI589" s="3">
        <v>3</v>
      </c>
      <c r="AJ589" s="3">
        <v>3</v>
      </c>
      <c r="AK589" s="9" t="str">
        <f>VLOOKUP(AJ589,Mapping!$J$10:$K$13,2,0)</f>
        <v>Better</v>
      </c>
      <c r="AL589" s="3">
        <v>5</v>
      </c>
      <c r="AM589" s="3" t="str" cm="1">
        <f t="array" ref="AM589">_xlfn.IFS(HR_Analytics[[#This Row],[Years At Company]]&lt;=2,"0-2",HR_Analytics[[#This Row],[Years At Company]]&lt;=5,"2-5",HR_Analytics[[#This Row],[Years At Company]]&lt;=10,"5-10",HR_Analytics[[#This Row],[Years At Company]]&lt;=20,"10-20",HR_Analytics[[#This Row],[Years At Company]]&lt;=40,"20-40")</f>
        <v>2-5</v>
      </c>
      <c r="AN589" s="3">
        <v>2</v>
      </c>
      <c r="AO589" s="3" t="str" cm="1">
        <f t="array" ref="AO589">_xlfn.IFS(HR_Analytics[[#This Row],[Years In Current Role]]&lt;=2,"0-2",HR_Analytics[[#This Row],[Years In Current Role]]&lt;=5,"2-5",HR_Analytics[[#This Row],[Years In Current Role]]&lt;=10,"5-10",HR_Analytics[[#This Row],[Years In Current Role]]&lt;=15,"10-15",HR_Analytics[[#This Row],[Years In Current Role]]&gt;15,"Above 15")</f>
        <v>0-2</v>
      </c>
      <c r="AP589" s="3">
        <v>1</v>
      </c>
      <c r="AQ589" s="14" t="str" cm="1">
        <f t="array" ref="AQ589">_xlfn.IFS(HR_Analytics[[#This Row],[Years Since Last Promotion]]&lt;=2,"0-2",HR_Analytics[[#This Row],[Years Since Last Promotion]]&lt;=5,"2-5",HR_Analytics[[#This Row],[Years Since Last Promotion]]&lt;=10,"5-10",HR_Analytics[[#This Row],[Years Since Last Promotion]]&lt;=15,"10-15")</f>
        <v>0-2</v>
      </c>
      <c r="AR589" s="14">
        <v>4</v>
      </c>
      <c r="AS589" s="3" t="str" cm="1">
        <f t="array" ref="AS5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90" spans="1:45" x14ac:dyDescent="0.25">
      <c r="A590" s="12">
        <v>50</v>
      </c>
      <c r="B590" s="12" t="str" cm="1">
        <f t="array" ref="B590">_xlfn.IFS(HR_Analytics[[#This Row],[Age]]&lt;=30,"Below 30",HR_Analytics[[#This Row],[Age]]&lt;=40,"30-40",HR_Analytics[[#This Row],[Age]]&lt;=60,"40-60")</f>
        <v>40-60</v>
      </c>
      <c r="C590" s="9" t="s">
        <v>17</v>
      </c>
      <c r="D590" s="9" t="s">
        <v>11</v>
      </c>
      <c r="E590" s="9" t="s">
        <v>19</v>
      </c>
      <c r="F590" s="3">
        <v>2</v>
      </c>
      <c r="G590" s="3" t="str" cm="1">
        <f t="array" ref="G590">_xlfn.IFS(HR_Analytics[[#This Row],[Distance From Home]]&lt;=5,"1-5",HR_Analytics[[#This Row],[Distance From Home]]&lt;=10,"5-10",HR_Analytics[[#This Row],[Distance From Home]]&lt;=15,"10-15",HR_Analytics[[#This Row],[Distance From Home]]&lt;=20,"15-20",HR_Analytics[[#This Row],[Distance From Home]]&gt;20,"Above 20")</f>
        <v>1-5</v>
      </c>
      <c r="H590" s="3">
        <v>3</v>
      </c>
      <c r="I590" s="9" t="str">
        <f>VLOOKUP(H590,Mapping!$J$2:$K$6,2,0)</f>
        <v>Bachelors</v>
      </c>
      <c r="J590" s="9" t="s">
        <v>25</v>
      </c>
      <c r="K590" s="3">
        <v>815</v>
      </c>
      <c r="L590" s="3">
        <v>3</v>
      </c>
      <c r="M590" s="9" t="str">
        <f>VLOOKUP(L590,Mapping!$A$2:$B$5,2,0)</f>
        <v>Neutral</v>
      </c>
      <c r="N590" s="9" t="s">
        <v>20</v>
      </c>
      <c r="O590" s="3">
        <v>3</v>
      </c>
      <c r="P590" s="9" t="str">
        <f>VLOOKUP(O590,Mapping!$A$9:$B$12,2,0)</f>
        <v>High</v>
      </c>
      <c r="Q590" s="3">
        <v>4</v>
      </c>
      <c r="R590" s="9" t="str">
        <f>VLOOKUP(Q590,Mapping!$A$16:$B$20,2,0)</f>
        <v>Senior</v>
      </c>
      <c r="S590" s="9" t="s">
        <v>32</v>
      </c>
      <c r="T590" s="3">
        <v>3</v>
      </c>
      <c r="U590" s="9" t="str">
        <f>VLOOKUP(T590,Mapping!$E$9:$F$12,2,0)</f>
        <v>Neutral</v>
      </c>
      <c r="V590" s="9" t="s">
        <v>22</v>
      </c>
      <c r="W590" s="5">
        <v>17639</v>
      </c>
      <c r="X590" s="3">
        <v>5</v>
      </c>
      <c r="Y590" s="9" t="s">
        <v>17</v>
      </c>
      <c r="Z590" s="4">
        <v>16</v>
      </c>
      <c r="AA590" s="24">
        <f>HR_Analytics[[#This Row],[Salary Hike]]/100</f>
        <v>0.16</v>
      </c>
      <c r="AB590" s="3">
        <v>3</v>
      </c>
      <c r="AC590" s="9" t="str">
        <f>VLOOKUP(AB590,Mapping!$E$2:$F$3,2,0)</f>
        <v>Excellent</v>
      </c>
      <c r="AD590" s="3">
        <v>4</v>
      </c>
      <c r="AE590" s="9" t="str">
        <f>VLOOKUP(AD590,Mapping!$E$16:$F$19,2,0)</f>
        <v>Satisfied</v>
      </c>
      <c r="AF590" s="3">
        <v>0</v>
      </c>
      <c r="AG590" s="3">
        <v>30</v>
      </c>
      <c r="AH590" s="3" t="str" cm="1">
        <f t="array" ref="AH590">_xlfn.IFS(HR_Analytics[[#This Row],[Total Working Years]]&lt;=2,"0-2",HR_Analytics[[#This Row],[Total Working Years]]&lt;=5,"2-5",HR_Analytics[[#This Row],[Total Working Years]]&lt;=10,"5-10",HR_Analytics[[#This Row],[Total Working Years]]&lt;=20,"10-20",HR_Analytics[[#This Row],[Total Working Years]]&lt;=40,"20-40")</f>
        <v>20-40</v>
      </c>
      <c r="AI590" s="3">
        <v>3</v>
      </c>
      <c r="AJ590" s="3">
        <v>3</v>
      </c>
      <c r="AK590" s="9" t="str">
        <f>VLOOKUP(AJ590,Mapping!$J$10:$K$13,2,0)</f>
        <v>Better</v>
      </c>
      <c r="AL590" s="3">
        <v>4</v>
      </c>
      <c r="AM590" s="3" t="str" cm="1">
        <f t="array" ref="AM590">_xlfn.IFS(HR_Analytics[[#This Row],[Years At Company]]&lt;=2,"0-2",HR_Analytics[[#This Row],[Years At Company]]&lt;=5,"2-5",HR_Analytics[[#This Row],[Years At Company]]&lt;=10,"5-10",HR_Analytics[[#This Row],[Years At Company]]&lt;=20,"10-20",HR_Analytics[[#This Row],[Years At Company]]&lt;=40,"20-40")</f>
        <v>2-5</v>
      </c>
      <c r="AN590" s="3">
        <v>3</v>
      </c>
      <c r="AO590" s="3" t="str" cm="1">
        <f t="array" ref="AO590">_xlfn.IFS(HR_Analytics[[#This Row],[Years In Current Role]]&lt;=2,"0-2",HR_Analytics[[#This Row],[Years In Current Role]]&lt;=5,"2-5",HR_Analytics[[#This Row],[Years In Current Role]]&lt;=10,"5-10",HR_Analytics[[#This Row],[Years In Current Role]]&lt;=15,"10-15",HR_Analytics[[#This Row],[Years In Current Role]]&gt;15,"Above 15")</f>
        <v>2-5</v>
      </c>
      <c r="AP590" s="3">
        <v>0</v>
      </c>
      <c r="AQ590" s="14" t="str" cm="1">
        <f t="array" ref="AQ590">_xlfn.IFS(HR_Analytics[[#This Row],[Years Since Last Promotion]]&lt;=2,"0-2",HR_Analytics[[#This Row],[Years Since Last Promotion]]&lt;=5,"2-5",HR_Analytics[[#This Row],[Years Since Last Promotion]]&lt;=10,"5-10",HR_Analytics[[#This Row],[Years Since Last Promotion]]&lt;=15,"10-15")</f>
        <v>0-2</v>
      </c>
      <c r="AR590" s="14">
        <v>3</v>
      </c>
      <c r="AS590" s="3" t="str" cm="1">
        <f t="array" ref="AS5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91" spans="1:45" x14ac:dyDescent="0.25">
      <c r="A591" s="12">
        <v>29</v>
      </c>
      <c r="B591" s="12" t="str" cm="1">
        <f t="array" ref="B591">_xlfn.IFS(HR_Analytics[[#This Row],[Age]]&lt;=30,"Below 30",HR_Analytics[[#This Row],[Age]]&lt;=40,"30-40",HR_Analytics[[#This Row],[Age]]&lt;=60,"40-60")</f>
        <v>Below 30</v>
      </c>
      <c r="C591" s="9" t="s">
        <v>10</v>
      </c>
      <c r="D591" s="9" t="s">
        <v>11</v>
      </c>
      <c r="E591" s="9" t="s">
        <v>19</v>
      </c>
      <c r="F591" s="3">
        <v>1</v>
      </c>
      <c r="G591" s="3" t="str" cm="1">
        <f t="array" ref="G591">_xlfn.IFS(HR_Analytics[[#This Row],[Distance From Home]]&lt;=5,"1-5",HR_Analytics[[#This Row],[Distance From Home]]&lt;=10,"5-10",HR_Analytics[[#This Row],[Distance From Home]]&lt;=15,"10-15",HR_Analytics[[#This Row],[Distance From Home]]&lt;=20,"15-20",HR_Analytics[[#This Row],[Distance From Home]]&gt;20,"Above 20")</f>
        <v>1-5</v>
      </c>
      <c r="H591" s="3">
        <v>2</v>
      </c>
      <c r="I591" s="9" t="str">
        <f>VLOOKUP(H591,Mapping!$J$2:$K$6,2,0)</f>
        <v>College</v>
      </c>
      <c r="J591" s="9" t="s">
        <v>13</v>
      </c>
      <c r="K591" s="3">
        <v>816</v>
      </c>
      <c r="L591" s="3">
        <v>2</v>
      </c>
      <c r="M591" s="9" t="str">
        <f>VLOOKUP(L591,Mapping!$A$2:$B$5,2,0)</f>
        <v>Dissatisfied</v>
      </c>
      <c r="N591" s="9" t="s">
        <v>14</v>
      </c>
      <c r="O591" s="3">
        <v>2</v>
      </c>
      <c r="P591" s="9" t="str">
        <f>VLOOKUP(O591,Mapping!$A$9:$B$12,2,0)</f>
        <v>Medium</v>
      </c>
      <c r="Q591" s="3">
        <v>1</v>
      </c>
      <c r="R591" s="9" t="str">
        <f>VLOOKUP(Q591,Mapping!$A$16:$B$20,2,0)</f>
        <v>Entry Level</v>
      </c>
      <c r="S591" s="9" t="s">
        <v>24</v>
      </c>
      <c r="T591" s="3">
        <v>1</v>
      </c>
      <c r="U591" s="9" t="str">
        <f>VLOOKUP(T591,Mapping!$E$9:$F$12,2,0)</f>
        <v>Very Dissatisfied</v>
      </c>
      <c r="V591" s="9" t="s">
        <v>22</v>
      </c>
      <c r="W591" s="5">
        <v>2319</v>
      </c>
      <c r="X591" s="3">
        <v>1</v>
      </c>
      <c r="Y591" s="9" t="s">
        <v>10</v>
      </c>
      <c r="Z591" s="4">
        <v>11</v>
      </c>
      <c r="AA591" s="24">
        <f>HR_Analytics[[#This Row],[Salary Hike]]/100</f>
        <v>0.11</v>
      </c>
      <c r="AB591" s="3">
        <v>3</v>
      </c>
      <c r="AC591" s="9" t="str">
        <f>VLOOKUP(AB591,Mapping!$E$2:$F$3,2,0)</f>
        <v>Excellent</v>
      </c>
      <c r="AD591" s="3">
        <v>4</v>
      </c>
      <c r="AE591" s="9" t="str">
        <f>VLOOKUP(AD591,Mapping!$E$16:$F$19,2,0)</f>
        <v>Satisfied</v>
      </c>
      <c r="AF591" s="3">
        <v>1</v>
      </c>
      <c r="AG591" s="3">
        <v>1</v>
      </c>
      <c r="AH591" s="3" t="str" cm="1">
        <f t="array" ref="AH591">_xlfn.IFS(HR_Analytics[[#This Row],[Total Working Years]]&lt;=2,"0-2",HR_Analytics[[#This Row],[Total Working Years]]&lt;=5,"2-5",HR_Analytics[[#This Row],[Total Working Years]]&lt;=10,"5-10",HR_Analytics[[#This Row],[Total Working Years]]&lt;=20,"10-20",HR_Analytics[[#This Row],[Total Working Years]]&lt;=40,"20-40")</f>
        <v>0-2</v>
      </c>
      <c r="AI591" s="3">
        <v>1</v>
      </c>
      <c r="AJ591" s="3">
        <v>3</v>
      </c>
      <c r="AK591" s="9" t="str">
        <f>VLOOKUP(AJ591,Mapping!$J$10:$K$13,2,0)</f>
        <v>Better</v>
      </c>
      <c r="AL591" s="3">
        <v>1</v>
      </c>
      <c r="AM591" s="3" t="str" cm="1">
        <f t="array" ref="AM591">_xlfn.IFS(HR_Analytics[[#This Row],[Years At Company]]&lt;=2,"0-2",HR_Analytics[[#This Row],[Years At Company]]&lt;=5,"2-5",HR_Analytics[[#This Row],[Years At Company]]&lt;=10,"5-10",HR_Analytics[[#This Row],[Years At Company]]&lt;=20,"10-20",HR_Analytics[[#This Row],[Years At Company]]&lt;=40,"20-40")</f>
        <v>0-2</v>
      </c>
      <c r="AN591" s="3">
        <v>0</v>
      </c>
      <c r="AO591" s="3" t="str" cm="1">
        <f t="array" ref="AO591">_xlfn.IFS(HR_Analytics[[#This Row],[Years In Current Role]]&lt;=2,"0-2",HR_Analytics[[#This Row],[Years In Current Role]]&lt;=5,"2-5",HR_Analytics[[#This Row],[Years In Current Role]]&lt;=10,"5-10",HR_Analytics[[#This Row],[Years In Current Role]]&lt;=15,"10-15",HR_Analytics[[#This Row],[Years In Current Role]]&gt;15,"Above 15")</f>
        <v>0-2</v>
      </c>
      <c r="AP591" s="3">
        <v>0</v>
      </c>
      <c r="AQ591" s="14" t="str" cm="1">
        <f t="array" ref="AQ591">_xlfn.IFS(HR_Analytics[[#This Row],[Years Since Last Promotion]]&lt;=2,"0-2",HR_Analytics[[#This Row],[Years Since Last Promotion]]&lt;=5,"2-5",HR_Analytics[[#This Row],[Years Since Last Promotion]]&lt;=10,"5-10",HR_Analytics[[#This Row],[Years Since Last Promotion]]&lt;=15,"10-15")</f>
        <v>0-2</v>
      </c>
      <c r="AR591" s="14">
        <v>0</v>
      </c>
      <c r="AS591" s="3" t="str" cm="1">
        <f t="array" ref="AS5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92" spans="1:45" x14ac:dyDescent="0.25">
      <c r="A592" s="12">
        <v>33</v>
      </c>
      <c r="B592" s="12" t="str" cm="1">
        <f t="array" ref="B592">_xlfn.IFS(HR_Analytics[[#This Row],[Age]]&lt;=30,"Below 30",HR_Analytics[[#This Row],[Age]]&lt;=40,"30-40",HR_Analytics[[#This Row],[Age]]&lt;=60,"40-60")</f>
        <v>30-40</v>
      </c>
      <c r="C592" s="9" t="s">
        <v>17</v>
      </c>
      <c r="D592" s="9" t="s">
        <v>11</v>
      </c>
      <c r="E592" s="9" t="s">
        <v>19</v>
      </c>
      <c r="F592" s="3">
        <v>7</v>
      </c>
      <c r="G592" s="3" t="str" cm="1">
        <f t="array" ref="G592">_xlfn.IFS(HR_Analytics[[#This Row],[Distance From Home]]&lt;=5,"1-5",HR_Analytics[[#This Row],[Distance From Home]]&lt;=10,"5-10",HR_Analytics[[#This Row],[Distance From Home]]&lt;=15,"10-15",HR_Analytics[[#This Row],[Distance From Home]]&lt;=20,"15-20",HR_Analytics[[#This Row],[Distance From Home]]&gt;20,"Above 20")</f>
        <v>5-10</v>
      </c>
      <c r="H592" s="3">
        <v>3</v>
      </c>
      <c r="I592" s="9" t="str">
        <f>VLOOKUP(H592,Mapping!$J$2:$K$6,2,0)</f>
        <v>Bachelors</v>
      </c>
      <c r="J592" s="9" t="s">
        <v>25</v>
      </c>
      <c r="K592" s="3">
        <v>817</v>
      </c>
      <c r="L592" s="3">
        <v>3</v>
      </c>
      <c r="M592" s="9" t="str">
        <f>VLOOKUP(L592,Mapping!$A$2:$B$5,2,0)</f>
        <v>Neutral</v>
      </c>
      <c r="N592" s="9" t="s">
        <v>20</v>
      </c>
      <c r="O592" s="3">
        <v>3</v>
      </c>
      <c r="P592" s="9" t="str">
        <f>VLOOKUP(O592,Mapping!$A$9:$B$12,2,0)</f>
        <v>High</v>
      </c>
      <c r="Q592" s="3">
        <v>3</v>
      </c>
      <c r="R592" s="9" t="str">
        <f>VLOOKUP(Q592,Mapping!$A$16:$B$20,2,0)</f>
        <v>Mid Level</v>
      </c>
      <c r="S592" s="9" t="s">
        <v>32</v>
      </c>
      <c r="T592" s="3">
        <v>3</v>
      </c>
      <c r="U592" s="9" t="str">
        <f>VLOOKUP(T592,Mapping!$E$9:$F$12,2,0)</f>
        <v>Neutral</v>
      </c>
      <c r="V592" s="9" t="s">
        <v>22</v>
      </c>
      <c r="W592" s="5">
        <v>11691</v>
      </c>
      <c r="X592" s="3">
        <v>0</v>
      </c>
      <c r="Y592" s="9" t="s">
        <v>17</v>
      </c>
      <c r="Z592" s="4">
        <v>11</v>
      </c>
      <c r="AA592" s="24">
        <f>HR_Analytics[[#This Row],[Salary Hike]]/100</f>
        <v>0.11</v>
      </c>
      <c r="AB592" s="3">
        <v>3</v>
      </c>
      <c r="AC592" s="9" t="str">
        <f>VLOOKUP(AB592,Mapping!$E$2:$F$3,2,0)</f>
        <v>Excellent</v>
      </c>
      <c r="AD592" s="3">
        <v>4</v>
      </c>
      <c r="AE592" s="9" t="str">
        <f>VLOOKUP(AD592,Mapping!$E$16:$F$19,2,0)</f>
        <v>Satisfied</v>
      </c>
      <c r="AF592" s="3">
        <v>0</v>
      </c>
      <c r="AG592" s="3">
        <v>14</v>
      </c>
      <c r="AH592" s="3" t="str" cm="1">
        <f t="array" ref="AH592">_xlfn.IFS(HR_Analytics[[#This Row],[Total Working Years]]&lt;=2,"0-2",HR_Analytics[[#This Row],[Total Working Years]]&lt;=5,"2-5",HR_Analytics[[#This Row],[Total Working Years]]&lt;=10,"5-10",HR_Analytics[[#This Row],[Total Working Years]]&lt;=20,"10-20",HR_Analytics[[#This Row],[Total Working Years]]&lt;=40,"20-40")</f>
        <v>10-20</v>
      </c>
      <c r="AI592" s="3">
        <v>3</v>
      </c>
      <c r="AJ592" s="3">
        <v>4</v>
      </c>
      <c r="AK592" s="9" t="str">
        <f>VLOOKUP(AJ592,Mapping!$J$10:$K$13,2,0)</f>
        <v>Best</v>
      </c>
      <c r="AL592" s="3">
        <v>13</v>
      </c>
      <c r="AM592" s="3" t="str" cm="1">
        <f t="array" ref="AM592">_xlfn.IFS(HR_Analytics[[#This Row],[Years At Company]]&lt;=2,"0-2",HR_Analytics[[#This Row],[Years At Company]]&lt;=5,"2-5",HR_Analytics[[#This Row],[Years At Company]]&lt;=10,"5-10",HR_Analytics[[#This Row],[Years At Company]]&lt;=20,"10-20",HR_Analytics[[#This Row],[Years At Company]]&lt;=40,"20-40")</f>
        <v>10-20</v>
      </c>
      <c r="AN592" s="3">
        <v>9</v>
      </c>
      <c r="AO592" s="3" t="str" cm="1">
        <f t="array" ref="AO592">_xlfn.IFS(HR_Analytics[[#This Row],[Years In Current Role]]&lt;=2,"0-2",HR_Analytics[[#This Row],[Years In Current Role]]&lt;=5,"2-5",HR_Analytics[[#This Row],[Years In Current Role]]&lt;=10,"5-10",HR_Analytics[[#This Row],[Years In Current Role]]&lt;=15,"10-15",HR_Analytics[[#This Row],[Years In Current Role]]&gt;15,"Above 15")</f>
        <v>5-10</v>
      </c>
      <c r="AP592" s="3">
        <v>3</v>
      </c>
      <c r="AQ592" s="14" t="str" cm="1">
        <f t="array" ref="AQ592">_xlfn.IFS(HR_Analytics[[#This Row],[Years Since Last Promotion]]&lt;=2,"0-2",HR_Analytics[[#This Row],[Years Since Last Promotion]]&lt;=5,"2-5",HR_Analytics[[#This Row],[Years Since Last Promotion]]&lt;=10,"5-10",HR_Analytics[[#This Row],[Years Since Last Promotion]]&lt;=15,"10-15")</f>
        <v>2-5</v>
      </c>
      <c r="AR592" s="14">
        <v>7</v>
      </c>
      <c r="AS592" s="3" t="str" cm="1">
        <f t="array" ref="AS5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93" spans="1:45" x14ac:dyDescent="0.25">
      <c r="A593" s="12">
        <v>33</v>
      </c>
      <c r="B593" s="12" t="str" cm="1">
        <f t="array" ref="B593">_xlfn.IFS(HR_Analytics[[#This Row],[Age]]&lt;=30,"Below 30",HR_Analytics[[#This Row],[Age]]&lt;=40,"30-40",HR_Analytics[[#This Row],[Age]]&lt;=60,"40-60")</f>
        <v>30-40</v>
      </c>
      <c r="C593" s="9" t="s">
        <v>10</v>
      </c>
      <c r="D593" s="9" t="s">
        <v>11</v>
      </c>
      <c r="E593" s="9" t="s">
        <v>12</v>
      </c>
      <c r="F593" s="3">
        <v>16</v>
      </c>
      <c r="G593" s="3" t="str" cm="1">
        <f t="array" ref="G593">_xlfn.IFS(HR_Analytics[[#This Row],[Distance From Home]]&lt;=5,"1-5",HR_Analytics[[#This Row],[Distance From Home]]&lt;=10,"5-10",HR_Analytics[[#This Row],[Distance From Home]]&lt;=15,"10-15",HR_Analytics[[#This Row],[Distance From Home]]&lt;=20,"15-20",HR_Analytics[[#This Row],[Distance From Home]]&gt;20,"Above 20")</f>
        <v>15-20</v>
      </c>
      <c r="H593" s="3">
        <v>3</v>
      </c>
      <c r="I593" s="9" t="str">
        <f>VLOOKUP(H593,Mapping!$J$2:$K$6,2,0)</f>
        <v>Bachelors</v>
      </c>
      <c r="J593" s="9" t="s">
        <v>33</v>
      </c>
      <c r="K593" s="3">
        <v>819</v>
      </c>
      <c r="L593" s="3">
        <v>1</v>
      </c>
      <c r="M593" s="9" t="str">
        <f>VLOOKUP(L593,Mapping!$A$2:$B$5,2,0)</f>
        <v>Very Dissatisfied</v>
      </c>
      <c r="N593" s="9" t="s">
        <v>14</v>
      </c>
      <c r="O593" s="3">
        <v>3</v>
      </c>
      <c r="P593" s="9" t="str">
        <f>VLOOKUP(O593,Mapping!$A$9:$B$12,2,0)</f>
        <v>High</v>
      </c>
      <c r="Q593" s="3">
        <v>2</v>
      </c>
      <c r="R593" s="9" t="str">
        <f>VLOOKUP(Q593,Mapping!$A$16:$B$20,2,0)</f>
        <v>Junior</v>
      </c>
      <c r="S593" s="9" t="s">
        <v>15</v>
      </c>
      <c r="T593" s="3">
        <v>1</v>
      </c>
      <c r="U593" s="9" t="str">
        <f>VLOOKUP(T593,Mapping!$E$9:$F$12,2,0)</f>
        <v>Very Dissatisfied</v>
      </c>
      <c r="V593" s="9" t="s">
        <v>16</v>
      </c>
      <c r="W593" s="5">
        <v>5324</v>
      </c>
      <c r="X593" s="3">
        <v>5</v>
      </c>
      <c r="Y593" s="9" t="s">
        <v>17</v>
      </c>
      <c r="Z593" s="4">
        <v>15</v>
      </c>
      <c r="AA593" s="24">
        <f>HR_Analytics[[#This Row],[Salary Hike]]/100</f>
        <v>0.15</v>
      </c>
      <c r="AB593" s="3">
        <v>3</v>
      </c>
      <c r="AC593" s="9" t="str">
        <f>VLOOKUP(AB593,Mapping!$E$2:$F$3,2,0)</f>
        <v>Excellent</v>
      </c>
      <c r="AD593" s="3">
        <v>3</v>
      </c>
      <c r="AE593" s="9" t="str">
        <f>VLOOKUP(AD593,Mapping!$E$16:$F$19,2,0)</f>
        <v>Neutral</v>
      </c>
      <c r="AF593" s="3">
        <v>0</v>
      </c>
      <c r="AG593" s="3">
        <v>6</v>
      </c>
      <c r="AH593" s="3" t="str" cm="1">
        <f t="array" ref="AH593">_xlfn.IFS(HR_Analytics[[#This Row],[Total Working Years]]&lt;=2,"0-2",HR_Analytics[[#This Row],[Total Working Years]]&lt;=5,"2-5",HR_Analytics[[#This Row],[Total Working Years]]&lt;=10,"5-10",HR_Analytics[[#This Row],[Total Working Years]]&lt;=20,"10-20",HR_Analytics[[#This Row],[Total Working Years]]&lt;=40,"20-40")</f>
        <v>5-10</v>
      </c>
      <c r="AI593" s="3">
        <v>3</v>
      </c>
      <c r="AJ593" s="3">
        <v>3</v>
      </c>
      <c r="AK593" s="9" t="str">
        <f>VLOOKUP(AJ593,Mapping!$J$10:$K$13,2,0)</f>
        <v>Better</v>
      </c>
      <c r="AL593" s="3">
        <v>3</v>
      </c>
      <c r="AM593" s="3" t="str" cm="1">
        <f t="array" ref="AM593">_xlfn.IFS(HR_Analytics[[#This Row],[Years At Company]]&lt;=2,"0-2",HR_Analytics[[#This Row],[Years At Company]]&lt;=5,"2-5",HR_Analytics[[#This Row],[Years At Company]]&lt;=10,"5-10",HR_Analytics[[#This Row],[Years At Company]]&lt;=20,"10-20",HR_Analytics[[#This Row],[Years At Company]]&lt;=40,"20-40")</f>
        <v>2-5</v>
      </c>
      <c r="AN593" s="3">
        <v>2</v>
      </c>
      <c r="AO593" s="3" t="str" cm="1">
        <f t="array" ref="AO593">_xlfn.IFS(HR_Analytics[[#This Row],[Years In Current Role]]&lt;=2,"0-2",HR_Analytics[[#This Row],[Years In Current Role]]&lt;=5,"2-5",HR_Analytics[[#This Row],[Years In Current Role]]&lt;=10,"5-10",HR_Analytics[[#This Row],[Years In Current Role]]&lt;=15,"10-15",HR_Analytics[[#This Row],[Years In Current Role]]&gt;15,"Above 15")</f>
        <v>0-2</v>
      </c>
      <c r="AP593" s="3">
        <v>0</v>
      </c>
      <c r="AQ593" s="14" t="str" cm="1">
        <f t="array" ref="AQ593">_xlfn.IFS(HR_Analytics[[#This Row],[Years Since Last Promotion]]&lt;=2,"0-2",HR_Analytics[[#This Row],[Years Since Last Promotion]]&lt;=5,"2-5",HR_Analytics[[#This Row],[Years Since Last Promotion]]&lt;=10,"5-10",HR_Analytics[[#This Row],[Years Since Last Promotion]]&lt;=15,"10-15")</f>
        <v>0-2</v>
      </c>
      <c r="AR593" s="14">
        <v>2</v>
      </c>
      <c r="AS593" s="3" t="str" cm="1">
        <f t="array" ref="AS5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94" spans="1:45" x14ac:dyDescent="0.25">
      <c r="A594" s="12">
        <v>47</v>
      </c>
      <c r="B594" s="12" t="str" cm="1">
        <f t="array" ref="B594">_xlfn.IFS(HR_Analytics[[#This Row],[Age]]&lt;=30,"Below 30",HR_Analytics[[#This Row],[Age]]&lt;=40,"30-40",HR_Analytics[[#This Row],[Age]]&lt;=60,"40-60")</f>
        <v>40-60</v>
      </c>
      <c r="C594" s="9" t="s">
        <v>17</v>
      </c>
      <c r="D594" s="9" t="s">
        <v>11</v>
      </c>
      <c r="E594" s="9" t="s">
        <v>19</v>
      </c>
      <c r="F594" s="3">
        <v>2</v>
      </c>
      <c r="G594" s="3" t="str" cm="1">
        <f t="array" ref="G594">_xlfn.IFS(HR_Analytics[[#This Row],[Distance From Home]]&lt;=5,"1-5",HR_Analytics[[#This Row],[Distance From Home]]&lt;=10,"5-10",HR_Analytics[[#This Row],[Distance From Home]]&lt;=15,"10-15",HR_Analytics[[#This Row],[Distance From Home]]&lt;=20,"15-20",HR_Analytics[[#This Row],[Distance From Home]]&gt;20,"Above 20")</f>
        <v>1-5</v>
      </c>
      <c r="H594" s="3">
        <v>2</v>
      </c>
      <c r="I594" s="9" t="str">
        <f>VLOOKUP(H594,Mapping!$J$2:$K$6,2,0)</f>
        <v>College</v>
      </c>
      <c r="J594" s="9" t="s">
        <v>23</v>
      </c>
      <c r="K594" s="3">
        <v>820</v>
      </c>
      <c r="L594" s="3">
        <v>3</v>
      </c>
      <c r="M594" s="9" t="str">
        <f>VLOOKUP(L594,Mapping!$A$2:$B$5,2,0)</f>
        <v>Neutral</v>
      </c>
      <c r="N594" s="9" t="s">
        <v>14</v>
      </c>
      <c r="O594" s="3">
        <v>3</v>
      </c>
      <c r="P594" s="9" t="str">
        <f>VLOOKUP(O594,Mapping!$A$9:$B$12,2,0)</f>
        <v>High</v>
      </c>
      <c r="Q594" s="3">
        <v>4</v>
      </c>
      <c r="R594" s="9" t="str">
        <f>VLOOKUP(Q594,Mapping!$A$16:$B$20,2,0)</f>
        <v>Senior</v>
      </c>
      <c r="S594" s="9" t="s">
        <v>30</v>
      </c>
      <c r="T594" s="3">
        <v>4</v>
      </c>
      <c r="U594" s="9" t="str">
        <f>VLOOKUP(T594,Mapping!$E$9:$F$12,2,0)</f>
        <v>Satisfied</v>
      </c>
      <c r="V594" s="9" t="s">
        <v>22</v>
      </c>
      <c r="W594" s="5">
        <v>16752</v>
      </c>
      <c r="X594" s="3">
        <v>1</v>
      </c>
      <c r="Y594" s="9" t="s">
        <v>10</v>
      </c>
      <c r="Z594" s="4">
        <v>11</v>
      </c>
      <c r="AA594" s="24">
        <f>HR_Analytics[[#This Row],[Salary Hike]]/100</f>
        <v>0.11</v>
      </c>
      <c r="AB594" s="3">
        <v>3</v>
      </c>
      <c r="AC594" s="9" t="str">
        <f>VLOOKUP(AB594,Mapping!$E$2:$F$3,2,0)</f>
        <v>Excellent</v>
      </c>
      <c r="AD594" s="3">
        <v>3</v>
      </c>
      <c r="AE594" s="9" t="str">
        <f>VLOOKUP(AD594,Mapping!$E$16:$F$19,2,0)</f>
        <v>Neutral</v>
      </c>
      <c r="AF594" s="3">
        <v>1</v>
      </c>
      <c r="AG594" s="3">
        <v>26</v>
      </c>
      <c r="AH594" s="3" t="str" cm="1">
        <f t="array" ref="AH594">_xlfn.IFS(HR_Analytics[[#This Row],[Total Working Years]]&lt;=2,"0-2",HR_Analytics[[#This Row],[Total Working Years]]&lt;=5,"2-5",HR_Analytics[[#This Row],[Total Working Years]]&lt;=10,"5-10",HR_Analytics[[#This Row],[Total Working Years]]&lt;=20,"10-20",HR_Analytics[[#This Row],[Total Working Years]]&lt;=40,"20-40")</f>
        <v>20-40</v>
      </c>
      <c r="AI594" s="3">
        <v>3</v>
      </c>
      <c r="AJ594" s="3">
        <v>2</v>
      </c>
      <c r="AK594" s="9" t="str">
        <f>VLOOKUP(AJ594,Mapping!$J$10:$K$13,2,0)</f>
        <v>Good</v>
      </c>
      <c r="AL594" s="3">
        <v>26</v>
      </c>
      <c r="AM594" s="3" t="str" cm="1">
        <f t="array" ref="AM594">_xlfn.IFS(HR_Analytics[[#This Row],[Years At Company]]&lt;=2,"0-2",HR_Analytics[[#This Row],[Years At Company]]&lt;=5,"2-5",HR_Analytics[[#This Row],[Years At Company]]&lt;=10,"5-10",HR_Analytics[[#This Row],[Years At Company]]&lt;=20,"10-20",HR_Analytics[[#This Row],[Years At Company]]&lt;=40,"20-40")</f>
        <v>20-40</v>
      </c>
      <c r="AN594" s="3">
        <v>14</v>
      </c>
      <c r="AO594" s="3" t="str" cm="1">
        <f t="array" ref="AO594">_xlfn.IFS(HR_Analytics[[#This Row],[Years In Current Role]]&lt;=2,"0-2",HR_Analytics[[#This Row],[Years In Current Role]]&lt;=5,"2-5",HR_Analytics[[#This Row],[Years In Current Role]]&lt;=10,"5-10",HR_Analytics[[#This Row],[Years In Current Role]]&lt;=15,"10-15",HR_Analytics[[#This Row],[Years In Current Role]]&gt;15,"Above 15")</f>
        <v>10-15</v>
      </c>
      <c r="AP594" s="3">
        <v>3</v>
      </c>
      <c r="AQ594" s="14" t="str" cm="1">
        <f t="array" ref="AQ594">_xlfn.IFS(HR_Analytics[[#This Row],[Years Since Last Promotion]]&lt;=2,"0-2",HR_Analytics[[#This Row],[Years Since Last Promotion]]&lt;=5,"2-5",HR_Analytics[[#This Row],[Years Since Last Promotion]]&lt;=10,"5-10",HR_Analytics[[#This Row],[Years Since Last Promotion]]&lt;=15,"10-15")</f>
        <v>2-5</v>
      </c>
      <c r="AR594" s="14">
        <v>0</v>
      </c>
      <c r="AS594" s="3" t="str" cm="1">
        <f t="array" ref="AS5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95" spans="1:45" x14ac:dyDescent="0.25">
      <c r="A595" s="12">
        <v>36</v>
      </c>
      <c r="B595" s="12" t="str" cm="1">
        <f t="array" ref="B595">_xlfn.IFS(HR_Analytics[[#This Row],[Age]]&lt;=30,"Below 30",HR_Analytics[[#This Row],[Age]]&lt;=40,"30-40",HR_Analytics[[#This Row],[Age]]&lt;=60,"40-60")</f>
        <v>30-40</v>
      </c>
      <c r="C595" s="9" t="s">
        <v>17</v>
      </c>
      <c r="D595" s="9" t="s">
        <v>11</v>
      </c>
      <c r="E595" s="9" t="s">
        <v>19</v>
      </c>
      <c r="F595" s="3">
        <v>1</v>
      </c>
      <c r="G595" s="3" t="str" cm="1">
        <f t="array" ref="G595">_xlfn.IFS(HR_Analytics[[#This Row],[Distance From Home]]&lt;=5,"1-5",HR_Analytics[[#This Row],[Distance From Home]]&lt;=10,"5-10",HR_Analytics[[#This Row],[Distance From Home]]&lt;=15,"10-15",HR_Analytics[[#This Row],[Distance From Home]]&lt;=20,"15-20",HR_Analytics[[#This Row],[Distance From Home]]&gt;20,"Above 20")</f>
        <v>1-5</v>
      </c>
      <c r="H595" s="3">
        <v>3</v>
      </c>
      <c r="I595" s="9" t="str">
        <f>VLOOKUP(H595,Mapping!$J$2:$K$6,2,0)</f>
        <v>Bachelors</v>
      </c>
      <c r="J595" s="9" t="s">
        <v>23</v>
      </c>
      <c r="K595" s="3">
        <v>823</v>
      </c>
      <c r="L595" s="3">
        <v>3</v>
      </c>
      <c r="M595" s="9" t="str">
        <f>VLOOKUP(L595,Mapping!$A$2:$B$5,2,0)</f>
        <v>Neutral</v>
      </c>
      <c r="N595" s="9" t="s">
        <v>14</v>
      </c>
      <c r="O595" s="3">
        <v>3</v>
      </c>
      <c r="P595" s="9" t="str">
        <f>VLOOKUP(O595,Mapping!$A$9:$B$12,2,0)</f>
        <v>High</v>
      </c>
      <c r="Q595" s="3">
        <v>2</v>
      </c>
      <c r="R595" s="9" t="str">
        <f>VLOOKUP(Q595,Mapping!$A$16:$B$20,2,0)</f>
        <v>Junior</v>
      </c>
      <c r="S595" s="9" t="s">
        <v>27</v>
      </c>
      <c r="T595" s="3">
        <v>2</v>
      </c>
      <c r="U595" s="9" t="str">
        <f>VLOOKUP(T595,Mapping!$E$9:$F$12,2,0)</f>
        <v>Dissatisfied</v>
      </c>
      <c r="V595" s="9" t="s">
        <v>22</v>
      </c>
      <c r="W595" s="5">
        <v>5228</v>
      </c>
      <c r="X595" s="3">
        <v>0</v>
      </c>
      <c r="Y595" s="9" t="s">
        <v>17</v>
      </c>
      <c r="Z595" s="4">
        <v>15</v>
      </c>
      <c r="AA595" s="24">
        <f>HR_Analytics[[#This Row],[Salary Hike]]/100</f>
        <v>0.15</v>
      </c>
      <c r="AB595" s="3">
        <v>3</v>
      </c>
      <c r="AC595" s="9" t="str">
        <f>VLOOKUP(AB595,Mapping!$E$2:$F$3,2,0)</f>
        <v>Excellent</v>
      </c>
      <c r="AD595" s="3">
        <v>1</v>
      </c>
      <c r="AE595" s="9" t="str">
        <f>VLOOKUP(AD595,Mapping!$E$16:$F$19,2,0)</f>
        <v>Very Dissatisfied</v>
      </c>
      <c r="AF595" s="3">
        <v>1</v>
      </c>
      <c r="AG595" s="3">
        <v>10</v>
      </c>
      <c r="AH595" s="3" t="str" cm="1">
        <f t="array" ref="AH595">_xlfn.IFS(HR_Analytics[[#This Row],[Total Working Years]]&lt;=2,"0-2",HR_Analytics[[#This Row],[Total Working Years]]&lt;=5,"2-5",HR_Analytics[[#This Row],[Total Working Years]]&lt;=10,"5-10",HR_Analytics[[#This Row],[Total Working Years]]&lt;=20,"10-20",HR_Analytics[[#This Row],[Total Working Years]]&lt;=40,"20-40")</f>
        <v>5-10</v>
      </c>
      <c r="AI595" s="3">
        <v>2</v>
      </c>
      <c r="AJ595" s="3">
        <v>3</v>
      </c>
      <c r="AK595" s="9" t="str">
        <f>VLOOKUP(AJ595,Mapping!$J$10:$K$13,2,0)</f>
        <v>Better</v>
      </c>
      <c r="AL595" s="3">
        <v>9</v>
      </c>
      <c r="AM595" s="3" t="str" cm="1">
        <f t="array" ref="AM595">_xlfn.IFS(HR_Analytics[[#This Row],[Years At Company]]&lt;=2,"0-2",HR_Analytics[[#This Row],[Years At Company]]&lt;=5,"2-5",HR_Analytics[[#This Row],[Years At Company]]&lt;=10,"5-10",HR_Analytics[[#This Row],[Years At Company]]&lt;=20,"10-20",HR_Analytics[[#This Row],[Years At Company]]&lt;=40,"20-40")</f>
        <v>5-10</v>
      </c>
      <c r="AN595" s="3">
        <v>7</v>
      </c>
      <c r="AO595" s="3" t="str" cm="1">
        <f t="array" ref="AO595">_xlfn.IFS(HR_Analytics[[#This Row],[Years In Current Role]]&lt;=2,"0-2",HR_Analytics[[#This Row],[Years In Current Role]]&lt;=5,"2-5",HR_Analytics[[#This Row],[Years In Current Role]]&lt;=10,"5-10",HR_Analytics[[#This Row],[Years In Current Role]]&lt;=15,"10-15",HR_Analytics[[#This Row],[Years In Current Role]]&gt;15,"Above 15")</f>
        <v>5-10</v>
      </c>
      <c r="AP595" s="3">
        <v>0</v>
      </c>
      <c r="AQ595" s="14" t="str" cm="1">
        <f t="array" ref="AQ595">_xlfn.IFS(HR_Analytics[[#This Row],[Years Since Last Promotion]]&lt;=2,"0-2",HR_Analytics[[#This Row],[Years Since Last Promotion]]&lt;=5,"2-5",HR_Analytics[[#This Row],[Years Since Last Promotion]]&lt;=10,"5-10",HR_Analytics[[#This Row],[Years Since Last Promotion]]&lt;=15,"10-15")</f>
        <v>0-2</v>
      </c>
      <c r="AR595" s="14">
        <v>5</v>
      </c>
      <c r="AS595" s="3" t="str" cm="1">
        <f t="array" ref="AS5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596" spans="1:45" x14ac:dyDescent="0.25">
      <c r="A596" s="12">
        <v>29</v>
      </c>
      <c r="B596" s="12" t="str" cm="1">
        <f t="array" ref="B596">_xlfn.IFS(HR_Analytics[[#This Row],[Age]]&lt;=30,"Below 30",HR_Analytics[[#This Row],[Age]]&lt;=40,"30-40",HR_Analytics[[#This Row],[Age]]&lt;=60,"40-60")</f>
        <v>Below 30</v>
      </c>
      <c r="C596" s="9" t="s">
        <v>17</v>
      </c>
      <c r="D596" s="9" t="s">
        <v>11</v>
      </c>
      <c r="E596" s="9" t="s">
        <v>19</v>
      </c>
      <c r="F596" s="3">
        <v>23</v>
      </c>
      <c r="G596" s="3" t="str" cm="1">
        <f t="array" ref="G596">_xlfn.IFS(HR_Analytics[[#This Row],[Distance From Home]]&lt;=5,"1-5",HR_Analytics[[#This Row],[Distance From Home]]&lt;=10,"5-10",HR_Analytics[[#This Row],[Distance From Home]]&lt;=15,"10-15",HR_Analytics[[#This Row],[Distance From Home]]&lt;=20,"15-20",HR_Analytics[[#This Row],[Distance From Home]]&gt;20,"Above 20")</f>
        <v>Above 20</v>
      </c>
      <c r="H596" s="3">
        <v>2</v>
      </c>
      <c r="I596" s="9" t="str">
        <f>VLOOKUP(H596,Mapping!$J$2:$K$6,2,0)</f>
        <v>College</v>
      </c>
      <c r="J596" s="9" t="s">
        <v>13</v>
      </c>
      <c r="K596" s="3">
        <v>824</v>
      </c>
      <c r="L596" s="3">
        <v>3</v>
      </c>
      <c r="M596" s="9" t="str">
        <f>VLOOKUP(L596,Mapping!$A$2:$B$5,2,0)</f>
        <v>Neutral</v>
      </c>
      <c r="N596" s="9" t="s">
        <v>20</v>
      </c>
      <c r="O596" s="3">
        <v>4</v>
      </c>
      <c r="P596" s="9" t="str">
        <f>VLOOKUP(O596,Mapping!$A$9:$B$12,2,0)</f>
        <v>Very High</v>
      </c>
      <c r="Q596" s="3">
        <v>1</v>
      </c>
      <c r="R596" s="9" t="str">
        <f>VLOOKUP(Q596,Mapping!$A$16:$B$20,2,0)</f>
        <v>Entry Level</v>
      </c>
      <c r="S596" s="9" t="s">
        <v>21</v>
      </c>
      <c r="T596" s="3">
        <v>3</v>
      </c>
      <c r="U596" s="9" t="str">
        <f>VLOOKUP(T596,Mapping!$E$9:$F$12,2,0)</f>
        <v>Neutral</v>
      </c>
      <c r="V596" s="9" t="s">
        <v>22</v>
      </c>
      <c r="W596" s="5">
        <v>2700</v>
      </c>
      <c r="X596" s="3">
        <v>1</v>
      </c>
      <c r="Y596" s="9" t="s">
        <v>17</v>
      </c>
      <c r="Z596" s="4">
        <v>24</v>
      </c>
      <c r="AA596" s="24">
        <f>HR_Analytics[[#This Row],[Salary Hike]]/100</f>
        <v>0.24</v>
      </c>
      <c r="AB596" s="3">
        <v>4</v>
      </c>
      <c r="AC596" s="9" t="str">
        <f>VLOOKUP(AB596,Mapping!$E$2:$F$3,2,0)</f>
        <v>Outstanding</v>
      </c>
      <c r="AD596" s="3">
        <v>3</v>
      </c>
      <c r="AE596" s="9" t="str">
        <f>VLOOKUP(AD596,Mapping!$E$16:$F$19,2,0)</f>
        <v>Neutral</v>
      </c>
      <c r="AF596" s="3">
        <v>1</v>
      </c>
      <c r="AG596" s="3">
        <v>10</v>
      </c>
      <c r="AH596" s="3" t="str" cm="1">
        <f t="array" ref="AH596">_xlfn.IFS(HR_Analytics[[#This Row],[Total Working Years]]&lt;=2,"0-2",HR_Analytics[[#This Row],[Total Working Years]]&lt;=5,"2-5",HR_Analytics[[#This Row],[Total Working Years]]&lt;=10,"5-10",HR_Analytics[[#This Row],[Total Working Years]]&lt;=20,"10-20",HR_Analytics[[#This Row],[Total Working Years]]&lt;=40,"20-40")</f>
        <v>5-10</v>
      </c>
      <c r="AI596" s="3">
        <v>3</v>
      </c>
      <c r="AJ596" s="3">
        <v>3</v>
      </c>
      <c r="AK596" s="9" t="str">
        <f>VLOOKUP(AJ596,Mapping!$J$10:$K$13,2,0)</f>
        <v>Better</v>
      </c>
      <c r="AL596" s="3">
        <v>10</v>
      </c>
      <c r="AM596" s="3" t="str" cm="1">
        <f t="array" ref="AM596">_xlfn.IFS(HR_Analytics[[#This Row],[Years At Company]]&lt;=2,"0-2",HR_Analytics[[#This Row],[Years At Company]]&lt;=5,"2-5",HR_Analytics[[#This Row],[Years At Company]]&lt;=10,"5-10",HR_Analytics[[#This Row],[Years At Company]]&lt;=20,"10-20",HR_Analytics[[#This Row],[Years At Company]]&lt;=40,"20-40")</f>
        <v>5-10</v>
      </c>
      <c r="AN596" s="3">
        <v>7</v>
      </c>
      <c r="AO596" s="3" t="str" cm="1">
        <f t="array" ref="AO596">_xlfn.IFS(HR_Analytics[[#This Row],[Years In Current Role]]&lt;=2,"0-2",HR_Analytics[[#This Row],[Years In Current Role]]&lt;=5,"2-5",HR_Analytics[[#This Row],[Years In Current Role]]&lt;=10,"5-10",HR_Analytics[[#This Row],[Years In Current Role]]&lt;=15,"10-15",HR_Analytics[[#This Row],[Years In Current Role]]&gt;15,"Above 15")</f>
        <v>5-10</v>
      </c>
      <c r="AP596" s="3">
        <v>0</v>
      </c>
      <c r="AQ596" s="14" t="str" cm="1">
        <f t="array" ref="AQ596">_xlfn.IFS(HR_Analytics[[#This Row],[Years Since Last Promotion]]&lt;=2,"0-2",HR_Analytics[[#This Row],[Years Since Last Promotion]]&lt;=5,"2-5",HR_Analytics[[#This Row],[Years Since Last Promotion]]&lt;=10,"5-10",HR_Analytics[[#This Row],[Years Since Last Promotion]]&lt;=15,"10-15")</f>
        <v>0-2</v>
      </c>
      <c r="AR596" s="14">
        <v>7</v>
      </c>
      <c r="AS596" s="3" t="str" cm="1">
        <f t="array" ref="AS5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97" spans="1:45" x14ac:dyDescent="0.25">
      <c r="A597" s="12">
        <v>58</v>
      </c>
      <c r="B597" s="12" t="str" cm="1">
        <f t="array" ref="B597">_xlfn.IFS(HR_Analytics[[#This Row],[Age]]&lt;=30,"Below 30",HR_Analytics[[#This Row],[Age]]&lt;=40,"30-40",HR_Analytics[[#This Row],[Age]]&lt;=60,"40-60")</f>
        <v>40-60</v>
      </c>
      <c r="C597" s="9" t="s">
        <v>10</v>
      </c>
      <c r="D597" s="9" t="s">
        <v>11</v>
      </c>
      <c r="E597" s="9" t="s">
        <v>19</v>
      </c>
      <c r="F597" s="3">
        <v>2</v>
      </c>
      <c r="G597" s="3" t="str" cm="1">
        <f t="array" ref="G597">_xlfn.IFS(HR_Analytics[[#This Row],[Distance From Home]]&lt;=5,"1-5",HR_Analytics[[#This Row],[Distance From Home]]&lt;=10,"5-10",HR_Analytics[[#This Row],[Distance From Home]]&lt;=15,"10-15",HR_Analytics[[#This Row],[Distance From Home]]&lt;=20,"15-20",HR_Analytics[[#This Row],[Distance From Home]]&gt;20,"Above 20")</f>
        <v>1-5</v>
      </c>
      <c r="H597" s="3">
        <v>4</v>
      </c>
      <c r="I597" s="9" t="str">
        <f>VLOOKUP(H597,Mapping!$J$2:$K$6,2,0)</f>
        <v>Masters</v>
      </c>
      <c r="J597" s="9" t="s">
        <v>13</v>
      </c>
      <c r="K597" s="3">
        <v>825</v>
      </c>
      <c r="L597" s="3">
        <v>4</v>
      </c>
      <c r="M597" s="9" t="str">
        <f>VLOOKUP(L597,Mapping!$A$2:$B$5,2,0)</f>
        <v>Satisfied</v>
      </c>
      <c r="N597" s="9" t="s">
        <v>20</v>
      </c>
      <c r="O597" s="3">
        <v>3</v>
      </c>
      <c r="P597" s="9" t="str">
        <f>VLOOKUP(O597,Mapping!$A$9:$B$12,2,0)</f>
        <v>High</v>
      </c>
      <c r="Q597" s="3">
        <v>5</v>
      </c>
      <c r="R597" s="9" t="str">
        <f>VLOOKUP(Q597,Mapping!$A$16:$B$20,2,0)</f>
        <v>Executive</v>
      </c>
      <c r="S597" s="9" t="s">
        <v>32</v>
      </c>
      <c r="T597" s="3">
        <v>2</v>
      </c>
      <c r="U597" s="9" t="str">
        <f>VLOOKUP(T597,Mapping!$E$9:$F$12,2,0)</f>
        <v>Dissatisfied</v>
      </c>
      <c r="V597" s="9" t="s">
        <v>16</v>
      </c>
      <c r="W597" s="5">
        <v>19246</v>
      </c>
      <c r="X597" s="3">
        <v>7</v>
      </c>
      <c r="Y597" s="9" t="s">
        <v>10</v>
      </c>
      <c r="Z597" s="4">
        <v>12</v>
      </c>
      <c r="AA597" s="24">
        <f>HR_Analytics[[#This Row],[Salary Hike]]/100</f>
        <v>0.12</v>
      </c>
      <c r="AB597" s="3">
        <v>3</v>
      </c>
      <c r="AC597" s="9" t="str">
        <f>VLOOKUP(AB597,Mapping!$E$2:$F$3,2,0)</f>
        <v>Excellent</v>
      </c>
      <c r="AD597" s="3">
        <v>4</v>
      </c>
      <c r="AE597" s="9" t="str">
        <f>VLOOKUP(AD597,Mapping!$E$16:$F$19,2,0)</f>
        <v>Satisfied</v>
      </c>
      <c r="AF597" s="3">
        <v>0</v>
      </c>
      <c r="AG597" s="3">
        <v>40</v>
      </c>
      <c r="AH597" s="3" t="str" cm="1">
        <f t="array" ref="AH597">_xlfn.IFS(HR_Analytics[[#This Row],[Total Working Years]]&lt;=2,"0-2",HR_Analytics[[#This Row],[Total Working Years]]&lt;=5,"2-5",HR_Analytics[[#This Row],[Total Working Years]]&lt;=10,"5-10",HR_Analytics[[#This Row],[Total Working Years]]&lt;=20,"10-20",HR_Analytics[[#This Row],[Total Working Years]]&lt;=40,"20-40")</f>
        <v>20-40</v>
      </c>
      <c r="AI597" s="3">
        <v>2</v>
      </c>
      <c r="AJ597" s="3">
        <v>3</v>
      </c>
      <c r="AK597" s="9" t="str">
        <f>VLOOKUP(AJ597,Mapping!$J$10:$K$13,2,0)</f>
        <v>Better</v>
      </c>
      <c r="AL597" s="3">
        <v>31</v>
      </c>
      <c r="AM597" s="3" t="str" cm="1">
        <f t="array" ref="AM597">_xlfn.IFS(HR_Analytics[[#This Row],[Years At Company]]&lt;=2,"0-2",HR_Analytics[[#This Row],[Years At Company]]&lt;=5,"2-5",HR_Analytics[[#This Row],[Years At Company]]&lt;=10,"5-10",HR_Analytics[[#This Row],[Years At Company]]&lt;=20,"10-20",HR_Analytics[[#This Row],[Years At Company]]&lt;=40,"20-40")</f>
        <v>20-40</v>
      </c>
      <c r="AN597" s="3">
        <v>15</v>
      </c>
      <c r="AO597" s="3" t="str" cm="1">
        <f t="array" ref="AO597">_xlfn.IFS(HR_Analytics[[#This Row],[Years In Current Role]]&lt;=2,"0-2",HR_Analytics[[#This Row],[Years In Current Role]]&lt;=5,"2-5",HR_Analytics[[#This Row],[Years In Current Role]]&lt;=10,"5-10",HR_Analytics[[#This Row],[Years In Current Role]]&lt;=15,"10-15",HR_Analytics[[#This Row],[Years In Current Role]]&gt;15,"Above 15")</f>
        <v>10-15</v>
      </c>
      <c r="AP597" s="3">
        <v>13</v>
      </c>
      <c r="AQ597" s="14" t="str" cm="1">
        <f t="array" ref="AQ597">_xlfn.IFS(HR_Analytics[[#This Row],[Years Since Last Promotion]]&lt;=2,"0-2",HR_Analytics[[#This Row],[Years Since Last Promotion]]&lt;=5,"2-5",HR_Analytics[[#This Row],[Years Since Last Promotion]]&lt;=10,"5-10",HR_Analytics[[#This Row],[Years Since Last Promotion]]&lt;=15,"10-15")</f>
        <v>10-15</v>
      </c>
      <c r="AR597" s="14">
        <v>8</v>
      </c>
      <c r="AS597" s="3" t="str" cm="1">
        <f t="array" ref="AS5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598" spans="1:45" x14ac:dyDescent="0.25">
      <c r="A598" s="12">
        <v>35</v>
      </c>
      <c r="B598" s="12" t="str" cm="1">
        <f t="array" ref="B598">_xlfn.IFS(HR_Analytics[[#This Row],[Age]]&lt;=30,"Below 30",HR_Analytics[[#This Row],[Age]]&lt;=40,"30-40",HR_Analytics[[#This Row],[Age]]&lt;=60,"40-60")</f>
        <v>30-40</v>
      </c>
      <c r="C598" s="9" t="s">
        <v>17</v>
      </c>
      <c r="D598" s="9" t="s">
        <v>11</v>
      </c>
      <c r="E598" s="9" t="s">
        <v>19</v>
      </c>
      <c r="F598" s="3">
        <v>1</v>
      </c>
      <c r="G598" s="3" t="str" cm="1">
        <f t="array" ref="G598">_xlfn.IFS(HR_Analytics[[#This Row],[Distance From Home]]&lt;=5,"1-5",HR_Analytics[[#This Row],[Distance From Home]]&lt;=10,"5-10",HR_Analytics[[#This Row],[Distance From Home]]&lt;=15,"10-15",HR_Analytics[[#This Row],[Distance From Home]]&lt;=20,"15-20",HR_Analytics[[#This Row],[Distance From Home]]&gt;20,"Above 20")</f>
        <v>1-5</v>
      </c>
      <c r="H598" s="3">
        <v>4</v>
      </c>
      <c r="I598" s="9" t="str">
        <f>VLOOKUP(H598,Mapping!$J$2:$K$6,2,0)</f>
        <v>Masters</v>
      </c>
      <c r="J598" s="9" t="s">
        <v>13</v>
      </c>
      <c r="K598" s="3">
        <v>826</v>
      </c>
      <c r="L598" s="3">
        <v>4</v>
      </c>
      <c r="M598" s="9" t="str">
        <f>VLOOKUP(L598,Mapping!$A$2:$B$5,2,0)</f>
        <v>Satisfied</v>
      </c>
      <c r="N598" s="9" t="s">
        <v>14</v>
      </c>
      <c r="O598" s="3">
        <v>4</v>
      </c>
      <c r="P598" s="9" t="str">
        <f>VLOOKUP(O598,Mapping!$A$9:$B$12,2,0)</f>
        <v>Very High</v>
      </c>
      <c r="Q598" s="3">
        <v>1</v>
      </c>
      <c r="R598" s="9" t="str">
        <f>VLOOKUP(Q598,Mapping!$A$16:$B$20,2,0)</f>
        <v>Entry Level</v>
      </c>
      <c r="S598" s="9" t="s">
        <v>21</v>
      </c>
      <c r="T598" s="3">
        <v>3</v>
      </c>
      <c r="U598" s="9" t="str">
        <f>VLOOKUP(T598,Mapping!$E$9:$F$12,2,0)</f>
        <v>Neutral</v>
      </c>
      <c r="V598" s="9" t="s">
        <v>16</v>
      </c>
      <c r="W598" s="5">
        <v>2506</v>
      </c>
      <c r="X598" s="3">
        <v>3</v>
      </c>
      <c r="Y598" s="9" t="s">
        <v>17</v>
      </c>
      <c r="Z598" s="4">
        <v>13</v>
      </c>
      <c r="AA598" s="24">
        <f>HR_Analytics[[#This Row],[Salary Hike]]/100</f>
        <v>0.13</v>
      </c>
      <c r="AB598" s="3">
        <v>3</v>
      </c>
      <c r="AC598" s="9" t="str">
        <f>VLOOKUP(AB598,Mapping!$E$2:$F$3,2,0)</f>
        <v>Excellent</v>
      </c>
      <c r="AD598" s="3">
        <v>3</v>
      </c>
      <c r="AE598" s="9" t="str">
        <f>VLOOKUP(AD598,Mapping!$E$16:$F$19,2,0)</f>
        <v>Neutral</v>
      </c>
      <c r="AF598" s="3">
        <v>0</v>
      </c>
      <c r="AG598" s="3">
        <v>7</v>
      </c>
      <c r="AH598" s="3" t="str" cm="1">
        <f t="array" ref="AH598">_xlfn.IFS(HR_Analytics[[#This Row],[Total Working Years]]&lt;=2,"0-2",HR_Analytics[[#This Row],[Total Working Years]]&lt;=5,"2-5",HR_Analytics[[#This Row],[Total Working Years]]&lt;=10,"5-10",HR_Analytics[[#This Row],[Total Working Years]]&lt;=20,"10-20",HR_Analytics[[#This Row],[Total Working Years]]&lt;=40,"20-40")</f>
        <v>5-10</v>
      </c>
      <c r="AI598" s="3">
        <v>0</v>
      </c>
      <c r="AJ598" s="3">
        <v>3</v>
      </c>
      <c r="AK598" s="9" t="str">
        <f>VLOOKUP(AJ598,Mapping!$J$10:$K$13,2,0)</f>
        <v>Better</v>
      </c>
      <c r="AL598" s="3">
        <v>2</v>
      </c>
      <c r="AM598" s="3" t="str" cm="1">
        <f t="array" ref="AM598">_xlfn.IFS(HR_Analytics[[#This Row],[Years At Company]]&lt;=2,"0-2",HR_Analytics[[#This Row],[Years At Company]]&lt;=5,"2-5",HR_Analytics[[#This Row],[Years At Company]]&lt;=10,"5-10",HR_Analytics[[#This Row],[Years At Company]]&lt;=20,"10-20",HR_Analytics[[#This Row],[Years At Company]]&lt;=40,"20-40")</f>
        <v>0-2</v>
      </c>
      <c r="AN598" s="3">
        <v>2</v>
      </c>
      <c r="AO598" s="3" t="str" cm="1">
        <f t="array" ref="AO598">_xlfn.IFS(HR_Analytics[[#This Row],[Years In Current Role]]&lt;=2,"0-2",HR_Analytics[[#This Row],[Years In Current Role]]&lt;=5,"2-5",HR_Analytics[[#This Row],[Years In Current Role]]&lt;=10,"5-10",HR_Analytics[[#This Row],[Years In Current Role]]&lt;=15,"10-15",HR_Analytics[[#This Row],[Years In Current Role]]&gt;15,"Above 15")</f>
        <v>0-2</v>
      </c>
      <c r="AP598" s="3">
        <v>2</v>
      </c>
      <c r="AQ598" s="14" t="str" cm="1">
        <f t="array" ref="AQ598">_xlfn.IFS(HR_Analytics[[#This Row],[Years Since Last Promotion]]&lt;=2,"0-2",HR_Analytics[[#This Row],[Years Since Last Promotion]]&lt;=5,"2-5",HR_Analytics[[#This Row],[Years Since Last Promotion]]&lt;=10,"5-10",HR_Analytics[[#This Row],[Years Since Last Promotion]]&lt;=15,"10-15")</f>
        <v>0-2</v>
      </c>
      <c r="AR598" s="14">
        <v>2</v>
      </c>
      <c r="AS598" s="3" t="str" cm="1">
        <f t="array" ref="AS5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599" spans="1:45" x14ac:dyDescent="0.25">
      <c r="A599" s="12">
        <v>42</v>
      </c>
      <c r="B599" s="12" t="str" cm="1">
        <f t="array" ref="B599">_xlfn.IFS(HR_Analytics[[#This Row],[Age]]&lt;=30,"Below 30",HR_Analytics[[#This Row],[Age]]&lt;=40,"30-40",HR_Analytics[[#This Row],[Age]]&lt;=60,"40-60")</f>
        <v>40-60</v>
      </c>
      <c r="C599" s="9" t="s">
        <v>17</v>
      </c>
      <c r="D599" s="9" t="s">
        <v>11</v>
      </c>
      <c r="E599" s="9" t="s">
        <v>19</v>
      </c>
      <c r="F599" s="3">
        <v>1</v>
      </c>
      <c r="G599" s="3" t="str" cm="1">
        <f t="array" ref="G599">_xlfn.IFS(HR_Analytics[[#This Row],[Distance From Home]]&lt;=5,"1-5",HR_Analytics[[#This Row],[Distance From Home]]&lt;=10,"5-10",HR_Analytics[[#This Row],[Distance From Home]]&lt;=15,"10-15",HR_Analytics[[#This Row],[Distance From Home]]&lt;=20,"15-20",HR_Analytics[[#This Row],[Distance From Home]]&gt;20,"Above 20")</f>
        <v>1-5</v>
      </c>
      <c r="H599" s="3">
        <v>2</v>
      </c>
      <c r="I599" s="9" t="str">
        <f>VLOOKUP(H599,Mapping!$J$2:$K$6,2,0)</f>
        <v>College</v>
      </c>
      <c r="J599" s="9" t="s">
        <v>13</v>
      </c>
      <c r="K599" s="3">
        <v>827</v>
      </c>
      <c r="L599" s="3">
        <v>4</v>
      </c>
      <c r="M599" s="9" t="str">
        <f>VLOOKUP(L599,Mapping!$A$2:$B$5,2,0)</f>
        <v>Satisfied</v>
      </c>
      <c r="N599" s="9" t="s">
        <v>14</v>
      </c>
      <c r="O599" s="3">
        <v>2</v>
      </c>
      <c r="P599" s="9" t="str">
        <f>VLOOKUP(O599,Mapping!$A$9:$B$12,2,0)</f>
        <v>Medium</v>
      </c>
      <c r="Q599" s="3">
        <v>2</v>
      </c>
      <c r="R599" s="9" t="str">
        <f>VLOOKUP(Q599,Mapping!$A$16:$B$20,2,0)</f>
        <v>Junior</v>
      </c>
      <c r="S599" s="9" t="s">
        <v>27</v>
      </c>
      <c r="T599" s="3">
        <v>4</v>
      </c>
      <c r="U599" s="9" t="str">
        <f>VLOOKUP(T599,Mapping!$E$9:$F$12,2,0)</f>
        <v>Satisfied</v>
      </c>
      <c r="V599" s="9" t="s">
        <v>22</v>
      </c>
      <c r="W599" s="5">
        <v>6062</v>
      </c>
      <c r="X599" s="3">
        <v>9</v>
      </c>
      <c r="Y599" s="9" t="s">
        <v>10</v>
      </c>
      <c r="Z599" s="4">
        <v>13</v>
      </c>
      <c r="AA599" s="24">
        <f>HR_Analytics[[#This Row],[Salary Hike]]/100</f>
        <v>0.13</v>
      </c>
      <c r="AB599" s="3">
        <v>3</v>
      </c>
      <c r="AC599" s="9" t="str">
        <f>VLOOKUP(AB599,Mapping!$E$2:$F$3,2,0)</f>
        <v>Excellent</v>
      </c>
      <c r="AD599" s="3">
        <v>4</v>
      </c>
      <c r="AE599" s="9" t="str">
        <f>VLOOKUP(AD599,Mapping!$E$16:$F$19,2,0)</f>
        <v>Satisfied</v>
      </c>
      <c r="AF599" s="3">
        <v>1</v>
      </c>
      <c r="AG599" s="3">
        <v>8</v>
      </c>
      <c r="AH599" s="3" t="str" cm="1">
        <f t="array" ref="AH599">_xlfn.IFS(HR_Analytics[[#This Row],[Total Working Years]]&lt;=2,"0-2",HR_Analytics[[#This Row],[Total Working Years]]&lt;=5,"2-5",HR_Analytics[[#This Row],[Total Working Years]]&lt;=10,"5-10",HR_Analytics[[#This Row],[Total Working Years]]&lt;=20,"10-20",HR_Analytics[[#This Row],[Total Working Years]]&lt;=40,"20-40")</f>
        <v>5-10</v>
      </c>
      <c r="AI599" s="3">
        <v>4</v>
      </c>
      <c r="AJ599" s="3">
        <v>3</v>
      </c>
      <c r="AK599" s="9" t="str">
        <f>VLOOKUP(AJ599,Mapping!$J$10:$K$13,2,0)</f>
        <v>Better</v>
      </c>
      <c r="AL599" s="3">
        <v>4</v>
      </c>
      <c r="AM599" s="3" t="str" cm="1">
        <f t="array" ref="AM599">_xlfn.IFS(HR_Analytics[[#This Row],[Years At Company]]&lt;=2,"0-2",HR_Analytics[[#This Row],[Years At Company]]&lt;=5,"2-5",HR_Analytics[[#This Row],[Years At Company]]&lt;=10,"5-10",HR_Analytics[[#This Row],[Years At Company]]&lt;=20,"10-20",HR_Analytics[[#This Row],[Years At Company]]&lt;=40,"20-40")</f>
        <v>2-5</v>
      </c>
      <c r="AN599" s="3">
        <v>3</v>
      </c>
      <c r="AO599" s="3" t="str" cm="1">
        <f t="array" ref="AO599">_xlfn.IFS(HR_Analytics[[#This Row],[Years In Current Role]]&lt;=2,"0-2",HR_Analytics[[#This Row],[Years In Current Role]]&lt;=5,"2-5",HR_Analytics[[#This Row],[Years In Current Role]]&lt;=10,"5-10",HR_Analytics[[#This Row],[Years In Current Role]]&lt;=15,"10-15",HR_Analytics[[#This Row],[Years In Current Role]]&gt;15,"Above 15")</f>
        <v>2-5</v>
      </c>
      <c r="AP599" s="3">
        <v>0</v>
      </c>
      <c r="AQ599" s="14" t="str" cm="1">
        <f t="array" ref="AQ599">_xlfn.IFS(HR_Analytics[[#This Row],[Years Since Last Promotion]]&lt;=2,"0-2",HR_Analytics[[#This Row],[Years Since Last Promotion]]&lt;=5,"2-5",HR_Analytics[[#This Row],[Years Since Last Promotion]]&lt;=10,"5-10",HR_Analytics[[#This Row],[Years Since Last Promotion]]&lt;=15,"10-15")</f>
        <v>0-2</v>
      </c>
      <c r="AR599" s="14">
        <v>2</v>
      </c>
      <c r="AS599" s="3" t="str" cm="1">
        <f t="array" ref="AS5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00" spans="1:45" x14ac:dyDescent="0.25">
      <c r="A600" s="12">
        <v>28</v>
      </c>
      <c r="B600" s="12" t="str" cm="1">
        <f t="array" ref="B600">_xlfn.IFS(HR_Analytics[[#This Row],[Age]]&lt;=30,"Below 30",HR_Analytics[[#This Row],[Age]]&lt;=40,"30-40",HR_Analytics[[#This Row],[Age]]&lt;=60,"40-60")</f>
        <v>Below 30</v>
      </c>
      <c r="C600" s="9" t="s">
        <v>10</v>
      </c>
      <c r="D600" s="9" t="s">
        <v>11</v>
      </c>
      <c r="E600" s="9" t="s">
        <v>19</v>
      </c>
      <c r="F600" s="3">
        <v>2</v>
      </c>
      <c r="G600" s="3" t="str" cm="1">
        <f t="array" ref="G600">_xlfn.IFS(HR_Analytics[[#This Row],[Distance From Home]]&lt;=5,"1-5",HR_Analytics[[#This Row],[Distance From Home]]&lt;=10,"5-10",HR_Analytics[[#This Row],[Distance From Home]]&lt;=15,"10-15",HR_Analytics[[#This Row],[Distance From Home]]&lt;=20,"15-20",HR_Analytics[[#This Row],[Distance From Home]]&gt;20,"Above 20")</f>
        <v>1-5</v>
      </c>
      <c r="H600" s="3">
        <v>4</v>
      </c>
      <c r="I600" s="9" t="str">
        <f>VLOOKUP(H600,Mapping!$J$2:$K$6,2,0)</f>
        <v>Masters</v>
      </c>
      <c r="J600" s="9" t="s">
        <v>25</v>
      </c>
      <c r="K600" s="3">
        <v>828</v>
      </c>
      <c r="L600" s="3">
        <v>3</v>
      </c>
      <c r="M600" s="9" t="str">
        <f>VLOOKUP(L600,Mapping!$A$2:$B$5,2,0)</f>
        <v>Neutral</v>
      </c>
      <c r="N600" s="9" t="s">
        <v>20</v>
      </c>
      <c r="O600" s="3">
        <v>3</v>
      </c>
      <c r="P600" s="9" t="str">
        <f>VLOOKUP(O600,Mapping!$A$9:$B$12,2,0)</f>
        <v>High</v>
      </c>
      <c r="Q600" s="3">
        <v>1</v>
      </c>
      <c r="R600" s="9" t="str">
        <f>VLOOKUP(Q600,Mapping!$A$16:$B$20,2,0)</f>
        <v>Entry Level</v>
      </c>
      <c r="S600" s="9" t="s">
        <v>21</v>
      </c>
      <c r="T600" s="3">
        <v>3</v>
      </c>
      <c r="U600" s="9" t="str">
        <f>VLOOKUP(T600,Mapping!$E$9:$F$12,2,0)</f>
        <v>Neutral</v>
      </c>
      <c r="V600" s="9" t="s">
        <v>16</v>
      </c>
      <c r="W600" s="5">
        <v>4382</v>
      </c>
      <c r="X600" s="3">
        <v>6</v>
      </c>
      <c r="Y600" s="9" t="s">
        <v>17</v>
      </c>
      <c r="Z600" s="4">
        <v>17</v>
      </c>
      <c r="AA600" s="24">
        <f>HR_Analytics[[#This Row],[Salary Hike]]/100</f>
        <v>0.17</v>
      </c>
      <c r="AB600" s="3">
        <v>3</v>
      </c>
      <c r="AC600" s="9" t="str">
        <f>VLOOKUP(AB600,Mapping!$E$2:$F$3,2,0)</f>
        <v>Excellent</v>
      </c>
      <c r="AD600" s="3">
        <v>4</v>
      </c>
      <c r="AE600" s="9" t="str">
        <f>VLOOKUP(AD600,Mapping!$E$16:$F$19,2,0)</f>
        <v>Satisfied</v>
      </c>
      <c r="AF600" s="3">
        <v>0</v>
      </c>
      <c r="AG600" s="3">
        <v>5</v>
      </c>
      <c r="AH600" s="3" t="str" cm="1">
        <f t="array" ref="AH600">_xlfn.IFS(HR_Analytics[[#This Row],[Total Working Years]]&lt;=2,"0-2",HR_Analytics[[#This Row],[Total Working Years]]&lt;=5,"2-5",HR_Analytics[[#This Row],[Total Working Years]]&lt;=10,"5-10",HR_Analytics[[#This Row],[Total Working Years]]&lt;=20,"10-20",HR_Analytics[[#This Row],[Total Working Years]]&lt;=40,"20-40")</f>
        <v>2-5</v>
      </c>
      <c r="AI600" s="3">
        <v>3</v>
      </c>
      <c r="AJ600" s="3">
        <v>2</v>
      </c>
      <c r="AK600" s="9" t="str">
        <f>VLOOKUP(AJ600,Mapping!$J$10:$K$13,2,0)</f>
        <v>Good</v>
      </c>
      <c r="AL600" s="3">
        <v>2</v>
      </c>
      <c r="AM600" s="3" t="str" cm="1">
        <f t="array" ref="AM600">_xlfn.IFS(HR_Analytics[[#This Row],[Years At Company]]&lt;=2,"0-2",HR_Analytics[[#This Row],[Years At Company]]&lt;=5,"2-5",HR_Analytics[[#This Row],[Years At Company]]&lt;=10,"5-10",HR_Analytics[[#This Row],[Years At Company]]&lt;=20,"10-20",HR_Analytics[[#This Row],[Years At Company]]&lt;=40,"20-40")</f>
        <v>0-2</v>
      </c>
      <c r="AN600" s="3">
        <v>2</v>
      </c>
      <c r="AO600" s="3" t="str" cm="1">
        <f t="array" ref="AO600">_xlfn.IFS(HR_Analytics[[#This Row],[Years In Current Role]]&lt;=2,"0-2",HR_Analytics[[#This Row],[Years In Current Role]]&lt;=5,"2-5",HR_Analytics[[#This Row],[Years In Current Role]]&lt;=10,"5-10",HR_Analytics[[#This Row],[Years In Current Role]]&lt;=15,"10-15",HR_Analytics[[#This Row],[Years In Current Role]]&gt;15,"Above 15")</f>
        <v>0-2</v>
      </c>
      <c r="AP600" s="3">
        <v>2</v>
      </c>
      <c r="AQ600" s="14" t="str" cm="1">
        <f t="array" ref="AQ600">_xlfn.IFS(HR_Analytics[[#This Row],[Years Since Last Promotion]]&lt;=2,"0-2",HR_Analytics[[#This Row],[Years Since Last Promotion]]&lt;=5,"2-5",HR_Analytics[[#This Row],[Years Since Last Promotion]]&lt;=10,"5-10",HR_Analytics[[#This Row],[Years Since Last Promotion]]&lt;=15,"10-15")</f>
        <v>0-2</v>
      </c>
      <c r="AR600" s="14">
        <v>1</v>
      </c>
      <c r="AS600" s="3" t="str" cm="1">
        <f t="array" ref="AS6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01" spans="1:45" x14ac:dyDescent="0.25">
      <c r="A601" s="12">
        <v>36</v>
      </c>
      <c r="B601" s="12" t="str" cm="1">
        <f t="array" ref="B601">_xlfn.IFS(HR_Analytics[[#This Row],[Age]]&lt;=30,"Below 30",HR_Analytics[[#This Row],[Age]]&lt;=40,"30-40",HR_Analytics[[#This Row],[Age]]&lt;=60,"40-60")</f>
        <v>30-40</v>
      </c>
      <c r="C601" s="9" t="s">
        <v>17</v>
      </c>
      <c r="D601" s="9" t="s">
        <v>11</v>
      </c>
      <c r="E601" s="9" t="s">
        <v>35</v>
      </c>
      <c r="F601" s="3">
        <v>13</v>
      </c>
      <c r="G601" s="3" t="str" cm="1">
        <f t="array" ref="G601">_xlfn.IFS(HR_Analytics[[#This Row],[Distance From Home]]&lt;=5,"1-5",HR_Analytics[[#This Row],[Distance From Home]]&lt;=10,"5-10",HR_Analytics[[#This Row],[Distance From Home]]&lt;=15,"10-15",HR_Analytics[[#This Row],[Distance From Home]]&lt;=20,"15-20",HR_Analytics[[#This Row],[Distance From Home]]&gt;20,"Above 20")</f>
        <v>10-15</v>
      </c>
      <c r="H601" s="3">
        <v>3</v>
      </c>
      <c r="I601" s="9" t="str">
        <f>VLOOKUP(H601,Mapping!$J$2:$K$6,2,0)</f>
        <v>Bachelors</v>
      </c>
      <c r="J601" s="9" t="s">
        <v>35</v>
      </c>
      <c r="K601" s="3">
        <v>829</v>
      </c>
      <c r="L601" s="3">
        <v>3</v>
      </c>
      <c r="M601" s="9" t="str">
        <f>VLOOKUP(L601,Mapping!$A$2:$B$5,2,0)</f>
        <v>Neutral</v>
      </c>
      <c r="N601" s="9" t="s">
        <v>20</v>
      </c>
      <c r="O601" s="3">
        <v>3</v>
      </c>
      <c r="P601" s="9" t="str">
        <f>VLOOKUP(O601,Mapping!$A$9:$B$12,2,0)</f>
        <v>High</v>
      </c>
      <c r="Q601" s="3">
        <v>1</v>
      </c>
      <c r="R601" s="9" t="str">
        <f>VLOOKUP(Q601,Mapping!$A$16:$B$20,2,0)</f>
        <v>Entry Level</v>
      </c>
      <c r="S601" s="9" t="s">
        <v>35</v>
      </c>
      <c r="T601" s="3">
        <v>2</v>
      </c>
      <c r="U601" s="9" t="str">
        <f>VLOOKUP(T601,Mapping!$E$9:$F$12,2,0)</f>
        <v>Dissatisfied</v>
      </c>
      <c r="V601" s="9" t="s">
        <v>22</v>
      </c>
      <c r="W601" s="5">
        <v>2143</v>
      </c>
      <c r="X601" s="3">
        <v>4</v>
      </c>
      <c r="Y601" s="9" t="s">
        <v>17</v>
      </c>
      <c r="Z601" s="4">
        <v>13</v>
      </c>
      <c r="AA601" s="24">
        <f>HR_Analytics[[#This Row],[Salary Hike]]/100</f>
        <v>0.13</v>
      </c>
      <c r="AB601" s="3">
        <v>3</v>
      </c>
      <c r="AC601" s="9" t="str">
        <f>VLOOKUP(AB601,Mapping!$E$2:$F$3,2,0)</f>
        <v>Excellent</v>
      </c>
      <c r="AD601" s="3">
        <v>2</v>
      </c>
      <c r="AE601" s="9" t="str">
        <f>VLOOKUP(AD601,Mapping!$E$16:$F$19,2,0)</f>
        <v>Dissatisfied</v>
      </c>
      <c r="AF601" s="3">
        <v>1</v>
      </c>
      <c r="AG601" s="3">
        <v>8</v>
      </c>
      <c r="AH601" s="3" t="str" cm="1">
        <f t="array" ref="AH601">_xlfn.IFS(HR_Analytics[[#This Row],[Total Working Years]]&lt;=2,"0-2",HR_Analytics[[#This Row],[Total Working Years]]&lt;=5,"2-5",HR_Analytics[[#This Row],[Total Working Years]]&lt;=10,"5-10",HR_Analytics[[#This Row],[Total Working Years]]&lt;=20,"10-20",HR_Analytics[[#This Row],[Total Working Years]]&lt;=40,"20-40")</f>
        <v>5-10</v>
      </c>
      <c r="AI601" s="3">
        <v>2</v>
      </c>
      <c r="AJ601" s="3">
        <v>3</v>
      </c>
      <c r="AK601" s="9" t="str">
        <f>VLOOKUP(AJ601,Mapping!$J$10:$K$13,2,0)</f>
        <v>Better</v>
      </c>
      <c r="AL601" s="3">
        <v>5</v>
      </c>
      <c r="AM601" s="3" t="str" cm="1">
        <f t="array" ref="AM601">_xlfn.IFS(HR_Analytics[[#This Row],[Years At Company]]&lt;=2,"0-2",HR_Analytics[[#This Row],[Years At Company]]&lt;=5,"2-5",HR_Analytics[[#This Row],[Years At Company]]&lt;=10,"5-10",HR_Analytics[[#This Row],[Years At Company]]&lt;=20,"10-20",HR_Analytics[[#This Row],[Years At Company]]&lt;=40,"20-40")</f>
        <v>2-5</v>
      </c>
      <c r="AN601" s="3">
        <v>2</v>
      </c>
      <c r="AO601" s="3" t="str" cm="1">
        <f t="array" ref="AO601">_xlfn.IFS(HR_Analytics[[#This Row],[Years In Current Role]]&lt;=2,"0-2",HR_Analytics[[#This Row],[Years In Current Role]]&lt;=5,"2-5",HR_Analytics[[#This Row],[Years In Current Role]]&lt;=10,"5-10",HR_Analytics[[#This Row],[Years In Current Role]]&lt;=15,"10-15",HR_Analytics[[#This Row],[Years In Current Role]]&gt;15,"Above 15")</f>
        <v>0-2</v>
      </c>
      <c r="AP601" s="3">
        <v>0</v>
      </c>
      <c r="AQ601" s="14" t="str" cm="1">
        <f t="array" ref="AQ601">_xlfn.IFS(HR_Analytics[[#This Row],[Years Since Last Promotion]]&lt;=2,"0-2",HR_Analytics[[#This Row],[Years Since Last Promotion]]&lt;=5,"2-5",HR_Analytics[[#This Row],[Years Since Last Promotion]]&lt;=10,"5-10",HR_Analytics[[#This Row],[Years Since Last Promotion]]&lt;=15,"10-15")</f>
        <v>0-2</v>
      </c>
      <c r="AR601" s="14">
        <v>4</v>
      </c>
      <c r="AS601" s="3" t="str" cm="1">
        <f t="array" ref="AS6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02" spans="1:45" x14ac:dyDescent="0.25">
      <c r="A602" s="12">
        <v>32</v>
      </c>
      <c r="B602" s="12" t="str" cm="1">
        <f t="array" ref="B602">_xlfn.IFS(HR_Analytics[[#This Row],[Age]]&lt;=30,"Below 30",HR_Analytics[[#This Row],[Age]]&lt;=40,"30-40",HR_Analytics[[#This Row],[Age]]&lt;=60,"40-60")</f>
        <v>30-40</v>
      </c>
      <c r="C602" s="9" t="s">
        <v>17</v>
      </c>
      <c r="D602" s="9" t="s">
        <v>11</v>
      </c>
      <c r="E602" s="9" t="s">
        <v>19</v>
      </c>
      <c r="F602" s="3">
        <v>4</v>
      </c>
      <c r="G602" s="3" t="str" cm="1">
        <f t="array" ref="G602">_xlfn.IFS(HR_Analytics[[#This Row],[Distance From Home]]&lt;=5,"1-5",HR_Analytics[[#This Row],[Distance From Home]]&lt;=10,"5-10",HR_Analytics[[#This Row],[Distance From Home]]&lt;=15,"10-15",HR_Analytics[[#This Row],[Distance From Home]]&lt;=20,"15-20",HR_Analytics[[#This Row],[Distance From Home]]&gt;20,"Above 20")</f>
        <v>1-5</v>
      </c>
      <c r="H602" s="3">
        <v>3</v>
      </c>
      <c r="I602" s="9" t="str">
        <f>VLOOKUP(H602,Mapping!$J$2:$K$6,2,0)</f>
        <v>Bachelors</v>
      </c>
      <c r="J602" s="9" t="s">
        <v>13</v>
      </c>
      <c r="K602" s="3">
        <v>830</v>
      </c>
      <c r="L602" s="3">
        <v>3</v>
      </c>
      <c r="M602" s="9" t="str">
        <f>VLOOKUP(L602,Mapping!$A$2:$B$5,2,0)</f>
        <v>Neutral</v>
      </c>
      <c r="N602" s="9" t="s">
        <v>14</v>
      </c>
      <c r="O602" s="3">
        <v>2</v>
      </c>
      <c r="P602" s="9" t="str">
        <f>VLOOKUP(O602,Mapping!$A$9:$B$12,2,0)</f>
        <v>Medium</v>
      </c>
      <c r="Q602" s="3">
        <v>2</v>
      </c>
      <c r="R602" s="9" t="str">
        <f>VLOOKUP(Q602,Mapping!$A$16:$B$20,2,0)</f>
        <v>Junior</v>
      </c>
      <c r="S602" s="9" t="s">
        <v>27</v>
      </c>
      <c r="T602" s="3">
        <v>3</v>
      </c>
      <c r="U602" s="9" t="str">
        <f>VLOOKUP(T602,Mapping!$E$9:$F$12,2,0)</f>
        <v>Neutral</v>
      </c>
      <c r="V602" s="9" t="s">
        <v>22</v>
      </c>
      <c r="W602" s="5">
        <v>6162</v>
      </c>
      <c r="X602" s="3">
        <v>1</v>
      </c>
      <c r="Y602" s="9" t="s">
        <v>17</v>
      </c>
      <c r="Z602" s="4">
        <v>12</v>
      </c>
      <c r="AA602" s="24">
        <f>HR_Analytics[[#This Row],[Salary Hike]]/100</f>
        <v>0.12</v>
      </c>
      <c r="AB602" s="3">
        <v>3</v>
      </c>
      <c r="AC602" s="9" t="str">
        <f>VLOOKUP(AB602,Mapping!$E$2:$F$3,2,0)</f>
        <v>Excellent</v>
      </c>
      <c r="AD602" s="3">
        <v>3</v>
      </c>
      <c r="AE602" s="9" t="str">
        <f>VLOOKUP(AD602,Mapping!$E$16:$F$19,2,0)</f>
        <v>Neutral</v>
      </c>
      <c r="AF602" s="3">
        <v>1</v>
      </c>
      <c r="AG602" s="3">
        <v>14</v>
      </c>
      <c r="AH602" s="3" t="str" cm="1">
        <f t="array" ref="AH602">_xlfn.IFS(HR_Analytics[[#This Row],[Total Working Years]]&lt;=2,"0-2",HR_Analytics[[#This Row],[Total Working Years]]&lt;=5,"2-5",HR_Analytics[[#This Row],[Total Working Years]]&lt;=10,"5-10",HR_Analytics[[#This Row],[Total Working Years]]&lt;=20,"10-20",HR_Analytics[[#This Row],[Total Working Years]]&lt;=40,"20-40")</f>
        <v>10-20</v>
      </c>
      <c r="AI602" s="3">
        <v>3</v>
      </c>
      <c r="AJ602" s="3">
        <v>3</v>
      </c>
      <c r="AK602" s="9" t="str">
        <f>VLOOKUP(AJ602,Mapping!$J$10:$K$13,2,0)</f>
        <v>Better</v>
      </c>
      <c r="AL602" s="3">
        <v>14</v>
      </c>
      <c r="AM602" s="3" t="str" cm="1">
        <f t="array" ref="AM602">_xlfn.IFS(HR_Analytics[[#This Row],[Years At Company]]&lt;=2,"0-2",HR_Analytics[[#This Row],[Years At Company]]&lt;=5,"2-5",HR_Analytics[[#This Row],[Years At Company]]&lt;=10,"5-10",HR_Analytics[[#This Row],[Years At Company]]&lt;=20,"10-20",HR_Analytics[[#This Row],[Years At Company]]&lt;=40,"20-40")</f>
        <v>10-20</v>
      </c>
      <c r="AN602" s="3">
        <v>13</v>
      </c>
      <c r="AO602" s="3" t="str" cm="1">
        <f t="array" ref="AO602">_xlfn.IFS(HR_Analytics[[#This Row],[Years In Current Role]]&lt;=2,"0-2",HR_Analytics[[#This Row],[Years In Current Role]]&lt;=5,"2-5",HR_Analytics[[#This Row],[Years In Current Role]]&lt;=10,"5-10",HR_Analytics[[#This Row],[Years In Current Role]]&lt;=15,"10-15",HR_Analytics[[#This Row],[Years In Current Role]]&gt;15,"Above 15")</f>
        <v>10-15</v>
      </c>
      <c r="AP602" s="3">
        <v>6</v>
      </c>
      <c r="AQ602" s="14" t="str" cm="1">
        <f t="array" ref="AQ602">_xlfn.IFS(HR_Analytics[[#This Row],[Years Since Last Promotion]]&lt;=2,"0-2",HR_Analytics[[#This Row],[Years Since Last Promotion]]&lt;=5,"2-5",HR_Analytics[[#This Row],[Years Since Last Promotion]]&lt;=10,"5-10",HR_Analytics[[#This Row],[Years Since Last Promotion]]&lt;=15,"10-15")</f>
        <v>5-10</v>
      </c>
      <c r="AR602" s="14">
        <v>8</v>
      </c>
      <c r="AS602" s="3" t="str" cm="1">
        <f t="array" ref="AS6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03" spans="1:45" x14ac:dyDescent="0.25">
      <c r="A603" s="12">
        <v>40</v>
      </c>
      <c r="B603" s="12" t="str" cm="1">
        <f t="array" ref="B603">_xlfn.IFS(HR_Analytics[[#This Row],[Age]]&lt;=30,"Below 30",HR_Analytics[[#This Row],[Age]]&lt;=40,"30-40",HR_Analytics[[#This Row],[Age]]&lt;=60,"40-60")</f>
        <v>30-40</v>
      </c>
      <c r="C603" s="9" t="s">
        <v>17</v>
      </c>
      <c r="D603" s="9" t="s">
        <v>18</v>
      </c>
      <c r="E603" s="9" t="s">
        <v>19</v>
      </c>
      <c r="F603" s="3">
        <v>16</v>
      </c>
      <c r="G603" s="3" t="str" cm="1">
        <f t="array" ref="G603">_xlfn.IFS(HR_Analytics[[#This Row],[Distance From Home]]&lt;=5,"1-5",HR_Analytics[[#This Row],[Distance From Home]]&lt;=10,"5-10",HR_Analytics[[#This Row],[Distance From Home]]&lt;=15,"10-15",HR_Analytics[[#This Row],[Distance From Home]]&lt;=20,"15-20",HR_Analytics[[#This Row],[Distance From Home]]&gt;20,"Above 20")</f>
        <v>15-20</v>
      </c>
      <c r="H603" s="3">
        <v>4</v>
      </c>
      <c r="I603" s="9" t="str">
        <f>VLOOKUP(H603,Mapping!$J$2:$K$6,2,0)</f>
        <v>Masters</v>
      </c>
      <c r="J603" s="9" t="s">
        <v>25</v>
      </c>
      <c r="K603" s="3">
        <v>832</v>
      </c>
      <c r="L603" s="3">
        <v>1</v>
      </c>
      <c r="M603" s="9" t="str">
        <f>VLOOKUP(L603,Mapping!$A$2:$B$5,2,0)</f>
        <v>Very Dissatisfied</v>
      </c>
      <c r="N603" s="9" t="s">
        <v>20</v>
      </c>
      <c r="O603" s="3">
        <v>2</v>
      </c>
      <c r="P603" s="9" t="str">
        <f>VLOOKUP(O603,Mapping!$A$9:$B$12,2,0)</f>
        <v>Medium</v>
      </c>
      <c r="Q603" s="3">
        <v>2</v>
      </c>
      <c r="R603" s="9" t="str">
        <f>VLOOKUP(Q603,Mapping!$A$16:$B$20,2,0)</f>
        <v>Junior</v>
      </c>
      <c r="S603" s="9" t="s">
        <v>24</v>
      </c>
      <c r="T603" s="3">
        <v>3</v>
      </c>
      <c r="U603" s="9" t="str">
        <f>VLOOKUP(T603,Mapping!$E$9:$F$12,2,0)</f>
        <v>Neutral</v>
      </c>
      <c r="V603" s="9" t="s">
        <v>16</v>
      </c>
      <c r="W603" s="5">
        <v>5094</v>
      </c>
      <c r="X603" s="3">
        <v>6</v>
      </c>
      <c r="Y603" s="9" t="s">
        <v>17</v>
      </c>
      <c r="Z603" s="4">
        <v>14</v>
      </c>
      <c r="AA603" s="24">
        <f>HR_Analytics[[#This Row],[Salary Hike]]/100</f>
        <v>0.14000000000000001</v>
      </c>
      <c r="AB603" s="3">
        <v>3</v>
      </c>
      <c r="AC603" s="9" t="str">
        <f>VLOOKUP(AB603,Mapping!$E$2:$F$3,2,0)</f>
        <v>Excellent</v>
      </c>
      <c r="AD603" s="3">
        <v>4</v>
      </c>
      <c r="AE603" s="9" t="str">
        <f>VLOOKUP(AD603,Mapping!$E$16:$F$19,2,0)</f>
        <v>Satisfied</v>
      </c>
      <c r="AF603" s="3">
        <v>0</v>
      </c>
      <c r="AG603" s="3">
        <v>10</v>
      </c>
      <c r="AH603" s="3" t="str" cm="1">
        <f t="array" ref="AH603">_xlfn.IFS(HR_Analytics[[#This Row],[Total Working Years]]&lt;=2,"0-2",HR_Analytics[[#This Row],[Total Working Years]]&lt;=5,"2-5",HR_Analytics[[#This Row],[Total Working Years]]&lt;=10,"5-10",HR_Analytics[[#This Row],[Total Working Years]]&lt;=20,"10-20",HR_Analytics[[#This Row],[Total Working Years]]&lt;=40,"20-40")</f>
        <v>5-10</v>
      </c>
      <c r="AI603" s="3">
        <v>6</v>
      </c>
      <c r="AJ603" s="3">
        <v>3</v>
      </c>
      <c r="AK603" s="9" t="str">
        <f>VLOOKUP(AJ603,Mapping!$J$10:$K$13,2,0)</f>
        <v>Better</v>
      </c>
      <c r="AL603" s="3">
        <v>1</v>
      </c>
      <c r="AM603" s="3" t="str" cm="1">
        <f t="array" ref="AM603">_xlfn.IFS(HR_Analytics[[#This Row],[Years At Company]]&lt;=2,"0-2",HR_Analytics[[#This Row],[Years At Company]]&lt;=5,"2-5",HR_Analytics[[#This Row],[Years At Company]]&lt;=10,"5-10",HR_Analytics[[#This Row],[Years At Company]]&lt;=20,"10-20",HR_Analytics[[#This Row],[Years At Company]]&lt;=40,"20-40")</f>
        <v>0-2</v>
      </c>
      <c r="AN603" s="3">
        <v>0</v>
      </c>
      <c r="AO603" s="3" t="str" cm="1">
        <f t="array" ref="AO603">_xlfn.IFS(HR_Analytics[[#This Row],[Years In Current Role]]&lt;=2,"0-2",HR_Analytics[[#This Row],[Years In Current Role]]&lt;=5,"2-5",HR_Analytics[[#This Row],[Years In Current Role]]&lt;=10,"5-10",HR_Analytics[[#This Row],[Years In Current Role]]&lt;=15,"10-15",HR_Analytics[[#This Row],[Years In Current Role]]&gt;15,"Above 15")</f>
        <v>0-2</v>
      </c>
      <c r="AP603" s="3">
        <v>0</v>
      </c>
      <c r="AQ603" s="14" t="str" cm="1">
        <f t="array" ref="AQ603">_xlfn.IFS(HR_Analytics[[#This Row],[Years Since Last Promotion]]&lt;=2,"0-2",HR_Analytics[[#This Row],[Years Since Last Promotion]]&lt;=5,"2-5",HR_Analytics[[#This Row],[Years Since Last Promotion]]&lt;=10,"5-10",HR_Analytics[[#This Row],[Years Since Last Promotion]]&lt;=15,"10-15")</f>
        <v>0-2</v>
      </c>
      <c r="AR603" s="14">
        <v>0</v>
      </c>
      <c r="AS603" s="3" t="str" cm="1">
        <f t="array" ref="AS6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04" spans="1:45" x14ac:dyDescent="0.25">
      <c r="A604" s="12">
        <v>30</v>
      </c>
      <c r="B604" s="12" t="str" cm="1">
        <f t="array" ref="B604">_xlfn.IFS(HR_Analytics[[#This Row],[Age]]&lt;=30,"Below 30",HR_Analytics[[#This Row],[Age]]&lt;=40,"30-40",HR_Analytics[[#This Row],[Age]]&lt;=60,"40-60")</f>
        <v>Below 30</v>
      </c>
      <c r="C604" s="9" t="s">
        <v>17</v>
      </c>
      <c r="D604" s="9" t="s">
        <v>11</v>
      </c>
      <c r="E604" s="9" t="s">
        <v>19</v>
      </c>
      <c r="F604" s="3">
        <v>2</v>
      </c>
      <c r="G604" s="3" t="str" cm="1">
        <f t="array" ref="G604">_xlfn.IFS(HR_Analytics[[#This Row],[Distance From Home]]&lt;=5,"1-5",HR_Analytics[[#This Row],[Distance From Home]]&lt;=10,"5-10",HR_Analytics[[#This Row],[Distance From Home]]&lt;=15,"10-15",HR_Analytics[[#This Row],[Distance From Home]]&lt;=20,"15-20",HR_Analytics[[#This Row],[Distance From Home]]&gt;20,"Above 20")</f>
        <v>1-5</v>
      </c>
      <c r="H604" s="3">
        <v>3</v>
      </c>
      <c r="I604" s="9" t="str">
        <f>VLOOKUP(H604,Mapping!$J$2:$K$6,2,0)</f>
        <v>Bachelors</v>
      </c>
      <c r="J604" s="9" t="s">
        <v>25</v>
      </c>
      <c r="K604" s="3">
        <v>833</v>
      </c>
      <c r="L604" s="3">
        <v>3</v>
      </c>
      <c r="M604" s="9" t="str">
        <f>VLOOKUP(L604,Mapping!$A$2:$B$5,2,0)</f>
        <v>Neutral</v>
      </c>
      <c r="N604" s="9" t="s">
        <v>14</v>
      </c>
      <c r="O604" s="3">
        <v>2</v>
      </c>
      <c r="P604" s="9" t="str">
        <f>VLOOKUP(O604,Mapping!$A$9:$B$12,2,0)</f>
        <v>Medium</v>
      </c>
      <c r="Q604" s="3">
        <v>2</v>
      </c>
      <c r="R604" s="9" t="str">
        <f>VLOOKUP(Q604,Mapping!$A$16:$B$20,2,0)</f>
        <v>Junior</v>
      </c>
      <c r="S604" s="9" t="s">
        <v>27</v>
      </c>
      <c r="T604" s="3">
        <v>4</v>
      </c>
      <c r="U604" s="9" t="str">
        <f>VLOOKUP(T604,Mapping!$E$9:$F$12,2,0)</f>
        <v>Satisfied</v>
      </c>
      <c r="V604" s="9" t="s">
        <v>16</v>
      </c>
      <c r="W604" s="5">
        <v>6877</v>
      </c>
      <c r="X604" s="3">
        <v>5</v>
      </c>
      <c r="Y604" s="9" t="s">
        <v>10</v>
      </c>
      <c r="Z604" s="4">
        <v>24</v>
      </c>
      <c r="AA604" s="24">
        <f>HR_Analytics[[#This Row],[Salary Hike]]/100</f>
        <v>0.24</v>
      </c>
      <c r="AB604" s="3">
        <v>4</v>
      </c>
      <c r="AC604" s="9" t="str">
        <f>VLOOKUP(AB604,Mapping!$E$2:$F$3,2,0)</f>
        <v>Outstanding</v>
      </c>
      <c r="AD604" s="3">
        <v>2</v>
      </c>
      <c r="AE604" s="9" t="str">
        <f>VLOOKUP(AD604,Mapping!$E$16:$F$19,2,0)</f>
        <v>Dissatisfied</v>
      </c>
      <c r="AF604" s="3">
        <v>0</v>
      </c>
      <c r="AG604" s="3">
        <v>12</v>
      </c>
      <c r="AH604" s="3" t="str" cm="1">
        <f t="array" ref="AH604">_xlfn.IFS(HR_Analytics[[#This Row],[Total Working Years]]&lt;=2,"0-2",HR_Analytics[[#This Row],[Total Working Years]]&lt;=5,"2-5",HR_Analytics[[#This Row],[Total Working Years]]&lt;=10,"5-10",HR_Analytics[[#This Row],[Total Working Years]]&lt;=20,"10-20",HR_Analytics[[#This Row],[Total Working Years]]&lt;=40,"20-40")</f>
        <v>10-20</v>
      </c>
      <c r="AI604" s="3">
        <v>4</v>
      </c>
      <c r="AJ604" s="3">
        <v>2</v>
      </c>
      <c r="AK604" s="9" t="str">
        <f>VLOOKUP(AJ604,Mapping!$J$10:$K$13,2,0)</f>
        <v>Good</v>
      </c>
      <c r="AL604" s="3">
        <v>0</v>
      </c>
      <c r="AM604" s="3" t="str" cm="1">
        <f t="array" ref="AM604">_xlfn.IFS(HR_Analytics[[#This Row],[Years At Company]]&lt;=2,"0-2",HR_Analytics[[#This Row],[Years At Company]]&lt;=5,"2-5",HR_Analytics[[#This Row],[Years At Company]]&lt;=10,"5-10",HR_Analytics[[#This Row],[Years At Company]]&lt;=20,"10-20",HR_Analytics[[#This Row],[Years At Company]]&lt;=40,"20-40")</f>
        <v>0-2</v>
      </c>
      <c r="AN604" s="3">
        <v>0</v>
      </c>
      <c r="AO604" s="3" t="str" cm="1">
        <f t="array" ref="AO604">_xlfn.IFS(HR_Analytics[[#This Row],[Years In Current Role]]&lt;=2,"0-2",HR_Analytics[[#This Row],[Years In Current Role]]&lt;=5,"2-5",HR_Analytics[[#This Row],[Years In Current Role]]&lt;=10,"5-10",HR_Analytics[[#This Row],[Years In Current Role]]&lt;=15,"10-15",HR_Analytics[[#This Row],[Years In Current Role]]&gt;15,"Above 15")</f>
        <v>0-2</v>
      </c>
      <c r="AP604" s="3">
        <v>0</v>
      </c>
      <c r="AQ604" s="14" t="str" cm="1">
        <f t="array" ref="AQ604">_xlfn.IFS(HR_Analytics[[#This Row],[Years Since Last Promotion]]&lt;=2,"0-2",HR_Analytics[[#This Row],[Years Since Last Promotion]]&lt;=5,"2-5",HR_Analytics[[#This Row],[Years Since Last Promotion]]&lt;=10,"5-10",HR_Analytics[[#This Row],[Years Since Last Promotion]]&lt;=15,"10-15")</f>
        <v>0-2</v>
      </c>
      <c r="AR604" s="14">
        <v>0</v>
      </c>
      <c r="AS604" s="3" t="str" cm="1">
        <f t="array" ref="AS6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05" spans="1:45" x14ac:dyDescent="0.25">
      <c r="A605" s="12">
        <v>45</v>
      </c>
      <c r="B605" s="12" t="str" cm="1">
        <f t="array" ref="B605">_xlfn.IFS(HR_Analytics[[#This Row],[Age]]&lt;=30,"Below 30",HR_Analytics[[#This Row],[Age]]&lt;=40,"30-40",HR_Analytics[[#This Row],[Age]]&lt;=60,"40-60")</f>
        <v>40-60</v>
      </c>
      <c r="C605" s="9" t="s">
        <v>17</v>
      </c>
      <c r="D605" s="9" t="s">
        <v>11</v>
      </c>
      <c r="E605" s="9" t="s">
        <v>19</v>
      </c>
      <c r="F605" s="3">
        <v>2</v>
      </c>
      <c r="G605" s="3" t="str" cm="1">
        <f t="array" ref="G605">_xlfn.IFS(HR_Analytics[[#This Row],[Distance From Home]]&lt;=5,"1-5",HR_Analytics[[#This Row],[Distance From Home]]&lt;=10,"5-10",HR_Analytics[[#This Row],[Distance From Home]]&lt;=15,"10-15",HR_Analytics[[#This Row],[Distance From Home]]&lt;=20,"15-20",HR_Analytics[[#This Row],[Distance From Home]]&gt;20,"Above 20")</f>
        <v>1-5</v>
      </c>
      <c r="H605" s="3">
        <v>3</v>
      </c>
      <c r="I605" s="9" t="str">
        <f>VLOOKUP(H605,Mapping!$J$2:$K$6,2,0)</f>
        <v>Bachelors</v>
      </c>
      <c r="J605" s="9" t="s">
        <v>13</v>
      </c>
      <c r="K605" s="3">
        <v>834</v>
      </c>
      <c r="L605" s="3">
        <v>2</v>
      </c>
      <c r="M605" s="9" t="str">
        <f>VLOOKUP(L605,Mapping!$A$2:$B$5,2,0)</f>
        <v>Dissatisfied</v>
      </c>
      <c r="N605" s="9" t="s">
        <v>14</v>
      </c>
      <c r="O605" s="3">
        <v>2</v>
      </c>
      <c r="P605" s="9" t="str">
        <f>VLOOKUP(O605,Mapping!$A$9:$B$12,2,0)</f>
        <v>Medium</v>
      </c>
      <c r="Q605" s="3">
        <v>1</v>
      </c>
      <c r="R605" s="9" t="str">
        <f>VLOOKUP(Q605,Mapping!$A$16:$B$20,2,0)</f>
        <v>Entry Level</v>
      </c>
      <c r="S605" s="9" t="s">
        <v>21</v>
      </c>
      <c r="T605" s="3">
        <v>3</v>
      </c>
      <c r="U605" s="9" t="str">
        <f>VLOOKUP(T605,Mapping!$E$9:$F$12,2,0)</f>
        <v>Neutral</v>
      </c>
      <c r="V605" s="9" t="s">
        <v>16</v>
      </c>
      <c r="W605" s="5">
        <v>2274</v>
      </c>
      <c r="X605" s="3">
        <v>1</v>
      </c>
      <c r="Y605" s="9" t="s">
        <v>17</v>
      </c>
      <c r="Z605" s="4">
        <v>14</v>
      </c>
      <c r="AA605" s="24">
        <f>HR_Analytics[[#This Row],[Salary Hike]]/100</f>
        <v>0.14000000000000001</v>
      </c>
      <c r="AB605" s="3">
        <v>3</v>
      </c>
      <c r="AC605" s="9" t="str">
        <f>VLOOKUP(AB605,Mapping!$E$2:$F$3,2,0)</f>
        <v>Excellent</v>
      </c>
      <c r="AD605" s="3">
        <v>4</v>
      </c>
      <c r="AE605" s="9" t="str">
        <f>VLOOKUP(AD605,Mapping!$E$16:$F$19,2,0)</f>
        <v>Satisfied</v>
      </c>
      <c r="AF605" s="3">
        <v>0</v>
      </c>
      <c r="AG605" s="3">
        <v>1</v>
      </c>
      <c r="AH605" s="3" t="str" cm="1">
        <f t="array" ref="AH605">_xlfn.IFS(HR_Analytics[[#This Row],[Total Working Years]]&lt;=2,"0-2",HR_Analytics[[#This Row],[Total Working Years]]&lt;=5,"2-5",HR_Analytics[[#This Row],[Total Working Years]]&lt;=10,"5-10",HR_Analytics[[#This Row],[Total Working Years]]&lt;=20,"10-20",HR_Analytics[[#This Row],[Total Working Years]]&lt;=40,"20-40")</f>
        <v>0-2</v>
      </c>
      <c r="AI605" s="3">
        <v>3</v>
      </c>
      <c r="AJ605" s="3">
        <v>3</v>
      </c>
      <c r="AK605" s="9" t="str">
        <f>VLOOKUP(AJ605,Mapping!$J$10:$K$13,2,0)</f>
        <v>Better</v>
      </c>
      <c r="AL605" s="3">
        <v>1</v>
      </c>
      <c r="AM605" s="3" t="str" cm="1">
        <f t="array" ref="AM605">_xlfn.IFS(HR_Analytics[[#This Row],[Years At Company]]&lt;=2,"0-2",HR_Analytics[[#This Row],[Years At Company]]&lt;=5,"2-5",HR_Analytics[[#This Row],[Years At Company]]&lt;=10,"5-10",HR_Analytics[[#This Row],[Years At Company]]&lt;=20,"10-20",HR_Analytics[[#This Row],[Years At Company]]&lt;=40,"20-40")</f>
        <v>0-2</v>
      </c>
      <c r="AN605" s="3">
        <v>0</v>
      </c>
      <c r="AO605" s="3" t="str" cm="1">
        <f t="array" ref="AO605">_xlfn.IFS(HR_Analytics[[#This Row],[Years In Current Role]]&lt;=2,"0-2",HR_Analytics[[#This Row],[Years In Current Role]]&lt;=5,"2-5",HR_Analytics[[#This Row],[Years In Current Role]]&lt;=10,"5-10",HR_Analytics[[#This Row],[Years In Current Role]]&lt;=15,"10-15",HR_Analytics[[#This Row],[Years In Current Role]]&gt;15,"Above 15")</f>
        <v>0-2</v>
      </c>
      <c r="AP605" s="3">
        <v>0</v>
      </c>
      <c r="AQ605" s="14" t="str" cm="1">
        <f t="array" ref="AQ605">_xlfn.IFS(HR_Analytics[[#This Row],[Years Since Last Promotion]]&lt;=2,"0-2",HR_Analytics[[#This Row],[Years Since Last Promotion]]&lt;=5,"2-5",HR_Analytics[[#This Row],[Years Since Last Promotion]]&lt;=10,"5-10",HR_Analytics[[#This Row],[Years Since Last Promotion]]&lt;=15,"10-15")</f>
        <v>0-2</v>
      </c>
      <c r="AR605" s="14">
        <v>0</v>
      </c>
      <c r="AS605" s="3" t="str" cm="1">
        <f t="array" ref="AS6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06" spans="1:45" x14ac:dyDescent="0.25">
      <c r="A606" s="12">
        <v>42</v>
      </c>
      <c r="B606" s="12" t="str" cm="1">
        <f t="array" ref="B606">_xlfn.IFS(HR_Analytics[[#This Row],[Age]]&lt;=30,"Below 30",HR_Analytics[[#This Row],[Age]]&lt;=40,"30-40",HR_Analytics[[#This Row],[Age]]&lt;=60,"40-60")</f>
        <v>40-60</v>
      </c>
      <c r="C606" s="9" t="s">
        <v>17</v>
      </c>
      <c r="D606" s="9" t="s">
        <v>11</v>
      </c>
      <c r="E606" s="9" t="s">
        <v>19</v>
      </c>
      <c r="F606" s="3">
        <v>29</v>
      </c>
      <c r="G606" s="3" t="str" cm="1">
        <f t="array" ref="G606">_xlfn.IFS(HR_Analytics[[#This Row],[Distance From Home]]&lt;=5,"1-5",HR_Analytics[[#This Row],[Distance From Home]]&lt;=10,"5-10",HR_Analytics[[#This Row],[Distance From Home]]&lt;=15,"10-15",HR_Analytics[[#This Row],[Distance From Home]]&lt;=20,"15-20",HR_Analytics[[#This Row],[Distance From Home]]&gt;20,"Above 20")</f>
        <v>Above 20</v>
      </c>
      <c r="H606" s="3">
        <v>3</v>
      </c>
      <c r="I606" s="9" t="str">
        <f>VLOOKUP(H606,Mapping!$J$2:$K$6,2,0)</f>
        <v>Bachelors</v>
      </c>
      <c r="J606" s="9" t="s">
        <v>13</v>
      </c>
      <c r="K606" s="3">
        <v>836</v>
      </c>
      <c r="L606" s="3">
        <v>2</v>
      </c>
      <c r="M606" s="9" t="str">
        <f>VLOOKUP(L606,Mapping!$A$2:$B$5,2,0)</f>
        <v>Dissatisfied</v>
      </c>
      <c r="N606" s="9" t="s">
        <v>20</v>
      </c>
      <c r="O606" s="3">
        <v>3</v>
      </c>
      <c r="P606" s="9" t="str">
        <f>VLOOKUP(O606,Mapping!$A$9:$B$12,2,0)</f>
        <v>High</v>
      </c>
      <c r="Q606" s="3">
        <v>2</v>
      </c>
      <c r="R606" s="9" t="str">
        <f>VLOOKUP(Q606,Mapping!$A$16:$B$20,2,0)</f>
        <v>Junior</v>
      </c>
      <c r="S606" s="9" t="s">
        <v>27</v>
      </c>
      <c r="T606" s="3">
        <v>2</v>
      </c>
      <c r="U606" s="9" t="str">
        <f>VLOOKUP(T606,Mapping!$E$9:$F$12,2,0)</f>
        <v>Dissatisfied</v>
      </c>
      <c r="V606" s="9" t="s">
        <v>22</v>
      </c>
      <c r="W606" s="5">
        <v>4434</v>
      </c>
      <c r="X606" s="3">
        <v>1</v>
      </c>
      <c r="Y606" s="9" t="s">
        <v>17</v>
      </c>
      <c r="Z606" s="4">
        <v>13</v>
      </c>
      <c r="AA606" s="24">
        <f>HR_Analytics[[#This Row],[Salary Hike]]/100</f>
        <v>0.13</v>
      </c>
      <c r="AB606" s="3">
        <v>3</v>
      </c>
      <c r="AC606" s="9" t="str">
        <f>VLOOKUP(AB606,Mapping!$E$2:$F$3,2,0)</f>
        <v>Excellent</v>
      </c>
      <c r="AD606" s="3">
        <v>4</v>
      </c>
      <c r="AE606" s="9" t="str">
        <f>VLOOKUP(AD606,Mapping!$E$16:$F$19,2,0)</f>
        <v>Satisfied</v>
      </c>
      <c r="AF606" s="3">
        <v>1</v>
      </c>
      <c r="AG606" s="3">
        <v>10</v>
      </c>
      <c r="AH606" s="3" t="str" cm="1">
        <f t="array" ref="AH606">_xlfn.IFS(HR_Analytics[[#This Row],[Total Working Years]]&lt;=2,"0-2",HR_Analytics[[#This Row],[Total Working Years]]&lt;=5,"2-5",HR_Analytics[[#This Row],[Total Working Years]]&lt;=10,"5-10",HR_Analytics[[#This Row],[Total Working Years]]&lt;=20,"10-20",HR_Analytics[[#This Row],[Total Working Years]]&lt;=40,"20-40")</f>
        <v>5-10</v>
      </c>
      <c r="AI606" s="3">
        <v>3</v>
      </c>
      <c r="AJ606" s="3">
        <v>2</v>
      </c>
      <c r="AK606" s="9" t="str">
        <f>VLOOKUP(AJ606,Mapping!$J$10:$K$13,2,0)</f>
        <v>Good</v>
      </c>
      <c r="AL606" s="3">
        <v>9</v>
      </c>
      <c r="AM606" s="3" t="str" cm="1">
        <f t="array" ref="AM606">_xlfn.IFS(HR_Analytics[[#This Row],[Years At Company]]&lt;=2,"0-2",HR_Analytics[[#This Row],[Years At Company]]&lt;=5,"2-5",HR_Analytics[[#This Row],[Years At Company]]&lt;=10,"5-10",HR_Analytics[[#This Row],[Years At Company]]&lt;=20,"10-20",HR_Analytics[[#This Row],[Years At Company]]&lt;=40,"20-40")</f>
        <v>5-10</v>
      </c>
      <c r="AN606" s="3">
        <v>8</v>
      </c>
      <c r="AO606" s="3" t="str" cm="1">
        <f t="array" ref="AO606">_xlfn.IFS(HR_Analytics[[#This Row],[Years In Current Role]]&lt;=2,"0-2",HR_Analytics[[#This Row],[Years In Current Role]]&lt;=5,"2-5",HR_Analytics[[#This Row],[Years In Current Role]]&lt;=10,"5-10",HR_Analytics[[#This Row],[Years In Current Role]]&lt;=15,"10-15",HR_Analytics[[#This Row],[Years In Current Role]]&gt;15,"Above 15")</f>
        <v>5-10</v>
      </c>
      <c r="AP606" s="3">
        <v>7</v>
      </c>
      <c r="AQ606" s="14" t="str" cm="1">
        <f t="array" ref="AQ606">_xlfn.IFS(HR_Analytics[[#This Row],[Years Since Last Promotion]]&lt;=2,"0-2",HR_Analytics[[#This Row],[Years Since Last Promotion]]&lt;=5,"2-5",HR_Analytics[[#This Row],[Years Since Last Promotion]]&lt;=10,"5-10",HR_Analytics[[#This Row],[Years Since Last Promotion]]&lt;=15,"10-15")</f>
        <v>5-10</v>
      </c>
      <c r="AR606" s="14">
        <v>8</v>
      </c>
      <c r="AS606" s="3" t="str" cm="1">
        <f t="array" ref="AS6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07" spans="1:45" x14ac:dyDescent="0.25">
      <c r="A607" s="12">
        <v>38</v>
      </c>
      <c r="B607" s="12" t="str" cm="1">
        <f t="array" ref="B607">_xlfn.IFS(HR_Analytics[[#This Row],[Age]]&lt;=30,"Below 30",HR_Analytics[[#This Row],[Age]]&lt;=40,"30-40",HR_Analytics[[#This Row],[Age]]&lt;=60,"40-60")</f>
        <v>30-40</v>
      </c>
      <c r="C607" s="9" t="s">
        <v>17</v>
      </c>
      <c r="D607" s="9" t="s">
        <v>18</v>
      </c>
      <c r="E607" s="9" t="s">
        <v>19</v>
      </c>
      <c r="F607" s="3">
        <v>12</v>
      </c>
      <c r="G607" s="3" t="str" cm="1">
        <f t="array" ref="G607">_xlfn.IFS(HR_Analytics[[#This Row],[Distance From Home]]&lt;=5,"1-5",HR_Analytics[[#This Row],[Distance From Home]]&lt;=10,"5-10",HR_Analytics[[#This Row],[Distance From Home]]&lt;=15,"10-15",HR_Analytics[[#This Row],[Distance From Home]]&lt;=20,"15-20",HR_Analytics[[#This Row],[Distance From Home]]&gt;20,"Above 20")</f>
        <v>10-15</v>
      </c>
      <c r="H607" s="3">
        <v>3</v>
      </c>
      <c r="I607" s="9" t="str">
        <f>VLOOKUP(H607,Mapping!$J$2:$K$6,2,0)</f>
        <v>Bachelors</v>
      </c>
      <c r="J607" s="9" t="s">
        <v>13</v>
      </c>
      <c r="K607" s="3">
        <v>837</v>
      </c>
      <c r="L607" s="3">
        <v>1</v>
      </c>
      <c r="M607" s="9" t="str">
        <f>VLOOKUP(L607,Mapping!$A$2:$B$5,2,0)</f>
        <v>Very Dissatisfied</v>
      </c>
      <c r="N607" s="9" t="s">
        <v>20</v>
      </c>
      <c r="O607" s="3">
        <v>2</v>
      </c>
      <c r="P607" s="9" t="str">
        <f>VLOOKUP(O607,Mapping!$A$9:$B$12,2,0)</f>
        <v>Medium</v>
      </c>
      <c r="Q607" s="3">
        <v>2</v>
      </c>
      <c r="R607" s="9" t="str">
        <f>VLOOKUP(Q607,Mapping!$A$16:$B$20,2,0)</f>
        <v>Junior</v>
      </c>
      <c r="S607" s="9" t="s">
        <v>28</v>
      </c>
      <c r="T607" s="3">
        <v>1</v>
      </c>
      <c r="U607" s="9" t="str">
        <f>VLOOKUP(T607,Mapping!$E$9:$F$12,2,0)</f>
        <v>Very Dissatisfied</v>
      </c>
      <c r="V607" s="9" t="s">
        <v>26</v>
      </c>
      <c r="W607" s="5">
        <v>6288</v>
      </c>
      <c r="X607" s="3">
        <v>2</v>
      </c>
      <c r="Y607" s="9" t="s">
        <v>17</v>
      </c>
      <c r="Z607" s="4">
        <v>15</v>
      </c>
      <c r="AA607" s="24">
        <f>HR_Analytics[[#This Row],[Salary Hike]]/100</f>
        <v>0.15</v>
      </c>
      <c r="AB607" s="3">
        <v>3</v>
      </c>
      <c r="AC607" s="9" t="str">
        <f>VLOOKUP(AB607,Mapping!$E$2:$F$3,2,0)</f>
        <v>Excellent</v>
      </c>
      <c r="AD607" s="3">
        <v>3</v>
      </c>
      <c r="AE607" s="9" t="str">
        <f>VLOOKUP(AD607,Mapping!$E$16:$F$19,2,0)</f>
        <v>Neutral</v>
      </c>
      <c r="AF607" s="3">
        <v>1</v>
      </c>
      <c r="AG607" s="3">
        <v>13</v>
      </c>
      <c r="AH607" s="3" t="str" cm="1">
        <f t="array" ref="AH607">_xlfn.IFS(HR_Analytics[[#This Row],[Total Working Years]]&lt;=2,"0-2",HR_Analytics[[#This Row],[Total Working Years]]&lt;=5,"2-5",HR_Analytics[[#This Row],[Total Working Years]]&lt;=10,"5-10",HR_Analytics[[#This Row],[Total Working Years]]&lt;=20,"10-20",HR_Analytics[[#This Row],[Total Working Years]]&lt;=40,"20-40")</f>
        <v>10-20</v>
      </c>
      <c r="AI607" s="3">
        <v>3</v>
      </c>
      <c r="AJ607" s="3">
        <v>2</v>
      </c>
      <c r="AK607" s="9" t="str">
        <f>VLOOKUP(AJ607,Mapping!$J$10:$K$13,2,0)</f>
        <v>Good</v>
      </c>
      <c r="AL607" s="3">
        <v>4</v>
      </c>
      <c r="AM607" s="3" t="str" cm="1">
        <f t="array" ref="AM607">_xlfn.IFS(HR_Analytics[[#This Row],[Years At Company]]&lt;=2,"0-2",HR_Analytics[[#This Row],[Years At Company]]&lt;=5,"2-5",HR_Analytics[[#This Row],[Years At Company]]&lt;=10,"5-10",HR_Analytics[[#This Row],[Years At Company]]&lt;=20,"10-20",HR_Analytics[[#This Row],[Years At Company]]&lt;=40,"20-40")</f>
        <v>2-5</v>
      </c>
      <c r="AN607" s="3">
        <v>3</v>
      </c>
      <c r="AO607" s="3" t="str" cm="1">
        <f t="array" ref="AO607">_xlfn.IFS(HR_Analytics[[#This Row],[Years In Current Role]]&lt;=2,"0-2",HR_Analytics[[#This Row],[Years In Current Role]]&lt;=5,"2-5",HR_Analytics[[#This Row],[Years In Current Role]]&lt;=10,"5-10",HR_Analytics[[#This Row],[Years In Current Role]]&lt;=15,"10-15",HR_Analytics[[#This Row],[Years In Current Role]]&gt;15,"Above 15")</f>
        <v>2-5</v>
      </c>
      <c r="AP607" s="3">
        <v>1</v>
      </c>
      <c r="AQ607" s="14" t="str" cm="1">
        <f t="array" ref="AQ607">_xlfn.IFS(HR_Analytics[[#This Row],[Years Since Last Promotion]]&lt;=2,"0-2",HR_Analytics[[#This Row],[Years Since Last Promotion]]&lt;=5,"2-5",HR_Analytics[[#This Row],[Years Since Last Promotion]]&lt;=10,"5-10",HR_Analytics[[#This Row],[Years Since Last Promotion]]&lt;=15,"10-15")</f>
        <v>0-2</v>
      </c>
      <c r="AR607" s="14">
        <v>2</v>
      </c>
      <c r="AS607" s="3" t="str" cm="1">
        <f t="array" ref="AS6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08" spans="1:45" x14ac:dyDescent="0.25">
      <c r="A608" s="12">
        <v>34</v>
      </c>
      <c r="B608" s="12" t="str" cm="1">
        <f t="array" ref="B608">_xlfn.IFS(HR_Analytics[[#This Row],[Age]]&lt;=30,"Below 30",HR_Analytics[[#This Row],[Age]]&lt;=40,"30-40",HR_Analytics[[#This Row],[Age]]&lt;=60,"40-60")</f>
        <v>30-40</v>
      </c>
      <c r="C608" s="9" t="s">
        <v>17</v>
      </c>
      <c r="D608" s="9" t="s">
        <v>18</v>
      </c>
      <c r="E608" s="9" t="s">
        <v>19</v>
      </c>
      <c r="F608" s="3">
        <v>16</v>
      </c>
      <c r="G608" s="3" t="str" cm="1">
        <f t="array" ref="G608">_xlfn.IFS(HR_Analytics[[#This Row],[Distance From Home]]&lt;=5,"1-5",HR_Analytics[[#This Row],[Distance From Home]]&lt;=10,"5-10",HR_Analytics[[#This Row],[Distance From Home]]&lt;=15,"10-15",HR_Analytics[[#This Row],[Distance From Home]]&lt;=20,"15-20",HR_Analytics[[#This Row],[Distance From Home]]&gt;20,"Above 20")</f>
        <v>15-20</v>
      </c>
      <c r="H608" s="3">
        <v>4</v>
      </c>
      <c r="I608" s="9" t="str">
        <f>VLOOKUP(H608,Mapping!$J$2:$K$6,2,0)</f>
        <v>Masters</v>
      </c>
      <c r="J608" s="9" t="s">
        <v>13</v>
      </c>
      <c r="K608" s="3">
        <v>838</v>
      </c>
      <c r="L608" s="3">
        <v>3</v>
      </c>
      <c r="M608" s="9" t="str">
        <f>VLOOKUP(L608,Mapping!$A$2:$B$5,2,0)</f>
        <v>Neutral</v>
      </c>
      <c r="N608" s="9" t="s">
        <v>14</v>
      </c>
      <c r="O608" s="3">
        <v>2</v>
      </c>
      <c r="P608" s="9" t="str">
        <f>VLOOKUP(O608,Mapping!$A$9:$B$12,2,0)</f>
        <v>Medium</v>
      </c>
      <c r="Q608" s="3">
        <v>1</v>
      </c>
      <c r="R608" s="9" t="str">
        <f>VLOOKUP(Q608,Mapping!$A$16:$B$20,2,0)</f>
        <v>Entry Level</v>
      </c>
      <c r="S608" s="9" t="s">
        <v>21</v>
      </c>
      <c r="T608" s="3">
        <v>4</v>
      </c>
      <c r="U608" s="9" t="str">
        <f>VLOOKUP(T608,Mapping!$E$9:$F$12,2,0)</f>
        <v>Satisfied</v>
      </c>
      <c r="V608" s="9" t="s">
        <v>16</v>
      </c>
      <c r="W608" s="5">
        <v>2553</v>
      </c>
      <c r="X608" s="3">
        <v>1</v>
      </c>
      <c r="Y608" s="9" t="s">
        <v>17</v>
      </c>
      <c r="Z608" s="4">
        <v>16</v>
      </c>
      <c r="AA608" s="24">
        <f>HR_Analytics[[#This Row],[Salary Hike]]/100</f>
        <v>0.16</v>
      </c>
      <c r="AB608" s="3">
        <v>3</v>
      </c>
      <c r="AC608" s="9" t="str">
        <f>VLOOKUP(AB608,Mapping!$E$2:$F$3,2,0)</f>
        <v>Excellent</v>
      </c>
      <c r="AD608" s="3">
        <v>3</v>
      </c>
      <c r="AE608" s="9" t="str">
        <f>VLOOKUP(AD608,Mapping!$E$16:$F$19,2,0)</f>
        <v>Neutral</v>
      </c>
      <c r="AF608" s="3">
        <v>0</v>
      </c>
      <c r="AG608" s="3">
        <v>6</v>
      </c>
      <c r="AH608" s="3" t="str" cm="1">
        <f t="array" ref="AH608">_xlfn.IFS(HR_Analytics[[#This Row],[Total Working Years]]&lt;=2,"0-2",HR_Analytics[[#This Row],[Total Working Years]]&lt;=5,"2-5",HR_Analytics[[#This Row],[Total Working Years]]&lt;=10,"5-10",HR_Analytics[[#This Row],[Total Working Years]]&lt;=20,"10-20",HR_Analytics[[#This Row],[Total Working Years]]&lt;=40,"20-40")</f>
        <v>5-10</v>
      </c>
      <c r="AI608" s="3">
        <v>3</v>
      </c>
      <c r="AJ608" s="3">
        <v>3</v>
      </c>
      <c r="AK608" s="9" t="str">
        <f>VLOOKUP(AJ608,Mapping!$J$10:$K$13,2,0)</f>
        <v>Better</v>
      </c>
      <c r="AL608" s="3">
        <v>5</v>
      </c>
      <c r="AM608" s="3" t="str" cm="1">
        <f t="array" ref="AM608">_xlfn.IFS(HR_Analytics[[#This Row],[Years At Company]]&lt;=2,"0-2",HR_Analytics[[#This Row],[Years At Company]]&lt;=5,"2-5",HR_Analytics[[#This Row],[Years At Company]]&lt;=10,"5-10",HR_Analytics[[#This Row],[Years At Company]]&lt;=20,"10-20",HR_Analytics[[#This Row],[Years At Company]]&lt;=40,"20-40")</f>
        <v>2-5</v>
      </c>
      <c r="AN608" s="3">
        <v>2</v>
      </c>
      <c r="AO608" s="3" t="str" cm="1">
        <f t="array" ref="AO608">_xlfn.IFS(HR_Analytics[[#This Row],[Years In Current Role]]&lt;=2,"0-2",HR_Analytics[[#This Row],[Years In Current Role]]&lt;=5,"2-5",HR_Analytics[[#This Row],[Years In Current Role]]&lt;=10,"5-10",HR_Analytics[[#This Row],[Years In Current Role]]&lt;=15,"10-15",HR_Analytics[[#This Row],[Years In Current Role]]&gt;15,"Above 15")</f>
        <v>0-2</v>
      </c>
      <c r="AP608" s="3">
        <v>1</v>
      </c>
      <c r="AQ608" s="14" t="str" cm="1">
        <f t="array" ref="AQ608">_xlfn.IFS(HR_Analytics[[#This Row],[Years Since Last Promotion]]&lt;=2,"0-2",HR_Analytics[[#This Row],[Years Since Last Promotion]]&lt;=5,"2-5",HR_Analytics[[#This Row],[Years Since Last Promotion]]&lt;=10,"5-10",HR_Analytics[[#This Row],[Years Since Last Promotion]]&lt;=15,"10-15")</f>
        <v>0-2</v>
      </c>
      <c r="AR608" s="14">
        <v>3</v>
      </c>
      <c r="AS608" s="3" t="str" cm="1">
        <f t="array" ref="AS6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09" spans="1:45" x14ac:dyDescent="0.25">
      <c r="A609" s="12">
        <v>49</v>
      </c>
      <c r="B609" s="12" t="str" cm="1">
        <f t="array" ref="B609">_xlfn.IFS(HR_Analytics[[#This Row],[Age]]&lt;=30,"Below 30",HR_Analytics[[#This Row],[Age]]&lt;=40,"30-40",HR_Analytics[[#This Row],[Age]]&lt;=60,"40-60")</f>
        <v>40-60</v>
      </c>
      <c r="C609" s="9" t="s">
        <v>10</v>
      </c>
      <c r="D609" s="9" t="s">
        <v>11</v>
      </c>
      <c r="E609" s="9" t="s">
        <v>12</v>
      </c>
      <c r="F609" s="3">
        <v>11</v>
      </c>
      <c r="G609" s="3" t="str" cm="1">
        <f t="array" ref="G609">_xlfn.IFS(HR_Analytics[[#This Row],[Distance From Home]]&lt;=5,"1-5",HR_Analytics[[#This Row],[Distance From Home]]&lt;=10,"5-10",HR_Analytics[[#This Row],[Distance From Home]]&lt;=15,"10-15",HR_Analytics[[#This Row],[Distance From Home]]&lt;=20,"15-20",HR_Analytics[[#This Row],[Distance From Home]]&gt;20,"Above 20")</f>
        <v>10-15</v>
      </c>
      <c r="H609" s="3">
        <v>3</v>
      </c>
      <c r="I609" s="9" t="str">
        <f>VLOOKUP(H609,Mapping!$J$2:$K$6,2,0)</f>
        <v>Bachelors</v>
      </c>
      <c r="J609" s="9" t="s">
        <v>33</v>
      </c>
      <c r="K609" s="3">
        <v>840</v>
      </c>
      <c r="L609" s="3">
        <v>3</v>
      </c>
      <c r="M609" s="9" t="str">
        <f>VLOOKUP(L609,Mapping!$A$2:$B$5,2,0)</f>
        <v>Neutral</v>
      </c>
      <c r="N609" s="9" t="s">
        <v>14</v>
      </c>
      <c r="O609" s="3">
        <v>3</v>
      </c>
      <c r="P609" s="9" t="str">
        <f>VLOOKUP(O609,Mapping!$A$9:$B$12,2,0)</f>
        <v>High</v>
      </c>
      <c r="Q609" s="3">
        <v>3</v>
      </c>
      <c r="R609" s="9" t="str">
        <f>VLOOKUP(Q609,Mapping!$A$16:$B$20,2,0)</f>
        <v>Mid Level</v>
      </c>
      <c r="S609" s="9" t="s">
        <v>15</v>
      </c>
      <c r="T609" s="3">
        <v>4</v>
      </c>
      <c r="U609" s="9" t="str">
        <f>VLOOKUP(T609,Mapping!$E$9:$F$12,2,0)</f>
        <v>Satisfied</v>
      </c>
      <c r="V609" s="9" t="s">
        <v>22</v>
      </c>
      <c r="W609" s="5">
        <v>7654</v>
      </c>
      <c r="X609" s="3">
        <v>1</v>
      </c>
      <c r="Y609" s="9" t="s">
        <v>17</v>
      </c>
      <c r="Z609" s="4">
        <v>18</v>
      </c>
      <c r="AA609" s="24">
        <f>HR_Analytics[[#This Row],[Salary Hike]]/100</f>
        <v>0.18</v>
      </c>
      <c r="AB609" s="3">
        <v>3</v>
      </c>
      <c r="AC609" s="9" t="str">
        <f>VLOOKUP(AB609,Mapping!$E$2:$F$3,2,0)</f>
        <v>Excellent</v>
      </c>
      <c r="AD609" s="3">
        <v>1</v>
      </c>
      <c r="AE609" s="9" t="str">
        <f>VLOOKUP(AD609,Mapping!$E$16:$F$19,2,0)</f>
        <v>Very Dissatisfied</v>
      </c>
      <c r="AF609" s="3">
        <v>2</v>
      </c>
      <c r="AG609" s="3">
        <v>9</v>
      </c>
      <c r="AH609" s="3" t="str" cm="1">
        <f t="array" ref="AH609">_xlfn.IFS(HR_Analytics[[#This Row],[Total Working Years]]&lt;=2,"0-2",HR_Analytics[[#This Row],[Total Working Years]]&lt;=5,"2-5",HR_Analytics[[#This Row],[Total Working Years]]&lt;=10,"5-10",HR_Analytics[[#This Row],[Total Working Years]]&lt;=20,"10-20",HR_Analytics[[#This Row],[Total Working Years]]&lt;=40,"20-40")</f>
        <v>5-10</v>
      </c>
      <c r="AI609" s="3">
        <v>3</v>
      </c>
      <c r="AJ609" s="3">
        <v>4</v>
      </c>
      <c r="AK609" s="9" t="str">
        <f>VLOOKUP(AJ609,Mapping!$J$10:$K$13,2,0)</f>
        <v>Best</v>
      </c>
      <c r="AL609" s="3">
        <v>9</v>
      </c>
      <c r="AM609" s="3" t="str" cm="1">
        <f t="array" ref="AM609">_xlfn.IFS(HR_Analytics[[#This Row],[Years At Company]]&lt;=2,"0-2",HR_Analytics[[#This Row],[Years At Company]]&lt;=5,"2-5",HR_Analytics[[#This Row],[Years At Company]]&lt;=10,"5-10",HR_Analytics[[#This Row],[Years At Company]]&lt;=20,"10-20",HR_Analytics[[#This Row],[Years At Company]]&lt;=40,"20-40")</f>
        <v>5-10</v>
      </c>
      <c r="AN609" s="3">
        <v>8</v>
      </c>
      <c r="AO609" s="3" t="str" cm="1">
        <f t="array" ref="AO609">_xlfn.IFS(HR_Analytics[[#This Row],[Years In Current Role]]&lt;=2,"0-2",HR_Analytics[[#This Row],[Years In Current Role]]&lt;=5,"2-5",HR_Analytics[[#This Row],[Years In Current Role]]&lt;=10,"5-10",HR_Analytics[[#This Row],[Years In Current Role]]&lt;=15,"10-15",HR_Analytics[[#This Row],[Years In Current Role]]&gt;15,"Above 15")</f>
        <v>5-10</v>
      </c>
      <c r="AP609" s="3">
        <v>7</v>
      </c>
      <c r="AQ609" s="14" t="str" cm="1">
        <f t="array" ref="AQ609">_xlfn.IFS(HR_Analytics[[#This Row],[Years Since Last Promotion]]&lt;=2,"0-2",HR_Analytics[[#This Row],[Years Since Last Promotion]]&lt;=5,"2-5",HR_Analytics[[#This Row],[Years Since Last Promotion]]&lt;=10,"5-10",HR_Analytics[[#This Row],[Years Since Last Promotion]]&lt;=15,"10-15")</f>
        <v>5-10</v>
      </c>
      <c r="AR609" s="14">
        <v>7</v>
      </c>
      <c r="AS609" s="3" t="str" cm="1">
        <f t="array" ref="AS6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10" spans="1:45" x14ac:dyDescent="0.25">
      <c r="A610" s="12">
        <v>55</v>
      </c>
      <c r="B610" s="12" t="str" cm="1">
        <f t="array" ref="B610">_xlfn.IFS(HR_Analytics[[#This Row],[Age]]&lt;=30,"Below 30",HR_Analytics[[#This Row],[Age]]&lt;=40,"30-40",HR_Analytics[[#This Row],[Age]]&lt;=60,"40-60")</f>
        <v>40-60</v>
      </c>
      <c r="C610" s="9" t="s">
        <v>10</v>
      </c>
      <c r="D610" s="9" t="s">
        <v>11</v>
      </c>
      <c r="E610" s="9" t="s">
        <v>12</v>
      </c>
      <c r="F610" s="3">
        <v>2</v>
      </c>
      <c r="G610" s="3" t="str" cm="1">
        <f t="array" ref="G610">_xlfn.IFS(HR_Analytics[[#This Row],[Distance From Home]]&lt;=5,"1-5",HR_Analytics[[#This Row],[Distance From Home]]&lt;=10,"5-10",HR_Analytics[[#This Row],[Distance From Home]]&lt;=15,"10-15",HR_Analytics[[#This Row],[Distance From Home]]&lt;=20,"15-20",HR_Analytics[[#This Row],[Distance From Home]]&gt;20,"Above 20")</f>
        <v>1-5</v>
      </c>
      <c r="H610" s="3">
        <v>1</v>
      </c>
      <c r="I610" s="9" t="str">
        <f>VLOOKUP(H610,Mapping!$J$2:$K$6,2,0)</f>
        <v>Below College</v>
      </c>
      <c r="J610" s="9" t="s">
        <v>25</v>
      </c>
      <c r="K610" s="3">
        <v>842</v>
      </c>
      <c r="L610" s="3">
        <v>3</v>
      </c>
      <c r="M610" s="9" t="str">
        <f>VLOOKUP(L610,Mapping!$A$2:$B$5,2,0)</f>
        <v>Neutral</v>
      </c>
      <c r="N610" s="9" t="s">
        <v>20</v>
      </c>
      <c r="O610" s="3">
        <v>3</v>
      </c>
      <c r="P610" s="9" t="str">
        <f>VLOOKUP(O610,Mapping!$A$9:$B$12,2,0)</f>
        <v>High</v>
      </c>
      <c r="Q610" s="3">
        <v>2</v>
      </c>
      <c r="R610" s="9" t="str">
        <f>VLOOKUP(Q610,Mapping!$A$16:$B$20,2,0)</f>
        <v>Junior</v>
      </c>
      <c r="S610" s="9" t="s">
        <v>15</v>
      </c>
      <c r="T610" s="3">
        <v>4</v>
      </c>
      <c r="U610" s="9" t="str">
        <f>VLOOKUP(T610,Mapping!$E$9:$F$12,2,0)</f>
        <v>Satisfied</v>
      </c>
      <c r="V610" s="9" t="s">
        <v>16</v>
      </c>
      <c r="W610" s="5">
        <v>5160</v>
      </c>
      <c r="X610" s="3">
        <v>4</v>
      </c>
      <c r="Y610" s="9" t="s">
        <v>17</v>
      </c>
      <c r="Z610" s="4">
        <v>16</v>
      </c>
      <c r="AA610" s="24">
        <f>HR_Analytics[[#This Row],[Salary Hike]]/100</f>
        <v>0.16</v>
      </c>
      <c r="AB610" s="3">
        <v>3</v>
      </c>
      <c r="AC610" s="9" t="str">
        <f>VLOOKUP(AB610,Mapping!$E$2:$F$3,2,0)</f>
        <v>Excellent</v>
      </c>
      <c r="AD610" s="3">
        <v>3</v>
      </c>
      <c r="AE610" s="9" t="str">
        <f>VLOOKUP(AD610,Mapping!$E$16:$F$19,2,0)</f>
        <v>Neutral</v>
      </c>
      <c r="AF610" s="3">
        <v>0</v>
      </c>
      <c r="AG610" s="3">
        <v>12</v>
      </c>
      <c r="AH610" s="3" t="str" cm="1">
        <f t="array" ref="AH610">_xlfn.IFS(HR_Analytics[[#This Row],[Total Working Years]]&lt;=2,"0-2",HR_Analytics[[#This Row],[Total Working Years]]&lt;=5,"2-5",HR_Analytics[[#This Row],[Total Working Years]]&lt;=10,"5-10",HR_Analytics[[#This Row],[Total Working Years]]&lt;=20,"10-20",HR_Analytics[[#This Row],[Total Working Years]]&lt;=40,"20-40")</f>
        <v>10-20</v>
      </c>
      <c r="AI610" s="3">
        <v>3</v>
      </c>
      <c r="AJ610" s="3">
        <v>2</v>
      </c>
      <c r="AK610" s="9" t="str">
        <f>VLOOKUP(AJ610,Mapping!$J$10:$K$13,2,0)</f>
        <v>Good</v>
      </c>
      <c r="AL610" s="3">
        <v>9</v>
      </c>
      <c r="AM610" s="3" t="str" cm="1">
        <f t="array" ref="AM610">_xlfn.IFS(HR_Analytics[[#This Row],[Years At Company]]&lt;=2,"0-2",HR_Analytics[[#This Row],[Years At Company]]&lt;=5,"2-5",HR_Analytics[[#This Row],[Years At Company]]&lt;=10,"5-10",HR_Analytics[[#This Row],[Years At Company]]&lt;=20,"10-20",HR_Analytics[[#This Row],[Years At Company]]&lt;=40,"20-40")</f>
        <v>5-10</v>
      </c>
      <c r="AN610" s="3">
        <v>7</v>
      </c>
      <c r="AO610" s="3" t="str" cm="1">
        <f t="array" ref="AO610">_xlfn.IFS(HR_Analytics[[#This Row],[Years In Current Role]]&lt;=2,"0-2",HR_Analytics[[#This Row],[Years In Current Role]]&lt;=5,"2-5",HR_Analytics[[#This Row],[Years In Current Role]]&lt;=10,"5-10",HR_Analytics[[#This Row],[Years In Current Role]]&lt;=15,"10-15",HR_Analytics[[#This Row],[Years In Current Role]]&gt;15,"Above 15")</f>
        <v>5-10</v>
      </c>
      <c r="AP610" s="3">
        <v>7</v>
      </c>
      <c r="AQ610" s="14" t="str" cm="1">
        <f t="array" ref="AQ610">_xlfn.IFS(HR_Analytics[[#This Row],[Years Since Last Promotion]]&lt;=2,"0-2",HR_Analytics[[#This Row],[Years Since Last Promotion]]&lt;=5,"2-5",HR_Analytics[[#This Row],[Years Since Last Promotion]]&lt;=10,"5-10",HR_Analytics[[#This Row],[Years Since Last Promotion]]&lt;=15,"10-15")</f>
        <v>5-10</v>
      </c>
      <c r="AR610" s="14">
        <v>3</v>
      </c>
      <c r="AS610" s="3" t="str" cm="1">
        <f t="array" ref="AS6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11" spans="1:45" x14ac:dyDescent="0.25">
      <c r="A611" s="12">
        <v>43</v>
      </c>
      <c r="B611" s="12" t="str" cm="1">
        <f t="array" ref="B611">_xlfn.IFS(HR_Analytics[[#This Row],[Age]]&lt;=30,"Below 30",HR_Analytics[[#This Row],[Age]]&lt;=40,"30-40",HR_Analytics[[#This Row],[Age]]&lt;=60,"40-60")</f>
        <v>40-60</v>
      </c>
      <c r="C611" s="9" t="s">
        <v>17</v>
      </c>
      <c r="D611" s="9" t="s">
        <v>11</v>
      </c>
      <c r="E611" s="9" t="s">
        <v>19</v>
      </c>
      <c r="F611" s="3">
        <v>14</v>
      </c>
      <c r="G611" s="3" t="str" cm="1">
        <f t="array" ref="G611">_xlfn.IFS(HR_Analytics[[#This Row],[Distance From Home]]&lt;=5,"1-5",HR_Analytics[[#This Row],[Distance From Home]]&lt;=10,"5-10",HR_Analytics[[#This Row],[Distance From Home]]&lt;=15,"10-15",HR_Analytics[[#This Row],[Distance From Home]]&lt;=20,"15-20",HR_Analytics[[#This Row],[Distance From Home]]&gt;20,"Above 20")</f>
        <v>10-15</v>
      </c>
      <c r="H611" s="3">
        <v>2</v>
      </c>
      <c r="I611" s="9" t="str">
        <f>VLOOKUP(H611,Mapping!$J$2:$K$6,2,0)</f>
        <v>College</v>
      </c>
      <c r="J611" s="9" t="s">
        <v>13</v>
      </c>
      <c r="K611" s="3">
        <v>843</v>
      </c>
      <c r="L611" s="3">
        <v>2</v>
      </c>
      <c r="M611" s="9" t="str">
        <f>VLOOKUP(L611,Mapping!$A$2:$B$5,2,0)</f>
        <v>Dissatisfied</v>
      </c>
      <c r="N611" s="9" t="s">
        <v>20</v>
      </c>
      <c r="O611" s="3">
        <v>3</v>
      </c>
      <c r="P611" s="9" t="str">
        <f>VLOOKUP(O611,Mapping!$A$9:$B$12,2,0)</f>
        <v>High</v>
      </c>
      <c r="Q611" s="3">
        <v>4</v>
      </c>
      <c r="R611" s="9" t="str">
        <f>VLOOKUP(Q611,Mapping!$A$16:$B$20,2,0)</f>
        <v>Senior</v>
      </c>
      <c r="S611" s="9" t="s">
        <v>32</v>
      </c>
      <c r="T611" s="3">
        <v>1</v>
      </c>
      <c r="U611" s="9" t="str">
        <f>VLOOKUP(T611,Mapping!$E$9:$F$12,2,0)</f>
        <v>Very Dissatisfied</v>
      </c>
      <c r="V611" s="9" t="s">
        <v>22</v>
      </c>
      <c r="W611" s="5">
        <v>17159</v>
      </c>
      <c r="X611" s="3">
        <v>6</v>
      </c>
      <c r="Y611" s="9" t="s">
        <v>17</v>
      </c>
      <c r="Z611" s="4">
        <v>24</v>
      </c>
      <c r="AA611" s="24">
        <f>HR_Analytics[[#This Row],[Salary Hike]]/100</f>
        <v>0.24</v>
      </c>
      <c r="AB611" s="3">
        <v>4</v>
      </c>
      <c r="AC611" s="9" t="str">
        <f>VLOOKUP(AB611,Mapping!$E$2:$F$3,2,0)</f>
        <v>Outstanding</v>
      </c>
      <c r="AD611" s="3">
        <v>3</v>
      </c>
      <c r="AE611" s="9" t="str">
        <f>VLOOKUP(AD611,Mapping!$E$16:$F$19,2,0)</f>
        <v>Neutral</v>
      </c>
      <c r="AF611" s="3">
        <v>1</v>
      </c>
      <c r="AG611" s="3">
        <v>22</v>
      </c>
      <c r="AH611" s="3" t="str" cm="1">
        <f t="array" ref="AH611">_xlfn.IFS(HR_Analytics[[#This Row],[Total Working Years]]&lt;=2,"0-2",HR_Analytics[[#This Row],[Total Working Years]]&lt;=5,"2-5",HR_Analytics[[#This Row],[Total Working Years]]&lt;=10,"5-10",HR_Analytics[[#This Row],[Total Working Years]]&lt;=20,"10-20",HR_Analytics[[#This Row],[Total Working Years]]&lt;=40,"20-40")</f>
        <v>20-40</v>
      </c>
      <c r="AI611" s="3">
        <v>3</v>
      </c>
      <c r="AJ611" s="3">
        <v>3</v>
      </c>
      <c r="AK611" s="9" t="str">
        <f>VLOOKUP(AJ611,Mapping!$J$10:$K$13,2,0)</f>
        <v>Better</v>
      </c>
      <c r="AL611" s="3">
        <v>4</v>
      </c>
      <c r="AM611" s="3" t="str" cm="1">
        <f t="array" ref="AM611">_xlfn.IFS(HR_Analytics[[#This Row],[Years At Company]]&lt;=2,"0-2",HR_Analytics[[#This Row],[Years At Company]]&lt;=5,"2-5",HR_Analytics[[#This Row],[Years At Company]]&lt;=10,"5-10",HR_Analytics[[#This Row],[Years At Company]]&lt;=20,"10-20",HR_Analytics[[#This Row],[Years At Company]]&lt;=40,"20-40")</f>
        <v>2-5</v>
      </c>
      <c r="AN611" s="3">
        <v>1</v>
      </c>
      <c r="AO611" s="3" t="str" cm="1">
        <f t="array" ref="AO611">_xlfn.IFS(HR_Analytics[[#This Row],[Years In Current Role]]&lt;=2,"0-2",HR_Analytics[[#This Row],[Years In Current Role]]&lt;=5,"2-5",HR_Analytics[[#This Row],[Years In Current Role]]&lt;=10,"5-10",HR_Analytics[[#This Row],[Years In Current Role]]&lt;=15,"10-15",HR_Analytics[[#This Row],[Years In Current Role]]&gt;15,"Above 15")</f>
        <v>0-2</v>
      </c>
      <c r="AP611" s="3">
        <v>1</v>
      </c>
      <c r="AQ611" s="14" t="str" cm="1">
        <f t="array" ref="AQ611">_xlfn.IFS(HR_Analytics[[#This Row],[Years Since Last Promotion]]&lt;=2,"0-2",HR_Analytics[[#This Row],[Years Since Last Promotion]]&lt;=5,"2-5",HR_Analytics[[#This Row],[Years Since Last Promotion]]&lt;=10,"5-10",HR_Analytics[[#This Row],[Years Since Last Promotion]]&lt;=15,"10-15")</f>
        <v>0-2</v>
      </c>
      <c r="AR611" s="14">
        <v>0</v>
      </c>
      <c r="AS611" s="3" t="str" cm="1">
        <f t="array" ref="AS6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12" spans="1:45" x14ac:dyDescent="0.25">
      <c r="A612" s="12">
        <v>27</v>
      </c>
      <c r="B612" s="12" t="str" cm="1">
        <f t="array" ref="B612">_xlfn.IFS(HR_Analytics[[#This Row],[Age]]&lt;=30,"Below 30",HR_Analytics[[#This Row],[Age]]&lt;=40,"30-40",HR_Analytics[[#This Row],[Age]]&lt;=60,"40-60")</f>
        <v>Below 30</v>
      </c>
      <c r="C612" s="9" t="s">
        <v>17</v>
      </c>
      <c r="D612" s="9" t="s">
        <v>11</v>
      </c>
      <c r="E612" s="9" t="s">
        <v>19</v>
      </c>
      <c r="F612" s="3">
        <v>5</v>
      </c>
      <c r="G612" s="3" t="str" cm="1">
        <f t="array" ref="G612">_xlfn.IFS(HR_Analytics[[#This Row],[Distance From Home]]&lt;=5,"1-5",HR_Analytics[[#This Row],[Distance From Home]]&lt;=10,"5-10",HR_Analytics[[#This Row],[Distance From Home]]&lt;=15,"10-15",HR_Analytics[[#This Row],[Distance From Home]]&lt;=20,"15-20",HR_Analytics[[#This Row],[Distance From Home]]&gt;20,"Above 20")</f>
        <v>1-5</v>
      </c>
      <c r="H612" s="3">
        <v>1</v>
      </c>
      <c r="I612" s="9" t="str">
        <f>VLOOKUP(H612,Mapping!$J$2:$K$6,2,0)</f>
        <v>Below College</v>
      </c>
      <c r="J612" s="9" t="s">
        <v>34</v>
      </c>
      <c r="K612" s="3">
        <v>844</v>
      </c>
      <c r="L612" s="3">
        <v>3</v>
      </c>
      <c r="M612" s="9" t="str">
        <f>VLOOKUP(L612,Mapping!$A$2:$B$5,2,0)</f>
        <v>Neutral</v>
      </c>
      <c r="N612" s="9" t="s">
        <v>20</v>
      </c>
      <c r="O612" s="3">
        <v>2</v>
      </c>
      <c r="P612" s="9" t="str">
        <f>VLOOKUP(O612,Mapping!$A$9:$B$12,2,0)</f>
        <v>Medium</v>
      </c>
      <c r="Q612" s="3">
        <v>3</v>
      </c>
      <c r="R612" s="9" t="str">
        <f>VLOOKUP(Q612,Mapping!$A$16:$B$20,2,0)</f>
        <v>Mid Level</v>
      </c>
      <c r="S612" s="9" t="s">
        <v>32</v>
      </c>
      <c r="T612" s="3">
        <v>4</v>
      </c>
      <c r="U612" s="9" t="str">
        <f>VLOOKUP(T612,Mapping!$E$9:$F$12,2,0)</f>
        <v>Satisfied</v>
      </c>
      <c r="V612" s="9" t="s">
        <v>26</v>
      </c>
      <c r="W612" s="5">
        <v>12808</v>
      </c>
      <c r="X612" s="3">
        <v>1</v>
      </c>
      <c r="Y612" s="9" t="s">
        <v>10</v>
      </c>
      <c r="Z612" s="4">
        <v>16</v>
      </c>
      <c r="AA612" s="24">
        <f>HR_Analytics[[#This Row],[Salary Hike]]/100</f>
        <v>0.16</v>
      </c>
      <c r="AB612" s="3">
        <v>3</v>
      </c>
      <c r="AC612" s="9" t="str">
        <f>VLOOKUP(AB612,Mapping!$E$2:$F$3,2,0)</f>
        <v>Excellent</v>
      </c>
      <c r="AD612" s="3">
        <v>2</v>
      </c>
      <c r="AE612" s="9" t="str">
        <f>VLOOKUP(AD612,Mapping!$E$16:$F$19,2,0)</f>
        <v>Dissatisfied</v>
      </c>
      <c r="AF612" s="3">
        <v>1</v>
      </c>
      <c r="AG612" s="3">
        <v>9</v>
      </c>
      <c r="AH612" s="3" t="str" cm="1">
        <f t="array" ref="AH612">_xlfn.IFS(HR_Analytics[[#This Row],[Total Working Years]]&lt;=2,"0-2",HR_Analytics[[#This Row],[Total Working Years]]&lt;=5,"2-5",HR_Analytics[[#This Row],[Total Working Years]]&lt;=10,"5-10",HR_Analytics[[#This Row],[Total Working Years]]&lt;=20,"10-20",HR_Analytics[[#This Row],[Total Working Years]]&lt;=40,"20-40")</f>
        <v>5-10</v>
      </c>
      <c r="AI612" s="3">
        <v>3</v>
      </c>
      <c r="AJ612" s="3">
        <v>3</v>
      </c>
      <c r="AK612" s="9" t="str">
        <f>VLOOKUP(AJ612,Mapping!$J$10:$K$13,2,0)</f>
        <v>Better</v>
      </c>
      <c r="AL612" s="3">
        <v>9</v>
      </c>
      <c r="AM612" s="3" t="str" cm="1">
        <f t="array" ref="AM612">_xlfn.IFS(HR_Analytics[[#This Row],[Years At Company]]&lt;=2,"0-2",HR_Analytics[[#This Row],[Years At Company]]&lt;=5,"2-5",HR_Analytics[[#This Row],[Years At Company]]&lt;=10,"5-10",HR_Analytics[[#This Row],[Years At Company]]&lt;=20,"10-20",HR_Analytics[[#This Row],[Years At Company]]&lt;=40,"20-40")</f>
        <v>5-10</v>
      </c>
      <c r="AN612" s="3">
        <v>8</v>
      </c>
      <c r="AO612" s="3" t="str" cm="1">
        <f t="array" ref="AO612">_xlfn.IFS(HR_Analytics[[#This Row],[Years In Current Role]]&lt;=2,"0-2",HR_Analytics[[#This Row],[Years In Current Role]]&lt;=5,"2-5",HR_Analytics[[#This Row],[Years In Current Role]]&lt;=10,"5-10",HR_Analytics[[#This Row],[Years In Current Role]]&lt;=15,"10-15",HR_Analytics[[#This Row],[Years In Current Role]]&gt;15,"Above 15")</f>
        <v>5-10</v>
      </c>
      <c r="AP612" s="3">
        <v>0</v>
      </c>
      <c r="AQ612" s="14" t="str" cm="1">
        <f t="array" ref="AQ612">_xlfn.IFS(HR_Analytics[[#This Row],[Years Since Last Promotion]]&lt;=2,"0-2",HR_Analytics[[#This Row],[Years Since Last Promotion]]&lt;=5,"2-5",HR_Analytics[[#This Row],[Years Since Last Promotion]]&lt;=10,"5-10",HR_Analytics[[#This Row],[Years Since Last Promotion]]&lt;=15,"10-15")</f>
        <v>0-2</v>
      </c>
      <c r="AR612" s="14">
        <v>8</v>
      </c>
      <c r="AS612" s="3" t="str" cm="1">
        <f t="array" ref="AS6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13" spans="1:45" x14ac:dyDescent="0.25">
      <c r="A613" s="12">
        <v>35</v>
      </c>
      <c r="B613" s="12" t="str" cm="1">
        <f t="array" ref="B613">_xlfn.IFS(HR_Analytics[[#This Row],[Age]]&lt;=30,"Below 30",HR_Analytics[[#This Row],[Age]]&lt;=40,"30-40",HR_Analytics[[#This Row],[Age]]&lt;=60,"40-60")</f>
        <v>30-40</v>
      </c>
      <c r="C613" s="9" t="s">
        <v>17</v>
      </c>
      <c r="D613" s="9" t="s">
        <v>11</v>
      </c>
      <c r="E613" s="9" t="s">
        <v>19</v>
      </c>
      <c r="F613" s="3">
        <v>7</v>
      </c>
      <c r="G613" s="3" t="str" cm="1">
        <f t="array" ref="G613">_xlfn.IFS(HR_Analytics[[#This Row],[Distance From Home]]&lt;=5,"1-5",HR_Analytics[[#This Row],[Distance From Home]]&lt;=10,"5-10",HR_Analytics[[#This Row],[Distance From Home]]&lt;=15,"10-15",HR_Analytics[[#This Row],[Distance From Home]]&lt;=20,"15-20",HR_Analytics[[#This Row],[Distance From Home]]&gt;20,"Above 20")</f>
        <v>5-10</v>
      </c>
      <c r="H613" s="3">
        <v>3</v>
      </c>
      <c r="I613" s="9" t="str">
        <f>VLOOKUP(H613,Mapping!$J$2:$K$6,2,0)</f>
        <v>Bachelors</v>
      </c>
      <c r="J613" s="9" t="s">
        <v>23</v>
      </c>
      <c r="K613" s="3">
        <v>845</v>
      </c>
      <c r="L613" s="3">
        <v>3</v>
      </c>
      <c r="M613" s="9" t="str">
        <f>VLOOKUP(L613,Mapping!$A$2:$B$5,2,0)</f>
        <v>Neutral</v>
      </c>
      <c r="N613" s="9" t="s">
        <v>20</v>
      </c>
      <c r="O613" s="3">
        <v>3</v>
      </c>
      <c r="P613" s="9" t="str">
        <f>VLOOKUP(O613,Mapping!$A$9:$B$12,2,0)</f>
        <v>High</v>
      </c>
      <c r="Q613" s="3">
        <v>3</v>
      </c>
      <c r="R613" s="9" t="str">
        <f>VLOOKUP(Q613,Mapping!$A$16:$B$20,2,0)</f>
        <v>Mid Level</v>
      </c>
      <c r="S613" s="9" t="s">
        <v>27</v>
      </c>
      <c r="T613" s="3">
        <v>3</v>
      </c>
      <c r="U613" s="9" t="str">
        <f>VLOOKUP(T613,Mapping!$E$9:$F$12,2,0)</f>
        <v>Neutral</v>
      </c>
      <c r="V613" s="9" t="s">
        <v>16</v>
      </c>
      <c r="W613" s="5">
        <v>10221</v>
      </c>
      <c r="X613" s="3">
        <v>3</v>
      </c>
      <c r="Y613" s="9" t="s">
        <v>17</v>
      </c>
      <c r="Z613" s="4">
        <v>21</v>
      </c>
      <c r="AA613" s="24">
        <f>HR_Analytics[[#This Row],[Salary Hike]]/100</f>
        <v>0.21</v>
      </c>
      <c r="AB613" s="3">
        <v>4</v>
      </c>
      <c r="AC613" s="9" t="str">
        <f>VLOOKUP(AB613,Mapping!$E$2:$F$3,2,0)</f>
        <v>Outstanding</v>
      </c>
      <c r="AD613" s="3">
        <v>2</v>
      </c>
      <c r="AE613" s="9" t="str">
        <f>VLOOKUP(AD613,Mapping!$E$16:$F$19,2,0)</f>
        <v>Dissatisfied</v>
      </c>
      <c r="AF613" s="3">
        <v>0</v>
      </c>
      <c r="AG613" s="3">
        <v>17</v>
      </c>
      <c r="AH613" s="3" t="str" cm="1">
        <f t="array" ref="AH613">_xlfn.IFS(HR_Analytics[[#This Row],[Total Working Years]]&lt;=2,"0-2",HR_Analytics[[#This Row],[Total Working Years]]&lt;=5,"2-5",HR_Analytics[[#This Row],[Total Working Years]]&lt;=10,"5-10",HR_Analytics[[#This Row],[Total Working Years]]&lt;=20,"10-20",HR_Analytics[[#This Row],[Total Working Years]]&lt;=40,"20-40")</f>
        <v>10-20</v>
      </c>
      <c r="AI613" s="3">
        <v>3</v>
      </c>
      <c r="AJ613" s="3">
        <v>4</v>
      </c>
      <c r="AK613" s="9" t="str">
        <f>VLOOKUP(AJ613,Mapping!$J$10:$K$13,2,0)</f>
        <v>Best</v>
      </c>
      <c r="AL613" s="3">
        <v>8</v>
      </c>
      <c r="AM613" s="3" t="str" cm="1">
        <f t="array" ref="AM613">_xlfn.IFS(HR_Analytics[[#This Row],[Years At Company]]&lt;=2,"0-2",HR_Analytics[[#This Row],[Years At Company]]&lt;=5,"2-5",HR_Analytics[[#This Row],[Years At Company]]&lt;=10,"5-10",HR_Analytics[[#This Row],[Years At Company]]&lt;=20,"10-20",HR_Analytics[[#This Row],[Years At Company]]&lt;=40,"20-40")</f>
        <v>5-10</v>
      </c>
      <c r="AN613" s="3">
        <v>5</v>
      </c>
      <c r="AO613" s="3" t="str" cm="1">
        <f t="array" ref="AO613">_xlfn.IFS(HR_Analytics[[#This Row],[Years In Current Role]]&lt;=2,"0-2",HR_Analytics[[#This Row],[Years In Current Role]]&lt;=5,"2-5",HR_Analytics[[#This Row],[Years In Current Role]]&lt;=10,"5-10",HR_Analytics[[#This Row],[Years In Current Role]]&lt;=15,"10-15",HR_Analytics[[#This Row],[Years In Current Role]]&gt;15,"Above 15")</f>
        <v>2-5</v>
      </c>
      <c r="AP613" s="3">
        <v>1</v>
      </c>
      <c r="AQ613" s="14" t="str" cm="1">
        <f t="array" ref="AQ613">_xlfn.IFS(HR_Analytics[[#This Row],[Years Since Last Promotion]]&lt;=2,"0-2",HR_Analytics[[#This Row],[Years Since Last Promotion]]&lt;=5,"2-5",HR_Analytics[[#This Row],[Years Since Last Promotion]]&lt;=10,"5-10",HR_Analytics[[#This Row],[Years Since Last Promotion]]&lt;=15,"10-15")</f>
        <v>0-2</v>
      </c>
      <c r="AR613" s="14">
        <v>6</v>
      </c>
      <c r="AS613" s="3" t="str" cm="1">
        <f t="array" ref="AS6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14" spans="1:45" x14ac:dyDescent="0.25">
      <c r="A614" s="12">
        <v>28</v>
      </c>
      <c r="B614" s="12" t="str" cm="1">
        <f t="array" ref="B614">_xlfn.IFS(HR_Analytics[[#This Row],[Age]]&lt;=30,"Below 30",HR_Analytics[[#This Row],[Age]]&lt;=40,"30-40",HR_Analytics[[#This Row],[Age]]&lt;=60,"40-60")</f>
        <v>Below 30</v>
      </c>
      <c r="C614" s="9" t="s">
        <v>17</v>
      </c>
      <c r="D614" s="9" t="s">
        <v>11</v>
      </c>
      <c r="E614" s="9" t="s">
        <v>12</v>
      </c>
      <c r="F614" s="3">
        <v>2</v>
      </c>
      <c r="G614" s="3" t="str" cm="1">
        <f t="array" ref="G614">_xlfn.IFS(HR_Analytics[[#This Row],[Distance From Home]]&lt;=5,"1-5",HR_Analytics[[#This Row],[Distance From Home]]&lt;=10,"5-10",HR_Analytics[[#This Row],[Distance From Home]]&lt;=15,"10-15",HR_Analytics[[#This Row],[Distance From Home]]&lt;=20,"15-20",HR_Analytics[[#This Row],[Distance From Home]]&gt;20,"Above 20")</f>
        <v>1-5</v>
      </c>
      <c r="H614" s="3">
        <v>4</v>
      </c>
      <c r="I614" s="9" t="str">
        <f>VLOOKUP(H614,Mapping!$J$2:$K$6,2,0)</f>
        <v>Masters</v>
      </c>
      <c r="J614" s="9" t="s">
        <v>33</v>
      </c>
      <c r="K614" s="3">
        <v>846</v>
      </c>
      <c r="L614" s="3">
        <v>2</v>
      </c>
      <c r="M614" s="9" t="str">
        <f>VLOOKUP(L614,Mapping!$A$2:$B$5,2,0)</f>
        <v>Dissatisfied</v>
      </c>
      <c r="N614" s="9" t="s">
        <v>14</v>
      </c>
      <c r="O614" s="3">
        <v>3</v>
      </c>
      <c r="P614" s="9" t="str">
        <f>VLOOKUP(O614,Mapping!$A$9:$B$12,2,0)</f>
        <v>High</v>
      </c>
      <c r="Q614" s="3">
        <v>2</v>
      </c>
      <c r="R614" s="9" t="str">
        <f>VLOOKUP(Q614,Mapping!$A$16:$B$20,2,0)</f>
        <v>Junior</v>
      </c>
      <c r="S614" s="9" t="s">
        <v>15</v>
      </c>
      <c r="T614" s="3">
        <v>2</v>
      </c>
      <c r="U614" s="9" t="str">
        <f>VLOOKUP(T614,Mapping!$E$9:$F$12,2,0)</f>
        <v>Dissatisfied</v>
      </c>
      <c r="V614" s="9" t="s">
        <v>22</v>
      </c>
      <c r="W614" s="5">
        <v>4779</v>
      </c>
      <c r="X614" s="3">
        <v>1</v>
      </c>
      <c r="Y614" s="9" t="s">
        <v>10</v>
      </c>
      <c r="Z614" s="4">
        <v>20</v>
      </c>
      <c r="AA614" s="24">
        <f>HR_Analytics[[#This Row],[Salary Hike]]/100</f>
        <v>0.2</v>
      </c>
      <c r="AB614" s="3">
        <v>4</v>
      </c>
      <c r="AC614" s="9" t="str">
        <f>VLOOKUP(AB614,Mapping!$E$2:$F$3,2,0)</f>
        <v>Outstanding</v>
      </c>
      <c r="AD614" s="3">
        <v>1</v>
      </c>
      <c r="AE614" s="9" t="str">
        <f>VLOOKUP(AD614,Mapping!$E$16:$F$19,2,0)</f>
        <v>Very Dissatisfied</v>
      </c>
      <c r="AF614" s="3">
        <v>0</v>
      </c>
      <c r="AG614" s="3">
        <v>8</v>
      </c>
      <c r="AH614" s="3" t="str" cm="1">
        <f t="array" ref="AH614">_xlfn.IFS(HR_Analytics[[#This Row],[Total Working Years]]&lt;=2,"0-2",HR_Analytics[[#This Row],[Total Working Years]]&lt;=5,"2-5",HR_Analytics[[#This Row],[Total Working Years]]&lt;=10,"5-10",HR_Analytics[[#This Row],[Total Working Years]]&lt;=20,"10-20",HR_Analytics[[#This Row],[Total Working Years]]&lt;=40,"20-40")</f>
        <v>5-10</v>
      </c>
      <c r="AI614" s="3">
        <v>2</v>
      </c>
      <c r="AJ614" s="3">
        <v>3</v>
      </c>
      <c r="AK614" s="9" t="str">
        <f>VLOOKUP(AJ614,Mapping!$J$10:$K$13,2,0)</f>
        <v>Better</v>
      </c>
      <c r="AL614" s="3">
        <v>8</v>
      </c>
      <c r="AM614" s="3" t="str" cm="1">
        <f t="array" ref="AM614">_xlfn.IFS(HR_Analytics[[#This Row],[Years At Company]]&lt;=2,"0-2",HR_Analytics[[#This Row],[Years At Company]]&lt;=5,"2-5",HR_Analytics[[#This Row],[Years At Company]]&lt;=10,"5-10",HR_Analytics[[#This Row],[Years At Company]]&lt;=20,"10-20",HR_Analytics[[#This Row],[Years At Company]]&lt;=40,"20-40")</f>
        <v>5-10</v>
      </c>
      <c r="AN614" s="3">
        <v>7</v>
      </c>
      <c r="AO614" s="3" t="str" cm="1">
        <f t="array" ref="AO614">_xlfn.IFS(HR_Analytics[[#This Row],[Years In Current Role]]&lt;=2,"0-2",HR_Analytics[[#This Row],[Years In Current Role]]&lt;=5,"2-5",HR_Analytics[[#This Row],[Years In Current Role]]&lt;=10,"5-10",HR_Analytics[[#This Row],[Years In Current Role]]&lt;=15,"10-15",HR_Analytics[[#This Row],[Years In Current Role]]&gt;15,"Above 15")</f>
        <v>5-10</v>
      </c>
      <c r="AP614" s="3">
        <v>7</v>
      </c>
      <c r="AQ614" s="14" t="str" cm="1">
        <f t="array" ref="AQ614">_xlfn.IFS(HR_Analytics[[#This Row],[Years Since Last Promotion]]&lt;=2,"0-2",HR_Analytics[[#This Row],[Years Since Last Promotion]]&lt;=5,"2-5",HR_Analytics[[#This Row],[Years Since Last Promotion]]&lt;=10,"5-10",HR_Analytics[[#This Row],[Years Since Last Promotion]]&lt;=15,"10-15")</f>
        <v>5-10</v>
      </c>
      <c r="AR614" s="14">
        <v>5</v>
      </c>
      <c r="AS614" s="3" t="str" cm="1">
        <f t="array" ref="AS6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15" spans="1:45" x14ac:dyDescent="0.25">
      <c r="A615" s="12">
        <v>34</v>
      </c>
      <c r="B615" s="12" t="str" cm="1">
        <f t="array" ref="B615">_xlfn.IFS(HR_Analytics[[#This Row],[Age]]&lt;=30,"Below 30",HR_Analytics[[#This Row],[Age]]&lt;=40,"30-40",HR_Analytics[[#This Row],[Age]]&lt;=60,"40-60")</f>
        <v>30-40</v>
      </c>
      <c r="C615" s="9" t="s">
        <v>17</v>
      </c>
      <c r="D615" s="9" t="s">
        <v>11</v>
      </c>
      <c r="E615" s="9" t="s">
        <v>35</v>
      </c>
      <c r="F615" s="3">
        <v>3</v>
      </c>
      <c r="G615" s="3" t="str" cm="1">
        <f t="array" ref="G615">_xlfn.IFS(HR_Analytics[[#This Row],[Distance From Home]]&lt;=5,"1-5",HR_Analytics[[#This Row],[Distance From Home]]&lt;=10,"5-10",HR_Analytics[[#This Row],[Distance From Home]]&lt;=15,"10-15",HR_Analytics[[#This Row],[Distance From Home]]&lt;=20,"15-20",HR_Analytics[[#This Row],[Distance From Home]]&gt;20,"Above 20")</f>
        <v>1-5</v>
      </c>
      <c r="H615" s="3">
        <v>2</v>
      </c>
      <c r="I615" s="9" t="str">
        <f>VLOOKUP(H615,Mapping!$J$2:$K$6,2,0)</f>
        <v>College</v>
      </c>
      <c r="J615" s="9" t="s">
        <v>35</v>
      </c>
      <c r="K615" s="3">
        <v>847</v>
      </c>
      <c r="L615" s="3">
        <v>3</v>
      </c>
      <c r="M615" s="9" t="str">
        <f>VLOOKUP(L615,Mapping!$A$2:$B$5,2,0)</f>
        <v>Neutral</v>
      </c>
      <c r="N615" s="9" t="s">
        <v>20</v>
      </c>
      <c r="O615" s="3">
        <v>3</v>
      </c>
      <c r="P615" s="9" t="str">
        <f>VLOOKUP(O615,Mapping!$A$9:$B$12,2,0)</f>
        <v>High</v>
      </c>
      <c r="Q615" s="3">
        <v>1</v>
      </c>
      <c r="R615" s="9" t="str">
        <f>VLOOKUP(Q615,Mapping!$A$16:$B$20,2,0)</f>
        <v>Entry Level</v>
      </c>
      <c r="S615" s="9" t="s">
        <v>35</v>
      </c>
      <c r="T615" s="3">
        <v>4</v>
      </c>
      <c r="U615" s="9" t="str">
        <f>VLOOKUP(T615,Mapping!$E$9:$F$12,2,0)</f>
        <v>Satisfied</v>
      </c>
      <c r="V615" s="9" t="s">
        <v>22</v>
      </c>
      <c r="W615" s="5">
        <v>3737</v>
      </c>
      <c r="X615" s="3">
        <v>0</v>
      </c>
      <c r="Y615" s="9" t="s">
        <v>17</v>
      </c>
      <c r="Z615" s="4">
        <v>19</v>
      </c>
      <c r="AA615" s="24">
        <f>HR_Analytics[[#This Row],[Salary Hike]]/100</f>
        <v>0.19</v>
      </c>
      <c r="AB615" s="3">
        <v>3</v>
      </c>
      <c r="AC615" s="9" t="str">
        <f>VLOOKUP(AB615,Mapping!$E$2:$F$3,2,0)</f>
        <v>Excellent</v>
      </c>
      <c r="AD615" s="3">
        <v>3</v>
      </c>
      <c r="AE615" s="9" t="str">
        <f>VLOOKUP(AD615,Mapping!$E$16:$F$19,2,0)</f>
        <v>Neutral</v>
      </c>
      <c r="AF615" s="3">
        <v>1</v>
      </c>
      <c r="AG615" s="3">
        <v>4</v>
      </c>
      <c r="AH615" s="3" t="str" cm="1">
        <f t="array" ref="AH615">_xlfn.IFS(HR_Analytics[[#This Row],[Total Working Years]]&lt;=2,"0-2",HR_Analytics[[#This Row],[Total Working Years]]&lt;=5,"2-5",HR_Analytics[[#This Row],[Total Working Years]]&lt;=10,"5-10",HR_Analytics[[#This Row],[Total Working Years]]&lt;=20,"10-20",HR_Analytics[[#This Row],[Total Working Years]]&lt;=40,"20-40")</f>
        <v>2-5</v>
      </c>
      <c r="AI615" s="3">
        <v>1</v>
      </c>
      <c r="AJ615" s="3">
        <v>1</v>
      </c>
      <c r="AK615" s="9" t="str">
        <f>VLOOKUP(AJ615,Mapping!$J$10:$K$13,2,0)</f>
        <v>Bad</v>
      </c>
      <c r="AL615" s="3">
        <v>3</v>
      </c>
      <c r="AM615" s="3" t="str" cm="1">
        <f t="array" ref="AM615">_xlfn.IFS(HR_Analytics[[#This Row],[Years At Company]]&lt;=2,"0-2",HR_Analytics[[#This Row],[Years At Company]]&lt;=5,"2-5",HR_Analytics[[#This Row],[Years At Company]]&lt;=10,"5-10",HR_Analytics[[#This Row],[Years At Company]]&lt;=20,"10-20",HR_Analytics[[#This Row],[Years At Company]]&lt;=40,"20-40")</f>
        <v>2-5</v>
      </c>
      <c r="AN615" s="3">
        <v>2</v>
      </c>
      <c r="AO615" s="3" t="str" cm="1">
        <f t="array" ref="AO615">_xlfn.IFS(HR_Analytics[[#This Row],[Years In Current Role]]&lt;=2,"0-2",HR_Analytics[[#This Row],[Years In Current Role]]&lt;=5,"2-5",HR_Analytics[[#This Row],[Years In Current Role]]&lt;=10,"5-10",HR_Analytics[[#This Row],[Years In Current Role]]&lt;=15,"10-15",HR_Analytics[[#This Row],[Years In Current Role]]&gt;15,"Above 15")</f>
        <v>0-2</v>
      </c>
      <c r="AP615" s="3">
        <v>0</v>
      </c>
      <c r="AQ615" s="14" t="str" cm="1">
        <f t="array" ref="AQ615">_xlfn.IFS(HR_Analytics[[#This Row],[Years Since Last Promotion]]&lt;=2,"0-2",HR_Analytics[[#This Row],[Years Since Last Promotion]]&lt;=5,"2-5",HR_Analytics[[#This Row],[Years Since Last Promotion]]&lt;=10,"5-10",HR_Analytics[[#This Row],[Years Since Last Promotion]]&lt;=15,"10-15")</f>
        <v>0-2</v>
      </c>
      <c r="AR615" s="14">
        <v>2</v>
      </c>
      <c r="AS615" s="3" t="str" cm="1">
        <f t="array" ref="AS6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16" spans="1:45" x14ac:dyDescent="0.25">
      <c r="A616" s="12">
        <v>26</v>
      </c>
      <c r="B616" s="12" t="str" cm="1">
        <f t="array" ref="B616">_xlfn.IFS(HR_Analytics[[#This Row],[Age]]&lt;=30,"Below 30",HR_Analytics[[#This Row],[Age]]&lt;=40,"30-40",HR_Analytics[[#This Row],[Age]]&lt;=60,"40-60")</f>
        <v>Below 30</v>
      </c>
      <c r="C616" s="9" t="s">
        <v>10</v>
      </c>
      <c r="D616" s="9" t="s">
        <v>18</v>
      </c>
      <c r="E616" s="9" t="s">
        <v>19</v>
      </c>
      <c r="F616" s="3">
        <v>5</v>
      </c>
      <c r="G616" s="3" t="str" cm="1">
        <f t="array" ref="G616">_xlfn.IFS(HR_Analytics[[#This Row],[Distance From Home]]&lt;=5,"1-5",HR_Analytics[[#This Row],[Distance From Home]]&lt;=10,"5-10",HR_Analytics[[#This Row],[Distance From Home]]&lt;=15,"10-15",HR_Analytics[[#This Row],[Distance From Home]]&lt;=20,"15-20",HR_Analytics[[#This Row],[Distance From Home]]&gt;20,"Above 20")</f>
        <v>1-5</v>
      </c>
      <c r="H616" s="3">
        <v>2</v>
      </c>
      <c r="I616" s="9" t="str">
        <f>VLOOKUP(H616,Mapping!$J$2:$K$6,2,0)</f>
        <v>College</v>
      </c>
      <c r="J616" s="9" t="s">
        <v>25</v>
      </c>
      <c r="K616" s="3">
        <v>848</v>
      </c>
      <c r="L616" s="3">
        <v>3</v>
      </c>
      <c r="M616" s="9" t="str">
        <f>VLOOKUP(L616,Mapping!$A$2:$B$5,2,0)</f>
        <v>Neutral</v>
      </c>
      <c r="N616" s="9" t="s">
        <v>14</v>
      </c>
      <c r="O616" s="3">
        <v>2</v>
      </c>
      <c r="P616" s="9" t="str">
        <f>VLOOKUP(O616,Mapping!$A$9:$B$12,2,0)</f>
        <v>Medium</v>
      </c>
      <c r="Q616" s="3">
        <v>1</v>
      </c>
      <c r="R616" s="9" t="str">
        <f>VLOOKUP(Q616,Mapping!$A$16:$B$20,2,0)</f>
        <v>Entry Level</v>
      </c>
      <c r="S616" s="9" t="s">
        <v>21</v>
      </c>
      <c r="T616" s="3">
        <v>3</v>
      </c>
      <c r="U616" s="9" t="str">
        <f>VLOOKUP(T616,Mapping!$E$9:$F$12,2,0)</f>
        <v>Neutral</v>
      </c>
      <c r="V616" s="9" t="s">
        <v>22</v>
      </c>
      <c r="W616" s="5">
        <v>2366</v>
      </c>
      <c r="X616" s="3">
        <v>1</v>
      </c>
      <c r="Y616" s="9" t="s">
        <v>10</v>
      </c>
      <c r="Z616" s="4">
        <v>14</v>
      </c>
      <c r="AA616" s="24">
        <f>HR_Analytics[[#This Row],[Salary Hike]]/100</f>
        <v>0.14000000000000001</v>
      </c>
      <c r="AB616" s="3">
        <v>3</v>
      </c>
      <c r="AC616" s="9" t="str">
        <f>VLOOKUP(AB616,Mapping!$E$2:$F$3,2,0)</f>
        <v>Excellent</v>
      </c>
      <c r="AD616" s="3">
        <v>1</v>
      </c>
      <c r="AE616" s="9" t="str">
        <f>VLOOKUP(AD616,Mapping!$E$16:$F$19,2,0)</f>
        <v>Very Dissatisfied</v>
      </c>
      <c r="AF616" s="3">
        <v>1</v>
      </c>
      <c r="AG616" s="3">
        <v>8</v>
      </c>
      <c r="AH616" s="3" t="str" cm="1">
        <f t="array" ref="AH616">_xlfn.IFS(HR_Analytics[[#This Row],[Total Working Years]]&lt;=2,"0-2",HR_Analytics[[#This Row],[Total Working Years]]&lt;=5,"2-5",HR_Analytics[[#This Row],[Total Working Years]]&lt;=10,"5-10",HR_Analytics[[#This Row],[Total Working Years]]&lt;=20,"10-20",HR_Analytics[[#This Row],[Total Working Years]]&lt;=40,"20-40")</f>
        <v>5-10</v>
      </c>
      <c r="AI616" s="3">
        <v>2</v>
      </c>
      <c r="AJ616" s="3">
        <v>3</v>
      </c>
      <c r="AK616" s="9" t="str">
        <f>VLOOKUP(AJ616,Mapping!$J$10:$K$13,2,0)</f>
        <v>Better</v>
      </c>
      <c r="AL616" s="3">
        <v>8</v>
      </c>
      <c r="AM616" s="3" t="str" cm="1">
        <f t="array" ref="AM616">_xlfn.IFS(HR_Analytics[[#This Row],[Years At Company]]&lt;=2,"0-2",HR_Analytics[[#This Row],[Years At Company]]&lt;=5,"2-5",HR_Analytics[[#This Row],[Years At Company]]&lt;=10,"5-10",HR_Analytics[[#This Row],[Years At Company]]&lt;=20,"10-20",HR_Analytics[[#This Row],[Years At Company]]&lt;=40,"20-40")</f>
        <v>5-10</v>
      </c>
      <c r="AN616" s="3">
        <v>7</v>
      </c>
      <c r="AO616" s="3" t="str" cm="1">
        <f t="array" ref="AO616">_xlfn.IFS(HR_Analytics[[#This Row],[Years In Current Role]]&lt;=2,"0-2",HR_Analytics[[#This Row],[Years In Current Role]]&lt;=5,"2-5",HR_Analytics[[#This Row],[Years In Current Role]]&lt;=10,"5-10",HR_Analytics[[#This Row],[Years In Current Role]]&lt;=15,"10-15",HR_Analytics[[#This Row],[Years In Current Role]]&gt;15,"Above 15")</f>
        <v>5-10</v>
      </c>
      <c r="AP616" s="3">
        <v>1</v>
      </c>
      <c r="AQ616" s="14" t="str" cm="1">
        <f t="array" ref="AQ616">_xlfn.IFS(HR_Analytics[[#This Row],[Years Since Last Promotion]]&lt;=2,"0-2",HR_Analytics[[#This Row],[Years Since Last Promotion]]&lt;=5,"2-5",HR_Analytics[[#This Row],[Years Since Last Promotion]]&lt;=10,"5-10",HR_Analytics[[#This Row],[Years Since Last Promotion]]&lt;=15,"10-15")</f>
        <v>0-2</v>
      </c>
      <c r="AR616" s="14">
        <v>7</v>
      </c>
      <c r="AS616" s="3" t="str" cm="1">
        <f t="array" ref="AS6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17" spans="1:45" x14ac:dyDescent="0.25">
      <c r="A617" s="12">
        <v>27</v>
      </c>
      <c r="B617" s="12" t="str" cm="1">
        <f t="array" ref="B617">_xlfn.IFS(HR_Analytics[[#This Row],[Age]]&lt;=30,"Below 30",HR_Analytics[[#This Row],[Age]]&lt;=40,"30-40",HR_Analytics[[#This Row],[Age]]&lt;=60,"40-60")</f>
        <v>Below 30</v>
      </c>
      <c r="C617" s="9" t="s">
        <v>17</v>
      </c>
      <c r="D617" s="9" t="s">
        <v>29</v>
      </c>
      <c r="E617" s="9" t="s">
        <v>19</v>
      </c>
      <c r="F617" s="3">
        <v>3</v>
      </c>
      <c r="G617" s="3" t="str" cm="1">
        <f t="array" ref="G617">_xlfn.IFS(HR_Analytics[[#This Row],[Distance From Home]]&lt;=5,"1-5",HR_Analytics[[#This Row],[Distance From Home]]&lt;=10,"5-10",HR_Analytics[[#This Row],[Distance From Home]]&lt;=15,"10-15",HR_Analytics[[#This Row],[Distance From Home]]&lt;=20,"15-20",HR_Analytics[[#This Row],[Distance From Home]]&gt;20,"Above 20")</f>
        <v>1-5</v>
      </c>
      <c r="H617" s="3">
        <v>3</v>
      </c>
      <c r="I617" s="9" t="str">
        <f>VLOOKUP(H617,Mapping!$J$2:$K$6,2,0)</f>
        <v>Bachelors</v>
      </c>
      <c r="J617" s="9" t="s">
        <v>25</v>
      </c>
      <c r="K617" s="3">
        <v>850</v>
      </c>
      <c r="L617" s="3">
        <v>4</v>
      </c>
      <c r="M617" s="9" t="str">
        <f>VLOOKUP(L617,Mapping!$A$2:$B$5,2,0)</f>
        <v>Satisfied</v>
      </c>
      <c r="N617" s="9" t="s">
        <v>20</v>
      </c>
      <c r="O617" s="3">
        <v>3</v>
      </c>
      <c r="P617" s="9" t="str">
        <f>VLOOKUP(O617,Mapping!$A$9:$B$12,2,0)</f>
        <v>High</v>
      </c>
      <c r="Q617" s="3">
        <v>1</v>
      </c>
      <c r="R617" s="9" t="str">
        <f>VLOOKUP(Q617,Mapping!$A$16:$B$20,2,0)</f>
        <v>Entry Level</v>
      </c>
      <c r="S617" s="9" t="s">
        <v>21</v>
      </c>
      <c r="T617" s="3">
        <v>4</v>
      </c>
      <c r="U617" s="9" t="str">
        <f>VLOOKUP(T617,Mapping!$E$9:$F$12,2,0)</f>
        <v>Satisfied</v>
      </c>
      <c r="V617" s="9" t="s">
        <v>22</v>
      </c>
      <c r="W617" s="5">
        <v>1706</v>
      </c>
      <c r="X617" s="3">
        <v>1</v>
      </c>
      <c r="Y617" s="9" t="s">
        <v>17</v>
      </c>
      <c r="Z617" s="4">
        <v>11</v>
      </c>
      <c r="AA617" s="24">
        <f>HR_Analytics[[#This Row],[Salary Hike]]/100</f>
        <v>0.11</v>
      </c>
      <c r="AB617" s="3">
        <v>3</v>
      </c>
      <c r="AC617" s="9" t="str">
        <f>VLOOKUP(AB617,Mapping!$E$2:$F$3,2,0)</f>
        <v>Excellent</v>
      </c>
      <c r="AD617" s="3">
        <v>3</v>
      </c>
      <c r="AE617" s="9" t="str">
        <f>VLOOKUP(AD617,Mapping!$E$16:$F$19,2,0)</f>
        <v>Neutral</v>
      </c>
      <c r="AF617" s="3">
        <v>3</v>
      </c>
      <c r="AG617" s="3">
        <v>0</v>
      </c>
      <c r="AH617" s="3" t="str" cm="1">
        <f t="array" ref="AH617">_xlfn.IFS(HR_Analytics[[#This Row],[Total Working Years]]&lt;=2,"0-2",HR_Analytics[[#This Row],[Total Working Years]]&lt;=5,"2-5",HR_Analytics[[#This Row],[Total Working Years]]&lt;=10,"5-10",HR_Analytics[[#This Row],[Total Working Years]]&lt;=20,"10-20",HR_Analytics[[#This Row],[Total Working Years]]&lt;=40,"20-40")</f>
        <v>0-2</v>
      </c>
      <c r="AI617" s="3">
        <v>6</v>
      </c>
      <c r="AJ617" s="3">
        <v>2</v>
      </c>
      <c r="AK617" s="9" t="str">
        <f>VLOOKUP(AJ617,Mapping!$J$10:$K$13,2,0)</f>
        <v>Good</v>
      </c>
      <c r="AL617" s="3">
        <v>0</v>
      </c>
      <c r="AM617" s="3" t="str" cm="1">
        <f t="array" ref="AM617">_xlfn.IFS(HR_Analytics[[#This Row],[Years At Company]]&lt;=2,"0-2",HR_Analytics[[#This Row],[Years At Company]]&lt;=5,"2-5",HR_Analytics[[#This Row],[Years At Company]]&lt;=10,"5-10",HR_Analytics[[#This Row],[Years At Company]]&lt;=20,"10-20",HR_Analytics[[#This Row],[Years At Company]]&lt;=40,"20-40")</f>
        <v>0-2</v>
      </c>
      <c r="AN617" s="3">
        <v>0</v>
      </c>
      <c r="AO617" s="3" t="str" cm="1">
        <f t="array" ref="AO617">_xlfn.IFS(HR_Analytics[[#This Row],[Years In Current Role]]&lt;=2,"0-2",HR_Analytics[[#This Row],[Years In Current Role]]&lt;=5,"2-5",HR_Analytics[[#This Row],[Years In Current Role]]&lt;=10,"5-10",HR_Analytics[[#This Row],[Years In Current Role]]&lt;=15,"10-15",HR_Analytics[[#This Row],[Years In Current Role]]&gt;15,"Above 15")</f>
        <v>0-2</v>
      </c>
      <c r="AP617" s="3">
        <v>0</v>
      </c>
      <c r="AQ617" s="14" t="str" cm="1">
        <f t="array" ref="AQ617">_xlfn.IFS(HR_Analytics[[#This Row],[Years Since Last Promotion]]&lt;=2,"0-2",HR_Analytics[[#This Row],[Years Since Last Promotion]]&lt;=5,"2-5",HR_Analytics[[#This Row],[Years Since Last Promotion]]&lt;=10,"5-10",HR_Analytics[[#This Row],[Years Since Last Promotion]]&lt;=15,"10-15")</f>
        <v>0-2</v>
      </c>
      <c r="AR617" s="14">
        <v>0</v>
      </c>
      <c r="AS617" s="3" t="str" cm="1">
        <f t="array" ref="AS6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18" spans="1:45" x14ac:dyDescent="0.25">
      <c r="A618" s="12">
        <v>51</v>
      </c>
      <c r="B618" s="12" t="str" cm="1">
        <f t="array" ref="B618">_xlfn.IFS(HR_Analytics[[#This Row],[Age]]&lt;=30,"Below 30",HR_Analytics[[#This Row],[Age]]&lt;=40,"30-40",HR_Analytics[[#This Row],[Age]]&lt;=60,"40-60")</f>
        <v>40-60</v>
      </c>
      <c r="C618" s="9" t="s">
        <v>17</v>
      </c>
      <c r="D618" s="9" t="s">
        <v>11</v>
      </c>
      <c r="E618" s="9" t="s">
        <v>12</v>
      </c>
      <c r="F618" s="3">
        <v>26</v>
      </c>
      <c r="G618" s="3" t="str" cm="1">
        <f t="array" ref="G618">_xlfn.IFS(HR_Analytics[[#This Row],[Distance From Home]]&lt;=5,"1-5",HR_Analytics[[#This Row],[Distance From Home]]&lt;=10,"5-10",HR_Analytics[[#This Row],[Distance From Home]]&lt;=15,"10-15",HR_Analytics[[#This Row],[Distance From Home]]&lt;=20,"15-20",HR_Analytics[[#This Row],[Distance From Home]]&gt;20,"Above 20")</f>
        <v>Above 20</v>
      </c>
      <c r="H618" s="3">
        <v>4</v>
      </c>
      <c r="I618" s="9" t="str">
        <f>VLOOKUP(H618,Mapping!$J$2:$K$6,2,0)</f>
        <v>Masters</v>
      </c>
      <c r="J618" s="9" t="s">
        <v>33</v>
      </c>
      <c r="K618" s="3">
        <v>851</v>
      </c>
      <c r="L618" s="3">
        <v>1</v>
      </c>
      <c r="M618" s="9" t="str">
        <f>VLOOKUP(L618,Mapping!$A$2:$B$5,2,0)</f>
        <v>Very Dissatisfied</v>
      </c>
      <c r="N618" s="9" t="s">
        <v>14</v>
      </c>
      <c r="O618" s="3">
        <v>3</v>
      </c>
      <c r="P618" s="9" t="str">
        <f>VLOOKUP(O618,Mapping!$A$9:$B$12,2,0)</f>
        <v>High</v>
      </c>
      <c r="Q618" s="3">
        <v>4</v>
      </c>
      <c r="R618" s="9" t="str">
        <f>VLOOKUP(Q618,Mapping!$A$16:$B$20,2,0)</f>
        <v>Senior</v>
      </c>
      <c r="S618" s="9" t="s">
        <v>30</v>
      </c>
      <c r="T618" s="3">
        <v>3</v>
      </c>
      <c r="U618" s="9" t="str">
        <f>VLOOKUP(T618,Mapping!$E$9:$F$12,2,0)</f>
        <v>Neutral</v>
      </c>
      <c r="V618" s="9" t="s">
        <v>22</v>
      </c>
      <c r="W618" s="5">
        <v>16307</v>
      </c>
      <c r="X618" s="3">
        <v>2</v>
      </c>
      <c r="Y618" s="9" t="s">
        <v>17</v>
      </c>
      <c r="Z618" s="4">
        <v>14</v>
      </c>
      <c r="AA618" s="24">
        <f>HR_Analytics[[#This Row],[Salary Hike]]/100</f>
        <v>0.14000000000000001</v>
      </c>
      <c r="AB618" s="3">
        <v>3</v>
      </c>
      <c r="AC618" s="9" t="str">
        <f>VLOOKUP(AB618,Mapping!$E$2:$F$3,2,0)</f>
        <v>Excellent</v>
      </c>
      <c r="AD618" s="3">
        <v>3</v>
      </c>
      <c r="AE618" s="9" t="str">
        <f>VLOOKUP(AD618,Mapping!$E$16:$F$19,2,0)</f>
        <v>Neutral</v>
      </c>
      <c r="AF618" s="3">
        <v>1</v>
      </c>
      <c r="AG618" s="3">
        <v>29</v>
      </c>
      <c r="AH618" s="3" t="str" cm="1">
        <f t="array" ref="AH618">_xlfn.IFS(HR_Analytics[[#This Row],[Total Working Years]]&lt;=2,"0-2",HR_Analytics[[#This Row],[Total Working Years]]&lt;=5,"2-5",HR_Analytics[[#This Row],[Total Working Years]]&lt;=10,"5-10",HR_Analytics[[#This Row],[Total Working Years]]&lt;=20,"10-20",HR_Analytics[[#This Row],[Total Working Years]]&lt;=40,"20-40")</f>
        <v>20-40</v>
      </c>
      <c r="AI618" s="3">
        <v>2</v>
      </c>
      <c r="AJ618" s="3">
        <v>2</v>
      </c>
      <c r="AK618" s="9" t="str">
        <f>VLOOKUP(AJ618,Mapping!$J$10:$K$13,2,0)</f>
        <v>Good</v>
      </c>
      <c r="AL618" s="3">
        <v>20</v>
      </c>
      <c r="AM618" s="3" t="str" cm="1">
        <f t="array" ref="AM618">_xlfn.IFS(HR_Analytics[[#This Row],[Years At Company]]&lt;=2,"0-2",HR_Analytics[[#This Row],[Years At Company]]&lt;=5,"2-5",HR_Analytics[[#This Row],[Years At Company]]&lt;=10,"5-10",HR_Analytics[[#This Row],[Years At Company]]&lt;=20,"10-20",HR_Analytics[[#This Row],[Years At Company]]&lt;=40,"20-40")</f>
        <v>10-20</v>
      </c>
      <c r="AN618" s="3">
        <v>6</v>
      </c>
      <c r="AO618" s="3" t="str" cm="1">
        <f t="array" ref="AO618">_xlfn.IFS(HR_Analytics[[#This Row],[Years In Current Role]]&lt;=2,"0-2",HR_Analytics[[#This Row],[Years In Current Role]]&lt;=5,"2-5",HR_Analytics[[#This Row],[Years In Current Role]]&lt;=10,"5-10",HR_Analytics[[#This Row],[Years In Current Role]]&lt;=15,"10-15",HR_Analytics[[#This Row],[Years In Current Role]]&gt;15,"Above 15")</f>
        <v>5-10</v>
      </c>
      <c r="AP618" s="3">
        <v>4</v>
      </c>
      <c r="AQ618" s="14" t="str" cm="1">
        <f t="array" ref="AQ618">_xlfn.IFS(HR_Analytics[[#This Row],[Years Since Last Promotion]]&lt;=2,"0-2",HR_Analytics[[#This Row],[Years Since Last Promotion]]&lt;=5,"2-5",HR_Analytics[[#This Row],[Years Since Last Promotion]]&lt;=10,"5-10",HR_Analytics[[#This Row],[Years Since Last Promotion]]&lt;=15,"10-15")</f>
        <v>2-5</v>
      </c>
      <c r="AR618" s="14">
        <v>17</v>
      </c>
      <c r="AS618" s="3" t="str" cm="1">
        <f t="array" ref="AS6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Above 15</v>
      </c>
    </row>
    <row r="619" spans="1:45" x14ac:dyDescent="0.25">
      <c r="A619" s="12">
        <v>44</v>
      </c>
      <c r="B619" s="12" t="str" cm="1">
        <f t="array" ref="B619">_xlfn.IFS(HR_Analytics[[#This Row],[Age]]&lt;=30,"Below 30",HR_Analytics[[#This Row],[Age]]&lt;=40,"30-40",HR_Analytics[[#This Row],[Age]]&lt;=60,"40-60")</f>
        <v>40-60</v>
      </c>
      <c r="C619" s="9" t="s">
        <v>17</v>
      </c>
      <c r="D619" s="9" t="s">
        <v>11</v>
      </c>
      <c r="E619" s="9" t="s">
        <v>19</v>
      </c>
      <c r="F619" s="3">
        <v>4</v>
      </c>
      <c r="G619" s="3" t="str" cm="1">
        <f t="array" ref="G619">_xlfn.IFS(HR_Analytics[[#This Row],[Distance From Home]]&lt;=5,"1-5",HR_Analytics[[#This Row],[Distance From Home]]&lt;=10,"5-10",HR_Analytics[[#This Row],[Distance From Home]]&lt;=15,"10-15",HR_Analytics[[#This Row],[Distance From Home]]&lt;=20,"15-20",HR_Analytics[[#This Row],[Distance From Home]]&gt;20,"Above 20")</f>
        <v>1-5</v>
      </c>
      <c r="H619" s="3">
        <v>3</v>
      </c>
      <c r="I619" s="9" t="str">
        <f>VLOOKUP(H619,Mapping!$J$2:$K$6,2,0)</f>
        <v>Bachelors</v>
      </c>
      <c r="J619" s="9" t="s">
        <v>25</v>
      </c>
      <c r="K619" s="3">
        <v>852</v>
      </c>
      <c r="L619" s="3">
        <v>4</v>
      </c>
      <c r="M619" s="9" t="str">
        <f>VLOOKUP(L619,Mapping!$A$2:$B$5,2,0)</f>
        <v>Satisfied</v>
      </c>
      <c r="N619" s="9" t="s">
        <v>20</v>
      </c>
      <c r="O619" s="3">
        <v>3</v>
      </c>
      <c r="P619" s="9" t="str">
        <f>VLOOKUP(O619,Mapping!$A$9:$B$12,2,0)</f>
        <v>High</v>
      </c>
      <c r="Q619" s="3">
        <v>2</v>
      </c>
      <c r="R619" s="9" t="str">
        <f>VLOOKUP(Q619,Mapping!$A$16:$B$20,2,0)</f>
        <v>Junior</v>
      </c>
      <c r="S619" s="9" t="s">
        <v>28</v>
      </c>
      <c r="T619" s="3">
        <v>2</v>
      </c>
      <c r="U619" s="9" t="str">
        <f>VLOOKUP(T619,Mapping!$E$9:$F$12,2,0)</f>
        <v>Dissatisfied</v>
      </c>
      <c r="V619" s="9" t="s">
        <v>16</v>
      </c>
      <c r="W619" s="5">
        <v>5933</v>
      </c>
      <c r="X619" s="3">
        <v>9</v>
      </c>
      <c r="Y619" s="9" t="s">
        <v>17</v>
      </c>
      <c r="Z619" s="4">
        <v>12</v>
      </c>
      <c r="AA619" s="24">
        <f>HR_Analytics[[#This Row],[Salary Hike]]/100</f>
        <v>0.12</v>
      </c>
      <c r="AB619" s="3">
        <v>3</v>
      </c>
      <c r="AC619" s="9" t="str">
        <f>VLOOKUP(AB619,Mapping!$E$2:$F$3,2,0)</f>
        <v>Excellent</v>
      </c>
      <c r="AD619" s="3">
        <v>4</v>
      </c>
      <c r="AE619" s="9" t="str">
        <f>VLOOKUP(AD619,Mapping!$E$16:$F$19,2,0)</f>
        <v>Satisfied</v>
      </c>
      <c r="AF619" s="3">
        <v>0</v>
      </c>
      <c r="AG619" s="3">
        <v>10</v>
      </c>
      <c r="AH619" s="3" t="str" cm="1">
        <f t="array" ref="AH619">_xlfn.IFS(HR_Analytics[[#This Row],[Total Working Years]]&lt;=2,"0-2",HR_Analytics[[#This Row],[Total Working Years]]&lt;=5,"2-5",HR_Analytics[[#This Row],[Total Working Years]]&lt;=10,"5-10",HR_Analytics[[#This Row],[Total Working Years]]&lt;=20,"10-20",HR_Analytics[[#This Row],[Total Working Years]]&lt;=40,"20-40")</f>
        <v>5-10</v>
      </c>
      <c r="AI619" s="3">
        <v>2</v>
      </c>
      <c r="AJ619" s="3">
        <v>2</v>
      </c>
      <c r="AK619" s="9" t="str">
        <f>VLOOKUP(AJ619,Mapping!$J$10:$K$13,2,0)</f>
        <v>Good</v>
      </c>
      <c r="AL619" s="3">
        <v>5</v>
      </c>
      <c r="AM619" s="3" t="str" cm="1">
        <f t="array" ref="AM619">_xlfn.IFS(HR_Analytics[[#This Row],[Years At Company]]&lt;=2,"0-2",HR_Analytics[[#This Row],[Years At Company]]&lt;=5,"2-5",HR_Analytics[[#This Row],[Years At Company]]&lt;=10,"5-10",HR_Analytics[[#This Row],[Years At Company]]&lt;=20,"10-20",HR_Analytics[[#This Row],[Years At Company]]&lt;=40,"20-40")</f>
        <v>2-5</v>
      </c>
      <c r="AN619" s="3">
        <v>2</v>
      </c>
      <c r="AO619" s="3" t="str" cm="1">
        <f t="array" ref="AO619">_xlfn.IFS(HR_Analytics[[#This Row],[Years In Current Role]]&lt;=2,"0-2",HR_Analytics[[#This Row],[Years In Current Role]]&lt;=5,"2-5",HR_Analytics[[#This Row],[Years In Current Role]]&lt;=10,"5-10",HR_Analytics[[#This Row],[Years In Current Role]]&lt;=15,"10-15",HR_Analytics[[#This Row],[Years In Current Role]]&gt;15,"Above 15")</f>
        <v>0-2</v>
      </c>
      <c r="AP619" s="3">
        <v>2</v>
      </c>
      <c r="AQ619" s="14" t="str" cm="1">
        <f t="array" ref="AQ619">_xlfn.IFS(HR_Analytics[[#This Row],[Years Since Last Promotion]]&lt;=2,"0-2",HR_Analytics[[#This Row],[Years Since Last Promotion]]&lt;=5,"2-5",HR_Analytics[[#This Row],[Years Since Last Promotion]]&lt;=10,"5-10",HR_Analytics[[#This Row],[Years Since Last Promotion]]&lt;=15,"10-15")</f>
        <v>0-2</v>
      </c>
      <c r="AR619" s="14">
        <v>3</v>
      </c>
      <c r="AS619" s="3" t="str" cm="1">
        <f t="array" ref="AS6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20" spans="1:45" x14ac:dyDescent="0.25">
      <c r="A620" s="12">
        <v>25</v>
      </c>
      <c r="B620" s="12" t="str" cm="1">
        <f t="array" ref="B620">_xlfn.IFS(HR_Analytics[[#This Row],[Age]]&lt;=30,"Below 30",HR_Analytics[[#This Row],[Age]]&lt;=40,"30-40",HR_Analytics[[#This Row],[Age]]&lt;=60,"40-60")</f>
        <v>Below 30</v>
      </c>
      <c r="C620" s="9" t="s">
        <v>17</v>
      </c>
      <c r="D620" s="9" t="s">
        <v>11</v>
      </c>
      <c r="E620" s="9" t="s">
        <v>19</v>
      </c>
      <c r="F620" s="3">
        <v>2</v>
      </c>
      <c r="G620" s="3" t="str" cm="1">
        <f t="array" ref="G620">_xlfn.IFS(HR_Analytics[[#This Row],[Distance From Home]]&lt;=5,"1-5",HR_Analytics[[#This Row],[Distance From Home]]&lt;=10,"5-10",HR_Analytics[[#This Row],[Distance From Home]]&lt;=15,"10-15",HR_Analytics[[#This Row],[Distance From Home]]&lt;=20,"15-20",HR_Analytics[[#This Row],[Distance From Home]]&gt;20,"Above 20")</f>
        <v>1-5</v>
      </c>
      <c r="H620" s="3">
        <v>1</v>
      </c>
      <c r="I620" s="9" t="str">
        <f>VLOOKUP(H620,Mapping!$J$2:$K$6,2,0)</f>
        <v>Below College</v>
      </c>
      <c r="J620" s="9" t="s">
        <v>25</v>
      </c>
      <c r="K620" s="3">
        <v>854</v>
      </c>
      <c r="L620" s="3">
        <v>1</v>
      </c>
      <c r="M620" s="9" t="str">
        <f>VLOOKUP(L620,Mapping!$A$2:$B$5,2,0)</f>
        <v>Very Dissatisfied</v>
      </c>
      <c r="N620" s="9" t="s">
        <v>20</v>
      </c>
      <c r="O620" s="3">
        <v>4</v>
      </c>
      <c r="P620" s="9" t="str">
        <f>VLOOKUP(O620,Mapping!$A$9:$B$12,2,0)</f>
        <v>Very High</v>
      </c>
      <c r="Q620" s="3">
        <v>1</v>
      </c>
      <c r="R620" s="9" t="str">
        <f>VLOOKUP(Q620,Mapping!$A$16:$B$20,2,0)</f>
        <v>Entry Level</v>
      </c>
      <c r="S620" s="9" t="s">
        <v>21</v>
      </c>
      <c r="T620" s="3">
        <v>1</v>
      </c>
      <c r="U620" s="9" t="str">
        <f>VLOOKUP(T620,Mapping!$E$9:$F$12,2,0)</f>
        <v>Very Dissatisfied</v>
      </c>
      <c r="V620" s="9" t="s">
        <v>16</v>
      </c>
      <c r="W620" s="5">
        <v>3424</v>
      </c>
      <c r="X620" s="3">
        <v>7</v>
      </c>
      <c r="Y620" s="9" t="s">
        <v>17</v>
      </c>
      <c r="Z620" s="4">
        <v>13</v>
      </c>
      <c r="AA620" s="24">
        <f>HR_Analytics[[#This Row],[Salary Hike]]/100</f>
        <v>0.13</v>
      </c>
      <c r="AB620" s="3">
        <v>3</v>
      </c>
      <c r="AC620" s="9" t="str">
        <f>VLOOKUP(AB620,Mapping!$E$2:$F$3,2,0)</f>
        <v>Excellent</v>
      </c>
      <c r="AD620" s="3">
        <v>3</v>
      </c>
      <c r="AE620" s="9" t="str">
        <f>VLOOKUP(AD620,Mapping!$E$16:$F$19,2,0)</f>
        <v>Neutral</v>
      </c>
      <c r="AF620" s="3">
        <v>0</v>
      </c>
      <c r="AG620" s="3">
        <v>6</v>
      </c>
      <c r="AH620" s="3" t="str" cm="1">
        <f t="array" ref="AH620">_xlfn.IFS(HR_Analytics[[#This Row],[Total Working Years]]&lt;=2,"0-2",HR_Analytics[[#This Row],[Total Working Years]]&lt;=5,"2-5",HR_Analytics[[#This Row],[Total Working Years]]&lt;=10,"5-10",HR_Analytics[[#This Row],[Total Working Years]]&lt;=20,"10-20",HR_Analytics[[#This Row],[Total Working Years]]&lt;=40,"20-40")</f>
        <v>5-10</v>
      </c>
      <c r="AI620" s="3">
        <v>3</v>
      </c>
      <c r="AJ620" s="3">
        <v>2</v>
      </c>
      <c r="AK620" s="9" t="str">
        <f>VLOOKUP(AJ620,Mapping!$J$10:$K$13,2,0)</f>
        <v>Good</v>
      </c>
      <c r="AL620" s="3">
        <v>4</v>
      </c>
      <c r="AM620" s="3" t="str" cm="1">
        <f t="array" ref="AM620">_xlfn.IFS(HR_Analytics[[#This Row],[Years At Company]]&lt;=2,"0-2",HR_Analytics[[#This Row],[Years At Company]]&lt;=5,"2-5",HR_Analytics[[#This Row],[Years At Company]]&lt;=10,"5-10",HR_Analytics[[#This Row],[Years At Company]]&lt;=20,"10-20",HR_Analytics[[#This Row],[Years At Company]]&lt;=40,"20-40")</f>
        <v>2-5</v>
      </c>
      <c r="AN620" s="3">
        <v>3</v>
      </c>
      <c r="AO620" s="3" t="str" cm="1">
        <f t="array" ref="AO620">_xlfn.IFS(HR_Analytics[[#This Row],[Years In Current Role]]&lt;=2,"0-2",HR_Analytics[[#This Row],[Years In Current Role]]&lt;=5,"2-5",HR_Analytics[[#This Row],[Years In Current Role]]&lt;=10,"5-10",HR_Analytics[[#This Row],[Years In Current Role]]&lt;=15,"10-15",HR_Analytics[[#This Row],[Years In Current Role]]&gt;15,"Above 15")</f>
        <v>2-5</v>
      </c>
      <c r="AP620" s="3">
        <v>0</v>
      </c>
      <c r="AQ620" s="14" t="str" cm="1">
        <f t="array" ref="AQ620">_xlfn.IFS(HR_Analytics[[#This Row],[Years Since Last Promotion]]&lt;=2,"0-2",HR_Analytics[[#This Row],[Years Since Last Promotion]]&lt;=5,"2-5",HR_Analytics[[#This Row],[Years Since Last Promotion]]&lt;=10,"5-10",HR_Analytics[[#This Row],[Years Since Last Promotion]]&lt;=15,"10-15")</f>
        <v>0-2</v>
      </c>
      <c r="AR620" s="14">
        <v>1</v>
      </c>
      <c r="AS620" s="3" t="str" cm="1">
        <f t="array" ref="AS6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21" spans="1:45" x14ac:dyDescent="0.25">
      <c r="A621" s="12">
        <v>33</v>
      </c>
      <c r="B621" s="12" t="str" cm="1">
        <f t="array" ref="B621">_xlfn.IFS(HR_Analytics[[#This Row],[Age]]&lt;=30,"Below 30",HR_Analytics[[#This Row],[Age]]&lt;=40,"30-40",HR_Analytics[[#This Row],[Age]]&lt;=60,"40-60")</f>
        <v>30-40</v>
      </c>
      <c r="C621" s="9" t="s">
        <v>17</v>
      </c>
      <c r="D621" s="9" t="s">
        <v>11</v>
      </c>
      <c r="E621" s="9" t="s">
        <v>12</v>
      </c>
      <c r="F621" s="3">
        <v>1</v>
      </c>
      <c r="G621" s="3" t="str" cm="1">
        <f t="array" ref="G621">_xlfn.IFS(HR_Analytics[[#This Row],[Distance From Home]]&lt;=5,"1-5",HR_Analytics[[#This Row],[Distance From Home]]&lt;=10,"5-10",HR_Analytics[[#This Row],[Distance From Home]]&lt;=15,"10-15",HR_Analytics[[#This Row],[Distance From Home]]&lt;=20,"15-20",HR_Analytics[[#This Row],[Distance From Home]]&gt;20,"Above 20")</f>
        <v>1-5</v>
      </c>
      <c r="H621" s="3">
        <v>3</v>
      </c>
      <c r="I621" s="9" t="str">
        <f>VLOOKUP(H621,Mapping!$J$2:$K$6,2,0)</f>
        <v>Bachelors</v>
      </c>
      <c r="J621" s="9" t="s">
        <v>25</v>
      </c>
      <c r="K621" s="3">
        <v>855</v>
      </c>
      <c r="L621" s="3">
        <v>1</v>
      </c>
      <c r="M621" s="9" t="str">
        <f>VLOOKUP(L621,Mapping!$A$2:$B$5,2,0)</f>
        <v>Very Dissatisfied</v>
      </c>
      <c r="N621" s="9" t="s">
        <v>20</v>
      </c>
      <c r="O621" s="3">
        <v>4</v>
      </c>
      <c r="P621" s="9" t="str">
        <f>VLOOKUP(O621,Mapping!$A$9:$B$12,2,0)</f>
        <v>Very High</v>
      </c>
      <c r="Q621" s="3">
        <v>2</v>
      </c>
      <c r="R621" s="9" t="str">
        <f>VLOOKUP(Q621,Mapping!$A$16:$B$20,2,0)</f>
        <v>Junior</v>
      </c>
      <c r="S621" s="9" t="s">
        <v>15</v>
      </c>
      <c r="T621" s="3">
        <v>1</v>
      </c>
      <c r="U621" s="9" t="str">
        <f>VLOOKUP(T621,Mapping!$E$9:$F$12,2,0)</f>
        <v>Very Dissatisfied</v>
      </c>
      <c r="V621" s="9" t="s">
        <v>26</v>
      </c>
      <c r="W621" s="5">
        <v>4037</v>
      </c>
      <c r="X621" s="3">
        <v>1</v>
      </c>
      <c r="Y621" s="9" t="s">
        <v>17</v>
      </c>
      <c r="Z621" s="4">
        <v>22</v>
      </c>
      <c r="AA621" s="24">
        <f>HR_Analytics[[#This Row],[Salary Hike]]/100</f>
        <v>0.22</v>
      </c>
      <c r="AB621" s="3">
        <v>4</v>
      </c>
      <c r="AC621" s="9" t="str">
        <f>VLOOKUP(AB621,Mapping!$E$2:$F$3,2,0)</f>
        <v>Outstanding</v>
      </c>
      <c r="AD621" s="3">
        <v>1</v>
      </c>
      <c r="AE621" s="9" t="str">
        <f>VLOOKUP(AD621,Mapping!$E$16:$F$19,2,0)</f>
        <v>Very Dissatisfied</v>
      </c>
      <c r="AF621" s="3">
        <v>1</v>
      </c>
      <c r="AG621" s="3">
        <v>9</v>
      </c>
      <c r="AH621" s="3" t="str" cm="1">
        <f t="array" ref="AH621">_xlfn.IFS(HR_Analytics[[#This Row],[Total Working Years]]&lt;=2,"0-2",HR_Analytics[[#This Row],[Total Working Years]]&lt;=5,"2-5",HR_Analytics[[#This Row],[Total Working Years]]&lt;=10,"5-10",HR_Analytics[[#This Row],[Total Working Years]]&lt;=20,"10-20",HR_Analytics[[#This Row],[Total Working Years]]&lt;=40,"20-40")</f>
        <v>5-10</v>
      </c>
      <c r="AI621" s="3">
        <v>5</v>
      </c>
      <c r="AJ621" s="3">
        <v>3</v>
      </c>
      <c r="AK621" s="9" t="str">
        <f>VLOOKUP(AJ621,Mapping!$J$10:$K$13,2,0)</f>
        <v>Better</v>
      </c>
      <c r="AL621" s="3">
        <v>9</v>
      </c>
      <c r="AM621" s="3" t="str" cm="1">
        <f t="array" ref="AM621">_xlfn.IFS(HR_Analytics[[#This Row],[Years At Company]]&lt;=2,"0-2",HR_Analytics[[#This Row],[Years At Company]]&lt;=5,"2-5",HR_Analytics[[#This Row],[Years At Company]]&lt;=10,"5-10",HR_Analytics[[#This Row],[Years At Company]]&lt;=20,"10-20",HR_Analytics[[#This Row],[Years At Company]]&lt;=40,"20-40")</f>
        <v>5-10</v>
      </c>
      <c r="AN621" s="3">
        <v>8</v>
      </c>
      <c r="AO621" s="3" t="str" cm="1">
        <f t="array" ref="AO621">_xlfn.IFS(HR_Analytics[[#This Row],[Years In Current Role]]&lt;=2,"0-2",HR_Analytics[[#This Row],[Years In Current Role]]&lt;=5,"2-5",HR_Analytics[[#This Row],[Years In Current Role]]&lt;=10,"5-10",HR_Analytics[[#This Row],[Years In Current Role]]&lt;=15,"10-15",HR_Analytics[[#This Row],[Years In Current Role]]&gt;15,"Above 15")</f>
        <v>5-10</v>
      </c>
      <c r="AP621" s="3">
        <v>0</v>
      </c>
      <c r="AQ621" s="14" t="str" cm="1">
        <f t="array" ref="AQ621">_xlfn.IFS(HR_Analytics[[#This Row],[Years Since Last Promotion]]&lt;=2,"0-2",HR_Analytics[[#This Row],[Years Since Last Promotion]]&lt;=5,"2-5",HR_Analytics[[#This Row],[Years Since Last Promotion]]&lt;=10,"5-10",HR_Analytics[[#This Row],[Years Since Last Promotion]]&lt;=15,"10-15")</f>
        <v>0-2</v>
      </c>
      <c r="AR621" s="14">
        <v>8</v>
      </c>
      <c r="AS621" s="3" t="str" cm="1">
        <f t="array" ref="AS6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22" spans="1:45" x14ac:dyDescent="0.25">
      <c r="A622" s="12">
        <v>35</v>
      </c>
      <c r="B622" s="12" t="str" cm="1">
        <f t="array" ref="B622">_xlfn.IFS(HR_Analytics[[#This Row],[Age]]&lt;=30,"Below 30",HR_Analytics[[#This Row],[Age]]&lt;=40,"30-40",HR_Analytics[[#This Row],[Age]]&lt;=60,"40-60")</f>
        <v>30-40</v>
      </c>
      <c r="C622" s="9" t="s">
        <v>17</v>
      </c>
      <c r="D622" s="9" t="s">
        <v>11</v>
      </c>
      <c r="E622" s="9" t="s">
        <v>19</v>
      </c>
      <c r="F622" s="3">
        <v>27</v>
      </c>
      <c r="G622" s="3" t="str" cm="1">
        <f t="array" ref="G622">_xlfn.IFS(HR_Analytics[[#This Row],[Distance From Home]]&lt;=5,"1-5",HR_Analytics[[#This Row],[Distance From Home]]&lt;=10,"5-10",HR_Analytics[[#This Row],[Distance From Home]]&lt;=15,"10-15",HR_Analytics[[#This Row],[Distance From Home]]&lt;=20,"15-20",HR_Analytics[[#This Row],[Distance From Home]]&gt;20,"Above 20")</f>
        <v>Above 20</v>
      </c>
      <c r="H622" s="3">
        <v>1</v>
      </c>
      <c r="I622" s="9" t="str">
        <f>VLOOKUP(H622,Mapping!$J$2:$K$6,2,0)</f>
        <v>Below College</v>
      </c>
      <c r="J622" s="9" t="s">
        <v>25</v>
      </c>
      <c r="K622" s="3">
        <v>856</v>
      </c>
      <c r="L622" s="3">
        <v>3</v>
      </c>
      <c r="M622" s="9" t="str">
        <f>VLOOKUP(L622,Mapping!$A$2:$B$5,2,0)</f>
        <v>Neutral</v>
      </c>
      <c r="N622" s="9" t="s">
        <v>14</v>
      </c>
      <c r="O622" s="3">
        <v>2</v>
      </c>
      <c r="P622" s="9" t="str">
        <f>VLOOKUP(O622,Mapping!$A$9:$B$12,2,0)</f>
        <v>Medium</v>
      </c>
      <c r="Q622" s="3">
        <v>1</v>
      </c>
      <c r="R622" s="9" t="str">
        <f>VLOOKUP(Q622,Mapping!$A$16:$B$20,2,0)</f>
        <v>Entry Level</v>
      </c>
      <c r="S622" s="9" t="s">
        <v>21</v>
      </c>
      <c r="T622" s="3">
        <v>1</v>
      </c>
      <c r="U622" s="9" t="str">
        <f>VLOOKUP(T622,Mapping!$E$9:$F$12,2,0)</f>
        <v>Very Dissatisfied</v>
      </c>
      <c r="V622" s="9" t="s">
        <v>16</v>
      </c>
      <c r="W622" s="5">
        <v>2559</v>
      </c>
      <c r="X622" s="3">
        <v>1</v>
      </c>
      <c r="Y622" s="9" t="s">
        <v>17</v>
      </c>
      <c r="Z622" s="4">
        <v>11</v>
      </c>
      <c r="AA622" s="24">
        <f>HR_Analytics[[#This Row],[Salary Hike]]/100</f>
        <v>0.11</v>
      </c>
      <c r="AB622" s="3">
        <v>3</v>
      </c>
      <c r="AC622" s="9" t="str">
        <f>VLOOKUP(AB622,Mapping!$E$2:$F$3,2,0)</f>
        <v>Excellent</v>
      </c>
      <c r="AD622" s="3">
        <v>4</v>
      </c>
      <c r="AE622" s="9" t="str">
        <f>VLOOKUP(AD622,Mapping!$E$16:$F$19,2,0)</f>
        <v>Satisfied</v>
      </c>
      <c r="AF622" s="3">
        <v>0</v>
      </c>
      <c r="AG622" s="3">
        <v>6</v>
      </c>
      <c r="AH622" s="3" t="str" cm="1">
        <f t="array" ref="AH622">_xlfn.IFS(HR_Analytics[[#This Row],[Total Working Years]]&lt;=2,"0-2",HR_Analytics[[#This Row],[Total Working Years]]&lt;=5,"2-5",HR_Analytics[[#This Row],[Total Working Years]]&lt;=10,"5-10",HR_Analytics[[#This Row],[Total Working Years]]&lt;=20,"10-20",HR_Analytics[[#This Row],[Total Working Years]]&lt;=40,"20-40")</f>
        <v>5-10</v>
      </c>
      <c r="AI622" s="3">
        <v>3</v>
      </c>
      <c r="AJ622" s="3">
        <v>2</v>
      </c>
      <c r="AK622" s="9" t="str">
        <f>VLOOKUP(AJ622,Mapping!$J$10:$K$13,2,0)</f>
        <v>Good</v>
      </c>
      <c r="AL622" s="3">
        <v>6</v>
      </c>
      <c r="AM622" s="3" t="str" cm="1">
        <f t="array" ref="AM622">_xlfn.IFS(HR_Analytics[[#This Row],[Years At Company]]&lt;=2,"0-2",HR_Analytics[[#This Row],[Years At Company]]&lt;=5,"2-5",HR_Analytics[[#This Row],[Years At Company]]&lt;=10,"5-10",HR_Analytics[[#This Row],[Years At Company]]&lt;=20,"10-20",HR_Analytics[[#This Row],[Years At Company]]&lt;=40,"20-40")</f>
        <v>5-10</v>
      </c>
      <c r="AN622" s="3">
        <v>5</v>
      </c>
      <c r="AO622" s="3" t="str" cm="1">
        <f t="array" ref="AO622">_xlfn.IFS(HR_Analytics[[#This Row],[Years In Current Role]]&lt;=2,"0-2",HR_Analytics[[#This Row],[Years In Current Role]]&lt;=5,"2-5",HR_Analytics[[#This Row],[Years In Current Role]]&lt;=10,"5-10",HR_Analytics[[#This Row],[Years In Current Role]]&lt;=15,"10-15",HR_Analytics[[#This Row],[Years In Current Role]]&gt;15,"Above 15")</f>
        <v>2-5</v>
      </c>
      <c r="AP622" s="3">
        <v>1</v>
      </c>
      <c r="AQ622" s="14" t="str" cm="1">
        <f t="array" ref="AQ622">_xlfn.IFS(HR_Analytics[[#This Row],[Years Since Last Promotion]]&lt;=2,"0-2",HR_Analytics[[#This Row],[Years Since Last Promotion]]&lt;=5,"2-5",HR_Analytics[[#This Row],[Years Since Last Promotion]]&lt;=10,"5-10",HR_Analytics[[#This Row],[Years Since Last Promotion]]&lt;=15,"10-15")</f>
        <v>0-2</v>
      </c>
      <c r="AR622" s="14">
        <v>1</v>
      </c>
      <c r="AS622" s="3" t="str" cm="1">
        <f t="array" ref="AS6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23" spans="1:45" x14ac:dyDescent="0.25">
      <c r="A623" s="12">
        <v>36</v>
      </c>
      <c r="B623" s="12" t="str" cm="1">
        <f t="array" ref="B623">_xlfn.IFS(HR_Analytics[[#This Row],[Age]]&lt;=30,"Below 30",HR_Analytics[[#This Row],[Age]]&lt;=40,"30-40",HR_Analytics[[#This Row],[Age]]&lt;=60,"40-60")</f>
        <v>30-40</v>
      </c>
      <c r="C623" s="9" t="s">
        <v>17</v>
      </c>
      <c r="D623" s="9" t="s">
        <v>11</v>
      </c>
      <c r="E623" s="9" t="s">
        <v>12</v>
      </c>
      <c r="F623" s="3">
        <v>1</v>
      </c>
      <c r="G623" s="3" t="str" cm="1">
        <f t="array" ref="G623">_xlfn.IFS(HR_Analytics[[#This Row],[Distance From Home]]&lt;=5,"1-5",HR_Analytics[[#This Row],[Distance From Home]]&lt;=10,"5-10",HR_Analytics[[#This Row],[Distance From Home]]&lt;=15,"10-15",HR_Analytics[[#This Row],[Distance From Home]]&lt;=20,"15-20",HR_Analytics[[#This Row],[Distance From Home]]&gt;20,"Above 20")</f>
        <v>1-5</v>
      </c>
      <c r="H623" s="3">
        <v>2</v>
      </c>
      <c r="I623" s="9" t="str">
        <f>VLOOKUP(H623,Mapping!$J$2:$K$6,2,0)</f>
        <v>College</v>
      </c>
      <c r="J623" s="9" t="s">
        <v>13</v>
      </c>
      <c r="K623" s="3">
        <v>857</v>
      </c>
      <c r="L623" s="3">
        <v>2</v>
      </c>
      <c r="M623" s="9" t="str">
        <f>VLOOKUP(L623,Mapping!$A$2:$B$5,2,0)</f>
        <v>Dissatisfied</v>
      </c>
      <c r="N623" s="9" t="s">
        <v>20</v>
      </c>
      <c r="O623" s="3">
        <v>3</v>
      </c>
      <c r="P623" s="9" t="str">
        <f>VLOOKUP(O623,Mapping!$A$9:$B$12,2,0)</f>
        <v>High</v>
      </c>
      <c r="Q623" s="3">
        <v>2</v>
      </c>
      <c r="R623" s="9" t="str">
        <f>VLOOKUP(Q623,Mapping!$A$16:$B$20,2,0)</f>
        <v>Junior</v>
      </c>
      <c r="S623" s="9" t="s">
        <v>15</v>
      </c>
      <c r="T623" s="3">
        <v>4</v>
      </c>
      <c r="U623" s="9" t="str">
        <f>VLOOKUP(T623,Mapping!$E$9:$F$12,2,0)</f>
        <v>Satisfied</v>
      </c>
      <c r="V623" s="9" t="s">
        <v>22</v>
      </c>
      <c r="W623" s="5">
        <v>6201</v>
      </c>
      <c r="X623" s="3">
        <v>1</v>
      </c>
      <c r="Y623" s="9" t="s">
        <v>10</v>
      </c>
      <c r="Z623" s="4">
        <v>14</v>
      </c>
      <c r="AA623" s="24">
        <f>HR_Analytics[[#This Row],[Salary Hike]]/100</f>
        <v>0.14000000000000001</v>
      </c>
      <c r="AB623" s="3">
        <v>3</v>
      </c>
      <c r="AC623" s="9" t="str">
        <f>VLOOKUP(AB623,Mapping!$E$2:$F$3,2,0)</f>
        <v>Excellent</v>
      </c>
      <c r="AD623" s="3">
        <v>4</v>
      </c>
      <c r="AE623" s="9" t="str">
        <f>VLOOKUP(AD623,Mapping!$E$16:$F$19,2,0)</f>
        <v>Satisfied</v>
      </c>
      <c r="AF623" s="3">
        <v>1</v>
      </c>
      <c r="AG623" s="3">
        <v>18</v>
      </c>
      <c r="AH623" s="3" t="str" cm="1">
        <f t="array" ref="AH623">_xlfn.IFS(HR_Analytics[[#This Row],[Total Working Years]]&lt;=2,"0-2",HR_Analytics[[#This Row],[Total Working Years]]&lt;=5,"2-5",HR_Analytics[[#This Row],[Total Working Years]]&lt;=10,"5-10",HR_Analytics[[#This Row],[Total Working Years]]&lt;=20,"10-20",HR_Analytics[[#This Row],[Total Working Years]]&lt;=40,"20-40")</f>
        <v>10-20</v>
      </c>
      <c r="AI623" s="3">
        <v>1</v>
      </c>
      <c r="AJ623" s="3">
        <v>2</v>
      </c>
      <c r="AK623" s="9" t="str">
        <f>VLOOKUP(AJ623,Mapping!$J$10:$K$13,2,0)</f>
        <v>Good</v>
      </c>
      <c r="AL623" s="3">
        <v>18</v>
      </c>
      <c r="AM623" s="3" t="str" cm="1">
        <f t="array" ref="AM623">_xlfn.IFS(HR_Analytics[[#This Row],[Years At Company]]&lt;=2,"0-2",HR_Analytics[[#This Row],[Years At Company]]&lt;=5,"2-5",HR_Analytics[[#This Row],[Years At Company]]&lt;=10,"5-10",HR_Analytics[[#This Row],[Years At Company]]&lt;=20,"10-20",HR_Analytics[[#This Row],[Years At Company]]&lt;=40,"20-40")</f>
        <v>10-20</v>
      </c>
      <c r="AN623" s="3">
        <v>14</v>
      </c>
      <c r="AO623" s="3" t="str" cm="1">
        <f t="array" ref="AO623">_xlfn.IFS(HR_Analytics[[#This Row],[Years In Current Role]]&lt;=2,"0-2",HR_Analytics[[#This Row],[Years In Current Role]]&lt;=5,"2-5",HR_Analytics[[#This Row],[Years In Current Role]]&lt;=10,"5-10",HR_Analytics[[#This Row],[Years In Current Role]]&lt;=15,"10-15",HR_Analytics[[#This Row],[Years In Current Role]]&gt;15,"Above 15")</f>
        <v>10-15</v>
      </c>
      <c r="AP623" s="3">
        <v>4</v>
      </c>
      <c r="AQ623" s="14" t="str" cm="1">
        <f t="array" ref="AQ623">_xlfn.IFS(HR_Analytics[[#This Row],[Years Since Last Promotion]]&lt;=2,"0-2",HR_Analytics[[#This Row],[Years Since Last Promotion]]&lt;=5,"2-5",HR_Analytics[[#This Row],[Years Since Last Promotion]]&lt;=10,"5-10",HR_Analytics[[#This Row],[Years Since Last Promotion]]&lt;=15,"10-15")</f>
        <v>2-5</v>
      </c>
      <c r="AR623" s="14">
        <v>11</v>
      </c>
      <c r="AS623" s="3" t="str" cm="1">
        <f t="array" ref="AS6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624" spans="1:45" x14ac:dyDescent="0.25">
      <c r="A624" s="12">
        <v>32</v>
      </c>
      <c r="B624" s="12" t="str" cm="1">
        <f t="array" ref="B624">_xlfn.IFS(HR_Analytics[[#This Row],[Age]]&lt;=30,"Below 30",HR_Analytics[[#This Row],[Age]]&lt;=40,"30-40",HR_Analytics[[#This Row],[Age]]&lt;=60,"40-60")</f>
        <v>30-40</v>
      </c>
      <c r="C624" s="9" t="s">
        <v>17</v>
      </c>
      <c r="D624" s="9" t="s">
        <v>11</v>
      </c>
      <c r="E624" s="9" t="s">
        <v>12</v>
      </c>
      <c r="F624" s="3">
        <v>13</v>
      </c>
      <c r="G624" s="3" t="str" cm="1">
        <f t="array" ref="G624">_xlfn.IFS(HR_Analytics[[#This Row],[Distance From Home]]&lt;=5,"1-5",HR_Analytics[[#This Row],[Distance From Home]]&lt;=10,"5-10",HR_Analytics[[#This Row],[Distance From Home]]&lt;=15,"10-15",HR_Analytics[[#This Row],[Distance From Home]]&lt;=20,"15-20",HR_Analytics[[#This Row],[Distance From Home]]&gt;20,"Above 20")</f>
        <v>10-15</v>
      </c>
      <c r="H624" s="3">
        <v>4</v>
      </c>
      <c r="I624" s="9" t="str">
        <f>VLOOKUP(H624,Mapping!$J$2:$K$6,2,0)</f>
        <v>Masters</v>
      </c>
      <c r="J624" s="9" t="s">
        <v>13</v>
      </c>
      <c r="K624" s="3">
        <v>859</v>
      </c>
      <c r="L624" s="3">
        <v>2</v>
      </c>
      <c r="M624" s="9" t="str">
        <f>VLOOKUP(L624,Mapping!$A$2:$B$5,2,0)</f>
        <v>Dissatisfied</v>
      </c>
      <c r="N624" s="9" t="s">
        <v>20</v>
      </c>
      <c r="O624" s="3">
        <v>3</v>
      </c>
      <c r="P624" s="9" t="str">
        <f>VLOOKUP(O624,Mapping!$A$9:$B$12,2,0)</f>
        <v>High</v>
      </c>
      <c r="Q624" s="3">
        <v>2</v>
      </c>
      <c r="R624" s="9" t="str">
        <f>VLOOKUP(Q624,Mapping!$A$16:$B$20,2,0)</f>
        <v>Junior</v>
      </c>
      <c r="S624" s="9" t="s">
        <v>15</v>
      </c>
      <c r="T624" s="3">
        <v>4</v>
      </c>
      <c r="U624" s="9" t="str">
        <f>VLOOKUP(T624,Mapping!$E$9:$F$12,2,0)</f>
        <v>Satisfied</v>
      </c>
      <c r="V624" s="9" t="s">
        <v>26</v>
      </c>
      <c r="W624" s="5">
        <v>4403</v>
      </c>
      <c r="X624" s="3">
        <v>2</v>
      </c>
      <c r="Y624" s="9" t="s">
        <v>17</v>
      </c>
      <c r="Z624" s="4">
        <v>11</v>
      </c>
      <c r="AA624" s="24">
        <f>HR_Analytics[[#This Row],[Salary Hike]]/100</f>
        <v>0.11</v>
      </c>
      <c r="AB624" s="3">
        <v>3</v>
      </c>
      <c r="AC624" s="9" t="str">
        <f>VLOOKUP(AB624,Mapping!$E$2:$F$3,2,0)</f>
        <v>Excellent</v>
      </c>
      <c r="AD624" s="3">
        <v>3</v>
      </c>
      <c r="AE624" s="9" t="str">
        <f>VLOOKUP(AD624,Mapping!$E$16:$F$19,2,0)</f>
        <v>Neutral</v>
      </c>
      <c r="AF624" s="3">
        <v>1</v>
      </c>
      <c r="AG624" s="3">
        <v>8</v>
      </c>
      <c r="AH624" s="3" t="str" cm="1">
        <f t="array" ref="AH624">_xlfn.IFS(HR_Analytics[[#This Row],[Total Working Years]]&lt;=2,"0-2",HR_Analytics[[#This Row],[Total Working Years]]&lt;=5,"2-5",HR_Analytics[[#This Row],[Total Working Years]]&lt;=10,"5-10",HR_Analytics[[#This Row],[Total Working Years]]&lt;=20,"10-20",HR_Analytics[[#This Row],[Total Working Years]]&lt;=40,"20-40")</f>
        <v>5-10</v>
      </c>
      <c r="AI624" s="3">
        <v>3</v>
      </c>
      <c r="AJ624" s="3">
        <v>2</v>
      </c>
      <c r="AK624" s="9" t="str">
        <f>VLOOKUP(AJ624,Mapping!$J$10:$K$13,2,0)</f>
        <v>Good</v>
      </c>
      <c r="AL624" s="3">
        <v>5</v>
      </c>
      <c r="AM624" s="3" t="str" cm="1">
        <f t="array" ref="AM624">_xlfn.IFS(HR_Analytics[[#This Row],[Years At Company]]&lt;=2,"0-2",HR_Analytics[[#This Row],[Years At Company]]&lt;=5,"2-5",HR_Analytics[[#This Row],[Years At Company]]&lt;=10,"5-10",HR_Analytics[[#This Row],[Years At Company]]&lt;=20,"10-20",HR_Analytics[[#This Row],[Years At Company]]&lt;=40,"20-40")</f>
        <v>2-5</v>
      </c>
      <c r="AN624" s="3">
        <v>2</v>
      </c>
      <c r="AO624" s="3" t="str" cm="1">
        <f t="array" ref="AO624">_xlfn.IFS(HR_Analytics[[#This Row],[Years In Current Role]]&lt;=2,"0-2",HR_Analytics[[#This Row],[Years In Current Role]]&lt;=5,"2-5",HR_Analytics[[#This Row],[Years In Current Role]]&lt;=10,"5-10",HR_Analytics[[#This Row],[Years In Current Role]]&lt;=15,"10-15",HR_Analytics[[#This Row],[Years In Current Role]]&gt;15,"Above 15")</f>
        <v>0-2</v>
      </c>
      <c r="AP624" s="3">
        <v>0</v>
      </c>
      <c r="AQ624" s="14" t="str" cm="1">
        <f t="array" ref="AQ624">_xlfn.IFS(HR_Analytics[[#This Row],[Years Since Last Promotion]]&lt;=2,"0-2",HR_Analytics[[#This Row],[Years Since Last Promotion]]&lt;=5,"2-5",HR_Analytics[[#This Row],[Years Since Last Promotion]]&lt;=10,"5-10",HR_Analytics[[#This Row],[Years Since Last Promotion]]&lt;=15,"10-15")</f>
        <v>0-2</v>
      </c>
      <c r="AR624" s="14">
        <v>3</v>
      </c>
      <c r="AS624" s="3" t="str" cm="1">
        <f t="array" ref="AS6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25" spans="1:45" x14ac:dyDescent="0.25">
      <c r="A625" s="12">
        <v>30</v>
      </c>
      <c r="B625" s="12" t="str" cm="1">
        <f t="array" ref="B625">_xlfn.IFS(HR_Analytics[[#This Row],[Age]]&lt;=30,"Below 30",HR_Analytics[[#This Row],[Age]]&lt;=40,"30-40",HR_Analytics[[#This Row],[Age]]&lt;=60,"40-60")</f>
        <v>Below 30</v>
      </c>
      <c r="C625" s="9" t="s">
        <v>17</v>
      </c>
      <c r="D625" s="9" t="s">
        <v>18</v>
      </c>
      <c r="E625" s="9" t="s">
        <v>19</v>
      </c>
      <c r="F625" s="3">
        <v>5</v>
      </c>
      <c r="G625" s="3" t="str" cm="1">
        <f t="array" ref="G625">_xlfn.IFS(HR_Analytics[[#This Row],[Distance From Home]]&lt;=5,"1-5",HR_Analytics[[#This Row],[Distance From Home]]&lt;=10,"5-10",HR_Analytics[[#This Row],[Distance From Home]]&lt;=15,"10-15",HR_Analytics[[#This Row],[Distance From Home]]&lt;=20,"15-20",HR_Analytics[[#This Row],[Distance From Home]]&gt;20,"Above 20")</f>
        <v>1-5</v>
      </c>
      <c r="H625" s="3">
        <v>4</v>
      </c>
      <c r="I625" s="9" t="str">
        <f>VLOOKUP(H625,Mapping!$J$2:$K$6,2,0)</f>
        <v>Masters</v>
      </c>
      <c r="J625" s="9" t="s">
        <v>13</v>
      </c>
      <c r="K625" s="3">
        <v>861</v>
      </c>
      <c r="L625" s="3">
        <v>2</v>
      </c>
      <c r="M625" s="9" t="str">
        <f>VLOOKUP(L625,Mapping!$A$2:$B$5,2,0)</f>
        <v>Dissatisfied</v>
      </c>
      <c r="N625" s="9" t="s">
        <v>20</v>
      </c>
      <c r="O625" s="3">
        <v>2</v>
      </c>
      <c r="P625" s="9" t="str">
        <f>VLOOKUP(O625,Mapping!$A$9:$B$12,2,0)</f>
        <v>Medium</v>
      </c>
      <c r="Q625" s="3">
        <v>1</v>
      </c>
      <c r="R625" s="9" t="str">
        <f>VLOOKUP(Q625,Mapping!$A$16:$B$20,2,0)</f>
        <v>Entry Level</v>
      </c>
      <c r="S625" s="9" t="s">
        <v>21</v>
      </c>
      <c r="T625" s="3">
        <v>4</v>
      </c>
      <c r="U625" s="9" t="str">
        <f>VLOOKUP(T625,Mapping!$E$9:$F$12,2,0)</f>
        <v>Satisfied</v>
      </c>
      <c r="V625" s="9" t="s">
        <v>26</v>
      </c>
      <c r="W625" s="5">
        <v>3761</v>
      </c>
      <c r="X625" s="3">
        <v>9</v>
      </c>
      <c r="Y625" s="9" t="s">
        <v>17</v>
      </c>
      <c r="Z625" s="4">
        <v>12</v>
      </c>
      <c r="AA625" s="24">
        <f>HR_Analytics[[#This Row],[Salary Hike]]/100</f>
        <v>0.12</v>
      </c>
      <c r="AB625" s="3">
        <v>3</v>
      </c>
      <c r="AC625" s="9" t="str">
        <f>VLOOKUP(AB625,Mapping!$E$2:$F$3,2,0)</f>
        <v>Excellent</v>
      </c>
      <c r="AD625" s="3">
        <v>2</v>
      </c>
      <c r="AE625" s="9" t="str">
        <f>VLOOKUP(AD625,Mapping!$E$16:$F$19,2,0)</f>
        <v>Dissatisfied</v>
      </c>
      <c r="AF625" s="3">
        <v>1</v>
      </c>
      <c r="AG625" s="3">
        <v>10</v>
      </c>
      <c r="AH625" s="3" t="str" cm="1">
        <f t="array" ref="AH625">_xlfn.IFS(HR_Analytics[[#This Row],[Total Working Years]]&lt;=2,"0-2",HR_Analytics[[#This Row],[Total Working Years]]&lt;=5,"2-5",HR_Analytics[[#This Row],[Total Working Years]]&lt;=10,"5-10",HR_Analytics[[#This Row],[Total Working Years]]&lt;=20,"10-20",HR_Analytics[[#This Row],[Total Working Years]]&lt;=40,"20-40")</f>
        <v>5-10</v>
      </c>
      <c r="AI625" s="3">
        <v>3</v>
      </c>
      <c r="AJ625" s="3">
        <v>2</v>
      </c>
      <c r="AK625" s="9" t="str">
        <f>VLOOKUP(AJ625,Mapping!$J$10:$K$13,2,0)</f>
        <v>Good</v>
      </c>
      <c r="AL625" s="3">
        <v>5</v>
      </c>
      <c r="AM625" s="3" t="str" cm="1">
        <f t="array" ref="AM625">_xlfn.IFS(HR_Analytics[[#This Row],[Years At Company]]&lt;=2,"0-2",HR_Analytics[[#This Row],[Years At Company]]&lt;=5,"2-5",HR_Analytics[[#This Row],[Years At Company]]&lt;=10,"5-10",HR_Analytics[[#This Row],[Years At Company]]&lt;=20,"10-20",HR_Analytics[[#This Row],[Years At Company]]&lt;=40,"20-40")</f>
        <v>2-5</v>
      </c>
      <c r="AN625" s="3">
        <v>4</v>
      </c>
      <c r="AO625" s="3" t="str" cm="1">
        <f t="array" ref="AO625">_xlfn.IFS(HR_Analytics[[#This Row],[Years In Current Role]]&lt;=2,"0-2",HR_Analytics[[#This Row],[Years In Current Role]]&lt;=5,"2-5",HR_Analytics[[#This Row],[Years In Current Role]]&lt;=10,"5-10",HR_Analytics[[#This Row],[Years In Current Role]]&lt;=15,"10-15",HR_Analytics[[#This Row],[Years In Current Role]]&gt;15,"Above 15")</f>
        <v>2-5</v>
      </c>
      <c r="AP625" s="3">
        <v>0</v>
      </c>
      <c r="AQ625" s="14" t="str" cm="1">
        <f t="array" ref="AQ625">_xlfn.IFS(HR_Analytics[[#This Row],[Years Since Last Promotion]]&lt;=2,"0-2",HR_Analytics[[#This Row],[Years Since Last Promotion]]&lt;=5,"2-5",HR_Analytics[[#This Row],[Years Since Last Promotion]]&lt;=10,"5-10",HR_Analytics[[#This Row],[Years Since Last Promotion]]&lt;=15,"10-15")</f>
        <v>0-2</v>
      </c>
      <c r="AR625" s="14">
        <v>3</v>
      </c>
      <c r="AS625" s="3" t="str" cm="1">
        <f t="array" ref="AS6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26" spans="1:45" x14ac:dyDescent="0.25">
      <c r="A626" s="12">
        <v>53</v>
      </c>
      <c r="B626" s="12" t="str" cm="1">
        <f t="array" ref="B626">_xlfn.IFS(HR_Analytics[[#This Row],[Age]]&lt;=30,"Below 30",HR_Analytics[[#This Row],[Age]]&lt;=40,"30-40",HR_Analytics[[#This Row],[Age]]&lt;=60,"40-60")</f>
        <v>40-60</v>
      </c>
      <c r="C626" s="9" t="s">
        <v>17</v>
      </c>
      <c r="D626" s="9" t="s">
        <v>11</v>
      </c>
      <c r="E626" s="9" t="s">
        <v>12</v>
      </c>
      <c r="F626" s="3">
        <v>7</v>
      </c>
      <c r="G626" s="3" t="str" cm="1">
        <f t="array" ref="G626">_xlfn.IFS(HR_Analytics[[#This Row],[Distance From Home]]&lt;=5,"1-5",HR_Analytics[[#This Row],[Distance From Home]]&lt;=10,"5-10",HR_Analytics[[#This Row],[Distance From Home]]&lt;=15,"10-15",HR_Analytics[[#This Row],[Distance From Home]]&lt;=20,"15-20",HR_Analytics[[#This Row],[Distance From Home]]&gt;20,"Above 20")</f>
        <v>5-10</v>
      </c>
      <c r="H626" s="3">
        <v>2</v>
      </c>
      <c r="I626" s="9" t="str">
        <f>VLOOKUP(H626,Mapping!$J$2:$K$6,2,0)</f>
        <v>College</v>
      </c>
      <c r="J626" s="9" t="s">
        <v>33</v>
      </c>
      <c r="K626" s="3">
        <v>862</v>
      </c>
      <c r="L626" s="3">
        <v>1</v>
      </c>
      <c r="M626" s="9" t="str">
        <f>VLOOKUP(L626,Mapping!$A$2:$B$5,2,0)</f>
        <v>Very Dissatisfied</v>
      </c>
      <c r="N626" s="9" t="s">
        <v>14</v>
      </c>
      <c r="O626" s="3">
        <v>2</v>
      </c>
      <c r="P626" s="9" t="str">
        <f>VLOOKUP(O626,Mapping!$A$9:$B$12,2,0)</f>
        <v>Medium</v>
      </c>
      <c r="Q626" s="3">
        <v>3</v>
      </c>
      <c r="R626" s="9" t="str">
        <f>VLOOKUP(Q626,Mapping!$A$16:$B$20,2,0)</f>
        <v>Mid Level</v>
      </c>
      <c r="S626" s="9" t="s">
        <v>15</v>
      </c>
      <c r="T626" s="3">
        <v>4</v>
      </c>
      <c r="U626" s="9" t="str">
        <f>VLOOKUP(T626,Mapping!$E$9:$F$12,2,0)</f>
        <v>Satisfied</v>
      </c>
      <c r="V626" s="9" t="s">
        <v>22</v>
      </c>
      <c r="W626" s="5">
        <v>10934</v>
      </c>
      <c r="X626" s="3">
        <v>7</v>
      </c>
      <c r="Y626" s="9" t="s">
        <v>10</v>
      </c>
      <c r="Z626" s="4">
        <v>18</v>
      </c>
      <c r="AA626" s="24">
        <f>HR_Analytics[[#This Row],[Salary Hike]]/100</f>
        <v>0.18</v>
      </c>
      <c r="AB626" s="3">
        <v>3</v>
      </c>
      <c r="AC626" s="9" t="str">
        <f>VLOOKUP(AB626,Mapping!$E$2:$F$3,2,0)</f>
        <v>Excellent</v>
      </c>
      <c r="AD626" s="3">
        <v>4</v>
      </c>
      <c r="AE626" s="9" t="str">
        <f>VLOOKUP(AD626,Mapping!$E$16:$F$19,2,0)</f>
        <v>Satisfied</v>
      </c>
      <c r="AF626" s="3">
        <v>1</v>
      </c>
      <c r="AG626" s="3">
        <v>35</v>
      </c>
      <c r="AH626" s="3" t="str" cm="1">
        <f t="array" ref="AH626">_xlfn.IFS(HR_Analytics[[#This Row],[Total Working Years]]&lt;=2,"0-2",HR_Analytics[[#This Row],[Total Working Years]]&lt;=5,"2-5",HR_Analytics[[#This Row],[Total Working Years]]&lt;=10,"5-10",HR_Analytics[[#This Row],[Total Working Years]]&lt;=20,"10-20",HR_Analytics[[#This Row],[Total Working Years]]&lt;=40,"20-40")</f>
        <v>20-40</v>
      </c>
      <c r="AI626" s="3">
        <v>3</v>
      </c>
      <c r="AJ626" s="3">
        <v>3</v>
      </c>
      <c r="AK626" s="9" t="str">
        <f>VLOOKUP(AJ626,Mapping!$J$10:$K$13,2,0)</f>
        <v>Better</v>
      </c>
      <c r="AL626" s="3">
        <v>5</v>
      </c>
      <c r="AM626" s="3" t="str" cm="1">
        <f t="array" ref="AM626">_xlfn.IFS(HR_Analytics[[#This Row],[Years At Company]]&lt;=2,"0-2",HR_Analytics[[#This Row],[Years At Company]]&lt;=5,"2-5",HR_Analytics[[#This Row],[Years At Company]]&lt;=10,"5-10",HR_Analytics[[#This Row],[Years At Company]]&lt;=20,"10-20",HR_Analytics[[#This Row],[Years At Company]]&lt;=40,"20-40")</f>
        <v>2-5</v>
      </c>
      <c r="AN626" s="3">
        <v>2</v>
      </c>
      <c r="AO626" s="3" t="str" cm="1">
        <f t="array" ref="AO626">_xlfn.IFS(HR_Analytics[[#This Row],[Years In Current Role]]&lt;=2,"0-2",HR_Analytics[[#This Row],[Years In Current Role]]&lt;=5,"2-5",HR_Analytics[[#This Row],[Years In Current Role]]&lt;=10,"5-10",HR_Analytics[[#This Row],[Years In Current Role]]&lt;=15,"10-15",HR_Analytics[[#This Row],[Years In Current Role]]&gt;15,"Above 15")</f>
        <v>0-2</v>
      </c>
      <c r="AP626" s="3">
        <v>0</v>
      </c>
      <c r="AQ626" s="14" t="str" cm="1">
        <f t="array" ref="AQ626">_xlfn.IFS(HR_Analytics[[#This Row],[Years Since Last Promotion]]&lt;=2,"0-2",HR_Analytics[[#This Row],[Years Since Last Promotion]]&lt;=5,"2-5",HR_Analytics[[#This Row],[Years Since Last Promotion]]&lt;=10,"5-10",HR_Analytics[[#This Row],[Years Since Last Promotion]]&lt;=15,"10-15")</f>
        <v>0-2</v>
      </c>
      <c r="AR626" s="14">
        <v>4</v>
      </c>
      <c r="AS626" s="3" t="str" cm="1">
        <f t="array" ref="AS6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27" spans="1:45" x14ac:dyDescent="0.25">
      <c r="A627" s="12">
        <v>45</v>
      </c>
      <c r="B627" s="12" t="str" cm="1">
        <f t="array" ref="B627">_xlfn.IFS(HR_Analytics[[#This Row],[Age]]&lt;=30,"Below 30",HR_Analytics[[#This Row],[Age]]&lt;=40,"30-40",HR_Analytics[[#This Row],[Age]]&lt;=60,"40-60")</f>
        <v>40-60</v>
      </c>
      <c r="C627" s="9" t="s">
        <v>17</v>
      </c>
      <c r="D627" s="9" t="s">
        <v>11</v>
      </c>
      <c r="E627" s="9" t="s">
        <v>12</v>
      </c>
      <c r="F627" s="3">
        <v>9</v>
      </c>
      <c r="G627" s="3" t="str" cm="1">
        <f t="array" ref="G627">_xlfn.IFS(HR_Analytics[[#This Row],[Distance From Home]]&lt;=5,"1-5",HR_Analytics[[#This Row],[Distance From Home]]&lt;=10,"5-10",HR_Analytics[[#This Row],[Distance From Home]]&lt;=15,"10-15",HR_Analytics[[#This Row],[Distance From Home]]&lt;=20,"15-20",HR_Analytics[[#This Row],[Distance From Home]]&gt;20,"Above 20")</f>
        <v>5-10</v>
      </c>
      <c r="H627" s="3">
        <v>3</v>
      </c>
      <c r="I627" s="9" t="str">
        <f>VLOOKUP(H627,Mapping!$J$2:$K$6,2,0)</f>
        <v>Bachelors</v>
      </c>
      <c r="J627" s="9" t="s">
        <v>33</v>
      </c>
      <c r="K627" s="3">
        <v>864</v>
      </c>
      <c r="L627" s="3">
        <v>4</v>
      </c>
      <c r="M627" s="9" t="str">
        <f>VLOOKUP(L627,Mapping!$A$2:$B$5,2,0)</f>
        <v>Satisfied</v>
      </c>
      <c r="N627" s="9" t="s">
        <v>20</v>
      </c>
      <c r="O627" s="3">
        <v>3</v>
      </c>
      <c r="P627" s="9" t="str">
        <f>VLOOKUP(O627,Mapping!$A$9:$B$12,2,0)</f>
        <v>High</v>
      </c>
      <c r="Q627" s="3">
        <v>3</v>
      </c>
      <c r="R627" s="9" t="str">
        <f>VLOOKUP(Q627,Mapping!$A$16:$B$20,2,0)</f>
        <v>Mid Level</v>
      </c>
      <c r="S627" s="9" t="s">
        <v>15</v>
      </c>
      <c r="T627" s="3">
        <v>1</v>
      </c>
      <c r="U627" s="9" t="str">
        <f>VLOOKUP(T627,Mapping!$E$9:$F$12,2,0)</f>
        <v>Very Dissatisfied</v>
      </c>
      <c r="V627" s="9" t="s">
        <v>26</v>
      </c>
      <c r="W627" s="5">
        <v>10761</v>
      </c>
      <c r="X627" s="3">
        <v>4</v>
      </c>
      <c r="Y627" s="9" t="s">
        <v>10</v>
      </c>
      <c r="Z627" s="4">
        <v>12</v>
      </c>
      <c r="AA627" s="24">
        <f>HR_Analytics[[#This Row],[Salary Hike]]/100</f>
        <v>0.12</v>
      </c>
      <c r="AB627" s="3">
        <v>3</v>
      </c>
      <c r="AC627" s="9" t="str">
        <f>VLOOKUP(AB627,Mapping!$E$2:$F$3,2,0)</f>
        <v>Excellent</v>
      </c>
      <c r="AD627" s="3">
        <v>3</v>
      </c>
      <c r="AE627" s="9" t="str">
        <f>VLOOKUP(AD627,Mapping!$E$16:$F$19,2,0)</f>
        <v>Neutral</v>
      </c>
      <c r="AF627" s="3">
        <v>1</v>
      </c>
      <c r="AG627" s="3">
        <v>18</v>
      </c>
      <c r="AH627" s="3" t="str" cm="1">
        <f t="array" ref="AH627">_xlfn.IFS(HR_Analytics[[#This Row],[Total Working Years]]&lt;=2,"0-2",HR_Analytics[[#This Row],[Total Working Years]]&lt;=5,"2-5",HR_Analytics[[#This Row],[Total Working Years]]&lt;=10,"5-10",HR_Analytics[[#This Row],[Total Working Years]]&lt;=20,"10-20",HR_Analytics[[#This Row],[Total Working Years]]&lt;=40,"20-40")</f>
        <v>10-20</v>
      </c>
      <c r="AI627" s="3">
        <v>2</v>
      </c>
      <c r="AJ627" s="3">
        <v>3</v>
      </c>
      <c r="AK627" s="9" t="str">
        <f>VLOOKUP(AJ627,Mapping!$J$10:$K$13,2,0)</f>
        <v>Better</v>
      </c>
      <c r="AL627" s="3">
        <v>5</v>
      </c>
      <c r="AM627" s="3" t="str" cm="1">
        <f t="array" ref="AM627">_xlfn.IFS(HR_Analytics[[#This Row],[Years At Company]]&lt;=2,"0-2",HR_Analytics[[#This Row],[Years At Company]]&lt;=5,"2-5",HR_Analytics[[#This Row],[Years At Company]]&lt;=10,"5-10",HR_Analytics[[#This Row],[Years At Company]]&lt;=20,"10-20",HR_Analytics[[#This Row],[Years At Company]]&lt;=40,"20-40")</f>
        <v>2-5</v>
      </c>
      <c r="AN627" s="3">
        <v>4</v>
      </c>
      <c r="AO627" s="3" t="str" cm="1">
        <f t="array" ref="AO627">_xlfn.IFS(HR_Analytics[[#This Row],[Years In Current Role]]&lt;=2,"0-2",HR_Analytics[[#This Row],[Years In Current Role]]&lt;=5,"2-5",HR_Analytics[[#This Row],[Years In Current Role]]&lt;=10,"5-10",HR_Analytics[[#This Row],[Years In Current Role]]&lt;=15,"10-15",HR_Analytics[[#This Row],[Years In Current Role]]&gt;15,"Above 15")</f>
        <v>2-5</v>
      </c>
      <c r="AP627" s="3">
        <v>0</v>
      </c>
      <c r="AQ627" s="14" t="str" cm="1">
        <f t="array" ref="AQ627">_xlfn.IFS(HR_Analytics[[#This Row],[Years Since Last Promotion]]&lt;=2,"0-2",HR_Analytics[[#This Row],[Years Since Last Promotion]]&lt;=5,"2-5",HR_Analytics[[#This Row],[Years Since Last Promotion]]&lt;=10,"5-10",HR_Analytics[[#This Row],[Years Since Last Promotion]]&lt;=15,"10-15")</f>
        <v>0-2</v>
      </c>
      <c r="AR627" s="14">
        <v>2</v>
      </c>
      <c r="AS627" s="3" t="str" cm="1">
        <f t="array" ref="AS6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28" spans="1:45" x14ac:dyDescent="0.25">
      <c r="A628" s="12">
        <v>32</v>
      </c>
      <c r="B628" s="12" t="str" cm="1">
        <f t="array" ref="B628">_xlfn.IFS(HR_Analytics[[#This Row],[Age]]&lt;=30,"Below 30",HR_Analytics[[#This Row],[Age]]&lt;=40,"30-40",HR_Analytics[[#This Row],[Age]]&lt;=60,"40-60")</f>
        <v>30-40</v>
      </c>
      <c r="C628" s="9" t="s">
        <v>17</v>
      </c>
      <c r="D628" s="9" t="s">
        <v>11</v>
      </c>
      <c r="E628" s="9" t="s">
        <v>19</v>
      </c>
      <c r="F628" s="3">
        <v>8</v>
      </c>
      <c r="G628" s="3" t="str" cm="1">
        <f t="array" ref="G628">_xlfn.IFS(HR_Analytics[[#This Row],[Distance From Home]]&lt;=5,"1-5",HR_Analytics[[#This Row],[Distance From Home]]&lt;=10,"5-10",HR_Analytics[[#This Row],[Distance From Home]]&lt;=15,"10-15",HR_Analytics[[#This Row],[Distance From Home]]&lt;=20,"15-20",HR_Analytics[[#This Row],[Distance From Home]]&gt;20,"Above 20")</f>
        <v>5-10</v>
      </c>
      <c r="H628" s="3">
        <v>2</v>
      </c>
      <c r="I628" s="9" t="str">
        <f>VLOOKUP(H628,Mapping!$J$2:$K$6,2,0)</f>
        <v>College</v>
      </c>
      <c r="J628" s="9" t="s">
        <v>25</v>
      </c>
      <c r="K628" s="3">
        <v>865</v>
      </c>
      <c r="L628" s="3">
        <v>3</v>
      </c>
      <c r="M628" s="9" t="str">
        <f>VLOOKUP(L628,Mapping!$A$2:$B$5,2,0)</f>
        <v>Neutral</v>
      </c>
      <c r="N628" s="9" t="s">
        <v>14</v>
      </c>
      <c r="O628" s="3">
        <v>4</v>
      </c>
      <c r="P628" s="9" t="str">
        <f>VLOOKUP(O628,Mapping!$A$9:$B$12,2,0)</f>
        <v>Very High</v>
      </c>
      <c r="Q628" s="3">
        <v>2</v>
      </c>
      <c r="R628" s="9" t="str">
        <f>VLOOKUP(Q628,Mapping!$A$16:$B$20,2,0)</f>
        <v>Junior</v>
      </c>
      <c r="S628" s="9" t="s">
        <v>21</v>
      </c>
      <c r="T628" s="3">
        <v>3</v>
      </c>
      <c r="U628" s="9" t="str">
        <f>VLOOKUP(T628,Mapping!$E$9:$F$12,2,0)</f>
        <v>Neutral</v>
      </c>
      <c r="V628" s="9" t="s">
        <v>22</v>
      </c>
      <c r="W628" s="5">
        <v>5175</v>
      </c>
      <c r="X628" s="3">
        <v>5</v>
      </c>
      <c r="Y628" s="9" t="s">
        <v>17</v>
      </c>
      <c r="Z628" s="4">
        <v>12</v>
      </c>
      <c r="AA628" s="24">
        <f>HR_Analytics[[#This Row],[Salary Hike]]/100</f>
        <v>0.12</v>
      </c>
      <c r="AB628" s="3">
        <v>3</v>
      </c>
      <c r="AC628" s="9" t="str">
        <f>VLOOKUP(AB628,Mapping!$E$2:$F$3,2,0)</f>
        <v>Excellent</v>
      </c>
      <c r="AD628" s="3">
        <v>3</v>
      </c>
      <c r="AE628" s="9" t="str">
        <f>VLOOKUP(AD628,Mapping!$E$16:$F$19,2,0)</f>
        <v>Neutral</v>
      </c>
      <c r="AF628" s="3">
        <v>1</v>
      </c>
      <c r="AG628" s="3">
        <v>9</v>
      </c>
      <c r="AH628" s="3" t="str" cm="1">
        <f t="array" ref="AH628">_xlfn.IFS(HR_Analytics[[#This Row],[Total Working Years]]&lt;=2,"0-2",HR_Analytics[[#This Row],[Total Working Years]]&lt;=5,"2-5",HR_Analytics[[#This Row],[Total Working Years]]&lt;=10,"5-10",HR_Analytics[[#This Row],[Total Working Years]]&lt;=20,"10-20",HR_Analytics[[#This Row],[Total Working Years]]&lt;=40,"20-40")</f>
        <v>5-10</v>
      </c>
      <c r="AI628" s="3">
        <v>3</v>
      </c>
      <c r="AJ628" s="3">
        <v>2</v>
      </c>
      <c r="AK628" s="9" t="str">
        <f>VLOOKUP(AJ628,Mapping!$J$10:$K$13,2,0)</f>
        <v>Good</v>
      </c>
      <c r="AL628" s="3">
        <v>5</v>
      </c>
      <c r="AM628" s="3" t="str" cm="1">
        <f t="array" ref="AM628">_xlfn.IFS(HR_Analytics[[#This Row],[Years At Company]]&lt;=2,"0-2",HR_Analytics[[#This Row],[Years At Company]]&lt;=5,"2-5",HR_Analytics[[#This Row],[Years At Company]]&lt;=10,"5-10",HR_Analytics[[#This Row],[Years At Company]]&lt;=20,"10-20",HR_Analytics[[#This Row],[Years At Company]]&lt;=40,"20-40")</f>
        <v>2-5</v>
      </c>
      <c r="AN628" s="3">
        <v>3</v>
      </c>
      <c r="AO628" s="3" t="str" cm="1">
        <f t="array" ref="AO628">_xlfn.IFS(HR_Analytics[[#This Row],[Years In Current Role]]&lt;=2,"0-2",HR_Analytics[[#This Row],[Years In Current Role]]&lt;=5,"2-5",HR_Analytics[[#This Row],[Years In Current Role]]&lt;=10,"5-10",HR_Analytics[[#This Row],[Years In Current Role]]&lt;=15,"10-15",HR_Analytics[[#This Row],[Years In Current Role]]&gt;15,"Above 15")</f>
        <v>2-5</v>
      </c>
      <c r="AP628" s="3">
        <v>1</v>
      </c>
      <c r="AQ628" s="14" t="str" cm="1">
        <f t="array" ref="AQ628">_xlfn.IFS(HR_Analytics[[#This Row],[Years Since Last Promotion]]&lt;=2,"0-2",HR_Analytics[[#This Row],[Years Since Last Promotion]]&lt;=5,"2-5",HR_Analytics[[#This Row],[Years Since Last Promotion]]&lt;=10,"5-10",HR_Analytics[[#This Row],[Years Since Last Promotion]]&lt;=15,"10-15")</f>
        <v>0-2</v>
      </c>
      <c r="AR628" s="14">
        <v>3</v>
      </c>
      <c r="AS628" s="3" t="str" cm="1">
        <f t="array" ref="AS6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29" spans="1:45" x14ac:dyDescent="0.25">
      <c r="A629" s="12">
        <v>52</v>
      </c>
      <c r="B629" s="12" t="str" cm="1">
        <f t="array" ref="B629">_xlfn.IFS(HR_Analytics[[#This Row],[Age]]&lt;=30,"Below 30",HR_Analytics[[#This Row],[Age]]&lt;=40,"30-40",HR_Analytics[[#This Row],[Age]]&lt;=60,"40-60")</f>
        <v>40-60</v>
      </c>
      <c r="C629" s="9" t="s">
        <v>17</v>
      </c>
      <c r="D629" s="9" t="s">
        <v>18</v>
      </c>
      <c r="E629" s="9" t="s">
        <v>19</v>
      </c>
      <c r="F629" s="3">
        <v>25</v>
      </c>
      <c r="G629" s="3" t="str" cm="1">
        <f t="array" ref="G629">_xlfn.IFS(HR_Analytics[[#This Row],[Distance From Home]]&lt;=5,"1-5",HR_Analytics[[#This Row],[Distance From Home]]&lt;=10,"5-10",HR_Analytics[[#This Row],[Distance From Home]]&lt;=15,"10-15",HR_Analytics[[#This Row],[Distance From Home]]&lt;=20,"15-20",HR_Analytics[[#This Row],[Distance From Home]]&gt;20,"Above 20")</f>
        <v>Above 20</v>
      </c>
      <c r="H629" s="3">
        <v>4</v>
      </c>
      <c r="I629" s="9" t="str">
        <f>VLOOKUP(H629,Mapping!$J$2:$K$6,2,0)</f>
        <v>Masters</v>
      </c>
      <c r="J629" s="9" t="s">
        <v>25</v>
      </c>
      <c r="K629" s="3">
        <v>867</v>
      </c>
      <c r="L629" s="3">
        <v>3</v>
      </c>
      <c r="M629" s="9" t="str">
        <f>VLOOKUP(L629,Mapping!$A$2:$B$5,2,0)</f>
        <v>Neutral</v>
      </c>
      <c r="N629" s="9" t="s">
        <v>14</v>
      </c>
      <c r="O629" s="3">
        <v>2</v>
      </c>
      <c r="P629" s="9" t="str">
        <f>VLOOKUP(O629,Mapping!$A$9:$B$12,2,0)</f>
        <v>Medium</v>
      </c>
      <c r="Q629" s="3">
        <v>4</v>
      </c>
      <c r="R629" s="9" t="str">
        <f>VLOOKUP(Q629,Mapping!$A$16:$B$20,2,0)</f>
        <v>Senior</v>
      </c>
      <c r="S629" s="9" t="s">
        <v>27</v>
      </c>
      <c r="T629" s="3">
        <v>4</v>
      </c>
      <c r="U629" s="9" t="str">
        <f>VLOOKUP(T629,Mapping!$E$9:$F$12,2,0)</f>
        <v>Satisfied</v>
      </c>
      <c r="V629" s="9" t="s">
        <v>22</v>
      </c>
      <c r="W629" s="5">
        <v>13826</v>
      </c>
      <c r="X629" s="3">
        <v>3</v>
      </c>
      <c r="Y629" s="9" t="s">
        <v>17</v>
      </c>
      <c r="Z629" s="4">
        <v>22</v>
      </c>
      <c r="AA629" s="24">
        <f>HR_Analytics[[#This Row],[Salary Hike]]/100</f>
        <v>0.22</v>
      </c>
      <c r="AB629" s="3">
        <v>4</v>
      </c>
      <c r="AC629" s="9" t="str">
        <f>VLOOKUP(AB629,Mapping!$E$2:$F$3,2,0)</f>
        <v>Outstanding</v>
      </c>
      <c r="AD629" s="3">
        <v>3</v>
      </c>
      <c r="AE629" s="9" t="str">
        <f>VLOOKUP(AD629,Mapping!$E$16:$F$19,2,0)</f>
        <v>Neutral</v>
      </c>
      <c r="AF629" s="3">
        <v>0</v>
      </c>
      <c r="AG629" s="3">
        <v>31</v>
      </c>
      <c r="AH629" s="3" t="str" cm="1">
        <f t="array" ref="AH629">_xlfn.IFS(HR_Analytics[[#This Row],[Total Working Years]]&lt;=2,"0-2",HR_Analytics[[#This Row],[Total Working Years]]&lt;=5,"2-5",HR_Analytics[[#This Row],[Total Working Years]]&lt;=10,"5-10",HR_Analytics[[#This Row],[Total Working Years]]&lt;=20,"10-20",HR_Analytics[[#This Row],[Total Working Years]]&lt;=40,"20-40")</f>
        <v>20-40</v>
      </c>
      <c r="AI629" s="3">
        <v>3</v>
      </c>
      <c r="AJ629" s="3">
        <v>3</v>
      </c>
      <c r="AK629" s="9" t="str">
        <f>VLOOKUP(AJ629,Mapping!$J$10:$K$13,2,0)</f>
        <v>Better</v>
      </c>
      <c r="AL629" s="3">
        <v>9</v>
      </c>
      <c r="AM629" s="3" t="str" cm="1">
        <f t="array" ref="AM629">_xlfn.IFS(HR_Analytics[[#This Row],[Years At Company]]&lt;=2,"0-2",HR_Analytics[[#This Row],[Years At Company]]&lt;=5,"2-5",HR_Analytics[[#This Row],[Years At Company]]&lt;=10,"5-10",HR_Analytics[[#This Row],[Years At Company]]&lt;=20,"10-20",HR_Analytics[[#This Row],[Years At Company]]&lt;=40,"20-40")</f>
        <v>5-10</v>
      </c>
      <c r="AN629" s="3">
        <v>8</v>
      </c>
      <c r="AO629" s="3" t="str" cm="1">
        <f t="array" ref="AO629">_xlfn.IFS(HR_Analytics[[#This Row],[Years In Current Role]]&lt;=2,"0-2",HR_Analytics[[#This Row],[Years In Current Role]]&lt;=5,"2-5",HR_Analytics[[#This Row],[Years In Current Role]]&lt;=10,"5-10",HR_Analytics[[#This Row],[Years In Current Role]]&lt;=15,"10-15",HR_Analytics[[#This Row],[Years In Current Role]]&gt;15,"Above 15")</f>
        <v>5-10</v>
      </c>
      <c r="AP629" s="3">
        <v>0</v>
      </c>
      <c r="AQ629" s="14" t="str" cm="1">
        <f t="array" ref="AQ629">_xlfn.IFS(HR_Analytics[[#This Row],[Years Since Last Promotion]]&lt;=2,"0-2",HR_Analytics[[#This Row],[Years Since Last Promotion]]&lt;=5,"2-5",HR_Analytics[[#This Row],[Years Since Last Promotion]]&lt;=10,"5-10",HR_Analytics[[#This Row],[Years Since Last Promotion]]&lt;=15,"10-15")</f>
        <v>0-2</v>
      </c>
      <c r="AR629" s="14">
        <v>0</v>
      </c>
      <c r="AS629" s="3" t="str" cm="1">
        <f t="array" ref="AS6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30" spans="1:45" x14ac:dyDescent="0.25">
      <c r="A630" s="12">
        <v>37</v>
      </c>
      <c r="B630" s="12" t="str" cm="1">
        <f t="array" ref="B630">_xlfn.IFS(HR_Analytics[[#This Row],[Age]]&lt;=30,"Below 30",HR_Analytics[[#This Row],[Age]]&lt;=40,"30-40",HR_Analytics[[#This Row],[Age]]&lt;=60,"40-60")</f>
        <v>30-40</v>
      </c>
      <c r="C630" s="9" t="s">
        <v>17</v>
      </c>
      <c r="D630" s="9" t="s">
        <v>11</v>
      </c>
      <c r="E630" s="9" t="s">
        <v>12</v>
      </c>
      <c r="F630" s="3">
        <v>16</v>
      </c>
      <c r="G630" s="3" t="str" cm="1">
        <f t="array" ref="G630">_xlfn.IFS(HR_Analytics[[#This Row],[Distance From Home]]&lt;=5,"1-5",HR_Analytics[[#This Row],[Distance From Home]]&lt;=10,"5-10",HR_Analytics[[#This Row],[Distance From Home]]&lt;=15,"10-15",HR_Analytics[[#This Row],[Distance From Home]]&lt;=20,"15-20",HR_Analytics[[#This Row],[Distance From Home]]&gt;20,"Above 20")</f>
        <v>15-20</v>
      </c>
      <c r="H630" s="3">
        <v>4</v>
      </c>
      <c r="I630" s="9" t="str">
        <f>VLOOKUP(H630,Mapping!$J$2:$K$6,2,0)</f>
        <v>Masters</v>
      </c>
      <c r="J630" s="9" t="s">
        <v>33</v>
      </c>
      <c r="K630" s="3">
        <v>868</v>
      </c>
      <c r="L630" s="3">
        <v>4</v>
      </c>
      <c r="M630" s="9" t="str">
        <f>VLOOKUP(L630,Mapping!$A$2:$B$5,2,0)</f>
        <v>Satisfied</v>
      </c>
      <c r="N630" s="9" t="s">
        <v>20</v>
      </c>
      <c r="O630" s="3">
        <v>2</v>
      </c>
      <c r="P630" s="9" t="str">
        <f>VLOOKUP(O630,Mapping!$A$9:$B$12,2,0)</f>
        <v>Medium</v>
      </c>
      <c r="Q630" s="3">
        <v>2</v>
      </c>
      <c r="R630" s="9" t="str">
        <f>VLOOKUP(Q630,Mapping!$A$16:$B$20,2,0)</f>
        <v>Junior</v>
      </c>
      <c r="S630" s="9" t="s">
        <v>15</v>
      </c>
      <c r="T630" s="3">
        <v>3</v>
      </c>
      <c r="U630" s="9" t="str">
        <f>VLOOKUP(T630,Mapping!$E$9:$F$12,2,0)</f>
        <v>Neutral</v>
      </c>
      <c r="V630" s="9" t="s">
        <v>26</v>
      </c>
      <c r="W630" s="5">
        <v>6334</v>
      </c>
      <c r="X630" s="3">
        <v>4</v>
      </c>
      <c r="Y630" s="9" t="s">
        <v>17</v>
      </c>
      <c r="Z630" s="4">
        <v>19</v>
      </c>
      <c r="AA630" s="24">
        <f>HR_Analytics[[#This Row],[Salary Hike]]/100</f>
        <v>0.19</v>
      </c>
      <c r="AB630" s="3">
        <v>3</v>
      </c>
      <c r="AC630" s="9" t="str">
        <f>VLOOKUP(AB630,Mapping!$E$2:$F$3,2,0)</f>
        <v>Excellent</v>
      </c>
      <c r="AD630" s="3">
        <v>4</v>
      </c>
      <c r="AE630" s="9" t="str">
        <f>VLOOKUP(AD630,Mapping!$E$16:$F$19,2,0)</f>
        <v>Satisfied</v>
      </c>
      <c r="AF630" s="3">
        <v>2</v>
      </c>
      <c r="AG630" s="3">
        <v>9</v>
      </c>
      <c r="AH630" s="3" t="str" cm="1">
        <f t="array" ref="AH630">_xlfn.IFS(HR_Analytics[[#This Row],[Total Working Years]]&lt;=2,"0-2",HR_Analytics[[#This Row],[Total Working Years]]&lt;=5,"2-5",HR_Analytics[[#This Row],[Total Working Years]]&lt;=10,"5-10",HR_Analytics[[#This Row],[Total Working Years]]&lt;=20,"10-20",HR_Analytics[[#This Row],[Total Working Years]]&lt;=40,"20-40")</f>
        <v>5-10</v>
      </c>
      <c r="AI630" s="3">
        <v>2</v>
      </c>
      <c r="AJ630" s="3">
        <v>3</v>
      </c>
      <c r="AK630" s="9" t="str">
        <f>VLOOKUP(AJ630,Mapping!$J$10:$K$13,2,0)</f>
        <v>Better</v>
      </c>
      <c r="AL630" s="3">
        <v>1</v>
      </c>
      <c r="AM630" s="3" t="str" cm="1">
        <f t="array" ref="AM630">_xlfn.IFS(HR_Analytics[[#This Row],[Years At Company]]&lt;=2,"0-2",HR_Analytics[[#This Row],[Years At Company]]&lt;=5,"2-5",HR_Analytics[[#This Row],[Years At Company]]&lt;=10,"5-10",HR_Analytics[[#This Row],[Years At Company]]&lt;=20,"10-20",HR_Analytics[[#This Row],[Years At Company]]&lt;=40,"20-40")</f>
        <v>0-2</v>
      </c>
      <c r="AN630" s="3">
        <v>0</v>
      </c>
      <c r="AO630" s="3" t="str" cm="1">
        <f t="array" ref="AO630">_xlfn.IFS(HR_Analytics[[#This Row],[Years In Current Role]]&lt;=2,"0-2",HR_Analytics[[#This Row],[Years In Current Role]]&lt;=5,"2-5",HR_Analytics[[#This Row],[Years In Current Role]]&lt;=10,"5-10",HR_Analytics[[#This Row],[Years In Current Role]]&lt;=15,"10-15",HR_Analytics[[#This Row],[Years In Current Role]]&gt;15,"Above 15")</f>
        <v>0-2</v>
      </c>
      <c r="AP630" s="3">
        <v>0</v>
      </c>
      <c r="AQ630" s="14" t="str" cm="1">
        <f t="array" ref="AQ630">_xlfn.IFS(HR_Analytics[[#This Row],[Years Since Last Promotion]]&lt;=2,"0-2",HR_Analytics[[#This Row],[Years Since Last Promotion]]&lt;=5,"2-5",HR_Analytics[[#This Row],[Years Since Last Promotion]]&lt;=10,"5-10",HR_Analytics[[#This Row],[Years Since Last Promotion]]&lt;=15,"10-15")</f>
        <v>0-2</v>
      </c>
      <c r="AR630" s="14">
        <v>0</v>
      </c>
      <c r="AS630" s="3" t="str" cm="1">
        <f t="array" ref="AS6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31" spans="1:45" x14ac:dyDescent="0.25">
      <c r="A631" s="12">
        <v>28</v>
      </c>
      <c r="B631" s="12" t="str" cm="1">
        <f t="array" ref="B631">_xlfn.IFS(HR_Analytics[[#This Row],[Age]]&lt;=30,"Below 30",HR_Analytics[[#This Row],[Age]]&lt;=40,"30-40",HR_Analytics[[#This Row],[Age]]&lt;=60,"40-60")</f>
        <v>Below 30</v>
      </c>
      <c r="C631" s="9" t="s">
        <v>17</v>
      </c>
      <c r="D631" s="9" t="s">
        <v>11</v>
      </c>
      <c r="E631" s="9" t="s">
        <v>35</v>
      </c>
      <c r="F631" s="3">
        <v>8</v>
      </c>
      <c r="G631" s="3" t="str" cm="1">
        <f t="array" ref="G631">_xlfn.IFS(HR_Analytics[[#This Row],[Distance From Home]]&lt;=5,"1-5",HR_Analytics[[#This Row],[Distance From Home]]&lt;=10,"5-10",HR_Analytics[[#This Row],[Distance From Home]]&lt;=15,"10-15",HR_Analytics[[#This Row],[Distance From Home]]&lt;=20,"15-20",HR_Analytics[[#This Row],[Distance From Home]]&gt;20,"Above 20")</f>
        <v>5-10</v>
      </c>
      <c r="H631" s="3">
        <v>2</v>
      </c>
      <c r="I631" s="9" t="str">
        <f>VLOOKUP(H631,Mapping!$J$2:$K$6,2,0)</f>
        <v>College</v>
      </c>
      <c r="J631" s="9" t="s">
        <v>25</v>
      </c>
      <c r="K631" s="3">
        <v>869</v>
      </c>
      <c r="L631" s="3">
        <v>2</v>
      </c>
      <c r="M631" s="9" t="str">
        <f>VLOOKUP(L631,Mapping!$A$2:$B$5,2,0)</f>
        <v>Dissatisfied</v>
      </c>
      <c r="N631" s="9" t="s">
        <v>20</v>
      </c>
      <c r="O631" s="3">
        <v>2</v>
      </c>
      <c r="P631" s="9" t="str">
        <f>VLOOKUP(O631,Mapping!$A$9:$B$12,2,0)</f>
        <v>Medium</v>
      </c>
      <c r="Q631" s="3">
        <v>1</v>
      </c>
      <c r="R631" s="9" t="str">
        <f>VLOOKUP(Q631,Mapping!$A$16:$B$20,2,0)</f>
        <v>Entry Level</v>
      </c>
      <c r="S631" s="9" t="s">
        <v>35</v>
      </c>
      <c r="T631" s="3">
        <v>4</v>
      </c>
      <c r="U631" s="9" t="str">
        <f>VLOOKUP(T631,Mapping!$E$9:$F$12,2,0)</f>
        <v>Satisfied</v>
      </c>
      <c r="V631" s="9" t="s">
        <v>26</v>
      </c>
      <c r="W631" s="5">
        <v>4936</v>
      </c>
      <c r="X631" s="3">
        <v>1</v>
      </c>
      <c r="Y631" s="9" t="s">
        <v>17</v>
      </c>
      <c r="Z631" s="4">
        <v>13</v>
      </c>
      <c r="AA631" s="24">
        <f>HR_Analytics[[#This Row],[Salary Hike]]/100</f>
        <v>0.13</v>
      </c>
      <c r="AB631" s="3">
        <v>3</v>
      </c>
      <c r="AC631" s="9" t="str">
        <f>VLOOKUP(AB631,Mapping!$E$2:$F$3,2,0)</f>
        <v>Excellent</v>
      </c>
      <c r="AD631" s="3">
        <v>4</v>
      </c>
      <c r="AE631" s="9" t="str">
        <f>VLOOKUP(AD631,Mapping!$E$16:$F$19,2,0)</f>
        <v>Satisfied</v>
      </c>
      <c r="AF631" s="3">
        <v>1</v>
      </c>
      <c r="AG631" s="3">
        <v>6</v>
      </c>
      <c r="AH631" s="3" t="str" cm="1">
        <f t="array" ref="AH631">_xlfn.IFS(HR_Analytics[[#This Row],[Total Working Years]]&lt;=2,"0-2",HR_Analytics[[#This Row],[Total Working Years]]&lt;=5,"2-5",HR_Analytics[[#This Row],[Total Working Years]]&lt;=10,"5-10",HR_Analytics[[#This Row],[Total Working Years]]&lt;=20,"10-20",HR_Analytics[[#This Row],[Total Working Years]]&lt;=40,"20-40")</f>
        <v>5-10</v>
      </c>
      <c r="AI631" s="3">
        <v>6</v>
      </c>
      <c r="AJ631" s="3">
        <v>3</v>
      </c>
      <c r="AK631" s="9" t="str">
        <f>VLOOKUP(AJ631,Mapping!$J$10:$K$13,2,0)</f>
        <v>Better</v>
      </c>
      <c r="AL631" s="3">
        <v>5</v>
      </c>
      <c r="AM631" s="3" t="str" cm="1">
        <f t="array" ref="AM631">_xlfn.IFS(HR_Analytics[[#This Row],[Years At Company]]&lt;=2,"0-2",HR_Analytics[[#This Row],[Years At Company]]&lt;=5,"2-5",HR_Analytics[[#This Row],[Years At Company]]&lt;=10,"5-10",HR_Analytics[[#This Row],[Years At Company]]&lt;=20,"10-20",HR_Analytics[[#This Row],[Years At Company]]&lt;=40,"20-40")</f>
        <v>2-5</v>
      </c>
      <c r="AN631" s="3">
        <v>1</v>
      </c>
      <c r="AO631" s="3" t="str" cm="1">
        <f t="array" ref="AO631">_xlfn.IFS(HR_Analytics[[#This Row],[Years In Current Role]]&lt;=2,"0-2",HR_Analytics[[#This Row],[Years In Current Role]]&lt;=5,"2-5",HR_Analytics[[#This Row],[Years In Current Role]]&lt;=10,"5-10",HR_Analytics[[#This Row],[Years In Current Role]]&lt;=15,"10-15",HR_Analytics[[#This Row],[Years In Current Role]]&gt;15,"Above 15")</f>
        <v>0-2</v>
      </c>
      <c r="AP631" s="3">
        <v>0</v>
      </c>
      <c r="AQ631" s="14" t="str" cm="1">
        <f t="array" ref="AQ631">_xlfn.IFS(HR_Analytics[[#This Row],[Years Since Last Promotion]]&lt;=2,"0-2",HR_Analytics[[#This Row],[Years Since Last Promotion]]&lt;=5,"2-5",HR_Analytics[[#This Row],[Years Since Last Promotion]]&lt;=10,"5-10",HR_Analytics[[#This Row],[Years Since Last Promotion]]&lt;=15,"10-15")</f>
        <v>0-2</v>
      </c>
      <c r="AR631" s="14">
        <v>4</v>
      </c>
      <c r="AS631" s="3" t="str" cm="1">
        <f t="array" ref="AS6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32" spans="1:45" x14ac:dyDescent="0.25">
      <c r="A632" s="12">
        <v>22</v>
      </c>
      <c r="B632" s="12" t="str" cm="1">
        <f t="array" ref="B632">_xlfn.IFS(HR_Analytics[[#This Row],[Age]]&lt;=30,"Below 30",HR_Analytics[[#This Row],[Age]]&lt;=40,"30-40",HR_Analytics[[#This Row],[Age]]&lt;=60,"40-60")</f>
        <v>Below 30</v>
      </c>
      <c r="C632" s="9" t="s">
        <v>17</v>
      </c>
      <c r="D632" s="9" t="s">
        <v>11</v>
      </c>
      <c r="E632" s="9" t="s">
        <v>19</v>
      </c>
      <c r="F632" s="3">
        <v>1</v>
      </c>
      <c r="G632" s="3" t="str" cm="1">
        <f t="array" ref="G632">_xlfn.IFS(HR_Analytics[[#This Row],[Distance From Home]]&lt;=5,"1-5",HR_Analytics[[#This Row],[Distance From Home]]&lt;=10,"5-10",HR_Analytics[[#This Row],[Distance From Home]]&lt;=15,"10-15",HR_Analytics[[#This Row],[Distance From Home]]&lt;=20,"15-20",HR_Analytics[[#This Row],[Distance From Home]]&gt;20,"Above 20")</f>
        <v>1-5</v>
      </c>
      <c r="H632" s="3">
        <v>2</v>
      </c>
      <c r="I632" s="9" t="str">
        <f>VLOOKUP(H632,Mapping!$J$2:$K$6,2,0)</f>
        <v>College</v>
      </c>
      <c r="J632" s="9" t="s">
        <v>13</v>
      </c>
      <c r="K632" s="3">
        <v>872</v>
      </c>
      <c r="L632" s="3">
        <v>4</v>
      </c>
      <c r="M632" s="9" t="str">
        <f>VLOOKUP(L632,Mapping!$A$2:$B$5,2,0)</f>
        <v>Satisfied</v>
      </c>
      <c r="N632" s="9" t="s">
        <v>20</v>
      </c>
      <c r="O632" s="3">
        <v>2</v>
      </c>
      <c r="P632" s="9" t="str">
        <f>VLOOKUP(O632,Mapping!$A$9:$B$12,2,0)</f>
        <v>Medium</v>
      </c>
      <c r="Q632" s="3">
        <v>2</v>
      </c>
      <c r="R632" s="9" t="str">
        <f>VLOOKUP(Q632,Mapping!$A$16:$B$20,2,0)</f>
        <v>Junior</v>
      </c>
      <c r="S632" s="9" t="s">
        <v>27</v>
      </c>
      <c r="T632" s="3">
        <v>4</v>
      </c>
      <c r="U632" s="9" t="str">
        <f>VLOOKUP(T632,Mapping!$E$9:$F$12,2,0)</f>
        <v>Satisfied</v>
      </c>
      <c r="V632" s="9" t="s">
        <v>22</v>
      </c>
      <c r="W632" s="5">
        <v>4775</v>
      </c>
      <c r="X632" s="3">
        <v>6</v>
      </c>
      <c r="Y632" s="9" t="s">
        <v>17</v>
      </c>
      <c r="Z632" s="4">
        <v>22</v>
      </c>
      <c r="AA632" s="24">
        <f>HR_Analytics[[#This Row],[Salary Hike]]/100</f>
        <v>0.22</v>
      </c>
      <c r="AB632" s="3">
        <v>4</v>
      </c>
      <c r="AC632" s="9" t="str">
        <f>VLOOKUP(AB632,Mapping!$E$2:$F$3,2,0)</f>
        <v>Outstanding</v>
      </c>
      <c r="AD632" s="3">
        <v>1</v>
      </c>
      <c r="AE632" s="9" t="str">
        <f>VLOOKUP(AD632,Mapping!$E$16:$F$19,2,0)</f>
        <v>Very Dissatisfied</v>
      </c>
      <c r="AF632" s="3">
        <v>2</v>
      </c>
      <c r="AG632" s="3">
        <v>4</v>
      </c>
      <c r="AH632" s="3" t="str" cm="1">
        <f t="array" ref="AH632">_xlfn.IFS(HR_Analytics[[#This Row],[Total Working Years]]&lt;=2,"0-2",HR_Analytics[[#This Row],[Total Working Years]]&lt;=5,"2-5",HR_Analytics[[#This Row],[Total Working Years]]&lt;=10,"5-10",HR_Analytics[[#This Row],[Total Working Years]]&lt;=20,"10-20",HR_Analytics[[#This Row],[Total Working Years]]&lt;=40,"20-40")</f>
        <v>2-5</v>
      </c>
      <c r="AI632" s="3">
        <v>2</v>
      </c>
      <c r="AJ632" s="3">
        <v>1</v>
      </c>
      <c r="AK632" s="9" t="str">
        <f>VLOOKUP(AJ632,Mapping!$J$10:$K$13,2,0)</f>
        <v>Bad</v>
      </c>
      <c r="AL632" s="3">
        <v>2</v>
      </c>
      <c r="AM632" s="3" t="str" cm="1">
        <f t="array" ref="AM632">_xlfn.IFS(HR_Analytics[[#This Row],[Years At Company]]&lt;=2,"0-2",HR_Analytics[[#This Row],[Years At Company]]&lt;=5,"2-5",HR_Analytics[[#This Row],[Years At Company]]&lt;=10,"5-10",HR_Analytics[[#This Row],[Years At Company]]&lt;=20,"10-20",HR_Analytics[[#This Row],[Years At Company]]&lt;=40,"20-40")</f>
        <v>0-2</v>
      </c>
      <c r="AN632" s="3">
        <v>2</v>
      </c>
      <c r="AO632" s="3" t="str" cm="1">
        <f t="array" ref="AO632">_xlfn.IFS(HR_Analytics[[#This Row],[Years In Current Role]]&lt;=2,"0-2",HR_Analytics[[#This Row],[Years In Current Role]]&lt;=5,"2-5",HR_Analytics[[#This Row],[Years In Current Role]]&lt;=10,"5-10",HR_Analytics[[#This Row],[Years In Current Role]]&lt;=15,"10-15",HR_Analytics[[#This Row],[Years In Current Role]]&gt;15,"Above 15")</f>
        <v>0-2</v>
      </c>
      <c r="AP632" s="3">
        <v>2</v>
      </c>
      <c r="AQ632" s="14" t="str" cm="1">
        <f t="array" ref="AQ632">_xlfn.IFS(HR_Analytics[[#This Row],[Years Since Last Promotion]]&lt;=2,"0-2",HR_Analytics[[#This Row],[Years Since Last Promotion]]&lt;=5,"2-5",HR_Analytics[[#This Row],[Years Since Last Promotion]]&lt;=10,"5-10",HR_Analytics[[#This Row],[Years Since Last Promotion]]&lt;=15,"10-15")</f>
        <v>0-2</v>
      </c>
      <c r="AR632" s="14">
        <v>2</v>
      </c>
      <c r="AS632" s="3" t="str" cm="1">
        <f t="array" ref="AS6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33" spans="1:45" x14ac:dyDescent="0.25">
      <c r="A633" s="12">
        <v>44</v>
      </c>
      <c r="B633" s="12" t="str" cm="1">
        <f t="array" ref="B633">_xlfn.IFS(HR_Analytics[[#This Row],[Age]]&lt;=30,"Below 30",HR_Analytics[[#This Row],[Age]]&lt;=40,"30-40",HR_Analytics[[#This Row],[Age]]&lt;=60,"40-60")</f>
        <v>40-60</v>
      </c>
      <c r="C633" s="9" t="s">
        <v>17</v>
      </c>
      <c r="D633" s="9" t="s">
        <v>11</v>
      </c>
      <c r="E633" s="9" t="s">
        <v>19</v>
      </c>
      <c r="F633" s="3">
        <v>8</v>
      </c>
      <c r="G633" s="3" t="str" cm="1">
        <f t="array" ref="G633">_xlfn.IFS(HR_Analytics[[#This Row],[Distance From Home]]&lt;=5,"1-5",HR_Analytics[[#This Row],[Distance From Home]]&lt;=10,"5-10",HR_Analytics[[#This Row],[Distance From Home]]&lt;=15,"10-15",HR_Analytics[[#This Row],[Distance From Home]]&lt;=20,"15-20",HR_Analytics[[#This Row],[Distance From Home]]&gt;20,"Above 20")</f>
        <v>5-10</v>
      </c>
      <c r="H633" s="3">
        <v>4</v>
      </c>
      <c r="I633" s="9" t="str">
        <f>VLOOKUP(H633,Mapping!$J$2:$K$6,2,0)</f>
        <v>Masters</v>
      </c>
      <c r="J633" s="9" t="s">
        <v>13</v>
      </c>
      <c r="K633" s="3">
        <v>874</v>
      </c>
      <c r="L633" s="3">
        <v>1</v>
      </c>
      <c r="M633" s="9" t="str">
        <f>VLOOKUP(L633,Mapping!$A$2:$B$5,2,0)</f>
        <v>Very Dissatisfied</v>
      </c>
      <c r="N633" s="9" t="s">
        <v>20</v>
      </c>
      <c r="O633" s="3">
        <v>4</v>
      </c>
      <c r="P633" s="9" t="str">
        <f>VLOOKUP(O633,Mapping!$A$9:$B$12,2,0)</f>
        <v>Very High</v>
      </c>
      <c r="Q633" s="3">
        <v>1</v>
      </c>
      <c r="R633" s="9" t="str">
        <f>VLOOKUP(Q633,Mapping!$A$16:$B$20,2,0)</f>
        <v>Entry Level</v>
      </c>
      <c r="S633" s="9" t="s">
        <v>24</v>
      </c>
      <c r="T633" s="3">
        <v>4</v>
      </c>
      <c r="U633" s="9" t="str">
        <f>VLOOKUP(T633,Mapping!$E$9:$F$12,2,0)</f>
        <v>Satisfied</v>
      </c>
      <c r="V633" s="9" t="s">
        <v>22</v>
      </c>
      <c r="W633" s="5">
        <v>2818</v>
      </c>
      <c r="X633" s="3">
        <v>2</v>
      </c>
      <c r="Y633" s="9" t="s">
        <v>10</v>
      </c>
      <c r="Z633" s="4">
        <v>24</v>
      </c>
      <c r="AA633" s="24">
        <f>HR_Analytics[[#This Row],[Salary Hike]]/100</f>
        <v>0.24</v>
      </c>
      <c r="AB633" s="3">
        <v>4</v>
      </c>
      <c r="AC633" s="9" t="str">
        <f>VLOOKUP(AB633,Mapping!$E$2:$F$3,2,0)</f>
        <v>Outstanding</v>
      </c>
      <c r="AD633" s="3">
        <v>3</v>
      </c>
      <c r="AE633" s="9" t="str">
        <f>VLOOKUP(AD633,Mapping!$E$16:$F$19,2,0)</f>
        <v>Neutral</v>
      </c>
      <c r="AF633" s="3">
        <v>1</v>
      </c>
      <c r="AG633" s="3">
        <v>10</v>
      </c>
      <c r="AH633" s="3" t="str" cm="1">
        <f t="array" ref="AH633">_xlfn.IFS(HR_Analytics[[#This Row],[Total Working Years]]&lt;=2,"0-2",HR_Analytics[[#This Row],[Total Working Years]]&lt;=5,"2-5",HR_Analytics[[#This Row],[Total Working Years]]&lt;=10,"5-10",HR_Analytics[[#This Row],[Total Working Years]]&lt;=20,"10-20",HR_Analytics[[#This Row],[Total Working Years]]&lt;=40,"20-40")</f>
        <v>5-10</v>
      </c>
      <c r="AI633" s="3">
        <v>2</v>
      </c>
      <c r="AJ633" s="3">
        <v>2</v>
      </c>
      <c r="AK633" s="9" t="str">
        <f>VLOOKUP(AJ633,Mapping!$J$10:$K$13,2,0)</f>
        <v>Good</v>
      </c>
      <c r="AL633" s="3">
        <v>3</v>
      </c>
      <c r="AM633" s="3" t="str" cm="1">
        <f t="array" ref="AM633">_xlfn.IFS(HR_Analytics[[#This Row],[Years At Company]]&lt;=2,"0-2",HR_Analytics[[#This Row],[Years At Company]]&lt;=5,"2-5",HR_Analytics[[#This Row],[Years At Company]]&lt;=10,"5-10",HR_Analytics[[#This Row],[Years At Company]]&lt;=20,"10-20",HR_Analytics[[#This Row],[Years At Company]]&lt;=40,"20-40")</f>
        <v>2-5</v>
      </c>
      <c r="AN633" s="3">
        <v>2</v>
      </c>
      <c r="AO633" s="3" t="str" cm="1">
        <f t="array" ref="AO633">_xlfn.IFS(HR_Analytics[[#This Row],[Years In Current Role]]&lt;=2,"0-2",HR_Analytics[[#This Row],[Years In Current Role]]&lt;=5,"2-5",HR_Analytics[[#This Row],[Years In Current Role]]&lt;=10,"5-10",HR_Analytics[[#This Row],[Years In Current Role]]&lt;=15,"10-15",HR_Analytics[[#This Row],[Years In Current Role]]&gt;15,"Above 15")</f>
        <v>0-2</v>
      </c>
      <c r="AP633" s="3">
        <v>0</v>
      </c>
      <c r="AQ633" s="14" t="str" cm="1">
        <f t="array" ref="AQ633">_xlfn.IFS(HR_Analytics[[#This Row],[Years Since Last Promotion]]&lt;=2,"0-2",HR_Analytics[[#This Row],[Years Since Last Promotion]]&lt;=5,"2-5",HR_Analytics[[#This Row],[Years Since Last Promotion]]&lt;=10,"5-10",HR_Analytics[[#This Row],[Years Since Last Promotion]]&lt;=15,"10-15")</f>
        <v>0-2</v>
      </c>
      <c r="AR633" s="14">
        <v>2</v>
      </c>
      <c r="AS633" s="3" t="str" cm="1">
        <f t="array" ref="AS6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34" spans="1:45" x14ac:dyDescent="0.25">
      <c r="A634" s="12">
        <v>42</v>
      </c>
      <c r="B634" s="12" t="str" cm="1">
        <f t="array" ref="B634">_xlfn.IFS(HR_Analytics[[#This Row],[Age]]&lt;=30,"Below 30",HR_Analytics[[#This Row],[Age]]&lt;=40,"30-40",HR_Analytics[[#This Row],[Age]]&lt;=60,"40-60")</f>
        <v>40-60</v>
      </c>
      <c r="C634" s="9" t="s">
        <v>17</v>
      </c>
      <c r="D634" s="9" t="s">
        <v>18</v>
      </c>
      <c r="E634" s="9" t="s">
        <v>19</v>
      </c>
      <c r="F634" s="3">
        <v>2</v>
      </c>
      <c r="G634" s="3" t="str" cm="1">
        <f t="array" ref="G634">_xlfn.IFS(HR_Analytics[[#This Row],[Distance From Home]]&lt;=5,"1-5",HR_Analytics[[#This Row],[Distance From Home]]&lt;=10,"5-10",HR_Analytics[[#This Row],[Distance From Home]]&lt;=15,"10-15",HR_Analytics[[#This Row],[Distance From Home]]&lt;=20,"15-20",HR_Analytics[[#This Row],[Distance From Home]]&gt;20,"Above 20")</f>
        <v>1-5</v>
      </c>
      <c r="H634" s="3">
        <v>1</v>
      </c>
      <c r="I634" s="9" t="str">
        <f>VLOOKUP(H634,Mapping!$J$2:$K$6,2,0)</f>
        <v>Below College</v>
      </c>
      <c r="J634" s="9" t="s">
        <v>25</v>
      </c>
      <c r="K634" s="3">
        <v>875</v>
      </c>
      <c r="L634" s="3">
        <v>2</v>
      </c>
      <c r="M634" s="9" t="str">
        <f>VLOOKUP(L634,Mapping!$A$2:$B$5,2,0)</f>
        <v>Dissatisfied</v>
      </c>
      <c r="N634" s="9" t="s">
        <v>20</v>
      </c>
      <c r="O634" s="3">
        <v>3</v>
      </c>
      <c r="P634" s="9" t="str">
        <f>VLOOKUP(O634,Mapping!$A$9:$B$12,2,0)</f>
        <v>High</v>
      </c>
      <c r="Q634" s="3">
        <v>1</v>
      </c>
      <c r="R634" s="9" t="str">
        <f>VLOOKUP(Q634,Mapping!$A$16:$B$20,2,0)</f>
        <v>Entry Level</v>
      </c>
      <c r="S634" s="9" t="s">
        <v>21</v>
      </c>
      <c r="T634" s="3">
        <v>4</v>
      </c>
      <c r="U634" s="9" t="str">
        <f>VLOOKUP(T634,Mapping!$E$9:$F$12,2,0)</f>
        <v>Satisfied</v>
      </c>
      <c r="V634" s="9" t="s">
        <v>16</v>
      </c>
      <c r="W634" s="5">
        <v>2515</v>
      </c>
      <c r="X634" s="3">
        <v>5</v>
      </c>
      <c r="Y634" s="9" t="s">
        <v>10</v>
      </c>
      <c r="Z634" s="4">
        <v>14</v>
      </c>
      <c r="AA634" s="24">
        <f>HR_Analytics[[#This Row],[Salary Hike]]/100</f>
        <v>0.14000000000000001</v>
      </c>
      <c r="AB634" s="3">
        <v>3</v>
      </c>
      <c r="AC634" s="9" t="str">
        <f>VLOOKUP(AB634,Mapping!$E$2:$F$3,2,0)</f>
        <v>Excellent</v>
      </c>
      <c r="AD634" s="3">
        <v>4</v>
      </c>
      <c r="AE634" s="9" t="str">
        <f>VLOOKUP(AD634,Mapping!$E$16:$F$19,2,0)</f>
        <v>Satisfied</v>
      </c>
      <c r="AF634" s="3">
        <v>0</v>
      </c>
      <c r="AG634" s="3">
        <v>8</v>
      </c>
      <c r="AH634" s="3" t="str" cm="1">
        <f t="array" ref="AH634">_xlfn.IFS(HR_Analytics[[#This Row],[Total Working Years]]&lt;=2,"0-2",HR_Analytics[[#This Row],[Total Working Years]]&lt;=5,"2-5",HR_Analytics[[#This Row],[Total Working Years]]&lt;=10,"5-10",HR_Analytics[[#This Row],[Total Working Years]]&lt;=20,"10-20",HR_Analytics[[#This Row],[Total Working Years]]&lt;=40,"20-40")</f>
        <v>5-10</v>
      </c>
      <c r="AI634" s="3">
        <v>2</v>
      </c>
      <c r="AJ634" s="3">
        <v>3</v>
      </c>
      <c r="AK634" s="9" t="str">
        <f>VLOOKUP(AJ634,Mapping!$J$10:$K$13,2,0)</f>
        <v>Better</v>
      </c>
      <c r="AL634" s="3">
        <v>2</v>
      </c>
      <c r="AM634" s="3" t="str" cm="1">
        <f t="array" ref="AM634">_xlfn.IFS(HR_Analytics[[#This Row],[Years At Company]]&lt;=2,"0-2",HR_Analytics[[#This Row],[Years At Company]]&lt;=5,"2-5",HR_Analytics[[#This Row],[Years At Company]]&lt;=10,"5-10",HR_Analytics[[#This Row],[Years At Company]]&lt;=20,"10-20",HR_Analytics[[#This Row],[Years At Company]]&lt;=40,"20-40")</f>
        <v>0-2</v>
      </c>
      <c r="AN634" s="3">
        <v>1</v>
      </c>
      <c r="AO634" s="3" t="str" cm="1">
        <f t="array" ref="AO634">_xlfn.IFS(HR_Analytics[[#This Row],[Years In Current Role]]&lt;=2,"0-2",HR_Analytics[[#This Row],[Years In Current Role]]&lt;=5,"2-5",HR_Analytics[[#This Row],[Years In Current Role]]&lt;=10,"5-10",HR_Analytics[[#This Row],[Years In Current Role]]&lt;=15,"10-15",HR_Analytics[[#This Row],[Years In Current Role]]&gt;15,"Above 15")</f>
        <v>0-2</v>
      </c>
      <c r="AP634" s="3">
        <v>2</v>
      </c>
      <c r="AQ634" s="14" t="str" cm="1">
        <f t="array" ref="AQ634">_xlfn.IFS(HR_Analytics[[#This Row],[Years Since Last Promotion]]&lt;=2,"0-2",HR_Analytics[[#This Row],[Years Since Last Promotion]]&lt;=5,"2-5",HR_Analytics[[#This Row],[Years Since Last Promotion]]&lt;=10,"5-10",HR_Analytics[[#This Row],[Years Since Last Promotion]]&lt;=15,"10-15")</f>
        <v>0-2</v>
      </c>
      <c r="AR634" s="14">
        <v>2</v>
      </c>
      <c r="AS634" s="3" t="str" cm="1">
        <f t="array" ref="AS6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35" spans="1:45" x14ac:dyDescent="0.25">
      <c r="A635" s="12">
        <v>36</v>
      </c>
      <c r="B635" s="12" t="str" cm="1">
        <f t="array" ref="B635">_xlfn.IFS(HR_Analytics[[#This Row],[Age]]&lt;=30,"Below 30",HR_Analytics[[#This Row],[Age]]&lt;=40,"30-40",HR_Analytics[[#This Row],[Age]]&lt;=60,"40-60")</f>
        <v>30-40</v>
      </c>
      <c r="C635" s="9" t="s">
        <v>17</v>
      </c>
      <c r="D635" s="9" t="s">
        <v>11</v>
      </c>
      <c r="E635" s="9" t="s">
        <v>35</v>
      </c>
      <c r="F635" s="3">
        <v>8</v>
      </c>
      <c r="G635" s="3" t="str" cm="1">
        <f t="array" ref="G635">_xlfn.IFS(HR_Analytics[[#This Row],[Distance From Home]]&lt;=5,"1-5",HR_Analytics[[#This Row],[Distance From Home]]&lt;=10,"5-10",HR_Analytics[[#This Row],[Distance From Home]]&lt;=15,"10-15",HR_Analytics[[#This Row],[Distance From Home]]&lt;=20,"15-20",HR_Analytics[[#This Row],[Distance From Home]]&gt;20,"Above 20")</f>
        <v>5-10</v>
      </c>
      <c r="H635" s="3">
        <v>3</v>
      </c>
      <c r="I635" s="9" t="str">
        <f>VLOOKUP(H635,Mapping!$J$2:$K$6,2,0)</f>
        <v>Bachelors</v>
      </c>
      <c r="J635" s="9" t="s">
        <v>13</v>
      </c>
      <c r="K635" s="3">
        <v>878</v>
      </c>
      <c r="L635" s="3">
        <v>1</v>
      </c>
      <c r="M635" s="9" t="str">
        <f>VLOOKUP(L635,Mapping!$A$2:$B$5,2,0)</f>
        <v>Very Dissatisfied</v>
      </c>
      <c r="N635" s="9" t="s">
        <v>20</v>
      </c>
      <c r="O635" s="3">
        <v>2</v>
      </c>
      <c r="P635" s="9" t="str">
        <f>VLOOKUP(O635,Mapping!$A$9:$B$12,2,0)</f>
        <v>Medium</v>
      </c>
      <c r="Q635" s="3">
        <v>1</v>
      </c>
      <c r="R635" s="9" t="str">
        <f>VLOOKUP(Q635,Mapping!$A$16:$B$20,2,0)</f>
        <v>Entry Level</v>
      </c>
      <c r="S635" s="9" t="s">
        <v>35</v>
      </c>
      <c r="T635" s="3">
        <v>1</v>
      </c>
      <c r="U635" s="9" t="str">
        <f>VLOOKUP(T635,Mapping!$E$9:$F$12,2,0)</f>
        <v>Very Dissatisfied</v>
      </c>
      <c r="V635" s="9" t="s">
        <v>22</v>
      </c>
      <c r="W635" s="5">
        <v>2342</v>
      </c>
      <c r="X635" s="3">
        <v>0</v>
      </c>
      <c r="Y635" s="9" t="s">
        <v>17</v>
      </c>
      <c r="Z635" s="4">
        <v>21</v>
      </c>
      <c r="AA635" s="24">
        <f>HR_Analytics[[#This Row],[Salary Hike]]/100</f>
        <v>0.21</v>
      </c>
      <c r="AB635" s="3">
        <v>4</v>
      </c>
      <c r="AC635" s="9" t="str">
        <f>VLOOKUP(AB635,Mapping!$E$2:$F$3,2,0)</f>
        <v>Outstanding</v>
      </c>
      <c r="AD635" s="3">
        <v>3</v>
      </c>
      <c r="AE635" s="9" t="str">
        <f>VLOOKUP(AD635,Mapping!$E$16:$F$19,2,0)</f>
        <v>Neutral</v>
      </c>
      <c r="AF635" s="3">
        <v>0</v>
      </c>
      <c r="AG635" s="3">
        <v>6</v>
      </c>
      <c r="AH635" s="3" t="str" cm="1">
        <f t="array" ref="AH635">_xlfn.IFS(HR_Analytics[[#This Row],[Total Working Years]]&lt;=2,"0-2",HR_Analytics[[#This Row],[Total Working Years]]&lt;=5,"2-5",HR_Analytics[[#This Row],[Total Working Years]]&lt;=10,"5-10",HR_Analytics[[#This Row],[Total Working Years]]&lt;=20,"10-20",HR_Analytics[[#This Row],[Total Working Years]]&lt;=40,"20-40")</f>
        <v>5-10</v>
      </c>
      <c r="AI635" s="3">
        <v>3</v>
      </c>
      <c r="AJ635" s="3">
        <v>3</v>
      </c>
      <c r="AK635" s="9" t="str">
        <f>VLOOKUP(AJ635,Mapping!$J$10:$K$13,2,0)</f>
        <v>Better</v>
      </c>
      <c r="AL635" s="3">
        <v>5</v>
      </c>
      <c r="AM635" s="3" t="str" cm="1">
        <f t="array" ref="AM635">_xlfn.IFS(HR_Analytics[[#This Row],[Years At Company]]&lt;=2,"0-2",HR_Analytics[[#This Row],[Years At Company]]&lt;=5,"2-5",HR_Analytics[[#This Row],[Years At Company]]&lt;=10,"5-10",HR_Analytics[[#This Row],[Years At Company]]&lt;=20,"10-20",HR_Analytics[[#This Row],[Years At Company]]&lt;=40,"20-40")</f>
        <v>2-5</v>
      </c>
      <c r="AN635" s="3">
        <v>4</v>
      </c>
      <c r="AO635" s="3" t="str" cm="1">
        <f t="array" ref="AO635">_xlfn.IFS(HR_Analytics[[#This Row],[Years In Current Role]]&lt;=2,"0-2",HR_Analytics[[#This Row],[Years In Current Role]]&lt;=5,"2-5",HR_Analytics[[#This Row],[Years In Current Role]]&lt;=10,"5-10",HR_Analytics[[#This Row],[Years In Current Role]]&lt;=15,"10-15",HR_Analytics[[#This Row],[Years In Current Role]]&gt;15,"Above 15")</f>
        <v>2-5</v>
      </c>
      <c r="AP635" s="3">
        <v>0</v>
      </c>
      <c r="AQ635" s="14" t="str" cm="1">
        <f t="array" ref="AQ635">_xlfn.IFS(HR_Analytics[[#This Row],[Years Since Last Promotion]]&lt;=2,"0-2",HR_Analytics[[#This Row],[Years Since Last Promotion]]&lt;=5,"2-5",HR_Analytics[[#This Row],[Years Since Last Promotion]]&lt;=10,"5-10",HR_Analytics[[#This Row],[Years Since Last Promotion]]&lt;=15,"10-15")</f>
        <v>0-2</v>
      </c>
      <c r="AR635" s="14">
        <v>3</v>
      </c>
      <c r="AS635" s="3" t="str" cm="1">
        <f t="array" ref="AS6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36" spans="1:45" x14ac:dyDescent="0.25">
      <c r="A636" s="12">
        <v>25</v>
      </c>
      <c r="B636" s="12" t="str" cm="1">
        <f t="array" ref="B636">_xlfn.IFS(HR_Analytics[[#This Row],[Age]]&lt;=30,"Below 30",HR_Analytics[[#This Row],[Age]]&lt;=40,"30-40",HR_Analytics[[#This Row],[Age]]&lt;=60,"40-60")</f>
        <v>Below 30</v>
      </c>
      <c r="C636" s="9" t="s">
        <v>17</v>
      </c>
      <c r="D636" s="9" t="s">
        <v>11</v>
      </c>
      <c r="E636" s="9" t="s">
        <v>12</v>
      </c>
      <c r="F636" s="3">
        <v>3</v>
      </c>
      <c r="G636" s="3" t="str" cm="1">
        <f t="array" ref="G636">_xlfn.IFS(HR_Analytics[[#This Row],[Distance From Home]]&lt;=5,"1-5",HR_Analytics[[#This Row],[Distance From Home]]&lt;=10,"5-10",HR_Analytics[[#This Row],[Distance From Home]]&lt;=15,"10-15",HR_Analytics[[#This Row],[Distance From Home]]&lt;=20,"15-20",HR_Analytics[[#This Row],[Distance From Home]]&gt;20,"Above 20")</f>
        <v>1-5</v>
      </c>
      <c r="H636" s="3">
        <v>1</v>
      </c>
      <c r="I636" s="9" t="str">
        <f>VLOOKUP(H636,Mapping!$J$2:$K$6,2,0)</f>
        <v>Below College</v>
      </c>
      <c r="J636" s="9" t="s">
        <v>23</v>
      </c>
      <c r="K636" s="3">
        <v>879</v>
      </c>
      <c r="L636" s="3">
        <v>3</v>
      </c>
      <c r="M636" s="9" t="str">
        <f>VLOOKUP(L636,Mapping!$A$2:$B$5,2,0)</f>
        <v>Neutral</v>
      </c>
      <c r="N636" s="9" t="s">
        <v>20</v>
      </c>
      <c r="O636" s="3">
        <v>3</v>
      </c>
      <c r="P636" s="9" t="str">
        <f>VLOOKUP(O636,Mapping!$A$9:$B$12,2,0)</f>
        <v>High</v>
      </c>
      <c r="Q636" s="3">
        <v>2</v>
      </c>
      <c r="R636" s="9" t="str">
        <f>VLOOKUP(Q636,Mapping!$A$16:$B$20,2,0)</f>
        <v>Junior</v>
      </c>
      <c r="S636" s="9" t="s">
        <v>15</v>
      </c>
      <c r="T636" s="3">
        <v>1</v>
      </c>
      <c r="U636" s="9" t="str">
        <f>VLOOKUP(T636,Mapping!$E$9:$F$12,2,0)</f>
        <v>Very Dissatisfied</v>
      </c>
      <c r="V636" s="9" t="s">
        <v>22</v>
      </c>
      <c r="W636" s="5">
        <v>4194</v>
      </c>
      <c r="X636" s="3">
        <v>1</v>
      </c>
      <c r="Y636" s="9" t="s">
        <v>10</v>
      </c>
      <c r="Z636" s="4">
        <v>18</v>
      </c>
      <c r="AA636" s="24">
        <f>HR_Analytics[[#This Row],[Salary Hike]]/100</f>
        <v>0.18</v>
      </c>
      <c r="AB636" s="3">
        <v>3</v>
      </c>
      <c r="AC636" s="9" t="str">
        <f>VLOOKUP(AB636,Mapping!$E$2:$F$3,2,0)</f>
        <v>Excellent</v>
      </c>
      <c r="AD636" s="3">
        <v>4</v>
      </c>
      <c r="AE636" s="9" t="str">
        <f>VLOOKUP(AD636,Mapping!$E$16:$F$19,2,0)</f>
        <v>Satisfied</v>
      </c>
      <c r="AF636" s="3">
        <v>0</v>
      </c>
      <c r="AG636" s="3">
        <v>5</v>
      </c>
      <c r="AH636" s="3" t="str" cm="1">
        <f t="array" ref="AH636">_xlfn.IFS(HR_Analytics[[#This Row],[Total Working Years]]&lt;=2,"0-2",HR_Analytics[[#This Row],[Total Working Years]]&lt;=5,"2-5",HR_Analytics[[#This Row],[Total Working Years]]&lt;=10,"5-10",HR_Analytics[[#This Row],[Total Working Years]]&lt;=20,"10-20",HR_Analytics[[#This Row],[Total Working Years]]&lt;=40,"20-40")</f>
        <v>2-5</v>
      </c>
      <c r="AI636" s="3">
        <v>3</v>
      </c>
      <c r="AJ636" s="3">
        <v>3</v>
      </c>
      <c r="AK636" s="9" t="str">
        <f>VLOOKUP(AJ636,Mapping!$J$10:$K$13,2,0)</f>
        <v>Better</v>
      </c>
      <c r="AL636" s="3">
        <v>5</v>
      </c>
      <c r="AM636" s="3" t="str" cm="1">
        <f t="array" ref="AM636">_xlfn.IFS(HR_Analytics[[#This Row],[Years At Company]]&lt;=2,"0-2",HR_Analytics[[#This Row],[Years At Company]]&lt;=5,"2-5",HR_Analytics[[#This Row],[Years At Company]]&lt;=10,"5-10",HR_Analytics[[#This Row],[Years At Company]]&lt;=20,"10-20",HR_Analytics[[#This Row],[Years At Company]]&lt;=40,"20-40")</f>
        <v>2-5</v>
      </c>
      <c r="AN636" s="3">
        <v>3</v>
      </c>
      <c r="AO636" s="3" t="str" cm="1">
        <f t="array" ref="AO636">_xlfn.IFS(HR_Analytics[[#This Row],[Years In Current Role]]&lt;=2,"0-2",HR_Analytics[[#This Row],[Years In Current Role]]&lt;=5,"2-5",HR_Analytics[[#This Row],[Years In Current Role]]&lt;=10,"5-10",HR_Analytics[[#This Row],[Years In Current Role]]&lt;=15,"10-15",HR_Analytics[[#This Row],[Years In Current Role]]&gt;15,"Above 15")</f>
        <v>2-5</v>
      </c>
      <c r="AP636" s="3">
        <v>0</v>
      </c>
      <c r="AQ636" s="14" t="str" cm="1">
        <f t="array" ref="AQ636">_xlfn.IFS(HR_Analytics[[#This Row],[Years Since Last Promotion]]&lt;=2,"0-2",HR_Analytics[[#This Row],[Years Since Last Promotion]]&lt;=5,"2-5",HR_Analytics[[#This Row],[Years Since Last Promotion]]&lt;=10,"5-10",HR_Analytics[[#This Row],[Years Since Last Promotion]]&lt;=15,"10-15")</f>
        <v>0-2</v>
      </c>
      <c r="AR636" s="14">
        <v>3</v>
      </c>
      <c r="AS636" s="3" t="str" cm="1">
        <f t="array" ref="AS6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37" spans="1:45" x14ac:dyDescent="0.25">
      <c r="A637" s="12">
        <v>35</v>
      </c>
      <c r="B637" s="12" t="str" cm="1">
        <f t="array" ref="B637">_xlfn.IFS(HR_Analytics[[#This Row],[Age]]&lt;=30,"Below 30",HR_Analytics[[#This Row],[Age]]&lt;=40,"30-40",HR_Analytics[[#This Row],[Age]]&lt;=60,"40-60")</f>
        <v>30-40</v>
      </c>
      <c r="C637" s="9" t="s">
        <v>17</v>
      </c>
      <c r="D637" s="9" t="s">
        <v>11</v>
      </c>
      <c r="E637" s="9" t="s">
        <v>19</v>
      </c>
      <c r="F637" s="3">
        <v>9</v>
      </c>
      <c r="G637" s="3" t="str" cm="1">
        <f t="array" ref="G637">_xlfn.IFS(HR_Analytics[[#This Row],[Distance From Home]]&lt;=5,"1-5",HR_Analytics[[#This Row],[Distance From Home]]&lt;=10,"5-10",HR_Analytics[[#This Row],[Distance From Home]]&lt;=15,"10-15",HR_Analytics[[#This Row],[Distance From Home]]&lt;=20,"15-20",HR_Analytics[[#This Row],[Distance From Home]]&gt;20,"Above 20")</f>
        <v>5-10</v>
      </c>
      <c r="H637" s="3">
        <v>3</v>
      </c>
      <c r="I637" s="9" t="str">
        <f>VLOOKUP(H637,Mapping!$J$2:$K$6,2,0)</f>
        <v>Bachelors</v>
      </c>
      <c r="J637" s="9" t="s">
        <v>13</v>
      </c>
      <c r="K637" s="3">
        <v>880</v>
      </c>
      <c r="L637" s="3">
        <v>4</v>
      </c>
      <c r="M637" s="9" t="str">
        <f>VLOOKUP(L637,Mapping!$A$2:$B$5,2,0)</f>
        <v>Satisfied</v>
      </c>
      <c r="N637" s="9" t="s">
        <v>14</v>
      </c>
      <c r="O637" s="3">
        <v>2</v>
      </c>
      <c r="P637" s="9" t="str">
        <f>VLOOKUP(O637,Mapping!$A$9:$B$12,2,0)</f>
        <v>Medium</v>
      </c>
      <c r="Q637" s="3">
        <v>3</v>
      </c>
      <c r="R637" s="9" t="str">
        <f>VLOOKUP(Q637,Mapping!$A$16:$B$20,2,0)</f>
        <v>Mid Level</v>
      </c>
      <c r="S637" s="9" t="s">
        <v>27</v>
      </c>
      <c r="T637" s="3">
        <v>3</v>
      </c>
      <c r="U637" s="9" t="str">
        <f>VLOOKUP(T637,Mapping!$E$9:$F$12,2,0)</f>
        <v>Neutral</v>
      </c>
      <c r="V637" s="9" t="s">
        <v>22</v>
      </c>
      <c r="W637" s="5">
        <v>10685</v>
      </c>
      <c r="X637" s="3">
        <v>1</v>
      </c>
      <c r="Y637" s="9" t="s">
        <v>10</v>
      </c>
      <c r="Z637" s="4">
        <v>20</v>
      </c>
      <c r="AA637" s="24">
        <f>HR_Analytics[[#This Row],[Salary Hike]]/100</f>
        <v>0.2</v>
      </c>
      <c r="AB637" s="3">
        <v>4</v>
      </c>
      <c r="AC637" s="9" t="str">
        <f>VLOOKUP(AB637,Mapping!$E$2:$F$3,2,0)</f>
        <v>Outstanding</v>
      </c>
      <c r="AD637" s="3">
        <v>2</v>
      </c>
      <c r="AE637" s="9" t="str">
        <f>VLOOKUP(AD637,Mapping!$E$16:$F$19,2,0)</f>
        <v>Dissatisfied</v>
      </c>
      <c r="AF637" s="3">
        <v>1</v>
      </c>
      <c r="AG637" s="3">
        <v>17</v>
      </c>
      <c r="AH637" s="3" t="str" cm="1">
        <f t="array" ref="AH637">_xlfn.IFS(HR_Analytics[[#This Row],[Total Working Years]]&lt;=2,"0-2",HR_Analytics[[#This Row],[Total Working Years]]&lt;=5,"2-5",HR_Analytics[[#This Row],[Total Working Years]]&lt;=10,"5-10",HR_Analytics[[#This Row],[Total Working Years]]&lt;=20,"10-20",HR_Analytics[[#This Row],[Total Working Years]]&lt;=40,"20-40")</f>
        <v>10-20</v>
      </c>
      <c r="AI637" s="3">
        <v>2</v>
      </c>
      <c r="AJ637" s="3">
        <v>3</v>
      </c>
      <c r="AK637" s="9" t="str">
        <f>VLOOKUP(AJ637,Mapping!$J$10:$K$13,2,0)</f>
        <v>Better</v>
      </c>
      <c r="AL637" s="3">
        <v>17</v>
      </c>
      <c r="AM637" s="3" t="str" cm="1">
        <f t="array" ref="AM637">_xlfn.IFS(HR_Analytics[[#This Row],[Years At Company]]&lt;=2,"0-2",HR_Analytics[[#This Row],[Years At Company]]&lt;=5,"2-5",HR_Analytics[[#This Row],[Years At Company]]&lt;=10,"5-10",HR_Analytics[[#This Row],[Years At Company]]&lt;=20,"10-20",HR_Analytics[[#This Row],[Years At Company]]&lt;=40,"20-40")</f>
        <v>10-20</v>
      </c>
      <c r="AN637" s="3">
        <v>14</v>
      </c>
      <c r="AO637" s="3" t="str" cm="1">
        <f t="array" ref="AO637">_xlfn.IFS(HR_Analytics[[#This Row],[Years In Current Role]]&lt;=2,"0-2",HR_Analytics[[#This Row],[Years In Current Role]]&lt;=5,"2-5",HR_Analytics[[#This Row],[Years In Current Role]]&lt;=10,"5-10",HR_Analytics[[#This Row],[Years In Current Role]]&lt;=15,"10-15",HR_Analytics[[#This Row],[Years In Current Role]]&gt;15,"Above 15")</f>
        <v>10-15</v>
      </c>
      <c r="AP637" s="3">
        <v>5</v>
      </c>
      <c r="AQ637" s="14" t="str" cm="1">
        <f t="array" ref="AQ637">_xlfn.IFS(HR_Analytics[[#This Row],[Years Since Last Promotion]]&lt;=2,"0-2",HR_Analytics[[#This Row],[Years Since Last Promotion]]&lt;=5,"2-5",HR_Analytics[[#This Row],[Years Since Last Promotion]]&lt;=10,"5-10",HR_Analytics[[#This Row],[Years Since Last Promotion]]&lt;=15,"10-15")</f>
        <v>2-5</v>
      </c>
      <c r="AR637" s="14">
        <v>15</v>
      </c>
      <c r="AS637" s="3" t="str" cm="1">
        <f t="array" ref="AS6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638" spans="1:45" x14ac:dyDescent="0.25">
      <c r="A638" s="12">
        <v>35</v>
      </c>
      <c r="B638" s="12" t="str" cm="1">
        <f t="array" ref="B638">_xlfn.IFS(HR_Analytics[[#This Row],[Age]]&lt;=30,"Below 30",HR_Analytics[[#This Row],[Age]]&lt;=40,"30-40",HR_Analytics[[#This Row],[Age]]&lt;=60,"40-60")</f>
        <v>30-40</v>
      </c>
      <c r="C638" s="9" t="s">
        <v>10</v>
      </c>
      <c r="D638" s="9" t="s">
        <v>18</v>
      </c>
      <c r="E638" s="9" t="s">
        <v>19</v>
      </c>
      <c r="F638" s="3">
        <v>25</v>
      </c>
      <c r="G638" s="3" t="str" cm="1">
        <f t="array" ref="G638">_xlfn.IFS(HR_Analytics[[#This Row],[Distance From Home]]&lt;=5,"1-5",HR_Analytics[[#This Row],[Distance From Home]]&lt;=10,"5-10",HR_Analytics[[#This Row],[Distance From Home]]&lt;=15,"10-15",HR_Analytics[[#This Row],[Distance From Home]]&lt;=20,"15-20",HR_Analytics[[#This Row],[Distance From Home]]&gt;20,"Above 20")</f>
        <v>Above 20</v>
      </c>
      <c r="H638" s="3">
        <v>4</v>
      </c>
      <c r="I638" s="9" t="str">
        <f>VLOOKUP(H638,Mapping!$J$2:$K$6,2,0)</f>
        <v>Masters</v>
      </c>
      <c r="J638" s="9" t="s">
        <v>13</v>
      </c>
      <c r="K638" s="3">
        <v>881</v>
      </c>
      <c r="L638" s="3">
        <v>4</v>
      </c>
      <c r="M638" s="9" t="str">
        <f>VLOOKUP(L638,Mapping!$A$2:$B$5,2,0)</f>
        <v>Satisfied</v>
      </c>
      <c r="N638" s="9" t="s">
        <v>14</v>
      </c>
      <c r="O638" s="3">
        <v>3</v>
      </c>
      <c r="P638" s="9" t="str">
        <f>VLOOKUP(O638,Mapping!$A$9:$B$12,2,0)</f>
        <v>High</v>
      </c>
      <c r="Q638" s="3">
        <v>1</v>
      </c>
      <c r="R638" s="9" t="str">
        <f>VLOOKUP(Q638,Mapping!$A$16:$B$20,2,0)</f>
        <v>Entry Level</v>
      </c>
      <c r="S638" s="9" t="s">
        <v>21</v>
      </c>
      <c r="T638" s="3">
        <v>2</v>
      </c>
      <c r="U638" s="9" t="str">
        <f>VLOOKUP(T638,Mapping!$E$9:$F$12,2,0)</f>
        <v>Dissatisfied</v>
      </c>
      <c r="V638" s="9" t="s">
        <v>26</v>
      </c>
      <c r="W638" s="5">
        <v>2022</v>
      </c>
      <c r="X638" s="3">
        <v>1</v>
      </c>
      <c r="Y638" s="9" t="s">
        <v>10</v>
      </c>
      <c r="Z638" s="4">
        <v>19</v>
      </c>
      <c r="AA638" s="24">
        <f>HR_Analytics[[#This Row],[Salary Hike]]/100</f>
        <v>0.19</v>
      </c>
      <c r="AB638" s="3">
        <v>3</v>
      </c>
      <c r="AC638" s="9" t="str">
        <f>VLOOKUP(AB638,Mapping!$E$2:$F$3,2,0)</f>
        <v>Excellent</v>
      </c>
      <c r="AD638" s="3">
        <v>1</v>
      </c>
      <c r="AE638" s="9" t="str">
        <f>VLOOKUP(AD638,Mapping!$E$16:$F$19,2,0)</f>
        <v>Very Dissatisfied</v>
      </c>
      <c r="AF638" s="3">
        <v>1</v>
      </c>
      <c r="AG638" s="3">
        <v>10</v>
      </c>
      <c r="AH638" s="3" t="str" cm="1">
        <f t="array" ref="AH638">_xlfn.IFS(HR_Analytics[[#This Row],[Total Working Years]]&lt;=2,"0-2",HR_Analytics[[#This Row],[Total Working Years]]&lt;=5,"2-5",HR_Analytics[[#This Row],[Total Working Years]]&lt;=10,"5-10",HR_Analytics[[#This Row],[Total Working Years]]&lt;=20,"10-20",HR_Analytics[[#This Row],[Total Working Years]]&lt;=40,"20-40")</f>
        <v>5-10</v>
      </c>
      <c r="AI638" s="3">
        <v>3</v>
      </c>
      <c r="AJ638" s="3">
        <v>2</v>
      </c>
      <c r="AK638" s="9" t="str">
        <f>VLOOKUP(AJ638,Mapping!$J$10:$K$13,2,0)</f>
        <v>Good</v>
      </c>
      <c r="AL638" s="3">
        <v>10</v>
      </c>
      <c r="AM638" s="3" t="str" cm="1">
        <f t="array" ref="AM638">_xlfn.IFS(HR_Analytics[[#This Row],[Years At Company]]&lt;=2,"0-2",HR_Analytics[[#This Row],[Years At Company]]&lt;=5,"2-5",HR_Analytics[[#This Row],[Years At Company]]&lt;=10,"5-10",HR_Analytics[[#This Row],[Years At Company]]&lt;=20,"10-20",HR_Analytics[[#This Row],[Years At Company]]&lt;=40,"20-40")</f>
        <v>5-10</v>
      </c>
      <c r="AN638" s="3">
        <v>2</v>
      </c>
      <c r="AO638" s="3" t="str" cm="1">
        <f t="array" ref="AO638">_xlfn.IFS(HR_Analytics[[#This Row],[Years In Current Role]]&lt;=2,"0-2",HR_Analytics[[#This Row],[Years In Current Role]]&lt;=5,"2-5",HR_Analytics[[#This Row],[Years In Current Role]]&lt;=10,"5-10",HR_Analytics[[#This Row],[Years In Current Role]]&lt;=15,"10-15",HR_Analytics[[#This Row],[Years In Current Role]]&gt;15,"Above 15")</f>
        <v>0-2</v>
      </c>
      <c r="AP638" s="3">
        <v>7</v>
      </c>
      <c r="AQ638" s="14" t="str" cm="1">
        <f t="array" ref="AQ638">_xlfn.IFS(HR_Analytics[[#This Row],[Years Since Last Promotion]]&lt;=2,"0-2",HR_Analytics[[#This Row],[Years Since Last Promotion]]&lt;=5,"2-5",HR_Analytics[[#This Row],[Years Since Last Promotion]]&lt;=10,"5-10",HR_Analytics[[#This Row],[Years Since Last Promotion]]&lt;=15,"10-15")</f>
        <v>5-10</v>
      </c>
      <c r="AR638" s="14">
        <v>8</v>
      </c>
      <c r="AS638" s="3" t="str" cm="1">
        <f t="array" ref="AS6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39" spans="1:45" x14ac:dyDescent="0.25">
      <c r="A639" s="12">
        <v>32</v>
      </c>
      <c r="B639" s="12" t="str" cm="1">
        <f t="array" ref="B639">_xlfn.IFS(HR_Analytics[[#This Row],[Age]]&lt;=30,"Below 30",HR_Analytics[[#This Row],[Age]]&lt;=40,"30-40",HR_Analytics[[#This Row],[Age]]&lt;=60,"40-60")</f>
        <v>30-40</v>
      </c>
      <c r="C639" s="9" t="s">
        <v>17</v>
      </c>
      <c r="D639" s="9" t="s">
        <v>29</v>
      </c>
      <c r="E639" s="9" t="s">
        <v>19</v>
      </c>
      <c r="F639" s="3">
        <v>1</v>
      </c>
      <c r="G639" s="3" t="str" cm="1">
        <f t="array" ref="G639">_xlfn.IFS(HR_Analytics[[#This Row],[Distance From Home]]&lt;=5,"1-5",HR_Analytics[[#This Row],[Distance From Home]]&lt;=10,"5-10",HR_Analytics[[#This Row],[Distance From Home]]&lt;=15,"10-15",HR_Analytics[[#This Row],[Distance From Home]]&lt;=20,"15-20",HR_Analytics[[#This Row],[Distance From Home]]&gt;20,"Above 20")</f>
        <v>1-5</v>
      </c>
      <c r="H639" s="3">
        <v>3</v>
      </c>
      <c r="I639" s="9" t="str">
        <f>VLOOKUP(H639,Mapping!$J$2:$K$6,2,0)</f>
        <v>Bachelors</v>
      </c>
      <c r="J639" s="9" t="s">
        <v>13</v>
      </c>
      <c r="K639" s="3">
        <v>882</v>
      </c>
      <c r="L639" s="3">
        <v>4</v>
      </c>
      <c r="M639" s="9" t="str">
        <f>VLOOKUP(L639,Mapping!$A$2:$B$5,2,0)</f>
        <v>Satisfied</v>
      </c>
      <c r="N639" s="9" t="s">
        <v>20</v>
      </c>
      <c r="O639" s="3">
        <v>3</v>
      </c>
      <c r="P639" s="9" t="str">
        <f>VLOOKUP(O639,Mapping!$A$9:$B$12,2,0)</f>
        <v>High</v>
      </c>
      <c r="Q639" s="3">
        <v>1</v>
      </c>
      <c r="R639" s="9" t="str">
        <f>VLOOKUP(Q639,Mapping!$A$16:$B$20,2,0)</f>
        <v>Entry Level</v>
      </c>
      <c r="S639" s="9" t="s">
        <v>24</v>
      </c>
      <c r="T639" s="3">
        <v>4</v>
      </c>
      <c r="U639" s="9" t="str">
        <f>VLOOKUP(T639,Mapping!$E$9:$F$12,2,0)</f>
        <v>Satisfied</v>
      </c>
      <c r="V639" s="9" t="s">
        <v>26</v>
      </c>
      <c r="W639" s="5">
        <v>2314</v>
      </c>
      <c r="X639" s="3">
        <v>0</v>
      </c>
      <c r="Y639" s="9" t="s">
        <v>17</v>
      </c>
      <c r="Z639" s="4">
        <v>12</v>
      </c>
      <c r="AA639" s="24">
        <f>HR_Analytics[[#This Row],[Salary Hike]]/100</f>
        <v>0.12</v>
      </c>
      <c r="AB639" s="3">
        <v>3</v>
      </c>
      <c r="AC639" s="9" t="str">
        <f>VLOOKUP(AB639,Mapping!$E$2:$F$3,2,0)</f>
        <v>Excellent</v>
      </c>
      <c r="AD639" s="3">
        <v>2</v>
      </c>
      <c r="AE639" s="9" t="str">
        <f>VLOOKUP(AD639,Mapping!$E$16:$F$19,2,0)</f>
        <v>Dissatisfied</v>
      </c>
      <c r="AF639" s="3">
        <v>1</v>
      </c>
      <c r="AG639" s="3">
        <v>4</v>
      </c>
      <c r="AH639" s="3" t="str" cm="1">
        <f t="array" ref="AH639">_xlfn.IFS(HR_Analytics[[#This Row],[Total Working Years]]&lt;=2,"0-2",HR_Analytics[[#This Row],[Total Working Years]]&lt;=5,"2-5",HR_Analytics[[#This Row],[Total Working Years]]&lt;=10,"5-10",HR_Analytics[[#This Row],[Total Working Years]]&lt;=20,"10-20",HR_Analytics[[#This Row],[Total Working Years]]&lt;=40,"20-40")</f>
        <v>2-5</v>
      </c>
      <c r="AI639" s="3">
        <v>2</v>
      </c>
      <c r="AJ639" s="3">
        <v>3</v>
      </c>
      <c r="AK639" s="9" t="str">
        <f>VLOOKUP(AJ639,Mapping!$J$10:$K$13,2,0)</f>
        <v>Better</v>
      </c>
      <c r="AL639" s="3">
        <v>3</v>
      </c>
      <c r="AM639" s="3" t="str" cm="1">
        <f t="array" ref="AM639">_xlfn.IFS(HR_Analytics[[#This Row],[Years At Company]]&lt;=2,"0-2",HR_Analytics[[#This Row],[Years At Company]]&lt;=5,"2-5",HR_Analytics[[#This Row],[Years At Company]]&lt;=10,"5-10",HR_Analytics[[#This Row],[Years At Company]]&lt;=20,"10-20",HR_Analytics[[#This Row],[Years At Company]]&lt;=40,"20-40")</f>
        <v>2-5</v>
      </c>
      <c r="AN639" s="3">
        <v>0</v>
      </c>
      <c r="AO639" s="3" t="str" cm="1">
        <f t="array" ref="AO639">_xlfn.IFS(HR_Analytics[[#This Row],[Years In Current Role]]&lt;=2,"0-2",HR_Analytics[[#This Row],[Years In Current Role]]&lt;=5,"2-5",HR_Analytics[[#This Row],[Years In Current Role]]&lt;=10,"5-10",HR_Analytics[[#This Row],[Years In Current Role]]&lt;=15,"10-15",HR_Analytics[[#This Row],[Years In Current Role]]&gt;15,"Above 15")</f>
        <v>0-2</v>
      </c>
      <c r="AP639" s="3">
        <v>0</v>
      </c>
      <c r="AQ639" s="14" t="str" cm="1">
        <f t="array" ref="AQ639">_xlfn.IFS(HR_Analytics[[#This Row],[Years Since Last Promotion]]&lt;=2,"0-2",HR_Analytics[[#This Row],[Years Since Last Promotion]]&lt;=5,"2-5",HR_Analytics[[#This Row],[Years Since Last Promotion]]&lt;=10,"5-10",HR_Analytics[[#This Row],[Years Since Last Promotion]]&lt;=15,"10-15")</f>
        <v>0-2</v>
      </c>
      <c r="AR639" s="14">
        <v>2</v>
      </c>
      <c r="AS639" s="3" t="str" cm="1">
        <f t="array" ref="AS6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40" spans="1:45" x14ac:dyDescent="0.25">
      <c r="A640" s="12">
        <v>25</v>
      </c>
      <c r="B640" s="12" t="str" cm="1">
        <f t="array" ref="B640">_xlfn.IFS(HR_Analytics[[#This Row],[Age]]&lt;=30,"Below 30",HR_Analytics[[#This Row],[Age]]&lt;=40,"30-40",HR_Analytics[[#This Row],[Age]]&lt;=60,"40-60")</f>
        <v>Below 30</v>
      </c>
      <c r="C640" s="9" t="s">
        <v>17</v>
      </c>
      <c r="D640" s="9" t="s">
        <v>11</v>
      </c>
      <c r="E640" s="9" t="s">
        <v>12</v>
      </c>
      <c r="F640" s="3">
        <v>4</v>
      </c>
      <c r="G640" s="3" t="str" cm="1">
        <f t="array" ref="G640">_xlfn.IFS(HR_Analytics[[#This Row],[Distance From Home]]&lt;=5,"1-5",HR_Analytics[[#This Row],[Distance From Home]]&lt;=10,"5-10",HR_Analytics[[#This Row],[Distance From Home]]&lt;=15,"10-15",HR_Analytics[[#This Row],[Distance From Home]]&lt;=20,"15-20",HR_Analytics[[#This Row],[Distance From Home]]&gt;20,"Above 20")</f>
        <v>1-5</v>
      </c>
      <c r="H640" s="3">
        <v>1</v>
      </c>
      <c r="I640" s="9" t="str">
        <f>VLOOKUP(H640,Mapping!$J$2:$K$6,2,0)</f>
        <v>Below College</v>
      </c>
      <c r="J640" s="9" t="s">
        <v>33</v>
      </c>
      <c r="K640" s="3">
        <v>885</v>
      </c>
      <c r="L640" s="3">
        <v>3</v>
      </c>
      <c r="M640" s="9" t="str">
        <f>VLOOKUP(L640,Mapping!$A$2:$B$5,2,0)</f>
        <v>Neutral</v>
      </c>
      <c r="N640" s="9" t="s">
        <v>20</v>
      </c>
      <c r="O640" s="3">
        <v>2</v>
      </c>
      <c r="P640" s="9" t="str">
        <f>VLOOKUP(O640,Mapping!$A$9:$B$12,2,0)</f>
        <v>Medium</v>
      </c>
      <c r="Q640" s="3">
        <v>2</v>
      </c>
      <c r="R640" s="9" t="str">
        <f>VLOOKUP(Q640,Mapping!$A$16:$B$20,2,0)</f>
        <v>Junior</v>
      </c>
      <c r="S640" s="9" t="s">
        <v>15</v>
      </c>
      <c r="T640" s="3">
        <v>1</v>
      </c>
      <c r="U640" s="9" t="str">
        <f>VLOOKUP(T640,Mapping!$E$9:$F$12,2,0)</f>
        <v>Very Dissatisfied</v>
      </c>
      <c r="V640" s="9" t="s">
        <v>22</v>
      </c>
      <c r="W640" s="5">
        <v>4256</v>
      </c>
      <c r="X640" s="3">
        <v>1</v>
      </c>
      <c r="Y640" s="9" t="s">
        <v>17</v>
      </c>
      <c r="Z640" s="4">
        <v>12</v>
      </c>
      <c r="AA640" s="24">
        <f>HR_Analytics[[#This Row],[Salary Hike]]/100</f>
        <v>0.12</v>
      </c>
      <c r="AB640" s="3">
        <v>3</v>
      </c>
      <c r="AC640" s="9" t="str">
        <f>VLOOKUP(AB640,Mapping!$E$2:$F$3,2,0)</f>
        <v>Excellent</v>
      </c>
      <c r="AD640" s="3">
        <v>1</v>
      </c>
      <c r="AE640" s="9" t="str">
        <f>VLOOKUP(AD640,Mapping!$E$16:$F$19,2,0)</f>
        <v>Very Dissatisfied</v>
      </c>
      <c r="AF640" s="3">
        <v>0</v>
      </c>
      <c r="AG640" s="3">
        <v>5</v>
      </c>
      <c r="AH640" s="3" t="str" cm="1">
        <f t="array" ref="AH640">_xlfn.IFS(HR_Analytics[[#This Row],[Total Working Years]]&lt;=2,"0-2",HR_Analytics[[#This Row],[Total Working Years]]&lt;=5,"2-5",HR_Analytics[[#This Row],[Total Working Years]]&lt;=10,"5-10",HR_Analytics[[#This Row],[Total Working Years]]&lt;=20,"10-20",HR_Analytics[[#This Row],[Total Working Years]]&lt;=40,"20-40")</f>
        <v>2-5</v>
      </c>
      <c r="AI640" s="3">
        <v>1</v>
      </c>
      <c r="AJ640" s="3">
        <v>4</v>
      </c>
      <c r="AK640" s="9" t="str">
        <f>VLOOKUP(AJ640,Mapping!$J$10:$K$13,2,0)</f>
        <v>Best</v>
      </c>
      <c r="AL640" s="3">
        <v>5</v>
      </c>
      <c r="AM640" s="3" t="str" cm="1">
        <f t="array" ref="AM640">_xlfn.IFS(HR_Analytics[[#This Row],[Years At Company]]&lt;=2,"0-2",HR_Analytics[[#This Row],[Years At Company]]&lt;=5,"2-5",HR_Analytics[[#This Row],[Years At Company]]&lt;=10,"5-10",HR_Analytics[[#This Row],[Years At Company]]&lt;=20,"10-20",HR_Analytics[[#This Row],[Years At Company]]&lt;=40,"20-40")</f>
        <v>2-5</v>
      </c>
      <c r="AN640" s="3">
        <v>2</v>
      </c>
      <c r="AO640" s="3" t="str" cm="1">
        <f t="array" ref="AO640">_xlfn.IFS(HR_Analytics[[#This Row],[Years In Current Role]]&lt;=2,"0-2",HR_Analytics[[#This Row],[Years In Current Role]]&lt;=5,"2-5",HR_Analytics[[#This Row],[Years In Current Role]]&lt;=10,"5-10",HR_Analytics[[#This Row],[Years In Current Role]]&lt;=15,"10-15",HR_Analytics[[#This Row],[Years In Current Role]]&gt;15,"Above 15")</f>
        <v>0-2</v>
      </c>
      <c r="AP640" s="3">
        <v>0</v>
      </c>
      <c r="AQ640" s="14" t="str" cm="1">
        <f t="array" ref="AQ640">_xlfn.IFS(HR_Analytics[[#This Row],[Years Since Last Promotion]]&lt;=2,"0-2",HR_Analytics[[#This Row],[Years Since Last Promotion]]&lt;=5,"2-5",HR_Analytics[[#This Row],[Years Since Last Promotion]]&lt;=10,"5-10",HR_Analytics[[#This Row],[Years Since Last Promotion]]&lt;=15,"10-15")</f>
        <v>0-2</v>
      </c>
      <c r="AR640" s="14">
        <v>3</v>
      </c>
      <c r="AS640" s="3" t="str" cm="1">
        <f t="array" ref="AS6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41" spans="1:45" x14ac:dyDescent="0.25">
      <c r="A641" s="12">
        <v>49</v>
      </c>
      <c r="B641" s="12" t="str" cm="1">
        <f t="array" ref="B641">_xlfn.IFS(HR_Analytics[[#This Row],[Age]]&lt;=30,"Below 30",HR_Analytics[[#This Row],[Age]]&lt;=40,"30-40",HR_Analytics[[#This Row],[Age]]&lt;=60,"40-60")</f>
        <v>40-60</v>
      </c>
      <c r="C641" s="9" t="s">
        <v>17</v>
      </c>
      <c r="D641" s="9" t="s">
        <v>11</v>
      </c>
      <c r="E641" s="9" t="s">
        <v>19</v>
      </c>
      <c r="F641" s="3">
        <v>1</v>
      </c>
      <c r="G641" s="3" t="str" cm="1">
        <f t="array" ref="G641">_xlfn.IFS(HR_Analytics[[#This Row],[Distance From Home]]&lt;=5,"1-5",HR_Analytics[[#This Row],[Distance From Home]]&lt;=10,"5-10",HR_Analytics[[#This Row],[Distance From Home]]&lt;=15,"10-15",HR_Analytics[[#This Row],[Distance From Home]]&lt;=20,"15-20",HR_Analytics[[#This Row],[Distance From Home]]&gt;20,"Above 20")</f>
        <v>1-5</v>
      </c>
      <c r="H641" s="3">
        <v>3</v>
      </c>
      <c r="I641" s="9" t="str">
        <f>VLOOKUP(H641,Mapping!$J$2:$K$6,2,0)</f>
        <v>Bachelors</v>
      </c>
      <c r="J641" s="9" t="s">
        <v>34</v>
      </c>
      <c r="K641" s="3">
        <v>887</v>
      </c>
      <c r="L641" s="3">
        <v>3</v>
      </c>
      <c r="M641" s="9" t="str">
        <f>VLOOKUP(L641,Mapping!$A$2:$B$5,2,0)</f>
        <v>Neutral</v>
      </c>
      <c r="N641" s="9" t="s">
        <v>14</v>
      </c>
      <c r="O641" s="3">
        <v>3</v>
      </c>
      <c r="P641" s="9" t="str">
        <f>VLOOKUP(O641,Mapping!$A$9:$B$12,2,0)</f>
        <v>High</v>
      </c>
      <c r="Q641" s="3">
        <v>1</v>
      </c>
      <c r="R641" s="9" t="str">
        <f>VLOOKUP(Q641,Mapping!$A$16:$B$20,2,0)</f>
        <v>Entry Level</v>
      </c>
      <c r="S641" s="9" t="s">
        <v>21</v>
      </c>
      <c r="T641" s="3">
        <v>1</v>
      </c>
      <c r="U641" s="9" t="str">
        <f>VLOOKUP(T641,Mapping!$E$9:$F$12,2,0)</f>
        <v>Very Dissatisfied</v>
      </c>
      <c r="V641" s="9" t="s">
        <v>22</v>
      </c>
      <c r="W641" s="5">
        <v>3580</v>
      </c>
      <c r="X641" s="3">
        <v>2</v>
      </c>
      <c r="Y641" s="9" t="s">
        <v>17</v>
      </c>
      <c r="Z641" s="4">
        <v>16</v>
      </c>
      <c r="AA641" s="24">
        <f>HR_Analytics[[#This Row],[Salary Hike]]/100</f>
        <v>0.16</v>
      </c>
      <c r="AB641" s="3">
        <v>3</v>
      </c>
      <c r="AC641" s="9" t="str">
        <f>VLOOKUP(AB641,Mapping!$E$2:$F$3,2,0)</f>
        <v>Excellent</v>
      </c>
      <c r="AD641" s="3">
        <v>2</v>
      </c>
      <c r="AE641" s="9" t="str">
        <f>VLOOKUP(AD641,Mapping!$E$16:$F$19,2,0)</f>
        <v>Dissatisfied</v>
      </c>
      <c r="AF641" s="3">
        <v>1</v>
      </c>
      <c r="AG641" s="3">
        <v>7</v>
      </c>
      <c r="AH641" s="3" t="str" cm="1">
        <f t="array" ref="AH641">_xlfn.IFS(HR_Analytics[[#This Row],[Total Working Years]]&lt;=2,"0-2",HR_Analytics[[#This Row],[Total Working Years]]&lt;=5,"2-5",HR_Analytics[[#This Row],[Total Working Years]]&lt;=10,"5-10",HR_Analytics[[#This Row],[Total Working Years]]&lt;=20,"10-20",HR_Analytics[[#This Row],[Total Working Years]]&lt;=40,"20-40")</f>
        <v>5-10</v>
      </c>
      <c r="AI641" s="3">
        <v>2</v>
      </c>
      <c r="AJ641" s="3">
        <v>3</v>
      </c>
      <c r="AK641" s="9" t="str">
        <f>VLOOKUP(AJ641,Mapping!$J$10:$K$13,2,0)</f>
        <v>Better</v>
      </c>
      <c r="AL641" s="3">
        <v>4</v>
      </c>
      <c r="AM641" s="3" t="str" cm="1">
        <f t="array" ref="AM641">_xlfn.IFS(HR_Analytics[[#This Row],[Years At Company]]&lt;=2,"0-2",HR_Analytics[[#This Row],[Years At Company]]&lt;=5,"2-5",HR_Analytics[[#This Row],[Years At Company]]&lt;=10,"5-10",HR_Analytics[[#This Row],[Years At Company]]&lt;=20,"10-20",HR_Analytics[[#This Row],[Years At Company]]&lt;=40,"20-40")</f>
        <v>2-5</v>
      </c>
      <c r="AN641" s="3">
        <v>2</v>
      </c>
      <c r="AO641" s="3" t="str" cm="1">
        <f t="array" ref="AO641">_xlfn.IFS(HR_Analytics[[#This Row],[Years In Current Role]]&lt;=2,"0-2",HR_Analytics[[#This Row],[Years In Current Role]]&lt;=5,"2-5",HR_Analytics[[#This Row],[Years In Current Role]]&lt;=10,"5-10",HR_Analytics[[#This Row],[Years In Current Role]]&lt;=15,"10-15",HR_Analytics[[#This Row],[Years In Current Role]]&gt;15,"Above 15")</f>
        <v>0-2</v>
      </c>
      <c r="AP641" s="3">
        <v>0</v>
      </c>
      <c r="AQ641" s="14" t="str" cm="1">
        <f t="array" ref="AQ641">_xlfn.IFS(HR_Analytics[[#This Row],[Years Since Last Promotion]]&lt;=2,"0-2",HR_Analytics[[#This Row],[Years Since Last Promotion]]&lt;=5,"2-5",HR_Analytics[[#This Row],[Years Since Last Promotion]]&lt;=10,"5-10",HR_Analytics[[#This Row],[Years Since Last Promotion]]&lt;=15,"10-15")</f>
        <v>0-2</v>
      </c>
      <c r="AR641" s="14">
        <v>2</v>
      </c>
      <c r="AS641" s="3" t="str" cm="1">
        <f t="array" ref="AS6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42" spans="1:45" x14ac:dyDescent="0.25">
      <c r="A642" s="12">
        <v>24</v>
      </c>
      <c r="B642" s="12" t="str" cm="1">
        <f t="array" ref="B642">_xlfn.IFS(HR_Analytics[[#This Row],[Age]]&lt;=30,"Below 30",HR_Analytics[[#This Row],[Age]]&lt;=40,"30-40",HR_Analytics[[#This Row],[Age]]&lt;=60,"40-60")</f>
        <v>Below 30</v>
      </c>
      <c r="C642" s="9" t="s">
        <v>17</v>
      </c>
      <c r="D642" s="9" t="s">
        <v>29</v>
      </c>
      <c r="E642" s="9" t="s">
        <v>19</v>
      </c>
      <c r="F642" s="3">
        <v>4</v>
      </c>
      <c r="G642" s="3" t="str" cm="1">
        <f t="array" ref="G642">_xlfn.IFS(HR_Analytics[[#This Row],[Distance From Home]]&lt;=5,"1-5",HR_Analytics[[#This Row],[Distance From Home]]&lt;=10,"5-10",HR_Analytics[[#This Row],[Distance From Home]]&lt;=15,"10-15",HR_Analytics[[#This Row],[Distance From Home]]&lt;=20,"15-20",HR_Analytics[[#This Row],[Distance From Home]]&gt;20,"Above 20")</f>
        <v>1-5</v>
      </c>
      <c r="H642" s="3">
        <v>1</v>
      </c>
      <c r="I642" s="9" t="str">
        <f>VLOOKUP(H642,Mapping!$J$2:$K$6,2,0)</f>
        <v>Below College</v>
      </c>
      <c r="J642" s="9" t="s">
        <v>13</v>
      </c>
      <c r="K642" s="3">
        <v>888</v>
      </c>
      <c r="L642" s="3">
        <v>1</v>
      </c>
      <c r="M642" s="9" t="str">
        <f>VLOOKUP(L642,Mapping!$A$2:$B$5,2,0)</f>
        <v>Very Dissatisfied</v>
      </c>
      <c r="N642" s="9" t="s">
        <v>20</v>
      </c>
      <c r="O642" s="3">
        <v>2</v>
      </c>
      <c r="P642" s="9" t="str">
        <f>VLOOKUP(O642,Mapping!$A$9:$B$12,2,0)</f>
        <v>Medium</v>
      </c>
      <c r="Q642" s="3">
        <v>1</v>
      </c>
      <c r="R642" s="9" t="str">
        <f>VLOOKUP(Q642,Mapping!$A$16:$B$20,2,0)</f>
        <v>Entry Level</v>
      </c>
      <c r="S642" s="9" t="s">
        <v>24</v>
      </c>
      <c r="T642" s="3">
        <v>4</v>
      </c>
      <c r="U642" s="9" t="str">
        <f>VLOOKUP(T642,Mapping!$E$9:$F$12,2,0)</f>
        <v>Satisfied</v>
      </c>
      <c r="V642" s="9" t="s">
        <v>22</v>
      </c>
      <c r="W642" s="5">
        <v>3162</v>
      </c>
      <c r="X642" s="3">
        <v>0</v>
      </c>
      <c r="Y642" s="9" t="s">
        <v>17</v>
      </c>
      <c r="Z642" s="4">
        <v>17</v>
      </c>
      <c r="AA642" s="24">
        <f>HR_Analytics[[#This Row],[Salary Hike]]/100</f>
        <v>0.17</v>
      </c>
      <c r="AB642" s="3">
        <v>3</v>
      </c>
      <c r="AC642" s="9" t="str">
        <f>VLOOKUP(AB642,Mapping!$E$2:$F$3,2,0)</f>
        <v>Excellent</v>
      </c>
      <c r="AD642" s="3">
        <v>4</v>
      </c>
      <c r="AE642" s="9" t="str">
        <f>VLOOKUP(AD642,Mapping!$E$16:$F$19,2,0)</f>
        <v>Satisfied</v>
      </c>
      <c r="AF642" s="3">
        <v>0</v>
      </c>
      <c r="AG642" s="3">
        <v>6</v>
      </c>
      <c r="AH642" s="3" t="str" cm="1">
        <f t="array" ref="AH642">_xlfn.IFS(HR_Analytics[[#This Row],[Total Working Years]]&lt;=2,"0-2",HR_Analytics[[#This Row],[Total Working Years]]&lt;=5,"2-5",HR_Analytics[[#This Row],[Total Working Years]]&lt;=10,"5-10",HR_Analytics[[#This Row],[Total Working Years]]&lt;=20,"10-20",HR_Analytics[[#This Row],[Total Working Years]]&lt;=40,"20-40")</f>
        <v>5-10</v>
      </c>
      <c r="AI642" s="3">
        <v>2</v>
      </c>
      <c r="AJ642" s="3">
        <v>2</v>
      </c>
      <c r="AK642" s="9" t="str">
        <f>VLOOKUP(AJ642,Mapping!$J$10:$K$13,2,0)</f>
        <v>Good</v>
      </c>
      <c r="AL642" s="3">
        <v>5</v>
      </c>
      <c r="AM642" s="3" t="str" cm="1">
        <f t="array" ref="AM642">_xlfn.IFS(HR_Analytics[[#This Row],[Years At Company]]&lt;=2,"0-2",HR_Analytics[[#This Row],[Years At Company]]&lt;=5,"2-5",HR_Analytics[[#This Row],[Years At Company]]&lt;=10,"5-10",HR_Analytics[[#This Row],[Years At Company]]&lt;=20,"10-20",HR_Analytics[[#This Row],[Years At Company]]&lt;=40,"20-40")</f>
        <v>2-5</v>
      </c>
      <c r="AN642" s="3">
        <v>2</v>
      </c>
      <c r="AO642" s="3" t="str" cm="1">
        <f t="array" ref="AO642">_xlfn.IFS(HR_Analytics[[#This Row],[Years In Current Role]]&lt;=2,"0-2",HR_Analytics[[#This Row],[Years In Current Role]]&lt;=5,"2-5",HR_Analytics[[#This Row],[Years In Current Role]]&lt;=10,"5-10",HR_Analytics[[#This Row],[Years In Current Role]]&lt;=15,"10-15",HR_Analytics[[#This Row],[Years In Current Role]]&gt;15,"Above 15")</f>
        <v>0-2</v>
      </c>
      <c r="AP642" s="3">
        <v>3</v>
      </c>
      <c r="AQ642" s="14" t="str" cm="1">
        <f t="array" ref="AQ642">_xlfn.IFS(HR_Analytics[[#This Row],[Years Since Last Promotion]]&lt;=2,"0-2",HR_Analytics[[#This Row],[Years Since Last Promotion]]&lt;=5,"2-5",HR_Analytics[[#This Row],[Years Since Last Promotion]]&lt;=10,"5-10",HR_Analytics[[#This Row],[Years Since Last Promotion]]&lt;=15,"10-15")</f>
        <v>2-5</v>
      </c>
      <c r="AR642" s="14">
        <v>4</v>
      </c>
      <c r="AS642" s="3" t="str" cm="1">
        <f t="array" ref="AS6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43" spans="1:45" x14ac:dyDescent="0.25">
      <c r="A643" s="12">
        <v>32</v>
      </c>
      <c r="B643" s="12" t="str" cm="1">
        <f t="array" ref="B643">_xlfn.IFS(HR_Analytics[[#This Row],[Age]]&lt;=30,"Below 30",HR_Analytics[[#This Row],[Age]]&lt;=40,"30-40",HR_Analytics[[#This Row],[Age]]&lt;=60,"40-60")</f>
        <v>30-40</v>
      </c>
      <c r="C643" s="9" t="s">
        <v>17</v>
      </c>
      <c r="D643" s="9" t="s">
        <v>18</v>
      </c>
      <c r="E643" s="9" t="s">
        <v>12</v>
      </c>
      <c r="F643" s="3">
        <v>5</v>
      </c>
      <c r="G643" s="3" t="str" cm="1">
        <f t="array" ref="G643">_xlfn.IFS(HR_Analytics[[#This Row],[Distance From Home]]&lt;=5,"1-5",HR_Analytics[[#This Row],[Distance From Home]]&lt;=10,"5-10",HR_Analytics[[#This Row],[Distance From Home]]&lt;=15,"10-15",HR_Analytics[[#This Row],[Distance From Home]]&lt;=20,"15-20",HR_Analytics[[#This Row],[Distance From Home]]&gt;20,"Above 20")</f>
        <v>1-5</v>
      </c>
      <c r="H643" s="3">
        <v>2</v>
      </c>
      <c r="I643" s="9" t="str">
        <f>VLOOKUP(H643,Mapping!$J$2:$K$6,2,0)</f>
        <v>College</v>
      </c>
      <c r="J643" s="9" t="s">
        <v>13</v>
      </c>
      <c r="K643" s="3">
        <v>889</v>
      </c>
      <c r="L643" s="3">
        <v>2</v>
      </c>
      <c r="M643" s="9" t="str">
        <f>VLOOKUP(L643,Mapping!$A$2:$B$5,2,0)</f>
        <v>Dissatisfied</v>
      </c>
      <c r="N643" s="9" t="s">
        <v>20</v>
      </c>
      <c r="O643" s="3">
        <v>3</v>
      </c>
      <c r="P643" s="9" t="str">
        <f>VLOOKUP(O643,Mapping!$A$9:$B$12,2,0)</f>
        <v>High</v>
      </c>
      <c r="Q643" s="3">
        <v>2</v>
      </c>
      <c r="R643" s="9" t="str">
        <f>VLOOKUP(Q643,Mapping!$A$16:$B$20,2,0)</f>
        <v>Junior</v>
      </c>
      <c r="S643" s="9" t="s">
        <v>15</v>
      </c>
      <c r="T643" s="3">
        <v>2</v>
      </c>
      <c r="U643" s="9" t="str">
        <f>VLOOKUP(T643,Mapping!$E$9:$F$12,2,0)</f>
        <v>Dissatisfied</v>
      </c>
      <c r="V643" s="9" t="s">
        <v>22</v>
      </c>
      <c r="W643" s="5">
        <v>6524</v>
      </c>
      <c r="X643" s="3">
        <v>1</v>
      </c>
      <c r="Y643" s="9" t="s">
        <v>17</v>
      </c>
      <c r="Z643" s="4">
        <v>14</v>
      </c>
      <c r="AA643" s="24">
        <f>HR_Analytics[[#This Row],[Salary Hike]]/100</f>
        <v>0.14000000000000001</v>
      </c>
      <c r="AB643" s="3">
        <v>3</v>
      </c>
      <c r="AC643" s="9" t="str">
        <f>VLOOKUP(AB643,Mapping!$E$2:$F$3,2,0)</f>
        <v>Excellent</v>
      </c>
      <c r="AD643" s="3">
        <v>4</v>
      </c>
      <c r="AE643" s="9" t="str">
        <f>VLOOKUP(AD643,Mapping!$E$16:$F$19,2,0)</f>
        <v>Satisfied</v>
      </c>
      <c r="AF643" s="3">
        <v>1</v>
      </c>
      <c r="AG643" s="3">
        <v>10</v>
      </c>
      <c r="AH643" s="3" t="str" cm="1">
        <f t="array" ref="AH643">_xlfn.IFS(HR_Analytics[[#This Row],[Total Working Years]]&lt;=2,"0-2",HR_Analytics[[#This Row],[Total Working Years]]&lt;=5,"2-5",HR_Analytics[[#This Row],[Total Working Years]]&lt;=10,"5-10",HR_Analytics[[#This Row],[Total Working Years]]&lt;=20,"10-20",HR_Analytics[[#This Row],[Total Working Years]]&lt;=40,"20-40")</f>
        <v>5-10</v>
      </c>
      <c r="AI643" s="3">
        <v>3</v>
      </c>
      <c r="AJ643" s="3">
        <v>3</v>
      </c>
      <c r="AK643" s="9" t="str">
        <f>VLOOKUP(AJ643,Mapping!$J$10:$K$13,2,0)</f>
        <v>Better</v>
      </c>
      <c r="AL643" s="3">
        <v>10</v>
      </c>
      <c r="AM643" s="3" t="str" cm="1">
        <f t="array" ref="AM643">_xlfn.IFS(HR_Analytics[[#This Row],[Years At Company]]&lt;=2,"0-2",HR_Analytics[[#This Row],[Years At Company]]&lt;=5,"2-5",HR_Analytics[[#This Row],[Years At Company]]&lt;=10,"5-10",HR_Analytics[[#This Row],[Years At Company]]&lt;=20,"10-20",HR_Analytics[[#This Row],[Years At Company]]&lt;=40,"20-40")</f>
        <v>5-10</v>
      </c>
      <c r="AN643" s="3">
        <v>8</v>
      </c>
      <c r="AO643" s="3" t="str" cm="1">
        <f t="array" ref="AO643">_xlfn.IFS(HR_Analytics[[#This Row],[Years In Current Role]]&lt;=2,"0-2",HR_Analytics[[#This Row],[Years In Current Role]]&lt;=5,"2-5",HR_Analytics[[#This Row],[Years In Current Role]]&lt;=10,"5-10",HR_Analytics[[#This Row],[Years In Current Role]]&lt;=15,"10-15",HR_Analytics[[#This Row],[Years In Current Role]]&gt;15,"Above 15")</f>
        <v>5-10</v>
      </c>
      <c r="AP643" s="3">
        <v>5</v>
      </c>
      <c r="AQ643" s="14" t="str" cm="1">
        <f t="array" ref="AQ643">_xlfn.IFS(HR_Analytics[[#This Row],[Years Since Last Promotion]]&lt;=2,"0-2",HR_Analytics[[#This Row],[Years Since Last Promotion]]&lt;=5,"2-5",HR_Analytics[[#This Row],[Years Since Last Promotion]]&lt;=10,"5-10",HR_Analytics[[#This Row],[Years Since Last Promotion]]&lt;=15,"10-15")</f>
        <v>2-5</v>
      </c>
      <c r="AR643" s="14">
        <v>3</v>
      </c>
      <c r="AS643" s="3" t="str" cm="1">
        <f t="array" ref="AS6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44" spans="1:45" x14ac:dyDescent="0.25">
      <c r="A644" s="12">
        <v>38</v>
      </c>
      <c r="B644" s="12" t="str" cm="1">
        <f t="array" ref="B644">_xlfn.IFS(HR_Analytics[[#This Row],[Age]]&lt;=30,"Below 30",HR_Analytics[[#This Row],[Age]]&lt;=40,"30-40",HR_Analytics[[#This Row],[Age]]&lt;=60,"40-60")</f>
        <v>30-40</v>
      </c>
      <c r="C644" s="9" t="s">
        <v>17</v>
      </c>
      <c r="D644" s="9" t="s">
        <v>11</v>
      </c>
      <c r="E644" s="9" t="s">
        <v>12</v>
      </c>
      <c r="F644" s="3">
        <v>9</v>
      </c>
      <c r="G644" s="3" t="str" cm="1">
        <f t="array" ref="G644">_xlfn.IFS(HR_Analytics[[#This Row],[Distance From Home]]&lt;=5,"1-5",HR_Analytics[[#This Row],[Distance From Home]]&lt;=10,"5-10",HR_Analytics[[#This Row],[Distance From Home]]&lt;=15,"10-15",HR_Analytics[[#This Row],[Distance From Home]]&lt;=20,"15-20",HR_Analytics[[#This Row],[Distance From Home]]&gt;20,"Above 20")</f>
        <v>5-10</v>
      </c>
      <c r="H644" s="3">
        <v>3</v>
      </c>
      <c r="I644" s="9" t="str">
        <f>VLOOKUP(H644,Mapping!$J$2:$K$6,2,0)</f>
        <v>Bachelors</v>
      </c>
      <c r="J644" s="9" t="s">
        <v>33</v>
      </c>
      <c r="K644" s="3">
        <v>893</v>
      </c>
      <c r="L644" s="3">
        <v>2</v>
      </c>
      <c r="M644" s="9" t="str">
        <f>VLOOKUP(L644,Mapping!$A$2:$B$5,2,0)</f>
        <v>Dissatisfied</v>
      </c>
      <c r="N644" s="9" t="s">
        <v>20</v>
      </c>
      <c r="O644" s="3">
        <v>2</v>
      </c>
      <c r="P644" s="9" t="str">
        <f>VLOOKUP(O644,Mapping!$A$9:$B$12,2,0)</f>
        <v>Medium</v>
      </c>
      <c r="Q644" s="3">
        <v>1</v>
      </c>
      <c r="R644" s="9" t="str">
        <f>VLOOKUP(Q644,Mapping!$A$16:$B$20,2,0)</f>
        <v>Entry Level</v>
      </c>
      <c r="S644" s="9" t="s">
        <v>31</v>
      </c>
      <c r="T644" s="3">
        <v>2</v>
      </c>
      <c r="U644" s="9" t="str">
        <f>VLOOKUP(T644,Mapping!$E$9:$F$12,2,0)</f>
        <v>Dissatisfied</v>
      </c>
      <c r="V644" s="9" t="s">
        <v>22</v>
      </c>
      <c r="W644" s="5">
        <v>2899</v>
      </c>
      <c r="X644" s="3">
        <v>0</v>
      </c>
      <c r="Y644" s="9" t="s">
        <v>17</v>
      </c>
      <c r="Z644" s="4">
        <v>19</v>
      </c>
      <c r="AA644" s="24">
        <f>HR_Analytics[[#This Row],[Salary Hike]]/100</f>
        <v>0.19</v>
      </c>
      <c r="AB644" s="3">
        <v>3</v>
      </c>
      <c r="AC644" s="9" t="str">
        <f>VLOOKUP(AB644,Mapping!$E$2:$F$3,2,0)</f>
        <v>Excellent</v>
      </c>
      <c r="AD644" s="3">
        <v>4</v>
      </c>
      <c r="AE644" s="9" t="str">
        <f>VLOOKUP(AD644,Mapping!$E$16:$F$19,2,0)</f>
        <v>Satisfied</v>
      </c>
      <c r="AF644" s="3">
        <v>1</v>
      </c>
      <c r="AG644" s="3">
        <v>3</v>
      </c>
      <c r="AH644" s="3" t="str" cm="1">
        <f t="array" ref="AH644">_xlfn.IFS(HR_Analytics[[#This Row],[Total Working Years]]&lt;=2,"0-2",HR_Analytics[[#This Row],[Total Working Years]]&lt;=5,"2-5",HR_Analytics[[#This Row],[Total Working Years]]&lt;=10,"5-10",HR_Analytics[[#This Row],[Total Working Years]]&lt;=20,"10-20",HR_Analytics[[#This Row],[Total Working Years]]&lt;=40,"20-40")</f>
        <v>2-5</v>
      </c>
      <c r="AI644" s="3">
        <v>3</v>
      </c>
      <c r="AJ644" s="3">
        <v>3</v>
      </c>
      <c r="AK644" s="9" t="str">
        <f>VLOOKUP(AJ644,Mapping!$J$10:$K$13,2,0)</f>
        <v>Better</v>
      </c>
      <c r="AL644" s="3">
        <v>2</v>
      </c>
      <c r="AM644" s="3" t="str" cm="1">
        <f t="array" ref="AM644">_xlfn.IFS(HR_Analytics[[#This Row],[Years At Company]]&lt;=2,"0-2",HR_Analytics[[#This Row],[Years At Company]]&lt;=5,"2-5",HR_Analytics[[#This Row],[Years At Company]]&lt;=10,"5-10",HR_Analytics[[#This Row],[Years At Company]]&lt;=20,"10-20",HR_Analytics[[#This Row],[Years At Company]]&lt;=40,"20-40")</f>
        <v>0-2</v>
      </c>
      <c r="AN644" s="3">
        <v>2</v>
      </c>
      <c r="AO644" s="3" t="str" cm="1">
        <f t="array" ref="AO644">_xlfn.IFS(HR_Analytics[[#This Row],[Years In Current Role]]&lt;=2,"0-2",HR_Analytics[[#This Row],[Years In Current Role]]&lt;=5,"2-5",HR_Analytics[[#This Row],[Years In Current Role]]&lt;=10,"5-10",HR_Analytics[[#This Row],[Years In Current Role]]&lt;=15,"10-15",HR_Analytics[[#This Row],[Years In Current Role]]&gt;15,"Above 15")</f>
        <v>0-2</v>
      </c>
      <c r="AP644" s="3">
        <v>1</v>
      </c>
      <c r="AQ644" s="14" t="str" cm="1">
        <f t="array" ref="AQ644">_xlfn.IFS(HR_Analytics[[#This Row],[Years Since Last Promotion]]&lt;=2,"0-2",HR_Analytics[[#This Row],[Years Since Last Promotion]]&lt;=5,"2-5",HR_Analytics[[#This Row],[Years Since Last Promotion]]&lt;=10,"5-10",HR_Analytics[[#This Row],[Years Since Last Promotion]]&lt;=15,"10-15")</f>
        <v>0-2</v>
      </c>
      <c r="AR644" s="14">
        <v>2</v>
      </c>
      <c r="AS644" s="3" t="str" cm="1">
        <f t="array" ref="AS6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45" spans="1:45" x14ac:dyDescent="0.25">
      <c r="A645" s="12">
        <v>42</v>
      </c>
      <c r="B645" s="12" t="str" cm="1">
        <f t="array" ref="B645">_xlfn.IFS(HR_Analytics[[#This Row],[Age]]&lt;=30,"Below 30",HR_Analytics[[#This Row],[Age]]&lt;=40,"30-40",HR_Analytics[[#This Row],[Age]]&lt;=60,"40-60")</f>
        <v>40-60</v>
      </c>
      <c r="C645" s="9" t="s">
        <v>17</v>
      </c>
      <c r="D645" s="9" t="s">
        <v>11</v>
      </c>
      <c r="E645" s="9" t="s">
        <v>19</v>
      </c>
      <c r="F645" s="3">
        <v>3</v>
      </c>
      <c r="G645" s="3" t="str" cm="1">
        <f t="array" ref="G645">_xlfn.IFS(HR_Analytics[[#This Row],[Distance From Home]]&lt;=5,"1-5",HR_Analytics[[#This Row],[Distance From Home]]&lt;=10,"5-10",HR_Analytics[[#This Row],[Distance From Home]]&lt;=15,"10-15",HR_Analytics[[#This Row],[Distance From Home]]&lt;=20,"15-20",HR_Analytics[[#This Row],[Distance From Home]]&gt;20,"Above 20")</f>
        <v>1-5</v>
      </c>
      <c r="H645" s="3">
        <v>3</v>
      </c>
      <c r="I645" s="9" t="str">
        <f>VLOOKUP(H645,Mapping!$J$2:$K$6,2,0)</f>
        <v>Bachelors</v>
      </c>
      <c r="J645" s="9" t="s">
        <v>13</v>
      </c>
      <c r="K645" s="3">
        <v>894</v>
      </c>
      <c r="L645" s="3">
        <v>3</v>
      </c>
      <c r="M645" s="9" t="str">
        <f>VLOOKUP(L645,Mapping!$A$2:$B$5,2,0)</f>
        <v>Neutral</v>
      </c>
      <c r="N645" s="9" t="s">
        <v>14</v>
      </c>
      <c r="O645" s="3">
        <v>4</v>
      </c>
      <c r="P645" s="9" t="str">
        <f>VLOOKUP(O645,Mapping!$A$9:$B$12,2,0)</f>
        <v>Very High</v>
      </c>
      <c r="Q645" s="3">
        <v>2</v>
      </c>
      <c r="R645" s="9" t="str">
        <f>VLOOKUP(Q645,Mapping!$A$16:$B$20,2,0)</f>
        <v>Junior</v>
      </c>
      <c r="S645" s="9" t="s">
        <v>24</v>
      </c>
      <c r="T645" s="3">
        <v>4</v>
      </c>
      <c r="U645" s="9" t="str">
        <f>VLOOKUP(T645,Mapping!$E$9:$F$12,2,0)</f>
        <v>Satisfied</v>
      </c>
      <c r="V645" s="9" t="s">
        <v>22</v>
      </c>
      <c r="W645" s="5">
        <v>5231</v>
      </c>
      <c r="X645" s="3">
        <v>2</v>
      </c>
      <c r="Y645" s="9" t="s">
        <v>10</v>
      </c>
      <c r="Z645" s="4">
        <v>13</v>
      </c>
      <c r="AA645" s="24">
        <f>HR_Analytics[[#This Row],[Salary Hike]]/100</f>
        <v>0.13</v>
      </c>
      <c r="AB645" s="3">
        <v>3</v>
      </c>
      <c r="AC645" s="9" t="str">
        <f>VLOOKUP(AB645,Mapping!$E$2:$F$3,2,0)</f>
        <v>Excellent</v>
      </c>
      <c r="AD645" s="3">
        <v>2</v>
      </c>
      <c r="AE645" s="9" t="str">
        <f>VLOOKUP(AD645,Mapping!$E$16:$F$19,2,0)</f>
        <v>Dissatisfied</v>
      </c>
      <c r="AF645" s="3">
        <v>1</v>
      </c>
      <c r="AG645" s="3">
        <v>17</v>
      </c>
      <c r="AH645" s="3" t="str" cm="1">
        <f t="array" ref="AH645">_xlfn.IFS(HR_Analytics[[#This Row],[Total Working Years]]&lt;=2,"0-2",HR_Analytics[[#This Row],[Total Working Years]]&lt;=5,"2-5",HR_Analytics[[#This Row],[Total Working Years]]&lt;=10,"5-10",HR_Analytics[[#This Row],[Total Working Years]]&lt;=20,"10-20",HR_Analytics[[#This Row],[Total Working Years]]&lt;=40,"20-40")</f>
        <v>10-20</v>
      </c>
      <c r="AI645" s="3">
        <v>1</v>
      </c>
      <c r="AJ645" s="3">
        <v>2</v>
      </c>
      <c r="AK645" s="9" t="str">
        <f>VLOOKUP(AJ645,Mapping!$J$10:$K$13,2,0)</f>
        <v>Good</v>
      </c>
      <c r="AL645" s="3">
        <v>5</v>
      </c>
      <c r="AM645" s="3" t="str" cm="1">
        <f t="array" ref="AM645">_xlfn.IFS(HR_Analytics[[#This Row],[Years At Company]]&lt;=2,"0-2",HR_Analytics[[#This Row],[Years At Company]]&lt;=5,"2-5",HR_Analytics[[#This Row],[Years At Company]]&lt;=10,"5-10",HR_Analytics[[#This Row],[Years At Company]]&lt;=20,"10-20",HR_Analytics[[#This Row],[Years At Company]]&lt;=40,"20-40")</f>
        <v>2-5</v>
      </c>
      <c r="AN645" s="3">
        <v>3</v>
      </c>
      <c r="AO645" s="3" t="str" cm="1">
        <f t="array" ref="AO645">_xlfn.IFS(HR_Analytics[[#This Row],[Years In Current Role]]&lt;=2,"0-2",HR_Analytics[[#This Row],[Years In Current Role]]&lt;=5,"2-5",HR_Analytics[[#This Row],[Years In Current Role]]&lt;=10,"5-10",HR_Analytics[[#This Row],[Years In Current Role]]&lt;=15,"10-15",HR_Analytics[[#This Row],[Years In Current Role]]&gt;15,"Above 15")</f>
        <v>2-5</v>
      </c>
      <c r="AP645" s="3">
        <v>1</v>
      </c>
      <c r="AQ645" s="14" t="str" cm="1">
        <f t="array" ref="AQ645">_xlfn.IFS(HR_Analytics[[#This Row],[Years Since Last Promotion]]&lt;=2,"0-2",HR_Analytics[[#This Row],[Years Since Last Promotion]]&lt;=5,"2-5",HR_Analytics[[#This Row],[Years Since Last Promotion]]&lt;=10,"5-10",HR_Analytics[[#This Row],[Years Since Last Promotion]]&lt;=15,"10-15")</f>
        <v>0-2</v>
      </c>
      <c r="AR645" s="14">
        <v>3</v>
      </c>
      <c r="AS645" s="3" t="str" cm="1">
        <f t="array" ref="AS6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46" spans="1:45" x14ac:dyDescent="0.25">
      <c r="A646" s="12">
        <v>31</v>
      </c>
      <c r="B646" s="12" t="str" cm="1">
        <f t="array" ref="B646">_xlfn.IFS(HR_Analytics[[#This Row],[Age]]&lt;=30,"Below 30",HR_Analytics[[#This Row],[Age]]&lt;=40,"30-40",HR_Analytics[[#This Row],[Age]]&lt;=60,"40-60")</f>
        <v>30-40</v>
      </c>
      <c r="C646" s="9" t="s">
        <v>17</v>
      </c>
      <c r="D646" s="9" t="s">
        <v>11</v>
      </c>
      <c r="E646" s="9" t="s">
        <v>19</v>
      </c>
      <c r="F646" s="3">
        <v>11</v>
      </c>
      <c r="G646" s="3" t="str" cm="1">
        <f t="array" ref="G646">_xlfn.IFS(HR_Analytics[[#This Row],[Distance From Home]]&lt;=5,"1-5",HR_Analytics[[#This Row],[Distance From Home]]&lt;=10,"5-10",HR_Analytics[[#This Row],[Distance From Home]]&lt;=15,"10-15",HR_Analytics[[#This Row],[Distance From Home]]&lt;=20,"15-20",HR_Analytics[[#This Row],[Distance From Home]]&gt;20,"Above 20")</f>
        <v>10-15</v>
      </c>
      <c r="H646" s="3">
        <v>4</v>
      </c>
      <c r="I646" s="9" t="str">
        <f>VLOOKUP(H646,Mapping!$J$2:$K$6,2,0)</f>
        <v>Masters</v>
      </c>
      <c r="J646" s="9" t="s">
        <v>13</v>
      </c>
      <c r="K646" s="3">
        <v>895</v>
      </c>
      <c r="L646" s="3">
        <v>4</v>
      </c>
      <c r="M646" s="9" t="str">
        <f>VLOOKUP(L646,Mapping!$A$2:$B$5,2,0)</f>
        <v>Satisfied</v>
      </c>
      <c r="N646" s="9" t="s">
        <v>20</v>
      </c>
      <c r="O646" s="3">
        <v>3</v>
      </c>
      <c r="P646" s="9" t="str">
        <f>VLOOKUP(O646,Mapping!$A$9:$B$12,2,0)</f>
        <v>High</v>
      </c>
      <c r="Q646" s="3">
        <v>1</v>
      </c>
      <c r="R646" s="9" t="str">
        <f>VLOOKUP(Q646,Mapping!$A$16:$B$20,2,0)</f>
        <v>Entry Level</v>
      </c>
      <c r="S646" s="9" t="s">
        <v>21</v>
      </c>
      <c r="T646" s="3">
        <v>4</v>
      </c>
      <c r="U646" s="9" t="str">
        <f>VLOOKUP(T646,Mapping!$E$9:$F$12,2,0)</f>
        <v>Satisfied</v>
      </c>
      <c r="V646" s="9" t="s">
        <v>22</v>
      </c>
      <c r="W646" s="5">
        <v>2356</v>
      </c>
      <c r="X646" s="3">
        <v>3</v>
      </c>
      <c r="Y646" s="9" t="s">
        <v>10</v>
      </c>
      <c r="Z646" s="4">
        <v>19</v>
      </c>
      <c r="AA646" s="24">
        <f>HR_Analytics[[#This Row],[Salary Hike]]/100</f>
        <v>0.19</v>
      </c>
      <c r="AB646" s="3">
        <v>3</v>
      </c>
      <c r="AC646" s="9" t="str">
        <f>VLOOKUP(AB646,Mapping!$E$2:$F$3,2,0)</f>
        <v>Excellent</v>
      </c>
      <c r="AD646" s="3">
        <v>2</v>
      </c>
      <c r="AE646" s="9" t="str">
        <f>VLOOKUP(AD646,Mapping!$E$16:$F$19,2,0)</f>
        <v>Dissatisfied</v>
      </c>
      <c r="AF646" s="3">
        <v>1</v>
      </c>
      <c r="AG646" s="3">
        <v>8</v>
      </c>
      <c r="AH646" s="3" t="str" cm="1">
        <f t="array" ref="AH646">_xlfn.IFS(HR_Analytics[[#This Row],[Total Working Years]]&lt;=2,"0-2",HR_Analytics[[#This Row],[Total Working Years]]&lt;=5,"2-5",HR_Analytics[[#This Row],[Total Working Years]]&lt;=10,"5-10",HR_Analytics[[#This Row],[Total Working Years]]&lt;=20,"10-20",HR_Analytics[[#This Row],[Total Working Years]]&lt;=40,"20-40")</f>
        <v>5-10</v>
      </c>
      <c r="AI646" s="3">
        <v>2</v>
      </c>
      <c r="AJ646" s="3">
        <v>3</v>
      </c>
      <c r="AK646" s="9" t="str">
        <f>VLOOKUP(AJ646,Mapping!$J$10:$K$13,2,0)</f>
        <v>Better</v>
      </c>
      <c r="AL646" s="3">
        <v>6</v>
      </c>
      <c r="AM646" s="3" t="str" cm="1">
        <f t="array" ref="AM646">_xlfn.IFS(HR_Analytics[[#This Row],[Years At Company]]&lt;=2,"0-2",HR_Analytics[[#This Row],[Years At Company]]&lt;=5,"2-5",HR_Analytics[[#This Row],[Years At Company]]&lt;=10,"5-10",HR_Analytics[[#This Row],[Years At Company]]&lt;=20,"10-20",HR_Analytics[[#This Row],[Years At Company]]&lt;=40,"20-40")</f>
        <v>5-10</v>
      </c>
      <c r="AN646" s="3">
        <v>4</v>
      </c>
      <c r="AO646" s="3" t="str" cm="1">
        <f t="array" ref="AO646">_xlfn.IFS(HR_Analytics[[#This Row],[Years In Current Role]]&lt;=2,"0-2",HR_Analytics[[#This Row],[Years In Current Role]]&lt;=5,"2-5",HR_Analytics[[#This Row],[Years In Current Role]]&lt;=10,"5-10",HR_Analytics[[#This Row],[Years In Current Role]]&lt;=15,"10-15",HR_Analytics[[#This Row],[Years In Current Role]]&gt;15,"Above 15")</f>
        <v>2-5</v>
      </c>
      <c r="AP646" s="3">
        <v>0</v>
      </c>
      <c r="AQ646" s="14" t="str" cm="1">
        <f t="array" ref="AQ646">_xlfn.IFS(HR_Analytics[[#This Row],[Years Since Last Promotion]]&lt;=2,"0-2",HR_Analytics[[#This Row],[Years Since Last Promotion]]&lt;=5,"2-5",HR_Analytics[[#This Row],[Years Since Last Promotion]]&lt;=10,"5-10",HR_Analytics[[#This Row],[Years Since Last Promotion]]&lt;=15,"10-15")</f>
        <v>0-2</v>
      </c>
      <c r="AR646" s="14">
        <v>2</v>
      </c>
      <c r="AS646" s="3" t="str" cm="1">
        <f t="array" ref="AS6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47" spans="1:45" x14ac:dyDescent="0.25">
      <c r="A647" s="12">
        <v>29</v>
      </c>
      <c r="B647" s="12" t="str" cm="1">
        <f t="array" ref="B647">_xlfn.IFS(HR_Analytics[[#This Row],[Age]]&lt;=30,"Below 30",HR_Analytics[[#This Row],[Age]]&lt;=40,"30-40",HR_Analytics[[#This Row],[Age]]&lt;=60,"40-60")</f>
        <v>Below 30</v>
      </c>
      <c r="C647" s="9" t="s">
        <v>10</v>
      </c>
      <c r="D647" s="9" t="s">
        <v>11</v>
      </c>
      <c r="E647" s="9" t="s">
        <v>12</v>
      </c>
      <c r="F647" s="3">
        <v>1</v>
      </c>
      <c r="G647" s="3" t="str" cm="1">
        <f t="array" ref="G647">_xlfn.IFS(HR_Analytics[[#This Row],[Distance From Home]]&lt;=5,"1-5",HR_Analytics[[#This Row],[Distance From Home]]&lt;=10,"5-10",HR_Analytics[[#This Row],[Distance From Home]]&lt;=15,"10-15",HR_Analytics[[#This Row],[Distance From Home]]&lt;=20,"15-20",HR_Analytics[[#This Row],[Distance From Home]]&gt;20,"Above 20")</f>
        <v>1-5</v>
      </c>
      <c r="H647" s="3">
        <v>3</v>
      </c>
      <c r="I647" s="9" t="str">
        <f>VLOOKUP(H647,Mapping!$J$2:$K$6,2,0)</f>
        <v>Bachelors</v>
      </c>
      <c r="J647" s="9" t="s">
        <v>25</v>
      </c>
      <c r="K647" s="3">
        <v>896</v>
      </c>
      <c r="L647" s="3">
        <v>2</v>
      </c>
      <c r="M647" s="9" t="str">
        <f>VLOOKUP(L647,Mapping!$A$2:$B$5,2,0)</f>
        <v>Dissatisfied</v>
      </c>
      <c r="N647" s="9" t="s">
        <v>14</v>
      </c>
      <c r="O647" s="3">
        <v>2</v>
      </c>
      <c r="P647" s="9" t="str">
        <f>VLOOKUP(O647,Mapping!$A$9:$B$12,2,0)</f>
        <v>Medium</v>
      </c>
      <c r="Q647" s="3">
        <v>1</v>
      </c>
      <c r="R647" s="9" t="str">
        <f>VLOOKUP(Q647,Mapping!$A$16:$B$20,2,0)</f>
        <v>Entry Level</v>
      </c>
      <c r="S647" s="9" t="s">
        <v>31</v>
      </c>
      <c r="T647" s="3">
        <v>3</v>
      </c>
      <c r="U647" s="9" t="str">
        <f>VLOOKUP(T647,Mapping!$E$9:$F$12,2,0)</f>
        <v>Neutral</v>
      </c>
      <c r="V647" s="9" t="s">
        <v>26</v>
      </c>
      <c r="W647" s="5">
        <v>2800</v>
      </c>
      <c r="X647" s="3">
        <v>6</v>
      </c>
      <c r="Y647" s="9" t="s">
        <v>10</v>
      </c>
      <c r="Z647" s="4">
        <v>19</v>
      </c>
      <c r="AA647" s="24">
        <f>HR_Analytics[[#This Row],[Salary Hike]]/100</f>
        <v>0.19</v>
      </c>
      <c r="AB647" s="3">
        <v>3</v>
      </c>
      <c r="AC647" s="9" t="str">
        <f>VLOOKUP(AB647,Mapping!$E$2:$F$3,2,0)</f>
        <v>Excellent</v>
      </c>
      <c r="AD647" s="3">
        <v>3</v>
      </c>
      <c r="AE647" s="9" t="str">
        <f>VLOOKUP(AD647,Mapping!$E$16:$F$19,2,0)</f>
        <v>Neutral</v>
      </c>
      <c r="AF647" s="3">
        <v>3</v>
      </c>
      <c r="AG647" s="3">
        <v>5</v>
      </c>
      <c r="AH647" s="3" t="str" cm="1">
        <f t="array" ref="AH647">_xlfn.IFS(HR_Analytics[[#This Row],[Total Working Years]]&lt;=2,"0-2",HR_Analytics[[#This Row],[Total Working Years]]&lt;=5,"2-5",HR_Analytics[[#This Row],[Total Working Years]]&lt;=10,"5-10",HR_Analytics[[#This Row],[Total Working Years]]&lt;=20,"10-20",HR_Analytics[[#This Row],[Total Working Years]]&lt;=40,"20-40")</f>
        <v>2-5</v>
      </c>
      <c r="AI647" s="3">
        <v>3</v>
      </c>
      <c r="AJ647" s="3">
        <v>3</v>
      </c>
      <c r="AK647" s="9" t="str">
        <f>VLOOKUP(AJ647,Mapping!$J$10:$K$13,2,0)</f>
        <v>Better</v>
      </c>
      <c r="AL647" s="3">
        <v>3</v>
      </c>
      <c r="AM647" s="3" t="str" cm="1">
        <f t="array" ref="AM647">_xlfn.IFS(HR_Analytics[[#This Row],[Years At Company]]&lt;=2,"0-2",HR_Analytics[[#This Row],[Years At Company]]&lt;=5,"2-5",HR_Analytics[[#This Row],[Years At Company]]&lt;=10,"5-10",HR_Analytics[[#This Row],[Years At Company]]&lt;=20,"10-20",HR_Analytics[[#This Row],[Years At Company]]&lt;=40,"20-40")</f>
        <v>2-5</v>
      </c>
      <c r="AN647" s="3">
        <v>2</v>
      </c>
      <c r="AO647" s="3" t="str" cm="1">
        <f t="array" ref="AO647">_xlfn.IFS(HR_Analytics[[#This Row],[Years In Current Role]]&lt;=2,"0-2",HR_Analytics[[#This Row],[Years In Current Role]]&lt;=5,"2-5",HR_Analytics[[#This Row],[Years In Current Role]]&lt;=10,"5-10",HR_Analytics[[#This Row],[Years In Current Role]]&lt;=15,"10-15",HR_Analytics[[#This Row],[Years In Current Role]]&gt;15,"Above 15")</f>
        <v>0-2</v>
      </c>
      <c r="AP647" s="3">
        <v>0</v>
      </c>
      <c r="AQ647" s="14" t="str" cm="1">
        <f t="array" ref="AQ647">_xlfn.IFS(HR_Analytics[[#This Row],[Years Since Last Promotion]]&lt;=2,"0-2",HR_Analytics[[#This Row],[Years Since Last Promotion]]&lt;=5,"2-5",HR_Analytics[[#This Row],[Years Since Last Promotion]]&lt;=10,"5-10",HR_Analytics[[#This Row],[Years Since Last Promotion]]&lt;=15,"10-15")</f>
        <v>0-2</v>
      </c>
      <c r="AR647" s="14">
        <v>2</v>
      </c>
      <c r="AS647" s="3" t="str" cm="1">
        <f t="array" ref="AS6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48" spans="1:45" x14ac:dyDescent="0.25">
      <c r="A648" s="12">
        <v>53</v>
      </c>
      <c r="B648" s="12" t="str" cm="1">
        <f t="array" ref="B648">_xlfn.IFS(HR_Analytics[[#This Row],[Age]]&lt;=30,"Below 30",HR_Analytics[[#This Row],[Age]]&lt;=40,"30-40",HR_Analytics[[#This Row],[Age]]&lt;=60,"40-60")</f>
        <v>40-60</v>
      </c>
      <c r="C648" s="9" t="s">
        <v>17</v>
      </c>
      <c r="D648" s="9" t="s">
        <v>11</v>
      </c>
      <c r="E648" s="9" t="s">
        <v>12</v>
      </c>
      <c r="F648" s="3">
        <v>8</v>
      </c>
      <c r="G648" s="3" t="str" cm="1">
        <f t="array" ref="G648">_xlfn.IFS(HR_Analytics[[#This Row],[Distance From Home]]&lt;=5,"1-5",HR_Analytics[[#This Row],[Distance From Home]]&lt;=10,"5-10",HR_Analytics[[#This Row],[Distance From Home]]&lt;=15,"10-15",HR_Analytics[[#This Row],[Distance From Home]]&lt;=20,"15-20",HR_Analytics[[#This Row],[Distance From Home]]&gt;20,"Above 20")</f>
        <v>5-10</v>
      </c>
      <c r="H648" s="3">
        <v>3</v>
      </c>
      <c r="I648" s="9" t="str">
        <f>VLOOKUP(H648,Mapping!$J$2:$K$6,2,0)</f>
        <v>Bachelors</v>
      </c>
      <c r="J648" s="9" t="s">
        <v>33</v>
      </c>
      <c r="K648" s="3">
        <v>897</v>
      </c>
      <c r="L648" s="3">
        <v>1</v>
      </c>
      <c r="M648" s="9" t="str">
        <f>VLOOKUP(L648,Mapping!$A$2:$B$5,2,0)</f>
        <v>Very Dissatisfied</v>
      </c>
      <c r="N648" s="9" t="s">
        <v>20</v>
      </c>
      <c r="O648" s="3">
        <v>3</v>
      </c>
      <c r="P648" s="9" t="str">
        <f>VLOOKUP(O648,Mapping!$A$9:$B$12,2,0)</f>
        <v>High</v>
      </c>
      <c r="Q648" s="3">
        <v>4</v>
      </c>
      <c r="R648" s="9" t="str">
        <f>VLOOKUP(Q648,Mapping!$A$16:$B$20,2,0)</f>
        <v>Senior</v>
      </c>
      <c r="S648" s="9" t="s">
        <v>15</v>
      </c>
      <c r="T648" s="3">
        <v>4</v>
      </c>
      <c r="U648" s="9" t="str">
        <f>VLOOKUP(T648,Mapping!$E$9:$F$12,2,0)</f>
        <v>Satisfied</v>
      </c>
      <c r="V648" s="9" t="s">
        <v>22</v>
      </c>
      <c r="W648" s="5">
        <v>11836</v>
      </c>
      <c r="X648" s="3">
        <v>5</v>
      </c>
      <c r="Y648" s="9" t="s">
        <v>17</v>
      </c>
      <c r="Z648" s="4">
        <v>14</v>
      </c>
      <c r="AA648" s="24">
        <f>HR_Analytics[[#This Row],[Salary Hike]]/100</f>
        <v>0.14000000000000001</v>
      </c>
      <c r="AB648" s="3">
        <v>3</v>
      </c>
      <c r="AC648" s="9" t="str">
        <f>VLOOKUP(AB648,Mapping!$E$2:$F$3,2,0)</f>
        <v>Excellent</v>
      </c>
      <c r="AD648" s="3">
        <v>3</v>
      </c>
      <c r="AE648" s="9" t="str">
        <f>VLOOKUP(AD648,Mapping!$E$16:$F$19,2,0)</f>
        <v>Neutral</v>
      </c>
      <c r="AF648" s="3">
        <v>1</v>
      </c>
      <c r="AG648" s="3">
        <v>28</v>
      </c>
      <c r="AH648" s="3" t="str" cm="1">
        <f t="array" ref="AH648">_xlfn.IFS(HR_Analytics[[#This Row],[Total Working Years]]&lt;=2,"0-2",HR_Analytics[[#This Row],[Total Working Years]]&lt;=5,"2-5",HR_Analytics[[#This Row],[Total Working Years]]&lt;=10,"5-10",HR_Analytics[[#This Row],[Total Working Years]]&lt;=20,"10-20",HR_Analytics[[#This Row],[Total Working Years]]&lt;=40,"20-40")</f>
        <v>20-40</v>
      </c>
      <c r="AI648" s="3">
        <v>3</v>
      </c>
      <c r="AJ648" s="3">
        <v>3</v>
      </c>
      <c r="AK648" s="9" t="str">
        <f>VLOOKUP(AJ648,Mapping!$J$10:$K$13,2,0)</f>
        <v>Better</v>
      </c>
      <c r="AL648" s="3">
        <v>2</v>
      </c>
      <c r="AM648" s="3" t="str" cm="1">
        <f t="array" ref="AM648">_xlfn.IFS(HR_Analytics[[#This Row],[Years At Company]]&lt;=2,"0-2",HR_Analytics[[#This Row],[Years At Company]]&lt;=5,"2-5",HR_Analytics[[#This Row],[Years At Company]]&lt;=10,"5-10",HR_Analytics[[#This Row],[Years At Company]]&lt;=20,"10-20",HR_Analytics[[#This Row],[Years At Company]]&lt;=40,"20-40")</f>
        <v>0-2</v>
      </c>
      <c r="AN648" s="3">
        <v>0</v>
      </c>
      <c r="AO648" s="3" t="str" cm="1">
        <f t="array" ref="AO648">_xlfn.IFS(HR_Analytics[[#This Row],[Years In Current Role]]&lt;=2,"0-2",HR_Analytics[[#This Row],[Years In Current Role]]&lt;=5,"2-5",HR_Analytics[[#This Row],[Years In Current Role]]&lt;=10,"5-10",HR_Analytics[[#This Row],[Years In Current Role]]&lt;=15,"10-15",HR_Analytics[[#This Row],[Years In Current Role]]&gt;15,"Above 15")</f>
        <v>0-2</v>
      </c>
      <c r="AP648" s="3">
        <v>2</v>
      </c>
      <c r="AQ648" s="14" t="str" cm="1">
        <f t="array" ref="AQ648">_xlfn.IFS(HR_Analytics[[#This Row],[Years Since Last Promotion]]&lt;=2,"0-2",HR_Analytics[[#This Row],[Years Since Last Promotion]]&lt;=5,"2-5",HR_Analytics[[#This Row],[Years Since Last Promotion]]&lt;=10,"5-10",HR_Analytics[[#This Row],[Years Since Last Promotion]]&lt;=15,"10-15")</f>
        <v>0-2</v>
      </c>
      <c r="AR648" s="14">
        <v>2</v>
      </c>
      <c r="AS648" s="3" t="str" cm="1">
        <f t="array" ref="AS6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49" spans="1:45" x14ac:dyDescent="0.25">
      <c r="A649" s="12">
        <v>35</v>
      </c>
      <c r="B649" s="12" t="str" cm="1">
        <f t="array" ref="B649">_xlfn.IFS(HR_Analytics[[#This Row],[Age]]&lt;=30,"Below 30",HR_Analytics[[#This Row],[Age]]&lt;=40,"30-40",HR_Analytics[[#This Row],[Age]]&lt;=60,"40-60")</f>
        <v>30-40</v>
      </c>
      <c r="C649" s="9" t="s">
        <v>17</v>
      </c>
      <c r="D649" s="9" t="s">
        <v>11</v>
      </c>
      <c r="E649" s="9" t="s">
        <v>19</v>
      </c>
      <c r="F649" s="3">
        <v>25</v>
      </c>
      <c r="G649" s="3" t="str" cm="1">
        <f t="array" ref="G649">_xlfn.IFS(HR_Analytics[[#This Row],[Distance From Home]]&lt;=5,"1-5",HR_Analytics[[#This Row],[Distance From Home]]&lt;=10,"5-10",HR_Analytics[[#This Row],[Distance From Home]]&lt;=15,"10-15",HR_Analytics[[#This Row],[Distance From Home]]&lt;=20,"15-20",HR_Analytics[[#This Row],[Distance From Home]]&gt;20,"Above 20")</f>
        <v>Above 20</v>
      </c>
      <c r="H649" s="3">
        <v>3</v>
      </c>
      <c r="I649" s="9" t="str">
        <f>VLOOKUP(H649,Mapping!$J$2:$K$6,2,0)</f>
        <v>Bachelors</v>
      </c>
      <c r="J649" s="9" t="s">
        <v>34</v>
      </c>
      <c r="K649" s="3">
        <v>899</v>
      </c>
      <c r="L649" s="3">
        <v>4</v>
      </c>
      <c r="M649" s="9" t="str">
        <f>VLOOKUP(L649,Mapping!$A$2:$B$5,2,0)</f>
        <v>Satisfied</v>
      </c>
      <c r="N649" s="9" t="s">
        <v>20</v>
      </c>
      <c r="O649" s="3">
        <v>2</v>
      </c>
      <c r="P649" s="9" t="str">
        <f>VLOOKUP(O649,Mapping!$A$9:$B$12,2,0)</f>
        <v>Medium</v>
      </c>
      <c r="Q649" s="3">
        <v>3</v>
      </c>
      <c r="R649" s="9" t="str">
        <f>VLOOKUP(Q649,Mapping!$A$16:$B$20,2,0)</f>
        <v>Mid Level</v>
      </c>
      <c r="S649" s="9" t="s">
        <v>27</v>
      </c>
      <c r="T649" s="3">
        <v>2</v>
      </c>
      <c r="U649" s="9" t="str">
        <f>VLOOKUP(T649,Mapping!$E$9:$F$12,2,0)</f>
        <v>Dissatisfied</v>
      </c>
      <c r="V649" s="9" t="s">
        <v>22</v>
      </c>
      <c r="W649" s="5">
        <v>10903</v>
      </c>
      <c r="X649" s="3">
        <v>3</v>
      </c>
      <c r="Y649" s="9" t="s">
        <v>17</v>
      </c>
      <c r="Z649" s="4">
        <v>16</v>
      </c>
      <c r="AA649" s="24">
        <f>HR_Analytics[[#This Row],[Salary Hike]]/100</f>
        <v>0.16</v>
      </c>
      <c r="AB649" s="3">
        <v>3</v>
      </c>
      <c r="AC649" s="9" t="str">
        <f>VLOOKUP(AB649,Mapping!$E$2:$F$3,2,0)</f>
        <v>Excellent</v>
      </c>
      <c r="AD649" s="3">
        <v>1</v>
      </c>
      <c r="AE649" s="9" t="str">
        <f>VLOOKUP(AD649,Mapping!$E$16:$F$19,2,0)</f>
        <v>Very Dissatisfied</v>
      </c>
      <c r="AF649" s="3">
        <v>0</v>
      </c>
      <c r="AG649" s="3">
        <v>16</v>
      </c>
      <c r="AH649" s="3" t="str" cm="1">
        <f t="array" ref="AH649">_xlfn.IFS(HR_Analytics[[#This Row],[Total Working Years]]&lt;=2,"0-2",HR_Analytics[[#This Row],[Total Working Years]]&lt;=5,"2-5",HR_Analytics[[#This Row],[Total Working Years]]&lt;=10,"5-10",HR_Analytics[[#This Row],[Total Working Years]]&lt;=20,"10-20",HR_Analytics[[#This Row],[Total Working Years]]&lt;=40,"20-40")</f>
        <v>10-20</v>
      </c>
      <c r="AI649" s="3">
        <v>2</v>
      </c>
      <c r="AJ649" s="3">
        <v>3</v>
      </c>
      <c r="AK649" s="9" t="str">
        <f>VLOOKUP(AJ649,Mapping!$J$10:$K$13,2,0)</f>
        <v>Better</v>
      </c>
      <c r="AL649" s="3">
        <v>13</v>
      </c>
      <c r="AM649" s="3" t="str" cm="1">
        <f t="array" ref="AM649">_xlfn.IFS(HR_Analytics[[#This Row],[Years At Company]]&lt;=2,"0-2",HR_Analytics[[#This Row],[Years At Company]]&lt;=5,"2-5",HR_Analytics[[#This Row],[Years At Company]]&lt;=10,"5-10",HR_Analytics[[#This Row],[Years At Company]]&lt;=20,"10-20",HR_Analytics[[#This Row],[Years At Company]]&lt;=40,"20-40")</f>
        <v>10-20</v>
      </c>
      <c r="AN649" s="3">
        <v>10</v>
      </c>
      <c r="AO649" s="3" t="str" cm="1">
        <f t="array" ref="AO649">_xlfn.IFS(HR_Analytics[[#This Row],[Years In Current Role]]&lt;=2,"0-2",HR_Analytics[[#This Row],[Years In Current Role]]&lt;=5,"2-5",HR_Analytics[[#This Row],[Years In Current Role]]&lt;=10,"5-10",HR_Analytics[[#This Row],[Years In Current Role]]&lt;=15,"10-15",HR_Analytics[[#This Row],[Years In Current Role]]&gt;15,"Above 15")</f>
        <v>5-10</v>
      </c>
      <c r="AP649" s="3">
        <v>4</v>
      </c>
      <c r="AQ649" s="14" t="str" cm="1">
        <f t="array" ref="AQ649">_xlfn.IFS(HR_Analytics[[#This Row],[Years Since Last Promotion]]&lt;=2,"0-2",HR_Analytics[[#This Row],[Years Since Last Promotion]]&lt;=5,"2-5",HR_Analytics[[#This Row],[Years Since Last Promotion]]&lt;=10,"5-10",HR_Analytics[[#This Row],[Years Since Last Promotion]]&lt;=15,"10-15")</f>
        <v>2-5</v>
      </c>
      <c r="AR649" s="14">
        <v>8</v>
      </c>
      <c r="AS649" s="3" t="str" cm="1">
        <f t="array" ref="AS6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50" spans="1:45" x14ac:dyDescent="0.25">
      <c r="A650" s="12">
        <v>37</v>
      </c>
      <c r="B650" s="12" t="str" cm="1">
        <f t="array" ref="B650">_xlfn.IFS(HR_Analytics[[#This Row],[Age]]&lt;=30,"Below 30",HR_Analytics[[#This Row],[Age]]&lt;=40,"30-40",HR_Analytics[[#This Row],[Age]]&lt;=60,"40-60")</f>
        <v>30-40</v>
      </c>
      <c r="C650" s="9" t="s">
        <v>17</v>
      </c>
      <c r="D650" s="9" t="s">
        <v>18</v>
      </c>
      <c r="E650" s="9" t="s">
        <v>12</v>
      </c>
      <c r="F650" s="3">
        <v>21</v>
      </c>
      <c r="G650" s="3" t="str" cm="1">
        <f t="array" ref="G650">_xlfn.IFS(HR_Analytics[[#This Row],[Distance From Home]]&lt;=5,"1-5",HR_Analytics[[#This Row],[Distance From Home]]&lt;=10,"5-10",HR_Analytics[[#This Row],[Distance From Home]]&lt;=15,"10-15",HR_Analytics[[#This Row],[Distance From Home]]&lt;=20,"15-20",HR_Analytics[[#This Row],[Distance From Home]]&gt;20,"Above 20")</f>
        <v>Above 20</v>
      </c>
      <c r="H650" s="3">
        <v>2</v>
      </c>
      <c r="I650" s="9" t="str">
        <f>VLOOKUP(H650,Mapping!$J$2:$K$6,2,0)</f>
        <v>College</v>
      </c>
      <c r="J650" s="9" t="s">
        <v>25</v>
      </c>
      <c r="K650" s="3">
        <v>900</v>
      </c>
      <c r="L650" s="3">
        <v>3</v>
      </c>
      <c r="M650" s="9" t="str">
        <f>VLOOKUP(L650,Mapping!$A$2:$B$5,2,0)</f>
        <v>Neutral</v>
      </c>
      <c r="N650" s="9" t="s">
        <v>14</v>
      </c>
      <c r="O650" s="3">
        <v>3</v>
      </c>
      <c r="P650" s="9" t="str">
        <f>VLOOKUP(O650,Mapping!$A$9:$B$12,2,0)</f>
        <v>High</v>
      </c>
      <c r="Q650" s="3">
        <v>1</v>
      </c>
      <c r="R650" s="9" t="str">
        <f>VLOOKUP(Q650,Mapping!$A$16:$B$20,2,0)</f>
        <v>Entry Level</v>
      </c>
      <c r="S650" s="9" t="s">
        <v>31</v>
      </c>
      <c r="T650" s="3">
        <v>4</v>
      </c>
      <c r="U650" s="9" t="str">
        <f>VLOOKUP(T650,Mapping!$E$9:$F$12,2,0)</f>
        <v>Satisfied</v>
      </c>
      <c r="V650" s="9" t="s">
        <v>22</v>
      </c>
      <c r="W650" s="5">
        <v>2973</v>
      </c>
      <c r="X650" s="3">
        <v>5</v>
      </c>
      <c r="Y650" s="9" t="s">
        <v>17</v>
      </c>
      <c r="Z650" s="4">
        <v>15</v>
      </c>
      <c r="AA650" s="24">
        <f>HR_Analytics[[#This Row],[Salary Hike]]/100</f>
        <v>0.15</v>
      </c>
      <c r="AB650" s="3">
        <v>3</v>
      </c>
      <c r="AC650" s="9" t="str">
        <f>VLOOKUP(AB650,Mapping!$E$2:$F$3,2,0)</f>
        <v>Excellent</v>
      </c>
      <c r="AD650" s="3">
        <v>2</v>
      </c>
      <c r="AE650" s="9" t="str">
        <f>VLOOKUP(AD650,Mapping!$E$16:$F$19,2,0)</f>
        <v>Dissatisfied</v>
      </c>
      <c r="AF650" s="3">
        <v>1</v>
      </c>
      <c r="AG650" s="3">
        <v>10</v>
      </c>
      <c r="AH650" s="3" t="str" cm="1">
        <f t="array" ref="AH650">_xlfn.IFS(HR_Analytics[[#This Row],[Total Working Years]]&lt;=2,"0-2",HR_Analytics[[#This Row],[Total Working Years]]&lt;=5,"2-5",HR_Analytics[[#This Row],[Total Working Years]]&lt;=10,"5-10",HR_Analytics[[#This Row],[Total Working Years]]&lt;=20,"10-20",HR_Analytics[[#This Row],[Total Working Years]]&lt;=40,"20-40")</f>
        <v>5-10</v>
      </c>
      <c r="AI650" s="3">
        <v>3</v>
      </c>
      <c r="AJ650" s="3">
        <v>3</v>
      </c>
      <c r="AK650" s="9" t="str">
        <f>VLOOKUP(AJ650,Mapping!$J$10:$K$13,2,0)</f>
        <v>Better</v>
      </c>
      <c r="AL650" s="3">
        <v>5</v>
      </c>
      <c r="AM650" s="3" t="str" cm="1">
        <f t="array" ref="AM650">_xlfn.IFS(HR_Analytics[[#This Row],[Years At Company]]&lt;=2,"0-2",HR_Analytics[[#This Row],[Years At Company]]&lt;=5,"2-5",HR_Analytics[[#This Row],[Years At Company]]&lt;=10,"5-10",HR_Analytics[[#This Row],[Years At Company]]&lt;=20,"10-20",HR_Analytics[[#This Row],[Years At Company]]&lt;=40,"20-40")</f>
        <v>2-5</v>
      </c>
      <c r="AN650" s="3">
        <v>4</v>
      </c>
      <c r="AO650" s="3" t="str" cm="1">
        <f t="array" ref="AO650">_xlfn.IFS(HR_Analytics[[#This Row],[Years In Current Role]]&lt;=2,"0-2",HR_Analytics[[#This Row],[Years In Current Role]]&lt;=5,"2-5",HR_Analytics[[#This Row],[Years In Current Role]]&lt;=10,"5-10",HR_Analytics[[#This Row],[Years In Current Role]]&lt;=15,"10-15",HR_Analytics[[#This Row],[Years In Current Role]]&gt;15,"Above 15")</f>
        <v>2-5</v>
      </c>
      <c r="AP650" s="3">
        <v>0</v>
      </c>
      <c r="AQ650" s="14" t="str" cm="1">
        <f t="array" ref="AQ650">_xlfn.IFS(HR_Analytics[[#This Row],[Years Since Last Promotion]]&lt;=2,"0-2",HR_Analytics[[#This Row],[Years Since Last Promotion]]&lt;=5,"2-5",HR_Analytics[[#This Row],[Years Since Last Promotion]]&lt;=10,"5-10",HR_Analytics[[#This Row],[Years Since Last Promotion]]&lt;=15,"10-15")</f>
        <v>0-2</v>
      </c>
      <c r="AR650" s="14">
        <v>0</v>
      </c>
      <c r="AS650" s="3" t="str" cm="1">
        <f t="array" ref="AS6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51" spans="1:45" x14ac:dyDescent="0.25">
      <c r="A651" s="12">
        <v>53</v>
      </c>
      <c r="B651" s="12" t="str" cm="1">
        <f t="array" ref="B651">_xlfn.IFS(HR_Analytics[[#This Row],[Age]]&lt;=30,"Below 30",HR_Analytics[[#This Row],[Age]]&lt;=40,"30-40",HR_Analytics[[#This Row],[Age]]&lt;=60,"40-60")</f>
        <v>40-60</v>
      </c>
      <c r="C651" s="9" t="s">
        <v>17</v>
      </c>
      <c r="D651" s="9" t="s">
        <v>11</v>
      </c>
      <c r="E651" s="9" t="s">
        <v>19</v>
      </c>
      <c r="F651" s="3">
        <v>23</v>
      </c>
      <c r="G651" s="3" t="str" cm="1">
        <f t="array" ref="G651">_xlfn.IFS(HR_Analytics[[#This Row],[Distance From Home]]&lt;=5,"1-5",HR_Analytics[[#This Row],[Distance From Home]]&lt;=10,"5-10",HR_Analytics[[#This Row],[Distance From Home]]&lt;=15,"10-15",HR_Analytics[[#This Row],[Distance From Home]]&lt;=20,"15-20",HR_Analytics[[#This Row],[Distance From Home]]&gt;20,"Above 20")</f>
        <v>Above 20</v>
      </c>
      <c r="H651" s="3">
        <v>4</v>
      </c>
      <c r="I651" s="9" t="str">
        <f>VLOOKUP(H651,Mapping!$J$2:$K$6,2,0)</f>
        <v>Masters</v>
      </c>
      <c r="J651" s="9" t="s">
        <v>13</v>
      </c>
      <c r="K651" s="3">
        <v>901</v>
      </c>
      <c r="L651" s="3">
        <v>4</v>
      </c>
      <c r="M651" s="9" t="str">
        <f>VLOOKUP(L651,Mapping!$A$2:$B$5,2,0)</f>
        <v>Satisfied</v>
      </c>
      <c r="N651" s="9" t="s">
        <v>14</v>
      </c>
      <c r="O651" s="3">
        <v>3</v>
      </c>
      <c r="P651" s="9" t="str">
        <f>VLOOKUP(O651,Mapping!$A$9:$B$12,2,0)</f>
        <v>High</v>
      </c>
      <c r="Q651" s="3">
        <v>4</v>
      </c>
      <c r="R651" s="9" t="str">
        <f>VLOOKUP(Q651,Mapping!$A$16:$B$20,2,0)</f>
        <v>Senior</v>
      </c>
      <c r="S651" s="9" t="s">
        <v>32</v>
      </c>
      <c r="T651" s="3">
        <v>4</v>
      </c>
      <c r="U651" s="9" t="str">
        <f>VLOOKUP(T651,Mapping!$E$9:$F$12,2,0)</f>
        <v>Satisfied</v>
      </c>
      <c r="V651" s="9" t="s">
        <v>16</v>
      </c>
      <c r="W651" s="5">
        <v>14275</v>
      </c>
      <c r="X651" s="3">
        <v>6</v>
      </c>
      <c r="Y651" s="9" t="s">
        <v>17</v>
      </c>
      <c r="Z651" s="4">
        <v>18</v>
      </c>
      <c r="AA651" s="24">
        <f>HR_Analytics[[#This Row],[Salary Hike]]/100</f>
        <v>0.18</v>
      </c>
      <c r="AB651" s="3">
        <v>3</v>
      </c>
      <c r="AC651" s="9" t="str">
        <f>VLOOKUP(AB651,Mapping!$E$2:$F$3,2,0)</f>
        <v>Excellent</v>
      </c>
      <c r="AD651" s="3">
        <v>3</v>
      </c>
      <c r="AE651" s="9" t="str">
        <f>VLOOKUP(AD651,Mapping!$E$16:$F$19,2,0)</f>
        <v>Neutral</v>
      </c>
      <c r="AF651" s="3">
        <v>0</v>
      </c>
      <c r="AG651" s="3">
        <v>33</v>
      </c>
      <c r="AH651" s="3" t="str" cm="1">
        <f t="array" ref="AH651">_xlfn.IFS(HR_Analytics[[#This Row],[Total Working Years]]&lt;=2,"0-2",HR_Analytics[[#This Row],[Total Working Years]]&lt;=5,"2-5",HR_Analytics[[#This Row],[Total Working Years]]&lt;=10,"5-10",HR_Analytics[[#This Row],[Total Working Years]]&lt;=20,"10-20",HR_Analytics[[#This Row],[Total Working Years]]&lt;=40,"20-40")</f>
        <v>20-40</v>
      </c>
      <c r="AI651" s="3">
        <v>0</v>
      </c>
      <c r="AJ651" s="3">
        <v>3</v>
      </c>
      <c r="AK651" s="9" t="str">
        <f>VLOOKUP(AJ651,Mapping!$J$10:$K$13,2,0)</f>
        <v>Better</v>
      </c>
      <c r="AL651" s="3">
        <v>12</v>
      </c>
      <c r="AM651" s="3" t="str" cm="1">
        <f t="array" ref="AM651">_xlfn.IFS(HR_Analytics[[#This Row],[Years At Company]]&lt;=2,"0-2",HR_Analytics[[#This Row],[Years At Company]]&lt;=5,"2-5",HR_Analytics[[#This Row],[Years At Company]]&lt;=10,"5-10",HR_Analytics[[#This Row],[Years At Company]]&lt;=20,"10-20",HR_Analytics[[#This Row],[Years At Company]]&lt;=40,"20-40")</f>
        <v>10-20</v>
      </c>
      <c r="AN651" s="3">
        <v>9</v>
      </c>
      <c r="AO651" s="3" t="str" cm="1">
        <f t="array" ref="AO651">_xlfn.IFS(HR_Analytics[[#This Row],[Years In Current Role]]&lt;=2,"0-2",HR_Analytics[[#This Row],[Years In Current Role]]&lt;=5,"2-5",HR_Analytics[[#This Row],[Years In Current Role]]&lt;=10,"5-10",HR_Analytics[[#This Row],[Years In Current Role]]&lt;=15,"10-15",HR_Analytics[[#This Row],[Years In Current Role]]&gt;15,"Above 15")</f>
        <v>5-10</v>
      </c>
      <c r="AP651" s="3">
        <v>3</v>
      </c>
      <c r="AQ651" s="14" t="str" cm="1">
        <f t="array" ref="AQ651">_xlfn.IFS(HR_Analytics[[#This Row],[Years Since Last Promotion]]&lt;=2,"0-2",HR_Analytics[[#This Row],[Years Since Last Promotion]]&lt;=5,"2-5",HR_Analytics[[#This Row],[Years Since Last Promotion]]&lt;=10,"5-10",HR_Analytics[[#This Row],[Years Since Last Promotion]]&lt;=15,"10-15")</f>
        <v>2-5</v>
      </c>
      <c r="AR651" s="14">
        <v>8</v>
      </c>
      <c r="AS651" s="3" t="str" cm="1">
        <f t="array" ref="AS6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52" spans="1:45" x14ac:dyDescent="0.25">
      <c r="A652" s="12">
        <v>43</v>
      </c>
      <c r="B652" s="12" t="str" cm="1">
        <f t="array" ref="B652">_xlfn.IFS(HR_Analytics[[#This Row],[Age]]&lt;=30,"Below 30",HR_Analytics[[#This Row],[Age]]&lt;=40,"30-40",HR_Analytics[[#This Row],[Age]]&lt;=60,"40-60")</f>
        <v>40-60</v>
      </c>
      <c r="C652" s="9" t="s">
        <v>17</v>
      </c>
      <c r="D652" s="9" t="s">
        <v>18</v>
      </c>
      <c r="E652" s="9" t="s">
        <v>19</v>
      </c>
      <c r="F652" s="3">
        <v>1</v>
      </c>
      <c r="G652" s="3" t="str" cm="1">
        <f t="array" ref="G652">_xlfn.IFS(HR_Analytics[[#This Row],[Distance From Home]]&lt;=5,"1-5",HR_Analytics[[#This Row],[Distance From Home]]&lt;=10,"5-10",HR_Analytics[[#This Row],[Distance From Home]]&lt;=15,"10-15",HR_Analytics[[#This Row],[Distance From Home]]&lt;=20,"15-20",HR_Analytics[[#This Row],[Distance From Home]]&gt;20,"Above 20")</f>
        <v>1-5</v>
      </c>
      <c r="H652" s="3">
        <v>3</v>
      </c>
      <c r="I652" s="9" t="str">
        <f>VLOOKUP(H652,Mapping!$J$2:$K$6,2,0)</f>
        <v>Bachelors</v>
      </c>
      <c r="J652" s="9" t="s">
        <v>13</v>
      </c>
      <c r="K652" s="3">
        <v>902</v>
      </c>
      <c r="L652" s="3">
        <v>4</v>
      </c>
      <c r="M652" s="9" t="str">
        <f>VLOOKUP(L652,Mapping!$A$2:$B$5,2,0)</f>
        <v>Satisfied</v>
      </c>
      <c r="N652" s="9" t="s">
        <v>14</v>
      </c>
      <c r="O652" s="3">
        <v>3</v>
      </c>
      <c r="P652" s="9" t="str">
        <f>VLOOKUP(O652,Mapping!$A$9:$B$12,2,0)</f>
        <v>High</v>
      </c>
      <c r="Q652" s="3">
        <v>2</v>
      </c>
      <c r="R652" s="9" t="str">
        <f>VLOOKUP(Q652,Mapping!$A$16:$B$20,2,0)</f>
        <v>Junior</v>
      </c>
      <c r="S652" s="9" t="s">
        <v>28</v>
      </c>
      <c r="T652" s="3">
        <v>4</v>
      </c>
      <c r="U652" s="9" t="str">
        <f>VLOOKUP(T652,Mapping!$E$9:$F$12,2,0)</f>
        <v>Satisfied</v>
      </c>
      <c r="V652" s="9" t="s">
        <v>22</v>
      </c>
      <c r="W652" s="5">
        <v>5562</v>
      </c>
      <c r="X652" s="3">
        <v>4</v>
      </c>
      <c r="Y652" s="9" t="s">
        <v>17</v>
      </c>
      <c r="Z652" s="4">
        <v>13</v>
      </c>
      <c r="AA652" s="24">
        <f>HR_Analytics[[#This Row],[Salary Hike]]/100</f>
        <v>0.13</v>
      </c>
      <c r="AB652" s="3">
        <v>3</v>
      </c>
      <c r="AC652" s="9" t="str">
        <f>VLOOKUP(AB652,Mapping!$E$2:$F$3,2,0)</f>
        <v>Excellent</v>
      </c>
      <c r="AD652" s="3">
        <v>2</v>
      </c>
      <c r="AE652" s="9" t="str">
        <f>VLOOKUP(AD652,Mapping!$E$16:$F$19,2,0)</f>
        <v>Dissatisfied</v>
      </c>
      <c r="AF652" s="3">
        <v>1</v>
      </c>
      <c r="AG652" s="3">
        <v>12</v>
      </c>
      <c r="AH652" s="3" t="str" cm="1">
        <f t="array" ref="AH652">_xlfn.IFS(HR_Analytics[[#This Row],[Total Working Years]]&lt;=2,"0-2",HR_Analytics[[#This Row],[Total Working Years]]&lt;=5,"2-5",HR_Analytics[[#This Row],[Total Working Years]]&lt;=10,"5-10",HR_Analytics[[#This Row],[Total Working Years]]&lt;=20,"10-20",HR_Analytics[[#This Row],[Total Working Years]]&lt;=40,"20-40")</f>
        <v>10-20</v>
      </c>
      <c r="AI652" s="3">
        <v>2</v>
      </c>
      <c r="AJ652" s="3">
        <v>2</v>
      </c>
      <c r="AK652" s="9" t="str">
        <f>VLOOKUP(AJ652,Mapping!$J$10:$K$13,2,0)</f>
        <v>Good</v>
      </c>
      <c r="AL652" s="3">
        <v>5</v>
      </c>
      <c r="AM652" s="3" t="str" cm="1">
        <f t="array" ref="AM652">_xlfn.IFS(HR_Analytics[[#This Row],[Years At Company]]&lt;=2,"0-2",HR_Analytics[[#This Row],[Years At Company]]&lt;=5,"2-5",HR_Analytics[[#This Row],[Years At Company]]&lt;=10,"5-10",HR_Analytics[[#This Row],[Years At Company]]&lt;=20,"10-20",HR_Analytics[[#This Row],[Years At Company]]&lt;=40,"20-40")</f>
        <v>2-5</v>
      </c>
      <c r="AN652" s="3">
        <v>2</v>
      </c>
      <c r="AO652" s="3" t="str" cm="1">
        <f t="array" ref="AO652">_xlfn.IFS(HR_Analytics[[#This Row],[Years In Current Role]]&lt;=2,"0-2",HR_Analytics[[#This Row],[Years In Current Role]]&lt;=5,"2-5",HR_Analytics[[#This Row],[Years In Current Role]]&lt;=10,"5-10",HR_Analytics[[#This Row],[Years In Current Role]]&lt;=15,"10-15",HR_Analytics[[#This Row],[Years In Current Role]]&gt;15,"Above 15")</f>
        <v>0-2</v>
      </c>
      <c r="AP652" s="3">
        <v>2</v>
      </c>
      <c r="AQ652" s="14" t="str" cm="1">
        <f t="array" ref="AQ652">_xlfn.IFS(HR_Analytics[[#This Row],[Years Since Last Promotion]]&lt;=2,"0-2",HR_Analytics[[#This Row],[Years Since Last Promotion]]&lt;=5,"2-5",HR_Analytics[[#This Row],[Years Since Last Promotion]]&lt;=10,"5-10",HR_Analytics[[#This Row],[Years Since Last Promotion]]&lt;=15,"10-15")</f>
        <v>0-2</v>
      </c>
      <c r="AR652" s="14">
        <v>2</v>
      </c>
      <c r="AS652" s="3" t="str" cm="1">
        <f t="array" ref="AS6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53" spans="1:45" x14ac:dyDescent="0.25">
      <c r="A653" s="12">
        <v>47</v>
      </c>
      <c r="B653" s="12" t="str" cm="1">
        <f t="array" ref="B653">_xlfn.IFS(HR_Analytics[[#This Row],[Age]]&lt;=30,"Below 30",HR_Analytics[[#This Row],[Age]]&lt;=40,"30-40",HR_Analytics[[#This Row],[Age]]&lt;=60,"40-60")</f>
        <v>40-60</v>
      </c>
      <c r="C653" s="9" t="s">
        <v>17</v>
      </c>
      <c r="D653" s="9" t="s">
        <v>11</v>
      </c>
      <c r="E653" s="9" t="s">
        <v>12</v>
      </c>
      <c r="F653" s="3">
        <v>2</v>
      </c>
      <c r="G653" s="3" t="str" cm="1">
        <f t="array" ref="G653">_xlfn.IFS(HR_Analytics[[#This Row],[Distance From Home]]&lt;=5,"1-5",HR_Analytics[[#This Row],[Distance From Home]]&lt;=10,"5-10",HR_Analytics[[#This Row],[Distance From Home]]&lt;=15,"10-15",HR_Analytics[[#This Row],[Distance From Home]]&lt;=20,"15-20",HR_Analytics[[#This Row],[Distance From Home]]&gt;20,"Above 20")</f>
        <v>1-5</v>
      </c>
      <c r="H653" s="3">
        <v>2</v>
      </c>
      <c r="I653" s="9" t="str">
        <f>VLOOKUP(H653,Mapping!$J$2:$K$6,2,0)</f>
        <v>College</v>
      </c>
      <c r="J653" s="9" t="s">
        <v>33</v>
      </c>
      <c r="K653" s="3">
        <v>903</v>
      </c>
      <c r="L653" s="3">
        <v>3</v>
      </c>
      <c r="M653" s="9" t="str">
        <f>VLOOKUP(L653,Mapping!$A$2:$B$5,2,0)</f>
        <v>Neutral</v>
      </c>
      <c r="N653" s="9" t="s">
        <v>14</v>
      </c>
      <c r="O653" s="3">
        <v>3</v>
      </c>
      <c r="P653" s="9" t="str">
        <f>VLOOKUP(O653,Mapping!$A$9:$B$12,2,0)</f>
        <v>High</v>
      </c>
      <c r="Q653" s="3">
        <v>2</v>
      </c>
      <c r="R653" s="9" t="str">
        <f>VLOOKUP(Q653,Mapping!$A$16:$B$20,2,0)</f>
        <v>Junior</v>
      </c>
      <c r="S653" s="9" t="s">
        <v>15</v>
      </c>
      <c r="T653" s="3">
        <v>4</v>
      </c>
      <c r="U653" s="9" t="str">
        <f>VLOOKUP(T653,Mapping!$E$9:$F$12,2,0)</f>
        <v>Satisfied</v>
      </c>
      <c r="V653" s="9" t="s">
        <v>22</v>
      </c>
      <c r="W653" s="5">
        <v>4537</v>
      </c>
      <c r="X653" s="3">
        <v>0</v>
      </c>
      <c r="Y653" s="9" t="s">
        <v>10</v>
      </c>
      <c r="Z653" s="4">
        <v>22</v>
      </c>
      <c r="AA653" s="24">
        <f>HR_Analytics[[#This Row],[Salary Hike]]/100</f>
        <v>0.22</v>
      </c>
      <c r="AB653" s="3">
        <v>4</v>
      </c>
      <c r="AC653" s="9" t="str">
        <f>VLOOKUP(AB653,Mapping!$E$2:$F$3,2,0)</f>
        <v>Outstanding</v>
      </c>
      <c r="AD653" s="3">
        <v>1</v>
      </c>
      <c r="AE653" s="9" t="str">
        <f>VLOOKUP(AD653,Mapping!$E$16:$F$19,2,0)</f>
        <v>Very Dissatisfied</v>
      </c>
      <c r="AF653" s="3">
        <v>1</v>
      </c>
      <c r="AG653" s="3">
        <v>8</v>
      </c>
      <c r="AH653" s="3" t="str" cm="1">
        <f t="array" ref="AH653">_xlfn.IFS(HR_Analytics[[#This Row],[Total Working Years]]&lt;=2,"0-2",HR_Analytics[[#This Row],[Total Working Years]]&lt;=5,"2-5",HR_Analytics[[#This Row],[Total Working Years]]&lt;=10,"5-10",HR_Analytics[[#This Row],[Total Working Years]]&lt;=20,"10-20",HR_Analytics[[#This Row],[Total Working Years]]&lt;=40,"20-40")</f>
        <v>5-10</v>
      </c>
      <c r="AI653" s="3">
        <v>2</v>
      </c>
      <c r="AJ653" s="3">
        <v>3</v>
      </c>
      <c r="AK653" s="9" t="str">
        <f>VLOOKUP(AJ653,Mapping!$J$10:$K$13,2,0)</f>
        <v>Better</v>
      </c>
      <c r="AL653" s="3">
        <v>7</v>
      </c>
      <c r="AM653" s="3" t="str" cm="1">
        <f t="array" ref="AM653">_xlfn.IFS(HR_Analytics[[#This Row],[Years At Company]]&lt;=2,"0-2",HR_Analytics[[#This Row],[Years At Company]]&lt;=5,"2-5",HR_Analytics[[#This Row],[Years At Company]]&lt;=10,"5-10",HR_Analytics[[#This Row],[Years At Company]]&lt;=20,"10-20",HR_Analytics[[#This Row],[Years At Company]]&lt;=40,"20-40")</f>
        <v>5-10</v>
      </c>
      <c r="AN653" s="3">
        <v>6</v>
      </c>
      <c r="AO653" s="3" t="str" cm="1">
        <f t="array" ref="AO653">_xlfn.IFS(HR_Analytics[[#This Row],[Years In Current Role]]&lt;=2,"0-2",HR_Analytics[[#This Row],[Years In Current Role]]&lt;=5,"2-5",HR_Analytics[[#This Row],[Years In Current Role]]&lt;=10,"5-10",HR_Analytics[[#This Row],[Years In Current Role]]&lt;=15,"10-15",HR_Analytics[[#This Row],[Years In Current Role]]&gt;15,"Above 15")</f>
        <v>5-10</v>
      </c>
      <c r="AP653" s="3">
        <v>7</v>
      </c>
      <c r="AQ653" s="14" t="str" cm="1">
        <f t="array" ref="AQ653">_xlfn.IFS(HR_Analytics[[#This Row],[Years Since Last Promotion]]&lt;=2,"0-2",HR_Analytics[[#This Row],[Years Since Last Promotion]]&lt;=5,"2-5",HR_Analytics[[#This Row],[Years Since Last Promotion]]&lt;=10,"5-10",HR_Analytics[[#This Row],[Years Since Last Promotion]]&lt;=15,"10-15")</f>
        <v>5-10</v>
      </c>
      <c r="AR653" s="14">
        <v>7</v>
      </c>
      <c r="AS653" s="3" t="str" cm="1">
        <f t="array" ref="AS6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54" spans="1:45" x14ac:dyDescent="0.25">
      <c r="A654" s="12">
        <v>37</v>
      </c>
      <c r="B654" s="12" t="str" cm="1">
        <f t="array" ref="B654">_xlfn.IFS(HR_Analytics[[#This Row],[Age]]&lt;=30,"Below 30",HR_Analytics[[#This Row],[Age]]&lt;=40,"30-40",HR_Analytics[[#This Row],[Age]]&lt;=60,"40-60")</f>
        <v>30-40</v>
      </c>
      <c r="C654" s="9" t="s">
        <v>17</v>
      </c>
      <c r="D654" s="9" t="s">
        <v>29</v>
      </c>
      <c r="E654" s="9" t="s">
        <v>12</v>
      </c>
      <c r="F654" s="3">
        <v>19</v>
      </c>
      <c r="G654" s="3" t="str" cm="1">
        <f t="array" ref="G654">_xlfn.IFS(HR_Analytics[[#This Row],[Distance From Home]]&lt;=5,"1-5",HR_Analytics[[#This Row],[Distance From Home]]&lt;=10,"5-10",HR_Analytics[[#This Row],[Distance From Home]]&lt;=15,"10-15",HR_Analytics[[#This Row],[Distance From Home]]&lt;=20,"15-20",HR_Analytics[[#This Row],[Distance From Home]]&gt;20,"Above 20")</f>
        <v>15-20</v>
      </c>
      <c r="H654" s="3">
        <v>2</v>
      </c>
      <c r="I654" s="9" t="str">
        <f>VLOOKUP(H654,Mapping!$J$2:$K$6,2,0)</f>
        <v>College</v>
      </c>
      <c r="J654" s="9" t="s">
        <v>25</v>
      </c>
      <c r="K654" s="3">
        <v>904</v>
      </c>
      <c r="L654" s="3">
        <v>1</v>
      </c>
      <c r="M654" s="9" t="str">
        <f>VLOOKUP(L654,Mapping!$A$2:$B$5,2,0)</f>
        <v>Very Dissatisfied</v>
      </c>
      <c r="N654" s="9" t="s">
        <v>20</v>
      </c>
      <c r="O654" s="3">
        <v>3</v>
      </c>
      <c r="P654" s="9" t="str">
        <f>VLOOKUP(O654,Mapping!$A$9:$B$12,2,0)</f>
        <v>High</v>
      </c>
      <c r="Q654" s="3">
        <v>3</v>
      </c>
      <c r="R654" s="9" t="str">
        <f>VLOOKUP(Q654,Mapping!$A$16:$B$20,2,0)</f>
        <v>Mid Level</v>
      </c>
      <c r="S654" s="9" t="s">
        <v>15</v>
      </c>
      <c r="T654" s="3">
        <v>2</v>
      </c>
      <c r="U654" s="9" t="str">
        <f>VLOOKUP(T654,Mapping!$E$9:$F$12,2,0)</f>
        <v>Dissatisfied</v>
      </c>
      <c r="V654" s="9" t="s">
        <v>16</v>
      </c>
      <c r="W654" s="5">
        <v>7642</v>
      </c>
      <c r="X654" s="3">
        <v>1</v>
      </c>
      <c r="Y654" s="9" t="s">
        <v>10</v>
      </c>
      <c r="Z654" s="4">
        <v>13</v>
      </c>
      <c r="AA654" s="24">
        <f>HR_Analytics[[#This Row],[Salary Hike]]/100</f>
        <v>0.13</v>
      </c>
      <c r="AB654" s="3">
        <v>3</v>
      </c>
      <c r="AC654" s="9" t="str">
        <f>VLOOKUP(AB654,Mapping!$E$2:$F$3,2,0)</f>
        <v>Excellent</v>
      </c>
      <c r="AD654" s="3">
        <v>4</v>
      </c>
      <c r="AE654" s="9" t="str">
        <f>VLOOKUP(AD654,Mapping!$E$16:$F$19,2,0)</f>
        <v>Satisfied</v>
      </c>
      <c r="AF654" s="3">
        <v>0</v>
      </c>
      <c r="AG654" s="3">
        <v>10</v>
      </c>
      <c r="AH654" s="3" t="str" cm="1">
        <f t="array" ref="AH654">_xlfn.IFS(HR_Analytics[[#This Row],[Total Working Years]]&lt;=2,"0-2",HR_Analytics[[#This Row],[Total Working Years]]&lt;=5,"2-5",HR_Analytics[[#This Row],[Total Working Years]]&lt;=10,"5-10",HR_Analytics[[#This Row],[Total Working Years]]&lt;=20,"10-20",HR_Analytics[[#This Row],[Total Working Years]]&lt;=40,"20-40")</f>
        <v>5-10</v>
      </c>
      <c r="AI654" s="3">
        <v>2</v>
      </c>
      <c r="AJ654" s="3">
        <v>3</v>
      </c>
      <c r="AK654" s="9" t="str">
        <f>VLOOKUP(AJ654,Mapping!$J$10:$K$13,2,0)</f>
        <v>Better</v>
      </c>
      <c r="AL654" s="3">
        <v>10</v>
      </c>
      <c r="AM654" s="3" t="str" cm="1">
        <f t="array" ref="AM654">_xlfn.IFS(HR_Analytics[[#This Row],[Years At Company]]&lt;=2,"0-2",HR_Analytics[[#This Row],[Years At Company]]&lt;=5,"2-5",HR_Analytics[[#This Row],[Years At Company]]&lt;=10,"5-10",HR_Analytics[[#This Row],[Years At Company]]&lt;=20,"10-20",HR_Analytics[[#This Row],[Years At Company]]&lt;=40,"20-40")</f>
        <v>5-10</v>
      </c>
      <c r="AN654" s="3">
        <v>0</v>
      </c>
      <c r="AO654" s="3" t="str" cm="1">
        <f t="array" ref="AO654">_xlfn.IFS(HR_Analytics[[#This Row],[Years In Current Role]]&lt;=2,"0-2",HR_Analytics[[#This Row],[Years In Current Role]]&lt;=5,"2-5",HR_Analytics[[#This Row],[Years In Current Role]]&lt;=10,"5-10",HR_Analytics[[#This Row],[Years In Current Role]]&lt;=15,"10-15",HR_Analytics[[#This Row],[Years In Current Role]]&gt;15,"Above 15")</f>
        <v>0-2</v>
      </c>
      <c r="AP654" s="3">
        <v>0</v>
      </c>
      <c r="AQ654" s="14" t="str" cm="1">
        <f t="array" ref="AQ654">_xlfn.IFS(HR_Analytics[[#This Row],[Years Since Last Promotion]]&lt;=2,"0-2",HR_Analytics[[#This Row],[Years Since Last Promotion]]&lt;=5,"2-5",HR_Analytics[[#This Row],[Years Since Last Promotion]]&lt;=10,"5-10",HR_Analytics[[#This Row],[Years Since Last Promotion]]&lt;=15,"10-15")</f>
        <v>0-2</v>
      </c>
      <c r="AR654" s="14">
        <v>9</v>
      </c>
      <c r="AS654" s="3" t="str" cm="1">
        <f t="array" ref="AS6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55" spans="1:45" x14ac:dyDescent="0.25">
      <c r="A655" s="12">
        <v>50</v>
      </c>
      <c r="B655" s="12" t="str" cm="1">
        <f t="array" ref="B655">_xlfn.IFS(HR_Analytics[[#This Row],[Age]]&lt;=30,"Below 30",HR_Analytics[[#This Row],[Age]]&lt;=40,"30-40",HR_Analytics[[#This Row],[Age]]&lt;=60,"40-60")</f>
        <v>40-60</v>
      </c>
      <c r="C655" s="9" t="s">
        <v>17</v>
      </c>
      <c r="D655" s="9" t="s">
        <v>29</v>
      </c>
      <c r="E655" s="9" t="s">
        <v>19</v>
      </c>
      <c r="F655" s="3">
        <v>2</v>
      </c>
      <c r="G655" s="3" t="str" cm="1">
        <f t="array" ref="G655">_xlfn.IFS(HR_Analytics[[#This Row],[Distance From Home]]&lt;=5,"1-5",HR_Analytics[[#This Row],[Distance From Home]]&lt;=10,"5-10",HR_Analytics[[#This Row],[Distance From Home]]&lt;=15,"10-15",HR_Analytics[[#This Row],[Distance From Home]]&lt;=20,"15-20",HR_Analytics[[#This Row],[Distance From Home]]&gt;20,"Above 20")</f>
        <v>1-5</v>
      </c>
      <c r="H655" s="3">
        <v>4</v>
      </c>
      <c r="I655" s="9" t="str">
        <f>VLOOKUP(H655,Mapping!$J$2:$K$6,2,0)</f>
        <v>Masters</v>
      </c>
      <c r="J655" s="9" t="s">
        <v>13</v>
      </c>
      <c r="K655" s="3">
        <v>905</v>
      </c>
      <c r="L655" s="3">
        <v>1</v>
      </c>
      <c r="M655" s="9" t="str">
        <f>VLOOKUP(L655,Mapping!$A$2:$B$5,2,0)</f>
        <v>Very Dissatisfied</v>
      </c>
      <c r="N655" s="9" t="s">
        <v>20</v>
      </c>
      <c r="O655" s="3">
        <v>3</v>
      </c>
      <c r="P655" s="9" t="str">
        <f>VLOOKUP(O655,Mapping!$A$9:$B$12,2,0)</f>
        <v>High</v>
      </c>
      <c r="Q655" s="3">
        <v>4</v>
      </c>
      <c r="R655" s="9" t="str">
        <f>VLOOKUP(Q655,Mapping!$A$16:$B$20,2,0)</f>
        <v>Senior</v>
      </c>
      <c r="S655" s="9" t="s">
        <v>30</v>
      </c>
      <c r="T655" s="3">
        <v>1</v>
      </c>
      <c r="U655" s="9" t="str">
        <f>VLOOKUP(T655,Mapping!$E$9:$F$12,2,0)</f>
        <v>Very Dissatisfied</v>
      </c>
      <c r="V655" s="9" t="s">
        <v>26</v>
      </c>
      <c r="W655" s="5">
        <v>17924</v>
      </c>
      <c r="X655" s="3">
        <v>1</v>
      </c>
      <c r="Y655" s="9" t="s">
        <v>17</v>
      </c>
      <c r="Z655" s="4">
        <v>11</v>
      </c>
      <c r="AA655" s="24">
        <f>HR_Analytics[[#This Row],[Salary Hike]]/100</f>
        <v>0.11</v>
      </c>
      <c r="AB655" s="3">
        <v>3</v>
      </c>
      <c r="AC655" s="9" t="str">
        <f>VLOOKUP(AB655,Mapping!$E$2:$F$3,2,0)</f>
        <v>Excellent</v>
      </c>
      <c r="AD655" s="3">
        <v>4</v>
      </c>
      <c r="AE655" s="9" t="str">
        <f>VLOOKUP(AD655,Mapping!$E$16:$F$19,2,0)</f>
        <v>Satisfied</v>
      </c>
      <c r="AF655" s="3">
        <v>1</v>
      </c>
      <c r="AG655" s="3">
        <v>31</v>
      </c>
      <c r="AH655" s="3" t="str" cm="1">
        <f t="array" ref="AH655">_xlfn.IFS(HR_Analytics[[#This Row],[Total Working Years]]&lt;=2,"0-2",HR_Analytics[[#This Row],[Total Working Years]]&lt;=5,"2-5",HR_Analytics[[#This Row],[Total Working Years]]&lt;=10,"5-10",HR_Analytics[[#This Row],[Total Working Years]]&lt;=20,"10-20",HR_Analytics[[#This Row],[Total Working Years]]&lt;=40,"20-40")</f>
        <v>20-40</v>
      </c>
      <c r="AI655" s="3">
        <v>3</v>
      </c>
      <c r="AJ655" s="3">
        <v>3</v>
      </c>
      <c r="AK655" s="9" t="str">
        <f>VLOOKUP(AJ655,Mapping!$J$10:$K$13,2,0)</f>
        <v>Better</v>
      </c>
      <c r="AL655" s="3">
        <v>31</v>
      </c>
      <c r="AM655" s="3" t="str" cm="1">
        <f t="array" ref="AM655">_xlfn.IFS(HR_Analytics[[#This Row],[Years At Company]]&lt;=2,"0-2",HR_Analytics[[#This Row],[Years At Company]]&lt;=5,"2-5",HR_Analytics[[#This Row],[Years At Company]]&lt;=10,"5-10",HR_Analytics[[#This Row],[Years At Company]]&lt;=20,"10-20",HR_Analytics[[#This Row],[Years At Company]]&lt;=40,"20-40")</f>
        <v>20-40</v>
      </c>
      <c r="AN655" s="3">
        <v>6</v>
      </c>
      <c r="AO655" s="3" t="str" cm="1">
        <f t="array" ref="AO655">_xlfn.IFS(HR_Analytics[[#This Row],[Years In Current Role]]&lt;=2,"0-2",HR_Analytics[[#This Row],[Years In Current Role]]&lt;=5,"2-5",HR_Analytics[[#This Row],[Years In Current Role]]&lt;=10,"5-10",HR_Analytics[[#This Row],[Years In Current Role]]&lt;=15,"10-15",HR_Analytics[[#This Row],[Years In Current Role]]&gt;15,"Above 15")</f>
        <v>5-10</v>
      </c>
      <c r="AP655" s="3">
        <v>14</v>
      </c>
      <c r="AQ655" s="14" t="str" cm="1">
        <f t="array" ref="AQ655">_xlfn.IFS(HR_Analytics[[#This Row],[Years Since Last Promotion]]&lt;=2,"0-2",HR_Analytics[[#This Row],[Years Since Last Promotion]]&lt;=5,"2-5",HR_Analytics[[#This Row],[Years Since Last Promotion]]&lt;=10,"5-10",HR_Analytics[[#This Row],[Years Since Last Promotion]]&lt;=15,"10-15")</f>
        <v>10-15</v>
      </c>
      <c r="AR655" s="14">
        <v>7</v>
      </c>
      <c r="AS655" s="3" t="str" cm="1">
        <f t="array" ref="AS6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56" spans="1:45" x14ac:dyDescent="0.25">
      <c r="A656" s="12">
        <v>39</v>
      </c>
      <c r="B656" s="12" t="str" cm="1">
        <f t="array" ref="B656">_xlfn.IFS(HR_Analytics[[#This Row],[Age]]&lt;=30,"Below 30",HR_Analytics[[#This Row],[Age]]&lt;=40,"30-40",HR_Analytics[[#This Row],[Age]]&lt;=60,"40-60")</f>
        <v>30-40</v>
      </c>
      <c r="C656" s="9" t="s">
        <v>17</v>
      </c>
      <c r="D656" s="9" t="s">
        <v>11</v>
      </c>
      <c r="E656" s="9" t="s">
        <v>35</v>
      </c>
      <c r="F656" s="3">
        <v>2</v>
      </c>
      <c r="G656" s="3" t="str" cm="1">
        <f t="array" ref="G656">_xlfn.IFS(HR_Analytics[[#This Row],[Distance From Home]]&lt;=5,"1-5",HR_Analytics[[#This Row],[Distance From Home]]&lt;=10,"5-10",HR_Analytics[[#This Row],[Distance From Home]]&lt;=15,"10-15",HR_Analytics[[#This Row],[Distance From Home]]&lt;=20,"15-20",HR_Analytics[[#This Row],[Distance From Home]]&gt;20,"Above 20")</f>
        <v>1-5</v>
      </c>
      <c r="H656" s="3">
        <v>3</v>
      </c>
      <c r="I656" s="9" t="str">
        <f>VLOOKUP(H656,Mapping!$J$2:$K$6,2,0)</f>
        <v>Bachelors</v>
      </c>
      <c r="J656" s="9" t="s">
        <v>13</v>
      </c>
      <c r="K656" s="3">
        <v>909</v>
      </c>
      <c r="L656" s="3">
        <v>4</v>
      </c>
      <c r="M656" s="9" t="str">
        <f>VLOOKUP(L656,Mapping!$A$2:$B$5,2,0)</f>
        <v>Satisfied</v>
      </c>
      <c r="N656" s="9" t="s">
        <v>14</v>
      </c>
      <c r="O656" s="3">
        <v>2</v>
      </c>
      <c r="P656" s="9" t="str">
        <f>VLOOKUP(O656,Mapping!$A$9:$B$12,2,0)</f>
        <v>Medium</v>
      </c>
      <c r="Q656" s="3">
        <v>2</v>
      </c>
      <c r="R656" s="9" t="str">
        <f>VLOOKUP(Q656,Mapping!$A$16:$B$20,2,0)</f>
        <v>Junior</v>
      </c>
      <c r="S656" s="9" t="s">
        <v>35</v>
      </c>
      <c r="T656" s="3">
        <v>4</v>
      </c>
      <c r="U656" s="9" t="str">
        <f>VLOOKUP(T656,Mapping!$E$9:$F$12,2,0)</f>
        <v>Satisfied</v>
      </c>
      <c r="V656" s="9" t="s">
        <v>22</v>
      </c>
      <c r="W656" s="5">
        <v>5204</v>
      </c>
      <c r="X656" s="3">
        <v>8</v>
      </c>
      <c r="Y656" s="9" t="s">
        <v>17</v>
      </c>
      <c r="Z656" s="4">
        <v>11</v>
      </c>
      <c r="AA656" s="24">
        <f>HR_Analytics[[#This Row],[Salary Hike]]/100</f>
        <v>0.11</v>
      </c>
      <c r="AB656" s="3">
        <v>3</v>
      </c>
      <c r="AC656" s="9" t="str">
        <f>VLOOKUP(AB656,Mapping!$E$2:$F$3,2,0)</f>
        <v>Excellent</v>
      </c>
      <c r="AD656" s="3">
        <v>3</v>
      </c>
      <c r="AE656" s="9" t="str">
        <f>VLOOKUP(AD656,Mapping!$E$16:$F$19,2,0)</f>
        <v>Neutral</v>
      </c>
      <c r="AF656" s="3">
        <v>2</v>
      </c>
      <c r="AG656" s="3">
        <v>13</v>
      </c>
      <c r="AH656" s="3" t="str" cm="1">
        <f t="array" ref="AH656">_xlfn.IFS(HR_Analytics[[#This Row],[Total Working Years]]&lt;=2,"0-2",HR_Analytics[[#This Row],[Total Working Years]]&lt;=5,"2-5",HR_Analytics[[#This Row],[Total Working Years]]&lt;=10,"5-10",HR_Analytics[[#This Row],[Total Working Years]]&lt;=20,"10-20",HR_Analytics[[#This Row],[Total Working Years]]&lt;=40,"20-40")</f>
        <v>10-20</v>
      </c>
      <c r="AI656" s="3">
        <v>2</v>
      </c>
      <c r="AJ656" s="3">
        <v>3</v>
      </c>
      <c r="AK656" s="9" t="str">
        <f>VLOOKUP(AJ656,Mapping!$J$10:$K$13,2,0)</f>
        <v>Better</v>
      </c>
      <c r="AL656" s="3">
        <v>5</v>
      </c>
      <c r="AM656" s="3" t="str" cm="1">
        <f t="array" ref="AM656">_xlfn.IFS(HR_Analytics[[#This Row],[Years At Company]]&lt;=2,"0-2",HR_Analytics[[#This Row],[Years At Company]]&lt;=5,"2-5",HR_Analytics[[#This Row],[Years At Company]]&lt;=10,"5-10",HR_Analytics[[#This Row],[Years At Company]]&lt;=20,"10-20",HR_Analytics[[#This Row],[Years At Company]]&lt;=40,"20-40")</f>
        <v>2-5</v>
      </c>
      <c r="AN656" s="3">
        <v>4</v>
      </c>
      <c r="AO656" s="3" t="str" cm="1">
        <f t="array" ref="AO656">_xlfn.IFS(HR_Analytics[[#This Row],[Years In Current Role]]&lt;=2,"0-2",HR_Analytics[[#This Row],[Years In Current Role]]&lt;=5,"2-5",HR_Analytics[[#This Row],[Years In Current Role]]&lt;=10,"5-10",HR_Analytics[[#This Row],[Years In Current Role]]&lt;=15,"10-15",HR_Analytics[[#This Row],[Years In Current Role]]&gt;15,"Above 15")</f>
        <v>2-5</v>
      </c>
      <c r="AP656" s="3">
        <v>0</v>
      </c>
      <c r="AQ656" s="14" t="str" cm="1">
        <f t="array" ref="AQ656">_xlfn.IFS(HR_Analytics[[#This Row],[Years Since Last Promotion]]&lt;=2,"0-2",HR_Analytics[[#This Row],[Years Since Last Promotion]]&lt;=5,"2-5",HR_Analytics[[#This Row],[Years Since Last Promotion]]&lt;=10,"5-10",HR_Analytics[[#This Row],[Years Since Last Promotion]]&lt;=15,"10-15")</f>
        <v>0-2</v>
      </c>
      <c r="AR656" s="14">
        <v>4</v>
      </c>
      <c r="AS656" s="3" t="str" cm="1">
        <f t="array" ref="AS6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57" spans="1:45" x14ac:dyDescent="0.25">
      <c r="A657" s="12">
        <v>33</v>
      </c>
      <c r="B657" s="12" t="str" cm="1">
        <f t="array" ref="B657">_xlfn.IFS(HR_Analytics[[#This Row],[Age]]&lt;=30,"Below 30",HR_Analytics[[#This Row],[Age]]&lt;=40,"30-40",HR_Analytics[[#This Row],[Age]]&lt;=60,"40-60")</f>
        <v>30-40</v>
      </c>
      <c r="C657" s="9" t="s">
        <v>17</v>
      </c>
      <c r="D657" s="9" t="s">
        <v>11</v>
      </c>
      <c r="E657" s="9" t="s">
        <v>35</v>
      </c>
      <c r="F657" s="3">
        <v>3</v>
      </c>
      <c r="G657" s="3" t="str" cm="1">
        <f t="array" ref="G657">_xlfn.IFS(HR_Analytics[[#This Row],[Distance From Home]]&lt;=5,"1-5",HR_Analytics[[#This Row],[Distance From Home]]&lt;=10,"5-10",HR_Analytics[[#This Row],[Distance From Home]]&lt;=15,"10-15",HR_Analytics[[#This Row],[Distance From Home]]&lt;=20,"15-20",HR_Analytics[[#This Row],[Distance From Home]]&gt;20,"Above 20")</f>
        <v>1-5</v>
      </c>
      <c r="H657" s="3">
        <v>2</v>
      </c>
      <c r="I657" s="9" t="str">
        <f>VLOOKUP(H657,Mapping!$J$2:$K$6,2,0)</f>
        <v>College</v>
      </c>
      <c r="J657" s="9" t="s">
        <v>35</v>
      </c>
      <c r="K657" s="3">
        <v>910</v>
      </c>
      <c r="L657" s="3">
        <v>4</v>
      </c>
      <c r="M657" s="9" t="str">
        <f>VLOOKUP(L657,Mapping!$A$2:$B$5,2,0)</f>
        <v>Satisfied</v>
      </c>
      <c r="N657" s="9" t="s">
        <v>20</v>
      </c>
      <c r="O657" s="3">
        <v>3</v>
      </c>
      <c r="P657" s="9" t="str">
        <f>VLOOKUP(O657,Mapping!$A$9:$B$12,2,0)</f>
        <v>High</v>
      </c>
      <c r="Q657" s="3">
        <v>1</v>
      </c>
      <c r="R657" s="9" t="str">
        <f>VLOOKUP(Q657,Mapping!$A$16:$B$20,2,0)</f>
        <v>Entry Level</v>
      </c>
      <c r="S657" s="9" t="s">
        <v>35</v>
      </c>
      <c r="T657" s="3">
        <v>2</v>
      </c>
      <c r="U657" s="9" t="str">
        <f>VLOOKUP(T657,Mapping!$E$9:$F$12,2,0)</f>
        <v>Dissatisfied</v>
      </c>
      <c r="V657" s="9" t="s">
        <v>26</v>
      </c>
      <c r="W657" s="5">
        <v>2277</v>
      </c>
      <c r="X657" s="3">
        <v>3</v>
      </c>
      <c r="Y657" s="9" t="s">
        <v>10</v>
      </c>
      <c r="Z657" s="4">
        <v>11</v>
      </c>
      <c r="AA657" s="24">
        <f>HR_Analytics[[#This Row],[Salary Hike]]/100</f>
        <v>0.11</v>
      </c>
      <c r="AB657" s="3">
        <v>3</v>
      </c>
      <c r="AC657" s="9" t="str">
        <f>VLOOKUP(AB657,Mapping!$E$2:$F$3,2,0)</f>
        <v>Excellent</v>
      </c>
      <c r="AD657" s="3">
        <v>3</v>
      </c>
      <c r="AE657" s="9" t="str">
        <f>VLOOKUP(AD657,Mapping!$E$16:$F$19,2,0)</f>
        <v>Neutral</v>
      </c>
      <c r="AF657" s="3">
        <v>1</v>
      </c>
      <c r="AG657" s="3">
        <v>7</v>
      </c>
      <c r="AH657" s="3" t="str" cm="1">
        <f t="array" ref="AH657">_xlfn.IFS(HR_Analytics[[#This Row],[Total Working Years]]&lt;=2,"0-2",HR_Analytics[[#This Row],[Total Working Years]]&lt;=5,"2-5",HR_Analytics[[#This Row],[Total Working Years]]&lt;=10,"5-10",HR_Analytics[[#This Row],[Total Working Years]]&lt;=20,"10-20",HR_Analytics[[#This Row],[Total Working Years]]&lt;=40,"20-40")</f>
        <v>5-10</v>
      </c>
      <c r="AI657" s="3">
        <v>4</v>
      </c>
      <c r="AJ657" s="3">
        <v>4</v>
      </c>
      <c r="AK657" s="9" t="str">
        <f>VLOOKUP(AJ657,Mapping!$J$10:$K$13,2,0)</f>
        <v>Best</v>
      </c>
      <c r="AL657" s="3">
        <v>4</v>
      </c>
      <c r="AM657" s="3" t="str" cm="1">
        <f t="array" ref="AM657">_xlfn.IFS(HR_Analytics[[#This Row],[Years At Company]]&lt;=2,"0-2",HR_Analytics[[#This Row],[Years At Company]]&lt;=5,"2-5",HR_Analytics[[#This Row],[Years At Company]]&lt;=10,"5-10",HR_Analytics[[#This Row],[Years At Company]]&lt;=20,"10-20",HR_Analytics[[#This Row],[Years At Company]]&lt;=40,"20-40")</f>
        <v>2-5</v>
      </c>
      <c r="AN657" s="3">
        <v>3</v>
      </c>
      <c r="AO657" s="3" t="str" cm="1">
        <f t="array" ref="AO657">_xlfn.IFS(HR_Analytics[[#This Row],[Years In Current Role]]&lt;=2,"0-2",HR_Analytics[[#This Row],[Years In Current Role]]&lt;=5,"2-5",HR_Analytics[[#This Row],[Years In Current Role]]&lt;=10,"5-10",HR_Analytics[[#This Row],[Years In Current Role]]&lt;=15,"10-15",HR_Analytics[[#This Row],[Years In Current Role]]&gt;15,"Above 15")</f>
        <v>2-5</v>
      </c>
      <c r="AP657" s="3">
        <v>0</v>
      </c>
      <c r="AQ657" s="14" t="str" cm="1">
        <f t="array" ref="AQ657">_xlfn.IFS(HR_Analytics[[#This Row],[Years Since Last Promotion]]&lt;=2,"0-2",HR_Analytics[[#This Row],[Years Since Last Promotion]]&lt;=5,"2-5",HR_Analytics[[#This Row],[Years Since Last Promotion]]&lt;=10,"5-10",HR_Analytics[[#This Row],[Years Since Last Promotion]]&lt;=15,"10-15")</f>
        <v>0-2</v>
      </c>
      <c r="AR657" s="14">
        <v>3</v>
      </c>
      <c r="AS657" s="3" t="str" cm="1">
        <f t="array" ref="AS6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58" spans="1:45" x14ac:dyDescent="0.25">
      <c r="A658" s="12">
        <v>32</v>
      </c>
      <c r="B658" s="12" t="str" cm="1">
        <f t="array" ref="B658">_xlfn.IFS(HR_Analytics[[#This Row],[Age]]&lt;=30,"Below 30",HR_Analytics[[#This Row],[Age]]&lt;=40,"30-40",HR_Analytics[[#This Row],[Age]]&lt;=60,"40-60")</f>
        <v>30-40</v>
      </c>
      <c r="C658" s="9" t="s">
        <v>10</v>
      </c>
      <c r="D658" s="9" t="s">
        <v>11</v>
      </c>
      <c r="E658" s="9" t="s">
        <v>19</v>
      </c>
      <c r="F658" s="3">
        <v>25</v>
      </c>
      <c r="G658" s="3" t="str" cm="1">
        <f t="array" ref="G658">_xlfn.IFS(HR_Analytics[[#This Row],[Distance From Home]]&lt;=5,"1-5",HR_Analytics[[#This Row],[Distance From Home]]&lt;=10,"5-10",HR_Analytics[[#This Row],[Distance From Home]]&lt;=15,"10-15",HR_Analytics[[#This Row],[Distance From Home]]&lt;=20,"15-20",HR_Analytics[[#This Row],[Distance From Home]]&gt;20,"Above 20")</f>
        <v>Above 20</v>
      </c>
      <c r="H658" s="3">
        <v>4</v>
      </c>
      <c r="I658" s="9" t="str">
        <f>VLOOKUP(H658,Mapping!$J$2:$K$6,2,0)</f>
        <v>Masters</v>
      </c>
      <c r="J658" s="9" t="s">
        <v>13</v>
      </c>
      <c r="K658" s="3">
        <v>911</v>
      </c>
      <c r="L658" s="3">
        <v>1</v>
      </c>
      <c r="M658" s="9" t="str">
        <f>VLOOKUP(L658,Mapping!$A$2:$B$5,2,0)</f>
        <v>Very Dissatisfied</v>
      </c>
      <c r="N658" s="9" t="s">
        <v>20</v>
      </c>
      <c r="O658" s="3">
        <v>3</v>
      </c>
      <c r="P658" s="9" t="str">
        <f>VLOOKUP(O658,Mapping!$A$9:$B$12,2,0)</f>
        <v>High</v>
      </c>
      <c r="Q658" s="3">
        <v>1</v>
      </c>
      <c r="R658" s="9" t="str">
        <f>VLOOKUP(Q658,Mapping!$A$16:$B$20,2,0)</f>
        <v>Entry Level</v>
      </c>
      <c r="S658" s="9" t="s">
        <v>24</v>
      </c>
      <c r="T658" s="3">
        <v>4</v>
      </c>
      <c r="U658" s="9" t="str">
        <f>VLOOKUP(T658,Mapping!$E$9:$F$12,2,0)</f>
        <v>Satisfied</v>
      </c>
      <c r="V658" s="9" t="s">
        <v>16</v>
      </c>
      <c r="W658" s="5">
        <v>2795</v>
      </c>
      <c r="X658" s="3">
        <v>1</v>
      </c>
      <c r="Y658" s="9" t="s">
        <v>10</v>
      </c>
      <c r="Z658" s="4">
        <v>24</v>
      </c>
      <c r="AA658" s="24">
        <f>HR_Analytics[[#This Row],[Salary Hike]]/100</f>
        <v>0.24</v>
      </c>
      <c r="AB658" s="3">
        <v>4</v>
      </c>
      <c r="AC658" s="9" t="str">
        <f>VLOOKUP(AB658,Mapping!$E$2:$F$3,2,0)</f>
        <v>Outstanding</v>
      </c>
      <c r="AD658" s="3">
        <v>3</v>
      </c>
      <c r="AE658" s="9" t="str">
        <f>VLOOKUP(AD658,Mapping!$E$16:$F$19,2,0)</f>
        <v>Neutral</v>
      </c>
      <c r="AF658" s="3">
        <v>0</v>
      </c>
      <c r="AG658" s="3">
        <v>1</v>
      </c>
      <c r="AH658" s="3" t="str" cm="1">
        <f t="array" ref="AH658">_xlfn.IFS(HR_Analytics[[#This Row],[Total Working Years]]&lt;=2,"0-2",HR_Analytics[[#This Row],[Total Working Years]]&lt;=5,"2-5",HR_Analytics[[#This Row],[Total Working Years]]&lt;=10,"5-10",HR_Analytics[[#This Row],[Total Working Years]]&lt;=20,"10-20",HR_Analytics[[#This Row],[Total Working Years]]&lt;=40,"20-40")</f>
        <v>0-2</v>
      </c>
      <c r="AI658" s="3">
        <v>2</v>
      </c>
      <c r="AJ658" s="3">
        <v>1</v>
      </c>
      <c r="AK658" s="9" t="str">
        <f>VLOOKUP(AJ658,Mapping!$J$10:$K$13,2,0)</f>
        <v>Bad</v>
      </c>
      <c r="AL658" s="3">
        <v>1</v>
      </c>
      <c r="AM658" s="3" t="str" cm="1">
        <f t="array" ref="AM658">_xlfn.IFS(HR_Analytics[[#This Row],[Years At Company]]&lt;=2,"0-2",HR_Analytics[[#This Row],[Years At Company]]&lt;=5,"2-5",HR_Analytics[[#This Row],[Years At Company]]&lt;=10,"5-10",HR_Analytics[[#This Row],[Years At Company]]&lt;=20,"10-20",HR_Analytics[[#This Row],[Years At Company]]&lt;=40,"20-40")</f>
        <v>0-2</v>
      </c>
      <c r="AN658" s="3">
        <v>0</v>
      </c>
      <c r="AO658" s="3" t="str" cm="1">
        <f t="array" ref="AO658">_xlfn.IFS(HR_Analytics[[#This Row],[Years In Current Role]]&lt;=2,"0-2",HR_Analytics[[#This Row],[Years In Current Role]]&lt;=5,"2-5",HR_Analytics[[#This Row],[Years In Current Role]]&lt;=10,"5-10",HR_Analytics[[#This Row],[Years In Current Role]]&lt;=15,"10-15",HR_Analytics[[#This Row],[Years In Current Role]]&gt;15,"Above 15")</f>
        <v>0-2</v>
      </c>
      <c r="AP658" s="3">
        <v>0</v>
      </c>
      <c r="AQ658" s="14" t="str" cm="1">
        <f t="array" ref="AQ658">_xlfn.IFS(HR_Analytics[[#This Row],[Years Since Last Promotion]]&lt;=2,"0-2",HR_Analytics[[#This Row],[Years Since Last Promotion]]&lt;=5,"2-5",HR_Analytics[[#This Row],[Years Since Last Promotion]]&lt;=10,"5-10",HR_Analytics[[#This Row],[Years Since Last Promotion]]&lt;=15,"10-15")</f>
        <v>0-2</v>
      </c>
      <c r="AR658" s="14">
        <v>1</v>
      </c>
      <c r="AS658" s="3" t="str" cm="1">
        <f t="array" ref="AS6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59" spans="1:45" x14ac:dyDescent="0.25">
      <c r="A659" s="12">
        <v>29</v>
      </c>
      <c r="B659" s="12" t="str" cm="1">
        <f t="array" ref="B659">_xlfn.IFS(HR_Analytics[[#This Row],[Age]]&lt;=30,"Below 30",HR_Analytics[[#This Row],[Age]]&lt;=40,"30-40",HR_Analytics[[#This Row],[Age]]&lt;=60,"40-60")</f>
        <v>Below 30</v>
      </c>
      <c r="C659" s="9" t="s">
        <v>17</v>
      </c>
      <c r="D659" s="9" t="s">
        <v>11</v>
      </c>
      <c r="E659" s="9" t="s">
        <v>19</v>
      </c>
      <c r="F659" s="3">
        <v>7</v>
      </c>
      <c r="G659" s="3" t="str" cm="1">
        <f t="array" ref="G659">_xlfn.IFS(HR_Analytics[[#This Row],[Distance From Home]]&lt;=5,"1-5",HR_Analytics[[#This Row],[Distance From Home]]&lt;=10,"5-10",HR_Analytics[[#This Row],[Distance From Home]]&lt;=15,"10-15",HR_Analytics[[#This Row],[Distance From Home]]&lt;=20,"15-20",HR_Analytics[[#This Row],[Distance From Home]]&gt;20,"Above 20")</f>
        <v>5-10</v>
      </c>
      <c r="H659" s="3">
        <v>1</v>
      </c>
      <c r="I659" s="9" t="str">
        <f>VLOOKUP(H659,Mapping!$J$2:$K$6,2,0)</f>
        <v>Below College</v>
      </c>
      <c r="J659" s="9" t="s">
        <v>25</v>
      </c>
      <c r="K659" s="3">
        <v>912</v>
      </c>
      <c r="L659" s="3">
        <v>1</v>
      </c>
      <c r="M659" s="9" t="str">
        <f>VLOOKUP(L659,Mapping!$A$2:$B$5,2,0)</f>
        <v>Very Dissatisfied</v>
      </c>
      <c r="N659" s="9" t="s">
        <v>14</v>
      </c>
      <c r="O659" s="3">
        <v>2</v>
      </c>
      <c r="P659" s="9" t="str">
        <f>VLOOKUP(O659,Mapping!$A$9:$B$12,2,0)</f>
        <v>Medium</v>
      </c>
      <c r="Q659" s="3">
        <v>1</v>
      </c>
      <c r="R659" s="9" t="str">
        <f>VLOOKUP(Q659,Mapping!$A$16:$B$20,2,0)</f>
        <v>Entry Level</v>
      </c>
      <c r="S659" s="9" t="s">
        <v>24</v>
      </c>
      <c r="T659" s="3">
        <v>4</v>
      </c>
      <c r="U659" s="9" t="str">
        <f>VLOOKUP(T659,Mapping!$E$9:$F$12,2,0)</f>
        <v>Satisfied</v>
      </c>
      <c r="V659" s="9" t="s">
        <v>26</v>
      </c>
      <c r="W659" s="5">
        <v>2532</v>
      </c>
      <c r="X659" s="3">
        <v>6</v>
      </c>
      <c r="Y659" s="9" t="s">
        <v>17</v>
      </c>
      <c r="Z659" s="4">
        <v>14</v>
      </c>
      <c r="AA659" s="24">
        <f>HR_Analytics[[#This Row],[Salary Hike]]/100</f>
        <v>0.14000000000000001</v>
      </c>
      <c r="AB659" s="3">
        <v>3</v>
      </c>
      <c r="AC659" s="9" t="str">
        <f>VLOOKUP(AB659,Mapping!$E$2:$F$3,2,0)</f>
        <v>Excellent</v>
      </c>
      <c r="AD659" s="3">
        <v>3</v>
      </c>
      <c r="AE659" s="9" t="str">
        <f>VLOOKUP(AD659,Mapping!$E$16:$F$19,2,0)</f>
        <v>Neutral</v>
      </c>
      <c r="AF659" s="3">
        <v>3</v>
      </c>
      <c r="AG659" s="3">
        <v>8</v>
      </c>
      <c r="AH659" s="3" t="str" cm="1">
        <f t="array" ref="AH659">_xlfn.IFS(HR_Analytics[[#This Row],[Total Working Years]]&lt;=2,"0-2",HR_Analytics[[#This Row],[Total Working Years]]&lt;=5,"2-5",HR_Analytics[[#This Row],[Total Working Years]]&lt;=10,"5-10",HR_Analytics[[#This Row],[Total Working Years]]&lt;=20,"10-20",HR_Analytics[[#This Row],[Total Working Years]]&lt;=40,"20-40")</f>
        <v>5-10</v>
      </c>
      <c r="AI659" s="3">
        <v>5</v>
      </c>
      <c r="AJ659" s="3">
        <v>3</v>
      </c>
      <c r="AK659" s="9" t="str">
        <f>VLOOKUP(AJ659,Mapping!$J$10:$K$13,2,0)</f>
        <v>Better</v>
      </c>
      <c r="AL659" s="3">
        <v>4</v>
      </c>
      <c r="AM659" s="3" t="str" cm="1">
        <f t="array" ref="AM659">_xlfn.IFS(HR_Analytics[[#This Row],[Years At Company]]&lt;=2,"0-2",HR_Analytics[[#This Row],[Years At Company]]&lt;=5,"2-5",HR_Analytics[[#This Row],[Years At Company]]&lt;=10,"5-10",HR_Analytics[[#This Row],[Years At Company]]&lt;=20,"10-20",HR_Analytics[[#This Row],[Years At Company]]&lt;=40,"20-40")</f>
        <v>2-5</v>
      </c>
      <c r="AN659" s="3">
        <v>3</v>
      </c>
      <c r="AO659" s="3" t="str" cm="1">
        <f t="array" ref="AO659">_xlfn.IFS(HR_Analytics[[#This Row],[Years In Current Role]]&lt;=2,"0-2",HR_Analytics[[#This Row],[Years In Current Role]]&lt;=5,"2-5",HR_Analytics[[#This Row],[Years In Current Role]]&lt;=10,"5-10",HR_Analytics[[#This Row],[Years In Current Role]]&lt;=15,"10-15",HR_Analytics[[#This Row],[Years In Current Role]]&gt;15,"Above 15")</f>
        <v>2-5</v>
      </c>
      <c r="AP659" s="3">
        <v>0</v>
      </c>
      <c r="AQ659" s="14" t="str" cm="1">
        <f t="array" ref="AQ659">_xlfn.IFS(HR_Analytics[[#This Row],[Years Since Last Promotion]]&lt;=2,"0-2",HR_Analytics[[#This Row],[Years Since Last Promotion]]&lt;=5,"2-5",HR_Analytics[[#This Row],[Years Since Last Promotion]]&lt;=10,"5-10",HR_Analytics[[#This Row],[Years Since Last Promotion]]&lt;=15,"10-15")</f>
        <v>0-2</v>
      </c>
      <c r="AR659" s="14">
        <v>3</v>
      </c>
      <c r="AS659" s="3" t="str" cm="1">
        <f t="array" ref="AS6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60" spans="1:45" x14ac:dyDescent="0.25">
      <c r="A660" s="12">
        <v>44</v>
      </c>
      <c r="B660" s="12" t="str" cm="1">
        <f t="array" ref="B660">_xlfn.IFS(HR_Analytics[[#This Row],[Age]]&lt;=30,"Below 30",HR_Analytics[[#This Row],[Age]]&lt;=40,"30-40",HR_Analytics[[#This Row],[Age]]&lt;=60,"40-60")</f>
        <v>40-60</v>
      </c>
      <c r="C660" s="9" t="s">
        <v>17</v>
      </c>
      <c r="D660" s="9" t="s">
        <v>11</v>
      </c>
      <c r="E660" s="9" t="s">
        <v>19</v>
      </c>
      <c r="F660" s="3">
        <v>9</v>
      </c>
      <c r="G660" s="3" t="str" cm="1">
        <f t="array" ref="G660">_xlfn.IFS(HR_Analytics[[#This Row],[Distance From Home]]&lt;=5,"1-5",HR_Analytics[[#This Row],[Distance From Home]]&lt;=10,"5-10",HR_Analytics[[#This Row],[Distance From Home]]&lt;=15,"10-15",HR_Analytics[[#This Row],[Distance From Home]]&lt;=20,"15-20",HR_Analytics[[#This Row],[Distance From Home]]&gt;20,"Above 20")</f>
        <v>5-10</v>
      </c>
      <c r="H660" s="3">
        <v>2</v>
      </c>
      <c r="I660" s="9" t="str">
        <f>VLOOKUP(H660,Mapping!$J$2:$K$6,2,0)</f>
        <v>College</v>
      </c>
      <c r="J660" s="9" t="s">
        <v>13</v>
      </c>
      <c r="K660" s="3">
        <v>913</v>
      </c>
      <c r="L660" s="3">
        <v>2</v>
      </c>
      <c r="M660" s="9" t="str">
        <f>VLOOKUP(L660,Mapping!$A$2:$B$5,2,0)</f>
        <v>Dissatisfied</v>
      </c>
      <c r="N660" s="9" t="s">
        <v>20</v>
      </c>
      <c r="O660" s="3">
        <v>3</v>
      </c>
      <c r="P660" s="9" t="str">
        <f>VLOOKUP(O660,Mapping!$A$9:$B$12,2,0)</f>
        <v>High</v>
      </c>
      <c r="Q660" s="3">
        <v>1</v>
      </c>
      <c r="R660" s="9" t="str">
        <f>VLOOKUP(Q660,Mapping!$A$16:$B$20,2,0)</f>
        <v>Entry Level</v>
      </c>
      <c r="S660" s="9" t="s">
        <v>21</v>
      </c>
      <c r="T660" s="3">
        <v>1</v>
      </c>
      <c r="U660" s="9" t="str">
        <f>VLOOKUP(T660,Mapping!$E$9:$F$12,2,0)</f>
        <v>Very Dissatisfied</v>
      </c>
      <c r="V660" s="9" t="s">
        <v>22</v>
      </c>
      <c r="W660" s="5">
        <v>2559</v>
      </c>
      <c r="X660" s="3">
        <v>1</v>
      </c>
      <c r="Y660" s="9" t="s">
        <v>10</v>
      </c>
      <c r="Z660" s="4">
        <v>13</v>
      </c>
      <c r="AA660" s="24">
        <f>HR_Analytics[[#This Row],[Salary Hike]]/100</f>
        <v>0.13</v>
      </c>
      <c r="AB660" s="3">
        <v>3</v>
      </c>
      <c r="AC660" s="9" t="str">
        <f>VLOOKUP(AB660,Mapping!$E$2:$F$3,2,0)</f>
        <v>Excellent</v>
      </c>
      <c r="AD660" s="3">
        <v>4</v>
      </c>
      <c r="AE660" s="9" t="str">
        <f>VLOOKUP(AD660,Mapping!$E$16:$F$19,2,0)</f>
        <v>Satisfied</v>
      </c>
      <c r="AF660" s="3">
        <v>0</v>
      </c>
      <c r="AG660" s="3">
        <v>8</v>
      </c>
      <c r="AH660" s="3" t="str" cm="1">
        <f t="array" ref="AH660">_xlfn.IFS(HR_Analytics[[#This Row],[Total Working Years]]&lt;=2,"0-2",HR_Analytics[[#This Row],[Total Working Years]]&lt;=5,"2-5",HR_Analytics[[#This Row],[Total Working Years]]&lt;=10,"5-10",HR_Analytics[[#This Row],[Total Working Years]]&lt;=20,"10-20",HR_Analytics[[#This Row],[Total Working Years]]&lt;=40,"20-40")</f>
        <v>5-10</v>
      </c>
      <c r="AI660" s="3">
        <v>0</v>
      </c>
      <c r="AJ660" s="3">
        <v>3</v>
      </c>
      <c r="AK660" s="9" t="str">
        <f>VLOOKUP(AJ660,Mapping!$J$10:$K$13,2,0)</f>
        <v>Better</v>
      </c>
      <c r="AL660" s="3">
        <v>8</v>
      </c>
      <c r="AM660" s="3" t="str" cm="1">
        <f t="array" ref="AM660">_xlfn.IFS(HR_Analytics[[#This Row],[Years At Company]]&lt;=2,"0-2",HR_Analytics[[#This Row],[Years At Company]]&lt;=5,"2-5",HR_Analytics[[#This Row],[Years At Company]]&lt;=10,"5-10",HR_Analytics[[#This Row],[Years At Company]]&lt;=20,"10-20",HR_Analytics[[#This Row],[Years At Company]]&lt;=40,"20-40")</f>
        <v>5-10</v>
      </c>
      <c r="AN660" s="3">
        <v>7</v>
      </c>
      <c r="AO660" s="3" t="str" cm="1">
        <f t="array" ref="AO660">_xlfn.IFS(HR_Analytics[[#This Row],[Years In Current Role]]&lt;=2,"0-2",HR_Analytics[[#This Row],[Years In Current Role]]&lt;=5,"2-5",HR_Analytics[[#This Row],[Years In Current Role]]&lt;=10,"5-10",HR_Analytics[[#This Row],[Years In Current Role]]&lt;=15,"10-15",HR_Analytics[[#This Row],[Years In Current Role]]&gt;15,"Above 15")</f>
        <v>5-10</v>
      </c>
      <c r="AP660" s="3">
        <v>7</v>
      </c>
      <c r="AQ660" s="14" t="str" cm="1">
        <f t="array" ref="AQ660">_xlfn.IFS(HR_Analytics[[#This Row],[Years Since Last Promotion]]&lt;=2,"0-2",HR_Analytics[[#This Row],[Years Since Last Promotion]]&lt;=5,"2-5",HR_Analytics[[#This Row],[Years Since Last Promotion]]&lt;=10,"5-10",HR_Analytics[[#This Row],[Years Since Last Promotion]]&lt;=15,"10-15")</f>
        <v>5-10</v>
      </c>
      <c r="AR660" s="14">
        <v>1</v>
      </c>
      <c r="AS660" s="3" t="str" cm="1">
        <f t="array" ref="AS6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61" spans="1:45" x14ac:dyDescent="0.25">
      <c r="A661" s="12">
        <v>28</v>
      </c>
      <c r="B661" s="12" t="str" cm="1">
        <f t="array" ref="B661">_xlfn.IFS(HR_Analytics[[#This Row],[Age]]&lt;=30,"Below 30",HR_Analytics[[#This Row],[Age]]&lt;=40,"30-40",HR_Analytics[[#This Row],[Age]]&lt;=60,"40-60")</f>
        <v>Below 30</v>
      </c>
      <c r="C661" s="9" t="s">
        <v>17</v>
      </c>
      <c r="D661" s="9" t="s">
        <v>11</v>
      </c>
      <c r="E661" s="9" t="s">
        <v>12</v>
      </c>
      <c r="F661" s="3">
        <v>5</v>
      </c>
      <c r="G661" s="3" t="str" cm="1">
        <f t="array" ref="G661">_xlfn.IFS(HR_Analytics[[#This Row],[Distance From Home]]&lt;=5,"1-5",HR_Analytics[[#This Row],[Distance From Home]]&lt;=10,"5-10",HR_Analytics[[#This Row],[Distance From Home]]&lt;=15,"10-15",HR_Analytics[[#This Row],[Distance From Home]]&lt;=20,"15-20",HR_Analytics[[#This Row],[Distance From Home]]&gt;20,"Above 20")</f>
        <v>1-5</v>
      </c>
      <c r="H661" s="3">
        <v>4</v>
      </c>
      <c r="I661" s="9" t="str">
        <f>VLOOKUP(H661,Mapping!$J$2:$K$6,2,0)</f>
        <v>Masters</v>
      </c>
      <c r="J661" s="9" t="s">
        <v>25</v>
      </c>
      <c r="K661" s="3">
        <v>916</v>
      </c>
      <c r="L661" s="3">
        <v>1</v>
      </c>
      <c r="M661" s="9" t="str">
        <f>VLOOKUP(L661,Mapping!$A$2:$B$5,2,0)</f>
        <v>Very Dissatisfied</v>
      </c>
      <c r="N661" s="9" t="s">
        <v>20</v>
      </c>
      <c r="O661" s="3">
        <v>3</v>
      </c>
      <c r="P661" s="9" t="str">
        <f>VLOOKUP(O661,Mapping!$A$9:$B$12,2,0)</f>
        <v>High</v>
      </c>
      <c r="Q661" s="3">
        <v>2</v>
      </c>
      <c r="R661" s="9" t="str">
        <f>VLOOKUP(Q661,Mapping!$A$16:$B$20,2,0)</f>
        <v>Junior</v>
      </c>
      <c r="S661" s="9" t="s">
        <v>15</v>
      </c>
      <c r="T661" s="3">
        <v>4</v>
      </c>
      <c r="U661" s="9" t="str">
        <f>VLOOKUP(T661,Mapping!$E$9:$F$12,2,0)</f>
        <v>Satisfied</v>
      </c>
      <c r="V661" s="9" t="s">
        <v>16</v>
      </c>
      <c r="W661" s="5">
        <v>4908</v>
      </c>
      <c r="X661" s="3">
        <v>1</v>
      </c>
      <c r="Y661" s="9" t="s">
        <v>17</v>
      </c>
      <c r="Z661" s="4">
        <v>14</v>
      </c>
      <c r="AA661" s="24">
        <f>HR_Analytics[[#This Row],[Salary Hike]]/100</f>
        <v>0.14000000000000001</v>
      </c>
      <c r="AB661" s="3">
        <v>3</v>
      </c>
      <c r="AC661" s="9" t="str">
        <f>VLOOKUP(AB661,Mapping!$E$2:$F$3,2,0)</f>
        <v>Excellent</v>
      </c>
      <c r="AD661" s="3">
        <v>2</v>
      </c>
      <c r="AE661" s="9" t="str">
        <f>VLOOKUP(AD661,Mapping!$E$16:$F$19,2,0)</f>
        <v>Dissatisfied</v>
      </c>
      <c r="AF661" s="3">
        <v>0</v>
      </c>
      <c r="AG661" s="3">
        <v>4</v>
      </c>
      <c r="AH661" s="3" t="str" cm="1">
        <f t="array" ref="AH661">_xlfn.IFS(HR_Analytics[[#This Row],[Total Working Years]]&lt;=2,"0-2",HR_Analytics[[#This Row],[Total Working Years]]&lt;=5,"2-5",HR_Analytics[[#This Row],[Total Working Years]]&lt;=10,"5-10",HR_Analytics[[#This Row],[Total Working Years]]&lt;=20,"10-20",HR_Analytics[[#This Row],[Total Working Years]]&lt;=40,"20-40")</f>
        <v>2-5</v>
      </c>
      <c r="AI661" s="3">
        <v>3</v>
      </c>
      <c r="AJ661" s="3">
        <v>3</v>
      </c>
      <c r="AK661" s="9" t="str">
        <f>VLOOKUP(AJ661,Mapping!$J$10:$K$13,2,0)</f>
        <v>Better</v>
      </c>
      <c r="AL661" s="3">
        <v>4</v>
      </c>
      <c r="AM661" s="3" t="str" cm="1">
        <f t="array" ref="AM661">_xlfn.IFS(HR_Analytics[[#This Row],[Years At Company]]&lt;=2,"0-2",HR_Analytics[[#This Row],[Years At Company]]&lt;=5,"2-5",HR_Analytics[[#This Row],[Years At Company]]&lt;=10,"5-10",HR_Analytics[[#This Row],[Years At Company]]&lt;=20,"10-20",HR_Analytics[[#This Row],[Years At Company]]&lt;=40,"20-40")</f>
        <v>2-5</v>
      </c>
      <c r="AN661" s="3">
        <v>2</v>
      </c>
      <c r="AO661" s="3" t="str" cm="1">
        <f t="array" ref="AO661">_xlfn.IFS(HR_Analytics[[#This Row],[Years In Current Role]]&lt;=2,"0-2",HR_Analytics[[#This Row],[Years In Current Role]]&lt;=5,"2-5",HR_Analytics[[#This Row],[Years In Current Role]]&lt;=10,"5-10",HR_Analytics[[#This Row],[Years In Current Role]]&lt;=15,"10-15",HR_Analytics[[#This Row],[Years In Current Role]]&gt;15,"Above 15")</f>
        <v>0-2</v>
      </c>
      <c r="AP661" s="3">
        <v>0</v>
      </c>
      <c r="AQ661" s="14" t="str" cm="1">
        <f t="array" ref="AQ661">_xlfn.IFS(HR_Analytics[[#This Row],[Years Since Last Promotion]]&lt;=2,"0-2",HR_Analytics[[#This Row],[Years Since Last Promotion]]&lt;=5,"2-5",HR_Analytics[[#This Row],[Years Since Last Promotion]]&lt;=10,"5-10",HR_Analytics[[#This Row],[Years Since Last Promotion]]&lt;=15,"10-15")</f>
        <v>0-2</v>
      </c>
      <c r="AR661" s="14">
        <v>2</v>
      </c>
      <c r="AS661" s="3" t="str" cm="1">
        <f t="array" ref="AS6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62" spans="1:45" x14ac:dyDescent="0.25">
      <c r="A662" s="12">
        <v>58</v>
      </c>
      <c r="B662" s="12" t="str" cm="1">
        <f t="array" ref="B662">_xlfn.IFS(HR_Analytics[[#This Row],[Age]]&lt;=30,"Below 30",HR_Analytics[[#This Row],[Age]]&lt;=40,"30-40",HR_Analytics[[#This Row],[Age]]&lt;=60,"40-60")</f>
        <v>40-60</v>
      </c>
      <c r="C662" s="9" t="s">
        <v>10</v>
      </c>
      <c r="D662" s="9" t="s">
        <v>18</v>
      </c>
      <c r="E662" s="9" t="s">
        <v>19</v>
      </c>
      <c r="F662" s="3">
        <v>2</v>
      </c>
      <c r="G662" s="3" t="str" cm="1">
        <f t="array" ref="G662">_xlfn.IFS(HR_Analytics[[#This Row],[Distance From Home]]&lt;=5,"1-5",HR_Analytics[[#This Row],[Distance From Home]]&lt;=10,"5-10",HR_Analytics[[#This Row],[Distance From Home]]&lt;=15,"10-15",HR_Analytics[[#This Row],[Distance From Home]]&lt;=20,"15-20",HR_Analytics[[#This Row],[Distance From Home]]&gt;20,"Above 20")</f>
        <v>1-5</v>
      </c>
      <c r="H662" s="3">
        <v>1</v>
      </c>
      <c r="I662" s="9" t="str">
        <f>VLOOKUP(H662,Mapping!$J$2:$K$6,2,0)</f>
        <v>Below College</v>
      </c>
      <c r="J662" s="9" t="s">
        <v>13</v>
      </c>
      <c r="K662" s="3">
        <v>918</v>
      </c>
      <c r="L662" s="3">
        <v>4</v>
      </c>
      <c r="M662" s="9" t="str">
        <f>VLOOKUP(L662,Mapping!$A$2:$B$5,2,0)</f>
        <v>Satisfied</v>
      </c>
      <c r="N662" s="9" t="s">
        <v>20</v>
      </c>
      <c r="O662" s="3">
        <v>2</v>
      </c>
      <c r="P662" s="9" t="str">
        <f>VLOOKUP(O662,Mapping!$A$9:$B$12,2,0)</f>
        <v>Medium</v>
      </c>
      <c r="Q662" s="3">
        <v>1</v>
      </c>
      <c r="R662" s="9" t="str">
        <f>VLOOKUP(Q662,Mapping!$A$16:$B$20,2,0)</f>
        <v>Entry Level</v>
      </c>
      <c r="S662" s="9" t="s">
        <v>24</v>
      </c>
      <c r="T662" s="3">
        <v>4</v>
      </c>
      <c r="U662" s="9" t="str">
        <f>VLOOKUP(T662,Mapping!$E$9:$F$12,2,0)</f>
        <v>Satisfied</v>
      </c>
      <c r="V662" s="9" t="s">
        <v>26</v>
      </c>
      <c r="W662" s="5">
        <v>2380</v>
      </c>
      <c r="X662" s="3">
        <v>9</v>
      </c>
      <c r="Y662" s="9" t="s">
        <v>10</v>
      </c>
      <c r="Z662" s="4">
        <v>14</v>
      </c>
      <c r="AA662" s="24">
        <f>HR_Analytics[[#This Row],[Salary Hike]]/100</f>
        <v>0.14000000000000001</v>
      </c>
      <c r="AB662" s="3">
        <v>3</v>
      </c>
      <c r="AC662" s="9" t="str">
        <f>VLOOKUP(AB662,Mapping!$E$2:$F$3,2,0)</f>
        <v>Excellent</v>
      </c>
      <c r="AD662" s="3">
        <v>4</v>
      </c>
      <c r="AE662" s="9" t="str">
        <f>VLOOKUP(AD662,Mapping!$E$16:$F$19,2,0)</f>
        <v>Satisfied</v>
      </c>
      <c r="AF662" s="3">
        <v>1</v>
      </c>
      <c r="AG662" s="3">
        <v>3</v>
      </c>
      <c r="AH662" s="3" t="str" cm="1">
        <f t="array" ref="AH662">_xlfn.IFS(HR_Analytics[[#This Row],[Total Working Years]]&lt;=2,"0-2",HR_Analytics[[#This Row],[Total Working Years]]&lt;=5,"2-5",HR_Analytics[[#This Row],[Total Working Years]]&lt;=10,"5-10",HR_Analytics[[#This Row],[Total Working Years]]&lt;=20,"10-20",HR_Analytics[[#This Row],[Total Working Years]]&lt;=40,"20-40")</f>
        <v>2-5</v>
      </c>
      <c r="AI662" s="3">
        <v>3</v>
      </c>
      <c r="AJ662" s="3">
        <v>2</v>
      </c>
      <c r="AK662" s="9" t="str">
        <f>VLOOKUP(AJ662,Mapping!$J$10:$K$13,2,0)</f>
        <v>Good</v>
      </c>
      <c r="AL662" s="3">
        <v>1</v>
      </c>
      <c r="AM662" s="3" t="str" cm="1">
        <f t="array" ref="AM662">_xlfn.IFS(HR_Analytics[[#This Row],[Years At Company]]&lt;=2,"0-2",HR_Analytics[[#This Row],[Years At Company]]&lt;=5,"2-5",HR_Analytics[[#This Row],[Years At Company]]&lt;=10,"5-10",HR_Analytics[[#This Row],[Years At Company]]&lt;=20,"10-20",HR_Analytics[[#This Row],[Years At Company]]&lt;=40,"20-40")</f>
        <v>0-2</v>
      </c>
      <c r="AN662" s="3">
        <v>0</v>
      </c>
      <c r="AO662" s="3" t="str" cm="1">
        <f t="array" ref="AO662">_xlfn.IFS(HR_Analytics[[#This Row],[Years In Current Role]]&lt;=2,"0-2",HR_Analytics[[#This Row],[Years In Current Role]]&lt;=5,"2-5",HR_Analytics[[#This Row],[Years In Current Role]]&lt;=10,"5-10",HR_Analytics[[#This Row],[Years In Current Role]]&lt;=15,"10-15",HR_Analytics[[#This Row],[Years In Current Role]]&gt;15,"Above 15")</f>
        <v>0-2</v>
      </c>
      <c r="AP662" s="3">
        <v>0</v>
      </c>
      <c r="AQ662" s="14" t="str" cm="1">
        <f t="array" ref="AQ662">_xlfn.IFS(HR_Analytics[[#This Row],[Years Since Last Promotion]]&lt;=2,"0-2",HR_Analytics[[#This Row],[Years Since Last Promotion]]&lt;=5,"2-5",HR_Analytics[[#This Row],[Years Since Last Promotion]]&lt;=10,"5-10",HR_Analytics[[#This Row],[Years Since Last Promotion]]&lt;=15,"10-15")</f>
        <v>0-2</v>
      </c>
      <c r="AR662" s="14">
        <v>0</v>
      </c>
      <c r="AS662" s="3" t="str" cm="1">
        <f t="array" ref="AS6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63" spans="1:45" x14ac:dyDescent="0.25">
      <c r="A663" s="12">
        <v>43</v>
      </c>
      <c r="B663" s="12" t="str" cm="1">
        <f t="array" ref="B663">_xlfn.IFS(HR_Analytics[[#This Row],[Age]]&lt;=30,"Below 30",HR_Analytics[[#This Row],[Age]]&lt;=40,"30-40",HR_Analytics[[#This Row],[Age]]&lt;=60,"40-60")</f>
        <v>40-60</v>
      </c>
      <c r="C663" s="9" t="s">
        <v>17</v>
      </c>
      <c r="D663" s="9" t="s">
        <v>11</v>
      </c>
      <c r="E663" s="9" t="s">
        <v>19</v>
      </c>
      <c r="F663" s="3">
        <v>8</v>
      </c>
      <c r="G663" s="3" t="str" cm="1">
        <f t="array" ref="G663">_xlfn.IFS(HR_Analytics[[#This Row],[Distance From Home]]&lt;=5,"1-5",HR_Analytics[[#This Row],[Distance From Home]]&lt;=10,"5-10",HR_Analytics[[#This Row],[Distance From Home]]&lt;=15,"10-15",HR_Analytics[[#This Row],[Distance From Home]]&lt;=20,"15-20",HR_Analytics[[#This Row],[Distance From Home]]&gt;20,"Above 20")</f>
        <v>5-10</v>
      </c>
      <c r="H663" s="3">
        <v>3</v>
      </c>
      <c r="I663" s="9" t="str">
        <f>VLOOKUP(H663,Mapping!$J$2:$K$6,2,0)</f>
        <v>Bachelors</v>
      </c>
      <c r="J663" s="9" t="s">
        <v>13</v>
      </c>
      <c r="K663" s="3">
        <v>920</v>
      </c>
      <c r="L663" s="3">
        <v>1</v>
      </c>
      <c r="M663" s="9" t="str">
        <f>VLOOKUP(L663,Mapping!$A$2:$B$5,2,0)</f>
        <v>Very Dissatisfied</v>
      </c>
      <c r="N663" s="9" t="s">
        <v>14</v>
      </c>
      <c r="O663" s="3">
        <v>3</v>
      </c>
      <c r="P663" s="9" t="str">
        <f>VLOOKUP(O663,Mapping!$A$9:$B$12,2,0)</f>
        <v>High</v>
      </c>
      <c r="Q663" s="3">
        <v>2</v>
      </c>
      <c r="R663" s="9" t="str">
        <f>VLOOKUP(Q663,Mapping!$A$16:$B$20,2,0)</f>
        <v>Junior</v>
      </c>
      <c r="S663" s="9" t="s">
        <v>27</v>
      </c>
      <c r="T663" s="3">
        <v>2</v>
      </c>
      <c r="U663" s="9" t="str">
        <f>VLOOKUP(T663,Mapping!$E$9:$F$12,2,0)</f>
        <v>Dissatisfied</v>
      </c>
      <c r="V663" s="9" t="s">
        <v>26</v>
      </c>
      <c r="W663" s="5">
        <v>4765</v>
      </c>
      <c r="X663" s="3">
        <v>4</v>
      </c>
      <c r="Y663" s="9" t="s">
        <v>17</v>
      </c>
      <c r="Z663" s="4">
        <v>21</v>
      </c>
      <c r="AA663" s="24">
        <f>HR_Analytics[[#This Row],[Salary Hike]]/100</f>
        <v>0.21</v>
      </c>
      <c r="AB663" s="3">
        <v>4</v>
      </c>
      <c r="AC663" s="9" t="str">
        <f>VLOOKUP(AB663,Mapping!$E$2:$F$3,2,0)</f>
        <v>Outstanding</v>
      </c>
      <c r="AD663" s="3">
        <v>3</v>
      </c>
      <c r="AE663" s="9" t="str">
        <f>VLOOKUP(AD663,Mapping!$E$16:$F$19,2,0)</f>
        <v>Neutral</v>
      </c>
      <c r="AF663" s="3">
        <v>1</v>
      </c>
      <c r="AG663" s="3">
        <v>4</v>
      </c>
      <c r="AH663" s="3" t="str" cm="1">
        <f t="array" ref="AH663">_xlfn.IFS(HR_Analytics[[#This Row],[Total Working Years]]&lt;=2,"0-2",HR_Analytics[[#This Row],[Total Working Years]]&lt;=5,"2-5",HR_Analytics[[#This Row],[Total Working Years]]&lt;=10,"5-10",HR_Analytics[[#This Row],[Total Working Years]]&lt;=20,"10-20",HR_Analytics[[#This Row],[Total Working Years]]&lt;=40,"20-40")</f>
        <v>2-5</v>
      </c>
      <c r="AI663" s="3">
        <v>2</v>
      </c>
      <c r="AJ663" s="3">
        <v>4</v>
      </c>
      <c r="AK663" s="9" t="str">
        <f>VLOOKUP(AJ663,Mapping!$J$10:$K$13,2,0)</f>
        <v>Best</v>
      </c>
      <c r="AL663" s="3">
        <v>1</v>
      </c>
      <c r="AM663" s="3" t="str" cm="1">
        <f t="array" ref="AM663">_xlfn.IFS(HR_Analytics[[#This Row],[Years At Company]]&lt;=2,"0-2",HR_Analytics[[#This Row],[Years At Company]]&lt;=5,"2-5",HR_Analytics[[#This Row],[Years At Company]]&lt;=10,"5-10",HR_Analytics[[#This Row],[Years At Company]]&lt;=20,"10-20",HR_Analytics[[#This Row],[Years At Company]]&lt;=40,"20-40")</f>
        <v>0-2</v>
      </c>
      <c r="AN663" s="3">
        <v>0</v>
      </c>
      <c r="AO663" s="3" t="str" cm="1">
        <f t="array" ref="AO663">_xlfn.IFS(HR_Analytics[[#This Row],[Years In Current Role]]&lt;=2,"0-2",HR_Analytics[[#This Row],[Years In Current Role]]&lt;=5,"2-5",HR_Analytics[[#This Row],[Years In Current Role]]&lt;=10,"5-10",HR_Analytics[[#This Row],[Years In Current Role]]&lt;=15,"10-15",HR_Analytics[[#This Row],[Years In Current Role]]&gt;15,"Above 15")</f>
        <v>0-2</v>
      </c>
      <c r="AP663" s="3">
        <v>0</v>
      </c>
      <c r="AQ663" s="14" t="str" cm="1">
        <f t="array" ref="AQ663">_xlfn.IFS(HR_Analytics[[#This Row],[Years Since Last Promotion]]&lt;=2,"0-2",HR_Analytics[[#This Row],[Years Since Last Promotion]]&lt;=5,"2-5",HR_Analytics[[#This Row],[Years Since Last Promotion]]&lt;=10,"5-10",HR_Analytics[[#This Row],[Years Since Last Promotion]]&lt;=15,"10-15")</f>
        <v>0-2</v>
      </c>
      <c r="AR663" s="14">
        <v>0</v>
      </c>
      <c r="AS663" s="3" t="str" cm="1">
        <f t="array" ref="AS6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64" spans="1:45" x14ac:dyDescent="0.25">
      <c r="A664" s="12">
        <v>20</v>
      </c>
      <c r="B664" s="12" t="str" cm="1">
        <f t="array" ref="B664">_xlfn.IFS(HR_Analytics[[#This Row],[Age]]&lt;=30,"Below 30",HR_Analytics[[#This Row],[Age]]&lt;=40,"30-40",HR_Analytics[[#This Row],[Age]]&lt;=60,"40-60")</f>
        <v>Below 30</v>
      </c>
      <c r="C664" s="9" t="s">
        <v>10</v>
      </c>
      <c r="D664" s="9" t="s">
        <v>11</v>
      </c>
      <c r="E664" s="9" t="s">
        <v>12</v>
      </c>
      <c r="F664" s="3">
        <v>2</v>
      </c>
      <c r="G664" s="3" t="str" cm="1">
        <f t="array" ref="G664">_xlfn.IFS(HR_Analytics[[#This Row],[Distance From Home]]&lt;=5,"1-5",HR_Analytics[[#This Row],[Distance From Home]]&lt;=10,"5-10",HR_Analytics[[#This Row],[Distance From Home]]&lt;=15,"10-15",HR_Analytics[[#This Row],[Distance From Home]]&lt;=20,"15-20",HR_Analytics[[#This Row],[Distance From Home]]&gt;20,"Above 20")</f>
        <v>1-5</v>
      </c>
      <c r="H664" s="3">
        <v>3</v>
      </c>
      <c r="I664" s="9" t="str">
        <f>VLOOKUP(H664,Mapping!$J$2:$K$6,2,0)</f>
        <v>Bachelors</v>
      </c>
      <c r="J664" s="9" t="s">
        <v>25</v>
      </c>
      <c r="K664" s="3">
        <v>922</v>
      </c>
      <c r="L664" s="3">
        <v>3</v>
      </c>
      <c r="M664" s="9" t="str">
        <f>VLOOKUP(L664,Mapping!$A$2:$B$5,2,0)</f>
        <v>Neutral</v>
      </c>
      <c r="N664" s="9" t="s">
        <v>14</v>
      </c>
      <c r="O664" s="3">
        <v>2</v>
      </c>
      <c r="P664" s="9" t="str">
        <f>VLOOKUP(O664,Mapping!$A$9:$B$12,2,0)</f>
        <v>Medium</v>
      </c>
      <c r="Q664" s="3">
        <v>1</v>
      </c>
      <c r="R664" s="9" t="str">
        <f>VLOOKUP(Q664,Mapping!$A$16:$B$20,2,0)</f>
        <v>Entry Level</v>
      </c>
      <c r="S664" s="9" t="s">
        <v>31</v>
      </c>
      <c r="T664" s="3">
        <v>3</v>
      </c>
      <c r="U664" s="9" t="str">
        <f>VLOOKUP(T664,Mapping!$E$9:$F$12,2,0)</f>
        <v>Neutral</v>
      </c>
      <c r="V664" s="9" t="s">
        <v>16</v>
      </c>
      <c r="W664" s="5">
        <v>2044</v>
      </c>
      <c r="X664" s="3">
        <v>1</v>
      </c>
      <c r="Y664" s="9" t="s">
        <v>17</v>
      </c>
      <c r="Z664" s="4">
        <v>13</v>
      </c>
      <c r="AA664" s="24">
        <f>HR_Analytics[[#This Row],[Salary Hike]]/100</f>
        <v>0.13</v>
      </c>
      <c r="AB664" s="3">
        <v>3</v>
      </c>
      <c r="AC664" s="9" t="str">
        <f>VLOOKUP(AB664,Mapping!$E$2:$F$3,2,0)</f>
        <v>Excellent</v>
      </c>
      <c r="AD664" s="3">
        <v>4</v>
      </c>
      <c r="AE664" s="9" t="str">
        <f>VLOOKUP(AD664,Mapping!$E$16:$F$19,2,0)</f>
        <v>Satisfied</v>
      </c>
      <c r="AF664" s="3">
        <v>0</v>
      </c>
      <c r="AG664" s="3">
        <v>2</v>
      </c>
      <c r="AH664" s="3" t="str" cm="1">
        <f t="array" ref="AH664">_xlfn.IFS(HR_Analytics[[#This Row],[Total Working Years]]&lt;=2,"0-2",HR_Analytics[[#This Row],[Total Working Years]]&lt;=5,"2-5",HR_Analytics[[#This Row],[Total Working Years]]&lt;=10,"5-10",HR_Analytics[[#This Row],[Total Working Years]]&lt;=20,"10-20",HR_Analytics[[#This Row],[Total Working Years]]&lt;=40,"20-40")</f>
        <v>0-2</v>
      </c>
      <c r="AI664" s="3">
        <v>3</v>
      </c>
      <c r="AJ664" s="3">
        <v>2</v>
      </c>
      <c r="AK664" s="9" t="str">
        <f>VLOOKUP(AJ664,Mapping!$J$10:$K$13,2,0)</f>
        <v>Good</v>
      </c>
      <c r="AL664" s="3">
        <v>2</v>
      </c>
      <c r="AM664" s="3" t="str" cm="1">
        <f t="array" ref="AM664">_xlfn.IFS(HR_Analytics[[#This Row],[Years At Company]]&lt;=2,"0-2",HR_Analytics[[#This Row],[Years At Company]]&lt;=5,"2-5",HR_Analytics[[#This Row],[Years At Company]]&lt;=10,"5-10",HR_Analytics[[#This Row],[Years At Company]]&lt;=20,"10-20",HR_Analytics[[#This Row],[Years At Company]]&lt;=40,"20-40")</f>
        <v>0-2</v>
      </c>
      <c r="AN664" s="3">
        <v>2</v>
      </c>
      <c r="AO664" s="3" t="str" cm="1">
        <f t="array" ref="AO664">_xlfn.IFS(HR_Analytics[[#This Row],[Years In Current Role]]&lt;=2,"0-2",HR_Analytics[[#This Row],[Years In Current Role]]&lt;=5,"2-5",HR_Analytics[[#This Row],[Years In Current Role]]&lt;=10,"5-10",HR_Analytics[[#This Row],[Years In Current Role]]&lt;=15,"10-15",HR_Analytics[[#This Row],[Years In Current Role]]&gt;15,"Above 15")</f>
        <v>0-2</v>
      </c>
      <c r="AP664" s="3">
        <v>0</v>
      </c>
      <c r="AQ664" s="14" t="str" cm="1">
        <f t="array" ref="AQ664">_xlfn.IFS(HR_Analytics[[#This Row],[Years Since Last Promotion]]&lt;=2,"0-2",HR_Analytics[[#This Row],[Years Since Last Promotion]]&lt;=5,"2-5",HR_Analytics[[#This Row],[Years Since Last Promotion]]&lt;=10,"5-10",HR_Analytics[[#This Row],[Years Since Last Promotion]]&lt;=15,"10-15")</f>
        <v>0-2</v>
      </c>
      <c r="AR664" s="14">
        <v>2</v>
      </c>
      <c r="AS664" s="3" t="str" cm="1">
        <f t="array" ref="AS6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65" spans="1:45" x14ac:dyDescent="0.25">
      <c r="A665" s="12">
        <v>21</v>
      </c>
      <c r="B665" s="12" t="str" cm="1">
        <f t="array" ref="B665">_xlfn.IFS(HR_Analytics[[#This Row],[Age]]&lt;=30,"Below 30",HR_Analytics[[#This Row],[Age]]&lt;=40,"30-40",HR_Analytics[[#This Row],[Age]]&lt;=60,"40-60")</f>
        <v>Below 30</v>
      </c>
      <c r="C665" s="9" t="s">
        <v>10</v>
      </c>
      <c r="D665" s="9" t="s">
        <v>11</v>
      </c>
      <c r="E665" s="9" t="s">
        <v>19</v>
      </c>
      <c r="F665" s="3">
        <v>18</v>
      </c>
      <c r="G665" s="3" t="str" cm="1">
        <f t="array" ref="G665">_xlfn.IFS(HR_Analytics[[#This Row],[Distance From Home]]&lt;=5,"1-5",HR_Analytics[[#This Row],[Distance From Home]]&lt;=10,"5-10",HR_Analytics[[#This Row],[Distance From Home]]&lt;=15,"10-15",HR_Analytics[[#This Row],[Distance From Home]]&lt;=20,"15-20",HR_Analytics[[#This Row],[Distance From Home]]&gt;20,"Above 20")</f>
        <v>15-20</v>
      </c>
      <c r="H665" s="3">
        <v>1</v>
      </c>
      <c r="I665" s="9" t="str">
        <f>VLOOKUP(H665,Mapping!$J$2:$K$6,2,0)</f>
        <v>Below College</v>
      </c>
      <c r="J665" s="9" t="s">
        <v>23</v>
      </c>
      <c r="K665" s="3">
        <v>923</v>
      </c>
      <c r="L665" s="3">
        <v>4</v>
      </c>
      <c r="M665" s="9" t="str">
        <f>VLOOKUP(L665,Mapping!$A$2:$B$5,2,0)</f>
        <v>Satisfied</v>
      </c>
      <c r="N665" s="9" t="s">
        <v>14</v>
      </c>
      <c r="O665" s="3">
        <v>3</v>
      </c>
      <c r="P665" s="9" t="str">
        <f>VLOOKUP(O665,Mapping!$A$9:$B$12,2,0)</f>
        <v>High</v>
      </c>
      <c r="Q665" s="3">
        <v>1</v>
      </c>
      <c r="R665" s="9" t="str">
        <f>VLOOKUP(Q665,Mapping!$A$16:$B$20,2,0)</f>
        <v>Entry Level</v>
      </c>
      <c r="S665" s="9" t="s">
        <v>21</v>
      </c>
      <c r="T665" s="3">
        <v>4</v>
      </c>
      <c r="U665" s="9" t="str">
        <f>VLOOKUP(T665,Mapping!$E$9:$F$12,2,0)</f>
        <v>Satisfied</v>
      </c>
      <c r="V665" s="9" t="s">
        <v>16</v>
      </c>
      <c r="W665" s="5">
        <v>2693</v>
      </c>
      <c r="X665" s="3">
        <v>1</v>
      </c>
      <c r="Y665" s="9" t="s">
        <v>17</v>
      </c>
      <c r="Z665" s="4">
        <v>19</v>
      </c>
      <c r="AA665" s="24">
        <f>HR_Analytics[[#This Row],[Salary Hike]]/100</f>
        <v>0.19</v>
      </c>
      <c r="AB665" s="3">
        <v>3</v>
      </c>
      <c r="AC665" s="9" t="str">
        <f>VLOOKUP(AB665,Mapping!$E$2:$F$3,2,0)</f>
        <v>Excellent</v>
      </c>
      <c r="AD665" s="3">
        <v>1</v>
      </c>
      <c r="AE665" s="9" t="str">
        <f>VLOOKUP(AD665,Mapping!$E$16:$F$19,2,0)</f>
        <v>Very Dissatisfied</v>
      </c>
      <c r="AF665" s="3">
        <v>0</v>
      </c>
      <c r="AG665" s="3">
        <v>1</v>
      </c>
      <c r="AH665" s="3" t="str" cm="1">
        <f t="array" ref="AH665">_xlfn.IFS(HR_Analytics[[#This Row],[Total Working Years]]&lt;=2,"0-2",HR_Analytics[[#This Row],[Total Working Years]]&lt;=5,"2-5",HR_Analytics[[#This Row],[Total Working Years]]&lt;=10,"5-10",HR_Analytics[[#This Row],[Total Working Years]]&lt;=20,"10-20",HR_Analytics[[#This Row],[Total Working Years]]&lt;=40,"20-40")</f>
        <v>0-2</v>
      </c>
      <c r="AI665" s="3">
        <v>3</v>
      </c>
      <c r="AJ665" s="3">
        <v>2</v>
      </c>
      <c r="AK665" s="9" t="str">
        <f>VLOOKUP(AJ665,Mapping!$J$10:$K$13,2,0)</f>
        <v>Good</v>
      </c>
      <c r="AL665" s="3">
        <v>1</v>
      </c>
      <c r="AM665" s="3" t="str" cm="1">
        <f t="array" ref="AM665">_xlfn.IFS(HR_Analytics[[#This Row],[Years At Company]]&lt;=2,"0-2",HR_Analytics[[#This Row],[Years At Company]]&lt;=5,"2-5",HR_Analytics[[#This Row],[Years At Company]]&lt;=10,"5-10",HR_Analytics[[#This Row],[Years At Company]]&lt;=20,"10-20",HR_Analytics[[#This Row],[Years At Company]]&lt;=40,"20-40")</f>
        <v>0-2</v>
      </c>
      <c r="AN665" s="3">
        <v>0</v>
      </c>
      <c r="AO665" s="3" t="str" cm="1">
        <f t="array" ref="AO665">_xlfn.IFS(HR_Analytics[[#This Row],[Years In Current Role]]&lt;=2,"0-2",HR_Analytics[[#This Row],[Years In Current Role]]&lt;=5,"2-5",HR_Analytics[[#This Row],[Years In Current Role]]&lt;=10,"5-10",HR_Analytics[[#This Row],[Years In Current Role]]&lt;=15,"10-15",HR_Analytics[[#This Row],[Years In Current Role]]&gt;15,"Above 15")</f>
        <v>0-2</v>
      </c>
      <c r="AP665" s="3">
        <v>0</v>
      </c>
      <c r="AQ665" s="14" t="str" cm="1">
        <f t="array" ref="AQ665">_xlfn.IFS(HR_Analytics[[#This Row],[Years Since Last Promotion]]&lt;=2,"0-2",HR_Analytics[[#This Row],[Years Since Last Promotion]]&lt;=5,"2-5",HR_Analytics[[#This Row],[Years Since Last Promotion]]&lt;=10,"5-10",HR_Analytics[[#This Row],[Years Since Last Promotion]]&lt;=15,"10-15")</f>
        <v>0-2</v>
      </c>
      <c r="AR665" s="14">
        <v>0</v>
      </c>
      <c r="AS665" s="3" t="str" cm="1">
        <f t="array" ref="AS6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66" spans="1:45" x14ac:dyDescent="0.25">
      <c r="A666" s="12">
        <v>36</v>
      </c>
      <c r="B666" s="12" t="str" cm="1">
        <f t="array" ref="B666">_xlfn.IFS(HR_Analytics[[#This Row],[Age]]&lt;=30,"Below 30",HR_Analytics[[#This Row],[Age]]&lt;=40,"30-40",HR_Analytics[[#This Row],[Age]]&lt;=60,"40-60")</f>
        <v>30-40</v>
      </c>
      <c r="C666" s="9" t="s">
        <v>17</v>
      </c>
      <c r="D666" s="9" t="s">
        <v>11</v>
      </c>
      <c r="E666" s="9" t="s">
        <v>19</v>
      </c>
      <c r="F666" s="3">
        <v>14</v>
      </c>
      <c r="G666" s="3" t="str" cm="1">
        <f t="array" ref="G666">_xlfn.IFS(HR_Analytics[[#This Row],[Distance From Home]]&lt;=5,"1-5",HR_Analytics[[#This Row],[Distance From Home]]&lt;=10,"5-10",HR_Analytics[[#This Row],[Distance From Home]]&lt;=15,"10-15",HR_Analytics[[#This Row],[Distance From Home]]&lt;=20,"15-20",HR_Analytics[[#This Row],[Distance From Home]]&gt;20,"Above 20")</f>
        <v>10-15</v>
      </c>
      <c r="H666" s="3">
        <v>1</v>
      </c>
      <c r="I666" s="9" t="str">
        <f>VLOOKUP(H666,Mapping!$J$2:$K$6,2,0)</f>
        <v>Below College</v>
      </c>
      <c r="J666" s="9" t="s">
        <v>13</v>
      </c>
      <c r="K666" s="3">
        <v>924</v>
      </c>
      <c r="L666" s="3">
        <v>3</v>
      </c>
      <c r="M666" s="9" t="str">
        <f>VLOOKUP(L666,Mapping!$A$2:$B$5,2,0)</f>
        <v>Neutral</v>
      </c>
      <c r="N666" s="9" t="s">
        <v>20</v>
      </c>
      <c r="O666" s="3">
        <v>3</v>
      </c>
      <c r="P666" s="9" t="str">
        <f>VLOOKUP(O666,Mapping!$A$9:$B$12,2,0)</f>
        <v>High</v>
      </c>
      <c r="Q666" s="3">
        <v>2</v>
      </c>
      <c r="R666" s="9" t="str">
        <f>VLOOKUP(Q666,Mapping!$A$16:$B$20,2,0)</f>
        <v>Junior</v>
      </c>
      <c r="S666" s="9" t="s">
        <v>28</v>
      </c>
      <c r="T666" s="3">
        <v>4</v>
      </c>
      <c r="U666" s="9" t="str">
        <f>VLOOKUP(T666,Mapping!$E$9:$F$12,2,0)</f>
        <v>Satisfied</v>
      </c>
      <c r="V666" s="9" t="s">
        <v>22</v>
      </c>
      <c r="W666" s="5">
        <v>6586</v>
      </c>
      <c r="X666" s="3">
        <v>0</v>
      </c>
      <c r="Y666" s="9" t="s">
        <v>10</v>
      </c>
      <c r="Z666" s="4">
        <v>17</v>
      </c>
      <c r="AA666" s="24">
        <f>HR_Analytics[[#This Row],[Salary Hike]]/100</f>
        <v>0.17</v>
      </c>
      <c r="AB666" s="3">
        <v>3</v>
      </c>
      <c r="AC666" s="9" t="str">
        <f>VLOOKUP(AB666,Mapping!$E$2:$F$3,2,0)</f>
        <v>Excellent</v>
      </c>
      <c r="AD666" s="3">
        <v>1</v>
      </c>
      <c r="AE666" s="9" t="str">
        <f>VLOOKUP(AD666,Mapping!$E$16:$F$19,2,0)</f>
        <v>Very Dissatisfied</v>
      </c>
      <c r="AF666" s="3">
        <v>1</v>
      </c>
      <c r="AG666" s="3">
        <v>17</v>
      </c>
      <c r="AH666" s="3" t="str" cm="1">
        <f t="array" ref="AH666">_xlfn.IFS(HR_Analytics[[#This Row],[Total Working Years]]&lt;=2,"0-2",HR_Analytics[[#This Row],[Total Working Years]]&lt;=5,"2-5",HR_Analytics[[#This Row],[Total Working Years]]&lt;=10,"5-10",HR_Analytics[[#This Row],[Total Working Years]]&lt;=20,"10-20",HR_Analytics[[#This Row],[Total Working Years]]&lt;=40,"20-40")</f>
        <v>10-20</v>
      </c>
      <c r="AI666" s="3">
        <v>2</v>
      </c>
      <c r="AJ666" s="3">
        <v>2</v>
      </c>
      <c r="AK666" s="9" t="str">
        <f>VLOOKUP(AJ666,Mapping!$J$10:$K$13,2,0)</f>
        <v>Good</v>
      </c>
      <c r="AL666" s="3">
        <v>16</v>
      </c>
      <c r="AM666" s="3" t="str" cm="1">
        <f t="array" ref="AM666">_xlfn.IFS(HR_Analytics[[#This Row],[Years At Company]]&lt;=2,"0-2",HR_Analytics[[#This Row],[Years At Company]]&lt;=5,"2-5",HR_Analytics[[#This Row],[Years At Company]]&lt;=10,"5-10",HR_Analytics[[#This Row],[Years At Company]]&lt;=20,"10-20",HR_Analytics[[#This Row],[Years At Company]]&lt;=40,"20-40")</f>
        <v>10-20</v>
      </c>
      <c r="AN666" s="3">
        <v>8</v>
      </c>
      <c r="AO666" s="3" t="str" cm="1">
        <f t="array" ref="AO666">_xlfn.IFS(HR_Analytics[[#This Row],[Years In Current Role]]&lt;=2,"0-2",HR_Analytics[[#This Row],[Years In Current Role]]&lt;=5,"2-5",HR_Analytics[[#This Row],[Years In Current Role]]&lt;=10,"5-10",HR_Analytics[[#This Row],[Years In Current Role]]&lt;=15,"10-15",HR_Analytics[[#This Row],[Years In Current Role]]&gt;15,"Above 15")</f>
        <v>5-10</v>
      </c>
      <c r="AP666" s="3">
        <v>4</v>
      </c>
      <c r="AQ666" s="14" t="str" cm="1">
        <f t="array" ref="AQ666">_xlfn.IFS(HR_Analytics[[#This Row],[Years Since Last Promotion]]&lt;=2,"0-2",HR_Analytics[[#This Row],[Years Since Last Promotion]]&lt;=5,"2-5",HR_Analytics[[#This Row],[Years Since Last Promotion]]&lt;=10,"5-10",HR_Analytics[[#This Row],[Years Since Last Promotion]]&lt;=15,"10-15")</f>
        <v>2-5</v>
      </c>
      <c r="AR666" s="14">
        <v>11</v>
      </c>
      <c r="AS666" s="3" t="str" cm="1">
        <f t="array" ref="AS6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667" spans="1:45" x14ac:dyDescent="0.25">
      <c r="A667" s="12">
        <v>47</v>
      </c>
      <c r="B667" s="12" t="str" cm="1">
        <f t="array" ref="B667">_xlfn.IFS(HR_Analytics[[#This Row],[Age]]&lt;=30,"Below 30",HR_Analytics[[#This Row],[Age]]&lt;=40,"30-40",HR_Analytics[[#This Row],[Age]]&lt;=60,"40-60")</f>
        <v>40-60</v>
      </c>
      <c r="C667" s="9" t="s">
        <v>17</v>
      </c>
      <c r="D667" s="9" t="s">
        <v>11</v>
      </c>
      <c r="E667" s="9" t="s">
        <v>12</v>
      </c>
      <c r="F667" s="3">
        <v>2</v>
      </c>
      <c r="G667" s="3" t="str" cm="1">
        <f t="array" ref="G667">_xlfn.IFS(HR_Analytics[[#This Row],[Distance From Home]]&lt;=5,"1-5",HR_Analytics[[#This Row],[Distance From Home]]&lt;=10,"5-10",HR_Analytics[[#This Row],[Distance From Home]]&lt;=15,"10-15",HR_Analytics[[#This Row],[Distance From Home]]&lt;=20,"15-20",HR_Analytics[[#This Row],[Distance From Home]]&gt;20,"Above 20")</f>
        <v>1-5</v>
      </c>
      <c r="H667" s="3">
        <v>4</v>
      </c>
      <c r="I667" s="9" t="str">
        <f>VLOOKUP(H667,Mapping!$J$2:$K$6,2,0)</f>
        <v>Masters</v>
      </c>
      <c r="J667" s="9" t="s">
        <v>13</v>
      </c>
      <c r="K667" s="3">
        <v>925</v>
      </c>
      <c r="L667" s="3">
        <v>4</v>
      </c>
      <c r="M667" s="9" t="str">
        <f>VLOOKUP(L667,Mapping!$A$2:$B$5,2,0)</f>
        <v>Satisfied</v>
      </c>
      <c r="N667" s="9" t="s">
        <v>14</v>
      </c>
      <c r="O667" s="3">
        <v>2</v>
      </c>
      <c r="P667" s="9" t="str">
        <f>VLOOKUP(O667,Mapping!$A$9:$B$12,2,0)</f>
        <v>Medium</v>
      </c>
      <c r="Q667" s="3">
        <v>1</v>
      </c>
      <c r="R667" s="9" t="str">
        <f>VLOOKUP(Q667,Mapping!$A$16:$B$20,2,0)</f>
        <v>Entry Level</v>
      </c>
      <c r="S667" s="9" t="s">
        <v>31</v>
      </c>
      <c r="T667" s="3">
        <v>4</v>
      </c>
      <c r="U667" s="9" t="str">
        <f>VLOOKUP(T667,Mapping!$E$9:$F$12,2,0)</f>
        <v>Satisfied</v>
      </c>
      <c r="V667" s="9" t="s">
        <v>16</v>
      </c>
      <c r="W667" s="5">
        <v>3294</v>
      </c>
      <c r="X667" s="3">
        <v>1</v>
      </c>
      <c r="Y667" s="9" t="s">
        <v>10</v>
      </c>
      <c r="Z667" s="4">
        <v>18</v>
      </c>
      <c r="AA667" s="24">
        <f>HR_Analytics[[#This Row],[Salary Hike]]/100</f>
        <v>0.18</v>
      </c>
      <c r="AB667" s="3">
        <v>3</v>
      </c>
      <c r="AC667" s="9" t="str">
        <f>VLOOKUP(AB667,Mapping!$E$2:$F$3,2,0)</f>
        <v>Excellent</v>
      </c>
      <c r="AD667" s="3">
        <v>1</v>
      </c>
      <c r="AE667" s="9" t="str">
        <f>VLOOKUP(AD667,Mapping!$E$16:$F$19,2,0)</f>
        <v>Very Dissatisfied</v>
      </c>
      <c r="AF667" s="3">
        <v>0</v>
      </c>
      <c r="AG667" s="3">
        <v>3</v>
      </c>
      <c r="AH667" s="3" t="str" cm="1">
        <f t="array" ref="AH667">_xlfn.IFS(HR_Analytics[[#This Row],[Total Working Years]]&lt;=2,"0-2",HR_Analytics[[#This Row],[Total Working Years]]&lt;=5,"2-5",HR_Analytics[[#This Row],[Total Working Years]]&lt;=10,"5-10",HR_Analytics[[#This Row],[Total Working Years]]&lt;=20,"10-20",HR_Analytics[[#This Row],[Total Working Years]]&lt;=40,"20-40")</f>
        <v>2-5</v>
      </c>
      <c r="AI667" s="3">
        <v>3</v>
      </c>
      <c r="AJ667" s="3">
        <v>2</v>
      </c>
      <c r="AK667" s="9" t="str">
        <f>VLOOKUP(AJ667,Mapping!$J$10:$K$13,2,0)</f>
        <v>Good</v>
      </c>
      <c r="AL667" s="3">
        <v>3</v>
      </c>
      <c r="AM667" s="3" t="str" cm="1">
        <f t="array" ref="AM667">_xlfn.IFS(HR_Analytics[[#This Row],[Years At Company]]&lt;=2,"0-2",HR_Analytics[[#This Row],[Years At Company]]&lt;=5,"2-5",HR_Analytics[[#This Row],[Years At Company]]&lt;=10,"5-10",HR_Analytics[[#This Row],[Years At Company]]&lt;=20,"10-20",HR_Analytics[[#This Row],[Years At Company]]&lt;=40,"20-40")</f>
        <v>2-5</v>
      </c>
      <c r="AN667" s="3">
        <v>2</v>
      </c>
      <c r="AO667" s="3" t="str" cm="1">
        <f t="array" ref="AO667">_xlfn.IFS(HR_Analytics[[#This Row],[Years In Current Role]]&lt;=2,"0-2",HR_Analytics[[#This Row],[Years In Current Role]]&lt;=5,"2-5",HR_Analytics[[#This Row],[Years In Current Role]]&lt;=10,"5-10",HR_Analytics[[#This Row],[Years In Current Role]]&lt;=15,"10-15",HR_Analytics[[#This Row],[Years In Current Role]]&gt;15,"Above 15")</f>
        <v>0-2</v>
      </c>
      <c r="AP667" s="3">
        <v>1</v>
      </c>
      <c r="AQ667" s="14" t="str" cm="1">
        <f t="array" ref="AQ667">_xlfn.IFS(HR_Analytics[[#This Row],[Years Since Last Promotion]]&lt;=2,"0-2",HR_Analytics[[#This Row],[Years Since Last Promotion]]&lt;=5,"2-5",HR_Analytics[[#This Row],[Years Since Last Promotion]]&lt;=10,"5-10",HR_Analytics[[#This Row],[Years Since Last Promotion]]&lt;=15,"10-15")</f>
        <v>0-2</v>
      </c>
      <c r="AR667" s="14">
        <v>2</v>
      </c>
      <c r="AS667" s="3" t="str" cm="1">
        <f t="array" ref="AS6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68" spans="1:45" x14ac:dyDescent="0.25">
      <c r="A668" s="12">
        <v>22</v>
      </c>
      <c r="B668" s="12" t="str" cm="1">
        <f t="array" ref="B668">_xlfn.IFS(HR_Analytics[[#This Row],[Age]]&lt;=30,"Below 30",HR_Analytics[[#This Row],[Age]]&lt;=40,"30-40",HR_Analytics[[#This Row],[Age]]&lt;=60,"40-60")</f>
        <v>Below 30</v>
      </c>
      <c r="C668" s="9" t="s">
        <v>10</v>
      </c>
      <c r="D668" s="9" t="s">
        <v>11</v>
      </c>
      <c r="E668" s="9" t="s">
        <v>19</v>
      </c>
      <c r="F668" s="3">
        <v>3</v>
      </c>
      <c r="G668" s="3" t="str" cm="1">
        <f t="array" ref="G668">_xlfn.IFS(HR_Analytics[[#This Row],[Distance From Home]]&lt;=5,"1-5",HR_Analytics[[#This Row],[Distance From Home]]&lt;=10,"5-10",HR_Analytics[[#This Row],[Distance From Home]]&lt;=15,"10-15",HR_Analytics[[#This Row],[Distance From Home]]&lt;=20,"15-20",HR_Analytics[[#This Row],[Distance From Home]]&gt;20,"Above 20")</f>
        <v>1-5</v>
      </c>
      <c r="H668" s="3">
        <v>1</v>
      </c>
      <c r="I668" s="9" t="str">
        <f>VLOOKUP(H668,Mapping!$J$2:$K$6,2,0)</f>
        <v>Below College</v>
      </c>
      <c r="J668" s="9" t="s">
        <v>13</v>
      </c>
      <c r="K668" s="3">
        <v>926</v>
      </c>
      <c r="L668" s="3">
        <v>2</v>
      </c>
      <c r="M668" s="9" t="str">
        <f>VLOOKUP(L668,Mapping!$A$2:$B$5,2,0)</f>
        <v>Dissatisfied</v>
      </c>
      <c r="N668" s="9" t="s">
        <v>14</v>
      </c>
      <c r="O668" s="3">
        <v>3</v>
      </c>
      <c r="P668" s="9" t="str">
        <f>VLOOKUP(O668,Mapping!$A$9:$B$12,2,0)</f>
        <v>High</v>
      </c>
      <c r="Q668" s="3">
        <v>2</v>
      </c>
      <c r="R668" s="9" t="str">
        <f>VLOOKUP(Q668,Mapping!$A$16:$B$20,2,0)</f>
        <v>Junior</v>
      </c>
      <c r="S668" s="9" t="s">
        <v>27</v>
      </c>
      <c r="T668" s="3">
        <v>3</v>
      </c>
      <c r="U668" s="9" t="str">
        <f>VLOOKUP(T668,Mapping!$E$9:$F$12,2,0)</f>
        <v>Neutral</v>
      </c>
      <c r="V668" s="9" t="s">
        <v>22</v>
      </c>
      <c r="W668" s="5">
        <v>4171</v>
      </c>
      <c r="X668" s="3">
        <v>0</v>
      </c>
      <c r="Y668" s="9" t="s">
        <v>10</v>
      </c>
      <c r="Z668" s="4">
        <v>19</v>
      </c>
      <c r="AA668" s="24">
        <f>HR_Analytics[[#This Row],[Salary Hike]]/100</f>
        <v>0.19</v>
      </c>
      <c r="AB668" s="3">
        <v>3</v>
      </c>
      <c r="AC668" s="9" t="str">
        <f>VLOOKUP(AB668,Mapping!$E$2:$F$3,2,0)</f>
        <v>Excellent</v>
      </c>
      <c r="AD668" s="3">
        <v>1</v>
      </c>
      <c r="AE668" s="9" t="str">
        <f>VLOOKUP(AD668,Mapping!$E$16:$F$19,2,0)</f>
        <v>Very Dissatisfied</v>
      </c>
      <c r="AF668" s="3">
        <v>1</v>
      </c>
      <c r="AG668" s="3">
        <v>4</v>
      </c>
      <c r="AH668" s="3" t="str" cm="1">
        <f t="array" ref="AH668">_xlfn.IFS(HR_Analytics[[#This Row],[Total Working Years]]&lt;=2,"0-2",HR_Analytics[[#This Row],[Total Working Years]]&lt;=5,"2-5",HR_Analytics[[#This Row],[Total Working Years]]&lt;=10,"5-10",HR_Analytics[[#This Row],[Total Working Years]]&lt;=20,"10-20",HR_Analytics[[#This Row],[Total Working Years]]&lt;=40,"20-40")</f>
        <v>2-5</v>
      </c>
      <c r="AI668" s="3">
        <v>3</v>
      </c>
      <c r="AJ668" s="3">
        <v>4</v>
      </c>
      <c r="AK668" s="9" t="str">
        <f>VLOOKUP(AJ668,Mapping!$J$10:$K$13,2,0)</f>
        <v>Best</v>
      </c>
      <c r="AL668" s="3">
        <v>3</v>
      </c>
      <c r="AM668" s="3" t="str" cm="1">
        <f t="array" ref="AM668">_xlfn.IFS(HR_Analytics[[#This Row],[Years At Company]]&lt;=2,"0-2",HR_Analytics[[#This Row],[Years At Company]]&lt;=5,"2-5",HR_Analytics[[#This Row],[Years At Company]]&lt;=10,"5-10",HR_Analytics[[#This Row],[Years At Company]]&lt;=20,"10-20",HR_Analytics[[#This Row],[Years At Company]]&lt;=40,"20-40")</f>
        <v>2-5</v>
      </c>
      <c r="AN668" s="3">
        <v>2</v>
      </c>
      <c r="AO668" s="3" t="str" cm="1">
        <f t="array" ref="AO668">_xlfn.IFS(HR_Analytics[[#This Row],[Years In Current Role]]&lt;=2,"0-2",HR_Analytics[[#This Row],[Years In Current Role]]&lt;=5,"2-5",HR_Analytics[[#This Row],[Years In Current Role]]&lt;=10,"5-10",HR_Analytics[[#This Row],[Years In Current Role]]&lt;=15,"10-15",HR_Analytics[[#This Row],[Years In Current Role]]&gt;15,"Above 15")</f>
        <v>0-2</v>
      </c>
      <c r="AP668" s="3">
        <v>0</v>
      </c>
      <c r="AQ668" s="14" t="str" cm="1">
        <f t="array" ref="AQ668">_xlfn.IFS(HR_Analytics[[#This Row],[Years Since Last Promotion]]&lt;=2,"0-2",HR_Analytics[[#This Row],[Years Since Last Promotion]]&lt;=5,"2-5",HR_Analytics[[#This Row],[Years Since Last Promotion]]&lt;=10,"5-10",HR_Analytics[[#This Row],[Years Since Last Promotion]]&lt;=15,"10-15")</f>
        <v>0-2</v>
      </c>
      <c r="AR668" s="14">
        <v>2</v>
      </c>
      <c r="AS668" s="3" t="str" cm="1">
        <f t="array" ref="AS6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69" spans="1:45" x14ac:dyDescent="0.25">
      <c r="A669" s="12">
        <v>41</v>
      </c>
      <c r="B669" s="12" t="str" cm="1">
        <f t="array" ref="B669">_xlfn.IFS(HR_Analytics[[#This Row],[Age]]&lt;=30,"Below 30",HR_Analytics[[#This Row],[Age]]&lt;=40,"30-40",HR_Analytics[[#This Row],[Age]]&lt;=60,"40-60")</f>
        <v>40-60</v>
      </c>
      <c r="C669" s="9" t="s">
        <v>10</v>
      </c>
      <c r="D669" s="9" t="s">
        <v>11</v>
      </c>
      <c r="E669" s="9" t="s">
        <v>19</v>
      </c>
      <c r="F669" s="3">
        <v>2</v>
      </c>
      <c r="G669" s="3" t="str" cm="1">
        <f t="array" ref="G669">_xlfn.IFS(HR_Analytics[[#This Row],[Distance From Home]]&lt;=5,"1-5",HR_Analytics[[#This Row],[Distance From Home]]&lt;=10,"5-10",HR_Analytics[[#This Row],[Distance From Home]]&lt;=15,"10-15",HR_Analytics[[#This Row],[Distance From Home]]&lt;=20,"15-20",HR_Analytics[[#This Row],[Distance From Home]]&gt;20,"Above 20")</f>
        <v>1-5</v>
      </c>
      <c r="H669" s="3">
        <v>4</v>
      </c>
      <c r="I669" s="9" t="str">
        <f>VLOOKUP(H669,Mapping!$J$2:$K$6,2,0)</f>
        <v>Masters</v>
      </c>
      <c r="J669" s="9" t="s">
        <v>13</v>
      </c>
      <c r="K669" s="3">
        <v>927</v>
      </c>
      <c r="L669" s="3">
        <v>2</v>
      </c>
      <c r="M669" s="9" t="str">
        <f>VLOOKUP(L669,Mapping!$A$2:$B$5,2,0)</f>
        <v>Dissatisfied</v>
      </c>
      <c r="N669" s="9" t="s">
        <v>14</v>
      </c>
      <c r="O669" s="3">
        <v>1</v>
      </c>
      <c r="P669" s="9" t="str">
        <f>VLOOKUP(O669,Mapping!$A$9:$B$12,2,0)</f>
        <v>Low</v>
      </c>
      <c r="Q669" s="3">
        <v>1</v>
      </c>
      <c r="R669" s="9" t="str">
        <f>VLOOKUP(Q669,Mapping!$A$16:$B$20,2,0)</f>
        <v>Entry Level</v>
      </c>
      <c r="S669" s="9" t="s">
        <v>24</v>
      </c>
      <c r="T669" s="3">
        <v>4</v>
      </c>
      <c r="U669" s="9" t="str">
        <f>VLOOKUP(T669,Mapping!$E$9:$F$12,2,0)</f>
        <v>Satisfied</v>
      </c>
      <c r="V669" s="9" t="s">
        <v>26</v>
      </c>
      <c r="W669" s="5">
        <v>2778</v>
      </c>
      <c r="X669" s="3">
        <v>4</v>
      </c>
      <c r="Y669" s="9" t="s">
        <v>10</v>
      </c>
      <c r="Z669" s="4">
        <v>13</v>
      </c>
      <c r="AA669" s="24">
        <f>HR_Analytics[[#This Row],[Salary Hike]]/100</f>
        <v>0.13</v>
      </c>
      <c r="AB669" s="3">
        <v>3</v>
      </c>
      <c r="AC669" s="9" t="str">
        <f>VLOOKUP(AB669,Mapping!$E$2:$F$3,2,0)</f>
        <v>Excellent</v>
      </c>
      <c r="AD669" s="3">
        <v>3</v>
      </c>
      <c r="AE669" s="9" t="str">
        <f>VLOOKUP(AD669,Mapping!$E$16:$F$19,2,0)</f>
        <v>Neutral</v>
      </c>
      <c r="AF669" s="3">
        <v>1</v>
      </c>
      <c r="AG669" s="3">
        <v>10</v>
      </c>
      <c r="AH669" s="3" t="str" cm="1">
        <f t="array" ref="AH669">_xlfn.IFS(HR_Analytics[[#This Row],[Total Working Years]]&lt;=2,"0-2",HR_Analytics[[#This Row],[Total Working Years]]&lt;=5,"2-5",HR_Analytics[[#This Row],[Total Working Years]]&lt;=10,"5-10",HR_Analytics[[#This Row],[Total Working Years]]&lt;=20,"10-20",HR_Analytics[[#This Row],[Total Working Years]]&lt;=40,"20-40")</f>
        <v>5-10</v>
      </c>
      <c r="AI669" s="3">
        <v>1</v>
      </c>
      <c r="AJ669" s="3">
        <v>2</v>
      </c>
      <c r="AK669" s="9" t="str">
        <f>VLOOKUP(AJ669,Mapping!$J$10:$K$13,2,0)</f>
        <v>Good</v>
      </c>
      <c r="AL669" s="3">
        <v>7</v>
      </c>
      <c r="AM669" s="3" t="str" cm="1">
        <f t="array" ref="AM669">_xlfn.IFS(HR_Analytics[[#This Row],[Years At Company]]&lt;=2,"0-2",HR_Analytics[[#This Row],[Years At Company]]&lt;=5,"2-5",HR_Analytics[[#This Row],[Years At Company]]&lt;=10,"5-10",HR_Analytics[[#This Row],[Years At Company]]&lt;=20,"10-20",HR_Analytics[[#This Row],[Years At Company]]&lt;=40,"20-40")</f>
        <v>5-10</v>
      </c>
      <c r="AN669" s="3">
        <v>7</v>
      </c>
      <c r="AO669" s="3" t="str" cm="1">
        <f t="array" ref="AO669">_xlfn.IFS(HR_Analytics[[#This Row],[Years In Current Role]]&lt;=2,"0-2",HR_Analytics[[#This Row],[Years In Current Role]]&lt;=5,"2-5",HR_Analytics[[#This Row],[Years In Current Role]]&lt;=10,"5-10",HR_Analytics[[#This Row],[Years In Current Role]]&lt;=15,"10-15",HR_Analytics[[#This Row],[Years In Current Role]]&gt;15,"Above 15")</f>
        <v>5-10</v>
      </c>
      <c r="AP669" s="3">
        <v>1</v>
      </c>
      <c r="AQ669" s="14" t="str" cm="1">
        <f t="array" ref="AQ669">_xlfn.IFS(HR_Analytics[[#This Row],[Years Since Last Promotion]]&lt;=2,"0-2",HR_Analytics[[#This Row],[Years Since Last Promotion]]&lt;=5,"2-5",HR_Analytics[[#This Row],[Years Since Last Promotion]]&lt;=10,"5-10",HR_Analytics[[#This Row],[Years Since Last Promotion]]&lt;=15,"10-15")</f>
        <v>0-2</v>
      </c>
      <c r="AR669" s="14">
        <v>0</v>
      </c>
      <c r="AS669" s="3" t="str" cm="1">
        <f t="array" ref="AS6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70" spans="1:45" x14ac:dyDescent="0.25">
      <c r="A670" s="12">
        <v>28</v>
      </c>
      <c r="B670" s="12" t="str" cm="1">
        <f t="array" ref="B670">_xlfn.IFS(HR_Analytics[[#This Row],[Age]]&lt;=30,"Below 30",HR_Analytics[[#This Row],[Age]]&lt;=40,"30-40",HR_Analytics[[#This Row],[Age]]&lt;=60,"40-60")</f>
        <v>Below 30</v>
      </c>
      <c r="C670" s="9" t="s">
        <v>17</v>
      </c>
      <c r="D670" s="9" t="s">
        <v>11</v>
      </c>
      <c r="E670" s="9" t="s">
        <v>19</v>
      </c>
      <c r="F670" s="3">
        <v>9</v>
      </c>
      <c r="G670" s="3" t="str" cm="1">
        <f t="array" ref="G670">_xlfn.IFS(HR_Analytics[[#This Row],[Distance From Home]]&lt;=5,"1-5",HR_Analytics[[#This Row],[Distance From Home]]&lt;=10,"5-10",HR_Analytics[[#This Row],[Distance From Home]]&lt;=15,"10-15",HR_Analytics[[#This Row],[Distance From Home]]&lt;=20,"15-20",HR_Analytics[[#This Row],[Distance From Home]]&gt;20,"Above 20")</f>
        <v>5-10</v>
      </c>
      <c r="H670" s="3">
        <v>3</v>
      </c>
      <c r="I670" s="9" t="str">
        <f>VLOOKUP(H670,Mapping!$J$2:$K$6,2,0)</f>
        <v>Bachelors</v>
      </c>
      <c r="J670" s="9" t="s">
        <v>25</v>
      </c>
      <c r="K670" s="3">
        <v>930</v>
      </c>
      <c r="L670" s="3">
        <v>3</v>
      </c>
      <c r="M670" s="9" t="str">
        <f>VLOOKUP(L670,Mapping!$A$2:$B$5,2,0)</f>
        <v>Neutral</v>
      </c>
      <c r="N670" s="9" t="s">
        <v>14</v>
      </c>
      <c r="O670" s="3">
        <v>3</v>
      </c>
      <c r="P670" s="9" t="str">
        <f>VLOOKUP(O670,Mapping!$A$9:$B$12,2,0)</f>
        <v>High</v>
      </c>
      <c r="Q670" s="3">
        <v>1</v>
      </c>
      <c r="R670" s="9" t="str">
        <f>VLOOKUP(Q670,Mapping!$A$16:$B$20,2,0)</f>
        <v>Entry Level</v>
      </c>
      <c r="S670" s="9" t="s">
        <v>21</v>
      </c>
      <c r="T670" s="3">
        <v>3</v>
      </c>
      <c r="U670" s="9" t="str">
        <f>VLOOKUP(T670,Mapping!$E$9:$F$12,2,0)</f>
        <v>Neutral</v>
      </c>
      <c r="V670" s="9" t="s">
        <v>26</v>
      </c>
      <c r="W670" s="5">
        <v>2377</v>
      </c>
      <c r="X670" s="3">
        <v>5</v>
      </c>
      <c r="Y670" s="9" t="s">
        <v>17</v>
      </c>
      <c r="Z670" s="4">
        <v>18</v>
      </c>
      <c r="AA670" s="24">
        <f>HR_Analytics[[#This Row],[Salary Hike]]/100</f>
        <v>0.18</v>
      </c>
      <c r="AB670" s="3">
        <v>3</v>
      </c>
      <c r="AC670" s="9" t="str">
        <f>VLOOKUP(AB670,Mapping!$E$2:$F$3,2,0)</f>
        <v>Excellent</v>
      </c>
      <c r="AD670" s="3">
        <v>2</v>
      </c>
      <c r="AE670" s="9" t="str">
        <f>VLOOKUP(AD670,Mapping!$E$16:$F$19,2,0)</f>
        <v>Dissatisfied</v>
      </c>
      <c r="AF670" s="3">
        <v>1</v>
      </c>
      <c r="AG670" s="3">
        <v>6</v>
      </c>
      <c r="AH670" s="3" t="str" cm="1">
        <f t="array" ref="AH670">_xlfn.IFS(HR_Analytics[[#This Row],[Total Working Years]]&lt;=2,"0-2",HR_Analytics[[#This Row],[Total Working Years]]&lt;=5,"2-5",HR_Analytics[[#This Row],[Total Working Years]]&lt;=10,"5-10",HR_Analytics[[#This Row],[Total Working Years]]&lt;=20,"10-20",HR_Analytics[[#This Row],[Total Working Years]]&lt;=40,"20-40")</f>
        <v>5-10</v>
      </c>
      <c r="AI670" s="3">
        <v>2</v>
      </c>
      <c r="AJ670" s="3">
        <v>3</v>
      </c>
      <c r="AK670" s="9" t="str">
        <f>VLOOKUP(AJ670,Mapping!$J$10:$K$13,2,0)</f>
        <v>Better</v>
      </c>
      <c r="AL670" s="3">
        <v>2</v>
      </c>
      <c r="AM670" s="3" t="str" cm="1">
        <f t="array" ref="AM670">_xlfn.IFS(HR_Analytics[[#This Row],[Years At Company]]&lt;=2,"0-2",HR_Analytics[[#This Row],[Years At Company]]&lt;=5,"2-5",HR_Analytics[[#This Row],[Years At Company]]&lt;=10,"5-10",HR_Analytics[[#This Row],[Years At Company]]&lt;=20,"10-20",HR_Analytics[[#This Row],[Years At Company]]&lt;=40,"20-40")</f>
        <v>0-2</v>
      </c>
      <c r="AN670" s="3">
        <v>2</v>
      </c>
      <c r="AO670" s="3" t="str" cm="1">
        <f t="array" ref="AO670">_xlfn.IFS(HR_Analytics[[#This Row],[Years In Current Role]]&lt;=2,"0-2",HR_Analytics[[#This Row],[Years In Current Role]]&lt;=5,"2-5",HR_Analytics[[#This Row],[Years In Current Role]]&lt;=10,"5-10",HR_Analytics[[#This Row],[Years In Current Role]]&lt;=15,"10-15",HR_Analytics[[#This Row],[Years In Current Role]]&gt;15,"Above 15")</f>
        <v>0-2</v>
      </c>
      <c r="AP670" s="3">
        <v>2</v>
      </c>
      <c r="AQ670" s="14" t="str" cm="1">
        <f t="array" ref="AQ670">_xlfn.IFS(HR_Analytics[[#This Row],[Years Since Last Promotion]]&lt;=2,"0-2",HR_Analytics[[#This Row],[Years Since Last Promotion]]&lt;=5,"2-5",HR_Analytics[[#This Row],[Years Since Last Promotion]]&lt;=10,"5-10",HR_Analytics[[#This Row],[Years Since Last Promotion]]&lt;=15,"10-15")</f>
        <v>0-2</v>
      </c>
      <c r="AR670" s="14">
        <v>2</v>
      </c>
      <c r="AS670" s="3" t="str" cm="1">
        <f t="array" ref="AS6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71" spans="1:45" x14ac:dyDescent="0.25">
      <c r="A671" s="12">
        <v>39</v>
      </c>
      <c r="B671" s="12" t="str" cm="1">
        <f t="array" ref="B671">_xlfn.IFS(HR_Analytics[[#This Row],[Age]]&lt;=30,"Below 30",HR_Analytics[[#This Row],[Age]]&lt;=40,"30-40",HR_Analytics[[#This Row],[Age]]&lt;=60,"40-60")</f>
        <v>30-40</v>
      </c>
      <c r="C671" s="9" t="s">
        <v>10</v>
      </c>
      <c r="D671" s="9" t="s">
        <v>11</v>
      </c>
      <c r="E671" s="9" t="s">
        <v>19</v>
      </c>
      <c r="F671" s="3">
        <v>6</v>
      </c>
      <c r="G671" s="3" t="str" cm="1">
        <f t="array" ref="G671">_xlfn.IFS(HR_Analytics[[#This Row],[Distance From Home]]&lt;=5,"1-5",HR_Analytics[[#This Row],[Distance From Home]]&lt;=10,"5-10",HR_Analytics[[#This Row],[Distance From Home]]&lt;=15,"10-15",HR_Analytics[[#This Row],[Distance From Home]]&lt;=20,"15-20",HR_Analytics[[#This Row],[Distance From Home]]&gt;20,"Above 20")</f>
        <v>5-10</v>
      </c>
      <c r="H671" s="3">
        <v>3</v>
      </c>
      <c r="I671" s="9" t="str">
        <f>VLOOKUP(H671,Mapping!$J$2:$K$6,2,0)</f>
        <v>Bachelors</v>
      </c>
      <c r="J671" s="9" t="s">
        <v>25</v>
      </c>
      <c r="K671" s="3">
        <v>932</v>
      </c>
      <c r="L671" s="3">
        <v>4</v>
      </c>
      <c r="M671" s="9" t="str">
        <f>VLOOKUP(L671,Mapping!$A$2:$B$5,2,0)</f>
        <v>Satisfied</v>
      </c>
      <c r="N671" s="9" t="s">
        <v>20</v>
      </c>
      <c r="O671" s="3">
        <v>3</v>
      </c>
      <c r="P671" s="9" t="str">
        <f>VLOOKUP(O671,Mapping!$A$9:$B$12,2,0)</f>
        <v>High</v>
      </c>
      <c r="Q671" s="3">
        <v>1</v>
      </c>
      <c r="R671" s="9" t="str">
        <f>VLOOKUP(Q671,Mapping!$A$16:$B$20,2,0)</f>
        <v>Entry Level</v>
      </c>
      <c r="S671" s="9" t="s">
        <v>24</v>
      </c>
      <c r="T671" s="3">
        <v>1</v>
      </c>
      <c r="U671" s="9" t="str">
        <f>VLOOKUP(T671,Mapping!$E$9:$F$12,2,0)</f>
        <v>Very Dissatisfied</v>
      </c>
      <c r="V671" s="9" t="s">
        <v>22</v>
      </c>
      <c r="W671" s="5">
        <v>2404</v>
      </c>
      <c r="X671" s="3">
        <v>7</v>
      </c>
      <c r="Y671" s="9" t="s">
        <v>10</v>
      </c>
      <c r="Z671" s="4">
        <v>21</v>
      </c>
      <c r="AA671" s="24">
        <f>HR_Analytics[[#This Row],[Salary Hike]]/100</f>
        <v>0.21</v>
      </c>
      <c r="AB671" s="3">
        <v>4</v>
      </c>
      <c r="AC671" s="9" t="str">
        <f>VLOOKUP(AB671,Mapping!$E$2:$F$3,2,0)</f>
        <v>Outstanding</v>
      </c>
      <c r="AD671" s="3">
        <v>4</v>
      </c>
      <c r="AE671" s="9" t="str">
        <f>VLOOKUP(AD671,Mapping!$E$16:$F$19,2,0)</f>
        <v>Satisfied</v>
      </c>
      <c r="AF671" s="3">
        <v>0</v>
      </c>
      <c r="AG671" s="3">
        <v>8</v>
      </c>
      <c r="AH671" s="3" t="str" cm="1">
        <f t="array" ref="AH671">_xlfn.IFS(HR_Analytics[[#This Row],[Total Working Years]]&lt;=2,"0-2",HR_Analytics[[#This Row],[Total Working Years]]&lt;=5,"2-5",HR_Analytics[[#This Row],[Total Working Years]]&lt;=10,"5-10",HR_Analytics[[#This Row],[Total Working Years]]&lt;=20,"10-20",HR_Analytics[[#This Row],[Total Working Years]]&lt;=40,"20-40")</f>
        <v>5-10</v>
      </c>
      <c r="AI671" s="3">
        <v>2</v>
      </c>
      <c r="AJ671" s="3">
        <v>1</v>
      </c>
      <c r="AK671" s="9" t="str">
        <f>VLOOKUP(AJ671,Mapping!$J$10:$K$13,2,0)</f>
        <v>Bad</v>
      </c>
      <c r="AL671" s="3">
        <v>2</v>
      </c>
      <c r="AM671" s="3" t="str" cm="1">
        <f t="array" ref="AM671">_xlfn.IFS(HR_Analytics[[#This Row],[Years At Company]]&lt;=2,"0-2",HR_Analytics[[#This Row],[Years At Company]]&lt;=5,"2-5",HR_Analytics[[#This Row],[Years At Company]]&lt;=10,"5-10",HR_Analytics[[#This Row],[Years At Company]]&lt;=20,"10-20",HR_Analytics[[#This Row],[Years At Company]]&lt;=40,"20-40")</f>
        <v>0-2</v>
      </c>
      <c r="AN671" s="3">
        <v>2</v>
      </c>
      <c r="AO671" s="3" t="str" cm="1">
        <f t="array" ref="AO671">_xlfn.IFS(HR_Analytics[[#This Row],[Years In Current Role]]&lt;=2,"0-2",HR_Analytics[[#This Row],[Years In Current Role]]&lt;=5,"2-5",HR_Analytics[[#This Row],[Years In Current Role]]&lt;=10,"5-10",HR_Analytics[[#This Row],[Years In Current Role]]&lt;=15,"10-15",HR_Analytics[[#This Row],[Years In Current Role]]&gt;15,"Above 15")</f>
        <v>0-2</v>
      </c>
      <c r="AP671" s="3">
        <v>2</v>
      </c>
      <c r="AQ671" s="14" t="str" cm="1">
        <f t="array" ref="AQ671">_xlfn.IFS(HR_Analytics[[#This Row],[Years Since Last Promotion]]&lt;=2,"0-2",HR_Analytics[[#This Row],[Years Since Last Promotion]]&lt;=5,"2-5",HR_Analytics[[#This Row],[Years Since Last Promotion]]&lt;=10,"5-10",HR_Analytics[[#This Row],[Years Since Last Promotion]]&lt;=15,"10-15")</f>
        <v>0-2</v>
      </c>
      <c r="AR671" s="14">
        <v>2</v>
      </c>
      <c r="AS671" s="3" t="str" cm="1">
        <f t="array" ref="AS6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72" spans="1:45" x14ac:dyDescent="0.25">
      <c r="A672" s="12">
        <v>27</v>
      </c>
      <c r="B672" s="12" t="str" cm="1">
        <f t="array" ref="B672">_xlfn.IFS(HR_Analytics[[#This Row],[Age]]&lt;=30,"Below 30",HR_Analytics[[#This Row],[Age]]&lt;=40,"30-40",HR_Analytics[[#This Row],[Age]]&lt;=60,"40-60")</f>
        <v>Below 30</v>
      </c>
      <c r="C672" s="9" t="s">
        <v>17</v>
      </c>
      <c r="D672" s="9" t="s">
        <v>11</v>
      </c>
      <c r="E672" s="9" t="s">
        <v>19</v>
      </c>
      <c r="F672" s="3">
        <v>4</v>
      </c>
      <c r="G672" s="3" t="str" cm="1">
        <f t="array" ref="G672">_xlfn.IFS(HR_Analytics[[#This Row],[Distance From Home]]&lt;=5,"1-5",HR_Analytics[[#This Row],[Distance From Home]]&lt;=10,"5-10",HR_Analytics[[#This Row],[Distance From Home]]&lt;=15,"10-15",HR_Analytics[[#This Row],[Distance From Home]]&lt;=20,"15-20",HR_Analytics[[#This Row],[Distance From Home]]&gt;20,"Above 20")</f>
        <v>1-5</v>
      </c>
      <c r="H672" s="3">
        <v>3</v>
      </c>
      <c r="I672" s="9" t="str">
        <f>VLOOKUP(H672,Mapping!$J$2:$K$6,2,0)</f>
        <v>Bachelors</v>
      </c>
      <c r="J672" s="9" t="s">
        <v>13</v>
      </c>
      <c r="K672" s="3">
        <v>933</v>
      </c>
      <c r="L672" s="3">
        <v>2</v>
      </c>
      <c r="M672" s="9" t="str">
        <f>VLOOKUP(L672,Mapping!$A$2:$B$5,2,0)</f>
        <v>Dissatisfied</v>
      </c>
      <c r="N672" s="9" t="s">
        <v>14</v>
      </c>
      <c r="O672" s="3">
        <v>3</v>
      </c>
      <c r="P672" s="9" t="str">
        <f>VLOOKUP(O672,Mapping!$A$9:$B$12,2,0)</f>
        <v>High</v>
      </c>
      <c r="Q672" s="3">
        <v>1</v>
      </c>
      <c r="R672" s="9" t="str">
        <f>VLOOKUP(Q672,Mapping!$A$16:$B$20,2,0)</f>
        <v>Entry Level</v>
      </c>
      <c r="S672" s="9" t="s">
        <v>21</v>
      </c>
      <c r="T672" s="3">
        <v>3</v>
      </c>
      <c r="U672" s="9" t="str">
        <f>VLOOKUP(T672,Mapping!$E$9:$F$12,2,0)</f>
        <v>Neutral</v>
      </c>
      <c r="V672" s="9" t="s">
        <v>16</v>
      </c>
      <c r="W672" s="5">
        <v>2318</v>
      </c>
      <c r="X672" s="3">
        <v>1</v>
      </c>
      <c r="Y672" s="9" t="s">
        <v>17</v>
      </c>
      <c r="Z672" s="4">
        <v>19</v>
      </c>
      <c r="AA672" s="24">
        <f>HR_Analytics[[#This Row],[Salary Hike]]/100</f>
        <v>0.19</v>
      </c>
      <c r="AB672" s="3">
        <v>3</v>
      </c>
      <c r="AC672" s="9" t="str">
        <f>VLOOKUP(AB672,Mapping!$E$2:$F$3,2,0)</f>
        <v>Excellent</v>
      </c>
      <c r="AD672" s="3">
        <v>3</v>
      </c>
      <c r="AE672" s="9" t="str">
        <f>VLOOKUP(AD672,Mapping!$E$16:$F$19,2,0)</f>
        <v>Neutral</v>
      </c>
      <c r="AF672" s="3">
        <v>0</v>
      </c>
      <c r="AG672" s="3">
        <v>1</v>
      </c>
      <c r="AH672" s="3" t="str" cm="1">
        <f t="array" ref="AH672">_xlfn.IFS(HR_Analytics[[#This Row],[Total Working Years]]&lt;=2,"0-2",HR_Analytics[[#This Row],[Total Working Years]]&lt;=5,"2-5",HR_Analytics[[#This Row],[Total Working Years]]&lt;=10,"5-10",HR_Analytics[[#This Row],[Total Working Years]]&lt;=20,"10-20",HR_Analytics[[#This Row],[Total Working Years]]&lt;=40,"20-40")</f>
        <v>0-2</v>
      </c>
      <c r="AI672" s="3">
        <v>2</v>
      </c>
      <c r="AJ672" s="3">
        <v>3</v>
      </c>
      <c r="AK672" s="9" t="str">
        <f>VLOOKUP(AJ672,Mapping!$J$10:$K$13,2,0)</f>
        <v>Better</v>
      </c>
      <c r="AL672" s="3">
        <v>1</v>
      </c>
      <c r="AM672" s="3" t="str" cm="1">
        <f t="array" ref="AM672">_xlfn.IFS(HR_Analytics[[#This Row],[Years At Company]]&lt;=2,"0-2",HR_Analytics[[#This Row],[Years At Company]]&lt;=5,"2-5",HR_Analytics[[#This Row],[Years At Company]]&lt;=10,"5-10",HR_Analytics[[#This Row],[Years At Company]]&lt;=20,"10-20",HR_Analytics[[#This Row],[Years At Company]]&lt;=40,"20-40")</f>
        <v>0-2</v>
      </c>
      <c r="AN672" s="3">
        <v>1</v>
      </c>
      <c r="AO672" s="3" t="str" cm="1">
        <f t="array" ref="AO672">_xlfn.IFS(HR_Analytics[[#This Row],[Years In Current Role]]&lt;=2,"0-2",HR_Analytics[[#This Row],[Years In Current Role]]&lt;=5,"2-5",HR_Analytics[[#This Row],[Years In Current Role]]&lt;=10,"5-10",HR_Analytics[[#This Row],[Years In Current Role]]&lt;=15,"10-15",HR_Analytics[[#This Row],[Years In Current Role]]&gt;15,"Above 15")</f>
        <v>0-2</v>
      </c>
      <c r="AP672" s="3">
        <v>0</v>
      </c>
      <c r="AQ672" s="14" t="str" cm="1">
        <f t="array" ref="AQ672">_xlfn.IFS(HR_Analytics[[#This Row],[Years Since Last Promotion]]&lt;=2,"0-2",HR_Analytics[[#This Row],[Years Since Last Promotion]]&lt;=5,"2-5",HR_Analytics[[#This Row],[Years Since Last Promotion]]&lt;=10,"5-10",HR_Analytics[[#This Row],[Years Since Last Promotion]]&lt;=15,"10-15")</f>
        <v>0-2</v>
      </c>
      <c r="AR672" s="14">
        <v>0</v>
      </c>
      <c r="AS672" s="3" t="str" cm="1">
        <f t="array" ref="AS6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73" spans="1:45" x14ac:dyDescent="0.25">
      <c r="A673" s="12">
        <v>34</v>
      </c>
      <c r="B673" s="12" t="str" cm="1">
        <f t="array" ref="B673">_xlfn.IFS(HR_Analytics[[#This Row],[Age]]&lt;=30,"Below 30",HR_Analytics[[#This Row],[Age]]&lt;=40,"30-40",HR_Analytics[[#This Row],[Age]]&lt;=60,"40-60")</f>
        <v>30-40</v>
      </c>
      <c r="C673" s="9" t="s">
        <v>17</v>
      </c>
      <c r="D673" s="9" t="s">
        <v>11</v>
      </c>
      <c r="E673" s="9" t="s">
        <v>19</v>
      </c>
      <c r="F673" s="3">
        <v>10</v>
      </c>
      <c r="G673" s="3" t="str" cm="1">
        <f t="array" ref="G673">_xlfn.IFS(HR_Analytics[[#This Row],[Distance From Home]]&lt;=5,"1-5",HR_Analytics[[#This Row],[Distance From Home]]&lt;=10,"5-10",HR_Analytics[[#This Row],[Distance From Home]]&lt;=15,"10-15",HR_Analytics[[#This Row],[Distance From Home]]&lt;=20,"15-20",HR_Analytics[[#This Row],[Distance From Home]]&gt;20,"Above 20")</f>
        <v>5-10</v>
      </c>
      <c r="H673" s="3">
        <v>3</v>
      </c>
      <c r="I673" s="9" t="str">
        <f>VLOOKUP(H673,Mapping!$J$2:$K$6,2,0)</f>
        <v>Bachelors</v>
      </c>
      <c r="J673" s="9" t="s">
        <v>13</v>
      </c>
      <c r="K673" s="3">
        <v>934</v>
      </c>
      <c r="L673" s="3">
        <v>2</v>
      </c>
      <c r="M673" s="9" t="str">
        <f>VLOOKUP(L673,Mapping!$A$2:$B$5,2,0)</f>
        <v>Dissatisfied</v>
      </c>
      <c r="N673" s="9" t="s">
        <v>20</v>
      </c>
      <c r="O673" s="3">
        <v>3</v>
      </c>
      <c r="P673" s="9" t="str">
        <f>VLOOKUP(O673,Mapping!$A$9:$B$12,2,0)</f>
        <v>High</v>
      </c>
      <c r="Q673" s="3">
        <v>1</v>
      </c>
      <c r="R673" s="9" t="str">
        <f>VLOOKUP(Q673,Mapping!$A$16:$B$20,2,0)</f>
        <v>Entry Level</v>
      </c>
      <c r="S673" s="9" t="s">
        <v>24</v>
      </c>
      <c r="T673" s="3">
        <v>2</v>
      </c>
      <c r="U673" s="9" t="str">
        <f>VLOOKUP(T673,Mapping!$E$9:$F$12,2,0)</f>
        <v>Dissatisfied</v>
      </c>
      <c r="V673" s="9" t="s">
        <v>26</v>
      </c>
      <c r="W673" s="5">
        <v>2008</v>
      </c>
      <c r="X673" s="3">
        <v>1</v>
      </c>
      <c r="Y673" s="9" t="s">
        <v>17</v>
      </c>
      <c r="Z673" s="4">
        <v>14</v>
      </c>
      <c r="AA673" s="24">
        <f>HR_Analytics[[#This Row],[Salary Hike]]/100</f>
        <v>0.14000000000000001</v>
      </c>
      <c r="AB673" s="3">
        <v>3</v>
      </c>
      <c r="AC673" s="9" t="str">
        <f>VLOOKUP(AB673,Mapping!$E$2:$F$3,2,0)</f>
        <v>Excellent</v>
      </c>
      <c r="AD673" s="3">
        <v>2</v>
      </c>
      <c r="AE673" s="9" t="str">
        <f>VLOOKUP(AD673,Mapping!$E$16:$F$19,2,0)</f>
        <v>Dissatisfied</v>
      </c>
      <c r="AF673" s="3">
        <v>2</v>
      </c>
      <c r="AG673" s="3">
        <v>1</v>
      </c>
      <c r="AH673" s="3" t="str" cm="1">
        <f t="array" ref="AH673">_xlfn.IFS(HR_Analytics[[#This Row],[Total Working Years]]&lt;=2,"0-2",HR_Analytics[[#This Row],[Total Working Years]]&lt;=5,"2-5",HR_Analytics[[#This Row],[Total Working Years]]&lt;=10,"5-10",HR_Analytics[[#This Row],[Total Working Years]]&lt;=20,"10-20",HR_Analytics[[#This Row],[Total Working Years]]&lt;=40,"20-40")</f>
        <v>0-2</v>
      </c>
      <c r="AI673" s="3">
        <v>3</v>
      </c>
      <c r="AJ673" s="3">
        <v>3</v>
      </c>
      <c r="AK673" s="9" t="str">
        <f>VLOOKUP(AJ673,Mapping!$J$10:$K$13,2,0)</f>
        <v>Better</v>
      </c>
      <c r="AL673" s="3">
        <v>1</v>
      </c>
      <c r="AM673" s="3" t="str" cm="1">
        <f t="array" ref="AM673">_xlfn.IFS(HR_Analytics[[#This Row],[Years At Company]]&lt;=2,"0-2",HR_Analytics[[#This Row],[Years At Company]]&lt;=5,"2-5",HR_Analytics[[#This Row],[Years At Company]]&lt;=10,"5-10",HR_Analytics[[#This Row],[Years At Company]]&lt;=20,"10-20",HR_Analytics[[#This Row],[Years At Company]]&lt;=40,"20-40")</f>
        <v>0-2</v>
      </c>
      <c r="AN673" s="3">
        <v>0</v>
      </c>
      <c r="AO673" s="3" t="str" cm="1">
        <f t="array" ref="AO673">_xlfn.IFS(HR_Analytics[[#This Row],[Years In Current Role]]&lt;=2,"0-2",HR_Analytics[[#This Row],[Years In Current Role]]&lt;=5,"2-5",HR_Analytics[[#This Row],[Years In Current Role]]&lt;=10,"5-10",HR_Analytics[[#This Row],[Years In Current Role]]&lt;=15,"10-15",HR_Analytics[[#This Row],[Years In Current Role]]&gt;15,"Above 15")</f>
        <v>0-2</v>
      </c>
      <c r="AP673" s="3">
        <v>1</v>
      </c>
      <c r="AQ673" s="14" t="str" cm="1">
        <f t="array" ref="AQ673">_xlfn.IFS(HR_Analytics[[#This Row],[Years Since Last Promotion]]&lt;=2,"0-2",HR_Analytics[[#This Row],[Years Since Last Promotion]]&lt;=5,"2-5",HR_Analytics[[#This Row],[Years Since Last Promotion]]&lt;=10,"5-10",HR_Analytics[[#This Row],[Years Since Last Promotion]]&lt;=15,"10-15")</f>
        <v>0-2</v>
      </c>
      <c r="AR673" s="14">
        <v>0</v>
      </c>
      <c r="AS673" s="3" t="str" cm="1">
        <f t="array" ref="AS6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74" spans="1:45" x14ac:dyDescent="0.25">
      <c r="A674" s="12">
        <v>42</v>
      </c>
      <c r="B674" s="12" t="str" cm="1">
        <f t="array" ref="B674">_xlfn.IFS(HR_Analytics[[#This Row],[Age]]&lt;=30,"Below 30",HR_Analytics[[#This Row],[Age]]&lt;=40,"30-40",HR_Analytics[[#This Row],[Age]]&lt;=60,"40-60")</f>
        <v>40-60</v>
      </c>
      <c r="C674" s="9" t="s">
        <v>17</v>
      </c>
      <c r="D674" s="9" t="s">
        <v>11</v>
      </c>
      <c r="E674" s="9" t="s">
        <v>12</v>
      </c>
      <c r="F674" s="3">
        <v>14</v>
      </c>
      <c r="G674" s="3" t="str" cm="1">
        <f t="array" ref="G674">_xlfn.IFS(HR_Analytics[[#This Row],[Distance From Home]]&lt;=5,"1-5",HR_Analytics[[#This Row],[Distance From Home]]&lt;=10,"5-10",HR_Analytics[[#This Row],[Distance From Home]]&lt;=15,"10-15",HR_Analytics[[#This Row],[Distance From Home]]&lt;=20,"15-20",HR_Analytics[[#This Row],[Distance From Home]]&gt;20,"Above 20")</f>
        <v>10-15</v>
      </c>
      <c r="H674" s="3">
        <v>2</v>
      </c>
      <c r="I674" s="9" t="str">
        <f>VLOOKUP(H674,Mapping!$J$2:$K$6,2,0)</f>
        <v>College</v>
      </c>
      <c r="J674" s="9" t="s">
        <v>25</v>
      </c>
      <c r="K674" s="3">
        <v>936</v>
      </c>
      <c r="L674" s="3">
        <v>3</v>
      </c>
      <c r="M674" s="9" t="str">
        <f>VLOOKUP(L674,Mapping!$A$2:$B$5,2,0)</f>
        <v>Neutral</v>
      </c>
      <c r="N674" s="9" t="s">
        <v>14</v>
      </c>
      <c r="O674" s="3">
        <v>2</v>
      </c>
      <c r="P674" s="9" t="str">
        <f>VLOOKUP(O674,Mapping!$A$9:$B$12,2,0)</f>
        <v>Medium</v>
      </c>
      <c r="Q674" s="3">
        <v>2</v>
      </c>
      <c r="R674" s="9" t="str">
        <f>VLOOKUP(Q674,Mapping!$A$16:$B$20,2,0)</f>
        <v>Junior</v>
      </c>
      <c r="S674" s="9" t="s">
        <v>15</v>
      </c>
      <c r="T674" s="3">
        <v>3</v>
      </c>
      <c r="U674" s="9" t="str">
        <f>VLOOKUP(T674,Mapping!$E$9:$F$12,2,0)</f>
        <v>Neutral</v>
      </c>
      <c r="V674" s="9" t="s">
        <v>16</v>
      </c>
      <c r="W674" s="5">
        <v>6244</v>
      </c>
      <c r="X674" s="3">
        <v>7</v>
      </c>
      <c r="Y674" s="9" t="s">
        <v>17</v>
      </c>
      <c r="Z674" s="4">
        <v>17</v>
      </c>
      <c r="AA674" s="24">
        <f>HR_Analytics[[#This Row],[Salary Hike]]/100</f>
        <v>0.17</v>
      </c>
      <c r="AB674" s="3">
        <v>3</v>
      </c>
      <c r="AC674" s="9" t="str">
        <f>VLOOKUP(AB674,Mapping!$E$2:$F$3,2,0)</f>
        <v>Excellent</v>
      </c>
      <c r="AD674" s="3">
        <v>1</v>
      </c>
      <c r="AE674" s="9" t="str">
        <f>VLOOKUP(AD674,Mapping!$E$16:$F$19,2,0)</f>
        <v>Very Dissatisfied</v>
      </c>
      <c r="AF674" s="3">
        <v>0</v>
      </c>
      <c r="AG674" s="3">
        <v>10</v>
      </c>
      <c r="AH674" s="3" t="str" cm="1">
        <f t="array" ref="AH674">_xlfn.IFS(HR_Analytics[[#This Row],[Total Working Years]]&lt;=2,"0-2",HR_Analytics[[#This Row],[Total Working Years]]&lt;=5,"2-5",HR_Analytics[[#This Row],[Total Working Years]]&lt;=10,"5-10",HR_Analytics[[#This Row],[Total Working Years]]&lt;=20,"10-20",HR_Analytics[[#This Row],[Total Working Years]]&lt;=40,"20-40")</f>
        <v>5-10</v>
      </c>
      <c r="AI674" s="3">
        <v>6</v>
      </c>
      <c r="AJ674" s="3">
        <v>3</v>
      </c>
      <c r="AK674" s="9" t="str">
        <f>VLOOKUP(AJ674,Mapping!$J$10:$K$13,2,0)</f>
        <v>Better</v>
      </c>
      <c r="AL674" s="3">
        <v>5</v>
      </c>
      <c r="AM674" s="3" t="str" cm="1">
        <f t="array" ref="AM674">_xlfn.IFS(HR_Analytics[[#This Row],[Years At Company]]&lt;=2,"0-2",HR_Analytics[[#This Row],[Years At Company]]&lt;=5,"2-5",HR_Analytics[[#This Row],[Years At Company]]&lt;=10,"5-10",HR_Analytics[[#This Row],[Years At Company]]&lt;=20,"10-20",HR_Analytics[[#This Row],[Years At Company]]&lt;=40,"20-40")</f>
        <v>2-5</v>
      </c>
      <c r="AN674" s="3">
        <v>4</v>
      </c>
      <c r="AO674" s="3" t="str" cm="1">
        <f t="array" ref="AO674">_xlfn.IFS(HR_Analytics[[#This Row],[Years In Current Role]]&lt;=2,"0-2",HR_Analytics[[#This Row],[Years In Current Role]]&lt;=5,"2-5",HR_Analytics[[#This Row],[Years In Current Role]]&lt;=10,"5-10",HR_Analytics[[#This Row],[Years In Current Role]]&lt;=15,"10-15",HR_Analytics[[#This Row],[Years In Current Role]]&gt;15,"Above 15")</f>
        <v>2-5</v>
      </c>
      <c r="AP674" s="3">
        <v>0</v>
      </c>
      <c r="AQ674" s="14" t="str" cm="1">
        <f t="array" ref="AQ674">_xlfn.IFS(HR_Analytics[[#This Row],[Years Since Last Promotion]]&lt;=2,"0-2",HR_Analytics[[#This Row],[Years Since Last Promotion]]&lt;=5,"2-5",HR_Analytics[[#This Row],[Years Since Last Promotion]]&lt;=10,"5-10",HR_Analytics[[#This Row],[Years Since Last Promotion]]&lt;=15,"10-15")</f>
        <v>0-2</v>
      </c>
      <c r="AR674" s="14">
        <v>3</v>
      </c>
      <c r="AS674" s="3" t="str" cm="1">
        <f t="array" ref="AS6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75" spans="1:45" x14ac:dyDescent="0.25">
      <c r="A675" s="12">
        <v>33</v>
      </c>
      <c r="B675" s="12" t="str" cm="1">
        <f t="array" ref="B675">_xlfn.IFS(HR_Analytics[[#This Row],[Age]]&lt;=30,"Below 30",HR_Analytics[[#This Row],[Age]]&lt;=40,"30-40",HR_Analytics[[#This Row],[Age]]&lt;=60,"40-60")</f>
        <v>30-40</v>
      </c>
      <c r="C675" s="9" t="s">
        <v>17</v>
      </c>
      <c r="D675" s="9" t="s">
        <v>11</v>
      </c>
      <c r="E675" s="9" t="s">
        <v>19</v>
      </c>
      <c r="F675" s="3">
        <v>1</v>
      </c>
      <c r="G675" s="3" t="str" cm="1">
        <f t="array" ref="G675">_xlfn.IFS(HR_Analytics[[#This Row],[Distance From Home]]&lt;=5,"1-5",HR_Analytics[[#This Row],[Distance From Home]]&lt;=10,"5-10",HR_Analytics[[#This Row],[Distance From Home]]&lt;=15,"10-15",HR_Analytics[[#This Row],[Distance From Home]]&lt;=20,"15-20",HR_Analytics[[#This Row],[Distance From Home]]&gt;20,"Above 20")</f>
        <v>1-5</v>
      </c>
      <c r="H675" s="3">
        <v>4</v>
      </c>
      <c r="I675" s="9" t="str">
        <f>VLOOKUP(H675,Mapping!$J$2:$K$6,2,0)</f>
        <v>Masters</v>
      </c>
      <c r="J675" s="9" t="s">
        <v>23</v>
      </c>
      <c r="K675" s="3">
        <v>939</v>
      </c>
      <c r="L675" s="3">
        <v>3</v>
      </c>
      <c r="M675" s="9" t="str">
        <f>VLOOKUP(L675,Mapping!$A$2:$B$5,2,0)</f>
        <v>Neutral</v>
      </c>
      <c r="N675" s="9" t="s">
        <v>20</v>
      </c>
      <c r="O675" s="3">
        <v>2</v>
      </c>
      <c r="P675" s="9" t="str">
        <f>VLOOKUP(O675,Mapping!$A$9:$B$12,2,0)</f>
        <v>Medium</v>
      </c>
      <c r="Q675" s="3">
        <v>1</v>
      </c>
      <c r="R675" s="9" t="str">
        <f>VLOOKUP(Q675,Mapping!$A$16:$B$20,2,0)</f>
        <v>Entry Level</v>
      </c>
      <c r="S675" s="9" t="s">
        <v>21</v>
      </c>
      <c r="T675" s="3">
        <v>1</v>
      </c>
      <c r="U675" s="9" t="str">
        <f>VLOOKUP(T675,Mapping!$E$9:$F$12,2,0)</f>
        <v>Very Dissatisfied</v>
      </c>
      <c r="V675" s="9" t="s">
        <v>16</v>
      </c>
      <c r="W675" s="5">
        <v>2799</v>
      </c>
      <c r="X675" s="3">
        <v>3</v>
      </c>
      <c r="Y675" s="9" t="s">
        <v>10</v>
      </c>
      <c r="Z675" s="4">
        <v>11</v>
      </c>
      <c r="AA675" s="24">
        <f>HR_Analytics[[#This Row],[Salary Hike]]/100</f>
        <v>0.11</v>
      </c>
      <c r="AB675" s="3">
        <v>3</v>
      </c>
      <c r="AC675" s="9" t="str">
        <f>VLOOKUP(AB675,Mapping!$E$2:$F$3,2,0)</f>
        <v>Excellent</v>
      </c>
      <c r="AD675" s="3">
        <v>2</v>
      </c>
      <c r="AE675" s="9" t="str">
        <f>VLOOKUP(AD675,Mapping!$E$16:$F$19,2,0)</f>
        <v>Dissatisfied</v>
      </c>
      <c r="AF675" s="3">
        <v>0</v>
      </c>
      <c r="AG675" s="3">
        <v>6</v>
      </c>
      <c r="AH675" s="3" t="str" cm="1">
        <f t="array" ref="AH675">_xlfn.IFS(HR_Analytics[[#This Row],[Total Working Years]]&lt;=2,"0-2",HR_Analytics[[#This Row],[Total Working Years]]&lt;=5,"2-5",HR_Analytics[[#This Row],[Total Working Years]]&lt;=10,"5-10",HR_Analytics[[#This Row],[Total Working Years]]&lt;=20,"10-20",HR_Analytics[[#This Row],[Total Working Years]]&lt;=40,"20-40")</f>
        <v>5-10</v>
      </c>
      <c r="AI675" s="3">
        <v>1</v>
      </c>
      <c r="AJ675" s="3">
        <v>3</v>
      </c>
      <c r="AK675" s="9" t="str">
        <f>VLOOKUP(AJ675,Mapping!$J$10:$K$13,2,0)</f>
        <v>Better</v>
      </c>
      <c r="AL675" s="3">
        <v>3</v>
      </c>
      <c r="AM675" s="3" t="str" cm="1">
        <f t="array" ref="AM675">_xlfn.IFS(HR_Analytics[[#This Row],[Years At Company]]&lt;=2,"0-2",HR_Analytics[[#This Row],[Years At Company]]&lt;=5,"2-5",HR_Analytics[[#This Row],[Years At Company]]&lt;=10,"5-10",HR_Analytics[[#This Row],[Years At Company]]&lt;=20,"10-20",HR_Analytics[[#This Row],[Years At Company]]&lt;=40,"20-40")</f>
        <v>2-5</v>
      </c>
      <c r="AN675" s="3">
        <v>2</v>
      </c>
      <c r="AO675" s="3" t="str" cm="1">
        <f t="array" ref="AO675">_xlfn.IFS(HR_Analytics[[#This Row],[Years In Current Role]]&lt;=2,"0-2",HR_Analytics[[#This Row],[Years In Current Role]]&lt;=5,"2-5",HR_Analytics[[#This Row],[Years In Current Role]]&lt;=10,"5-10",HR_Analytics[[#This Row],[Years In Current Role]]&lt;=15,"10-15",HR_Analytics[[#This Row],[Years In Current Role]]&gt;15,"Above 15")</f>
        <v>0-2</v>
      </c>
      <c r="AP675" s="3">
        <v>0</v>
      </c>
      <c r="AQ675" s="14" t="str" cm="1">
        <f t="array" ref="AQ675">_xlfn.IFS(HR_Analytics[[#This Row],[Years Since Last Promotion]]&lt;=2,"0-2",HR_Analytics[[#This Row],[Years Since Last Promotion]]&lt;=5,"2-5",HR_Analytics[[#This Row],[Years Since Last Promotion]]&lt;=10,"5-10",HR_Analytics[[#This Row],[Years Since Last Promotion]]&lt;=15,"10-15")</f>
        <v>0-2</v>
      </c>
      <c r="AR675" s="14">
        <v>2</v>
      </c>
      <c r="AS675" s="3" t="str" cm="1">
        <f t="array" ref="AS6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76" spans="1:45" x14ac:dyDescent="0.25">
      <c r="A676" s="12">
        <v>58</v>
      </c>
      <c r="B676" s="12" t="str" cm="1">
        <f t="array" ref="B676">_xlfn.IFS(HR_Analytics[[#This Row],[Age]]&lt;=30,"Below 30",HR_Analytics[[#This Row],[Age]]&lt;=40,"30-40",HR_Analytics[[#This Row],[Age]]&lt;=60,"40-60")</f>
        <v>40-60</v>
      </c>
      <c r="C676" s="9" t="s">
        <v>17</v>
      </c>
      <c r="D676" s="9" t="s">
        <v>11</v>
      </c>
      <c r="E676" s="9" t="s">
        <v>19</v>
      </c>
      <c r="F676" s="3">
        <v>5</v>
      </c>
      <c r="G676" s="3" t="str" cm="1">
        <f t="array" ref="G676">_xlfn.IFS(HR_Analytics[[#This Row],[Distance From Home]]&lt;=5,"1-5",HR_Analytics[[#This Row],[Distance From Home]]&lt;=10,"5-10",HR_Analytics[[#This Row],[Distance From Home]]&lt;=15,"10-15",HR_Analytics[[#This Row],[Distance From Home]]&lt;=20,"15-20",HR_Analytics[[#This Row],[Distance From Home]]&gt;20,"Above 20")</f>
        <v>1-5</v>
      </c>
      <c r="H676" s="3">
        <v>3</v>
      </c>
      <c r="I676" s="9" t="str">
        <f>VLOOKUP(H676,Mapping!$J$2:$K$6,2,0)</f>
        <v>Bachelors</v>
      </c>
      <c r="J676" s="9" t="s">
        <v>34</v>
      </c>
      <c r="K676" s="3">
        <v>940</v>
      </c>
      <c r="L676" s="3">
        <v>3</v>
      </c>
      <c r="M676" s="9" t="str">
        <f>VLOOKUP(L676,Mapping!$A$2:$B$5,2,0)</f>
        <v>Neutral</v>
      </c>
      <c r="N676" s="9" t="s">
        <v>14</v>
      </c>
      <c r="O676" s="3">
        <v>2</v>
      </c>
      <c r="P676" s="9" t="str">
        <f>VLOOKUP(O676,Mapping!$A$9:$B$12,2,0)</f>
        <v>Medium</v>
      </c>
      <c r="Q676" s="3">
        <v>3</v>
      </c>
      <c r="R676" s="9" t="str">
        <f>VLOOKUP(Q676,Mapping!$A$16:$B$20,2,0)</f>
        <v>Mid Level</v>
      </c>
      <c r="S676" s="9" t="s">
        <v>28</v>
      </c>
      <c r="T676" s="3">
        <v>2</v>
      </c>
      <c r="U676" s="9" t="str">
        <f>VLOOKUP(T676,Mapping!$E$9:$F$12,2,0)</f>
        <v>Dissatisfied</v>
      </c>
      <c r="V676" s="9" t="s">
        <v>26</v>
      </c>
      <c r="W676" s="5">
        <v>10552</v>
      </c>
      <c r="X676" s="3">
        <v>2</v>
      </c>
      <c r="Y676" s="9" t="s">
        <v>10</v>
      </c>
      <c r="Z676" s="4">
        <v>13</v>
      </c>
      <c r="AA676" s="24">
        <f>HR_Analytics[[#This Row],[Salary Hike]]/100</f>
        <v>0.13</v>
      </c>
      <c r="AB676" s="3">
        <v>3</v>
      </c>
      <c r="AC676" s="9" t="str">
        <f>VLOOKUP(AB676,Mapping!$E$2:$F$3,2,0)</f>
        <v>Excellent</v>
      </c>
      <c r="AD676" s="3">
        <v>4</v>
      </c>
      <c r="AE676" s="9" t="str">
        <f>VLOOKUP(AD676,Mapping!$E$16:$F$19,2,0)</f>
        <v>Satisfied</v>
      </c>
      <c r="AF676" s="3">
        <v>1</v>
      </c>
      <c r="AG676" s="3">
        <v>24</v>
      </c>
      <c r="AH676" s="3" t="str" cm="1">
        <f t="array" ref="AH676">_xlfn.IFS(HR_Analytics[[#This Row],[Total Working Years]]&lt;=2,"0-2",HR_Analytics[[#This Row],[Total Working Years]]&lt;=5,"2-5",HR_Analytics[[#This Row],[Total Working Years]]&lt;=10,"5-10",HR_Analytics[[#This Row],[Total Working Years]]&lt;=20,"10-20",HR_Analytics[[#This Row],[Total Working Years]]&lt;=40,"20-40")</f>
        <v>20-40</v>
      </c>
      <c r="AI676" s="3">
        <v>3</v>
      </c>
      <c r="AJ676" s="3">
        <v>3</v>
      </c>
      <c r="AK676" s="9" t="str">
        <f>VLOOKUP(AJ676,Mapping!$J$10:$K$13,2,0)</f>
        <v>Better</v>
      </c>
      <c r="AL676" s="3">
        <v>6</v>
      </c>
      <c r="AM676" s="3" t="str" cm="1">
        <f t="array" ref="AM676">_xlfn.IFS(HR_Analytics[[#This Row],[Years At Company]]&lt;=2,"0-2",HR_Analytics[[#This Row],[Years At Company]]&lt;=5,"2-5",HR_Analytics[[#This Row],[Years At Company]]&lt;=10,"5-10",HR_Analytics[[#This Row],[Years At Company]]&lt;=20,"10-20",HR_Analytics[[#This Row],[Years At Company]]&lt;=40,"20-40")</f>
        <v>5-10</v>
      </c>
      <c r="AN676" s="3">
        <v>0</v>
      </c>
      <c r="AO676" s="3" t="str" cm="1">
        <f t="array" ref="AO676">_xlfn.IFS(HR_Analytics[[#This Row],[Years In Current Role]]&lt;=2,"0-2",HR_Analytics[[#This Row],[Years In Current Role]]&lt;=5,"2-5",HR_Analytics[[#This Row],[Years In Current Role]]&lt;=10,"5-10",HR_Analytics[[#This Row],[Years In Current Role]]&lt;=15,"10-15",HR_Analytics[[#This Row],[Years In Current Role]]&gt;15,"Above 15")</f>
        <v>0-2</v>
      </c>
      <c r="AP676" s="3">
        <v>0</v>
      </c>
      <c r="AQ676" s="14" t="str" cm="1">
        <f t="array" ref="AQ676">_xlfn.IFS(HR_Analytics[[#This Row],[Years Since Last Promotion]]&lt;=2,"0-2",HR_Analytics[[#This Row],[Years Since Last Promotion]]&lt;=5,"2-5",HR_Analytics[[#This Row],[Years Since Last Promotion]]&lt;=10,"5-10",HR_Analytics[[#This Row],[Years Since Last Promotion]]&lt;=15,"10-15")</f>
        <v>0-2</v>
      </c>
      <c r="AR676" s="14">
        <v>4</v>
      </c>
      <c r="AS676" s="3" t="str" cm="1">
        <f t="array" ref="AS6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77" spans="1:45" x14ac:dyDescent="0.25">
      <c r="A677" s="12">
        <v>31</v>
      </c>
      <c r="B677" s="12" t="str" cm="1">
        <f t="array" ref="B677">_xlfn.IFS(HR_Analytics[[#This Row],[Age]]&lt;=30,"Below 30",HR_Analytics[[#This Row],[Age]]&lt;=40,"30-40",HR_Analytics[[#This Row],[Age]]&lt;=60,"40-60")</f>
        <v>30-40</v>
      </c>
      <c r="C677" s="9" t="s">
        <v>17</v>
      </c>
      <c r="D677" s="9" t="s">
        <v>11</v>
      </c>
      <c r="E677" s="9" t="s">
        <v>12</v>
      </c>
      <c r="F677" s="3">
        <v>7</v>
      </c>
      <c r="G677" s="3" t="str" cm="1">
        <f t="array" ref="G677">_xlfn.IFS(HR_Analytics[[#This Row],[Distance From Home]]&lt;=5,"1-5",HR_Analytics[[#This Row],[Distance From Home]]&lt;=10,"5-10",HR_Analytics[[#This Row],[Distance From Home]]&lt;=15,"10-15",HR_Analytics[[#This Row],[Distance From Home]]&lt;=20,"15-20",HR_Analytics[[#This Row],[Distance From Home]]&gt;20,"Above 20")</f>
        <v>5-10</v>
      </c>
      <c r="H677" s="3">
        <v>4</v>
      </c>
      <c r="I677" s="9" t="str">
        <f>VLOOKUP(H677,Mapping!$J$2:$K$6,2,0)</f>
        <v>Masters</v>
      </c>
      <c r="J677" s="9" t="s">
        <v>13</v>
      </c>
      <c r="K677" s="3">
        <v>941</v>
      </c>
      <c r="L677" s="3">
        <v>2</v>
      </c>
      <c r="M677" s="9" t="str">
        <f>VLOOKUP(L677,Mapping!$A$2:$B$5,2,0)</f>
        <v>Dissatisfied</v>
      </c>
      <c r="N677" s="9" t="s">
        <v>20</v>
      </c>
      <c r="O677" s="3">
        <v>2</v>
      </c>
      <c r="P677" s="9" t="str">
        <f>VLOOKUP(O677,Mapping!$A$9:$B$12,2,0)</f>
        <v>Medium</v>
      </c>
      <c r="Q677" s="3">
        <v>1</v>
      </c>
      <c r="R677" s="9" t="str">
        <f>VLOOKUP(Q677,Mapping!$A$16:$B$20,2,0)</f>
        <v>Entry Level</v>
      </c>
      <c r="S677" s="9" t="s">
        <v>31</v>
      </c>
      <c r="T677" s="3">
        <v>3</v>
      </c>
      <c r="U677" s="9" t="str">
        <f>VLOOKUP(T677,Mapping!$E$9:$F$12,2,0)</f>
        <v>Neutral</v>
      </c>
      <c r="V677" s="9" t="s">
        <v>22</v>
      </c>
      <c r="W677" s="5">
        <v>2329</v>
      </c>
      <c r="X677" s="3">
        <v>3</v>
      </c>
      <c r="Y677" s="9" t="s">
        <v>17</v>
      </c>
      <c r="Z677" s="4">
        <v>15</v>
      </c>
      <c r="AA677" s="24">
        <f>HR_Analytics[[#This Row],[Salary Hike]]/100</f>
        <v>0.15</v>
      </c>
      <c r="AB677" s="3">
        <v>3</v>
      </c>
      <c r="AC677" s="9" t="str">
        <f>VLOOKUP(AB677,Mapping!$E$2:$F$3,2,0)</f>
        <v>Excellent</v>
      </c>
      <c r="AD677" s="3">
        <v>2</v>
      </c>
      <c r="AE677" s="9" t="str">
        <f>VLOOKUP(AD677,Mapping!$E$16:$F$19,2,0)</f>
        <v>Dissatisfied</v>
      </c>
      <c r="AF677" s="3">
        <v>0</v>
      </c>
      <c r="AG677" s="3">
        <v>13</v>
      </c>
      <c r="AH677" s="3" t="str" cm="1">
        <f t="array" ref="AH677">_xlfn.IFS(HR_Analytics[[#This Row],[Total Working Years]]&lt;=2,"0-2",HR_Analytics[[#This Row],[Total Working Years]]&lt;=5,"2-5",HR_Analytics[[#This Row],[Total Working Years]]&lt;=10,"5-10",HR_Analytics[[#This Row],[Total Working Years]]&lt;=20,"10-20",HR_Analytics[[#This Row],[Total Working Years]]&lt;=40,"20-40")</f>
        <v>10-20</v>
      </c>
      <c r="AI677" s="3">
        <v>2</v>
      </c>
      <c r="AJ677" s="3">
        <v>4</v>
      </c>
      <c r="AK677" s="9" t="str">
        <f>VLOOKUP(AJ677,Mapping!$J$10:$K$13,2,0)</f>
        <v>Best</v>
      </c>
      <c r="AL677" s="3">
        <v>7</v>
      </c>
      <c r="AM677" s="3" t="str" cm="1">
        <f t="array" ref="AM677">_xlfn.IFS(HR_Analytics[[#This Row],[Years At Company]]&lt;=2,"0-2",HR_Analytics[[#This Row],[Years At Company]]&lt;=5,"2-5",HR_Analytics[[#This Row],[Years At Company]]&lt;=10,"5-10",HR_Analytics[[#This Row],[Years At Company]]&lt;=20,"10-20",HR_Analytics[[#This Row],[Years At Company]]&lt;=40,"20-40")</f>
        <v>5-10</v>
      </c>
      <c r="AN677" s="3">
        <v>7</v>
      </c>
      <c r="AO677" s="3" t="str" cm="1">
        <f t="array" ref="AO677">_xlfn.IFS(HR_Analytics[[#This Row],[Years In Current Role]]&lt;=2,"0-2",HR_Analytics[[#This Row],[Years In Current Role]]&lt;=5,"2-5",HR_Analytics[[#This Row],[Years In Current Role]]&lt;=10,"5-10",HR_Analytics[[#This Row],[Years In Current Role]]&lt;=15,"10-15",HR_Analytics[[#This Row],[Years In Current Role]]&gt;15,"Above 15")</f>
        <v>5-10</v>
      </c>
      <c r="AP677" s="3">
        <v>5</v>
      </c>
      <c r="AQ677" s="14" t="str" cm="1">
        <f t="array" ref="AQ677">_xlfn.IFS(HR_Analytics[[#This Row],[Years Since Last Promotion]]&lt;=2,"0-2",HR_Analytics[[#This Row],[Years Since Last Promotion]]&lt;=5,"2-5",HR_Analytics[[#This Row],[Years Since Last Promotion]]&lt;=10,"5-10",HR_Analytics[[#This Row],[Years Since Last Promotion]]&lt;=15,"10-15")</f>
        <v>2-5</v>
      </c>
      <c r="AR677" s="14">
        <v>2</v>
      </c>
      <c r="AS677" s="3" t="str" cm="1">
        <f t="array" ref="AS6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78" spans="1:45" x14ac:dyDescent="0.25">
      <c r="A678" s="12">
        <v>35</v>
      </c>
      <c r="B678" s="12" t="str" cm="1">
        <f t="array" ref="B678">_xlfn.IFS(HR_Analytics[[#This Row],[Age]]&lt;=30,"Below 30",HR_Analytics[[#This Row],[Age]]&lt;=40,"30-40",HR_Analytics[[#This Row],[Age]]&lt;=60,"40-60")</f>
        <v>30-40</v>
      </c>
      <c r="C678" s="9" t="s">
        <v>17</v>
      </c>
      <c r="D678" s="9" t="s">
        <v>11</v>
      </c>
      <c r="E678" s="9" t="s">
        <v>19</v>
      </c>
      <c r="F678" s="3">
        <v>21</v>
      </c>
      <c r="G678" s="3" t="str" cm="1">
        <f t="array" ref="G678">_xlfn.IFS(HR_Analytics[[#This Row],[Distance From Home]]&lt;=5,"1-5",HR_Analytics[[#This Row],[Distance From Home]]&lt;=10,"5-10",HR_Analytics[[#This Row],[Distance From Home]]&lt;=15,"10-15",HR_Analytics[[#This Row],[Distance From Home]]&lt;=20,"15-20",HR_Analytics[[#This Row],[Distance From Home]]&gt;20,"Above 20")</f>
        <v>Above 20</v>
      </c>
      <c r="H678" s="3">
        <v>1</v>
      </c>
      <c r="I678" s="9" t="str">
        <f>VLOOKUP(H678,Mapping!$J$2:$K$6,2,0)</f>
        <v>Below College</v>
      </c>
      <c r="J678" s="9" t="s">
        <v>13</v>
      </c>
      <c r="K678" s="3">
        <v>942</v>
      </c>
      <c r="L678" s="3">
        <v>4</v>
      </c>
      <c r="M678" s="9" t="str">
        <f>VLOOKUP(L678,Mapping!$A$2:$B$5,2,0)</f>
        <v>Satisfied</v>
      </c>
      <c r="N678" s="9" t="s">
        <v>14</v>
      </c>
      <c r="O678" s="3">
        <v>3</v>
      </c>
      <c r="P678" s="9" t="str">
        <f>VLOOKUP(O678,Mapping!$A$9:$B$12,2,0)</f>
        <v>High</v>
      </c>
      <c r="Q678" s="3">
        <v>2</v>
      </c>
      <c r="R678" s="9" t="str">
        <f>VLOOKUP(Q678,Mapping!$A$16:$B$20,2,0)</f>
        <v>Junior</v>
      </c>
      <c r="S678" s="9" t="s">
        <v>28</v>
      </c>
      <c r="T678" s="3">
        <v>4</v>
      </c>
      <c r="U678" s="9" t="str">
        <f>VLOOKUP(T678,Mapping!$E$9:$F$12,2,0)</f>
        <v>Satisfied</v>
      </c>
      <c r="V678" s="9" t="s">
        <v>22</v>
      </c>
      <c r="W678" s="5">
        <v>4014</v>
      </c>
      <c r="X678" s="3">
        <v>1</v>
      </c>
      <c r="Y678" s="9" t="s">
        <v>10</v>
      </c>
      <c r="Z678" s="4">
        <v>25</v>
      </c>
      <c r="AA678" s="24">
        <f>HR_Analytics[[#This Row],[Salary Hike]]/100</f>
        <v>0.25</v>
      </c>
      <c r="AB678" s="3">
        <v>4</v>
      </c>
      <c r="AC678" s="9" t="str">
        <f>VLOOKUP(AB678,Mapping!$E$2:$F$3,2,0)</f>
        <v>Outstanding</v>
      </c>
      <c r="AD678" s="3">
        <v>4</v>
      </c>
      <c r="AE678" s="9" t="str">
        <f>VLOOKUP(AD678,Mapping!$E$16:$F$19,2,0)</f>
        <v>Satisfied</v>
      </c>
      <c r="AF678" s="3">
        <v>1</v>
      </c>
      <c r="AG678" s="3">
        <v>10</v>
      </c>
      <c r="AH678" s="3" t="str" cm="1">
        <f t="array" ref="AH678">_xlfn.IFS(HR_Analytics[[#This Row],[Total Working Years]]&lt;=2,"0-2",HR_Analytics[[#This Row],[Total Working Years]]&lt;=5,"2-5",HR_Analytics[[#This Row],[Total Working Years]]&lt;=10,"5-10",HR_Analytics[[#This Row],[Total Working Years]]&lt;=20,"10-20",HR_Analytics[[#This Row],[Total Working Years]]&lt;=40,"20-40")</f>
        <v>5-10</v>
      </c>
      <c r="AI678" s="3">
        <v>2</v>
      </c>
      <c r="AJ678" s="3">
        <v>1</v>
      </c>
      <c r="AK678" s="9" t="str">
        <f>VLOOKUP(AJ678,Mapping!$J$10:$K$13,2,0)</f>
        <v>Bad</v>
      </c>
      <c r="AL678" s="3">
        <v>10</v>
      </c>
      <c r="AM678" s="3" t="str" cm="1">
        <f t="array" ref="AM678">_xlfn.IFS(HR_Analytics[[#This Row],[Years At Company]]&lt;=2,"0-2",HR_Analytics[[#This Row],[Years At Company]]&lt;=5,"2-5",HR_Analytics[[#This Row],[Years At Company]]&lt;=10,"5-10",HR_Analytics[[#This Row],[Years At Company]]&lt;=20,"10-20",HR_Analytics[[#This Row],[Years At Company]]&lt;=40,"20-40")</f>
        <v>5-10</v>
      </c>
      <c r="AN678" s="3">
        <v>6</v>
      </c>
      <c r="AO678" s="3" t="str" cm="1">
        <f t="array" ref="AO678">_xlfn.IFS(HR_Analytics[[#This Row],[Years In Current Role]]&lt;=2,"0-2",HR_Analytics[[#This Row],[Years In Current Role]]&lt;=5,"2-5",HR_Analytics[[#This Row],[Years In Current Role]]&lt;=10,"5-10",HR_Analytics[[#This Row],[Years In Current Role]]&lt;=15,"10-15",HR_Analytics[[#This Row],[Years In Current Role]]&gt;15,"Above 15")</f>
        <v>5-10</v>
      </c>
      <c r="AP678" s="3">
        <v>0</v>
      </c>
      <c r="AQ678" s="14" t="str" cm="1">
        <f t="array" ref="AQ678">_xlfn.IFS(HR_Analytics[[#This Row],[Years Since Last Promotion]]&lt;=2,"0-2",HR_Analytics[[#This Row],[Years Since Last Promotion]]&lt;=5,"2-5",HR_Analytics[[#This Row],[Years Since Last Promotion]]&lt;=10,"5-10",HR_Analytics[[#This Row],[Years Since Last Promotion]]&lt;=15,"10-15")</f>
        <v>0-2</v>
      </c>
      <c r="AR678" s="14">
        <v>7</v>
      </c>
      <c r="AS678" s="3" t="str" cm="1">
        <f t="array" ref="AS6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79" spans="1:45" x14ac:dyDescent="0.25">
      <c r="A679" s="12">
        <v>49</v>
      </c>
      <c r="B679" s="12" t="str" cm="1">
        <f t="array" ref="B679">_xlfn.IFS(HR_Analytics[[#This Row],[Age]]&lt;=30,"Below 30",HR_Analytics[[#This Row],[Age]]&lt;=40,"30-40",HR_Analytics[[#This Row],[Age]]&lt;=60,"40-60")</f>
        <v>40-60</v>
      </c>
      <c r="C679" s="9" t="s">
        <v>17</v>
      </c>
      <c r="D679" s="9" t="s">
        <v>11</v>
      </c>
      <c r="E679" s="9" t="s">
        <v>19</v>
      </c>
      <c r="F679" s="3">
        <v>8</v>
      </c>
      <c r="G679" s="3" t="str" cm="1">
        <f t="array" ref="G679">_xlfn.IFS(HR_Analytics[[#This Row],[Distance From Home]]&lt;=5,"1-5",HR_Analytics[[#This Row],[Distance From Home]]&lt;=10,"5-10",HR_Analytics[[#This Row],[Distance From Home]]&lt;=15,"10-15",HR_Analytics[[#This Row],[Distance From Home]]&lt;=20,"15-20",HR_Analytics[[#This Row],[Distance From Home]]&gt;20,"Above 20")</f>
        <v>5-10</v>
      </c>
      <c r="H679" s="3">
        <v>2</v>
      </c>
      <c r="I679" s="9" t="str">
        <f>VLOOKUP(H679,Mapping!$J$2:$K$6,2,0)</f>
        <v>College</v>
      </c>
      <c r="J679" s="9" t="s">
        <v>23</v>
      </c>
      <c r="K679" s="3">
        <v>944</v>
      </c>
      <c r="L679" s="3">
        <v>1</v>
      </c>
      <c r="M679" s="9" t="str">
        <f>VLOOKUP(L679,Mapping!$A$2:$B$5,2,0)</f>
        <v>Very Dissatisfied</v>
      </c>
      <c r="N679" s="9" t="s">
        <v>14</v>
      </c>
      <c r="O679" s="3">
        <v>3</v>
      </c>
      <c r="P679" s="9" t="str">
        <f>VLOOKUP(O679,Mapping!$A$9:$B$12,2,0)</f>
        <v>High</v>
      </c>
      <c r="Q679" s="3">
        <v>3</v>
      </c>
      <c r="R679" s="9" t="str">
        <f>VLOOKUP(Q679,Mapping!$A$16:$B$20,2,0)</f>
        <v>Mid Level</v>
      </c>
      <c r="S679" s="9" t="s">
        <v>24</v>
      </c>
      <c r="T679" s="3">
        <v>2</v>
      </c>
      <c r="U679" s="9" t="str">
        <f>VLOOKUP(T679,Mapping!$E$9:$F$12,2,0)</f>
        <v>Dissatisfied</v>
      </c>
      <c r="V679" s="9" t="s">
        <v>22</v>
      </c>
      <c r="W679" s="5">
        <v>7403</v>
      </c>
      <c r="X679" s="3">
        <v>4</v>
      </c>
      <c r="Y679" s="9" t="s">
        <v>17</v>
      </c>
      <c r="Z679" s="4">
        <v>11</v>
      </c>
      <c r="AA679" s="24">
        <f>HR_Analytics[[#This Row],[Salary Hike]]/100</f>
        <v>0.11</v>
      </c>
      <c r="AB679" s="3">
        <v>3</v>
      </c>
      <c r="AC679" s="9" t="str">
        <f>VLOOKUP(AB679,Mapping!$E$2:$F$3,2,0)</f>
        <v>Excellent</v>
      </c>
      <c r="AD679" s="3">
        <v>3</v>
      </c>
      <c r="AE679" s="9" t="str">
        <f>VLOOKUP(AD679,Mapping!$E$16:$F$19,2,0)</f>
        <v>Neutral</v>
      </c>
      <c r="AF679" s="3">
        <v>1</v>
      </c>
      <c r="AG679" s="3">
        <v>29</v>
      </c>
      <c r="AH679" s="3" t="str" cm="1">
        <f t="array" ref="AH679">_xlfn.IFS(HR_Analytics[[#This Row],[Total Working Years]]&lt;=2,"0-2",HR_Analytics[[#This Row],[Total Working Years]]&lt;=5,"2-5",HR_Analytics[[#This Row],[Total Working Years]]&lt;=10,"5-10",HR_Analytics[[#This Row],[Total Working Years]]&lt;=20,"10-20",HR_Analytics[[#This Row],[Total Working Years]]&lt;=40,"20-40")</f>
        <v>20-40</v>
      </c>
      <c r="AI679" s="3">
        <v>3</v>
      </c>
      <c r="AJ679" s="3">
        <v>2</v>
      </c>
      <c r="AK679" s="9" t="str">
        <f>VLOOKUP(AJ679,Mapping!$J$10:$K$13,2,0)</f>
        <v>Good</v>
      </c>
      <c r="AL679" s="3">
        <v>26</v>
      </c>
      <c r="AM679" s="3" t="str" cm="1">
        <f t="array" ref="AM679">_xlfn.IFS(HR_Analytics[[#This Row],[Years At Company]]&lt;=2,"0-2",HR_Analytics[[#This Row],[Years At Company]]&lt;=5,"2-5",HR_Analytics[[#This Row],[Years At Company]]&lt;=10,"5-10",HR_Analytics[[#This Row],[Years At Company]]&lt;=20,"10-20",HR_Analytics[[#This Row],[Years At Company]]&lt;=40,"20-40")</f>
        <v>20-40</v>
      </c>
      <c r="AN679" s="3">
        <v>9</v>
      </c>
      <c r="AO679" s="3" t="str" cm="1">
        <f t="array" ref="AO679">_xlfn.IFS(HR_Analytics[[#This Row],[Years In Current Role]]&lt;=2,"0-2",HR_Analytics[[#This Row],[Years In Current Role]]&lt;=5,"2-5",HR_Analytics[[#This Row],[Years In Current Role]]&lt;=10,"5-10",HR_Analytics[[#This Row],[Years In Current Role]]&lt;=15,"10-15",HR_Analytics[[#This Row],[Years In Current Role]]&gt;15,"Above 15")</f>
        <v>5-10</v>
      </c>
      <c r="AP679" s="3">
        <v>1</v>
      </c>
      <c r="AQ679" s="14" t="str" cm="1">
        <f t="array" ref="AQ679">_xlfn.IFS(HR_Analytics[[#This Row],[Years Since Last Promotion]]&lt;=2,"0-2",HR_Analytics[[#This Row],[Years Since Last Promotion]]&lt;=5,"2-5",HR_Analytics[[#This Row],[Years Since Last Promotion]]&lt;=10,"5-10",HR_Analytics[[#This Row],[Years Since Last Promotion]]&lt;=15,"10-15")</f>
        <v>0-2</v>
      </c>
      <c r="AR679" s="14">
        <v>7</v>
      </c>
      <c r="AS679" s="3" t="str" cm="1">
        <f t="array" ref="AS6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80" spans="1:45" x14ac:dyDescent="0.25">
      <c r="A680" s="12">
        <v>48</v>
      </c>
      <c r="B680" s="12" t="str" cm="1">
        <f t="array" ref="B680">_xlfn.IFS(HR_Analytics[[#This Row],[Age]]&lt;=30,"Below 30",HR_Analytics[[#This Row],[Age]]&lt;=40,"30-40",HR_Analytics[[#This Row],[Age]]&lt;=60,"40-60")</f>
        <v>40-60</v>
      </c>
      <c r="C680" s="9" t="s">
        <v>17</v>
      </c>
      <c r="D680" s="9" t="s">
        <v>11</v>
      </c>
      <c r="E680" s="9" t="s">
        <v>19</v>
      </c>
      <c r="F680" s="3">
        <v>20</v>
      </c>
      <c r="G680" s="3" t="str" cm="1">
        <f t="array" ref="G680">_xlfn.IFS(HR_Analytics[[#This Row],[Distance From Home]]&lt;=5,"1-5",HR_Analytics[[#This Row],[Distance From Home]]&lt;=10,"5-10",HR_Analytics[[#This Row],[Distance From Home]]&lt;=15,"10-15",HR_Analytics[[#This Row],[Distance From Home]]&lt;=20,"15-20",HR_Analytics[[#This Row],[Distance From Home]]&gt;20,"Above 20")</f>
        <v>15-20</v>
      </c>
      <c r="H680" s="3">
        <v>4</v>
      </c>
      <c r="I680" s="9" t="str">
        <f>VLOOKUP(H680,Mapping!$J$2:$K$6,2,0)</f>
        <v>Masters</v>
      </c>
      <c r="J680" s="9" t="s">
        <v>25</v>
      </c>
      <c r="K680" s="3">
        <v>945</v>
      </c>
      <c r="L680" s="3">
        <v>4</v>
      </c>
      <c r="M680" s="9" t="str">
        <f>VLOOKUP(L680,Mapping!$A$2:$B$5,2,0)</f>
        <v>Satisfied</v>
      </c>
      <c r="N680" s="9" t="s">
        <v>20</v>
      </c>
      <c r="O680" s="3">
        <v>3</v>
      </c>
      <c r="P680" s="9" t="str">
        <f>VLOOKUP(O680,Mapping!$A$9:$B$12,2,0)</f>
        <v>High</v>
      </c>
      <c r="Q680" s="3">
        <v>1</v>
      </c>
      <c r="R680" s="9" t="str">
        <f>VLOOKUP(Q680,Mapping!$A$16:$B$20,2,0)</f>
        <v>Entry Level</v>
      </c>
      <c r="S680" s="9" t="s">
        <v>21</v>
      </c>
      <c r="T680" s="3">
        <v>3</v>
      </c>
      <c r="U680" s="9" t="str">
        <f>VLOOKUP(T680,Mapping!$E$9:$F$12,2,0)</f>
        <v>Neutral</v>
      </c>
      <c r="V680" s="9" t="s">
        <v>22</v>
      </c>
      <c r="W680" s="5">
        <v>2259</v>
      </c>
      <c r="X680" s="3">
        <v>4</v>
      </c>
      <c r="Y680" s="9" t="s">
        <v>17</v>
      </c>
      <c r="Z680" s="4">
        <v>17</v>
      </c>
      <c r="AA680" s="24">
        <f>HR_Analytics[[#This Row],[Salary Hike]]/100</f>
        <v>0.17</v>
      </c>
      <c r="AB680" s="3">
        <v>3</v>
      </c>
      <c r="AC680" s="9" t="str">
        <f>VLOOKUP(AB680,Mapping!$E$2:$F$3,2,0)</f>
        <v>Excellent</v>
      </c>
      <c r="AD680" s="3">
        <v>1</v>
      </c>
      <c r="AE680" s="9" t="str">
        <f>VLOOKUP(AD680,Mapping!$E$16:$F$19,2,0)</f>
        <v>Very Dissatisfied</v>
      </c>
      <c r="AF680" s="3">
        <v>2</v>
      </c>
      <c r="AG680" s="3">
        <v>13</v>
      </c>
      <c r="AH680" s="3" t="str" cm="1">
        <f t="array" ref="AH680">_xlfn.IFS(HR_Analytics[[#This Row],[Total Working Years]]&lt;=2,"0-2",HR_Analytics[[#This Row],[Total Working Years]]&lt;=5,"2-5",HR_Analytics[[#This Row],[Total Working Years]]&lt;=10,"5-10",HR_Analytics[[#This Row],[Total Working Years]]&lt;=20,"10-20",HR_Analytics[[#This Row],[Total Working Years]]&lt;=40,"20-40")</f>
        <v>10-20</v>
      </c>
      <c r="AI680" s="3">
        <v>2</v>
      </c>
      <c r="AJ680" s="3">
        <v>2</v>
      </c>
      <c r="AK680" s="9" t="str">
        <f>VLOOKUP(AJ680,Mapping!$J$10:$K$13,2,0)</f>
        <v>Good</v>
      </c>
      <c r="AL680" s="3">
        <v>0</v>
      </c>
      <c r="AM680" s="3" t="str" cm="1">
        <f t="array" ref="AM680">_xlfn.IFS(HR_Analytics[[#This Row],[Years At Company]]&lt;=2,"0-2",HR_Analytics[[#This Row],[Years At Company]]&lt;=5,"2-5",HR_Analytics[[#This Row],[Years At Company]]&lt;=10,"5-10",HR_Analytics[[#This Row],[Years At Company]]&lt;=20,"10-20",HR_Analytics[[#This Row],[Years At Company]]&lt;=40,"20-40")</f>
        <v>0-2</v>
      </c>
      <c r="AN680" s="3">
        <v>0</v>
      </c>
      <c r="AO680" s="3" t="str" cm="1">
        <f t="array" ref="AO680">_xlfn.IFS(HR_Analytics[[#This Row],[Years In Current Role]]&lt;=2,"0-2",HR_Analytics[[#This Row],[Years In Current Role]]&lt;=5,"2-5",HR_Analytics[[#This Row],[Years In Current Role]]&lt;=10,"5-10",HR_Analytics[[#This Row],[Years In Current Role]]&lt;=15,"10-15",HR_Analytics[[#This Row],[Years In Current Role]]&gt;15,"Above 15")</f>
        <v>0-2</v>
      </c>
      <c r="AP680" s="3">
        <v>0</v>
      </c>
      <c r="AQ680" s="14" t="str" cm="1">
        <f t="array" ref="AQ680">_xlfn.IFS(HR_Analytics[[#This Row],[Years Since Last Promotion]]&lt;=2,"0-2",HR_Analytics[[#This Row],[Years Since Last Promotion]]&lt;=5,"2-5",HR_Analytics[[#This Row],[Years Since Last Promotion]]&lt;=10,"5-10",HR_Analytics[[#This Row],[Years Since Last Promotion]]&lt;=15,"10-15")</f>
        <v>0-2</v>
      </c>
      <c r="AR680" s="14">
        <v>0</v>
      </c>
      <c r="AS680" s="3" t="str" cm="1">
        <f t="array" ref="AS6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81" spans="1:45" x14ac:dyDescent="0.25">
      <c r="A681" s="12">
        <v>31</v>
      </c>
      <c r="B681" s="12" t="str" cm="1">
        <f t="array" ref="B681">_xlfn.IFS(HR_Analytics[[#This Row],[Age]]&lt;=30,"Below 30",HR_Analytics[[#This Row],[Age]]&lt;=40,"30-40",HR_Analytics[[#This Row],[Age]]&lt;=60,"40-60")</f>
        <v>30-40</v>
      </c>
      <c r="C681" s="9" t="s">
        <v>17</v>
      </c>
      <c r="D681" s="9" t="s">
        <v>29</v>
      </c>
      <c r="E681" s="9" t="s">
        <v>12</v>
      </c>
      <c r="F681" s="3">
        <v>20</v>
      </c>
      <c r="G681" s="3" t="str" cm="1">
        <f t="array" ref="G681">_xlfn.IFS(HR_Analytics[[#This Row],[Distance From Home]]&lt;=5,"1-5",HR_Analytics[[#This Row],[Distance From Home]]&lt;=10,"5-10",HR_Analytics[[#This Row],[Distance From Home]]&lt;=15,"10-15",HR_Analytics[[#This Row],[Distance From Home]]&lt;=20,"15-20",HR_Analytics[[#This Row],[Distance From Home]]&gt;20,"Above 20")</f>
        <v>15-20</v>
      </c>
      <c r="H681" s="3">
        <v>2</v>
      </c>
      <c r="I681" s="9" t="str">
        <f>VLOOKUP(H681,Mapping!$J$2:$K$6,2,0)</f>
        <v>College</v>
      </c>
      <c r="J681" s="9" t="s">
        <v>33</v>
      </c>
      <c r="K681" s="3">
        <v>947</v>
      </c>
      <c r="L681" s="3">
        <v>4</v>
      </c>
      <c r="M681" s="9" t="str">
        <f>VLOOKUP(L681,Mapping!$A$2:$B$5,2,0)</f>
        <v>Satisfied</v>
      </c>
      <c r="N681" s="9" t="s">
        <v>14</v>
      </c>
      <c r="O681" s="3">
        <v>3</v>
      </c>
      <c r="P681" s="9" t="str">
        <f>VLOOKUP(O681,Mapping!$A$9:$B$12,2,0)</f>
        <v>High</v>
      </c>
      <c r="Q681" s="3">
        <v>2</v>
      </c>
      <c r="R681" s="9" t="str">
        <f>VLOOKUP(Q681,Mapping!$A$16:$B$20,2,0)</f>
        <v>Junior</v>
      </c>
      <c r="S681" s="9" t="s">
        <v>15</v>
      </c>
      <c r="T681" s="3">
        <v>3</v>
      </c>
      <c r="U681" s="9" t="str">
        <f>VLOOKUP(T681,Mapping!$E$9:$F$12,2,0)</f>
        <v>Neutral</v>
      </c>
      <c r="V681" s="9" t="s">
        <v>22</v>
      </c>
      <c r="W681" s="5">
        <v>6932</v>
      </c>
      <c r="X681" s="3">
        <v>1</v>
      </c>
      <c r="Y681" s="9" t="s">
        <v>17</v>
      </c>
      <c r="Z681" s="4">
        <v>13</v>
      </c>
      <c r="AA681" s="24">
        <f>HR_Analytics[[#This Row],[Salary Hike]]/100</f>
        <v>0.13</v>
      </c>
      <c r="AB681" s="3">
        <v>3</v>
      </c>
      <c r="AC681" s="9" t="str">
        <f>VLOOKUP(AB681,Mapping!$E$2:$F$3,2,0)</f>
        <v>Excellent</v>
      </c>
      <c r="AD681" s="3">
        <v>4</v>
      </c>
      <c r="AE681" s="9" t="str">
        <f>VLOOKUP(AD681,Mapping!$E$16:$F$19,2,0)</f>
        <v>Satisfied</v>
      </c>
      <c r="AF681" s="3">
        <v>1</v>
      </c>
      <c r="AG681" s="3">
        <v>9</v>
      </c>
      <c r="AH681" s="3" t="str" cm="1">
        <f t="array" ref="AH681">_xlfn.IFS(HR_Analytics[[#This Row],[Total Working Years]]&lt;=2,"0-2",HR_Analytics[[#This Row],[Total Working Years]]&lt;=5,"2-5",HR_Analytics[[#This Row],[Total Working Years]]&lt;=10,"5-10",HR_Analytics[[#This Row],[Total Working Years]]&lt;=20,"10-20",HR_Analytics[[#This Row],[Total Working Years]]&lt;=40,"20-40")</f>
        <v>5-10</v>
      </c>
      <c r="AI681" s="3">
        <v>2</v>
      </c>
      <c r="AJ681" s="3">
        <v>2</v>
      </c>
      <c r="AK681" s="9" t="str">
        <f>VLOOKUP(AJ681,Mapping!$J$10:$K$13,2,0)</f>
        <v>Good</v>
      </c>
      <c r="AL681" s="3">
        <v>9</v>
      </c>
      <c r="AM681" s="3" t="str" cm="1">
        <f t="array" ref="AM681">_xlfn.IFS(HR_Analytics[[#This Row],[Years At Company]]&lt;=2,"0-2",HR_Analytics[[#This Row],[Years At Company]]&lt;=5,"2-5",HR_Analytics[[#This Row],[Years At Company]]&lt;=10,"5-10",HR_Analytics[[#This Row],[Years At Company]]&lt;=20,"10-20",HR_Analytics[[#This Row],[Years At Company]]&lt;=40,"20-40")</f>
        <v>5-10</v>
      </c>
      <c r="AN681" s="3">
        <v>8</v>
      </c>
      <c r="AO681" s="3" t="str" cm="1">
        <f t="array" ref="AO681">_xlfn.IFS(HR_Analytics[[#This Row],[Years In Current Role]]&lt;=2,"0-2",HR_Analytics[[#This Row],[Years In Current Role]]&lt;=5,"2-5",HR_Analytics[[#This Row],[Years In Current Role]]&lt;=10,"5-10",HR_Analytics[[#This Row],[Years In Current Role]]&lt;=15,"10-15",HR_Analytics[[#This Row],[Years In Current Role]]&gt;15,"Above 15")</f>
        <v>5-10</v>
      </c>
      <c r="AP681" s="3">
        <v>0</v>
      </c>
      <c r="AQ681" s="14" t="str" cm="1">
        <f t="array" ref="AQ681">_xlfn.IFS(HR_Analytics[[#This Row],[Years Since Last Promotion]]&lt;=2,"0-2",HR_Analytics[[#This Row],[Years Since Last Promotion]]&lt;=5,"2-5",HR_Analytics[[#This Row],[Years Since Last Promotion]]&lt;=10,"5-10",HR_Analytics[[#This Row],[Years Since Last Promotion]]&lt;=15,"10-15")</f>
        <v>0-2</v>
      </c>
      <c r="AR681" s="14">
        <v>0</v>
      </c>
      <c r="AS681" s="3" t="str" cm="1">
        <f t="array" ref="AS6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82" spans="1:45" x14ac:dyDescent="0.25">
      <c r="A682" s="12">
        <v>36</v>
      </c>
      <c r="B682" s="12" t="str" cm="1">
        <f t="array" ref="B682">_xlfn.IFS(HR_Analytics[[#This Row],[Age]]&lt;=30,"Below 30",HR_Analytics[[#This Row],[Age]]&lt;=40,"30-40",HR_Analytics[[#This Row],[Age]]&lt;=60,"40-60")</f>
        <v>30-40</v>
      </c>
      <c r="C682" s="9" t="s">
        <v>17</v>
      </c>
      <c r="D682" s="9" t="s">
        <v>11</v>
      </c>
      <c r="E682" s="9" t="s">
        <v>19</v>
      </c>
      <c r="F682" s="3">
        <v>7</v>
      </c>
      <c r="G682" s="3" t="str" cm="1">
        <f t="array" ref="G682">_xlfn.IFS(HR_Analytics[[#This Row],[Distance From Home]]&lt;=5,"1-5",HR_Analytics[[#This Row],[Distance From Home]]&lt;=10,"5-10",HR_Analytics[[#This Row],[Distance From Home]]&lt;=15,"10-15",HR_Analytics[[#This Row],[Distance From Home]]&lt;=20,"15-20",HR_Analytics[[#This Row],[Distance From Home]]&gt;20,"Above 20")</f>
        <v>5-10</v>
      </c>
      <c r="H682" s="3">
        <v>4</v>
      </c>
      <c r="I682" s="9" t="str">
        <f>VLOOKUP(H682,Mapping!$J$2:$K$6,2,0)</f>
        <v>Masters</v>
      </c>
      <c r="J682" s="9" t="s">
        <v>23</v>
      </c>
      <c r="K682" s="3">
        <v>949</v>
      </c>
      <c r="L682" s="3">
        <v>2</v>
      </c>
      <c r="M682" s="9" t="str">
        <f>VLOOKUP(L682,Mapping!$A$2:$B$5,2,0)</f>
        <v>Dissatisfied</v>
      </c>
      <c r="N682" s="9" t="s">
        <v>20</v>
      </c>
      <c r="O682" s="3">
        <v>3</v>
      </c>
      <c r="P682" s="9" t="str">
        <f>VLOOKUP(O682,Mapping!$A$9:$B$12,2,0)</f>
        <v>High</v>
      </c>
      <c r="Q682" s="3">
        <v>1</v>
      </c>
      <c r="R682" s="9" t="str">
        <f>VLOOKUP(Q682,Mapping!$A$16:$B$20,2,0)</f>
        <v>Entry Level</v>
      </c>
      <c r="S682" s="9" t="s">
        <v>21</v>
      </c>
      <c r="T682" s="3">
        <v>4</v>
      </c>
      <c r="U682" s="9" t="str">
        <f>VLOOKUP(T682,Mapping!$E$9:$F$12,2,0)</f>
        <v>Satisfied</v>
      </c>
      <c r="V682" s="9" t="s">
        <v>16</v>
      </c>
      <c r="W682" s="5">
        <v>4678</v>
      </c>
      <c r="X682" s="3">
        <v>2</v>
      </c>
      <c r="Y682" s="9" t="s">
        <v>17</v>
      </c>
      <c r="Z682" s="4">
        <v>18</v>
      </c>
      <c r="AA682" s="24">
        <f>HR_Analytics[[#This Row],[Salary Hike]]/100</f>
        <v>0.18</v>
      </c>
      <c r="AB682" s="3">
        <v>3</v>
      </c>
      <c r="AC682" s="9" t="str">
        <f>VLOOKUP(AB682,Mapping!$E$2:$F$3,2,0)</f>
        <v>Excellent</v>
      </c>
      <c r="AD682" s="3">
        <v>3</v>
      </c>
      <c r="AE682" s="9" t="str">
        <f>VLOOKUP(AD682,Mapping!$E$16:$F$19,2,0)</f>
        <v>Neutral</v>
      </c>
      <c r="AF682" s="3">
        <v>0</v>
      </c>
      <c r="AG682" s="3">
        <v>8</v>
      </c>
      <c r="AH682" s="3" t="str" cm="1">
        <f t="array" ref="AH682">_xlfn.IFS(HR_Analytics[[#This Row],[Total Working Years]]&lt;=2,"0-2",HR_Analytics[[#This Row],[Total Working Years]]&lt;=5,"2-5",HR_Analytics[[#This Row],[Total Working Years]]&lt;=10,"5-10",HR_Analytics[[#This Row],[Total Working Years]]&lt;=20,"10-20",HR_Analytics[[#This Row],[Total Working Years]]&lt;=40,"20-40")</f>
        <v>5-10</v>
      </c>
      <c r="AI682" s="3">
        <v>6</v>
      </c>
      <c r="AJ682" s="3">
        <v>3</v>
      </c>
      <c r="AK682" s="9" t="str">
        <f>VLOOKUP(AJ682,Mapping!$J$10:$K$13,2,0)</f>
        <v>Better</v>
      </c>
      <c r="AL682" s="3">
        <v>6</v>
      </c>
      <c r="AM682" s="3" t="str" cm="1">
        <f t="array" ref="AM682">_xlfn.IFS(HR_Analytics[[#This Row],[Years At Company]]&lt;=2,"0-2",HR_Analytics[[#This Row],[Years At Company]]&lt;=5,"2-5",HR_Analytics[[#This Row],[Years At Company]]&lt;=10,"5-10",HR_Analytics[[#This Row],[Years At Company]]&lt;=20,"10-20",HR_Analytics[[#This Row],[Years At Company]]&lt;=40,"20-40")</f>
        <v>5-10</v>
      </c>
      <c r="AN682" s="3">
        <v>2</v>
      </c>
      <c r="AO682" s="3" t="str" cm="1">
        <f t="array" ref="AO682">_xlfn.IFS(HR_Analytics[[#This Row],[Years In Current Role]]&lt;=2,"0-2",HR_Analytics[[#This Row],[Years In Current Role]]&lt;=5,"2-5",HR_Analytics[[#This Row],[Years In Current Role]]&lt;=10,"5-10",HR_Analytics[[#This Row],[Years In Current Role]]&lt;=15,"10-15",HR_Analytics[[#This Row],[Years In Current Role]]&gt;15,"Above 15")</f>
        <v>0-2</v>
      </c>
      <c r="AP682" s="3">
        <v>0</v>
      </c>
      <c r="AQ682" s="14" t="str" cm="1">
        <f t="array" ref="AQ682">_xlfn.IFS(HR_Analytics[[#This Row],[Years Since Last Promotion]]&lt;=2,"0-2",HR_Analytics[[#This Row],[Years Since Last Promotion]]&lt;=5,"2-5",HR_Analytics[[#This Row],[Years Since Last Promotion]]&lt;=10,"5-10",HR_Analytics[[#This Row],[Years Since Last Promotion]]&lt;=15,"10-15")</f>
        <v>0-2</v>
      </c>
      <c r="AR682" s="14">
        <v>1</v>
      </c>
      <c r="AS682" s="3" t="str" cm="1">
        <f t="array" ref="AS6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83" spans="1:45" x14ac:dyDescent="0.25">
      <c r="A683" s="12">
        <v>38</v>
      </c>
      <c r="B683" s="12" t="str" cm="1">
        <f t="array" ref="B683">_xlfn.IFS(HR_Analytics[[#This Row],[Age]]&lt;=30,"Below 30",HR_Analytics[[#This Row],[Age]]&lt;=40,"30-40",HR_Analytics[[#This Row],[Age]]&lt;=60,"40-60")</f>
        <v>30-40</v>
      </c>
      <c r="C683" s="9" t="s">
        <v>17</v>
      </c>
      <c r="D683" s="9" t="s">
        <v>11</v>
      </c>
      <c r="E683" s="9" t="s">
        <v>19</v>
      </c>
      <c r="F683" s="3">
        <v>1</v>
      </c>
      <c r="G683" s="3" t="str" cm="1">
        <f t="array" ref="G683">_xlfn.IFS(HR_Analytics[[#This Row],[Distance From Home]]&lt;=5,"1-5",HR_Analytics[[#This Row],[Distance From Home]]&lt;=10,"5-10",HR_Analytics[[#This Row],[Distance From Home]]&lt;=15,"10-15",HR_Analytics[[#This Row],[Distance From Home]]&lt;=20,"15-20",HR_Analytics[[#This Row],[Distance From Home]]&gt;20,"Above 20")</f>
        <v>1-5</v>
      </c>
      <c r="H683" s="3">
        <v>3</v>
      </c>
      <c r="I683" s="9" t="str">
        <f>VLOOKUP(H683,Mapping!$J$2:$K$6,2,0)</f>
        <v>Bachelors</v>
      </c>
      <c r="J683" s="9" t="s">
        <v>34</v>
      </c>
      <c r="K683" s="3">
        <v>950</v>
      </c>
      <c r="L683" s="3">
        <v>4</v>
      </c>
      <c r="M683" s="9" t="str">
        <f>VLOOKUP(L683,Mapping!$A$2:$B$5,2,0)</f>
        <v>Satisfied</v>
      </c>
      <c r="N683" s="9" t="s">
        <v>14</v>
      </c>
      <c r="O683" s="3">
        <v>3</v>
      </c>
      <c r="P683" s="9" t="str">
        <f>VLOOKUP(O683,Mapping!$A$9:$B$12,2,0)</f>
        <v>High</v>
      </c>
      <c r="Q683" s="3">
        <v>3</v>
      </c>
      <c r="R683" s="9" t="str">
        <f>VLOOKUP(Q683,Mapping!$A$16:$B$20,2,0)</f>
        <v>Mid Level</v>
      </c>
      <c r="S683" s="9" t="s">
        <v>32</v>
      </c>
      <c r="T683" s="3">
        <v>1</v>
      </c>
      <c r="U683" s="9" t="str">
        <f>VLOOKUP(T683,Mapping!$E$9:$F$12,2,0)</f>
        <v>Very Dissatisfied</v>
      </c>
      <c r="V683" s="9" t="s">
        <v>22</v>
      </c>
      <c r="W683" s="5">
        <v>13582</v>
      </c>
      <c r="X683" s="3">
        <v>1</v>
      </c>
      <c r="Y683" s="9" t="s">
        <v>17</v>
      </c>
      <c r="Z683" s="4">
        <v>13</v>
      </c>
      <c r="AA683" s="24">
        <f>HR_Analytics[[#This Row],[Salary Hike]]/100</f>
        <v>0.13</v>
      </c>
      <c r="AB683" s="3">
        <v>3</v>
      </c>
      <c r="AC683" s="9" t="str">
        <f>VLOOKUP(AB683,Mapping!$E$2:$F$3,2,0)</f>
        <v>Excellent</v>
      </c>
      <c r="AD683" s="3">
        <v>2</v>
      </c>
      <c r="AE683" s="9" t="str">
        <f>VLOOKUP(AD683,Mapping!$E$16:$F$19,2,0)</f>
        <v>Dissatisfied</v>
      </c>
      <c r="AF683" s="3">
        <v>1</v>
      </c>
      <c r="AG683" s="3">
        <v>15</v>
      </c>
      <c r="AH683" s="3" t="str" cm="1">
        <f t="array" ref="AH683">_xlfn.IFS(HR_Analytics[[#This Row],[Total Working Years]]&lt;=2,"0-2",HR_Analytics[[#This Row],[Total Working Years]]&lt;=5,"2-5",HR_Analytics[[#This Row],[Total Working Years]]&lt;=10,"5-10",HR_Analytics[[#This Row],[Total Working Years]]&lt;=20,"10-20",HR_Analytics[[#This Row],[Total Working Years]]&lt;=40,"20-40")</f>
        <v>10-20</v>
      </c>
      <c r="AI683" s="3">
        <v>3</v>
      </c>
      <c r="AJ683" s="3">
        <v>3</v>
      </c>
      <c r="AK683" s="9" t="str">
        <f>VLOOKUP(AJ683,Mapping!$J$10:$K$13,2,0)</f>
        <v>Better</v>
      </c>
      <c r="AL683" s="3">
        <v>15</v>
      </c>
      <c r="AM683" s="3" t="str" cm="1">
        <f t="array" ref="AM683">_xlfn.IFS(HR_Analytics[[#This Row],[Years At Company]]&lt;=2,"0-2",HR_Analytics[[#This Row],[Years At Company]]&lt;=5,"2-5",HR_Analytics[[#This Row],[Years At Company]]&lt;=10,"5-10",HR_Analytics[[#This Row],[Years At Company]]&lt;=20,"10-20",HR_Analytics[[#This Row],[Years At Company]]&lt;=40,"20-40")</f>
        <v>10-20</v>
      </c>
      <c r="AN683" s="3">
        <v>12</v>
      </c>
      <c r="AO683" s="3" t="str" cm="1">
        <f t="array" ref="AO683">_xlfn.IFS(HR_Analytics[[#This Row],[Years In Current Role]]&lt;=2,"0-2",HR_Analytics[[#This Row],[Years In Current Role]]&lt;=5,"2-5",HR_Analytics[[#This Row],[Years In Current Role]]&lt;=10,"5-10",HR_Analytics[[#This Row],[Years In Current Role]]&lt;=15,"10-15",HR_Analytics[[#This Row],[Years In Current Role]]&gt;15,"Above 15")</f>
        <v>10-15</v>
      </c>
      <c r="AP683" s="3">
        <v>5</v>
      </c>
      <c r="AQ683" s="14" t="str" cm="1">
        <f t="array" ref="AQ683">_xlfn.IFS(HR_Analytics[[#This Row],[Years Since Last Promotion]]&lt;=2,"0-2",HR_Analytics[[#This Row],[Years Since Last Promotion]]&lt;=5,"2-5",HR_Analytics[[#This Row],[Years Since Last Promotion]]&lt;=10,"5-10",HR_Analytics[[#This Row],[Years Since Last Promotion]]&lt;=15,"10-15")</f>
        <v>2-5</v>
      </c>
      <c r="AR683" s="14">
        <v>11</v>
      </c>
      <c r="AS683" s="3" t="str" cm="1">
        <f t="array" ref="AS6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684" spans="1:45" x14ac:dyDescent="0.25">
      <c r="A684" s="12">
        <v>32</v>
      </c>
      <c r="B684" s="12" t="str" cm="1">
        <f t="array" ref="B684">_xlfn.IFS(HR_Analytics[[#This Row],[Age]]&lt;=30,"Below 30",HR_Analytics[[#This Row],[Age]]&lt;=40,"30-40",HR_Analytics[[#This Row],[Age]]&lt;=60,"40-60")</f>
        <v>30-40</v>
      </c>
      <c r="C684" s="9" t="s">
        <v>17</v>
      </c>
      <c r="D684" s="9" t="s">
        <v>29</v>
      </c>
      <c r="E684" s="9" t="s">
        <v>19</v>
      </c>
      <c r="F684" s="3">
        <v>1</v>
      </c>
      <c r="G684" s="3" t="str" cm="1">
        <f t="array" ref="G684">_xlfn.IFS(HR_Analytics[[#This Row],[Distance From Home]]&lt;=5,"1-5",HR_Analytics[[#This Row],[Distance From Home]]&lt;=10,"5-10",HR_Analytics[[#This Row],[Distance From Home]]&lt;=15,"10-15",HR_Analytics[[#This Row],[Distance From Home]]&lt;=20,"15-20",HR_Analytics[[#This Row],[Distance From Home]]&gt;20,"Above 20")</f>
        <v>1-5</v>
      </c>
      <c r="H684" s="3">
        <v>3</v>
      </c>
      <c r="I684" s="9" t="str">
        <f>VLOOKUP(H684,Mapping!$J$2:$K$6,2,0)</f>
        <v>Bachelors</v>
      </c>
      <c r="J684" s="9" t="s">
        <v>13</v>
      </c>
      <c r="K684" s="3">
        <v>951</v>
      </c>
      <c r="L684" s="3">
        <v>3</v>
      </c>
      <c r="M684" s="9" t="str">
        <f>VLOOKUP(L684,Mapping!$A$2:$B$5,2,0)</f>
        <v>Neutral</v>
      </c>
      <c r="N684" s="9" t="s">
        <v>14</v>
      </c>
      <c r="O684" s="3">
        <v>2</v>
      </c>
      <c r="P684" s="9" t="str">
        <f>VLOOKUP(O684,Mapping!$A$9:$B$12,2,0)</f>
        <v>Medium</v>
      </c>
      <c r="Q684" s="3">
        <v>1</v>
      </c>
      <c r="R684" s="9" t="str">
        <f>VLOOKUP(Q684,Mapping!$A$16:$B$20,2,0)</f>
        <v>Entry Level</v>
      </c>
      <c r="S684" s="9" t="s">
        <v>24</v>
      </c>
      <c r="T684" s="3">
        <v>2</v>
      </c>
      <c r="U684" s="9" t="str">
        <f>VLOOKUP(T684,Mapping!$E$9:$F$12,2,0)</f>
        <v>Dissatisfied</v>
      </c>
      <c r="V684" s="9" t="s">
        <v>22</v>
      </c>
      <c r="W684" s="5">
        <v>2332</v>
      </c>
      <c r="X684" s="3">
        <v>6</v>
      </c>
      <c r="Y684" s="9" t="s">
        <v>17</v>
      </c>
      <c r="Z684" s="4">
        <v>20</v>
      </c>
      <c r="AA684" s="24">
        <f>HR_Analytics[[#This Row],[Salary Hike]]/100</f>
        <v>0.2</v>
      </c>
      <c r="AB684" s="3">
        <v>4</v>
      </c>
      <c r="AC684" s="9" t="str">
        <f>VLOOKUP(AB684,Mapping!$E$2:$F$3,2,0)</f>
        <v>Outstanding</v>
      </c>
      <c r="AD684" s="3">
        <v>3</v>
      </c>
      <c r="AE684" s="9" t="str">
        <f>VLOOKUP(AD684,Mapping!$E$16:$F$19,2,0)</f>
        <v>Neutral</v>
      </c>
      <c r="AF684" s="3">
        <v>0</v>
      </c>
      <c r="AG684" s="3">
        <v>5</v>
      </c>
      <c r="AH684" s="3" t="str" cm="1">
        <f t="array" ref="AH684">_xlfn.IFS(HR_Analytics[[#This Row],[Total Working Years]]&lt;=2,"0-2",HR_Analytics[[#This Row],[Total Working Years]]&lt;=5,"2-5",HR_Analytics[[#This Row],[Total Working Years]]&lt;=10,"5-10",HR_Analytics[[#This Row],[Total Working Years]]&lt;=20,"10-20",HR_Analytics[[#This Row],[Total Working Years]]&lt;=40,"20-40")</f>
        <v>2-5</v>
      </c>
      <c r="AI684" s="3">
        <v>3</v>
      </c>
      <c r="AJ684" s="3">
        <v>3</v>
      </c>
      <c r="AK684" s="9" t="str">
        <f>VLOOKUP(AJ684,Mapping!$J$10:$K$13,2,0)</f>
        <v>Better</v>
      </c>
      <c r="AL684" s="3">
        <v>3</v>
      </c>
      <c r="AM684" s="3" t="str" cm="1">
        <f t="array" ref="AM684">_xlfn.IFS(HR_Analytics[[#This Row],[Years At Company]]&lt;=2,"0-2",HR_Analytics[[#This Row],[Years At Company]]&lt;=5,"2-5",HR_Analytics[[#This Row],[Years At Company]]&lt;=10,"5-10",HR_Analytics[[#This Row],[Years At Company]]&lt;=20,"10-20",HR_Analytics[[#This Row],[Years At Company]]&lt;=40,"20-40")</f>
        <v>2-5</v>
      </c>
      <c r="AN684" s="3">
        <v>0</v>
      </c>
      <c r="AO684" s="3" t="str" cm="1">
        <f t="array" ref="AO684">_xlfn.IFS(HR_Analytics[[#This Row],[Years In Current Role]]&lt;=2,"0-2",HR_Analytics[[#This Row],[Years In Current Role]]&lt;=5,"2-5",HR_Analytics[[#This Row],[Years In Current Role]]&lt;=10,"5-10",HR_Analytics[[#This Row],[Years In Current Role]]&lt;=15,"10-15",HR_Analytics[[#This Row],[Years In Current Role]]&gt;15,"Above 15")</f>
        <v>0-2</v>
      </c>
      <c r="AP684" s="3">
        <v>0</v>
      </c>
      <c r="AQ684" s="14" t="str" cm="1">
        <f t="array" ref="AQ684">_xlfn.IFS(HR_Analytics[[#This Row],[Years Since Last Promotion]]&lt;=2,"0-2",HR_Analytics[[#This Row],[Years Since Last Promotion]]&lt;=5,"2-5",HR_Analytics[[#This Row],[Years Since Last Promotion]]&lt;=10,"5-10",HR_Analytics[[#This Row],[Years Since Last Promotion]]&lt;=15,"10-15")</f>
        <v>0-2</v>
      </c>
      <c r="AR684" s="14">
        <v>2</v>
      </c>
      <c r="AS684" s="3" t="str" cm="1">
        <f t="array" ref="AS6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85" spans="1:45" x14ac:dyDescent="0.25">
      <c r="A685" s="12">
        <v>25</v>
      </c>
      <c r="B685" s="12" t="str" cm="1">
        <f t="array" ref="B685">_xlfn.IFS(HR_Analytics[[#This Row],[Age]]&lt;=30,"Below 30",HR_Analytics[[#This Row],[Age]]&lt;=40,"30-40",HR_Analytics[[#This Row],[Age]]&lt;=60,"40-60")</f>
        <v>Below 30</v>
      </c>
      <c r="C685" s="9" t="s">
        <v>10</v>
      </c>
      <c r="D685" s="9" t="s">
        <v>11</v>
      </c>
      <c r="E685" s="9" t="s">
        <v>12</v>
      </c>
      <c r="F685" s="3">
        <v>19</v>
      </c>
      <c r="G685" s="3" t="str" cm="1">
        <f t="array" ref="G685">_xlfn.IFS(HR_Analytics[[#This Row],[Distance From Home]]&lt;=5,"1-5",HR_Analytics[[#This Row],[Distance From Home]]&lt;=10,"5-10",HR_Analytics[[#This Row],[Distance From Home]]&lt;=15,"10-15",HR_Analytics[[#This Row],[Distance From Home]]&lt;=20,"15-20",HR_Analytics[[#This Row],[Distance From Home]]&gt;20,"Above 20")</f>
        <v>15-20</v>
      </c>
      <c r="H685" s="3">
        <v>2</v>
      </c>
      <c r="I685" s="9" t="str">
        <f>VLOOKUP(H685,Mapping!$J$2:$K$6,2,0)</f>
        <v>College</v>
      </c>
      <c r="J685" s="9" t="s">
        <v>33</v>
      </c>
      <c r="K685" s="3">
        <v>952</v>
      </c>
      <c r="L685" s="3">
        <v>3</v>
      </c>
      <c r="M685" s="9" t="str">
        <f>VLOOKUP(L685,Mapping!$A$2:$B$5,2,0)</f>
        <v>Neutral</v>
      </c>
      <c r="N685" s="9" t="s">
        <v>20</v>
      </c>
      <c r="O685" s="3">
        <v>2</v>
      </c>
      <c r="P685" s="9" t="str">
        <f>VLOOKUP(O685,Mapping!$A$9:$B$12,2,0)</f>
        <v>Medium</v>
      </c>
      <c r="Q685" s="3">
        <v>1</v>
      </c>
      <c r="R685" s="9" t="str">
        <f>VLOOKUP(Q685,Mapping!$A$16:$B$20,2,0)</f>
        <v>Entry Level</v>
      </c>
      <c r="S685" s="9" t="s">
        <v>31</v>
      </c>
      <c r="T685" s="3">
        <v>2</v>
      </c>
      <c r="U685" s="9" t="str">
        <f>VLOOKUP(T685,Mapping!$E$9:$F$12,2,0)</f>
        <v>Dissatisfied</v>
      </c>
      <c r="V685" s="9" t="s">
        <v>22</v>
      </c>
      <c r="W685" s="5">
        <v>2413</v>
      </c>
      <c r="X685" s="3">
        <v>1</v>
      </c>
      <c r="Y685" s="9" t="s">
        <v>10</v>
      </c>
      <c r="Z685" s="4">
        <v>18</v>
      </c>
      <c r="AA685" s="24">
        <f>HR_Analytics[[#This Row],[Salary Hike]]/100</f>
        <v>0.18</v>
      </c>
      <c r="AB685" s="3">
        <v>3</v>
      </c>
      <c r="AC685" s="9" t="str">
        <f>VLOOKUP(AB685,Mapping!$E$2:$F$3,2,0)</f>
        <v>Excellent</v>
      </c>
      <c r="AD685" s="3">
        <v>3</v>
      </c>
      <c r="AE685" s="9" t="str">
        <f>VLOOKUP(AD685,Mapping!$E$16:$F$19,2,0)</f>
        <v>Neutral</v>
      </c>
      <c r="AF685" s="3">
        <v>3</v>
      </c>
      <c r="AG685" s="3">
        <v>1</v>
      </c>
      <c r="AH685" s="3" t="str" cm="1">
        <f t="array" ref="AH685">_xlfn.IFS(HR_Analytics[[#This Row],[Total Working Years]]&lt;=2,"0-2",HR_Analytics[[#This Row],[Total Working Years]]&lt;=5,"2-5",HR_Analytics[[#This Row],[Total Working Years]]&lt;=10,"5-10",HR_Analytics[[#This Row],[Total Working Years]]&lt;=20,"10-20",HR_Analytics[[#This Row],[Total Working Years]]&lt;=40,"20-40")</f>
        <v>0-2</v>
      </c>
      <c r="AI685" s="3">
        <v>2</v>
      </c>
      <c r="AJ685" s="3">
        <v>3</v>
      </c>
      <c r="AK685" s="9" t="str">
        <f>VLOOKUP(AJ685,Mapping!$J$10:$K$13,2,0)</f>
        <v>Better</v>
      </c>
      <c r="AL685" s="3">
        <v>1</v>
      </c>
      <c r="AM685" s="3" t="str" cm="1">
        <f t="array" ref="AM685">_xlfn.IFS(HR_Analytics[[#This Row],[Years At Company]]&lt;=2,"0-2",HR_Analytics[[#This Row],[Years At Company]]&lt;=5,"2-5",HR_Analytics[[#This Row],[Years At Company]]&lt;=10,"5-10",HR_Analytics[[#This Row],[Years At Company]]&lt;=20,"10-20",HR_Analytics[[#This Row],[Years At Company]]&lt;=40,"20-40")</f>
        <v>0-2</v>
      </c>
      <c r="AN685" s="3">
        <v>0</v>
      </c>
      <c r="AO685" s="3" t="str" cm="1">
        <f t="array" ref="AO685">_xlfn.IFS(HR_Analytics[[#This Row],[Years In Current Role]]&lt;=2,"0-2",HR_Analytics[[#This Row],[Years In Current Role]]&lt;=5,"2-5",HR_Analytics[[#This Row],[Years In Current Role]]&lt;=10,"5-10",HR_Analytics[[#This Row],[Years In Current Role]]&lt;=15,"10-15",HR_Analytics[[#This Row],[Years In Current Role]]&gt;15,"Above 15")</f>
        <v>0-2</v>
      </c>
      <c r="AP685" s="3">
        <v>0</v>
      </c>
      <c r="AQ685" s="14" t="str" cm="1">
        <f t="array" ref="AQ685">_xlfn.IFS(HR_Analytics[[#This Row],[Years Since Last Promotion]]&lt;=2,"0-2",HR_Analytics[[#This Row],[Years Since Last Promotion]]&lt;=5,"2-5",HR_Analytics[[#This Row],[Years Since Last Promotion]]&lt;=10,"5-10",HR_Analytics[[#This Row],[Years Since Last Promotion]]&lt;=15,"10-15")</f>
        <v>0-2</v>
      </c>
      <c r="AR685" s="14">
        <v>0</v>
      </c>
      <c r="AS685" s="3" t="str" cm="1">
        <f t="array" ref="AS6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86" spans="1:45" x14ac:dyDescent="0.25">
      <c r="A686" s="12">
        <v>40</v>
      </c>
      <c r="B686" s="12" t="str" cm="1">
        <f t="array" ref="B686">_xlfn.IFS(HR_Analytics[[#This Row],[Age]]&lt;=30,"Below 30",HR_Analytics[[#This Row],[Age]]&lt;=40,"30-40",HR_Analytics[[#This Row],[Age]]&lt;=60,"40-60")</f>
        <v>30-40</v>
      </c>
      <c r="C686" s="9" t="s">
        <v>17</v>
      </c>
      <c r="D686" s="9" t="s">
        <v>11</v>
      </c>
      <c r="E686" s="9" t="s">
        <v>12</v>
      </c>
      <c r="F686" s="3">
        <v>10</v>
      </c>
      <c r="G686" s="3" t="str" cm="1">
        <f t="array" ref="G686">_xlfn.IFS(HR_Analytics[[#This Row],[Distance From Home]]&lt;=5,"1-5",HR_Analytics[[#This Row],[Distance From Home]]&lt;=10,"5-10",HR_Analytics[[#This Row],[Distance From Home]]&lt;=15,"10-15",HR_Analytics[[#This Row],[Distance From Home]]&lt;=20,"15-20",HR_Analytics[[#This Row],[Distance From Home]]&gt;20,"Above 20")</f>
        <v>5-10</v>
      </c>
      <c r="H686" s="3">
        <v>4</v>
      </c>
      <c r="I686" s="9" t="str">
        <f>VLOOKUP(H686,Mapping!$J$2:$K$6,2,0)</f>
        <v>Masters</v>
      </c>
      <c r="J686" s="9" t="s">
        <v>33</v>
      </c>
      <c r="K686" s="3">
        <v>954</v>
      </c>
      <c r="L686" s="3">
        <v>1</v>
      </c>
      <c r="M686" s="9" t="str">
        <f>VLOOKUP(L686,Mapping!$A$2:$B$5,2,0)</f>
        <v>Very Dissatisfied</v>
      </c>
      <c r="N686" s="9" t="s">
        <v>20</v>
      </c>
      <c r="O686" s="3">
        <v>2</v>
      </c>
      <c r="P686" s="9" t="str">
        <f>VLOOKUP(O686,Mapping!$A$9:$B$12,2,0)</f>
        <v>Medium</v>
      </c>
      <c r="Q686" s="3">
        <v>3</v>
      </c>
      <c r="R686" s="9" t="str">
        <f>VLOOKUP(Q686,Mapping!$A$16:$B$20,2,0)</f>
        <v>Mid Level</v>
      </c>
      <c r="S686" s="9" t="s">
        <v>15</v>
      </c>
      <c r="T686" s="3">
        <v>2</v>
      </c>
      <c r="U686" s="9" t="str">
        <f>VLOOKUP(T686,Mapping!$E$9:$F$12,2,0)</f>
        <v>Dissatisfied</v>
      </c>
      <c r="V686" s="9" t="s">
        <v>26</v>
      </c>
      <c r="W686" s="5">
        <v>9705</v>
      </c>
      <c r="X686" s="3">
        <v>2</v>
      </c>
      <c r="Y686" s="9" t="s">
        <v>17</v>
      </c>
      <c r="Z686" s="4">
        <v>12</v>
      </c>
      <c r="AA686" s="24">
        <f>HR_Analytics[[#This Row],[Salary Hike]]/100</f>
        <v>0.12</v>
      </c>
      <c r="AB686" s="3">
        <v>3</v>
      </c>
      <c r="AC686" s="9" t="str">
        <f>VLOOKUP(AB686,Mapping!$E$2:$F$3,2,0)</f>
        <v>Excellent</v>
      </c>
      <c r="AD686" s="3">
        <v>2</v>
      </c>
      <c r="AE686" s="9" t="str">
        <f>VLOOKUP(AD686,Mapping!$E$16:$F$19,2,0)</f>
        <v>Dissatisfied</v>
      </c>
      <c r="AF686" s="3">
        <v>1</v>
      </c>
      <c r="AG686" s="3">
        <v>11</v>
      </c>
      <c r="AH686" s="3" t="str" cm="1">
        <f t="array" ref="AH686">_xlfn.IFS(HR_Analytics[[#This Row],[Total Working Years]]&lt;=2,"0-2",HR_Analytics[[#This Row],[Total Working Years]]&lt;=5,"2-5",HR_Analytics[[#This Row],[Total Working Years]]&lt;=10,"5-10",HR_Analytics[[#This Row],[Total Working Years]]&lt;=20,"10-20",HR_Analytics[[#This Row],[Total Working Years]]&lt;=40,"20-40")</f>
        <v>10-20</v>
      </c>
      <c r="AI686" s="3">
        <v>2</v>
      </c>
      <c r="AJ686" s="3">
        <v>2</v>
      </c>
      <c r="AK686" s="9" t="str">
        <f>VLOOKUP(AJ686,Mapping!$J$10:$K$13,2,0)</f>
        <v>Good</v>
      </c>
      <c r="AL686" s="3">
        <v>1</v>
      </c>
      <c r="AM686" s="3" t="str" cm="1">
        <f t="array" ref="AM686">_xlfn.IFS(HR_Analytics[[#This Row],[Years At Company]]&lt;=2,"0-2",HR_Analytics[[#This Row],[Years At Company]]&lt;=5,"2-5",HR_Analytics[[#This Row],[Years At Company]]&lt;=10,"5-10",HR_Analytics[[#This Row],[Years At Company]]&lt;=20,"10-20",HR_Analytics[[#This Row],[Years At Company]]&lt;=40,"20-40")</f>
        <v>0-2</v>
      </c>
      <c r="AN686" s="3">
        <v>0</v>
      </c>
      <c r="AO686" s="3" t="str" cm="1">
        <f t="array" ref="AO686">_xlfn.IFS(HR_Analytics[[#This Row],[Years In Current Role]]&lt;=2,"0-2",HR_Analytics[[#This Row],[Years In Current Role]]&lt;=5,"2-5",HR_Analytics[[#This Row],[Years In Current Role]]&lt;=10,"5-10",HR_Analytics[[#This Row],[Years In Current Role]]&lt;=15,"10-15",HR_Analytics[[#This Row],[Years In Current Role]]&gt;15,"Above 15")</f>
        <v>0-2</v>
      </c>
      <c r="AP686" s="3">
        <v>0</v>
      </c>
      <c r="AQ686" s="14" t="str" cm="1">
        <f t="array" ref="AQ686">_xlfn.IFS(HR_Analytics[[#This Row],[Years Since Last Promotion]]&lt;=2,"0-2",HR_Analytics[[#This Row],[Years Since Last Promotion]]&lt;=5,"2-5",HR_Analytics[[#This Row],[Years Since Last Promotion]]&lt;=10,"5-10",HR_Analytics[[#This Row],[Years Since Last Promotion]]&lt;=15,"10-15")</f>
        <v>0-2</v>
      </c>
      <c r="AR686" s="14">
        <v>0</v>
      </c>
      <c r="AS686" s="3" t="str" cm="1">
        <f t="array" ref="AS6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87" spans="1:45" x14ac:dyDescent="0.25">
      <c r="A687" s="12">
        <v>26</v>
      </c>
      <c r="B687" s="12" t="str" cm="1">
        <f t="array" ref="B687">_xlfn.IFS(HR_Analytics[[#This Row],[Age]]&lt;=30,"Below 30",HR_Analytics[[#This Row],[Age]]&lt;=40,"30-40",HR_Analytics[[#This Row],[Age]]&lt;=60,"40-60")</f>
        <v>Below 30</v>
      </c>
      <c r="C687" s="9" t="s">
        <v>17</v>
      </c>
      <c r="D687" s="9" t="s">
        <v>18</v>
      </c>
      <c r="E687" s="9" t="s">
        <v>12</v>
      </c>
      <c r="F687" s="3">
        <v>1</v>
      </c>
      <c r="G687" s="3" t="str" cm="1">
        <f t="array" ref="G687">_xlfn.IFS(HR_Analytics[[#This Row],[Distance From Home]]&lt;=5,"1-5",HR_Analytics[[#This Row],[Distance From Home]]&lt;=10,"5-10",HR_Analytics[[#This Row],[Distance From Home]]&lt;=15,"10-15",HR_Analytics[[#This Row],[Distance From Home]]&lt;=20,"15-20",HR_Analytics[[#This Row],[Distance From Home]]&gt;20,"Above 20")</f>
        <v>1-5</v>
      </c>
      <c r="H687" s="3">
        <v>3</v>
      </c>
      <c r="I687" s="9" t="str">
        <f>VLOOKUP(H687,Mapping!$J$2:$K$6,2,0)</f>
        <v>Bachelors</v>
      </c>
      <c r="J687" s="9" t="s">
        <v>25</v>
      </c>
      <c r="K687" s="3">
        <v>956</v>
      </c>
      <c r="L687" s="3">
        <v>3</v>
      </c>
      <c r="M687" s="9" t="str">
        <f>VLOOKUP(L687,Mapping!$A$2:$B$5,2,0)</f>
        <v>Neutral</v>
      </c>
      <c r="N687" s="9" t="s">
        <v>20</v>
      </c>
      <c r="O687" s="3">
        <v>2</v>
      </c>
      <c r="P687" s="9" t="str">
        <f>VLOOKUP(O687,Mapping!$A$9:$B$12,2,0)</f>
        <v>Medium</v>
      </c>
      <c r="Q687" s="3">
        <v>2</v>
      </c>
      <c r="R687" s="9" t="str">
        <f>VLOOKUP(Q687,Mapping!$A$16:$B$20,2,0)</f>
        <v>Junior</v>
      </c>
      <c r="S687" s="9" t="s">
        <v>15</v>
      </c>
      <c r="T687" s="3">
        <v>1</v>
      </c>
      <c r="U687" s="9" t="str">
        <f>VLOOKUP(T687,Mapping!$E$9:$F$12,2,0)</f>
        <v>Very Dissatisfied</v>
      </c>
      <c r="V687" s="9" t="s">
        <v>16</v>
      </c>
      <c r="W687" s="5">
        <v>4294</v>
      </c>
      <c r="X687" s="3">
        <v>1</v>
      </c>
      <c r="Y687" s="9" t="s">
        <v>17</v>
      </c>
      <c r="Z687" s="4">
        <v>12</v>
      </c>
      <c r="AA687" s="24">
        <f>HR_Analytics[[#This Row],[Salary Hike]]/100</f>
        <v>0.12</v>
      </c>
      <c r="AB687" s="3">
        <v>3</v>
      </c>
      <c r="AC687" s="9" t="str">
        <f>VLOOKUP(AB687,Mapping!$E$2:$F$3,2,0)</f>
        <v>Excellent</v>
      </c>
      <c r="AD687" s="3">
        <v>2</v>
      </c>
      <c r="AE687" s="9" t="str">
        <f>VLOOKUP(AD687,Mapping!$E$16:$F$19,2,0)</f>
        <v>Dissatisfied</v>
      </c>
      <c r="AF687" s="3">
        <v>0</v>
      </c>
      <c r="AG687" s="3">
        <v>7</v>
      </c>
      <c r="AH687" s="3" t="str" cm="1">
        <f t="array" ref="AH687">_xlfn.IFS(HR_Analytics[[#This Row],[Total Working Years]]&lt;=2,"0-2",HR_Analytics[[#This Row],[Total Working Years]]&lt;=5,"2-5",HR_Analytics[[#This Row],[Total Working Years]]&lt;=10,"5-10",HR_Analytics[[#This Row],[Total Working Years]]&lt;=20,"10-20",HR_Analytics[[#This Row],[Total Working Years]]&lt;=40,"20-40")</f>
        <v>5-10</v>
      </c>
      <c r="AI687" s="3">
        <v>2</v>
      </c>
      <c r="AJ687" s="3">
        <v>3</v>
      </c>
      <c r="AK687" s="9" t="str">
        <f>VLOOKUP(AJ687,Mapping!$J$10:$K$13,2,0)</f>
        <v>Better</v>
      </c>
      <c r="AL687" s="3">
        <v>7</v>
      </c>
      <c r="AM687" s="3" t="str" cm="1">
        <f t="array" ref="AM687">_xlfn.IFS(HR_Analytics[[#This Row],[Years At Company]]&lt;=2,"0-2",HR_Analytics[[#This Row],[Years At Company]]&lt;=5,"2-5",HR_Analytics[[#This Row],[Years At Company]]&lt;=10,"5-10",HR_Analytics[[#This Row],[Years At Company]]&lt;=20,"10-20",HR_Analytics[[#This Row],[Years At Company]]&lt;=40,"20-40")</f>
        <v>5-10</v>
      </c>
      <c r="AN687" s="3">
        <v>7</v>
      </c>
      <c r="AO687" s="3" t="str" cm="1">
        <f t="array" ref="AO687">_xlfn.IFS(HR_Analytics[[#This Row],[Years In Current Role]]&lt;=2,"0-2",HR_Analytics[[#This Row],[Years In Current Role]]&lt;=5,"2-5",HR_Analytics[[#This Row],[Years In Current Role]]&lt;=10,"5-10",HR_Analytics[[#This Row],[Years In Current Role]]&lt;=15,"10-15",HR_Analytics[[#This Row],[Years In Current Role]]&gt;15,"Above 15")</f>
        <v>5-10</v>
      </c>
      <c r="AP687" s="3">
        <v>0</v>
      </c>
      <c r="AQ687" s="14" t="str" cm="1">
        <f t="array" ref="AQ687">_xlfn.IFS(HR_Analytics[[#This Row],[Years Since Last Promotion]]&lt;=2,"0-2",HR_Analytics[[#This Row],[Years Since Last Promotion]]&lt;=5,"2-5",HR_Analytics[[#This Row],[Years Since Last Promotion]]&lt;=10,"5-10",HR_Analytics[[#This Row],[Years Since Last Promotion]]&lt;=15,"10-15")</f>
        <v>0-2</v>
      </c>
      <c r="AR687" s="14">
        <v>7</v>
      </c>
      <c r="AS687" s="3" t="str" cm="1">
        <f t="array" ref="AS6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88" spans="1:45" x14ac:dyDescent="0.25">
      <c r="A688" s="12">
        <v>41</v>
      </c>
      <c r="B688" s="12" t="str" cm="1">
        <f t="array" ref="B688">_xlfn.IFS(HR_Analytics[[#This Row],[Age]]&lt;=30,"Below 30",HR_Analytics[[#This Row],[Age]]&lt;=40,"30-40",HR_Analytics[[#This Row],[Age]]&lt;=60,"40-60")</f>
        <v>40-60</v>
      </c>
      <c r="C688" s="9" t="s">
        <v>17</v>
      </c>
      <c r="D688" s="9" t="s">
        <v>11</v>
      </c>
      <c r="E688" s="9" t="s">
        <v>19</v>
      </c>
      <c r="F688" s="3">
        <v>6</v>
      </c>
      <c r="G688" s="3" t="str" cm="1">
        <f t="array" ref="G688">_xlfn.IFS(HR_Analytics[[#This Row],[Distance From Home]]&lt;=5,"1-5",HR_Analytics[[#This Row],[Distance From Home]]&lt;=10,"5-10",HR_Analytics[[#This Row],[Distance From Home]]&lt;=15,"10-15",HR_Analytics[[#This Row],[Distance From Home]]&lt;=20,"15-20",HR_Analytics[[#This Row],[Distance From Home]]&gt;20,"Above 20")</f>
        <v>5-10</v>
      </c>
      <c r="H688" s="3">
        <v>3</v>
      </c>
      <c r="I688" s="9" t="str">
        <f>VLOOKUP(H688,Mapping!$J$2:$K$6,2,0)</f>
        <v>Bachelors</v>
      </c>
      <c r="J688" s="9" t="s">
        <v>25</v>
      </c>
      <c r="K688" s="3">
        <v>957</v>
      </c>
      <c r="L688" s="3">
        <v>4</v>
      </c>
      <c r="M688" s="9" t="str">
        <f>VLOOKUP(L688,Mapping!$A$2:$B$5,2,0)</f>
        <v>Satisfied</v>
      </c>
      <c r="N688" s="9" t="s">
        <v>20</v>
      </c>
      <c r="O688" s="3">
        <v>3</v>
      </c>
      <c r="P688" s="9" t="str">
        <f>VLOOKUP(O688,Mapping!$A$9:$B$12,2,0)</f>
        <v>High</v>
      </c>
      <c r="Q688" s="3">
        <v>1</v>
      </c>
      <c r="R688" s="9" t="str">
        <f>VLOOKUP(Q688,Mapping!$A$16:$B$20,2,0)</f>
        <v>Entry Level</v>
      </c>
      <c r="S688" s="9" t="s">
        <v>24</v>
      </c>
      <c r="T688" s="3">
        <v>1</v>
      </c>
      <c r="U688" s="9" t="str">
        <f>VLOOKUP(T688,Mapping!$E$9:$F$12,2,0)</f>
        <v>Very Dissatisfied</v>
      </c>
      <c r="V688" s="9" t="s">
        <v>16</v>
      </c>
      <c r="W688" s="5">
        <v>4721</v>
      </c>
      <c r="X688" s="3">
        <v>2</v>
      </c>
      <c r="Y688" s="9" t="s">
        <v>10</v>
      </c>
      <c r="Z688" s="4">
        <v>13</v>
      </c>
      <c r="AA688" s="24">
        <f>HR_Analytics[[#This Row],[Salary Hike]]/100</f>
        <v>0.13</v>
      </c>
      <c r="AB688" s="3">
        <v>3</v>
      </c>
      <c r="AC688" s="9" t="str">
        <f>VLOOKUP(AB688,Mapping!$E$2:$F$3,2,0)</f>
        <v>Excellent</v>
      </c>
      <c r="AD688" s="3">
        <v>3</v>
      </c>
      <c r="AE688" s="9" t="str">
        <f>VLOOKUP(AD688,Mapping!$E$16:$F$19,2,0)</f>
        <v>Neutral</v>
      </c>
      <c r="AF688" s="3">
        <v>0</v>
      </c>
      <c r="AG688" s="3">
        <v>20</v>
      </c>
      <c r="AH688" s="3" t="str" cm="1">
        <f t="array" ref="AH688">_xlfn.IFS(HR_Analytics[[#This Row],[Total Working Years]]&lt;=2,"0-2",HR_Analytics[[#This Row],[Total Working Years]]&lt;=5,"2-5",HR_Analytics[[#This Row],[Total Working Years]]&lt;=10,"5-10",HR_Analytics[[#This Row],[Total Working Years]]&lt;=20,"10-20",HR_Analytics[[#This Row],[Total Working Years]]&lt;=40,"20-40")</f>
        <v>10-20</v>
      </c>
      <c r="AI688" s="3">
        <v>3</v>
      </c>
      <c r="AJ688" s="3">
        <v>3</v>
      </c>
      <c r="AK688" s="9" t="str">
        <f>VLOOKUP(AJ688,Mapping!$J$10:$K$13,2,0)</f>
        <v>Better</v>
      </c>
      <c r="AL688" s="3">
        <v>18</v>
      </c>
      <c r="AM688" s="3" t="str" cm="1">
        <f t="array" ref="AM688">_xlfn.IFS(HR_Analytics[[#This Row],[Years At Company]]&lt;=2,"0-2",HR_Analytics[[#This Row],[Years At Company]]&lt;=5,"2-5",HR_Analytics[[#This Row],[Years At Company]]&lt;=10,"5-10",HR_Analytics[[#This Row],[Years At Company]]&lt;=20,"10-20",HR_Analytics[[#This Row],[Years At Company]]&lt;=40,"20-40")</f>
        <v>10-20</v>
      </c>
      <c r="AN688" s="3">
        <v>13</v>
      </c>
      <c r="AO688" s="3" t="str" cm="1">
        <f t="array" ref="AO688">_xlfn.IFS(HR_Analytics[[#This Row],[Years In Current Role]]&lt;=2,"0-2",HR_Analytics[[#This Row],[Years In Current Role]]&lt;=5,"2-5",HR_Analytics[[#This Row],[Years In Current Role]]&lt;=10,"5-10",HR_Analytics[[#This Row],[Years In Current Role]]&lt;=15,"10-15",HR_Analytics[[#This Row],[Years In Current Role]]&gt;15,"Above 15")</f>
        <v>10-15</v>
      </c>
      <c r="AP688" s="3">
        <v>2</v>
      </c>
      <c r="AQ688" s="14" t="str" cm="1">
        <f t="array" ref="AQ688">_xlfn.IFS(HR_Analytics[[#This Row],[Years Since Last Promotion]]&lt;=2,"0-2",HR_Analytics[[#This Row],[Years Since Last Promotion]]&lt;=5,"2-5",HR_Analytics[[#This Row],[Years Since Last Promotion]]&lt;=10,"5-10",HR_Analytics[[#This Row],[Years Since Last Promotion]]&lt;=15,"10-15")</f>
        <v>0-2</v>
      </c>
      <c r="AR688" s="14">
        <v>17</v>
      </c>
      <c r="AS688" s="3" t="str" cm="1">
        <f t="array" ref="AS6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Above 15</v>
      </c>
    </row>
    <row r="689" spans="1:45" x14ac:dyDescent="0.25">
      <c r="A689" s="12">
        <v>36</v>
      </c>
      <c r="B689" s="12" t="str" cm="1">
        <f t="array" ref="B689">_xlfn.IFS(HR_Analytics[[#This Row],[Age]]&lt;=30,"Below 30",HR_Analytics[[#This Row],[Age]]&lt;=40,"30-40",HR_Analytics[[#This Row],[Age]]&lt;=60,"40-60")</f>
        <v>30-40</v>
      </c>
      <c r="C689" s="9" t="s">
        <v>17</v>
      </c>
      <c r="D689" s="9" t="s">
        <v>11</v>
      </c>
      <c r="E689" s="9" t="s">
        <v>19</v>
      </c>
      <c r="F689" s="3">
        <v>2</v>
      </c>
      <c r="G689" s="3" t="str" cm="1">
        <f t="array" ref="G689">_xlfn.IFS(HR_Analytics[[#This Row],[Distance From Home]]&lt;=5,"1-5",HR_Analytics[[#This Row],[Distance From Home]]&lt;=10,"5-10",HR_Analytics[[#This Row],[Distance From Home]]&lt;=15,"10-15",HR_Analytics[[#This Row],[Distance From Home]]&lt;=20,"15-20",HR_Analytics[[#This Row],[Distance From Home]]&gt;20,"Above 20")</f>
        <v>1-5</v>
      </c>
      <c r="H689" s="3">
        <v>4</v>
      </c>
      <c r="I689" s="9" t="str">
        <f>VLOOKUP(H689,Mapping!$J$2:$K$6,2,0)</f>
        <v>Masters</v>
      </c>
      <c r="J689" s="9" t="s">
        <v>25</v>
      </c>
      <c r="K689" s="3">
        <v>958</v>
      </c>
      <c r="L689" s="3">
        <v>3</v>
      </c>
      <c r="M689" s="9" t="str">
        <f>VLOOKUP(L689,Mapping!$A$2:$B$5,2,0)</f>
        <v>Neutral</v>
      </c>
      <c r="N689" s="9" t="s">
        <v>20</v>
      </c>
      <c r="O689" s="3">
        <v>3</v>
      </c>
      <c r="P689" s="9" t="str">
        <f>VLOOKUP(O689,Mapping!$A$9:$B$12,2,0)</f>
        <v>High</v>
      </c>
      <c r="Q689" s="3">
        <v>1</v>
      </c>
      <c r="R689" s="9" t="str">
        <f>VLOOKUP(Q689,Mapping!$A$16:$B$20,2,0)</f>
        <v>Entry Level</v>
      </c>
      <c r="S689" s="9" t="s">
        <v>24</v>
      </c>
      <c r="T689" s="3">
        <v>3</v>
      </c>
      <c r="U689" s="9" t="str">
        <f>VLOOKUP(T689,Mapping!$E$9:$F$12,2,0)</f>
        <v>Neutral</v>
      </c>
      <c r="V689" s="9" t="s">
        <v>16</v>
      </c>
      <c r="W689" s="5">
        <v>2519</v>
      </c>
      <c r="X689" s="3">
        <v>4</v>
      </c>
      <c r="Y689" s="9" t="s">
        <v>17</v>
      </c>
      <c r="Z689" s="4">
        <v>21</v>
      </c>
      <c r="AA689" s="24">
        <f>HR_Analytics[[#This Row],[Salary Hike]]/100</f>
        <v>0.21</v>
      </c>
      <c r="AB689" s="3">
        <v>4</v>
      </c>
      <c r="AC689" s="9" t="str">
        <f>VLOOKUP(AB689,Mapping!$E$2:$F$3,2,0)</f>
        <v>Outstanding</v>
      </c>
      <c r="AD689" s="3">
        <v>3</v>
      </c>
      <c r="AE689" s="9" t="str">
        <f>VLOOKUP(AD689,Mapping!$E$16:$F$19,2,0)</f>
        <v>Neutral</v>
      </c>
      <c r="AF689" s="3">
        <v>0</v>
      </c>
      <c r="AG689" s="3">
        <v>16</v>
      </c>
      <c r="AH689" s="3" t="str" cm="1">
        <f t="array" ref="AH689">_xlfn.IFS(HR_Analytics[[#This Row],[Total Working Years]]&lt;=2,"0-2",HR_Analytics[[#This Row],[Total Working Years]]&lt;=5,"2-5",HR_Analytics[[#This Row],[Total Working Years]]&lt;=10,"5-10",HR_Analytics[[#This Row],[Total Working Years]]&lt;=20,"10-20",HR_Analytics[[#This Row],[Total Working Years]]&lt;=40,"20-40")</f>
        <v>10-20</v>
      </c>
      <c r="AI689" s="3">
        <v>6</v>
      </c>
      <c r="AJ689" s="3">
        <v>3</v>
      </c>
      <c r="AK689" s="9" t="str">
        <f>VLOOKUP(AJ689,Mapping!$J$10:$K$13,2,0)</f>
        <v>Better</v>
      </c>
      <c r="AL689" s="3">
        <v>11</v>
      </c>
      <c r="AM689" s="3" t="str" cm="1">
        <f t="array" ref="AM689">_xlfn.IFS(HR_Analytics[[#This Row],[Years At Company]]&lt;=2,"0-2",HR_Analytics[[#This Row],[Years At Company]]&lt;=5,"2-5",HR_Analytics[[#This Row],[Years At Company]]&lt;=10,"5-10",HR_Analytics[[#This Row],[Years At Company]]&lt;=20,"10-20",HR_Analytics[[#This Row],[Years At Company]]&lt;=40,"20-40")</f>
        <v>10-20</v>
      </c>
      <c r="AN689" s="3">
        <v>8</v>
      </c>
      <c r="AO689" s="3" t="str" cm="1">
        <f t="array" ref="AO689">_xlfn.IFS(HR_Analytics[[#This Row],[Years In Current Role]]&lt;=2,"0-2",HR_Analytics[[#This Row],[Years In Current Role]]&lt;=5,"2-5",HR_Analytics[[#This Row],[Years In Current Role]]&lt;=10,"5-10",HR_Analytics[[#This Row],[Years In Current Role]]&lt;=15,"10-15",HR_Analytics[[#This Row],[Years In Current Role]]&gt;15,"Above 15")</f>
        <v>5-10</v>
      </c>
      <c r="AP689" s="3">
        <v>3</v>
      </c>
      <c r="AQ689" s="14" t="str" cm="1">
        <f t="array" ref="AQ689">_xlfn.IFS(HR_Analytics[[#This Row],[Years Since Last Promotion]]&lt;=2,"0-2",HR_Analytics[[#This Row],[Years Since Last Promotion]]&lt;=5,"2-5",HR_Analytics[[#This Row],[Years Since Last Promotion]]&lt;=10,"5-10",HR_Analytics[[#This Row],[Years Since Last Promotion]]&lt;=15,"10-15")</f>
        <v>2-5</v>
      </c>
      <c r="AR689" s="14">
        <v>9</v>
      </c>
      <c r="AS689" s="3" t="str" cm="1">
        <f t="array" ref="AS6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90" spans="1:45" x14ac:dyDescent="0.25">
      <c r="A690" s="12">
        <v>19</v>
      </c>
      <c r="B690" s="12" t="str" cm="1">
        <f t="array" ref="B690">_xlfn.IFS(HR_Analytics[[#This Row],[Age]]&lt;=30,"Below 30",HR_Analytics[[#This Row],[Age]]&lt;=40,"30-40",HR_Analytics[[#This Row],[Age]]&lt;=60,"40-60")</f>
        <v>Below 30</v>
      </c>
      <c r="C690" s="9" t="s">
        <v>10</v>
      </c>
      <c r="D690" s="9" t="s">
        <v>11</v>
      </c>
      <c r="E690" s="9" t="s">
        <v>12</v>
      </c>
      <c r="F690" s="3">
        <v>21</v>
      </c>
      <c r="G690" s="3" t="str" cm="1">
        <f t="array" ref="G690">_xlfn.IFS(HR_Analytics[[#This Row],[Distance From Home]]&lt;=5,"1-5",HR_Analytics[[#This Row],[Distance From Home]]&lt;=10,"5-10",HR_Analytics[[#This Row],[Distance From Home]]&lt;=15,"10-15",HR_Analytics[[#This Row],[Distance From Home]]&lt;=20,"15-20",HR_Analytics[[#This Row],[Distance From Home]]&gt;20,"Above 20")</f>
        <v>Above 20</v>
      </c>
      <c r="H690" s="3">
        <v>3</v>
      </c>
      <c r="I690" s="9" t="str">
        <f>VLOOKUP(H690,Mapping!$J$2:$K$6,2,0)</f>
        <v>Bachelors</v>
      </c>
      <c r="J690" s="9" t="s">
        <v>23</v>
      </c>
      <c r="K690" s="3">
        <v>959</v>
      </c>
      <c r="L690" s="3">
        <v>4</v>
      </c>
      <c r="M690" s="9" t="str">
        <f>VLOOKUP(L690,Mapping!$A$2:$B$5,2,0)</f>
        <v>Satisfied</v>
      </c>
      <c r="N690" s="9" t="s">
        <v>20</v>
      </c>
      <c r="O690" s="3">
        <v>2</v>
      </c>
      <c r="P690" s="9" t="str">
        <f>VLOOKUP(O690,Mapping!$A$9:$B$12,2,0)</f>
        <v>Medium</v>
      </c>
      <c r="Q690" s="3">
        <v>1</v>
      </c>
      <c r="R690" s="9" t="str">
        <f>VLOOKUP(Q690,Mapping!$A$16:$B$20,2,0)</f>
        <v>Entry Level</v>
      </c>
      <c r="S690" s="9" t="s">
        <v>31</v>
      </c>
      <c r="T690" s="3">
        <v>2</v>
      </c>
      <c r="U690" s="9" t="str">
        <f>VLOOKUP(T690,Mapping!$E$9:$F$12,2,0)</f>
        <v>Dissatisfied</v>
      </c>
      <c r="V690" s="9" t="s">
        <v>16</v>
      </c>
      <c r="W690" s="5">
        <v>2121</v>
      </c>
      <c r="X690" s="3">
        <v>1</v>
      </c>
      <c r="Y690" s="9" t="s">
        <v>10</v>
      </c>
      <c r="Z690" s="4">
        <v>13</v>
      </c>
      <c r="AA690" s="24">
        <f>HR_Analytics[[#This Row],[Salary Hike]]/100</f>
        <v>0.13</v>
      </c>
      <c r="AB690" s="3">
        <v>3</v>
      </c>
      <c r="AC690" s="9" t="str">
        <f>VLOOKUP(AB690,Mapping!$E$2:$F$3,2,0)</f>
        <v>Excellent</v>
      </c>
      <c r="AD690" s="3">
        <v>2</v>
      </c>
      <c r="AE690" s="9" t="str">
        <f>VLOOKUP(AD690,Mapping!$E$16:$F$19,2,0)</f>
        <v>Dissatisfied</v>
      </c>
      <c r="AF690" s="3">
        <v>0</v>
      </c>
      <c r="AG690" s="3">
        <v>1</v>
      </c>
      <c r="AH690" s="3" t="str" cm="1">
        <f t="array" ref="AH690">_xlfn.IFS(HR_Analytics[[#This Row],[Total Working Years]]&lt;=2,"0-2",HR_Analytics[[#This Row],[Total Working Years]]&lt;=5,"2-5",HR_Analytics[[#This Row],[Total Working Years]]&lt;=10,"5-10",HR_Analytics[[#This Row],[Total Working Years]]&lt;=20,"10-20",HR_Analytics[[#This Row],[Total Working Years]]&lt;=40,"20-40")</f>
        <v>0-2</v>
      </c>
      <c r="AI690" s="3">
        <v>3</v>
      </c>
      <c r="AJ690" s="3">
        <v>4</v>
      </c>
      <c r="AK690" s="9" t="str">
        <f>VLOOKUP(AJ690,Mapping!$J$10:$K$13,2,0)</f>
        <v>Best</v>
      </c>
      <c r="AL690" s="3">
        <v>1</v>
      </c>
      <c r="AM690" s="3" t="str" cm="1">
        <f t="array" ref="AM690">_xlfn.IFS(HR_Analytics[[#This Row],[Years At Company]]&lt;=2,"0-2",HR_Analytics[[#This Row],[Years At Company]]&lt;=5,"2-5",HR_Analytics[[#This Row],[Years At Company]]&lt;=10,"5-10",HR_Analytics[[#This Row],[Years At Company]]&lt;=20,"10-20",HR_Analytics[[#This Row],[Years At Company]]&lt;=40,"20-40")</f>
        <v>0-2</v>
      </c>
      <c r="AN690" s="3">
        <v>0</v>
      </c>
      <c r="AO690" s="3" t="str" cm="1">
        <f t="array" ref="AO690">_xlfn.IFS(HR_Analytics[[#This Row],[Years In Current Role]]&lt;=2,"0-2",HR_Analytics[[#This Row],[Years In Current Role]]&lt;=5,"2-5",HR_Analytics[[#This Row],[Years In Current Role]]&lt;=10,"5-10",HR_Analytics[[#This Row],[Years In Current Role]]&lt;=15,"10-15",HR_Analytics[[#This Row],[Years In Current Role]]&gt;15,"Above 15")</f>
        <v>0-2</v>
      </c>
      <c r="AP690" s="3">
        <v>0</v>
      </c>
      <c r="AQ690" s="14" t="str" cm="1">
        <f t="array" ref="AQ690">_xlfn.IFS(HR_Analytics[[#This Row],[Years Since Last Promotion]]&lt;=2,"0-2",HR_Analytics[[#This Row],[Years Since Last Promotion]]&lt;=5,"2-5",HR_Analytics[[#This Row],[Years Since Last Promotion]]&lt;=10,"5-10",HR_Analytics[[#This Row],[Years Since Last Promotion]]&lt;=15,"10-15")</f>
        <v>0-2</v>
      </c>
      <c r="AR690" s="14">
        <v>0</v>
      </c>
      <c r="AS690" s="3" t="str" cm="1">
        <f t="array" ref="AS6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91" spans="1:45" x14ac:dyDescent="0.25">
      <c r="A691" s="12">
        <v>20</v>
      </c>
      <c r="B691" s="12" t="str" cm="1">
        <f t="array" ref="B691">_xlfn.IFS(HR_Analytics[[#This Row],[Age]]&lt;=30,"Below 30",HR_Analytics[[#This Row],[Age]]&lt;=40,"30-40",HR_Analytics[[#This Row],[Age]]&lt;=60,"40-60")</f>
        <v>Below 30</v>
      </c>
      <c r="C691" s="9" t="s">
        <v>10</v>
      </c>
      <c r="D691" s="9" t="s">
        <v>11</v>
      </c>
      <c r="E691" s="9" t="s">
        <v>19</v>
      </c>
      <c r="F691" s="3">
        <v>4</v>
      </c>
      <c r="G691" s="3" t="str" cm="1">
        <f t="array" ref="G691">_xlfn.IFS(HR_Analytics[[#This Row],[Distance From Home]]&lt;=5,"1-5",HR_Analytics[[#This Row],[Distance From Home]]&lt;=10,"5-10",HR_Analytics[[#This Row],[Distance From Home]]&lt;=15,"10-15",HR_Analytics[[#This Row],[Distance From Home]]&lt;=20,"15-20",HR_Analytics[[#This Row],[Distance From Home]]&gt;20,"Above 20")</f>
        <v>1-5</v>
      </c>
      <c r="H691" s="3">
        <v>3</v>
      </c>
      <c r="I691" s="9" t="str">
        <f>VLOOKUP(H691,Mapping!$J$2:$K$6,2,0)</f>
        <v>Bachelors</v>
      </c>
      <c r="J691" s="9" t="s">
        <v>34</v>
      </c>
      <c r="K691" s="3">
        <v>960</v>
      </c>
      <c r="L691" s="3">
        <v>1</v>
      </c>
      <c r="M691" s="9" t="str">
        <f>VLOOKUP(L691,Mapping!$A$2:$B$5,2,0)</f>
        <v>Very Dissatisfied</v>
      </c>
      <c r="N691" s="9" t="s">
        <v>20</v>
      </c>
      <c r="O691" s="3">
        <v>3</v>
      </c>
      <c r="P691" s="9" t="str">
        <f>VLOOKUP(O691,Mapping!$A$9:$B$12,2,0)</f>
        <v>High</v>
      </c>
      <c r="Q691" s="3">
        <v>1</v>
      </c>
      <c r="R691" s="9" t="str">
        <f>VLOOKUP(Q691,Mapping!$A$16:$B$20,2,0)</f>
        <v>Entry Level</v>
      </c>
      <c r="S691" s="9" t="s">
        <v>24</v>
      </c>
      <c r="T691" s="3">
        <v>1</v>
      </c>
      <c r="U691" s="9" t="str">
        <f>VLOOKUP(T691,Mapping!$E$9:$F$12,2,0)</f>
        <v>Very Dissatisfied</v>
      </c>
      <c r="V691" s="9" t="s">
        <v>16</v>
      </c>
      <c r="W691" s="5">
        <v>2973</v>
      </c>
      <c r="X691" s="3">
        <v>1</v>
      </c>
      <c r="Y691" s="9" t="s">
        <v>17</v>
      </c>
      <c r="Z691" s="4">
        <v>19</v>
      </c>
      <c r="AA691" s="24">
        <f>HR_Analytics[[#This Row],[Salary Hike]]/100</f>
        <v>0.19</v>
      </c>
      <c r="AB691" s="3">
        <v>3</v>
      </c>
      <c r="AC691" s="9" t="str">
        <f>VLOOKUP(AB691,Mapping!$E$2:$F$3,2,0)</f>
        <v>Excellent</v>
      </c>
      <c r="AD691" s="3">
        <v>2</v>
      </c>
      <c r="AE691" s="9" t="str">
        <f>VLOOKUP(AD691,Mapping!$E$16:$F$19,2,0)</f>
        <v>Dissatisfied</v>
      </c>
      <c r="AF691" s="3">
        <v>0</v>
      </c>
      <c r="AG691" s="3">
        <v>1</v>
      </c>
      <c r="AH691" s="3" t="str" cm="1">
        <f t="array" ref="AH691">_xlfn.IFS(HR_Analytics[[#This Row],[Total Working Years]]&lt;=2,"0-2",HR_Analytics[[#This Row],[Total Working Years]]&lt;=5,"2-5",HR_Analytics[[#This Row],[Total Working Years]]&lt;=10,"5-10",HR_Analytics[[#This Row],[Total Working Years]]&lt;=20,"10-20",HR_Analytics[[#This Row],[Total Working Years]]&lt;=40,"20-40")</f>
        <v>0-2</v>
      </c>
      <c r="AI691" s="3">
        <v>2</v>
      </c>
      <c r="AJ691" s="3">
        <v>3</v>
      </c>
      <c r="AK691" s="9" t="str">
        <f>VLOOKUP(AJ691,Mapping!$J$10:$K$13,2,0)</f>
        <v>Better</v>
      </c>
      <c r="AL691" s="3">
        <v>1</v>
      </c>
      <c r="AM691" s="3" t="str" cm="1">
        <f t="array" ref="AM691">_xlfn.IFS(HR_Analytics[[#This Row],[Years At Company]]&lt;=2,"0-2",HR_Analytics[[#This Row],[Years At Company]]&lt;=5,"2-5",HR_Analytics[[#This Row],[Years At Company]]&lt;=10,"5-10",HR_Analytics[[#This Row],[Years At Company]]&lt;=20,"10-20",HR_Analytics[[#This Row],[Years At Company]]&lt;=40,"20-40")</f>
        <v>0-2</v>
      </c>
      <c r="AN691" s="3">
        <v>0</v>
      </c>
      <c r="AO691" s="3" t="str" cm="1">
        <f t="array" ref="AO691">_xlfn.IFS(HR_Analytics[[#This Row],[Years In Current Role]]&lt;=2,"0-2",HR_Analytics[[#This Row],[Years In Current Role]]&lt;=5,"2-5",HR_Analytics[[#This Row],[Years In Current Role]]&lt;=10,"5-10",HR_Analytics[[#This Row],[Years In Current Role]]&lt;=15,"10-15",HR_Analytics[[#This Row],[Years In Current Role]]&gt;15,"Above 15")</f>
        <v>0-2</v>
      </c>
      <c r="AP691" s="3">
        <v>0</v>
      </c>
      <c r="AQ691" s="14" t="str" cm="1">
        <f t="array" ref="AQ691">_xlfn.IFS(HR_Analytics[[#This Row],[Years Since Last Promotion]]&lt;=2,"0-2",HR_Analytics[[#This Row],[Years Since Last Promotion]]&lt;=5,"2-5",HR_Analytics[[#This Row],[Years Since Last Promotion]]&lt;=10,"5-10",HR_Analytics[[#This Row],[Years Since Last Promotion]]&lt;=15,"10-15")</f>
        <v>0-2</v>
      </c>
      <c r="AR691" s="14">
        <v>0</v>
      </c>
      <c r="AS691" s="3" t="str" cm="1">
        <f t="array" ref="AS6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92" spans="1:45" x14ac:dyDescent="0.25">
      <c r="A692" s="12">
        <v>31</v>
      </c>
      <c r="B692" s="12" t="str" cm="1">
        <f t="array" ref="B692">_xlfn.IFS(HR_Analytics[[#This Row],[Age]]&lt;=30,"Below 30",HR_Analytics[[#This Row],[Age]]&lt;=40,"30-40",HR_Analytics[[#This Row],[Age]]&lt;=60,"40-60")</f>
        <v>30-40</v>
      </c>
      <c r="C692" s="9" t="s">
        <v>17</v>
      </c>
      <c r="D692" s="9" t="s">
        <v>11</v>
      </c>
      <c r="E692" s="9" t="s">
        <v>19</v>
      </c>
      <c r="F692" s="3">
        <v>12</v>
      </c>
      <c r="G692" s="3" t="str" cm="1">
        <f t="array" ref="G692">_xlfn.IFS(HR_Analytics[[#This Row],[Distance From Home]]&lt;=5,"1-5",HR_Analytics[[#This Row],[Distance From Home]]&lt;=10,"5-10",HR_Analytics[[#This Row],[Distance From Home]]&lt;=15,"10-15",HR_Analytics[[#This Row],[Distance From Home]]&lt;=20,"15-20",HR_Analytics[[#This Row],[Distance From Home]]&gt;20,"Above 20")</f>
        <v>10-15</v>
      </c>
      <c r="H692" s="3">
        <v>3</v>
      </c>
      <c r="I692" s="9" t="str">
        <f>VLOOKUP(H692,Mapping!$J$2:$K$6,2,0)</f>
        <v>Bachelors</v>
      </c>
      <c r="J692" s="9" t="s">
        <v>25</v>
      </c>
      <c r="K692" s="3">
        <v>961</v>
      </c>
      <c r="L692" s="3">
        <v>4</v>
      </c>
      <c r="M692" s="9" t="str">
        <f>VLOOKUP(L692,Mapping!$A$2:$B$5,2,0)</f>
        <v>Satisfied</v>
      </c>
      <c r="N692" s="9" t="s">
        <v>14</v>
      </c>
      <c r="O692" s="3">
        <v>3</v>
      </c>
      <c r="P692" s="9" t="str">
        <f>VLOOKUP(O692,Mapping!$A$9:$B$12,2,0)</f>
        <v>High</v>
      </c>
      <c r="Q692" s="3">
        <v>2</v>
      </c>
      <c r="R692" s="9" t="str">
        <f>VLOOKUP(Q692,Mapping!$A$16:$B$20,2,0)</f>
        <v>Junior</v>
      </c>
      <c r="S692" s="9" t="s">
        <v>28</v>
      </c>
      <c r="T692" s="3">
        <v>4</v>
      </c>
      <c r="U692" s="9" t="str">
        <f>VLOOKUP(T692,Mapping!$E$9:$F$12,2,0)</f>
        <v>Satisfied</v>
      </c>
      <c r="V692" s="9" t="s">
        <v>22</v>
      </c>
      <c r="W692" s="5">
        <v>5855</v>
      </c>
      <c r="X692" s="3">
        <v>0</v>
      </c>
      <c r="Y692" s="9" t="s">
        <v>10</v>
      </c>
      <c r="Z692" s="4">
        <v>11</v>
      </c>
      <c r="AA692" s="24">
        <f>HR_Analytics[[#This Row],[Salary Hike]]/100</f>
        <v>0.11</v>
      </c>
      <c r="AB692" s="3">
        <v>3</v>
      </c>
      <c r="AC692" s="9" t="str">
        <f>VLOOKUP(AB692,Mapping!$E$2:$F$3,2,0)</f>
        <v>Excellent</v>
      </c>
      <c r="AD692" s="3">
        <v>3</v>
      </c>
      <c r="AE692" s="9" t="str">
        <f>VLOOKUP(AD692,Mapping!$E$16:$F$19,2,0)</f>
        <v>Neutral</v>
      </c>
      <c r="AF692" s="3">
        <v>2</v>
      </c>
      <c r="AG692" s="3">
        <v>10</v>
      </c>
      <c r="AH692" s="3" t="str" cm="1">
        <f t="array" ref="AH692">_xlfn.IFS(HR_Analytics[[#This Row],[Total Working Years]]&lt;=2,"0-2",HR_Analytics[[#This Row],[Total Working Years]]&lt;=5,"2-5",HR_Analytics[[#This Row],[Total Working Years]]&lt;=10,"5-10",HR_Analytics[[#This Row],[Total Working Years]]&lt;=20,"10-20",HR_Analytics[[#This Row],[Total Working Years]]&lt;=40,"20-40")</f>
        <v>5-10</v>
      </c>
      <c r="AI692" s="3">
        <v>2</v>
      </c>
      <c r="AJ692" s="3">
        <v>1</v>
      </c>
      <c r="AK692" s="9" t="str">
        <f>VLOOKUP(AJ692,Mapping!$J$10:$K$13,2,0)</f>
        <v>Bad</v>
      </c>
      <c r="AL692" s="3">
        <v>9</v>
      </c>
      <c r="AM692" s="3" t="str" cm="1">
        <f t="array" ref="AM692">_xlfn.IFS(HR_Analytics[[#This Row],[Years At Company]]&lt;=2,"0-2",HR_Analytics[[#This Row],[Years At Company]]&lt;=5,"2-5",HR_Analytics[[#This Row],[Years At Company]]&lt;=10,"5-10",HR_Analytics[[#This Row],[Years At Company]]&lt;=20,"10-20",HR_Analytics[[#This Row],[Years At Company]]&lt;=40,"20-40")</f>
        <v>5-10</v>
      </c>
      <c r="AN692" s="3">
        <v>7</v>
      </c>
      <c r="AO692" s="3" t="str" cm="1">
        <f t="array" ref="AO692">_xlfn.IFS(HR_Analytics[[#This Row],[Years In Current Role]]&lt;=2,"0-2",HR_Analytics[[#This Row],[Years In Current Role]]&lt;=5,"2-5",HR_Analytics[[#This Row],[Years In Current Role]]&lt;=10,"5-10",HR_Analytics[[#This Row],[Years In Current Role]]&lt;=15,"10-15",HR_Analytics[[#This Row],[Years In Current Role]]&gt;15,"Above 15")</f>
        <v>5-10</v>
      </c>
      <c r="AP692" s="3">
        <v>8</v>
      </c>
      <c r="AQ692" s="14" t="str" cm="1">
        <f t="array" ref="AQ692">_xlfn.IFS(HR_Analytics[[#This Row],[Years Since Last Promotion]]&lt;=2,"0-2",HR_Analytics[[#This Row],[Years Since Last Promotion]]&lt;=5,"2-5",HR_Analytics[[#This Row],[Years Since Last Promotion]]&lt;=10,"5-10",HR_Analytics[[#This Row],[Years Since Last Promotion]]&lt;=15,"10-15")</f>
        <v>5-10</v>
      </c>
      <c r="AR692" s="14">
        <v>5</v>
      </c>
      <c r="AS692" s="3" t="str" cm="1">
        <f t="array" ref="AS6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93" spans="1:45" x14ac:dyDescent="0.25">
      <c r="A693" s="12">
        <v>40</v>
      </c>
      <c r="B693" s="12" t="str" cm="1">
        <f t="array" ref="B693">_xlfn.IFS(HR_Analytics[[#This Row],[Age]]&lt;=30,"Below 30",HR_Analytics[[#This Row],[Age]]&lt;=40,"30-40",HR_Analytics[[#This Row],[Age]]&lt;=60,"40-60")</f>
        <v>30-40</v>
      </c>
      <c r="C693" s="9" t="s">
        <v>17</v>
      </c>
      <c r="D693" s="9" t="s">
        <v>18</v>
      </c>
      <c r="E693" s="9" t="s">
        <v>19</v>
      </c>
      <c r="F693" s="3">
        <v>9</v>
      </c>
      <c r="G693" s="3" t="str" cm="1">
        <f t="array" ref="G693">_xlfn.IFS(HR_Analytics[[#This Row],[Distance From Home]]&lt;=5,"1-5",HR_Analytics[[#This Row],[Distance From Home]]&lt;=10,"5-10",HR_Analytics[[#This Row],[Distance From Home]]&lt;=15,"10-15",HR_Analytics[[#This Row],[Distance From Home]]&lt;=20,"15-20",HR_Analytics[[#This Row],[Distance From Home]]&gt;20,"Above 20")</f>
        <v>5-10</v>
      </c>
      <c r="H693" s="3">
        <v>4</v>
      </c>
      <c r="I693" s="9" t="str">
        <f>VLOOKUP(H693,Mapping!$J$2:$K$6,2,0)</f>
        <v>Masters</v>
      </c>
      <c r="J693" s="9" t="s">
        <v>25</v>
      </c>
      <c r="K693" s="3">
        <v>964</v>
      </c>
      <c r="L693" s="3">
        <v>4</v>
      </c>
      <c r="M693" s="9" t="str">
        <f>VLOOKUP(L693,Mapping!$A$2:$B$5,2,0)</f>
        <v>Satisfied</v>
      </c>
      <c r="N693" s="9" t="s">
        <v>20</v>
      </c>
      <c r="O693" s="3">
        <v>3</v>
      </c>
      <c r="P693" s="9" t="str">
        <f>VLOOKUP(O693,Mapping!$A$9:$B$12,2,0)</f>
        <v>High</v>
      </c>
      <c r="Q693" s="3">
        <v>1</v>
      </c>
      <c r="R693" s="9" t="str">
        <f>VLOOKUP(Q693,Mapping!$A$16:$B$20,2,0)</f>
        <v>Entry Level</v>
      </c>
      <c r="S693" s="9" t="s">
        <v>21</v>
      </c>
      <c r="T693" s="3">
        <v>2</v>
      </c>
      <c r="U693" s="9" t="str">
        <f>VLOOKUP(T693,Mapping!$E$9:$F$12,2,0)</f>
        <v>Dissatisfied</v>
      </c>
      <c r="V693" s="9" t="s">
        <v>26</v>
      </c>
      <c r="W693" s="5">
        <v>3617</v>
      </c>
      <c r="X693" s="3">
        <v>8</v>
      </c>
      <c r="Y693" s="9" t="s">
        <v>10</v>
      </c>
      <c r="Z693" s="4">
        <v>14</v>
      </c>
      <c r="AA693" s="24">
        <f>HR_Analytics[[#This Row],[Salary Hike]]/100</f>
        <v>0.14000000000000001</v>
      </c>
      <c r="AB693" s="3">
        <v>3</v>
      </c>
      <c r="AC693" s="9" t="str">
        <f>VLOOKUP(AB693,Mapping!$E$2:$F$3,2,0)</f>
        <v>Excellent</v>
      </c>
      <c r="AD693" s="3">
        <v>4</v>
      </c>
      <c r="AE693" s="9" t="str">
        <f>VLOOKUP(AD693,Mapping!$E$16:$F$19,2,0)</f>
        <v>Satisfied</v>
      </c>
      <c r="AF693" s="3">
        <v>1</v>
      </c>
      <c r="AG693" s="3">
        <v>3</v>
      </c>
      <c r="AH693" s="3" t="str" cm="1">
        <f t="array" ref="AH693">_xlfn.IFS(HR_Analytics[[#This Row],[Total Working Years]]&lt;=2,"0-2",HR_Analytics[[#This Row],[Total Working Years]]&lt;=5,"2-5",HR_Analytics[[#This Row],[Total Working Years]]&lt;=10,"5-10",HR_Analytics[[#This Row],[Total Working Years]]&lt;=20,"10-20",HR_Analytics[[#This Row],[Total Working Years]]&lt;=40,"20-40")</f>
        <v>2-5</v>
      </c>
      <c r="AI693" s="3">
        <v>2</v>
      </c>
      <c r="AJ693" s="3">
        <v>3</v>
      </c>
      <c r="AK693" s="9" t="str">
        <f>VLOOKUP(AJ693,Mapping!$J$10:$K$13,2,0)</f>
        <v>Better</v>
      </c>
      <c r="AL693" s="3">
        <v>1</v>
      </c>
      <c r="AM693" s="3" t="str" cm="1">
        <f t="array" ref="AM693">_xlfn.IFS(HR_Analytics[[#This Row],[Years At Company]]&lt;=2,"0-2",HR_Analytics[[#This Row],[Years At Company]]&lt;=5,"2-5",HR_Analytics[[#This Row],[Years At Company]]&lt;=10,"5-10",HR_Analytics[[#This Row],[Years At Company]]&lt;=20,"10-20",HR_Analytics[[#This Row],[Years At Company]]&lt;=40,"20-40")</f>
        <v>0-2</v>
      </c>
      <c r="AN693" s="3">
        <v>1</v>
      </c>
      <c r="AO693" s="3" t="str" cm="1">
        <f t="array" ref="AO693">_xlfn.IFS(HR_Analytics[[#This Row],[Years In Current Role]]&lt;=2,"0-2",HR_Analytics[[#This Row],[Years In Current Role]]&lt;=5,"2-5",HR_Analytics[[#This Row],[Years In Current Role]]&lt;=10,"5-10",HR_Analytics[[#This Row],[Years In Current Role]]&lt;=15,"10-15",HR_Analytics[[#This Row],[Years In Current Role]]&gt;15,"Above 15")</f>
        <v>0-2</v>
      </c>
      <c r="AP693" s="3">
        <v>0</v>
      </c>
      <c r="AQ693" s="14" t="str" cm="1">
        <f t="array" ref="AQ693">_xlfn.IFS(HR_Analytics[[#This Row],[Years Since Last Promotion]]&lt;=2,"0-2",HR_Analytics[[#This Row],[Years Since Last Promotion]]&lt;=5,"2-5",HR_Analytics[[#This Row],[Years Since Last Promotion]]&lt;=10,"5-10",HR_Analytics[[#This Row],[Years Since Last Promotion]]&lt;=15,"10-15")</f>
        <v>0-2</v>
      </c>
      <c r="AR693" s="14">
        <v>0</v>
      </c>
      <c r="AS693" s="3" t="str" cm="1">
        <f t="array" ref="AS6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694" spans="1:45" x14ac:dyDescent="0.25">
      <c r="A694" s="12">
        <v>32</v>
      </c>
      <c r="B694" s="12" t="str" cm="1">
        <f t="array" ref="B694">_xlfn.IFS(HR_Analytics[[#This Row],[Age]]&lt;=30,"Below 30",HR_Analytics[[#This Row],[Age]]&lt;=40,"30-40",HR_Analytics[[#This Row],[Age]]&lt;=60,"40-60")</f>
        <v>30-40</v>
      </c>
      <c r="C694" s="9" t="s">
        <v>17</v>
      </c>
      <c r="D694" s="9" t="s">
        <v>11</v>
      </c>
      <c r="E694" s="9" t="s">
        <v>19</v>
      </c>
      <c r="F694" s="3">
        <v>3</v>
      </c>
      <c r="G694" s="3" t="str" cm="1">
        <f t="array" ref="G694">_xlfn.IFS(HR_Analytics[[#This Row],[Distance From Home]]&lt;=5,"1-5",HR_Analytics[[#This Row],[Distance From Home]]&lt;=10,"5-10",HR_Analytics[[#This Row],[Distance From Home]]&lt;=15,"10-15",HR_Analytics[[#This Row],[Distance From Home]]&lt;=20,"15-20",HR_Analytics[[#This Row],[Distance From Home]]&gt;20,"Above 20")</f>
        <v>1-5</v>
      </c>
      <c r="H694" s="3">
        <v>4</v>
      </c>
      <c r="I694" s="9" t="str">
        <f>VLOOKUP(H694,Mapping!$J$2:$K$6,2,0)</f>
        <v>Masters</v>
      </c>
      <c r="J694" s="9" t="s">
        <v>25</v>
      </c>
      <c r="K694" s="3">
        <v>966</v>
      </c>
      <c r="L694" s="3">
        <v>3</v>
      </c>
      <c r="M694" s="9" t="str">
        <f>VLOOKUP(L694,Mapping!$A$2:$B$5,2,0)</f>
        <v>Neutral</v>
      </c>
      <c r="N694" s="9" t="s">
        <v>14</v>
      </c>
      <c r="O694" s="3">
        <v>3</v>
      </c>
      <c r="P694" s="9" t="str">
        <f>VLOOKUP(O694,Mapping!$A$9:$B$12,2,0)</f>
        <v>High</v>
      </c>
      <c r="Q694" s="3">
        <v>2</v>
      </c>
      <c r="R694" s="9" t="str">
        <f>VLOOKUP(Q694,Mapping!$A$16:$B$20,2,0)</f>
        <v>Junior</v>
      </c>
      <c r="S694" s="9" t="s">
        <v>27</v>
      </c>
      <c r="T694" s="3">
        <v>1</v>
      </c>
      <c r="U694" s="9" t="str">
        <f>VLOOKUP(T694,Mapping!$E$9:$F$12,2,0)</f>
        <v>Very Dissatisfied</v>
      </c>
      <c r="V694" s="9" t="s">
        <v>22</v>
      </c>
      <c r="W694" s="5">
        <v>6725</v>
      </c>
      <c r="X694" s="3">
        <v>1</v>
      </c>
      <c r="Y694" s="9" t="s">
        <v>17</v>
      </c>
      <c r="Z694" s="4">
        <v>12</v>
      </c>
      <c r="AA694" s="24">
        <f>HR_Analytics[[#This Row],[Salary Hike]]/100</f>
        <v>0.12</v>
      </c>
      <c r="AB694" s="3">
        <v>3</v>
      </c>
      <c r="AC694" s="9" t="str">
        <f>VLOOKUP(AB694,Mapping!$E$2:$F$3,2,0)</f>
        <v>Excellent</v>
      </c>
      <c r="AD694" s="3">
        <v>3</v>
      </c>
      <c r="AE694" s="9" t="str">
        <f>VLOOKUP(AD694,Mapping!$E$16:$F$19,2,0)</f>
        <v>Neutral</v>
      </c>
      <c r="AF694" s="3">
        <v>1</v>
      </c>
      <c r="AG694" s="3">
        <v>8</v>
      </c>
      <c r="AH694" s="3" t="str" cm="1">
        <f t="array" ref="AH694">_xlfn.IFS(HR_Analytics[[#This Row],[Total Working Years]]&lt;=2,"0-2",HR_Analytics[[#This Row],[Total Working Years]]&lt;=5,"2-5",HR_Analytics[[#This Row],[Total Working Years]]&lt;=10,"5-10",HR_Analytics[[#This Row],[Total Working Years]]&lt;=20,"10-20",HR_Analytics[[#This Row],[Total Working Years]]&lt;=40,"20-40")</f>
        <v>5-10</v>
      </c>
      <c r="AI694" s="3">
        <v>2</v>
      </c>
      <c r="AJ694" s="3">
        <v>4</v>
      </c>
      <c r="AK694" s="9" t="str">
        <f>VLOOKUP(AJ694,Mapping!$J$10:$K$13,2,0)</f>
        <v>Best</v>
      </c>
      <c r="AL694" s="3">
        <v>8</v>
      </c>
      <c r="AM694" s="3" t="str" cm="1">
        <f t="array" ref="AM694">_xlfn.IFS(HR_Analytics[[#This Row],[Years At Company]]&lt;=2,"0-2",HR_Analytics[[#This Row],[Years At Company]]&lt;=5,"2-5",HR_Analytics[[#This Row],[Years At Company]]&lt;=10,"5-10",HR_Analytics[[#This Row],[Years At Company]]&lt;=20,"10-20",HR_Analytics[[#This Row],[Years At Company]]&lt;=40,"20-40")</f>
        <v>5-10</v>
      </c>
      <c r="AN694" s="3">
        <v>7</v>
      </c>
      <c r="AO694" s="3" t="str" cm="1">
        <f t="array" ref="AO694">_xlfn.IFS(HR_Analytics[[#This Row],[Years In Current Role]]&lt;=2,"0-2",HR_Analytics[[#This Row],[Years In Current Role]]&lt;=5,"2-5",HR_Analytics[[#This Row],[Years In Current Role]]&lt;=10,"5-10",HR_Analytics[[#This Row],[Years In Current Role]]&lt;=15,"10-15",HR_Analytics[[#This Row],[Years In Current Role]]&gt;15,"Above 15")</f>
        <v>5-10</v>
      </c>
      <c r="AP694" s="3">
        <v>6</v>
      </c>
      <c r="AQ694" s="14" t="str" cm="1">
        <f t="array" ref="AQ694">_xlfn.IFS(HR_Analytics[[#This Row],[Years Since Last Promotion]]&lt;=2,"0-2",HR_Analytics[[#This Row],[Years Since Last Promotion]]&lt;=5,"2-5",HR_Analytics[[#This Row],[Years Since Last Promotion]]&lt;=10,"5-10",HR_Analytics[[#This Row],[Years Since Last Promotion]]&lt;=15,"10-15")</f>
        <v>5-10</v>
      </c>
      <c r="AR694" s="14">
        <v>3</v>
      </c>
      <c r="AS694" s="3" t="str" cm="1">
        <f t="array" ref="AS6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95" spans="1:45" x14ac:dyDescent="0.25">
      <c r="A695" s="12">
        <v>36</v>
      </c>
      <c r="B695" s="12" t="str" cm="1">
        <f t="array" ref="B695">_xlfn.IFS(HR_Analytics[[#This Row],[Age]]&lt;=30,"Below 30",HR_Analytics[[#This Row],[Age]]&lt;=40,"30-40",HR_Analytics[[#This Row],[Age]]&lt;=60,"40-60")</f>
        <v>30-40</v>
      </c>
      <c r="C695" s="9" t="s">
        <v>10</v>
      </c>
      <c r="D695" s="9" t="s">
        <v>11</v>
      </c>
      <c r="E695" s="9" t="s">
        <v>12</v>
      </c>
      <c r="F695" s="3">
        <v>3</v>
      </c>
      <c r="G695" s="3" t="str" cm="1">
        <f t="array" ref="G695">_xlfn.IFS(HR_Analytics[[#This Row],[Distance From Home]]&lt;=5,"1-5",HR_Analytics[[#This Row],[Distance From Home]]&lt;=10,"5-10",HR_Analytics[[#This Row],[Distance From Home]]&lt;=15,"10-15",HR_Analytics[[#This Row],[Distance From Home]]&lt;=20,"15-20",HR_Analytics[[#This Row],[Distance From Home]]&gt;20,"Above 20")</f>
        <v>1-5</v>
      </c>
      <c r="H695" s="3">
        <v>1</v>
      </c>
      <c r="I695" s="9" t="str">
        <f>VLOOKUP(H695,Mapping!$J$2:$K$6,2,0)</f>
        <v>Below College</v>
      </c>
      <c r="J695" s="9" t="s">
        <v>13</v>
      </c>
      <c r="K695" s="3">
        <v>967</v>
      </c>
      <c r="L695" s="3">
        <v>3</v>
      </c>
      <c r="M695" s="9" t="str">
        <f>VLOOKUP(L695,Mapping!$A$2:$B$5,2,0)</f>
        <v>Neutral</v>
      </c>
      <c r="N695" s="9" t="s">
        <v>20</v>
      </c>
      <c r="O695" s="3">
        <v>2</v>
      </c>
      <c r="P695" s="9" t="str">
        <f>VLOOKUP(O695,Mapping!$A$9:$B$12,2,0)</f>
        <v>Medium</v>
      </c>
      <c r="Q695" s="3">
        <v>3</v>
      </c>
      <c r="R695" s="9" t="str">
        <f>VLOOKUP(Q695,Mapping!$A$16:$B$20,2,0)</f>
        <v>Mid Level</v>
      </c>
      <c r="S695" s="9" t="s">
        <v>15</v>
      </c>
      <c r="T695" s="3">
        <v>4</v>
      </c>
      <c r="U695" s="9" t="str">
        <f>VLOOKUP(T695,Mapping!$E$9:$F$12,2,0)</f>
        <v>Satisfied</v>
      </c>
      <c r="V695" s="9" t="s">
        <v>22</v>
      </c>
      <c r="W695" s="5">
        <v>10325</v>
      </c>
      <c r="X695" s="3">
        <v>1</v>
      </c>
      <c r="Y695" s="9" t="s">
        <v>10</v>
      </c>
      <c r="Z695" s="4">
        <v>11</v>
      </c>
      <c r="AA695" s="24">
        <f>HR_Analytics[[#This Row],[Salary Hike]]/100</f>
        <v>0.11</v>
      </c>
      <c r="AB695" s="3">
        <v>3</v>
      </c>
      <c r="AC695" s="9" t="str">
        <f>VLOOKUP(AB695,Mapping!$E$2:$F$3,2,0)</f>
        <v>Excellent</v>
      </c>
      <c r="AD695" s="3">
        <v>1</v>
      </c>
      <c r="AE695" s="9" t="str">
        <f>VLOOKUP(AD695,Mapping!$E$16:$F$19,2,0)</f>
        <v>Very Dissatisfied</v>
      </c>
      <c r="AF695" s="3">
        <v>1</v>
      </c>
      <c r="AG695" s="3">
        <v>16</v>
      </c>
      <c r="AH695" s="3" t="str" cm="1">
        <f t="array" ref="AH695">_xlfn.IFS(HR_Analytics[[#This Row],[Total Working Years]]&lt;=2,"0-2",HR_Analytics[[#This Row],[Total Working Years]]&lt;=5,"2-5",HR_Analytics[[#This Row],[Total Working Years]]&lt;=10,"5-10",HR_Analytics[[#This Row],[Total Working Years]]&lt;=20,"10-20",HR_Analytics[[#This Row],[Total Working Years]]&lt;=40,"20-40")</f>
        <v>10-20</v>
      </c>
      <c r="AI695" s="3">
        <v>6</v>
      </c>
      <c r="AJ695" s="3">
        <v>3</v>
      </c>
      <c r="AK695" s="9" t="str">
        <f>VLOOKUP(AJ695,Mapping!$J$10:$K$13,2,0)</f>
        <v>Better</v>
      </c>
      <c r="AL695" s="3">
        <v>16</v>
      </c>
      <c r="AM695" s="3" t="str" cm="1">
        <f t="array" ref="AM695">_xlfn.IFS(HR_Analytics[[#This Row],[Years At Company]]&lt;=2,"0-2",HR_Analytics[[#This Row],[Years At Company]]&lt;=5,"2-5",HR_Analytics[[#This Row],[Years At Company]]&lt;=10,"5-10",HR_Analytics[[#This Row],[Years At Company]]&lt;=20,"10-20",HR_Analytics[[#This Row],[Years At Company]]&lt;=40,"20-40")</f>
        <v>10-20</v>
      </c>
      <c r="AN695" s="3">
        <v>7</v>
      </c>
      <c r="AO695" s="3" t="str" cm="1">
        <f t="array" ref="AO695">_xlfn.IFS(HR_Analytics[[#This Row],[Years In Current Role]]&lt;=2,"0-2",HR_Analytics[[#This Row],[Years In Current Role]]&lt;=5,"2-5",HR_Analytics[[#This Row],[Years In Current Role]]&lt;=10,"5-10",HR_Analytics[[#This Row],[Years In Current Role]]&lt;=15,"10-15",HR_Analytics[[#This Row],[Years In Current Role]]&gt;15,"Above 15")</f>
        <v>5-10</v>
      </c>
      <c r="AP695" s="3">
        <v>3</v>
      </c>
      <c r="AQ695" s="14" t="str" cm="1">
        <f t="array" ref="AQ695">_xlfn.IFS(HR_Analytics[[#This Row],[Years Since Last Promotion]]&lt;=2,"0-2",HR_Analytics[[#This Row],[Years Since Last Promotion]]&lt;=5,"2-5",HR_Analytics[[#This Row],[Years Since Last Promotion]]&lt;=10,"5-10",HR_Analytics[[#This Row],[Years Since Last Promotion]]&lt;=15,"10-15")</f>
        <v>2-5</v>
      </c>
      <c r="AR695" s="14">
        <v>7</v>
      </c>
      <c r="AS695" s="3" t="str" cm="1">
        <f t="array" ref="AS6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96" spans="1:45" x14ac:dyDescent="0.25">
      <c r="A696" s="12">
        <v>33</v>
      </c>
      <c r="B696" s="12" t="str" cm="1">
        <f t="array" ref="B696">_xlfn.IFS(HR_Analytics[[#This Row],[Age]]&lt;=30,"Below 30",HR_Analytics[[#This Row],[Age]]&lt;=40,"30-40",HR_Analytics[[#This Row],[Age]]&lt;=60,"40-60")</f>
        <v>30-40</v>
      </c>
      <c r="C696" s="9" t="s">
        <v>17</v>
      </c>
      <c r="D696" s="9" t="s">
        <v>11</v>
      </c>
      <c r="E696" s="9" t="s">
        <v>19</v>
      </c>
      <c r="F696" s="3">
        <v>1</v>
      </c>
      <c r="G696" s="3" t="str" cm="1">
        <f t="array" ref="G696">_xlfn.IFS(HR_Analytics[[#This Row],[Distance From Home]]&lt;=5,"1-5",HR_Analytics[[#This Row],[Distance From Home]]&lt;=10,"5-10",HR_Analytics[[#This Row],[Distance From Home]]&lt;=15,"10-15",HR_Analytics[[#This Row],[Distance From Home]]&lt;=20,"15-20",HR_Analytics[[#This Row],[Distance From Home]]&gt;20,"Above 20")</f>
        <v>1-5</v>
      </c>
      <c r="H696" s="3">
        <v>3</v>
      </c>
      <c r="I696" s="9" t="str">
        <f>VLOOKUP(H696,Mapping!$J$2:$K$6,2,0)</f>
        <v>Bachelors</v>
      </c>
      <c r="J696" s="9" t="s">
        <v>13</v>
      </c>
      <c r="K696" s="3">
        <v>969</v>
      </c>
      <c r="L696" s="3">
        <v>2</v>
      </c>
      <c r="M696" s="9" t="str">
        <f>VLOOKUP(L696,Mapping!$A$2:$B$5,2,0)</f>
        <v>Dissatisfied</v>
      </c>
      <c r="N696" s="9" t="s">
        <v>14</v>
      </c>
      <c r="O696" s="3">
        <v>2</v>
      </c>
      <c r="P696" s="9" t="str">
        <f>VLOOKUP(O696,Mapping!$A$9:$B$12,2,0)</f>
        <v>Medium</v>
      </c>
      <c r="Q696" s="3">
        <v>2</v>
      </c>
      <c r="R696" s="9" t="str">
        <f>VLOOKUP(Q696,Mapping!$A$16:$B$20,2,0)</f>
        <v>Junior</v>
      </c>
      <c r="S696" s="9" t="s">
        <v>28</v>
      </c>
      <c r="T696" s="3">
        <v>4</v>
      </c>
      <c r="U696" s="9" t="str">
        <f>VLOOKUP(T696,Mapping!$E$9:$F$12,2,0)</f>
        <v>Satisfied</v>
      </c>
      <c r="V696" s="9" t="s">
        <v>16</v>
      </c>
      <c r="W696" s="5">
        <v>6949</v>
      </c>
      <c r="X696" s="3">
        <v>0</v>
      </c>
      <c r="Y696" s="9" t="s">
        <v>17</v>
      </c>
      <c r="Z696" s="4">
        <v>14</v>
      </c>
      <c r="AA696" s="24">
        <f>HR_Analytics[[#This Row],[Salary Hike]]/100</f>
        <v>0.14000000000000001</v>
      </c>
      <c r="AB696" s="3">
        <v>3</v>
      </c>
      <c r="AC696" s="9" t="str">
        <f>VLOOKUP(AB696,Mapping!$E$2:$F$3,2,0)</f>
        <v>Excellent</v>
      </c>
      <c r="AD696" s="3">
        <v>1</v>
      </c>
      <c r="AE696" s="9" t="str">
        <f>VLOOKUP(AD696,Mapping!$E$16:$F$19,2,0)</f>
        <v>Very Dissatisfied</v>
      </c>
      <c r="AF696" s="3">
        <v>0</v>
      </c>
      <c r="AG696" s="3">
        <v>6</v>
      </c>
      <c r="AH696" s="3" t="str" cm="1">
        <f t="array" ref="AH696">_xlfn.IFS(HR_Analytics[[#This Row],[Total Working Years]]&lt;=2,"0-2",HR_Analytics[[#This Row],[Total Working Years]]&lt;=5,"2-5",HR_Analytics[[#This Row],[Total Working Years]]&lt;=10,"5-10",HR_Analytics[[#This Row],[Total Working Years]]&lt;=20,"10-20",HR_Analytics[[#This Row],[Total Working Years]]&lt;=40,"20-40")</f>
        <v>5-10</v>
      </c>
      <c r="AI696" s="3">
        <v>3</v>
      </c>
      <c r="AJ696" s="3">
        <v>3</v>
      </c>
      <c r="AK696" s="9" t="str">
        <f>VLOOKUP(AJ696,Mapping!$J$10:$K$13,2,0)</f>
        <v>Better</v>
      </c>
      <c r="AL696" s="3">
        <v>5</v>
      </c>
      <c r="AM696" s="3" t="str" cm="1">
        <f t="array" ref="AM696">_xlfn.IFS(HR_Analytics[[#This Row],[Years At Company]]&lt;=2,"0-2",HR_Analytics[[#This Row],[Years At Company]]&lt;=5,"2-5",HR_Analytics[[#This Row],[Years At Company]]&lt;=10,"5-10",HR_Analytics[[#This Row],[Years At Company]]&lt;=20,"10-20",HR_Analytics[[#This Row],[Years At Company]]&lt;=40,"20-40")</f>
        <v>2-5</v>
      </c>
      <c r="AN696" s="3">
        <v>0</v>
      </c>
      <c r="AO696" s="3" t="str" cm="1">
        <f t="array" ref="AO696">_xlfn.IFS(HR_Analytics[[#This Row],[Years In Current Role]]&lt;=2,"0-2",HR_Analytics[[#This Row],[Years In Current Role]]&lt;=5,"2-5",HR_Analytics[[#This Row],[Years In Current Role]]&lt;=10,"5-10",HR_Analytics[[#This Row],[Years In Current Role]]&lt;=15,"10-15",HR_Analytics[[#This Row],[Years In Current Role]]&gt;15,"Above 15")</f>
        <v>0-2</v>
      </c>
      <c r="AP696" s="3">
        <v>1</v>
      </c>
      <c r="AQ696" s="14" t="str" cm="1">
        <f t="array" ref="AQ696">_xlfn.IFS(HR_Analytics[[#This Row],[Years Since Last Promotion]]&lt;=2,"0-2",HR_Analytics[[#This Row],[Years Since Last Promotion]]&lt;=5,"2-5",HR_Analytics[[#This Row],[Years Since Last Promotion]]&lt;=10,"5-10",HR_Analytics[[#This Row],[Years Since Last Promotion]]&lt;=15,"10-15")</f>
        <v>0-2</v>
      </c>
      <c r="AR696" s="14">
        <v>4</v>
      </c>
      <c r="AS696" s="3" t="str" cm="1">
        <f t="array" ref="AS6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697" spans="1:45" x14ac:dyDescent="0.25">
      <c r="A697" s="12">
        <v>37</v>
      </c>
      <c r="B697" s="12" t="str" cm="1">
        <f t="array" ref="B697">_xlfn.IFS(HR_Analytics[[#This Row],[Age]]&lt;=30,"Below 30",HR_Analytics[[#This Row],[Age]]&lt;=40,"30-40",HR_Analytics[[#This Row],[Age]]&lt;=60,"40-60")</f>
        <v>30-40</v>
      </c>
      <c r="C697" s="9" t="s">
        <v>10</v>
      </c>
      <c r="D697" s="9" t="s">
        <v>11</v>
      </c>
      <c r="E697" s="9" t="s">
        <v>12</v>
      </c>
      <c r="F697" s="3">
        <v>1</v>
      </c>
      <c r="G697" s="3" t="str" cm="1">
        <f t="array" ref="G697">_xlfn.IFS(HR_Analytics[[#This Row],[Distance From Home]]&lt;=5,"1-5",HR_Analytics[[#This Row],[Distance From Home]]&lt;=10,"5-10",HR_Analytics[[#This Row],[Distance From Home]]&lt;=15,"10-15",HR_Analytics[[#This Row],[Distance From Home]]&lt;=20,"15-20",HR_Analytics[[#This Row],[Distance From Home]]&gt;20,"Above 20")</f>
        <v>1-5</v>
      </c>
      <c r="H697" s="3">
        <v>4</v>
      </c>
      <c r="I697" s="9" t="str">
        <f>VLOOKUP(H697,Mapping!$J$2:$K$6,2,0)</f>
        <v>Masters</v>
      </c>
      <c r="J697" s="9" t="s">
        <v>13</v>
      </c>
      <c r="K697" s="3">
        <v>970</v>
      </c>
      <c r="L697" s="3">
        <v>1</v>
      </c>
      <c r="M697" s="9" t="str">
        <f>VLOOKUP(L697,Mapping!$A$2:$B$5,2,0)</f>
        <v>Very Dissatisfied</v>
      </c>
      <c r="N697" s="9" t="s">
        <v>20</v>
      </c>
      <c r="O697" s="3">
        <v>2</v>
      </c>
      <c r="P697" s="9" t="str">
        <f>VLOOKUP(O697,Mapping!$A$9:$B$12,2,0)</f>
        <v>Medium</v>
      </c>
      <c r="Q697" s="3">
        <v>3</v>
      </c>
      <c r="R697" s="9" t="str">
        <f>VLOOKUP(Q697,Mapping!$A$16:$B$20,2,0)</f>
        <v>Mid Level</v>
      </c>
      <c r="S697" s="9" t="s">
        <v>15</v>
      </c>
      <c r="T697" s="3">
        <v>3</v>
      </c>
      <c r="U697" s="9" t="str">
        <f>VLOOKUP(T697,Mapping!$E$9:$F$12,2,0)</f>
        <v>Neutral</v>
      </c>
      <c r="V697" s="9" t="s">
        <v>22</v>
      </c>
      <c r="W697" s="5">
        <v>10609</v>
      </c>
      <c r="X697" s="3">
        <v>5</v>
      </c>
      <c r="Y697" s="9" t="s">
        <v>17</v>
      </c>
      <c r="Z697" s="4">
        <v>11</v>
      </c>
      <c r="AA697" s="24">
        <f>HR_Analytics[[#This Row],[Salary Hike]]/100</f>
        <v>0.11</v>
      </c>
      <c r="AB697" s="3">
        <v>3</v>
      </c>
      <c r="AC697" s="9" t="str">
        <f>VLOOKUP(AB697,Mapping!$E$2:$F$3,2,0)</f>
        <v>Excellent</v>
      </c>
      <c r="AD697" s="3">
        <v>3</v>
      </c>
      <c r="AE697" s="9" t="str">
        <f>VLOOKUP(AD697,Mapping!$E$16:$F$19,2,0)</f>
        <v>Neutral</v>
      </c>
      <c r="AF697" s="3">
        <v>0</v>
      </c>
      <c r="AG697" s="3">
        <v>17</v>
      </c>
      <c r="AH697" s="3" t="str" cm="1">
        <f t="array" ref="AH697">_xlfn.IFS(HR_Analytics[[#This Row],[Total Working Years]]&lt;=2,"0-2",HR_Analytics[[#This Row],[Total Working Years]]&lt;=5,"2-5",HR_Analytics[[#This Row],[Total Working Years]]&lt;=10,"5-10",HR_Analytics[[#This Row],[Total Working Years]]&lt;=20,"10-20",HR_Analytics[[#This Row],[Total Working Years]]&lt;=40,"20-40")</f>
        <v>10-20</v>
      </c>
      <c r="AI697" s="3">
        <v>2</v>
      </c>
      <c r="AJ697" s="3">
        <v>1</v>
      </c>
      <c r="AK697" s="9" t="str">
        <f>VLOOKUP(AJ697,Mapping!$J$10:$K$13,2,0)</f>
        <v>Bad</v>
      </c>
      <c r="AL697" s="3">
        <v>14</v>
      </c>
      <c r="AM697" s="3" t="str" cm="1">
        <f t="array" ref="AM697">_xlfn.IFS(HR_Analytics[[#This Row],[Years At Company]]&lt;=2,"0-2",HR_Analytics[[#This Row],[Years At Company]]&lt;=5,"2-5",HR_Analytics[[#This Row],[Years At Company]]&lt;=10,"5-10",HR_Analytics[[#This Row],[Years At Company]]&lt;=20,"10-20",HR_Analytics[[#This Row],[Years At Company]]&lt;=40,"20-40")</f>
        <v>10-20</v>
      </c>
      <c r="AN697" s="3">
        <v>1</v>
      </c>
      <c r="AO697" s="3" t="str" cm="1">
        <f t="array" ref="AO697">_xlfn.IFS(HR_Analytics[[#This Row],[Years In Current Role]]&lt;=2,"0-2",HR_Analytics[[#This Row],[Years In Current Role]]&lt;=5,"2-5",HR_Analytics[[#This Row],[Years In Current Role]]&lt;=10,"5-10",HR_Analytics[[#This Row],[Years In Current Role]]&lt;=15,"10-15",HR_Analytics[[#This Row],[Years In Current Role]]&gt;15,"Above 15")</f>
        <v>0-2</v>
      </c>
      <c r="AP697" s="3">
        <v>11</v>
      </c>
      <c r="AQ697" s="14" t="str" cm="1">
        <f t="array" ref="AQ697">_xlfn.IFS(HR_Analytics[[#This Row],[Years Since Last Promotion]]&lt;=2,"0-2",HR_Analytics[[#This Row],[Years Since Last Promotion]]&lt;=5,"2-5",HR_Analytics[[#This Row],[Years Since Last Promotion]]&lt;=10,"5-10",HR_Analytics[[#This Row],[Years Since Last Promotion]]&lt;=15,"10-15")</f>
        <v>10-15</v>
      </c>
      <c r="AR697" s="14">
        <v>7</v>
      </c>
      <c r="AS697" s="3" t="str" cm="1">
        <f t="array" ref="AS6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98" spans="1:45" x14ac:dyDescent="0.25">
      <c r="A698" s="12">
        <v>45</v>
      </c>
      <c r="B698" s="12" t="str" cm="1">
        <f t="array" ref="B698">_xlfn.IFS(HR_Analytics[[#This Row],[Age]]&lt;=30,"Below 30",HR_Analytics[[#This Row],[Age]]&lt;=40,"30-40",HR_Analytics[[#This Row],[Age]]&lt;=60,"40-60")</f>
        <v>40-60</v>
      </c>
      <c r="C698" s="9" t="s">
        <v>17</v>
      </c>
      <c r="D698" s="9" t="s">
        <v>29</v>
      </c>
      <c r="E698" s="9" t="s">
        <v>19</v>
      </c>
      <c r="F698" s="3">
        <v>4</v>
      </c>
      <c r="G698" s="3" t="str" cm="1">
        <f t="array" ref="G698">_xlfn.IFS(HR_Analytics[[#This Row],[Distance From Home]]&lt;=5,"1-5",HR_Analytics[[#This Row],[Distance From Home]]&lt;=10,"5-10",HR_Analytics[[#This Row],[Distance From Home]]&lt;=15,"10-15",HR_Analytics[[#This Row],[Distance From Home]]&lt;=20,"15-20",HR_Analytics[[#This Row],[Distance From Home]]&gt;20,"Above 20")</f>
        <v>1-5</v>
      </c>
      <c r="H698" s="3">
        <v>2</v>
      </c>
      <c r="I698" s="9" t="str">
        <f>VLOOKUP(H698,Mapping!$J$2:$K$6,2,0)</f>
        <v>College</v>
      </c>
      <c r="J698" s="9" t="s">
        <v>13</v>
      </c>
      <c r="K698" s="3">
        <v>972</v>
      </c>
      <c r="L698" s="3">
        <v>3</v>
      </c>
      <c r="M698" s="9" t="str">
        <f>VLOOKUP(L698,Mapping!$A$2:$B$5,2,0)</f>
        <v>Neutral</v>
      </c>
      <c r="N698" s="9" t="s">
        <v>20</v>
      </c>
      <c r="O698" s="3">
        <v>3</v>
      </c>
      <c r="P698" s="9" t="str">
        <f>VLOOKUP(O698,Mapping!$A$9:$B$12,2,0)</f>
        <v>High</v>
      </c>
      <c r="Q698" s="3">
        <v>2</v>
      </c>
      <c r="R698" s="9" t="str">
        <f>VLOOKUP(Q698,Mapping!$A$16:$B$20,2,0)</f>
        <v>Junior</v>
      </c>
      <c r="S698" s="9" t="s">
        <v>24</v>
      </c>
      <c r="T698" s="3">
        <v>2</v>
      </c>
      <c r="U698" s="9" t="str">
        <f>VLOOKUP(T698,Mapping!$E$9:$F$12,2,0)</f>
        <v>Dissatisfied</v>
      </c>
      <c r="V698" s="9" t="s">
        <v>22</v>
      </c>
      <c r="W698" s="5">
        <v>4447</v>
      </c>
      <c r="X698" s="3">
        <v>1</v>
      </c>
      <c r="Y698" s="9" t="s">
        <v>17</v>
      </c>
      <c r="Z698" s="4">
        <v>12</v>
      </c>
      <c r="AA698" s="24">
        <f>HR_Analytics[[#This Row],[Salary Hike]]/100</f>
        <v>0.12</v>
      </c>
      <c r="AB698" s="3">
        <v>3</v>
      </c>
      <c r="AC698" s="9" t="str">
        <f>VLOOKUP(AB698,Mapping!$E$2:$F$3,2,0)</f>
        <v>Excellent</v>
      </c>
      <c r="AD698" s="3">
        <v>2</v>
      </c>
      <c r="AE698" s="9" t="str">
        <f>VLOOKUP(AD698,Mapping!$E$16:$F$19,2,0)</f>
        <v>Dissatisfied</v>
      </c>
      <c r="AF698" s="3">
        <v>0</v>
      </c>
      <c r="AG698" s="3">
        <v>9</v>
      </c>
      <c r="AH698" s="3" t="str" cm="1">
        <f t="array" ref="AH698">_xlfn.IFS(HR_Analytics[[#This Row],[Total Working Years]]&lt;=2,"0-2",HR_Analytics[[#This Row],[Total Working Years]]&lt;=5,"2-5",HR_Analytics[[#This Row],[Total Working Years]]&lt;=10,"5-10",HR_Analytics[[#This Row],[Total Working Years]]&lt;=20,"10-20",HR_Analytics[[#This Row],[Total Working Years]]&lt;=40,"20-40")</f>
        <v>5-10</v>
      </c>
      <c r="AI698" s="3">
        <v>5</v>
      </c>
      <c r="AJ698" s="3">
        <v>2</v>
      </c>
      <c r="AK698" s="9" t="str">
        <f>VLOOKUP(AJ698,Mapping!$J$10:$K$13,2,0)</f>
        <v>Good</v>
      </c>
      <c r="AL698" s="3">
        <v>9</v>
      </c>
      <c r="AM698" s="3" t="str" cm="1">
        <f t="array" ref="AM698">_xlfn.IFS(HR_Analytics[[#This Row],[Years At Company]]&lt;=2,"0-2",HR_Analytics[[#This Row],[Years At Company]]&lt;=5,"2-5",HR_Analytics[[#This Row],[Years At Company]]&lt;=10,"5-10",HR_Analytics[[#This Row],[Years At Company]]&lt;=20,"10-20",HR_Analytics[[#This Row],[Years At Company]]&lt;=40,"20-40")</f>
        <v>5-10</v>
      </c>
      <c r="AN698" s="3">
        <v>7</v>
      </c>
      <c r="AO698" s="3" t="str" cm="1">
        <f t="array" ref="AO698">_xlfn.IFS(HR_Analytics[[#This Row],[Years In Current Role]]&lt;=2,"0-2",HR_Analytics[[#This Row],[Years In Current Role]]&lt;=5,"2-5",HR_Analytics[[#This Row],[Years In Current Role]]&lt;=10,"5-10",HR_Analytics[[#This Row],[Years In Current Role]]&lt;=15,"10-15",HR_Analytics[[#This Row],[Years In Current Role]]&gt;15,"Above 15")</f>
        <v>5-10</v>
      </c>
      <c r="AP698" s="3">
        <v>0</v>
      </c>
      <c r="AQ698" s="14" t="str" cm="1">
        <f t="array" ref="AQ698">_xlfn.IFS(HR_Analytics[[#This Row],[Years Since Last Promotion]]&lt;=2,"0-2",HR_Analytics[[#This Row],[Years Since Last Promotion]]&lt;=5,"2-5",HR_Analytics[[#This Row],[Years Since Last Promotion]]&lt;=10,"5-10",HR_Analytics[[#This Row],[Years Since Last Promotion]]&lt;=15,"10-15")</f>
        <v>0-2</v>
      </c>
      <c r="AR698" s="14">
        <v>8</v>
      </c>
      <c r="AS698" s="3" t="str" cm="1">
        <f t="array" ref="AS6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699" spans="1:45" x14ac:dyDescent="0.25">
      <c r="A699" s="12">
        <v>29</v>
      </c>
      <c r="B699" s="12" t="str" cm="1">
        <f t="array" ref="B699">_xlfn.IFS(HR_Analytics[[#This Row],[Age]]&lt;=30,"Below 30",HR_Analytics[[#This Row],[Age]]&lt;=40,"30-40",HR_Analytics[[#This Row],[Age]]&lt;=60,"40-60")</f>
        <v>Below 30</v>
      </c>
      <c r="C699" s="9" t="s">
        <v>17</v>
      </c>
      <c r="D699" s="9" t="s">
        <v>18</v>
      </c>
      <c r="E699" s="9" t="s">
        <v>12</v>
      </c>
      <c r="F699" s="3">
        <v>20</v>
      </c>
      <c r="G699" s="3" t="str" cm="1">
        <f t="array" ref="G699">_xlfn.IFS(HR_Analytics[[#This Row],[Distance From Home]]&lt;=5,"1-5",HR_Analytics[[#This Row],[Distance From Home]]&lt;=10,"5-10",HR_Analytics[[#This Row],[Distance From Home]]&lt;=15,"10-15",HR_Analytics[[#This Row],[Distance From Home]]&lt;=20,"15-20",HR_Analytics[[#This Row],[Distance From Home]]&gt;20,"Above 20")</f>
        <v>15-20</v>
      </c>
      <c r="H699" s="3">
        <v>3</v>
      </c>
      <c r="I699" s="9" t="str">
        <f>VLOOKUP(H699,Mapping!$J$2:$K$6,2,0)</f>
        <v>Bachelors</v>
      </c>
      <c r="J699" s="9" t="s">
        <v>34</v>
      </c>
      <c r="K699" s="3">
        <v>974</v>
      </c>
      <c r="L699" s="3">
        <v>3</v>
      </c>
      <c r="M699" s="9" t="str">
        <f>VLOOKUP(L699,Mapping!$A$2:$B$5,2,0)</f>
        <v>Neutral</v>
      </c>
      <c r="N699" s="9" t="s">
        <v>14</v>
      </c>
      <c r="O699" s="3">
        <v>3</v>
      </c>
      <c r="P699" s="9" t="str">
        <f>VLOOKUP(O699,Mapping!$A$9:$B$12,2,0)</f>
        <v>High</v>
      </c>
      <c r="Q699" s="3">
        <v>1</v>
      </c>
      <c r="R699" s="9" t="str">
        <f>VLOOKUP(Q699,Mapping!$A$16:$B$20,2,0)</f>
        <v>Entry Level</v>
      </c>
      <c r="S699" s="9" t="s">
        <v>31</v>
      </c>
      <c r="T699" s="3">
        <v>4</v>
      </c>
      <c r="U699" s="9" t="str">
        <f>VLOOKUP(T699,Mapping!$E$9:$F$12,2,0)</f>
        <v>Satisfied</v>
      </c>
      <c r="V699" s="9" t="s">
        <v>22</v>
      </c>
      <c r="W699" s="5">
        <v>2157</v>
      </c>
      <c r="X699" s="3">
        <v>1</v>
      </c>
      <c r="Y699" s="9" t="s">
        <v>17</v>
      </c>
      <c r="Z699" s="4">
        <v>15</v>
      </c>
      <c r="AA699" s="24">
        <f>HR_Analytics[[#This Row],[Salary Hike]]/100</f>
        <v>0.15</v>
      </c>
      <c r="AB699" s="3">
        <v>3</v>
      </c>
      <c r="AC699" s="9" t="str">
        <f>VLOOKUP(AB699,Mapping!$E$2:$F$3,2,0)</f>
        <v>Excellent</v>
      </c>
      <c r="AD699" s="3">
        <v>2</v>
      </c>
      <c r="AE699" s="9" t="str">
        <f>VLOOKUP(AD699,Mapping!$E$16:$F$19,2,0)</f>
        <v>Dissatisfied</v>
      </c>
      <c r="AF699" s="3">
        <v>1</v>
      </c>
      <c r="AG699" s="3">
        <v>3</v>
      </c>
      <c r="AH699" s="3" t="str" cm="1">
        <f t="array" ref="AH699">_xlfn.IFS(HR_Analytics[[#This Row],[Total Working Years]]&lt;=2,"0-2",HR_Analytics[[#This Row],[Total Working Years]]&lt;=5,"2-5",HR_Analytics[[#This Row],[Total Working Years]]&lt;=10,"5-10",HR_Analytics[[#This Row],[Total Working Years]]&lt;=20,"10-20",HR_Analytics[[#This Row],[Total Working Years]]&lt;=40,"20-40")</f>
        <v>2-5</v>
      </c>
      <c r="AI699" s="3">
        <v>5</v>
      </c>
      <c r="AJ699" s="3">
        <v>3</v>
      </c>
      <c r="AK699" s="9" t="str">
        <f>VLOOKUP(AJ699,Mapping!$J$10:$K$13,2,0)</f>
        <v>Better</v>
      </c>
      <c r="AL699" s="3">
        <v>3</v>
      </c>
      <c r="AM699" s="3" t="str" cm="1">
        <f t="array" ref="AM699">_xlfn.IFS(HR_Analytics[[#This Row],[Years At Company]]&lt;=2,"0-2",HR_Analytics[[#This Row],[Years At Company]]&lt;=5,"2-5",HR_Analytics[[#This Row],[Years At Company]]&lt;=10,"5-10",HR_Analytics[[#This Row],[Years At Company]]&lt;=20,"10-20",HR_Analytics[[#This Row],[Years At Company]]&lt;=40,"20-40")</f>
        <v>2-5</v>
      </c>
      <c r="AN699" s="3">
        <v>1</v>
      </c>
      <c r="AO699" s="3" t="str" cm="1">
        <f t="array" ref="AO699">_xlfn.IFS(HR_Analytics[[#This Row],[Years In Current Role]]&lt;=2,"0-2",HR_Analytics[[#This Row],[Years In Current Role]]&lt;=5,"2-5",HR_Analytics[[#This Row],[Years In Current Role]]&lt;=10,"5-10",HR_Analytics[[#This Row],[Years In Current Role]]&lt;=15,"10-15",HR_Analytics[[#This Row],[Years In Current Role]]&gt;15,"Above 15")</f>
        <v>0-2</v>
      </c>
      <c r="AP699" s="3">
        <v>0</v>
      </c>
      <c r="AQ699" s="14" t="str" cm="1">
        <f t="array" ref="AQ699">_xlfn.IFS(HR_Analytics[[#This Row],[Years Since Last Promotion]]&lt;=2,"0-2",HR_Analytics[[#This Row],[Years Since Last Promotion]]&lt;=5,"2-5",HR_Analytics[[#This Row],[Years Since Last Promotion]]&lt;=10,"5-10",HR_Analytics[[#This Row],[Years Since Last Promotion]]&lt;=15,"10-15")</f>
        <v>0-2</v>
      </c>
      <c r="AR699" s="14">
        <v>2</v>
      </c>
      <c r="AS699" s="3" t="str" cm="1">
        <f t="array" ref="AS6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00" spans="1:45" x14ac:dyDescent="0.25">
      <c r="A700" s="12">
        <v>35</v>
      </c>
      <c r="B700" s="12" t="str" cm="1">
        <f t="array" ref="B700">_xlfn.IFS(HR_Analytics[[#This Row],[Age]]&lt;=30,"Below 30",HR_Analytics[[#This Row],[Age]]&lt;=40,"30-40",HR_Analytics[[#This Row],[Age]]&lt;=60,"40-60")</f>
        <v>30-40</v>
      </c>
      <c r="C700" s="9" t="s">
        <v>17</v>
      </c>
      <c r="D700" s="9" t="s">
        <v>11</v>
      </c>
      <c r="E700" s="9" t="s">
        <v>12</v>
      </c>
      <c r="F700" s="3">
        <v>18</v>
      </c>
      <c r="G700" s="3" t="str" cm="1">
        <f t="array" ref="G700">_xlfn.IFS(HR_Analytics[[#This Row],[Distance From Home]]&lt;=5,"1-5",HR_Analytics[[#This Row],[Distance From Home]]&lt;=10,"5-10",HR_Analytics[[#This Row],[Distance From Home]]&lt;=15,"10-15",HR_Analytics[[#This Row],[Distance From Home]]&lt;=20,"15-20",HR_Analytics[[#This Row],[Distance From Home]]&gt;20,"Above 20")</f>
        <v>15-20</v>
      </c>
      <c r="H700" s="3">
        <v>3</v>
      </c>
      <c r="I700" s="9" t="str">
        <f>VLOOKUP(H700,Mapping!$J$2:$K$6,2,0)</f>
        <v>Bachelors</v>
      </c>
      <c r="J700" s="9" t="s">
        <v>25</v>
      </c>
      <c r="K700" s="3">
        <v>975</v>
      </c>
      <c r="L700" s="3">
        <v>3</v>
      </c>
      <c r="M700" s="9" t="str">
        <f>VLOOKUP(L700,Mapping!$A$2:$B$5,2,0)</f>
        <v>Neutral</v>
      </c>
      <c r="N700" s="9" t="s">
        <v>14</v>
      </c>
      <c r="O700" s="3">
        <v>3</v>
      </c>
      <c r="P700" s="9" t="str">
        <f>VLOOKUP(O700,Mapping!$A$9:$B$12,2,0)</f>
        <v>High</v>
      </c>
      <c r="Q700" s="3">
        <v>2</v>
      </c>
      <c r="R700" s="9" t="str">
        <f>VLOOKUP(Q700,Mapping!$A$16:$B$20,2,0)</f>
        <v>Junior</v>
      </c>
      <c r="S700" s="9" t="s">
        <v>15</v>
      </c>
      <c r="T700" s="3">
        <v>3</v>
      </c>
      <c r="U700" s="9" t="str">
        <f>VLOOKUP(T700,Mapping!$E$9:$F$12,2,0)</f>
        <v>Neutral</v>
      </c>
      <c r="V700" s="9" t="s">
        <v>22</v>
      </c>
      <c r="W700" s="5">
        <v>4601</v>
      </c>
      <c r="X700" s="3">
        <v>1</v>
      </c>
      <c r="Y700" s="9" t="s">
        <v>17</v>
      </c>
      <c r="Z700" s="4">
        <v>16</v>
      </c>
      <c r="AA700" s="24">
        <f>HR_Analytics[[#This Row],[Salary Hike]]/100</f>
        <v>0.16</v>
      </c>
      <c r="AB700" s="3">
        <v>3</v>
      </c>
      <c r="AC700" s="9" t="str">
        <f>VLOOKUP(AB700,Mapping!$E$2:$F$3,2,0)</f>
        <v>Excellent</v>
      </c>
      <c r="AD700" s="3">
        <v>2</v>
      </c>
      <c r="AE700" s="9" t="str">
        <f>VLOOKUP(AD700,Mapping!$E$16:$F$19,2,0)</f>
        <v>Dissatisfied</v>
      </c>
      <c r="AF700" s="3">
        <v>0</v>
      </c>
      <c r="AG700" s="3">
        <v>5</v>
      </c>
      <c r="AH700" s="3" t="str" cm="1">
        <f t="array" ref="AH700">_xlfn.IFS(HR_Analytics[[#This Row],[Total Working Years]]&lt;=2,"0-2",HR_Analytics[[#This Row],[Total Working Years]]&lt;=5,"2-5",HR_Analytics[[#This Row],[Total Working Years]]&lt;=10,"5-10",HR_Analytics[[#This Row],[Total Working Years]]&lt;=20,"10-20",HR_Analytics[[#This Row],[Total Working Years]]&lt;=40,"20-40")</f>
        <v>2-5</v>
      </c>
      <c r="AI700" s="3">
        <v>3</v>
      </c>
      <c r="AJ700" s="3">
        <v>3</v>
      </c>
      <c r="AK700" s="9" t="str">
        <f>VLOOKUP(AJ700,Mapping!$J$10:$K$13,2,0)</f>
        <v>Better</v>
      </c>
      <c r="AL700" s="3">
        <v>5</v>
      </c>
      <c r="AM700" s="3" t="str" cm="1">
        <f t="array" ref="AM700">_xlfn.IFS(HR_Analytics[[#This Row],[Years At Company]]&lt;=2,"0-2",HR_Analytics[[#This Row],[Years At Company]]&lt;=5,"2-5",HR_Analytics[[#This Row],[Years At Company]]&lt;=10,"5-10",HR_Analytics[[#This Row],[Years At Company]]&lt;=20,"10-20",HR_Analytics[[#This Row],[Years At Company]]&lt;=40,"20-40")</f>
        <v>2-5</v>
      </c>
      <c r="AN700" s="3">
        <v>2</v>
      </c>
      <c r="AO700" s="3" t="str" cm="1">
        <f t="array" ref="AO700">_xlfn.IFS(HR_Analytics[[#This Row],[Years In Current Role]]&lt;=2,"0-2",HR_Analytics[[#This Row],[Years In Current Role]]&lt;=5,"2-5",HR_Analytics[[#This Row],[Years In Current Role]]&lt;=10,"5-10",HR_Analytics[[#This Row],[Years In Current Role]]&lt;=15,"10-15",HR_Analytics[[#This Row],[Years In Current Role]]&gt;15,"Above 15")</f>
        <v>0-2</v>
      </c>
      <c r="AP700" s="3">
        <v>1</v>
      </c>
      <c r="AQ700" s="14" t="str" cm="1">
        <f t="array" ref="AQ700">_xlfn.IFS(HR_Analytics[[#This Row],[Years Since Last Promotion]]&lt;=2,"0-2",HR_Analytics[[#This Row],[Years Since Last Promotion]]&lt;=5,"2-5",HR_Analytics[[#This Row],[Years Since Last Promotion]]&lt;=10,"5-10",HR_Analytics[[#This Row],[Years Since Last Promotion]]&lt;=15,"10-15")</f>
        <v>0-2</v>
      </c>
      <c r="AR700" s="14">
        <v>0</v>
      </c>
      <c r="AS700" s="3" t="str" cm="1">
        <f t="array" ref="AS7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01" spans="1:45" x14ac:dyDescent="0.25">
      <c r="A701" s="12">
        <v>52</v>
      </c>
      <c r="B701" s="12" t="str" cm="1">
        <f t="array" ref="B701">_xlfn.IFS(HR_Analytics[[#This Row],[Age]]&lt;=30,"Below 30",HR_Analytics[[#This Row],[Age]]&lt;=40,"30-40",HR_Analytics[[#This Row],[Age]]&lt;=60,"40-60")</f>
        <v>40-60</v>
      </c>
      <c r="C701" s="9" t="s">
        <v>17</v>
      </c>
      <c r="D701" s="9" t="s">
        <v>11</v>
      </c>
      <c r="E701" s="9" t="s">
        <v>19</v>
      </c>
      <c r="F701" s="3">
        <v>1</v>
      </c>
      <c r="G701" s="3" t="str" cm="1">
        <f t="array" ref="G701">_xlfn.IFS(HR_Analytics[[#This Row],[Distance From Home]]&lt;=5,"1-5",HR_Analytics[[#This Row],[Distance From Home]]&lt;=10,"5-10",HR_Analytics[[#This Row],[Distance From Home]]&lt;=15,"10-15",HR_Analytics[[#This Row],[Distance From Home]]&lt;=20,"15-20",HR_Analytics[[#This Row],[Distance From Home]]&gt;20,"Above 20")</f>
        <v>1-5</v>
      </c>
      <c r="H701" s="3">
        <v>2</v>
      </c>
      <c r="I701" s="9" t="str">
        <f>VLOOKUP(H701,Mapping!$J$2:$K$6,2,0)</f>
        <v>College</v>
      </c>
      <c r="J701" s="9" t="s">
        <v>13</v>
      </c>
      <c r="K701" s="3">
        <v>976</v>
      </c>
      <c r="L701" s="3">
        <v>4</v>
      </c>
      <c r="M701" s="9" t="str">
        <f>VLOOKUP(L701,Mapping!$A$2:$B$5,2,0)</f>
        <v>Satisfied</v>
      </c>
      <c r="N701" s="9" t="s">
        <v>20</v>
      </c>
      <c r="O701" s="3">
        <v>3</v>
      </c>
      <c r="P701" s="9" t="str">
        <f>VLOOKUP(O701,Mapping!$A$9:$B$12,2,0)</f>
        <v>High</v>
      </c>
      <c r="Q701" s="3">
        <v>4</v>
      </c>
      <c r="R701" s="9" t="str">
        <f>VLOOKUP(Q701,Mapping!$A$16:$B$20,2,0)</f>
        <v>Senior</v>
      </c>
      <c r="S701" s="9" t="s">
        <v>30</v>
      </c>
      <c r="T701" s="3">
        <v>4</v>
      </c>
      <c r="U701" s="9" t="str">
        <f>VLOOKUP(T701,Mapping!$E$9:$F$12,2,0)</f>
        <v>Satisfied</v>
      </c>
      <c r="V701" s="9" t="s">
        <v>22</v>
      </c>
      <c r="W701" s="5">
        <v>17099</v>
      </c>
      <c r="X701" s="3">
        <v>2</v>
      </c>
      <c r="Y701" s="9" t="s">
        <v>17</v>
      </c>
      <c r="Z701" s="4">
        <v>15</v>
      </c>
      <c r="AA701" s="24">
        <f>HR_Analytics[[#This Row],[Salary Hike]]/100</f>
        <v>0.15</v>
      </c>
      <c r="AB701" s="3">
        <v>3</v>
      </c>
      <c r="AC701" s="9" t="str">
        <f>VLOOKUP(AB701,Mapping!$E$2:$F$3,2,0)</f>
        <v>Excellent</v>
      </c>
      <c r="AD701" s="3">
        <v>2</v>
      </c>
      <c r="AE701" s="9" t="str">
        <f>VLOOKUP(AD701,Mapping!$E$16:$F$19,2,0)</f>
        <v>Dissatisfied</v>
      </c>
      <c r="AF701" s="3">
        <v>1</v>
      </c>
      <c r="AG701" s="3">
        <v>26</v>
      </c>
      <c r="AH701" s="3" t="str" cm="1">
        <f t="array" ref="AH701">_xlfn.IFS(HR_Analytics[[#This Row],[Total Working Years]]&lt;=2,"0-2",HR_Analytics[[#This Row],[Total Working Years]]&lt;=5,"2-5",HR_Analytics[[#This Row],[Total Working Years]]&lt;=10,"5-10",HR_Analytics[[#This Row],[Total Working Years]]&lt;=20,"10-20",HR_Analytics[[#This Row],[Total Working Years]]&lt;=40,"20-40")</f>
        <v>20-40</v>
      </c>
      <c r="AI701" s="3">
        <v>2</v>
      </c>
      <c r="AJ701" s="3">
        <v>2</v>
      </c>
      <c r="AK701" s="9" t="str">
        <f>VLOOKUP(AJ701,Mapping!$J$10:$K$13,2,0)</f>
        <v>Good</v>
      </c>
      <c r="AL701" s="3">
        <v>9</v>
      </c>
      <c r="AM701" s="3" t="str" cm="1">
        <f t="array" ref="AM701">_xlfn.IFS(HR_Analytics[[#This Row],[Years At Company]]&lt;=2,"0-2",HR_Analytics[[#This Row],[Years At Company]]&lt;=5,"2-5",HR_Analytics[[#This Row],[Years At Company]]&lt;=10,"5-10",HR_Analytics[[#This Row],[Years At Company]]&lt;=20,"10-20",HR_Analytics[[#This Row],[Years At Company]]&lt;=40,"20-40")</f>
        <v>5-10</v>
      </c>
      <c r="AN701" s="3">
        <v>8</v>
      </c>
      <c r="AO701" s="3" t="str" cm="1">
        <f t="array" ref="AO701">_xlfn.IFS(HR_Analytics[[#This Row],[Years In Current Role]]&lt;=2,"0-2",HR_Analytics[[#This Row],[Years In Current Role]]&lt;=5,"2-5",HR_Analytics[[#This Row],[Years In Current Role]]&lt;=10,"5-10",HR_Analytics[[#This Row],[Years In Current Role]]&lt;=15,"10-15",HR_Analytics[[#This Row],[Years In Current Role]]&gt;15,"Above 15")</f>
        <v>5-10</v>
      </c>
      <c r="AP701" s="3">
        <v>7</v>
      </c>
      <c r="AQ701" s="14" t="str" cm="1">
        <f t="array" ref="AQ701">_xlfn.IFS(HR_Analytics[[#This Row],[Years Since Last Promotion]]&lt;=2,"0-2",HR_Analytics[[#This Row],[Years Since Last Promotion]]&lt;=5,"2-5",HR_Analytics[[#This Row],[Years Since Last Promotion]]&lt;=10,"5-10",HR_Analytics[[#This Row],[Years Since Last Promotion]]&lt;=15,"10-15")</f>
        <v>5-10</v>
      </c>
      <c r="AR701" s="14">
        <v>8</v>
      </c>
      <c r="AS701" s="3" t="str" cm="1">
        <f t="array" ref="AS7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02" spans="1:45" x14ac:dyDescent="0.25">
      <c r="A702" s="12">
        <v>58</v>
      </c>
      <c r="B702" s="12" t="str" cm="1">
        <f t="array" ref="B702">_xlfn.IFS(HR_Analytics[[#This Row],[Age]]&lt;=30,"Below 30",HR_Analytics[[#This Row],[Age]]&lt;=40,"30-40",HR_Analytics[[#This Row],[Age]]&lt;=60,"40-60")</f>
        <v>40-60</v>
      </c>
      <c r="C702" s="9" t="s">
        <v>10</v>
      </c>
      <c r="D702" s="9" t="s">
        <v>11</v>
      </c>
      <c r="E702" s="9" t="s">
        <v>19</v>
      </c>
      <c r="F702" s="3">
        <v>2</v>
      </c>
      <c r="G702" s="3" t="str" cm="1">
        <f t="array" ref="G702">_xlfn.IFS(HR_Analytics[[#This Row],[Distance From Home]]&lt;=5,"1-5",HR_Analytics[[#This Row],[Distance From Home]]&lt;=10,"5-10",HR_Analytics[[#This Row],[Distance From Home]]&lt;=15,"10-15",HR_Analytics[[#This Row],[Distance From Home]]&lt;=20,"15-20",HR_Analytics[[#This Row],[Distance From Home]]&gt;20,"Above 20")</f>
        <v>1-5</v>
      </c>
      <c r="H702" s="3">
        <v>3</v>
      </c>
      <c r="I702" s="9" t="str">
        <f>VLOOKUP(H702,Mapping!$J$2:$K$6,2,0)</f>
        <v>Bachelors</v>
      </c>
      <c r="J702" s="9" t="s">
        <v>34</v>
      </c>
      <c r="K702" s="3">
        <v>977</v>
      </c>
      <c r="L702" s="3">
        <v>4</v>
      </c>
      <c r="M702" s="9" t="str">
        <f>VLOOKUP(L702,Mapping!$A$2:$B$5,2,0)</f>
        <v>Satisfied</v>
      </c>
      <c r="N702" s="9" t="s">
        <v>20</v>
      </c>
      <c r="O702" s="3">
        <v>3</v>
      </c>
      <c r="P702" s="9" t="str">
        <f>VLOOKUP(O702,Mapping!$A$9:$B$12,2,0)</f>
        <v>High</v>
      </c>
      <c r="Q702" s="3">
        <v>1</v>
      </c>
      <c r="R702" s="9" t="str">
        <f>VLOOKUP(Q702,Mapping!$A$16:$B$20,2,0)</f>
        <v>Entry Level</v>
      </c>
      <c r="S702" s="9" t="s">
        <v>21</v>
      </c>
      <c r="T702" s="3">
        <v>3</v>
      </c>
      <c r="U702" s="9" t="str">
        <f>VLOOKUP(T702,Mapping!$E$9:$F$12,2,0)</f>
        <v>Neutral</v>
      </c>
      <c r="V702" s="9" t="s">
        <v>16</v>
      </c>
      <c r="W702" s="5">
        <v>2479</v>
      </c>
      <c r="X702" s="3">
        <v>4</v>
      </c>
      <c r="Y702" s="9" t="s">
        <v>17</v>
      </c>
      <c r="Z702" s="4">
        <v>24</v>
      </c>
      <c r="AA702" s="24">
        <f>HR_Analytics[[#This Row],[Salary Hike]]/100</f>
        <v>0.24</v>
      </c>
      <c r="AB702" s="3">
        <v>4</v>
      </c>
      <c r="AC702" s="9" t="str">
        <f>VLOOKUP(AB702,Mapping!$E$2:$F$3,2,0)</f>
        <v>Outstanding</v>
      </c>
      <c r="AD702" s="3">
        <v>1</v>
      </c>
      <c r="AE702" s="9" t="str">
        <f>VLOOKUP(AD702,Mapping!$E$16:$F$19,2,0)</f>
        <v>Very Dissatisfied</v>
      </c>
      <c r="AF702" s="3">
        <v>0</v>
      </c>
      <c r="AG702" s="3">
        <v>7</v>
      </c>
      <c r="AH702" s="3" t="str" cm="1">
        <f t="array" ref="AH702">_xlfn.IFS(HR_Analytics[[#This Row],[Total Working Years]]&lt;=2,"0-2",HR_Analytics[[#This Row],[Total Working Years]]&lt;=5,"2-5",HR_Analytics[[#This Row],[Total Working Years]]&lt;=10,"5-10",HR_Analytics[[#This Row],[Total Working Years]]&lt;=20,"10-20",HR_Analytics[[#This Row],[Total Working Years]]&lt;=40,"20-40")</f>
        <v>5-10</v>
      </c>
      <c r="AI702" s="3">
        <v>4</v>
      </c>
      <c r="AJ702" s="3">
        <v>3</v>
      </c>
      <c r="AK702" s="9" t="str">
        <f>VLOOKUP(AJ702,Mapping!$J$10:$K$13,2,0)</f>
        <v>Better</v>
      </c>
      <c r="AL702" s="3">
        <v>1</v>
      </c>
      <c r="AM702" s="3" t="str" cm="1">
        <f t="array" ref="AM702">_xlfn.IFS(HR_Analytics[[#This Row],[Years At Company]]&lt;=2,"0-2",HR_Analytics[[#This Row],[Years At Company]]&lt;=5,"2-5",HR_Analytics[[#This Row],[Years At Company]]&lt;=10,"5-10",HR_Analytics[[#This Row],[Years At Company]]&lt;=20,"10-20",HR_Analytics[[#This Row],[Years At Company]]&lt;=40,"20-40")</f>
        <v>0-2</v>
      </c>
      <c r="AN702" s="3">
        <v>0</v>
      </c>
      <c r="AO702" s="3" t="str" cm="1">
        <f t="array" ref="AO702">_xlfn.IFS(HR_Analytics[[#This Row],[Years In Current Role]]&lt;=2,"0-2",HR_Analytics[[#This Row],[Years In Current Role]]&lt;=5,"2-5",HR_Analytics[[#This Row],[Years In Current Role]]&lt;=10,"5-10",HR_Analytics[[#This Row],[Years In Current Role]]&lt;=15,"10-15",HR_Analytics[[#This Row],[Years In Current Role]]&gt;15,"Above 15")</f>
        <v>0-2</v>
      </c>
      <c r="AP702" s="3">
        <v>0</v>
      </c>
      <c r="AQ702" s="14" t="str" cm="1">
        <f t="array" ref="AQ702">_xlfn.IFS(HR_Analytics[[#This Row],[Years Since Last Promotion]]&lt;=2,"0-2",HR_Analytics[[#This Row],[Years Since Last Promotion]]&lt;=5,"2-5",HR_Analytics[[#This Row],[Years Since Last Promotion]]&lt;=10,"5-10",HR_Analytics[[#This Row],[Years Since Last Promotion]]&lt;=15,"10-15")</f>
        <v>0-2</v>
      </c>
      <c r="AR702" s="14">
        <v>0</v>
      </c>
      <c r="AS702" s="3" t="str" cm="1">
        <f t="array" ref="AS7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03" spans="1:45" x14ac:dyDescent="0.25">
      <c r="A703" s="12">
        <v>53</v>
      </c>
      <c r="B703" s="12" t="str" cm="1">
        <f t="array" ref="B703">_xlfn.IFS(HR_Analytics[[#This Row],[Age]]&lt;=30,"Below 30",HR_Analytics[[#This Row],[Age]]&lt;=40,"30-40",HR_Analytics[[#This Row],[Age]]&lt;=60,"40-60")</f>
        <v>40-60</v>
      </c>
      <c r="C703" s="9" t="s">
        <v>17</v>
      </c>
      <c r="D703" s="9" t="s">
        <v>11</v>
      </c>
      <c r="E703" s="9" t="s">
        <v>12</v>
      </c>
      <c r="F703" s="3">
        <v>2</v>
      </c>
      <c r="G703" s="3" t="str" cm="1">
        <f t="array" ref="G703">_xlfn.IFS(HR_Analytics[[#This Row],[Distance From Home]]&lt;=5,"1-5",HR_Analytics[[#This Row],[Distance From Home]]&lt;=10,"5-10",HR_Analytics[[#This Row],[Distance From Home]]&lt;=15,"10-15",HR_Analytics[[#This Row],[Distance From Home]]&lt;=20,"15-20",HR_Analytics[[#This Row],[Distance From Home]]&gt;20,"Above 20")</f>
        <v>1-5</v>
      </c>
      <c r="H703" s="3">
        <v>2</v>
      </c>
      <c r="I703" s="9" t="str">
        <f>VLOOKUP(H703,Mapping!$J$2:$K$6,2,0)</f>
        <v>College</v>
      </c>
      <c r="J703" s="9" t="s">
        <v>25</v>
      </c>
      <c r="K703" s="3">
        <v>981</v>
      </c>
      <c r="L703" s="3">
        <v>3</v>
      </c>
      <c r="M703" s="9" t="str">
        <f>VLOOKUP(L703,Mapping!$A$2:$B$5,2,0)</f>
        <v>Neutral</v>
      </c>
      <c r="N703" s="9" t="s">
        <v>20</v>
      </c>
      <c r="O703" s="3">
        <v>3</v>
      </c>
      <c r="P703" s="9" t="str">
        <f>VLOOKUP(O703,Mapping!$A$9:$B$12,2,0)</f>
        <v>High</v>
      </c>
      <c r="Q703" s="3">
        <v>4</v>
      </c>
      <c r="R703" s="9" t="str">
        <f>VLOOKUP(Q703,Mapping!$A$16:$B$20,2,0)</f>
        <v>Senior</v>
      </c>
      <c r="S703" s="9" t="s">
        <v>30</v>
      </c>
      <c r="T703" s="3">
        <v>3</v>
      </c>
      <c r="U703" s="9" t="str">
        <f>VLOOKUP(T703,Mapping!$E$9:$F$12,2,0)</f>
        <v>Neutral</v>
      </c>
      <c r="V703" s="9" t="s">
        <v>26</v>
      </c>
      <c r="W703" s="5">
        <v>14852</v>
      </c>
      <c r="X703" s="3">
        <v>6</v>
      </c>
      <c r="Y703" s="9" t="s">
        <v>17</v>
      </c>
      <c r="Z703" s="4">
        <v>13</v>
      </c>
      <c r="AA703" s="24">
        <f>HR_Analytics[[#This Row],[Salary Hike]]/100</f>
        <v>0.13</v>
      </c>
      <c r="AB703" s="3">
        <v>3</v>
      </c>
      <c r="AC703" s="9" t="str">
        <f>VLOOKUP(AB703,Mapping!$E$2:$F$3,2,0)</f>
        <v>Excellent</v>
      </c>
      <c r="AD703" s="3">
        <v>3</v>
      </c>
      <c r="AE703" s="9" t="str">
        <f>VLOOKUP(AD703,Mapping!$E$16:$F$19,2,0)</f>
        <v>Neutral</v>
      </c>
      <c r="AF703" s="3">
        <v>1</v>
      </c>
      <c r="AG703" s="3">
        <v>22</v>
      </c>
      <c r="AH703" s="3" t="str" cm="1">
        <f t="array" ref="AH703">_xlfn.IFS(HR_Analytics[[#This Row],[Total Working Years]]&lt;=2,"0-2",HR_Analytics[[#This Row],[Total Working Years]]&lt;=5,"2-5",HR_Analytics[[#This Row],[Total Working Years]]&lt;=10,"5-10",HR_Analytics[[#This Row],[Total Working Years]]&lt;=20,"10-20",HR_Analytics[[#This Row],[Total Working Years]]&lt;=40,"20-40")</f>
        <v>20-40</v>
      </c>
      <c r="AI703" s="3">
        <v>3</v>
      </c>
      <c r="AJ703" s="3">
        <v>4</v>
      </c>
      <c r="AK703" s="9" t="str">
        <f>VLOOKUP(AJ703,Mapping!$J$10:$K$13,2,0)</f>
        <v>Best</v>
      </c>
      <c r="AL703" s="3">
        <v>17</v>
      </c>
      <c r="AM703" s="3" t="str" cm="1">
        <f t="array" ref="AM703">_xlfn.IFS(HR_Analytics[[#This Row],[Years At Company]]&lt;=2,"0-2",HR_Analytics[[#This Row],[Years At Company]]&lt;=5,"2-5",HR_Analytics[[#This Row],[Years At Company]]&lt;=10,"5-10",HR_Analytics[[#This Row],[Years At Company]]&lt;=20,"10-20",HR_Analytics[[#This Row],[Years At Company]]&lt;=40,"20-40")</f>
        <v>10-20</v>
      </c>
      <c r="AN703" s="3">
        <v>13</v>
      </c>
      <c r="AO703" s="3" t="str" cm="1">
        <f t="array" ref="AO703">_xlfn.IFS(HR_Analytics[[#This Row],[Years In Current Role]]&lt;=2,"0-2",HR_Analytics[[#This Row],[Years In Current Role]]&lt;=5,"2-5",HR_Analytics[[#This Row],[Years In Current Role]]&lt;=10,"5-10",HR_Analytics[[#This Row],[Years In Current Role]]&lt;=15,"10-15",HR_Analytics[[#This Row],[Years In Current Role]]&gt;15,"Above 15")</f>
        <v>10-15</v>
      </c>
      <c r="AP703" s="3">
        <v>15</v>
      </c>
      <c r="AQ703" s="14" t="str" cm="1">
        <f t="array" ref="AQ703">_xlfn.IFS(HR_Analytics[[#This Row],[Years Since Last Promotion]]&lt;=2,"0-2",HR_Analytics[[#This Row],[Years Since Last Promotion]]&lt;=5,"2-5",HR_Analytics[[#This Row],[Years Since Last Promotion]]&lt;=10,"5-10",HR_Analytics[[#This Row],[Years Since Last Promotion]]&lt;=15,"10-15")</f>
        <v>10-15</v>
      </c>
      <c r="AR703" s="14">
        <v>2</v>
      </c>
      <c r="AS703" s="3" t="str" cm="1">
        <f t="array" ref="AS7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04" spans="1:45" x14ac:dyDescent="0.25">
      <c r="A704" s="12">
        <v>30</v>
      </c>
      <c r="B704" s="12" t="str" cm="1">
        <f t="array" ref="B704">_xlfn.IFS(HR_Analytics[[#This Row],[Age]]&lt;=30,"Below 30",HR_Analytics[[#This Row],[Age]]&lt;=40,"30-40",HR_Analytics[[#This Row],[Age]]&lt;=60,"40-60")</f>
        <v>Below 30</v>
      </c>
      <c r="C704" s="9" t="s">
        <v>17</v>
      </c>
      <c r="D704" s="9" t="s">
        <v>11</v>
      </c>
      <c r="E704" s="9" t="s">
        <v>12</v>
      </c>
      <c r="F704" s="3">
        <v>8</v>
      </c>
      <c r="G704" s="3" t="str" cm="1">
        <f t="array" ref="G704">_xlfn.IFS(HR_Analytics[[#This Row],[Distance From Home]]&lt;=5,"1-5",HR_Analytics[[#This Row],[Distance From Home]]&lt;=10,"5-10",HR_Analytics[[#This Row],[Distance From Home]]&lt;=15,"10-15",HR_Analytics[[#This Row],[Distance From Home]]&lt;=20,"15-20",HR_Analytics[[#This Row],[Distance From Home]]&gt;20,"Above 20")</f>
        <v>5-10</v>
      </c>
      <c r="H704" s="3">
        <v>2</v>
      </c>
      <c r="I704" s="9" t="str">
        <f>VLOOKUP(H704,Mapping!$J$2:$K$6,2,0)</f>
        <v>College</v>
      </c>
      <c r="J704" s="9" t="s">
        <v>23</v>
      </c>
      <c r="K704" s="3">
        <v>982</v>
      </c>
      <c r="L704" s="3">
        <v>3</v>
      </c>
      <c r="M704" s="9" t="str">
        <f>VLOOKUP(L704,Mapping!$A$2:$B$5,2,0)</f>
        <v>Neutral</v>
      </c>
      <c r="N704" s="9" t="s">
        <v>20</v>
      </c>
      <c r="O704" s="3">
        <v>3</v>
      </c>
      <c r="P704" s="9" t="str">
        <f>VLOOKUP(O704,Mapping!$A$9:$B$12,2,0)</f>
        <v>High</v>
      </c>
      <c r="Q704" s="3">
        <v>3</v>
      </c>
      <c r="R704" s="9" t="str">
        <f>VLOOKUP(Q704,Mapping!$A$16:$B$20,2,0)</f>
        <v>Mid Level</v>
      </c>
      <c r="S704" s="9" t="s">
        <v>15</v>
      </c>
      <c r="T704" s="3">
        <v>3</v>
      </c>
      <c r="U704" s="9" t="str">
        <f>VLOOKUP(T704,Mapping!$E$9:$F$12,2,0)</f>
        <v>Neutral</v>
      </c>
      <c r="V704" s="9" t="s">
        <v>26</v>
      </c>
      <c r="W704" s="5">
        <v>7264</v>
      </c>
      <c r="X704" s="3">
        <v>5</v>
      </c>
      <c r="Y704" s="9" t="s">
        <v>17</v>
      </c>
      <c r="Z704" s="4">
        <v>11</v>
      </c>
      <c r="AA704" s="24">
        <f>HR_Analytics[[#This Row],[Salary Hike]]/100</f>
        <v>0.11</v>
      </c>
      <c r="AB704" s="3">
        <v>3</v>
      </c>
      <c r="AC704" s="9" t="str">
        <f>VLOOKUP(AB704,Mapping!$E$2:$F$3,2,0)</f>
        <v>Excellent</v>
      </c>
      <c r="AD704" s="3">
        <v>1</v>
      </c>
      <c r="AE704" s="9" t="str">
        <f>VLOOKUP(AD704,Mapping!$E$16:$F$19,2,0)</f>
        <v>Very Dissatisfied</v>
      </c>
      <c r="AF704" s="3">
        <v>1</v>
      </c>
      <c r="AG704" s="3">
        <v>10</v>
      </c>
      <c r="AH704" s="3" t="str" cm="1">
        <f t="array" ref="AH704">_xlfn.IFS(HR_Analytics[[#This Row],[Total Working Years]]&lt;=2,"0-2",HR_Analytics[[#This Row],[Total Working Years]]&lt;=5,"2-5",HR_Analytics[[#This Row],[Total Working Years]]&lt;=10,"5-10",HR_Analytics[[#This Row],[Total Working Years]]&lt;=20,"10-20",HR_Analytics[[#This Row],[Total Working Years]]&lt;=40,"20-40")</f>
        <v>5-10</v>
      </c>
      <c r="AI704" s="3">
        <v>2</v>
      </c>
      <c r="AJ704" s="3">
        <v>4</v>
      </c>
      <c r="AK704" s="9" t="str">
        <f>VLOOKUP(AJ704,Mapping!$J$10:$K$13,2,0)</f>
        <v>Best</v>
      </c>
      <c r="AL704" s="3">
        <v>8</v>
      </c>
      <c r="AM704" s="3" t="str" cm="1">
        <f t="array" ref="AM704">_xlfn.IFS(HR_Analytics[[#This Row],[Years At Company]]&lt;=2,"0-2",HR_Analytics[[#This Row],[Years At Company]]&lt;=5,"2-5",HR_Analytics[[#This Row],[Years At Company]]&lt;=10,"5-10",HR_Analytics[[#This Row],[Years At Company]]&lt;=20,"10-20",HR_Analytics[[#This Row],[Years At Company]]&lt;=40,"20-40")</f>
        <v>5-10</v>
      </c>
      <c r="AN704" s="3">
        <v>4</v>
      </c>
      <c r="AO704" s="3" t="str" cm="1">
        <f t="array" ref="AO704">_xlfn.IFS(HR_Analytics[[#This Row],[Years In Current Role]]&lt;=2,"0-2",HR_Analytics[[#This Row],[Years In Current Role]]&lt;=5,"2-5",HR_Analytics[[#This Row],[Years In Current Role]]&lt;=10,"5-10",HR_Analytics[[#This Row],[Years In Current Role]]&lt;=15,"10-15",HR_Analytics[[#This Row],[Years In Current Role]]&gt;15,"Above 15")</f>
        <v>2-5</v>
      </c>
      <c r="AP704" s="3">
        <v>7</v>
      </c>
      <c r="AQ704" s="14" t="str" cm="1">
        <f t="array" ref="AQ704">_xlfn.IFS(HR_Analytics[[#This Row],[Years Since Last Promotion]]&lt;=2,"0-2",HR_Analytics[[#This Row],[Years Since Last Promotion]]&lt;=5,"2-5",HR_Analytics[[#This Row],[Years Since Last Promotion]]&lt;=10,"5-10",HR_Analytics[[#This Row],[Years Since Last Promotion]]&lt;=15,"10-15")</f>
        <v>5-10</v>
      </c>
      <c r="AR704" s="14">
        <v>7</v>
      </c>
      <c r="AS704" s="3" t="str" cm="1">
        <f t="array" ref="AS7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05" spans="1:45" x14ac:dyDescent="0.25">
      <c r="A705" s="12">
        <v>38</v>
      </c>
      <c r="B705" s="12" t="str" cm="1">
        <f t="array" ref="B705">_xlfn.IFS(HR_Analytics[[#This Row],[Age]]&lt;=30,"Below 30",HR_Analytics[[#This Row],[Age]]&lt;=40,"30-40",HR_Analytics[[#This Row],[Age]]&lt;=60,"40-60")</f>
        <v>30-40</v>
      </c>
      <c r="C705" s="9" t="s">
        <v>17</v>
      </c>
      <c r="D705" s="9" t="s">
        <v>29</v>
      </c>
      <c r="E705" s="9" t="s">
        <v>12</v>
      </c>
      <c r="F705" s="3">
        <v>10</v>
      </c>
      <c r="G705" s="3" t="str" cm="1">
        <f t="array" ref="G705">_xlfn.IFS(HR_Analytics[[#This Row],[Distance From Home]]&lt;=5,"1-5",HR_Analytics[[#This Row],[Distance From Home]]&lt;=10,"5-10",HR_Analytics[[#This Row],[Distance From Home]]&lt;=15,"10-15",HR_Analytics[[#This Row],[Distance From Home]]&lt;=20,"15-20",HR_Analytics[[#This Row],[Distance From Home]]&gt;20,"Above 20")</f>
        <v>5-10</v>
      </c>
      <c r="H705" s="3">
        <v>3</v>
      </c>
      <c r="I705" s="9" t="str">
        <f>VLOOKUP(H705,Mapping!$J$2:$K$6,2,0)</f>
        <v>Bachelors</v>
      </c>
      <c r="J705" s="9" t="s">
        <v>34</v>
      </c>
      <c r="K705" s="3">
        <v>983</v>
      </c>
      <c r="L705" s="3">
        <v>3</v>
      </c>
      <c r="M705" s="9" t="str">
        <f>VLOOKUP(L705,Mapping!$A$2:$B$5,2,0)</f>
        <v>Neutral</v>
      </c>
      <c r="N705" s="9" t="s">
        <v>14</v>
      </c>
      <c r="O705" s="3">
        <v>3</v>
      </c>
      <c r="P705" s="9" t="str">
        <f>VLOOKUP(O705,Mapping!$A$9:$B$12,2,0)</f>
        <v>High</v>
      </c>
      <c r="Q705" s="3">
        <v>2</v>
      </c>
      <c r="R705" s="9" t="str">
        <f>VLOOKUP(Q705,Mapping!$A$16:$B$20,2,0)</f>
        <v>Junior</v>
      </c>
      <c r="S705" s="9" t="s">
        <v>15</v>
      </c>
      <c r="T705" s="3">
        <v>4</v>
      </c>
      <c r="U705" s="9" t="str">
        <f>VLOOKUP(T705,Mapping!$E$9:$F$12,2,0)</f>
        <v>Satisfied</v>
      </c>
      <c r="V705" s="9" t="s">
        <v>16</v>
      </c>
      <c r="W705" s="5">
        <v>5666</v>
      </c>
      <c r="X705" s="3">
        <v>1</v>
      </c>
      <c r="Y705" s="9" t="s">
        <v>10</v>
      </c>
      <c r="Z705" s="4">
        <v>13</v>
      </c>
      <c r="AA705" s="24">
        <f>HR_Analytics[[#This Row],[Salary Hike]]/100</f>
        <v>0.13</v>
      </c>
      <c r="AB705" s="3">
        <v>3</v>
      </c>
      <c r="AC705" s="9" t="str">
        <f>VLOOKUP(AB705,Mapping!$E$2:$F$3,2,0)</f>
        <v>Excellent</v>
      </c>
      <c r="AD705" s="3">
        <v>2</v>
      </c>
      <c r="AE705" s="9" t="str">
        <f>VLOOKUP(AD705,Mapping!$E$16:$F$19,2,0)</f>
        <v>Dissatisfied</v>
      </c>
      <c r="AF705" s="3">
        <v>0</v>
      </c>
      <c r="AG705" s="3">
        <v>6</v>
      </c>
      <c r="AH705" s="3" t="str" cm="1">
        <f t="array" ref="AH705">_xlfn.IFS(HR_Analytics[[#This Row],[Total Working Years]]&lt;=2,"0-2",HR_Analytics[[#This Row],[Total Working Years]]&lt;=5,"2-5",HR_Analytics[[#This Row],[Total Working Years]]&lt;=10,"5-10",HR_Analytics[[#This Row],[Total Working Years]]&lt;=20,"10-20",HR_Analytics[[#This Row],[Total Working Years]]&lt;=40,"20-40")</f>
        <v>5-10</v>
      </c>
      <c r="AI705" s="3">
        <v>1</v>
      </c>
      <c r="AJ705" s="3">
        <v>3</v>
      </c>
      <c r="AK705" s="9" t="str">
        <f>VLOOKUP(AJ705,Mapping!$J$10:$K$13,2,0)</f>
        <v>Better</v>
      </c>
      <c r="AL705" s="3">
        <v>5</v>
      </c>
      <c r="AM705" s="3" t="str" cm="1">
        <f t="array" ref="AM705">_xlfn.IFS(HR_Analytics[[#This Row],[Years At Company]]&lt;=2,"0-2",HR_Analytics[[#This Row],[Years At Company]]&lt;=5,"2-5",HR_Analytics[[#This Row],[Years At Company]]&lt;=10,"5-10",HR_Analytics[[#This Row],[Years At Company]]&lt;=20,"10-20",HR_Analytics[[#This Row],[Years At Company]]&lt;=40,"20-40")</f>
        <v>2-5</v>
      </c>
      <c r="AN705" s="3">
        <v>3</v>
      </c>
      <c r="AO705" s="3" t="str" cm="1">
        <f t="array" ref="AO705">_xlfn.IFS(HR_Analytics[[#This Row],[Years In Current Role]]&lt;=2,"0-2",HR_Analytics[[#This Row],[Years In Current Role]]&lt;=5,"2-5",HR_Analytics[[#This Row],[Years In Current Role]]&lt;=10,"5-10",HR_Analytics[[#This Row],[Years In Current Role]]&lt;=15,"10-15",HR_Analytics[[#This Row],[Years In Current Role]]&gt;15,"Above 15")</f>
        <v>2-5</v>
      </c>
      <c r="AP705" s="3">
        <v>1</v>
      </c>
      <c r="AQ705" s="14" t="str" cm="1">
        <f t="array" ref="AQ705">_xlfn.IFS(HR_Analytics[[#This Row],[Years Since Last Promotion]]&lt;=2,"0-2",HR_Analytics[[#This Row],[Years Since Last Promotion]]&lt;=5,"2-5",HR_Analytics[[#This Row],[Years Since Last Promotion]]&lt;=10,"5-10",HR_Analytics[[#This Row],[Years Since Last Promotion]]&lt;=15,"10-15")</f>
        <v>0-2</v>
      </c>
      <c r="AR705" s="14">
        <v>3</v>
      </c>
      <c r="AS705" s="3" t="str" cm="1">
        <f t="array" ref="AS7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06" spans="1:45" x14ac:dyDescent="0.25">
      <c r="A706" s="12">
        <v>35</v>
      </c>
      <c r="B706" s="12" t="str" cm="1">
        <f t="array" ref="B706">_xlfn.IFS(HR_Analytics[[#This Row],[Age]]&lt;=30,"Below 30",HR_Analytics[[#This Row],[Age]]&lt;=40,"30-40",HR_Analytics[[#This Row],[Age]]&lt;=60,"40-60")</f>
        <v>30-40</v>
      </c>
      <c r="C706" s="9" t="s">
        <v>17</v>
      </c>
      <c r="D706" s="9" t="s">
        <v>11</v>
      </c>
      <c r="E706" s="9" t="s">
        <v>12</v>
      </c>
      <c r="F706" s="3">
        <v>3</v>
      </c>
      <c r="G706" s="3" t="str" cm="1">
        <f t="array" ref="G706">_xlfn.IFS(HR_Analytics[[#This Row],[Distance From Home]]&lt;=5,"1-5",HR_Analytics[[#This Row],[Distance From Home]]&lt;=10,"5-10",HR_Analytics[[#This Row],[Distance From Home]]&lt;=15,"10-15",HR_Analytics[[#This Row],[Distance From Home]]&lt;=20,"15-20",HR_Analytics[[#This Row],[Distance From Home]]&gt;20,"Above 20")</f>
        <v>1-5</v>
      </c>
      <c r="H706" s="3">
        <v>4</v>
      </c>
      <c r="I706" s="9" t="str">
        <f>VLOOKUP(H706,Mapping!$J$2:$K$6,2,0)</f>
        <v>Masters</v>
      </c>
      <c r="J706" s="9" t="s">
        <v>13</v>
      </c>
      <c r="K706" s="3">
        <v>984</v>
      </c>
      <c r="L706" s="3">
        <v>4</v>
      </c>
      <c r="M706" s="9" t="str">
        <f>VLOOKUP(L706,Mapping!$A$2:$B$5,2,0)</f>
        <v>Satisfied</v>
      </c>
      <c r="N706" s="9" t="s">
        <v>20</v>
      </c>
      <c r="O706" s="3">
        <v>3</v>
      </c>
      <c r="P706" s="9" t="str">
        <f>VLOOKUP(O706,Mapping!$A$9:$B$12,2,0)</f>
        <v>High</v>
      </c>
      <c r="Q706" s="3">
        <v>3</v>
      </c>
      <c r="R706" s="9" t="str">
        <f>VLOOKUP(Q706,Mapping!$A$16:$B$20,2,0)</f>
        <v>Mid Level</v>
      </c>
      <c r="S706" s="9" t="s">
        <v>15</v>
      </c>
      <c r="T706" s="3">
        <v>4</v>
      </c>
      <c r="U706" s="9" t="str">
        <f>VLOOKUP(T706,Mapping!$E$9:$F$12,2,0)</f>
        <v>Satisfied</v>
      </c>
      <c r="V706" s="9" t="s">
        <v>26</v>
      </c>
      <c r="W706" s="5">
        <v>7823</v>
      </c>
      <c r="X706" s="3">
        <v>6</v>
      </c>
      <c r="Y706" s="9" t="s">
        <v>17</v>
      </c>
      <c r="Z706" s="4">
        <v>13</v>
      </c>
      <c r="AA706" s="24">
        <f>HR_Analytics[[#This Row],[Salary Hike]]/100</f>
        <v>0.13</v>
      </c>
      <c r="AB706" s="3">
        <v>3</v>
      </c>
      <c r="AC706" s="9" t="str">
        <f>VLOOKUP(AB706,Mapping!$E$2:$F$3,2,0)</f>
        <v>Excellent</v>
      </c>
      <c r="AD706" s="3">
        <v>2</v>
      </c>
      <c r="AE706" s="9" t="str">
        <f>VLOOKUP(AD706,Mapping!$E$16:$F$19,2,0)</f>
        <v>Dissatisfied</v>
      </c>
      <c r="AF706" s="3">
        <v>1</v>
      </c>
      <c r="AG706" s="3">
        <v>12</v>
      </c>
      <c r="AH706" s="3" t="str" cm="1">
        <f t="array" ref="AH706">_xlfn.IFS(HR_Analytics[[#This Row],[Total Working Years]]&lt;=2,"0-2",HR_Analytics[[#This Row],[Total Working Years]]&lt;=5,"2-5",HR_Analytics[[#This Row],[Total Working Years]]&lt;=10,"5-10",HR_Analytics[[#This Row],[Total Working Years]]&lt;=20,"10-20",HR_Analytics[[#This Row],[Total Working Years]]&lt;=40,"20-40")</f>
        <v>10-20</v>
      </c>
      <c r="AI706" s="3">
        <v>2</v>
      </c>
      <c r="AJ706" s="3">
        <v>3</v>
      </c>
      <c r="AK706" s="9" t="str">
        <f>VLOOKUP(AJ706,Mapping!$J$10:$K$13,2,0)</f>
        <v>Better</v>
      </c>
      <c r="AL706" s="3">
        <v>10</v>
      </c>
      <c r="AM706" s="3" t="str" cm="1">
        <f t="array" ref="AM706">_xlfn.IFS(HR_Analytics[[#This Row],[Years At Company]]&lt;=2,"0-2",HR_Analytics[[#This Row],[Years At Company]]&lt;=5,"2-5",HR_Analytics[[#This Row],[Years At Company]]&lt;=10,"5-10",HR_Analytics[[#This Row],[Years At Company]]&lt;=20,"10-20",HR_Analytics[[#This Row],[Years At Company]]&lt;=40,"20-40")</f>
        <v>5-10</v>
      </c>
      <c r="AN706" s="3">
        <v>9</v>
      </c>
      <c r="AO706" s="3" t="str" cm="1">
        <f t="array" ref="AO706">_xlfn.IFS(HR_Analytics[[#This Row],[Years In Current Role]]&lt;=2,"0-2",HR_Analytics[[#This Row],[Years In Current Role]]&lt;=5,"2-5",HR_Analytics[[#This Row],[Years In Current Role]]&lt;=10,"5-10",HR_Analytics[[#This Row],[Years In Current Role]]&lt;=15,"10-15",HR_Analytics[[#This Row],[Years In Current Role]]&gt;15,"Above 15")</f>
        <v>5-10</v>
      </c>
      <c r="AP706" s="3">
        <v>0</v>
      </c>
      <c r="AQ706" s="14" t="str" cm="1">
        <f t="array" ref="AQ706">_xlfn.IFS(HR_Analytics[[#This Row],[Years Since Last Promotion]]&lt;=2,"0-2",HR_Analytics[[#This Row],[Years Since Last Promotion]]&lt;=5,"2-5",HR_Analytics[[#This Row],[Years Since Last Promotion]]&lt;=10,"5-10",HR_Analytics[[#This Row],[Years Since Last Promotion]]&lt;=15,"10-15")</f>
        <v>0-2</v>
      </c>
      <c r="AR706" s="14">
        <v>8</v>
      </c>
      <c r="AS706" s="3" t="str" cm="1">
        <f t="array" ref="AS7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07" spans="1:45" x14ac:dyDescent="0.25">
      <c r="A707" s="12">
        <v>39</v>
      </c>
      <c r="B707" s="12" t="str" cm="1">
        <f t="array" ref="B707">_xlfn.IFS(HR_Analytics[[#This Row],[Age]]&lt;=30,"Below 30",HR_Analytics[[#This Row],[Age]]&lt;=40,"30-40",HR_Analytics[[#This Row],[Age]]&lt;=60,"40-60")</f>
        <v>30-40</v>
      </c>
      <c r="C707" s="9" t="s">
        <v>17</v>
      </c>
      <c r="D707" s="9" t="s">
        <v>11</v>
      </c>
      <c r="E707" s="9" t="s">
        <v>12</v>
      </c>
      <c r="F707" s="3">
        <v>2</v>
      </c>
      <c r="G707" s="3" t="str" cm="1">
        <f t="array" ref="G707">_xlfn.IFS(HR_Analytics[[#This Row],[Distance From Home]]&lt;=5,"1-5",HR_Analytics[[#This Row],[Distance From Home]]&lt;=10,"5-10",HR_Analytics[[#This Row],[Distance From Home]]&lt;=15,"10-15",HR_Analytics[[#This Row],[Distance From Home]]&lt;=20,"15-20",HR_Analytics[[#This Row],[Distance From Home]]&gt;20,"Above 20")</f>
        <v>1-5</v>
      </c>
      <c r="H707" s="3">
        <v>5</v>
      </c>
      <c r="I707" s="9" t="str">
        <f>VLOOKUP(H707,Mapping!$J$2:$K$6,2,0)</f>
        <v>Doctor</v>
      </c>
      <c r="J707" s="9" t="s">
        <v>13</v>
      </c>
      <c r="K707" s="3">
        <v>985</v>
      </c>
      <c r="L707" s="3">
        <v>1</v>
      </c>
      <c r="M707" s="9" t="str">
        <f>VLOOKUP(L707,Mapping!$A$2:$B$5,2,0)</f>
        <v>Very Dissatisfied</v>
      </c>
      <c r="N707" s="9" t="s">
        <v>20</v>
      </c>
      <c r="O707" s="3">
        <v>4</v>
      </c>
      <c r="P707" s="9" t="str">
        <f>VLOOKUP(O707,Mapping!$A$9:$B$12,2,0)</f>
        <v>Very High</v>
      </c>
      <c r="Q707" s="3">
        <v>3</v>
      </c>
      <c r="R707" s="9" t="str">
        <f>VLOOKUP(Q707,Mapping!$A$16:$B$20,2,0)</f>
        <v>Mid Level</v>
      </c>
      <c r="S707" s="9" t="s">
        <v>15</v>
      </c>
      <c r="T707" s="3">
        <v>3</v>
      </c>
      <c r="U707" s="9" t="str">
        <f>VLOOKUP(T707,Mapping!$E$9:$F$12,2,0)</f>
        <v>Neutral</v>
      </c>
      <c r="V707" s="9" t="s">
        <v>16</v>
      </c>
      <c r="W707" s="5">
        <v>7880</v>
      </c>
      <c r="X707" s="3">
        <v>0</v>
      </c>
      <c r="Y707" s="9" t="s">
        <v>17</v>
      </c>
      <c r="Z707" s="4">
        <v>18</v>
      </c>
      <c r="AA707" s="24">
        <f>HR_Analytics[[#This Row],[Salary Hike]]/100</f>
        <v>0.18</v>
      </c>
      <c r="AB707" s="3">
        <v>3</v>
      </c>
      <c r="AC707" s="9" t="str">
        <f>VLOOKUP(AB707,Mapping!$E$2:$F$3,2,0)</f>
        <v>Excellent</v>
      </c>
      <c r="AD707" s="3">
        <v>4</v>
      </c>
      <c r="AE707" s="9" t="str">
        <f>VLOOKUP(AD707,Mapping!$E$16:$F$19,2,0)</f>
        <v>Satisfied</v>
      </c>
      <c r="AF707" s="3">
        <v>0</v>
      </c>
      <c r="AG707" s="3">
        <v>9</v>
      </c>
      <c r="AH707" s="3" t="str" cm="1">
        <f t="array" ref="AH707">_xlfn.IFS(HR_Analytics[[#This Row],[Total Working Years]]&lt;=2,"0-2",HR_Analytics[[#This Row],[Total Working Years]]&lt;=5,"2-5",HR_Analytics[[#This Row],[Total Working Years]]&lt;=10,"5-10",HR_Analytics[[#This Row],[Total Working Years]]&lt;=20,"10-20",HR_Analytics[[#This Row],[Total Working Years]]&lt;=40,"20-40")</f>
        <v>5-10</v>
      </c>
      <c r="AI707" s="3">
        <v>3</v>
      </c>
      <c r="AJ707" s="3">
        <v>3</v>
      </c>
      <c r="AK707" s="9" t="str">
        <f>VLOOKUP(AJ707,Mapping!$J$10:$K$13,2,0)</f>
        <v>Better</v>
      </c>
      <c r="AL707" s="3">
        <v>8</v>
      </c>
      <c r="AM707" s="3" t="str" cm="1">
        <f t="array" ref="AM707">_xlfn.IFS(HR_Analytics[[#This Row],[Years At Company]]&lt;=2,"0-2",HR_Analytics[[#This Row],[Years At Company]]&lt;=5,"2-5",HR_Analytics[[#This Row],[Years At Company]]&lt;=10,"5-10",HR_Analytics[[#This Row],[Years At Company]]&lt;=20,"10-20",HR_Analytics[[#This Row],[Years At Company]]&lt;=40,"20-40")</f>
        <v>5-10</v>
      </c>
      <c r="AN707" s="3">
        <v>7</v>
      </c>
      <c r="AO707" s="3" t="str" cm="1">
        <f t="array" ref="AO707">_xlfn.IFS(HR_Analytics[[#This Row],[Years In Current Role]]&lt;=2,"0-2",HR_Analytics[[#This Row],[Years In Current Role]]&lt;=5,"2-5",HR_Analytics[[#This Row],[Years In Current Role]]&lt;=10,"5-10",HR_Analytics[[#This Row],[Years In Current Role]]&lt;=15,"10-15",HR_Analytics[[#This Row],[Years In Current Role]]&gt;15,"Above 15")</f>
        <v>5-10</v>
      </c>
      <c r="AP707" s="3">
        <v>0</v>
      </c>
      <c r="AQ707" s="14" t="str" cm="1">
        <f t="array" ref="AQ707">_xlfn.IFS(HR_Analytics[[#This Row],[Years Since Last Promotion]]&lt;=2,"0-2",HR_Analytics[[#This Row],[Years Since Last Promotion]]&lt;=5,"2-5",HR_Analytics[[#This Row],[Years Since Last Promotion]]&lt;=10,"5-10",HR_Analytics[[#This Row],[Years Since Last Promotion]]&lt;=15,"10-15")</f>
        <v>0-2</v>
      </c>
      <c r="AR707" s="14">
        <v>7</v>
      </c>
      <c r="AS707" s="3" t="str" cm="1">
        <f t="array" ref="AS7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08" spans="1:45" x14ac:dyDescent="0.25">
      <c r="A708" s="12">
        <v>40</v>
      </c>
      <c r="B708" s="12" t="str" cm="1">
        <f t="array" ref="B708">_xlfn.IFS(HR_Analytics[[#This Row],[Age]]&lt;=30,"Below 30",HR_Analytics[[#This Row],[Age]]&lt;=40,"30-40",HR_Analytics[[#This Row],[Age]]&lt;=60,"40-60")</f>
        <v>30-40</v>
      </c>
      <c r="C708" s="9" t="s">
        <v>10</v>
      </c>
      <c r="D708" s="9" t="s">
        <v>29</v>
      </c>
      <c r="E708" s="9" t="s">
        <v>12</v>
      </c>
      <c r="F708" s="3">
        <v>24</v>
      </c>
      <c r="G708" s="3" t="str" cm="1">
        <f t="array" ref="G708">_xlfn.IFS(HR_Analytics[[#This Row],[Distance From Home]]&lt;=5,"1-5",HR_Analytics[[#This Row],[Distance From Home]]&lt;=10,"5-10",HR_Analytics[[#This Row],[Distance From Home]]&lt;=15,"10-15",HR_Analytics[[#This Row],[Distance From Home]]&lt;=20,"15-20",HR_Analytics[[#This Row],[Distance From Home]]&gt;20,"Above 20")</f>
        <v>Above 20</v>
      </c>
      <c r="H708" s="3">
        <v>3</v>
      </c>
      <c r="I708" s="9" t="str">
        <f>VLOOKUP(H708,Mapping!$J$2:$K$6,2,0)</f>
        <v>Bachelors</v>
      </c>
      <c r="J708" s="9" t="s">
        <v>13</v>
      </c>
      <c r="K708" s="3">
        <v>986</v>
      </c>
      <c r="L708" s="3">
        <v>2</v>
      </c>
      <c r="M708" s="9" t="str">
        <f>VLOOKUP(L708,Mapping!$A$2:$B$5,2,0)</f>
        <v>Dissatisfied</v>
      </c>
      <c r="N708" s="9" t="s">
        <v>14</v>
      </c>
      <c r="O708" s="3">
        <v>4</v>
      </c>
      <c r="P708" s="9" t="str">
        <f>VLOOKUP(O708,Mapping!$A$9:$B$12,2,0)</f>
        <v>Very High</v>
      </c>
      <c r="Q708" s="3">
        <v>4</v>
      </c>
      <c r="R708" s="9" t="str">
        <f>VLOOKUP(Q708,Mapping!$A$16:$B$20,2,0)</f>
        <v>Senior</v>
      </c>
      <c r="S708" s="9" t="s">
        <v>15</v>
      </c>
      <c r="T708" s="3">
        <v>2</v>
      </c>
      <c r="U708" s="9" t="str">
        <f>VLOOKUP(T708,Mapping!$E$9:$F$12,2,0)</f>
        <v>Dissatisfied</v>
      </c>
      <c r="V708" s="9" t="s">
        <v>16</v>
      </c>
      <c r="W708" s="5">
        <v>13194</v>
      </c>
      <c r="X708" s="3">
        <v>4</v>
      </c>
      <c r="Y708" s="9" t="s">
        <v>10</v>
      </c>
      <c r="Z708" s="4">
        <v>16</v>
      </c>
      <c r="AA708" s="24">
        <f>HR_Analytics[[#This Row],[Salary Hike]]/100</f>
        <v>0.16</v>
      </c>
      <c r="AB708" s="3">
        <v>3</v>
      </c>
      <c r="AC708" s="9" t="str">
        <f>VLOOKUP(AB708,Mapping!$E$2:$F$3,2,0)</f>
        <v>Excellent</v>
      </c>
      <c r="AD708" s="3">
        <v>4</v>
      </c>
      <c r="AE708" s="9" t="str">
        <f>VLOOKUP(AD708,Mapping!$E$16:$F$19,2,0)</f>
        <v>Satisfied</v>
      </c>
      <c r="AF708" s="3">
        <v>0</v>
      </c>
      <c r="AG708" s="3">
        <v>22</v>
      </c>
      <c r="AH708" s="3" t="str" cm="1">
        <f t="array" ref="AH708">_xlfn.IFS(HR_Analytics[[#This Row],[Total Working Years]]&lt;=2,"0-2",HR_Analytics[[#This Row],[Total Working Years]]&lt;=5,"2-5",HR_Analytics[[#This Row],[Total Working Years]]&lt;=10,"5-10",HR_Analytics[[#This Row],[Total Working Years]]&lt;=20,"10-20",HR_Analytics[[#This Row],[Total Working Years]]&lt;=40,"20-40")</f>
        <v>20-40</v>
      </c>
      <c r="AI708" s="3">
        <v>2</v>
      </c>
      <c r="AJ708" s="3">
        <v>2</v>
      </c>
      <c r="AK708" s="9" t="str">
        <f>VLOOKUP(AJ708,Mapping!$J$10:$K$13,2,0)</f>
        <v>Good</v>
      </c>
      <c r="AL708" s="3">
        <v>1</v>
      </c>
      <c r="AM708" s="3" t="str" cm="1">
        <f t="array" ref="AM708">_xlfn.IFS(HR_Analytics[[#This Row],[Years At Company]]&lt;=2,"0-2",HR_Analytics[[#This Row],[Years At Company]]&lt;=5,"2-5",HR_Analytics[[#This Row],[Years At Company]]&lt;=10,"5-10",HR_Analytics[[#This Row],[Years At Company]]&lt;=20,"10-20",HR_Analytics[[#This Row],[Years At Company]]&lt;=40,"20-40")</f>
        <v>0-2</v>
      </c>
      <c r="AN708" s="3">
        <v>0</v>
      </c>
      <c r="AO708" s="3" t="str" cm="1">
        <f t="array" ref="AO708">_xlfn.IFS(HR_Analytics[[#This Row],[Years In Current Role]]&lt;=2,"0-2",HR_Analytics[[#This Row],[Years In Current Role]]&lt;=5,"2-5",HR_Analytics[[#This Row],[Years In Current Role]]&lt;=10,"5-10",HR_Analytics[[#This Row],[Years In Current Role]]&lt;=15,"10-15",HR_Analytics[[#This Row],[Years In Current Role]]&gt;15,"Above 15")</f>
        <v>0-2</v>
      </c>
      <c r="AP708" s="3">
        <v>0</v>
      </c>
      <c r="AQ708" s="14" t="str" cm="1">
        <f t="array" ref="AQ708">_xlfn.IFS(HR_Analytics[[#This Row],[Years Since Last Promotion]]&lt;=2,"0-2",HR_Analytics[[#This Row],[Years Since Last Promotion]]&lt;=5,"2-5",HR_Analytics[[#This Row],[Years Since Last Promotion]]&lt;=10,"5-10",HR_Analytics[[#This Row],[Years Since Last Promotion]]&lt;=15,"10-15")</f>
        <v>0-2</v>
      </c>
      <c r="AR708" s="14">
        <v>0</v>
      </c>
      <c r="AS708" s="3" t="str" cm="1">
        <f t="array" ref="AS7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09" spans="1:45" x14ac:dyDescent="0.25">
      <c r="A709" s="12">
        <v>47</v>
      </c>
      <c r="B709" s="12" t="str" cm="1">
        <f t="array" ref="B709">_xlfn.IFS(HR_Analytics[[#This Row],[Age]]&lt;=30,"Below 30",HR_Analytics[[#This Row],[Age]]&lt;=40,"30-40",HR_Analytics[[#This Row],[Age]]&lt;=60,"40-60")</f>
        <v>40-60</v>
      </c>
      <c r="C709" s="9" t="s">
        <v>17</v>
      </c>
      <c r="D709" s="9" t="s">
        <v>18</v>
      </c>
      <c r="E709" s="9" t="s">
        <v>19</v>
      </c>
      <c r="F709" s="3">
        <v>16</v>
      </c>
      <c r="G709" s="3" t="str" cm="1">
        <f t="array" ref="G709">_xlfn.IFS(HR_Analytics[[#This Row],[Distance From Home]]&lt;=5,"1-5",HR_Analytics[[#This Row],[Distance From Home]]&lt;=10,"5-10",HR_Analytics[[#This Row],[Distance From Home]]&lt;=15,"10-15",HR_Analytics[[#This Row],[Distance From Home]]&lt;=20,"15-20",HR_Analytics[[#This Row],[Distance From Home]]&gt;20,"Above 20")</f>
        <v>15-20</v>
      </c>
      <c r="H709" s="3">
        <v>4</v>
      </c>
      <c r="I709" s="9" t="str">
        <f>VLOOKUP(H709,Mapping!$J$2:$K$6,2,0)</f>
        <v>Masters</v>
      </c>
      <c r="J709" s="9" t="s">
        <v>25</v>
      </c>
      <c r="K709" s="3">
        <v>987</v>
      </c>
      <c r="L709" s="3">
        <v>3</v>
      </c>
      <c r="M709" s="9" t="str">
        <f>VLOOKUP(L709,Mapping!$A$2:$B$5,2,0)</f>
        <v>Neutral</v>
      </c>
      <c r="N709" s="9" t="s">
        <v>20</v>
      </c>
      <c r="O709" s="3">
        <v>4</v>
      </c>
      <c r="P709" s="9" t="str">
        <f>VLOOKUP(O709,Mapping!$A$9:$B$12,2,0)</f>
        <v>Very High</v>
      </c>
      <c r="Q709" s="3">
        <v>2</v>
      </c>
      <c r="R709" s="9" t="str">
        <f>VLOOKUP(Q709,Mapping!$A$16:$B$20,2,0)</f>
        <v>Junior</v>
      </c>
      <c r="S709" s="9" t="s">
        <v>27</v>
      </c>
      <c r="T709" s="3">
        <v>3</v>
      </c>
      <c r="U709" s="9" t="str">
        <f>VLOOKUP(T709,Mapping!$E$9:$F$12,2,0)</f>
        <v>Neutral</v>
      </c>
      <c r="V709" s="9" t="s">
        <v>26</v>
      </c>
      <c r="W709" s="5">
        <v>5067</v>
      </c>
      <c r="X709" s="3">
        <v>1</v>
      </c>
      <c r="Y709" s="9" t="s">
        <v>10</v>
      </c>
      <c r="Z709" s="4">
        <v>19</v>
      </c>
      <c r="AA709" s="24">
        <f>HR_Analytics[[#This Row],[Salary Hike]]/100</f>
        <v>0.19</v>
      </c>
      <c r="AB709" s="3">
        <v>3</v>
      </c>
      <c r="AC709" s="9" t="str">
        <f>VLOOKUP(AB709,Mapping!$E$2:$F$3,2,0)</f>
        <v>Excellent</v>
      </c>
      <c r="AD709" s="3">
        <v>3</v>
      </c>
      <c r="AE709" s="9" t="str">
        <f>VLOOKUP(AD709,Mapping!$E$16:$F$19,2,0)</f>
        <v>Neutral</v>
      </c>
      <c r="AF709" s="3">
        <v>0</v>
      </c>
      <c r="AG709" s="3">
        <v>20</v>
      </c>
      <c r="AH709" s="3" t="str" cm="1">
        <f t="array" ref="AH709">_xlfn.IFS(HR_Analytics[[#This Row],[Total Working Years]]&lt;=2,"0-2",HR_Analytics[[#This Row],[Total Working Years]]&lt;=5,"2-5",HR_Analytics[[#This Row],[Total Working Years]]&lt;=10,"5-10",HR_Analytics[[#This Row],[Total Working Years]]&lt;=20,"10-20",HR_Analytics[[#This Row],[Total Working Years]]&lt;=40,"20-40")</f>
        <v>10-20</v>
      </c>
      <c r="AI709" s="3">
        <v>3</v>
      </c>
      <c r="AJ709" s="3">
        <v>4</v>
      </c>
      <c r="AK709" s="9" t="str">
        <f>VLOOKUP(AJ709,Mapping!$J$10:$K$13,2,0)</f>
        <v>Best</v>
      </c>
      <c r="AL709" s="3">
        <v>19</v>
      </c>
      <c r="AM709" s="3" t="str" cm="1">
        <f t="array" ref="AM709">_xlfn.IFS(HR_Analytics[[#This Row],[Years At Company]]&lt;=2,"0-2",HR_Analytics[[#This Row],[Years At Company]]&lt;=5,"2-5",HR_Analytics[[#This Row],[Years At Company]]&lt;=10,"5-10",HR_Analytics[[#This Row],[Years At Company]]&lt;=20,"10-20",HR_Analytics[[#This Row],[Years At Company]]&lt;=40,"20-40")</f>
        <v>10-20</v>
      </c>
      <c r="AN709" s="3">
        <v>10</v>
      </c>
      <c r="AO709" s="3" t="str" cm="1">
        <f t="array" ref="AO709">_xlfn.IFS(HR_Analytics[[#This Row],[Years In Current Role]]&lt;=2,"0-2",HR_Analytics[[#This Row],[Years In Current Role]]&lt;=5,"2-5",HR_Analytics[[#This Row],[Years In Current Role]]&lt;=10,"5-10",HR_Analytics[[#This Row],[Years In Current Role]]&lt;=15,"10-15",HR_Analytics[[#This Row],[Years In Current Role]]&gt;15,"Above 15")</f>
        <v>5-10</v>
      </c>
      <c r="AP709" s="3">
        <v>2</v>
      </c>
      <c r="AQ709" s="14" t="str" cm="1">
        <f t="array" ref="AQ709">_xlfn.IFS(HR_Analytics[[#This Row],[Years Since Last Promotion]]&lt;=2,"0-2",HR_Analytics[[#This Row],[Years Since Last Promotion]]&lt;=5,"2-5",HR_Analytics[[#This Row],[Years Since Last Promotion]]&lt;=10,"5-10",HR_Analytics[[#This Row],[Years Since Last Promotion]]&lt;=15,"10-15")</f>
        <v>0-2</v>
      </c>
      <c r="AR709" s="14">
        <v>7</v>
      </c>
      <c r="AS709" s="3" t="str" cm="1">
        <f t="array" ref="AS7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10" spans="1:45" x14ac:dyDescent="0.25">
      <c r="A710" s="12">
        <v>36</v>
      </c>
      <c r="B710" s="12" t="str" cm="1">
        <f t="array" ref="B710">_xlfn.IFS(HR_Analytics[[#This Row],[Age]]&lt;=30,"Below 30",HR_Analytics[[#This Row],[Age]]&lt;=40,"30-40",HR_Analytics[[#This Row],[Age]]&lt;=60,"40-60")</f>
        <v>30-40</v>
      </c>
      <c r="C710" s="9" t="s">
        <v>17</v>
      </c>
      <c r="D710" s="9" t="s">
        <v>29</v>
      </c>
      <c r="E710" s="9" t="s">
        <v>12</v>
      </c>
      <c r="F710" s="3">
        <v>8</v>
      </c>
      <c r="G710" s="3" t="str" cm="1">
        <f t="array" ref="G710">_xlfn.IFS(HR_Analytics[[#This Row],[Distance From Home]]&lt;=5,"1-5",HR_Analytics[[#This Row],[Distance From Home]]&lt;=10,"5-10",HR_Analytics[[#This Row],[Distance From Home]]&lt;=15,"10-15",HR_Analytics[[#This Row],[Distance From Home]]&lt;=20,"15-20",HR_Analytics[[#This Row],[Distance From Home]]&gt;20,"Above 20")</f>
        <v>5-10</v>
      </c>
      <c r="H710" s="3">
        <v>4</v>
      </c>
      <c r="I710" s="9" t="str">
        <f>VLOOKUP(H710,Mapping!$J$2:$K$6,2,0)</f>
        <v>Masters</v>
      </c>
      <c r="J710" s="9" t="s">
        <v>34</v>
      </c>
      <c r="K710" s="3">
        <v>990</v>
      </c>
      <c r="L710" s="3">
        <v>1</v>
      </c>
      <c r="M710" s="9" t="str">
        <f>VLOOKUP(L710,Mapping!$A$2:$B$5,2,0)</f>
        <v>Very Dissatisfied</v>
      </c>
      <c r="N710" s="9" t="s">
        <v>20</v>
      </c>
      <c r="O710" s="3">
        <v>3</v>
      </c>
      <c r="P710" s="9" t="str">
        <f>VLOOKUP(O710,Mapping!$A$9:$B$12,2,0)</f>
        <v>High</v>
      </c>
      <c r="Q710" s="3">
        <v>2</v>
      </c>
      <c r="R710" s="9" t="str">
        <f>VLOOKUP(Q710,Mapping!$A$16:$B$20,2,0)</f>
        <v>Junior</v>
      </c>
      <c r="S710" s="9" t="s">
        <v>15</v>
      </c>
      <c r="T710" s="3">
        <v>4</v>
      </c>
      <c r="U710" s="9" t="str">
        <f>VLOOKUP(T710,Mapping!$E$9:$F$12,2,0)</f>
        <v>Satisfied</v>
      </c>
      <c r="V710" s="9" t="s">
        <v>26</v>
      </c>
      <c r="W710" s="5">
        <v>5079</v>
      </c>
      <c r="X710" s="3">
        <v>4</v>
      </c>
      <c r="Y710" s="9" t="s">
        <v>17</v>
      </c>
      <c r="Z710" s="4">
        <v>13</v>
      </c>
      <c r="AA710" s="24">
        <f>HR_Analytics[[#This Row],[Salary Hike]]/100</f>
        <v>0.13</v>
      </c>
      <c r="AB710" s="3">
        <v>3</v>
      </c>
      <c r="AC710" s="9" t="str">
        <f>VLOOKUP(AB710,Mapping!$E$2:$F$3,2,0)</f>
        <v>Excellent</v>
      </c>
      <c r="AD710" s="3">
        <v>4</v>
      </c>
      <c r="AE710" s="9" t="str">
        <f>VLOOKUP(AD710,Mapping!$E$16:$F$19,2,0)</f>
        <v>Satisfied</v>
      </c>
      <c r="AF710" s="3">
        <v>2</v>
      </c>
      <c r="AG710" s="3">
        <v>12</v>
      </c>
      <c r="AH710" s="3" t="str" cm="1">
        <f t="array" ref="AH710">_xlfn.IFS(HR_Analytics[[#This Row],[Total Working Years]]&lt;=2,"0-2",HR_Analytics[[#This Row],[Total Working Years]]&lt;=5,"2-5",HR_Analytics[[#This Row],[Total Working Years]]&lt;=10,"5-10",HR_Analytics[[#This Row],[Total Working Years]]&lt;=20,"10-20",HR_Analytics[[#This Row],[Total Working Years]]&lt;=40,"20-40")</f>
        <v>10-20</v>
      </c>
      <c r="AI710" s="3">
        <v>3</v>
      </c>
      <c r="AJ710" s="3">
        <v>3</v>
      </c>
      <c r="AK710" s="9" t="str">
        <f>VLOOKUP(AJ710,Mapping!$J$10:$K$13,2,0)</f>
        <v>Better</v>
      </c>
      <c r="AL710" s="3">
        <v>7</v>
      </c>
      <c r="AM710" s="3" t="str" cm="1">
        <f t="array" ref="AM710">_xlfn.IFS(HR_Analytics[[#This Row],[Years At Company]]&lt;=2,"0-2",HR_Analytics[[#This Row],[Years At Company]]&lt;=5,"2-5",HR_Analytics[[#This Row],[Years At Company]]&lt;=10,"5-10",HR_Analytics[[#This Row],[Years At Company]]&lt;=20,"10-20",HR_Analytics[[#This Row],[Years At Company]]&lt;=40,"20-40")</f>
        <v>5-10</v>
      </c>
      <c r="AN710" s="3">
        <v>7</v>
      </c>
      <c r="AO710" s="3" t="str" cm="1">
        <f t="array" ref="AO710">_xlfn.IFS(HR_Analytics[[#This Row],[Years In Current Role]]&lt;=2,"0-2",HR_Analytics[[#This Row],[Years In Current Role]]&lt;=5,"2-5",HR_Analytics[[#This Row],[Years In Current Role]]&lt;=10,"5-10",HR_Analytics[[#This Row],[Years In Current Role]]&lt;=15,"10-15",HR_Analytics[[#This Row],[Years In Current Role]]&gt;15,"Above 15")</f>
        <v>5-10</v>
      </c>
      <c r="AP710" s="3">
        <v>0</v>
      </c>
      <c r="AQ710" s="14" t="str" cm="1">
        <f t="array" ref="AQ710">_xlfn.IFS(HR_Analytics[[#This Row],[Years Since Last Promotion]]&lt;=2,"0-2",HR_Analytics[[#This Row],[Years Since Last Promotion]]&lt;=5,"2-5",HR_Analytics[[#This Row],[Years Since Last Promotion]]&lt;=10,"5-10",HR_Analytics[[#This Row],[Years Since Last Promotion]]&lt;=15,"10-15")</f>
        <v>0-2</v>
      </c>
      <c r="AR710" s="14">
        <v>7</v>
      </c>
      <c r="AS710" s="3" t="str" cm="1">
        <f t="array" ref="AS7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11" spans="1:45" x14ac:dyDescent="0.25">
      <c r="A711" s="12">
        <v>31</v>
      </c>
      <c r="B711" s="12" t="str" cm="1">
        <f t="array" ref="B711">_xlfn.IFS(HR_Analytics[[#This Row],[Age]]&lt;=30,"Below 30",HR_Analytics[[#This Row],[Age]]&lt;=40,"30-40",HR_Analytics[[#This Row],[Age]]&lt;=60,"40-60")</f>
        <v>30-40</v>
      </c>
      <c r="C711" s="9" t="s">
        <v>10</v>
      </c>
      <c r="D711" s="9" t="s">
        <v>29</v>
      </c>
      <c r="E711" s="9" t="s">
        <v>19</v>
      </c>
      <c r="F711" s="3">
        <v>9</v>
      </c>
      <c r="G711" s="3" t="str" cm="1">
        <f t="array" ref="G711">_xlfn.IFS(HR_Analytics[[#This Row],[Distance From Home]]&lt;=5,"1-5",HR_Analytics[[#This Row],[Distance From Home]]&lt;=10,"5-10",HR_Analytics[[#This Row],[Distance From Home]]&lt;=15,"10-15",HR_Analytics[[#This Row],[Distance From Home]]&lt;=20,"15-20",HR_Analytics[[#This Row],[Distance From Home]]&gt;20,"Above 20")</f>
        <v>5-10</v>
      </c>
      <c r="H711" s="3">
        <v>2</v>
      </c>
      <c r="I711" s="9" t="str">
        <f>VLOOKUP(H711,Mapping!$J$2:$K$6,2,0)</f>
        <v>College</v>
      </c>
      <c r="J711" s="9" t="s">
        <v>25</v>
      </c>
      <c r="K711" s="3">
        <v>991</v>
      </c>
      <c r="L711" s="3">
        <v>3</v>
      </c>
      <c r="M711" s="9" t="str">
        <f>VLOOKUP(L711,Mapping!$A$2:$B$5,2,0)</f>
        <v>Neutral</v>
      </c>
      <c r="N711" s="9" t="s">
        <v>20</v>
      </c>
      <c r="O711" s="3">
        <v>2</v>
      </c>
      <c r="P711" s="9" t="str">
        <f>VLOOKUP(O711,Mapping!$A$9:$B$12,2,0)</f>
        <v>Medium</v>
      </c>
      <c r="Q711" s="3">
        <v>1</v>
      </c>
      <c r="R711" s="9" t="str">
        <f>VLOOKUP(Q711,Mapping!$A$16:$B$20,2,0)</f>
        <v>Entry Level</v>
      </c>
      <c r="S711" s="9" t="s">
        <v>21</v>
      </c>
      <c r="T711" s="3">
        <v>1</v>
      </c>
      <c r="U711" s="9" t="str">
        <f>VLOOKUP(T711,Mapping!$E$9:$F$12,2,0)</f>
        <v>Very Dissatisfied</v>
      </c>
      <c r="V711" s="9" t="s">
        <v>16</v>
      </c>
      <c r="W711" s="5">
        <v>2321</v>
      </c>
      <c r="X711" s="3">
        <v>0</v>
      </c>
      <c r="Y711" s="9" t="s">
        <v>10</v>
      </c>
      <c r="Z711" s="4">
        <v>22</v>
      </c>
      <c r="AA711" s="24">
        <f>HR_Analytics[[#This Row],[Salary Hike]]/100</f>
        <v>0.22</v>
      </c>
      <c r="AB711" s="3">
        <v>4</v>
      </c>
      <c r="AC711" s="9" t="str">
        <f>VLOOKUP(AB711,Mapping!$E$2:$F$3,2,0)</f>
        <v>Outstanding</v>
      </c>
      <c r="AD711" s="3">
        <v>1</v>
      </c>
      <c r="AE711" s="9" t="str">
        <f>VLOOKUP(AD711,Mapping!$E$16:$F$19,2,0)</f>
        <v>Very Dissatisfied</v>
      </c>
      <c r="AF711" s="3">
        <v>0</v>
      </c>
      <c r="AG711" s="3">
        <v>4</v>
      </c>
      <c r="AH711" s="3" t="str" cm="1">
        <f t="array" ref="AH711">_xlfn.IFS(HR_Analytics[[#This Row],[Total Working Years]]&lt;=2,"0-2",HR_Analytics[[#This Row],[Total Working Years]]&lt;=5,"2-5",HR_Analytics[[#This Row],[Total Working Years]]&lt;=10,"5-10",HR_Analytics[[#This Row],[Total Working Years]]&lt;=20,"10-20",HR_Analytics[[#This Row],[Total Working Years]]&lt;=40,"20-40")</f>
        <v>2-5</v>
      </c>
      <c r="AI711" s="3">
        <v>0</v>
      </c>
      <c r="AJ711" s="3">
        <v>3</v>
      </c>
      <c r="AK711" s="9" t="str">
        <f>VLOOKUP(AJ711,Mapping!$J$10:$K$13,2,0)</f>
        <v>Better</v>
      </c>
      <c r="AL711" s="3">
        <v>3</v>
      </c>
      <c r="AM711" s="3" t="str" cm="1">
        <f t="array" ref="AM711">_xlfn.IFS(HR_Analytics[[#This Row],[Years At Company]]&lt;=2,"0-2",HR_Analytics[[#This Row],[Years At Company]]&lt;=5,"2-5",HR_Analytics[[#This Row],[Years At Company]]&lt;=10,"5-10",HR_Analytics[[#This Row],[Years At Company]]&lt;=20,"10-20",HR_Analytics[[#This Row],[Years At Company]]&lt;=40,"20-40")</f>
        <v>2-5</v>
      </c>
      <c r="AN711" s="3">
        <v>2</v>
      </c>
      <c r="AO711" s="3" t="str" cm="1">
        <f t="array" ref="AO711">_xlfn.IFS(HR_Analytics[[#This Row],[Years In Current Role]]&lt;=2,"0-2",HR_Analytics[[#This Row],[Years In Current Role]]&lt;=5,"2-5",HR_Analytics[[#This Row],[Years In Current Role]]&lt;=10,"5-10",HR_Analytics[[#This Row],[Years In Current Role]]&lt;=15,"10-15",HR_Analytics[[#This Row],[Years In Current Role]]&gt;15,"Above 15")</f>
        <v>0-2</v>
      </c>
      <c r="AP711" s="3">
        <v>1</v>
      </c>
      <c r="AQ711" s="14" t="str" cm="1">
        <f t="array" ref="AQ711">_xlfn.IFS(HR_Analytics[[#This Row],[Years Since Last Promotion]]&lt;=2,"0-2",HR_Analytics[[#This Row],[Years Since Last Promotion]]&lt;=5,"2-5",HR_Analytics[[#This Row],[Years Since Last Promotion]]&lt;=10,"5-10",HR_Analytics[[#This Row],[Years Since Last Promotion]]&lt;=15,"10-15")</f>
        <v>0-2</v>
      </c>
      <c r="AR711" s="14">
        <v>2</v>
      </c>
      <c r="AS711" s="3" t="str" cm="1">
        <f t="array" ref="AS7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12" spans="1:45" x14ac:dyDescent="0.25">
      <c r="A712" s="12">
        <v>33</v>
      </c>
      <c r="B712" s="12" t="str" cm="1">
        <f t="array" ref="B712">_xlfn.IFS(HR_Analytics[[#This Row],[Age]]&lt;=30,"Below 30",HR_Analytics[[#This Row],[Age]]&lt;=40,"30-40",HR_Analytics[[#This Row],[Age]]&lt;=60,"40-60")</f>
        <v>30-40</v>
      </c>
      <c r="C712" s="9" t="s">
        <v>17</v>
      </c>
      <c r="D712" s="9" t="s">
        <v>29</v>
      </c>
      <c r="E712" s="9" t="s">
        <v>12</v>
      </c>
      <c r="F712" s="3">
        <v>17</v>
      </c>
      <c r="G712" s="3" t="str" cm="1">
        <f t="array" ref="G712">_xlfn.IFS(HR_Analytics[[#This Row],[Distance From Home]]&lt;=5,"1-5",HR_Analytics[[#This Row],[Distance From Home]]&lt;=10,"5-10",HR_Analytics[[#This Row],[Distance From Home]]&lt;=15,"10-15",HR_Analytics[[#This Row],[Distance From Home]]&lt;=20,"15-20",HR_Analytics[[#This Row],[Distance From Home]]&gt;20,"Above 20")</f>
        <v>15-20</v>
      </c>
      <c r="H712" s="3">
        <v>3</v>
      </c>
      <c r="I712" s="9" t="str">
        <f>VLOOKUP(H712,Mapping!$J$2:$K$6,2,0)</f>
        <v>Bachelors</v>
      </c>
      <c r="J712" s="9" t="s">
        <v>13</v>
      </c>
      <c r="K712" s="3">
        <v>992</v>
      </c>
      <c r="L712" s="3">
        <v>4</v>
      </c>
      <c r="M712" s="9" t="str">
        <f>VLOOKUP(L712,Mapping!$A$2:$B$5,2,0)</f>
        <v>Satisfied</v>
      </c>
      <c r="N712" s="9" t="s">
        <v>20</v>
      </c>
      <c r="O712" s="3">
        <v>3</v>
      </c>
      <c r="P712" s="9" t="str">
        <f>VLOOKUP(O712,Mapping!$A$9:$B$12,2,0)</f>
        <v>High</v>
      </c>
      <c r="Q712" s="3">
        <v>4</v>
      </c>
      <c r="R712" s="9" t="str">
        <f>VLOOKUP(Q712,Mapping!$A$16:$B$20,2,0)</f>
        <v>Senior</v>
      </c>
      <c r="S712" s="9" t="s">
        <v>30</v>
      </c>
      <c r="T712" s="3">
        <v>3</v>
      </c>
      <c r="U712" s="9" t="str">
        <f>VLOOKUP(T712,Mapping!$E$9:$F$12,2,0)</f>
        <v>Neutral</v>
      </c>
      <c r="V712" s="9" t="s">
        <v>16</v>
      </c>
      <c r="W712" s="5">
        <v>17444</v>
      </c>
      <c r="X712" s="3">
        <v>1</v>
      </c>
      <c r="Y712" s="9" t="s">
        <v>17</v>
      </c>
      <c r="Z712" s="4">
        <v>11</v>
      </c>
      <c r="AA712" s="24">
        <f>HR_Analytics[[#This Row],[Salary Hike]]/100</f>
        <v>0.11</v>
      </c>
      <c r="AB712" s="3">
        <v>3</v>
      </c>
      <c r="AC712" s="9" t="str">
        <f>VLOOKUP(AB712,Mapping!$E$2:$F$3,2,0)</f>
        <v>Excellent</v>
      </c>
      <c r="AD712" s="3">
        <v>4</v>
      </c>
      <c r="AE712" s="9" t="str">
        <f>VLOOKUP(AD712,Mapping!$E$16:$F$19,2,0)</f>
        <v>Satisfied</v>
      </c>
      <c r="AF712" s="3">
        <v>0</v>
      </c>
      <c r="AG712" s="3">
        <v>10</v>
      </c>
      <c r="AH712" s="3" t="str" cm="1">
        <f t="array" ref="AH712">_xlfn.IFS(HR_Analytics[[#This Row],[Total Working Years]]&lt;=2,"0-2",HR_Analytics[[#This Row],[Total Working Years]]&lt;=5,"2-5",HR_Analytics[[#This Row],[Total Working Years]]&lt;=10,"5-10",HR_Analytics[[#This Row],[Total Working Years]]&lt;=20,"10-20",HR_Analytics[[#This Row],[Total Working Years]]&lt;=40,"20-40")</f>
        <v>5-10</v>
      </c>
      <c r="AI712" s="3">
        <v>2</v>
      </c>
      <c r="AJ712" s="3">
        <v>3</v>
      </c>
      <c r="AK712" s="9" t="str">
        <f>VLOOKUP(AJ712,Mapping!$J$10:$K$13,2,0)</f>
        <v>Better</v>
      </c>
      <c r="AL712" s="3">
        <v>10</v>
      </c>
      <c r="AM712" s="3" t="str" cm="1">
        <f t="array" ref="AM712">_xlfn.IFS(HR_Analytics[[#This Row],[Years At Company]]&lt;=2,"0-2",HR_Analytics[[#This Row],[Years At Company]]&lt;=5,"2-5",HR_Analytics[[#This Row],[Years At Company]]&lt;=10,"5-10",HR_Analytics[[#This Row],[Years At Company]]&lt;=20,"10-20",HR_Analytics[[#This Row],[Years At Company]]&lt;=40,"20-40")</f>
        <v>5-10</v>
      </c>
      <c r="AN712" s="3">
        <v>8</v>
      </c>
      <c r="AO712" s="3" t="str" cm="1">
        <f t="array" ref="AO712">_xlfn.IFS(HR_Analytics[[#This Row],[Years In Current Role]]&lt;=2,"0-2",HR_Analytics[[#This Row],[Years In Current Role]]&lt;=5,"2-5",HR_Analytics[[#This Row],[Years In Current Role]]&lt;=10,"5-10",HR_Analytics[[#This Row],[Years In Current Role]]&lt;=15,"10-15",HR_Analytics[[#This Row],[Years In Current Role]]&gt;15,"Above 15")</f>
        <v>5-10</v>
      </c>
      <c r="AP712" s="3">
        <v>6</v>
      </c>
      <c r="AQ712" s="14" t="str" cm="1">
        <f t="array" ref="AQ712">_xlfn.IFS(HR_Analytics[[#This Row],[Years Since Last Promotion]]&lt;=2,"0-2",HR_Analytics[[#This Row],[Years Since Last Promotion]]&lt;=5,"2-5",HR_Analytics[[#This Row],[Years Since Last Promotion]]&lt;=10,"5-10",HR_Analytics[[#This Row],[Years Since Last Promotion]]&lt;=15,"10-15")</f>
        <v>5-10</v>
      </c>
      <c r="AR712" s="14">
        <v>0</v>
      </c>
      <c r="AS712" s="3" t="str" cm="1">
        <f t="array" ref="AS7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13" spans="1:45" x14ac:dyDescent="0.25">
      <c r="A713" s="12">
        <v>29</v>
      </c>
      <c r="B713" s="12" t="str" cm="1">
        <f t="array" ref="B713">_xlfn.IFS(HR_Analytics[[#This Row],[Age]]&lt;=30,"Below 30",HR_Analytics[[#This Row],[Age]]&lt;=40,"30-40",HR_Analytics[[#This Row],[Age]]&lt;=60,"40-60")</f>
        <v>Below 30</v>
      </c>
      <c r="C713" s="9" t="s">
        <v>10</v>
      </c>
      <c r="D713" s="9" t="s">
        <v>11</v>
      </c>
      <c r="E713" s="9" t="s">
        <v>19</v>
      </c>
      <c r="F713" s="3">
        <v>10</v>
      </c>
      <c r="G713" s="3" t="str" cm="1">
        <f t="array" ref="G713">_xlfn.IFS(HR_Analytics[[#This Row],[Distance From Home]]&lt;=5,"1-5",HR_Analytics[[#This Row],[Distance From Home]]&lt;=10,"5-10",HR_Analytics[[#This Row],[Distance From Home]]&lt;=15,"10-15",HR_Analytics[[#This Row],[Distance From Home]]&lt;=20,"15-20",HR_Analytics[[#This Row],[Distance From Home]]&gt;20,"Above 20")</f>
        <v>5-10</v>
      </c>
      <c r="H713" s="3">
        <v>3</v>
      </c>
      <c r="I713" s="9" t="str">
        <f>VLOOKUP(H713,Mapping!$J$2:$K$6,2,0)</f>
        <v>Bachelors</v>
      </c>
      <c r="J713" s="9" t="s">
        <v>13</v>
      </c>
      <c r="K713" s="3">
        <v>994</v>
      </c>
      <c r="L713" s="3">
        <v>4</v>
      </c>
      <c r="M713" s="9" t="str">
        <f>VLOOKUP(L713,Mapping!$A$2:$B$5,2,0)</f>
        <v>Satisfied</v>
      </c>
      <c r="N713" s="9" t="s">
        <v>14</v>
      </c>
      <c r="O713" s="3">
        <v>2</v>
      </c>
      <c r="P713" s="9" t="str">
        <f>VLOOKUP(O713,Mapping!$A$9:$B$12,2,0)</f>
        <v>Medium</v>
      </c>
      <c r="Q713" s="3">
        <v>1</v>
      </c>
      <c r="R713" s="9" t="str">
        <f>VLOOKUP(Q713,Mapping!$A$16:$B$20,2,0)</f>
        <v>Entry Level</v>
      </c>
      <c r="S713" s="9" t="s">
        <v>21</v>
      </c>
      <c r="T713" s="3">
        <v>1</v>
      </c>
      <c r="U713" s="9" t="str">
        <f>VLOOKUP(T713,Mapping!$E$9:$F$12,2,0)</f>
        <v>Very Dissatisfied</v>
      </c>
      <c r="V713" s="9" t="s">
        <v>16</v>
      </c>
      <c r="W713" s="5">
        <v>2404</v>
      </c>
      <c r="X713" s="3">
        <v>6</v>
      </c>
      <c r="Y713" s="9" t="s">
        <v>10</v>
      </c>
      <c r="Z713" s="4">
        <v>20</v>
      </c>
      <c r="AA713" s="24">
        <f>HR_Analytics[[#This Row],[Salary Hike]]/100</f>
        <v>0.2</v>
      </c>
      <c r="AB713" s="3">
        <v>4</v>
      </c>
      <c r="AC713" s="9" t="str">
        <f>VLOOKUP(AB713,Mapping!$E$2:$F$3,2,0)</f>
        <v>Outstanding</v>
      </c>
      <c r="AD713" s="3">
        <v>3</v>
      </c>
      <c r="AE713" s="9" t="str">
        <f>VLOOKUP(AD713,Mapping!$E$16:$F$19,2,0)</f>
        <v>Neutral</v>
      </c>
      <c r="AF713" s="3">
        <v>0</v>
      </c>
      <c r="AG713" s="3">
        <v>3</v>
      </c>
      <c r="AH713" s="3" t="str" cm="1">
        <f t="array" ref="AH713">_xlfn.IFS(HR_Analytics[[#This Row],[Total Working Years]]&lt;=2,"0-2",HR_Analytics[[#This Row],[Total Working Years]]&lt;=5,"2-5",HR_Analytics[[#This Row],[Total Working Years]]&lt;=10,"5-10",HR_Analytics[[#This Row],[Total Working Years]]&lt;=20,"10-20",HR_Analytics[[#This Row],[Total Working Years]]&lt;=40,"20-40")</f>
        <v>2-5</v>
      </c>
      <c r="AI713" s="3">
        <v>5</v>
      </c>
      <c r="AJ713" s="3">
        <v>3</v>
      </c>
      <c r="AK713" s="9" t="str">
        <f>VLOOKUP(AJ713,Mapping!$J$10:$K$13,2,0)</f>
        <v>Better</v>
      </c>
      <c r="AL713" s="3">
        <v>0</v>
      </c>
      <c r="AM713" s="3" t="str" cm="1">
        <f t="array" ref="AM713">_xlfn.IFS(HR_Analytics[[#This Row],[Years At Company]]&lt;=2,"0-2",HR_Analytics[[#This Row],[Years At Company]]&lt;=5,"2-5",HR_Analytics[[#This Row],[Years At Company]]&lt;=10,"5-10",HR_Analytics[[#This Row],[Years At Company]]&lt;=20,"10-20",HR_Analytics[[#This Row],[Years At Company]]&lt;=40,"20-40")</f>
        <v>0-2</v>
      </c>
      <c r="AN713" s="3">
        <v>0</v>
      </c>
      <c r="AO713" s="3" t="str" cm="1">
        <f t="array" ref="AO713">_xlfn.IFS(HR_Analytics[[#This Row],[Years In Current Role]]&lt;=2,"0-2",HR_Analytics[[#This Row],[Years In Current Role]]&lt;=5,"2-5",HR_Analytics[[#This Row],[Years In Current Role]]&lt;=10,"5-10",HR_Analytics[[#This Row],[Years In Current Role]]&lt;=15,"10-15",HR_Analytics[[#This Row],[Years In Current Role]]&gt;15,"Above 15")</f>
        <v>0-2</v>
      </c>
      <c r="AP713" s="3">
        <v>0</v>
      </c>
      <c r="AQ713" s="14" t="str" cm="1">
        <f t="array" ref="AQ713">_xlfn.IFS(HR_Analytics[[#This Row],[Years Since Last Promotion]]&lt;=2,"0-2",HR_Analytics[[#This Row],[Years Since Last Promotion]]&lt;=5,"2-5",HR_Analytics[[#This Row],[Years Since Last Promotion]]&lt;=10,"5-10",HR_Analytics[[#This Row],[Years Since Last Promotion]]&lt;=15,"10-15")</f>
        <v>0-2</v>
      </c>
      <c r="AR713" s="14">
        <v>0</v>
      </c>
      <c r="AS713" s="3" t="str" cm="1">
        <f t="array" ref="AS7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14" spans="1:45" x14ac:dyDescent="0.25">
      <c r="A714" s="12">
        <v>33</v>
      </c>
      <c r="B714" s="12" t="str" cm="1">
        <f t="array" ref="B714">_xlfn.IFS(HR_Analytics[[#This Row],[Age]]&lt;=30,"Below 30",HR_Analytics[[#This Row],[Age]]&lt;=40,"30-40",HR_Analytics[[#This Row],[Age]]&lt;=60,"40-60")</f>
        <v>30-40</v>
      </c>
      <c r="C714" s="9" t="s">
        <v>17</v>
      </c>
      <c r="D714" s="9" t="s">
        <v>11</v>
      </c>
      <c r="E714" s="9" t="s">
        <v>19</v>
      </c>
      <c r="F714" s="3">
        <v>13</v>
      </c>
      <c r="G714" s="3" t="str" cm="1">
        <f t="array" ref="G714">_xlfn.IFS(HR_Analytics[[#This Row],[Distance From Home]]&lt;=5,"1-5",HR_Analytics[[#This Row],[Distance From Home]]&lt;=10,"5-10",HR_Analytics[[#This Row],[Distance From Home]]&lt;=15,"10-15",HR_Analytics[[#This Row],[Distance From Home]]&lt;=20,"15-20",HR_Analytics[[#This Row],[Distance From Home]]&gt;20,"Above 20")</f>
        <v>10-15</v>
      </c>
      <c r="H714" s="3">
        <v>1</v>
      </c>
      <c r="I714" s="9" t="str">
        <f>VLOOKUP(H714,Mapping!$J$2:$K$6,2,0)</f>
        <v>Below College</v>
      </c>
      <c r="J714" s="9" t="s">
        <v>13</v>
      </c>
      <c r="K714" s="3">
        <v>995</v>
      </c>
      <c r="L714" s="3">
        <v>2</v>
      </c>
      <c r="M714" s="9" t="str">
        <f>VLOOKUP(L714,Mapping!$A$2:$B$5,2,0)</f>
        <v>Dissatisfied</v>
      </c>
      <c r="N714" s="9" t="s">
        <v>14</v>
      </c>
      <c r="O714" s="3">
        <v>3</v>
      </c>
      <c r="P714" s="9" t="str">
        <f>VLOOKUP(O714,Mapping!$A$9:$B$12,2,0)</f>
        <v>High</v>
      </c>
      <c r="Q714" s="3">
        <v>1</v>
      </c>
      <c r="R714" s="9" t="str">
        <f>VLOOKUP(Q714,Mapping!$A$16:$B$20,2,0)</f>
        <v>Entry Level</v>
      </c>
      <c r="S714" s="9" t="s">
        <v>21</v>
      </c>
      <c r="T714" s="3">
        <v>4</v>
      </c>
      <c r="U714" s="9" t="str">
        <f>VLOOKUP(T714,Mapping!$E$9:$F$12,2,0)</f>
        <v>Satisfied</v>
      </c>
      <c r="V714" s="9" t="s">
        <v>16</v>
      </c>
      <c r="W714" s="5">
        <v>3452</v>
      </c>
      <c r="X714" s="3">
        <v>3</v>
      </c>
      <c r="Y714" s="9" t="s">
        <v>17</v>
      </c>
      <c r="Z714" s="4">
        <v>18</v>
      </c>
      <c r="AA714" s="24">
        <f>HR_Analytics[[#This Row],[Salary Hike]]/100</f>
        <v>0.18</v>
      </c>
      <c r="AB714" s="3">
        <v>3</v>
      </c>
      <c r="AC714" s="9" t="str">
        <f>VLOOKUP(AB714,Mapping!$E$2:$F$3,2,0)</f>
        <v>Excellent</v>
      </c>
      <c r="AD714" s="3">
        <v>1</v>
      </c>
      <c r="AE714" s="9" t="str">
        <f>VLOOKUP(AD714,Mapping!$E$16:$F$19,2,0)</f>
        <v>Very Dissatisfied</v>
      </c>
      <c r="AF714" s="3">
        <v>0</v>
      </c>
      <c r="AG714" s="3">
        <v>5</v>
      </c>
      <c r="AH714" s="3" t="str" cm="1">
        <f t="array" ref="AH714">_xlfn.IFS(HR_Analytics[[#This Row],[Total Working Years]]&lt;=2,"0-2",HR_Analytics[[#This Row],[Total Working Years]]&lt;=5,"2-5",HR_Analytics[[#This Row],[Total Working Years]]&lt;=10,"5-10",HR_Analytics[[#This Row],[Total Working Years]]&lt;=20,"10-20",HR_Analytics[[#This Row],[Total Working Years]]&lt;=40,"20-40")</f>
        <v>2-5</v>
      </c>
      <c r="AI714" s="3">
        <v>4</v>
      </c>
      <c r="AJ714" s="3">
        <v>3</v>
      </c>
      <c r="AK714" s="9" t="str">
        <f>VLOOKUP(AJ714,Mapping!$J$10:$K$13,2,0)</f>
        <v>Better</v>
      </c>
      <c r="AL714" s="3">
        <v>3</v>
      </c>
      <c r="AM714" s="3" t="str" cm="1">
        <f t="array" ref="AM714">_xlfn.IFS(HR_Analytics[[#This Row],[Years At Company]]&lt;=2,"0-2",HR_Analytics[[#This Row],[Years At Company]]&lt;=5,"2-5",HR_Analytics[[#This Row],[Years At Company]]&lt;=10,"5-10",HR_Analytics[[#This Row],[Years At Company]]&lt;=20,"10-20",HR_Analytics[[#This Row],[Years At Company]]&lt;=40,"20-40")</f>
        <v>2-5</v>
      </c>
      <c r="AN714" s="3">
        <v>2</v>
      </c>
      <c r="AO714" s="3" t="str" cm="1">
        <f t="array" ref="AO714">_xlfn.IFS(HR_Analytics[[#This Row],[Years In Current Role]]&lt;=2,"0-2",HR_Analytics[[#This Row],[Years In Current Role]]&lt;=5,"2-5",HR_Analytics[[#This Row],[Years In Current Role]]&lt;=10,"5-10",HR_Analytics[[#This Row],[Years In Current Role]]&lt;=15,"10-15",HR_Analytics[[#This Row],[Years In Current Role]]&gt;15,"Above 15")</f>
        <v>0-2</v>
      </c>
      <c r="AP714" s="3">
        <v>0</v>
      </c>
      <c r="AQ714" s="14" t="str" cm="1">
        <f t="array" ref="AQ714">_xlfn.IFS(HR_Analytics[[#This Row],[Years Since Last Promotion]]&lt;=2,"0-2",HR_Analytics[[#This Row],[Years Since Last Promotion]]&lt;=5,"2-5",HR_Analytics[[#This Row],[Years Since Last Promotion]]&lt;=10,"5-10",HR_Analytics[[#This Row],[Years Since Last Promotion]]&lt;=15,"10-15")</f>
        <v>0-2</v>
      </c>
      <c r="AR714" s="14">
        <v>2</v>
      </c>
      <c r="AS714" s="3" t="str" cm="1">
        <f t="array" ref="AS7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15" spans="1:45" x14ac:dyDescent="0.25">
      <c r="A715" s="12">
        <v>45</v>
      </c>
      <c r="B715" s="12" t="str" cm="1">
        <f t="array" ref="B715">_xlfn.IFS(HR_Analytics[[#This Row],[Age]]&lt;=30,"Below 30",HR_Analytics[[#This Row],[Age]]&lt;=40,"30-40",HR_Analytics[[#This Row],[Age]]&lt;=60,"40-60")</f>
        <v>40-60</v>
      </c>
      <c r="C715" s="9" t="s">
        <v>17</v>
      </c>
      <c r="D715" s="9" t="s">
        <v>11</v>
      </c>
      <c r="E715" s="9" t="s">
        <v>19</v>
      </c>
      <c r="F715" s="3">
        <v>1</v>
      </c>
      <c r="G715" s="3" t="str" cm="1">
        <f t="array" ref="G715">_xlfn.IFS(HR_Analytics[[#This Row],[Distance From Home]]&lt;=5,"1-5",HR_Analytics[[#This Row],[Distance From Home]]&lt;=10,"5-10",HR_Analytics[[#This Row],[Distance From Home]]&lt;=15,"10-15",HR_Analytics[[#This Row],[Distance From Home]]&lt;=20,"15-20",HR_Analytics[[#This Row],[Distance From Home]]&gt;20,"Above 20")</f>
        <v>1-5</v>
      </c>
      <c r="H715" s="3">
        <v>4</v>
      </c>
      <c r="I715" s="9" t="str">
        <f>VLOOKUP(H715,Mapping!$J$2:$K$6,2,0)</f>
        <v>Masters</v>
      </c>
      <c r="J715" s="9" t="s">
        <v>25</v>
      </c>
      <c r="K715" s="3">
        <v>996</v>
      </c>
      <c r="L715" s="3">
        <v>4</v>
      </c>
      <c r="M715" s="9" t="str">
        <f>VLOOKUP(L715,Mapping!$A$2:$B$5,2,0)</f>
        <v>Satisfied</v>
      </c>
      <c r="N715" s="9" t="s">
        <v>14</v>
      </c>
      <c r="O715" s="3">
        <v>3</v>
      </c>
      <c r="P715" s="9" t="str">
        <f>VLOOKUP(O715,Mapping!$A$9:$B$12,2,0)</f>
        <v>High</v>
      </c>
      <c r="Q715" s="3">
        <v>1</v>
      </c>
      <c r="R715" s="9" t="str">
        <f>VLOOKUP(Q715,Mapping!$A$16:$B$20,2,0)</f>
        <v>Entry Level</v>
      </c>
      <c r="S715" s="9" t="s">
        <v>24</v>
      </c>
      <c r="T715" s="3">
        <v>4</v>
      </c>
      <c r="U715" s="9" t="str">
        <f>VLOOKUP(T715,Mapping!$E$9:$F$12,2,0)</f>
        <v>Satisfied</v>
      </c>
      <c r="V715" s="9" t="s">
        <v>26</v>
      </c>
      <c r="W715" s="5">
        <v>2270</v>
      </c>
      <c r="X715" s="3">
        <v>3</v>
      </c>
      <c r="Y715" s="9" t="s">
        <v>17</v>
      </c>
      <c r="Z715" s="4">
        <v>14</v>
      </c>
      <c r="AA715" s="24">
        <f>HR_Analytics[[#This Row],[Salary Hike]]/100</f>
        <v>0.14000000000000001</v>
      </c>
      <c r="AB715" s="3">
        <v>3</v>
      </c>
      <c r="AC715" s="9" t="str">
        <f>VLOOKUP(AB715,Mapping!$E$2:$F$3,2,0)</f>
        <v>Excellent</v>
      </c>
      <c r="AD715" s="3">
        <v>4</v>
      </c>
      <c r="AE715" s="9" t="str">
        <f>VLOOKUP(AD715,Mapping!$E$16:$F$19,2,0)</f>
        <v>Satisfied</v>
      </c>
      <c r="AF715" s="3">
        <v>2</v>
      </c>
      <c r="AG715" s="3">
        <v>8</v>
      </c>
      <c r="AH715" s="3" t="str" cm="1">
        <f t="array" ref="AH715">_xlfn.IFS(HR_Analytics[[#This Row],[Total Working Years]]&lt;=2,"0-2",HR_Analytics[[#This Row],[Total Working Years]]&lt;=5,"2-5",HR_Analytics[[#This Row],[Total Working Years]]&lt;=10,"5-10",HR_Analytics[[#This Row],[Total Working Years]]&lt;=20,"10-20",HR_Analytics[[#This Row],[Total Working Years]]&lt;=40,"20-40")</f>
        <v>5-10</v>
      </c>
      <c r="AI715" s="3">
        <v>2</v>
      </c>
      <c r="AJ715" s="3">
        <v>3</v>
      </c>
      <c r="AK715" s="9" t="str">
        <f>VLOOKUP(AJ715,Mapping!$J$10:$K$13,2,0)</f>
        <v>Better</v>
      </c>
      <c r="AL715" s="3">
        <v>5</v>
      </c>
      <c r="AM715" s="3" t="str" cm="1">
        <f t="array" ref="AM715">_xlfn.IFS(HR_Analytics[[#This Row],[Years At Company]]&lt;=2,"0-2",HR_Analytics[[#This Row],[Years At Company]]&lt;=5,"2-5",HR_Analytics[[#This Row],[Years At Company]]&lt;=10,"5-10",HR_Analytics[[#This Row],[Years At Company]]&lt;=20,"10-20",HR_Analytics[[#This Row],[Years At Company]]&lt;=40,"20-40")</f>
        <v>2-5</v>
      </c>
      <c r="AN715" s="3">
        <v>3</v>
      </c>
      <c r="AO715" s="3" t="str" cm="1">
        <f t="array" ref="AO715">_xlfn.IFS(HR_Analytics[[#This Row],[Years In Current Role]]&lt;=2,"0-2",HR_Analytics[[#This Row],[Years In Current Role]]&lt;=5,"2-5",HR_Analytics[[#This Row],[Years In Current Role]]&lt;=10,"5-10",HR_Analytics[[#This Row],[Years In Current Role]]&lt;=15,"10-15",HR_Analytics[[#This Row],[Years In Current Role]]&gt;15,"Above 15")</f>
        <v>2-5</v>
      </c>
      <c r="AP715" s="3">
        <v>0</v>
      </c>
      <c r="AQ715" s="14" t="str" cm="1">
        <f t="array" ref="AQ715">_xlfn.IFS(HR_Analytics[[#This Row],[Years Since Last Promotion]]&lt;=2,"0-2",HR_Analytics[[#This Row],[Years Since Last Promotion]]&lt;=5,"2-5",HR_Analytics[[#This Row],[Years Since Last Promotion]]&lt;=10,"5-10",HR_Analytics[[#This Row],[Years Since Last Promotion]]&lt;=15,"10-15")</f>
        <v>0-2</v>
      </c>
      <c r="AR715" s="14">
        <v>2</v>
      </c>
      <c r="AS715" s="3" t="str" cm="1">
        <f t="array" ref="AS7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16" spans="1:45" x14ac:dyDescent="0.25">
      <c r="A716" s="12">
        <v>50</v>
      </c>
      <c r="B716" s="12" t="str" cm="1">
        <f t="array" ref="B716">_xlfn.IFS(HR_Analytics[[#This Row],[Age]]&lt;=30,"Below 30",HR_Analytics[[#This Row],[Age]]&lt;=40,"30-40",HR_Analytics[[#This Row],[Age]]&lt;=60,"40-60")</f>
        <v>40-60</v>
      </c>
      <c r="C716" s="9" t="s">
        <v>17</v>
      </c>
      <c r="D716" s="9" t="s">
        <v>11</v>
      </c>
      <c r="E716" s="9" t="s">
        <v>19</v>
      </c>
      <c r="F716" s="3">
        <v>1</v>
      </c>
      <c r="G716" s="3" t="str" cm="1">
        <f t="array" ref="G716">_xlfn.IFS(HR_Analytics[[#This Row],[Distance From Home]]&lt;=5,"1-5",HR_Analytics[[#This Row],[Distance From Home]]&lt;=10,"5-10",HR_Analytics[[#This Row],[Distance From Home]]&lt;=15,"10-15",HR_Analytics[[#This Row],[Distance From Home]]&lt;=20,"15-20",HR_Analytics[[#This Row],[Distance From Home]]&gt;20,"Above 20")</f>
        <v>1-5</v>
      </c>
      <c r="H716" s="3">
        <v>2</v>
      </c>
      <c r="I716" s="9" t="str">
        <f>VLOOKUP(H716,Mapping!$J$2:$K$6,2,0)</f>
        <v>College</v>
      </c>
      <c r="J716" s="9" t="s">
        <v>25</v>
      </c>
      <c r="K716" s="3">
        <v>997</v>
      </c>
      <c r="L716" s="3">
        <v>4</v>
      </c>
      <c r="M716" s="9" t="str">
        <f>VLOOKUP(L716,Mapping!$A$2:$B$5,2,0)</f>
        <v>Satisfied</v>
      </c>
      <c r="N716" s="9" t="s">
        <v>20</v>
      </c>
      <c r="O716" s="3">
        <v>3</v>
      </c>
      <c r="P716" s="9" t="str">
        <f>VLOOKUP(O716,Mapping!$A$9:$B$12,2,0)</f>
        <v>High</v>
      </c>
      <c r="Q716" s="3">
        <v>4</v>
      </c>
      <c r="R716" s="9" t="str">
        <f>VLOOKUP(Q716,Mapping!$A$16:$B$20,2,0)</f>
        <v>Senior</v>
      </c>
      <c r="S716" s="9" t="s">
        <v>32</v>
      </c>
      <c r="T716" s="3">
        <v>4</v>
      </c>
      <c r="U716" s="9" t="str">
        <f>VLOOKUP(T716,Mapping!$E$9:$F$12,2,0)</f>
        <v>Satisfied</v>
      </c>
      <c r="V716" s="9" t="s">
        <v>26</v>
      </c>
      <c r="W716" s="5">
        <v>17399</v>
      </c>
      <c r="X716" s="3">
        <v>9</v>
      </c>
      <c r="Y716" s="9" t="s">
        <v>17</v>
      </c>
      <c r="Z716" s="4">
        <v>22</v>
      </c>
      <c r="AA716" s="24">
        <f>HR_Analytics[[#This Row],[Salary Hike]]/100</f>
        <v>0.22</v>
      </c>
      <c r="AB716" s="3">
        <v>4</v>
      </c>
      <c r="AC716" s="9" t="str">
        <f>VLOOKUP(AB716,Mapping!$E$2:$F$3,2,0)</f>
        <v>Outstanding</v>
      </c>
      <c r="AD716" s="3">
        <v>3</v>
      </c>
      <c r="AE716" s="9" t="str">
        <f>VLOOKUP(AD716,Mapping!$E$16:$F$19,2,0)</f>
        <v>Neutral</v>
      </c>
      <c r="AF716" s="3">
        <v>1</v>
      </c>
      <c r="AG716" s="3">
        <v>32</v>
      </c>
      <c r="AH716" s="3" t="str" cm="1">
        <f t="array" ref="AH716">_xlfn.IFS(HR_Analytics[[#This Row],[Total Working Years]]&lt;=2,"0-2",HR_Analytics[[#This Row],[Total Working Years]]&lt;=5,"2-5",HR_Analytics[[#This Row],[Total Working Years]]&lt;=10,"5-10",HR_Analytics[[#This Row],[Total Working Years]]&lt;=20,"10-20",HR_Analytics[[#This Row],[Total Working Years]]&lt;=40,"20-40")</f>
        <v>20-40</v>
      </c>
      <c r="AI716" s="3">
        <v>1</v>
      </c>
      <c r="AJ716" s="3">
        <v>2</v>
      </c>
      <c r="AK716" s="9" t="str">
        <f>VLOOKUP(AJ716,Mapping!$J$10:$K$13,2,0)</f>
        <v>Good</v>
      </c>
      <c r="AL716" s="3">
        <v>5</v>
      </c>
      <c r="AM716" s="3" t="str" cm="1">
        <f t="array" ref="AM716">_xlfn.IFS(HR_Analytics[[#This Row],[Years At Company]]&lt;=2,"0-2",HR_Analytics[[#This Row],[Years At Company]]&lt;=5,"2-5",HR_Analytics[[#This Row],[Years At Company]]&lt;=10,"5-10",HR_Analytics[[#This Row],[Years At Company]]&lt;=20,"10-20",HR_Analytics[[#This Row],[Years At Company]]&lt;=40,"20-40")</f>
        <v>2-5</v>
      </c>
      <c r="AN716" s="3">
        <v>4</v>
      </c>
      <c r="AO716" s="3" t="str" cm="1">
        <f t="array" ref="AO716">_xlfn.IFS(HR_Analytics[[#This Row],[Years In Current Role]]&lt;=2,"0-2",HR_Analytics[[#This Row],[Years In Current Role]]&lt;=5,"2-5",HR_Analytics[[#This Row],[Years In Current Role]]&lt;=10,"5-10",HR_Analytics[[#This Row],[Years In Current Role]]&lt;=15,"10-15",HR_Analytics[[#This Row],[Years In Current Role]]&gt;15,"Above 15")</f>
        <v>2-5</v>
      </c>
      <c r="AP716" s="3">
        <v>1</v>
      </c>
      <c r="AQ716" s="14" t="str" cm="1">
        <f t="array" ref="AQ716">_xlfn.IFS(HR_Analytics[[#This Row],[Years Since Last Promotion]]&lt;=2,"0-2",HR_Analytics[[#This Row],[Years Since Last Promotion]]&lt;=5,"2-5",HR_Analytics[[#This Row],[Years Since Last Promotion]]&lt;=10,"5-10",HR_Analytics[[#This Row],[Years Since Last Promotion]]&lt;=15,"10-15")</f>
        <v>0-2</v>
      </c>
      <c r="AR716" s="14">
        <v>3</v>
      </c>
      <c r="AS716" s="3" t="str" cm="1">
        <f t="array" ref="AS7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17" spans="1:45" x14ac:dyDescent="0.25">
      <c r="A717" s="12">
        <v>33</v>
      </c>
      <c r="B717" s="12" t="str" cm="1">
        <f t="array" ref="B717">_xlfn.IFS(HR_Analytics[[#This Row],[Age]]&lt;=30,"Below 30",HR_Analytics[[#This Row],[Age]]&lt;=40,"30-40",HR_Analytics[[#This Row],[Age]]&lt;=60,"40-60")</f>
        <v>30-40</v>
      </c>
      <c r="C717" s="9" t="s">
        <v>17</v>
      </c>
      <c r="D717" s="9" t="s">
        <v>18</v>
      </c>
      <c r="E717" s="9" t="s">
        <v>19</v>
      </c>
      <c r="F717" s="3">
        <v>1</v>
      </c>
      <c r="G717" s="3" t="str" cm="1">
        <f t="array" ref="G717">_xlfn.IFS(HR_Analytics[[#This Row],[Distance From Home]]&lt;=5,"1-5",HR_Analytics[[#This Row],[Distance From Home]]&lt;=10,"5-10",HR_Analytics[[#This Row],[Distance From Home]]&lt;=15,"10-15",HR_Analytics[[#This Row],[Distance From Home]]&lt;=20,"15-20",HR_Analytics[[#This Row],[Distance From Home]]&gt;20,"Above 20")</f>
        <v>1-5</v>
      </c>
      <c r="H717" s="3">
        <v>4</v>
      </c>
      <c r="I717" s="9" t="str">
        <f>VLOOKUP(H717,Mapping!$J$2:$K$6,2,0)</f>
        <v>Masters</v>
      </c>
      <c r="J717" s="9" t="s">
        <v>23</v>
      </c>
      <c r="K717" s="3">
        <v>998</v>
      </c>
      <c r="L717" s="3">
        <v>3</v>
      </c>
      <c r="M717" s="9" t="str">
        <f>VLOOKUP(L717,Mapping!$A$2:$B$5,2,0)</f>
        <v>Neutral</v>
      </c>
      <c r="N717" s="9" t="s">
        <v>14</v>
      </c>
      <c r="O717" s="3">
        <v>4</v>
      </c>
      <c r="P717" s="9" t="str">
        <f>VLOOKUP(O717,Mapping!$A$9:$B$12,2,0)</f>
        <v>Very High</v>
      </c>
      <c r="Q717" s="3">
        <v>2</v>
      </c>
      <c r="R717" s="9" t="str">
        <f>VLOOKUP(Q717,Mapping!$A$16:$B$20,2,0)</f>
        <v>Junior</v>
      </c>
      <c r="S717" s="9" t="s">
        <v>28</v>
      </c>
      <c r="T717" s="3">
        <v>2</v>
      </c>
      <c r="U717" s="9" t="str">
        <f>VLOOKUP(T717,Mapping!$E$9:$F$12,2,0)</f>
        <v>Dissatisfied</v>
      </c>
      <c r="V717" s="9" t="s">
        <v>22</v>
      </c>
      <c r="W717" s="5">
        <v>5488</v>
      </c>
      <c r="X717" s="3">
        <v>1</v>
      </c>
      <c r="Y717" s="9" t="s">
        <v>10</v>
      </c>
      <c r="Z717" s="4">
        <v>13</v>
      </c>
      <c r="AA717" s="24">
        <f>HR_Analytics[[#This Row],[Salary Hike]]/100</f>
        <v>0.13</v>
      </c>
      <c r="AB717" s="3">
        <v>3</v>
      </c>
      <c r="AC717" s="9" t="str">
        <f>VLOOKUP(AB717,Mapping!$E$2:$F$3,2,0)</f>
        <v>Excellent</v>
      </c>
      <c r="AD717" s="3">
        <v>1</v>
      </c>
      <c r="AE717" s="9" t="str">
        <f>VLOOKUP(AD717,Mapping!$E$16:$F$19,2,0)</f>
        <v>Very Dissatisfied</v>
      </c>
      <c r="AF717" s="3">
        <v>1</v>
      </c>
      <c r="AG717" s="3">
        <v>6</v>
      </c>
      <c r="AH717" s="3" t="str" cm="1">
        <f t="array" ref="AH717">_xlfn.IFS(HR_Analytics[[#This Row],[Total Working Years]]&lt;=2,"0-2",HR_Analytics[[#This Row],[Total Working Years]]&lt;=5,"2-5",HR_Analytics[[#This Row],[Total Working Years]]&lt;=10,"5-10",HR_Analytics[[#This Row],[Total Working Years]]&lt;=20,"10-20",HR_Analytics[[#This Row],[Total Working Years]]&lt;=40,"20-40")</f>
        <v>5-10</v>
      </c>
      <c r="AI717" s="3">
        <v>2</v>
      </c>
      <c r="AJ717" s="3">
        <v>3</v>
      </c>
      <c r="AK717" s="9" t="str">
        <f>VLOOKUP(AJ717,Mapping!$J$10:$K$13,2,0)</f>
        <v>Better</v>
      </c>
      <c r="AL717" s="3">
        <v>6</v>
      </c>
      <c r="AM717" s="3" t="str" cm="1">
        <f t="array" ref="AM717">_xlfn.IFS(HR_Analytics[[#This Row],[Years At Company]]&lt;=2,"0-2",HR_Analytics[[#This Row],[Years At Company]]&lt;=5,"2-5",HR_Analytics[[#This Row],[Years At Company]]&lt;=10,"5-10",HR_Analytics[[#This Row],[Years At Company]]&lt;=20,"10-20",HR_Analytics[[#This Row],[Years At Company]]&lt;=40,"20-40")</f>
        <v>5-10</v>
      </c>
      <c r="AN717" s="3">
        <v>5</v>
      </c>
      <c r="AO717" s="3" t="str" cm="1">
        <f t="array" ref="AO717">_xlfn.IFS(HR_Analytics[[#This Row],[Years In Current Role]]&lt;=2,"0-2",HR_Analytics[[#This Row],[Years In Current Role]]&lt;=5,"2-5",HR_Analytics[[#This Row],[Years In Current Role]]&lt;=10,"5-10",HR_Analytics[[#This Row],[Years In Current Role]]&lt;=15,"10-15",HR_Analytics[[#This Row],[Years In Current Role]]&gt;15,"Above 15")</f>
        <v>2-5</v>
      </c>
      <c r="AP717" s="3">
        <v>1</v>
      </c>
      <c r="AQ717" s="14" t="str" cm="1">
        <f t="array" ref="AQ717">_xlfn.IFS(HR_Analytics[[#This Row],[Years Since Last Promotion]]&lt;=2,"0-2",HR_Analytics[[#This Row],[Years Since Last Promotion]]&lt;=5,"2-5",HR_Analytics[[#This Row],[Years Since Last Promotion]]&lt;=10,"5-10",HR_Analytics[[#This Row],[Years Since Last Promotion]]&lt;=15,"10-15")</f>
        <v>0-2</v>
      </c>
      <c r="AR717" s="14">
        <v>2</v>
      </c>
      <c r="AS717" s="3" t="str" cm="1">
        <f t="array" ref="AS7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18" spans="1:45" x14ac:dyDescent="0.25">
      <c r="A718" s="12">
        <v>41</v>
      </c>
      <c r="B718" s="12" t="str" cm="1">
        <f t="array" ref="B718">_xlfn.IFS(HR_Analytics[[#This Row],[Age]]&lt;=30,"Below 30",HR_Analytics[[#This Row],[Age]]&lt;=40,"30-40",HR_Analytics[[#This Row],[Age]]&lt;=60,"40-60")</f>
        <v>40-60</v>
      </c>
      <c r="C718" s="9" t="s">
        <v>17</v>
      </c>
      <c r="D718" s="9" t="s">
        <v>18</v>
      </c>
      <c r="E718" s="9" t="s">
        <v>19</v>
      </c>
      <c r="F718" s="3">
        <v>9</v>
      </c>
      <c r="G718" s="3" t="str" cm="1">
        <f t="array" ref="G718">_xlfn.IFS(HR_Analytics[[#This Row],[Distance From Home]]&lt;=5,"1-5",HR_Analytics[[#This Row],[Distance From Home]]&lt;=10,"5-10",HR_Analytics[[#This Row],[Distance From Home]]&lt;=15,"10-15",HR_Analytics[[#This Row],[Distance From Home]]&lt;=20,"15-20",HR_Analytics[[#This Row],[Distance From Home]]&gt;20,"Above 20")</f>
        <v>5-10</v>
      </c>
      <c r="H718" s="3">
        <v>3</v>
      </c>
      <c r="I718" s="9" t="str">
        <f>VLOOKUP(H718,Mapping!$J$2:$K$6,2,0)</f>
        <v>Bachelors</v>
      </c>
      <c r="J718" s="9" t="s">
        <v>25</v>
      </c>
      <c r="K718" s="3">
        <v>999</v>
      </c>
      <c r="L718" s="3">
        <v>1</v>
      </c>
      <c r="M718" s="9" t="str">
        <f>VLOOKUP(L718,Mapping!$A$2:$B$5,2,0)</f>
        <v>Very Dissatisfied</v>
      </c>
      <c r="N718" s="9" t="s">
        <v>20</v>
      </c>
      <c r="O718" s="3">
        <v>3</v>
      </c>
      <c r="P718" s="9" t="str">
        <f>VLOOKUP(O718,Mapping!$A$9:$B$12,2,0)</f>
        <v>High</v>
      </c>
      <c r="Q718" s="3">
        <v>5</v>
      </c>
      <c r="R718" s="9" t="str">
        <f>VLOOKUP(Q718,Mapping!$A$16:$B$20,2,0)</f>
        <v>Executive</v>
      </c>
      <c r="S718" s="9" t="s">
        <v>32</v>
      </c>
      <c r="T718" s="3">
        <v>3</v>
      </c>
      <c r="U718" s="9" t="str">
        <f>VLOOKUP(T718,Mapping!$E$9:$F$12,2,0)</f>
        <v>Neutral</v>
      </c>
      <c r="V718" s="9" t="s">
        <v>26</v>
      </c>
      <c r="W718" s="5">
        <v>19419</v>
      </c>
      <c r="X718" s="3">
        <v>2</v>
      </c>
      <c r="Y718" s="9" t="s">
        <v>17</v>
      </c>
      <c r="Z718" s="4">
        <v>17</v>
      </c>
      <c r="AA718" s="24">
        <f>HR_Analytics[[#This Row],[Salary Hike]]/100</f>
        <v>0.17</v>
      </c>
      <c r="AB718" s="3">
        <v>3</v>
      </c>
      <c r="AC718" s="9" t="str">
        <f>VLOOKUP(AB718,Mapping!$E$2:$F$3,2,0)</f>
        <v>Excellent</v>
      </c>
      <c r="AD718" s="3">
        <v>2</v>
      </c>
      <c r="AE718" s="9" t="str">
        <f>VLOOKUP(AD718,Mapping!$E$16:$F$19,2,0)</f>
        <v>Dissatisfied</v>
      </c>
      <c r="AF718" s="3">
        <v>1</v>
      </c>
      <c r="AG718" s="3">
        <v>21</v>
      </c>
      <c r="AH718" s="3" t="str" cm="1">
        <f t="array" ref="AH718">_xlfn.IFS(HR_Analytics[[#This Row],[Total Working Years]]&lt;=2,"0-2",HR_Analytics[[#This Row],[Total Working Years]]&lt;=5,"2-5",HR_Analytics[[#This Row],[Total Working Years]]&lt;=10,"5-10",HR_Analytics[[#This Row],[Total Working Years]]&lt;=20,"10-20",HR_Analytics[[#This Row],[Total Working Years]]&lt;=40,"20-40")</f>
        <v>20-40</v>
      </c>
      <c r="AI718" s="3">
        <v>2</v>
      </c>
      <c r="AJ718" s="3">
        <v>4</v>
      </c>
      <c r="AK718" s="9" t="str">
        <f>VLOOKUP(AJ718,Mapping!$J$10:$K$13,2,0)</f>
        <v>Best</v>
      </c>
      <c r="AL718" s="3">
        <v>18</v>
      </c>
      <c r="AM718" s="3" t="str" cm="1">
        <f t="array" ref="AM718">_xlfn.IFS(HR_Analytics[[#This Row],[Years At Company]]&lt;=2,"0-2",HR_Analytics[[#This Row],[Years At Company]]&lt;=5,"2-5",HR_Analytics[[#This Row],[Years At Company]]&lt;=10,"5-10",HR_Analytics[[#This Row],[Years At Company]]&lt;=20,"10-20",HR_Analytics[[#This Row],[Years At Company]]&lt;=40,"20-40")</f>
        <v>10-20</v>
      </c>
      <c r="AN718" s="3">
        <v>16</v>
      </c>
      <c r="AO718" s="3" t="str" cm="1">
        <f t="array" ref="AO718">_xlfn.IFS(HR_Analytics[[#This Row],[Years In Current Role]]&lt;=2,"0-2",HR_Analytics[[#This Row],[Years In Current Role]]&lt;=5,"2-5",HR_Analytics[[#This Row],[Years In Current Role]]&lt;=10,"5-10",HR_Analytics[[#This Row],[Years In Current Role]]&lt;=15,"10-15",HR_Analytics[[#This Row],[Years In Current Role]]&gt;15,"Above 15")</f>
        <v>Above 15</v>
      </c>
      <c r="AP718" s="3">
        <v>0</v>
      </c>
      <c r="AQ718" s="14" t="str" cm="1">
        <f t="array" ref="AQ718">_xlfn.IFS(HR_Analytics[[#This Row],[Years Since Last Promotion]]&lt;=2,"0-2",HR_Analytics[[#This Row],[Years Since Last Promotion]]&lt;=5,"2-5",HR_Analytics[[#This Row],[Years Since Last Promotion]]&lt;=10,"5-10",HR_Analytics[[#This Row],[Years Since Last Promotion]]&lt;=15,"10-15")</f>
        <v>0-2</v>
      </c>
      <c r="AR718" s="14">
        <v>11</v>
      </c>
      <c r="AS718" s="3" t="str" cm="1">
        <f t="array" ref="AS7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719" spans="1:45" x14ac:dyDescent="0.25">
      <c r="A719" s="12">
        <v>27</v>
      </c>
      <c r="B719" s="12" t="str" cm="1">
        <f t="array" ref="B719">_xlfn.IFS(HR_Analytics[[#This Row],[Age]]&lt;=30,"Below 30",HR_Analytics[[#This Row],[Age]]&lt;=40,"30-40",HR_Analytics[[#This Row],[Age]]&lt;=60,"40-60")</f>
        <v>Below 30</v>
      </c>
      <c r="C719" s="9" t="s">
        <v>17</v>
      </c>
      <c r="D719" s="9" t="s">
        <v>11</v>
      </c>
      <c r="E719" s="9" t="s">
        <v>19</v>
      </c>
      <c r="F719" s="3">
        <v>16</v>
      </c>
      <c r="G719" s="3" t="str" cm="1">
        <f t="array" ref="G719">_xlfn.IFS(HR_Analytics[[#This Row],[Distance From Home]]&lt;=5,"1-5",HR_Analytics[[#This Row],[Distance From Home]]&lt;=10,"5-10",HR_Analytics[[#This Row],[Distance From Home]]&lt;=15,"10-15",HR_Analytics[[#This Row],[Distance From Home]]&lt;=20,"15-20",HR_Analytics[[#This Row],[Distance From Home]]&gt;20,"Above 20")</f>
        <v>15-20</v>
      </c>
      <c r="H719" s="3">
        <v>4</v>
      </c>
      <c r="I719" s="9" t="str">
        <f>VLOOKUP(H719,Mapping!$J$2:$K$6,2,0)</f>
        <v>Masters</v>
      </c>
      <c r="J719" s="9" t="s">
        <v>34</v>
      </c>
      <c r="K719" s="3">
        <v>1001</v>
      </c>
      <c r="L719" s="3">
        <v>3</v>
      </c>
      <c r="M719" s="9" t="str">
        <f>VLOOKUP(L719,Mapping!$A$2:$B$5,2,0)</f>
        <v>Neutral</v>
      </c>
      <c r="N719" s="9" t="s">
        <v>14</v>
      </c>
      <c r="O719" s="3">
        <v>3</v>
      </c>
      <c r="P719" s="9" t="str">
        <f>VLOOKUP(O719,Mapping!$A$9:$B$12,2,0)</f>
        <v>High</v>
      </c>
      <c r="Q719" s="3">
        <v>1</v>
      </c>
      <c r="R719" s="9" t="str">
        <f>VLOOKUP(Q719,Mapping!$A$16:$B$20,2,0)</f>
        <v>Entry Level</v>
      </c>
      <c r="S719" s="9" t="s">
        <v>24</v>
      </c>
      <c r="T719" s="3">
        <v>2</v>
      </c>
      <c r="U719" s="9" t="str">
        <f>VLOOKUP(T719,Mapping!$E$9:$F$12,2,0)</f>
        <v>Dissatisfied</v>
      </c>
      <c r="V719" s="9" t="s">
        <v>22</v>
      </c>
      <c r="W719" s="5">
        <v>2811</v>
      </c>
      <c r="X719" s="3">
        <v>9</v>
      </c>
      <c r="Y719" s="9" t="s">
        <v>17</v>
      </c>
      <c r="Z719" s="4">
        <v>14</v>
      </c>
      <c r="AA719" s="24">
        <f>HR_Analytics[[#This Row],[Salary Hike]]/100</f>
        <v>0.14000000000000001</v>
      </c>
      <c r="AB719" s="3">
        <v>3</v>
      </c>
      <c r="AC719" s="9" t="str">
        <f>VLOOKUP(AB719,Mapping!$E$2:$F$3,2,0)</f>
        <v>Excellent</v>
      </c>
      <c r="AD719" s="3">
        <v>2</v>
      </c>
      <c r="AE719" s="9" t="str">
        <f>VLOOKUP(AD719,Mapping!$E$16:$F$19,2,0)</f>
        <v>Dissatisfied</v>
      </c>
      <c r="AF719" s="3">
        <v>1</v>
      </c>
      <c r="AG719" s="3">
        <v>4</v>
      </c>
      <c r="AH719" s="3" t="str" cm="1">
        <f t="array" ref="AH719">_xlfn.IFS(HR_Analytics[[#This Row],[Total Working Years]]&lt;=2,"0-2",HR_Analytics[[#This Row],[Total Working Years]]&lt;=5,"2-5",HR_Analytics[[#This Row],[Total Working Years]]&lt;=10,"5-10",HR_Analytics[[#This Row],[Total Working Years]]&lt;=20,"10-20",HR_Analytics[[#This Row],[Total Working Years]]&lt;=40,"20-40")</f>
        <v>2-5</v>
      </c>
      <c r="AI719" s="3">
        <v>2</v>
      </c>
      <c r="AJ719" s="3">
        <v>3</v>
      </c>
      <c r="AK719" s="9" t="str">
        <f>VLOOKUP(AJ719,Mapping!$J$10:$K$13,2,0)</f>
        <v>Better</v>
      </c>
      <c r="AL719" s="3">
        <v>2</v>
      </c>
      <c r="AM719" s="3" t="str" cm="1">
        <f t="array" ref="AM719">_xlfn.IFS(HR_Analytics[[#This Row],[Years At Company]]&lt;=2,"0-2",HR_Analytics[[#This Row],[Years At Company]]&lt;=5,"2-5",HR_Analytics[[#This Row],[Years At Company]]&lt;=10,"5-10",HR_Analytics[[#This Row],[Years At Company]]&lt;=20,"10-20",HR_Analytics[[#This Row],[Years At Company]]&lt;=40,"20-40")</f>
        <v>0-2</v>
      </c>
      <c r="AN719" s="3">
        <v>2</v>
      </c>
      <c r="AO719" s="3" t="str" cm="1">
        <f t="array" ref="AO719">_xlfn.IFS(HR_Analytics[[#This Row],[Years In Current Role]]&lt;=2,"0-2",HR_Analytics[[#This Row],[Years In Current Role]]&lt;=5,"2-5",HR_Analytics[[#This Row],[Years In Current Role]]&lt;=10,"5-10",HR_Analytics[[#This Row],[Years In Current Role]]&lt;=15,"10-15",HR_Analytics[[#This Row],[Years In Current Role]]&gt;15,"Above 15")</f>
        <v>0-2</v>
      </c>
      <c r="AP719" s="3">
        <v>2</v>
      </c>
      <c r="AQ719" s="14" t="str" cm="1">
        <f t="array" ref="AQ719">_xlfn.IFS(HR_Analytics[[#This Row],[Years Since Last Promotion]]&lt;=2,"0-2",HR_Analytics[[#This Row],[Years Since Last Promotion]]&lt;=5,"2-5",HR_Analytics[[#This Row],[Years Since Last Promotion]]&lt;=10,"5-10",HR_Analytics[[#This Row],[Years Since Last Promotion]]&lt;=15,"10-15")</f>
        <v>0-2</v>
      </c>
      <c r="AR719" s="14">
        <v>2</v>
      </c>
      <c r="AS719" s="3" t="str" cm="1">
        <f t="array" ref="AS7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20" spans="1:45" x14ac:dyDescent="0.25">
      <c r="A720" s="12">
        <v>45</v>
      </c>
      <c r="B720" s="12" t="str" cm="1">
        <f t="array" ref="B720">_xlfn.IFS(HR_Analytics[[#This Row],[Age]]&lt;=30,"Below 30",HR_Analytics[[#This Row],[Age]]&lt;=40,"30-40",HR_Analytics[[#This Row],[Age]]&lt;=60,"40-60")</f>
        <v>40-60</v>
      </c>
      <c r="C720" s="9" t="s">
        <v>17</v>
      </c>
      <c r="D720" s="9" t="s">
        <v>29</v>
      </c>
      <c r="E720" s="9" t="s">
        <v>19</v>
      </c>
      <c r="F720" s="3">
        <v>23</v>
      </c>
      <c r="G720" s="3" t="str" cm="1">
        <f t="array" ref="G720">_xlfn.IFS(HR_Analytics[[#This Row],[Distance From Home]]&lt;=5,"1-5",HR_Analytics[[#This Row],[Distance From Home]]&lt;=10,"5-10",HR_Analytics[[#This Row],[Distance From Home]]&lt;=15,"10-15",HR_Analytics[[#This Row],[Distance From Home]]&lt;=20,"15-20",HR_Analytics[[#This Row],[Distance From Home]]&gt;20,"Above 20")</f>
        <v>Above 20</v>
      </c>
      <c r="H720" s="3">
        <v>2</v>
      </c>
      <c r="I720" s="9" t="str">
        <f>VLOOKUP(H720,Mapping!$J$2:$K$6,2,0)</f>
        <v>College</v>
      </c>
      <c r="J720" s="9" t="s">
        <v>13</v>
      </c>
      <c r="K720" s="3">
        <v>1002</v>
      </c>
      <c r="L720" s="3">
        <v>4</v>
      </c>
      <c r="M720" s="9" t="str">
        <f>VLOOKUP(L720,Mapping!$A$2:$B$5,2,0)</f>
        <v>Satisfied</v>
      </c>
      <c r="N720" s="9" t="s">
        <v>20</v>
      </c>
      <c r="O720" s="3">
        <v>3</v>
      </c>
      <c r="P720" s="9" t="str">
        <f>VLOOKUP(O720,Mapping!$A$9:$B$12,2,0)</f>
        <v>High</v>
      </c>
      <c r="Q720" s="3">
        <v>2</v>
      </c>
      <c r="R720" s="9" t="str">
        <f>VLOOKUP(Q720,Mapping!$A$16:$B$20,2,0)</f>
        <v>Junior</v>
      </c>
      <c r="S720" s="9" t="s">
        <v>24</v>
      </c>
      <c r="T720" s="3">
        <v>1</v>
      </c>
      <c r="U720" s="9" t="str">
        <f>VLOOKUP(T720,Mapping!$E$9:$F$12,2,0)</f>
        <v>Very Dissatisfied</v>
      </c>
      <c r="V720" s="9" t="s">
        <v>22</v>
      </c>
      <c r="W720" s="5">
        <v>3633</v>
      </c>
      <c r="X720" s="3">
        <v>1</v>
      </c>
      <c r="Y720" s="9" t="s">
        <v>10</v>
      </c>
      <c r="Z720" s="4">
        <v>15</v>
      </c>
      <c r="AA720" s="24">
        <f>HR_Analytics[[#This Row],[Salary Hike]]/100</f>
        <v>0.15</v>
      </c>
      <c r="AB720" s="3">
        <v>3</v>
      </c>
      <c r="AC720" s="9" t="str">
        <f>VLOOKUP(AB720,Mapping!$E$2:$F$3,2,0)</f>
        <v>Excellent</v>
      </c>
      <c r="AD720" s="3">
        <v>3</v>
      </c>
      <c r="AE720" s="9" t="str">
        <f>VLOOKUP(AD720,Mapping!$E$16:$F$19,2,0)</f>
        <v>Neutral</v>
      </c>
      <c r="AF720" s="3">
        <v>1</v>
      </c>
      <c r="AG720" s="3">
        <v>9</v>
      </c>
      <c r="AH720" s="3" t="str" cm="1">
        <f t="array" ref="AH720">_xlfn.IFS(HR_Analytics[[#This Row],[Total Working Years]]&lt;=2,"0-2",HR_Analytics[[#This Row],[Total Working Years]]&lt;=5,"2-5",HR_Analytics[[#This Row],[Total Working Years]]&lt;=10,"5-10",HR_Analytics[[#This Row],[Total Working Years]]&lt;=20,"10-20",HR_Analytics[[#This Row],[Total Working Years]]&lt;=40,"20-40")</f>
        <v>5-10</v>
      </c>
      <c r="AI720" s="3">
        <v>2</v>
      </c>
      <c r="AJ720" s="3">
        <v>3</v>
      </c>
      <c r="AK720" s="9" t="str">
        <f>VLOOKUP(AJ720,Mapping!$J$10:$K$13,2,0)</f>
        <v>Better</v>
      </c>
      <c r="AL720" s="3">
        <v>9</v>
      </c>
      <c r="AM720" s="3" t="str" cm="1">
        <f t="array" ref="AM720">_xlfn.IFS(HR_Analytics[[#This Row],[Years At Company]]&lt;=2,"0-2",HR_Analytics[[#This Row],[Years At Company]]&lt;=5,"2-5",HR_Analytics[[#This Row],[Years At Company]]&lt;=10,"5-10",HR_Analytics[[#This Row],[Years At Company]]&lt;=20,"10-20",HR_Analytics[[#This Row],[Years At Company]]&lt;=40,"20-40")</f>
        <v>5-10</v>
      </c>
      <c r="AN720" s="3">
        <v>8</v>
      </c>
      <c r="AO720" s="3" t="str" cm="1">
        <f t="array" ref="AO720">_xlfn.IFS(HR_Analytics[[#This Row],[Years In Current Role]]&lt;=2,"0-2",HR_Analytics[[#This Row],[Years In Current Role]]&lt;=5,"2-5",HR_Analytics[[#This Row],[Years In Current Role]]&lt;=10,"5-10",HR_Analytics[[#This Row],[Years In Current Role]]&lt;=15,"10-15",HR_Analytics[[#This Row],[Years In Current Role]]&gt;15,"Above 15")</f>
        <v>5-10</v>
      </c>
      <c r="AP720" s="3">
        <v>0</v>
      </c>
      <c r="AQ720" s="14" t="str" cm="1">
        <f t="array" ref="AQ720">_xlfn.IFS(HR_Analytics[[#This Row],[Years Since Last Promotion]]&lt;=2,"0-2",HR_Analytics[[#This Row],[Years Since Last Promotion]]&lt;=5,"2-5",HR_Analytics[[#This Row],[Years Since Last Promotion]]&lt;=10,"5-10",HR_Analytics[[#This Row],[Years Since Last Promotion]]&lt;=15,"10-15")</f>
        <v>0-2</v>
      </c>
      <c r="AR720" s="14">
        <v>8</v>
      </c>
      <c r="AS720" s="3" t="str" cm="1">
        <f t="array" ref="AS7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21" spans="1:45" x14ac:dyDescent="0.25">
      <c r="A721" s="12">
        <v>47</v>
      </c>
      <c r="B721" s="12" t="str" cm="1">
        <f t="array" ref="B721">_xlfn.IFS(HR_Analytics[[#This Row],[Age]]&lt;=30,"Below 30",HR_Analytics[[#This Row],[Age]]&lt;=40,"30-40",HR_Analytics[[#This Row],[Age]]&lt;=60,"40-60")</f>
        <v>40-60</v>
      </c>
      <c r="C721" s="9" t="s">
        <v>17</v>
      </c>
      <c r="D721" s="9" t="s">
        <v>11</v>
      </c>
      <c r="E721" s="9" t="s">
        <v>12</v>
      </c>
      <c r="F721" s="3">
        <v>4</v>
      </c>
      <c r="G721" s="3" t="str" cm="1">
        <f t="array" ref="G721">_xlfn.IFS(HR_Analytics[[#This Row],[Distance From Home]]&lt;=5,"1-5",HR_Analytics[[#This Row],[Distance From Home]]&lt;=10,"5-10",HR_Analytics[[#This Row],[Distance From Home]]&lt;=15,"10-15",HR_Analytics[[#This Row],[Distance From Home]]&lt;=20,"15-20",HR_Analytics[[#This Row],[Distance From Home]]&gt;20,"Above 20")</f>
        <v>1-5</v>
      </c>
      <c r="H721" s="3">
        <v>2</v>
      </c>
      <c r="I721" s="9" t="str">
        <f>VLOOKUP(H721,Mapping!$J$2:$K$6,2,0)</f>
        <v>College</v>
      </c>
      <c r="J721" s="9" t="s">
        <v>13</v>
      </c>
      <c r="K721" s="3">
        <v>1003</v>
      </c>
      <c r="L721" s="3">
        <v>4</v>
      </c>
      <c r="M721" s="9" t="str">
        <f>VLOOKUP(L721,Mapping!$A$2:$B$5,2,0)</f>
        <v>Satisfied</v>
      </c>
      <c r="N721" s="9" t="s">
        <v>14</v>
      </c>
      <c r="O721" s="3">
        <v>3</v>
      </c>
      <c r="P721" s="9" t="str">
        <f>VLOOKUP(O721,Mapping!$A$9:$B$12,2,0)</f>
        <v>High</v>
      </c>
      <c r="Q721" s="3">
        <v>2</v>
      </c>
      <c r="R721" s="9" t="str">
        <f>VLOOKUP(Q721,Mapping!$A$16:$B$20,2,0)</f>
        <v>Junior</v>
      </c>
      <c r="S721" s="9" t="s">
        <v>15</v>
      </c>
      <c r="T721" s="3">
        <v>4</v>
      </c>
      <c r="U721" s="9" t="str">
        <f>VLOOKUP(T721,Mapping!$E$9:$F$12,2,0)</f>
        <v>Satisfied</v>
      </c>
      <c r="V721" s="9" t="s">
        <v>16</v>
      </c>
      <c r="W721" s="5">
        <v>4163</v>
      </c>
      <c r="X721" s="3">
        <v>1</v>
      </c>
      <c r="Y721" s="9" t="s">
        <v>10</v>
      </c>
      <c r="Z721" s="4">
        <v>17</v>
      </c>
      <c r="AA721" s="24">
        <f>HR_Analytics[[#This Row],[Salary Hike]]/100</f>
        <v>0.17</v>
      </c>
      <c r="AB721" s="3">
        <v>3</v>
      </c>
      <c r="AC721" s="9" t="str">
        <f>VLOOKUP(AB721,Mapping!$E$2:$F$3,2,0)</f>
        <v>Excellent</v>
      </c>
      <c r="AD721" s="3">
        <v>3</v>
      </c>
      <c r="AE721" s="9" t="str">
        <f>VLOOKUP(AD721,Mapping!$E$16:$F$19,2,0)</f>
        <v>Neutral</v>
      </c>
      <c r="AF721" s="3">
        <v>0</v>
      </c>
      <c r="AG721" s="3">
        <v>9</v>
      </c>
      <c r="AH721" s="3" t="str" cm="1">
        <f t="array" ref="AH721">_xlfn.IFS(HR_Analytics[[#This Row],[Total Working Years]]&lt;=2,"0-2",HR_Analytics[[#This Row],[Total Working Years]]&lt;=5,"2-5",HR_Analytics[[#This Row],[Total Working Years]]&lt;=10,"5-10",HR_Analytics[[#This Row],[Total Working Years]]&lt;=20,"10-20",HR_Analytics[[#This Row],[Total Working Years]]&lt;=40,"20-40")</f>
        <v>5-10</v>
      </c>
      <c r="AI721" s="3">
        <v>0</v>
      </c>
      <c r="AJ721" s="3">
        <v>3</v>
      </c>
      <c r="AK721" s="9" t="str">
        <f>VLOOKUP(AJ721,Mapping!$J$10:$K$13,2,0)</f>
        <v>Better</v>
      </c>
      <c r="AL721" s="3">
        <v>9</v>
      </c>
      <c r="AM721" s="3" t="str" cm="1">
        <f t="array" ref="AM721">_xlfn.IFS(HR_Analytics[[#This Row],[Years At Company]]&lt;=2,"0-2",HR_Analytics[[#This Row],[Years At Company]]&lt;=5,"2-5",HR_Analytics[[#This Row],[Years At Company]]&lt;=10,"5-10",HR_Analytics[[#This Row],[Years At Company]]&lt;=20,"10-20",HR_Analytics[[#This Row],[Years At Company]]&lt;=40,"20-40")</f>
        <v>5-10</v>
      </c>
      <c r="AN721" s="3">
        <v>0</v>
      </c>
      <c r="AO721" s="3" t="str" cm="1">
        <f t="array" ref="AO721">_xlfn.IFS(HR_Analytics[[#This Row],[Years In Current Role]]&lt;=2,"0-2",HR_Analytics[[#This Row],[Years In Current Role]]&lt;=5,"2-5",HR_Analytics[[#This Row],[Years In Current Role]]&lt;=10,"5-10",HR_Analytics[[#This Row],[Years In Current Role]]&lt;=15,"10-15",HR_Analytics[[#This Row],[Years In Current Role]]&gt;15,"Above 15")</f>
        <v>0-2</v>
      </c>
      <c r="AP721" s="3">
        <v>0</v>
      </c>
      <c r="AQ721" s="14" t="str" cm="1">
        <f t="array" ref="AQ721">_xlfn.IFS(HR_Analytics[[#This Row],[Years Since Last Promotion]]&lt;=2,"0-2",HR_Analytics[[#This Row],[Years Since Last Promotion]]&lt;=5,"2-5",HR_Analytics[[#This Row],[Years Since Last Promotion]]&lt;=10,"5-10",HR_Analytics[[#This Row],[Years Since Last Promotion]]&lt;=15,"10-15")</f>
        <v>0-2</v>
      </c>
      <c r="AR721" s="14">
        <v>7</v>
      </c>
      <c r="AS721" s="3" t="str" cm="1">
        <f t="array" ref="AS7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22" spans="1:45" x14ac:dyDescent="0.25">
      <c r="A722" s="12">
        <v>30</v>
      </c>
      <c r="B722" s="12" t="str" cm="1">
        <f t="array" ref="B722">_xlfn.IFS(HR_Analytics[[#This Row],[Age]]&lt;=30,"Below 30",HR_Analytics[[#This Row],[Age]]&lt;=40,"30-40",HR_Analytics[[#This Row],[Age]]&lt;=60,"40-60")</f>
        <v>Below 30</v>
      </c>
      <c r="C722" s="9" t="s">
        <v>10</v>
      </c>
      <c r="D722" s="9" t="s">
        <v>11</v>
      </c>
      <c r="E722" s="9" t="s">
        <v>19</v>
      </c>
      <c r="F722" s="3">
        <v>22</v>
      </c>
      <c r="G722" s="3" t="str" cm="1">
        <f t="array" ref="G722">_xlfn.IFS(HR_Analytics[[#This Row],[Distance From Home]]&lt;=5,"1-5",HR_Analytics[[#This Row],[Distance From Home]]&lt;=10,"5-10",HR_Analytics[[#This Row],[Distance From Home]]&lt;=15,"10-15",HR_Analytics[[#This Row],[Distance From Home]]&lt;=20,"15-20",HR_Analytics[[#This Row],[Distance From Home]]&gt;20,"Above 20")</f>
        <v>Above 20</v>
      </c>
      <c r="H722" s="3">
        <v>3</v>
      </c>
      <c r="I722" s="9" t="str">
        <f>VLOOKUP(H722,Mapping!$J$2:$K$6,2,0)</f>
        <v>Bachelors</v>
      </c>
      <c r="J722" s="9" t="s">
        <v>13</v>
      </c>
      <c r="K722" s="3">
        <v>1004</v>
      </c>
      <c r="L722" s="3">
        <v>1</v>
      </c>
      <c r="M722" s="9" t="str">
        <f>VLOOKUP(L722,Mapping!$A$2:$B$5,2,0)</f>
        <v>Very Dissatisfied</v>
      </c>
      <c r="N722" s="9" t="s">
        <v>14</v>
      </c>
      <c r="O722" s="3">
        <v>3</v>
      </c>
      <c r="P722" s="9" t="str">
        <f>VLOOKUP(O722,Mapping!$A$9:$B$12,2,0)</f>
        <v>High</v>
      </c>
      <c r="Q722" s="3">
        <v>1</v>
      </c>
      <c r="R722" s="9" t="str">
        <f>VLOOKUP(Q722,Mapping!$A$16:$B$20,2,0)</f>
        <v>Entry Level</v>
      </c>
      <c r="S722" s="9" t="s">
        <v>21</v>
      </c>
      <c r="T722" s="3">
        <v>3</v>
      </c>
      <c r="U722" s="9" t="str">
        <f>VLOOKUP(T722,Mapping!$E$9:$F$12,2,0)</f>
        <v>Neutral</v>
      </c>
      <c r="V722" s="9" t="s">
        <v>22</v>
      </c>
      <c r="W722" s="5">
        <v>2132</v>
      </c>
      <c r="X722" s="3">
        <v>4</v>
      </c>
      <c r="Y722" s="9" t="s">
        <v>10</v>
      </c>
      <c r="Z722" s="4">
        <v>11</v>
      </c>
      <c r="AA722" s="24">
        <f>HR_Analytics[[#This Row],[Salary Hike]]/100</f>
        <v>0.11</v>
      </c>
      <c r="AB722" s="3">
        <v>3</v>
      </c>
      <c r="AC722" s="9" t="str">
        <f>VLOOKUP(AB722,Mapping!$E$2:$F$3,2,0)</f>
        <v>Excellent</v>
      </c>
      <c r="AD722" s="3">
        <v>2</v>
      </c>
      <c r="AE722" s="9" t="str">
        <f>VLOOKUP(AD722,Mapping!$E$16:$F$19,2,0)</f>
        <v>Dissatisfied</v>
      </c>
      <c r="AF722" s="3">
        <v>0</v>
      </c>
      <c r="AG722" s="3">
        <v>7</v>
      </c>
      <c r="AH722" s="3" t="str" cm="1">
        <f t="array" ref="AH722">_xlfn.IFS(HR_Analytics[[#This Row],[Total Working Years]]&lt;=2,"0-2",HR_Analytics[[#This Row],[Total Working Years]]&lt;=5,"2-5",HR_Analytics[[#This Row],[Total Working Years]]&lt;=10,"5-10",HR_Analytics[[#This Row],[Total Working Years]]&lt;=20,"10-20",HR_Analytics[[#This Row],[Total Working Years]]&lt;=40,"20-40")</f>
        <v>5-10</v>
      </c>
      <c r="AI722" s="3">
        <v>2</v>
      </c>
      <c r="AJ722" s="3">
        <v>3</v>
      </c>
      <c r="AK722" s="9" t="str">
        <f>VLOOKUP(AJ722,Mapping!$J$10:$K$13,2,0)</f>
        <v>Better</v>
      </c>
      <c r="AL722" s="3">
        <v>5</v>
      </c>
      <c r="AM722" s="3" t="str" cm="1">
        <f t="array" ref="AM722">_xlfn.IFS(HR_Analytics[[#This Row],[Years At Company]]&lt;=2,"0-2",HR_Analytics[[#This Row],[Years At Company]]&lt;=5,"2-5",HR_Analytics[[#This Row],[Years At Company]]&lt;=10,"5-10",HR_Analytics[[#This Row],[Years At Company]]&lt;=20,"10-20",HR_Analytics[[#This Row],[Years At Company]]&lt;=40,"20-40")</f>
        <v>2-5</v>
      </c>
      <c r="AN722" s="3">
        <v>2</v>
      </c>
      <c r="AO722" s="3" t="str" cm="1">
        <f t="array" ref="AO722">_xlfn.IFS(HR_Analytics[[#This Row],[Years In Current Role]]&lt;=2,"0-2",HR_Analytics[[#This Row],[Years In Current Role]]&lt;=5,"2-5",HR_Analytics[[#This Row],[Years In Current Role]]&lt;=10,"5-10",HR_Analytics[[#This Row],[Years In Current Role]]&lt;=15,"10-15",HR_Analytics[[#This Row],[Years In Current Role]]&gt;15,"Above 15")</f>
        <v>0-2</v>
      </c>
      <c r="AP722" s="3">
        <v>0</v>
      </c>
      <c r="AQ722" s="14" t="str" cm="1">
        <f t="array" ref="AQ722">_xlfn.IFS(HR_Analytics[[#This Row],[Years Since Last Promotion]]&lt;=2,"0-2",HR_Analytics[[#This Row],[Years Since Last Promotion]]&lt;=5,"2-5",HR_Analytics[[#This Row],[Years Since Last Promotion]]&lt;=10,"5-10",HR_Analytics[[#This Row],[Years Since Last Promotion]]&lt;=15,"10-15")</f>
        <v>0-2</v>
      </c>
      <c r="AR722" s="14">
        <v>1</v>
      </c>
      <c r="AS722" s="3" t="str" cm="1">
        <f t="array" ref="AS7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23" spans="1:45" x14ac:dyDescent="0.25">
      <c r="A723" s="12">
        <v>50</v>
      </c>
      <c r="B723" s="12" t="str" cm="1">
        <f t="array" ref="B723">_xlfn.IFS(HR_Analytics[[#This Row],[Age]]&lt;=30,"Below 30",HR_Analytics[[#This Row],[Age]]&lt;=40,"30-40",HR_Analytics[[#This Row],[Age]]&lt;=60,"40-60")</f>
        <v>40-60</v>
      </c>
      <c r="C723" s="9" t="s">
        <v>17</v>
      </c>
      <c r="D723" s="9" t="s">
        <v>11</v>
      </c>
      <c r="E723" s="9" t="s">
        <v>19</v>
      </c>
      <c r="F723" s="3">
        <v>24</v>
      </c>
      <c r="G723" s="3" t="str" cm="1">
        <f t="array" ref="G723">_xlfn.IFS(HR_Analytics[[#This Row],[Distance From Home]]&lt;=5,"1-5",HR_Analytics[[#This Row],[Distance From Home]]&lt;=10,"5-10",HR_Analytics[[#This Row],[Distance From Home]]&lt;=15,"10-15",HR_Analytics[[#This Row],[Distance From Home]]&lt;=20,"15-20",HR_Analytics[[#This Row],[Distance From Home]]&gt;20,"Above 20")</f>
        <v>Above 20</v>
      </c>
      <c r="H723" s="3">
        <v>3</v>
      </c>
      <c r="I723" s="9" t="str">
        <f>VLOOKUP(H723,Mapping!$J$2:$K$6,2,0)</f>
        <v>Bachelors</v>
      </c>
      <c r="J723" s="9" t="s">
        <v>13</v>
      </c>
      <c r="K723" s="3">
        <v>1005</v>
      </c>
      <c r="L723" s="3">
        <v>4</v>
      </c>
      <c r="M723" s="9" t="str">
        <f>VLOOKUP(L723,Mapping!$A$2:$B$5,2,0)</f>
        <v>Satisfied</v>
      </c>
      <c r="N723" s="9" t="s">
        <v>20</v>
      </c>
      <c r="O723" s="3">
        <v>3</v>
      </c>
      <c r="P723" s="9" t="str">
        <f>VLOOKUP(O723,Mapping!$A$9:$B$12,2,0)</f>
        <v>High</v>
      </c>
      <c r="Q723" s="3">
        <v>4</v>
      </c>
      <c r="R723" s="9" t="str">
        <f>VLOOKUP(Q723,Mapping!$A$16:$B$20,2,0)</f>
        <v>Senior</v>
      </c>
      <c r="S723" s="9" t="s">
        <v>27</v>
      </c>
      <c r="T723" s="3">
        <v>3</v>
      </c>
      <c r="U723" s="9" t="str">
        <f>VLOOKUP(T723,Mapping!$E$9:$F$12,2,0)</f>
        <v>Neutral</v>
      </c>
      <c r="V723" s="9" t="s">
        <v>22</v>
      </c>
      <c r="W723" s="5">
        <v>13973</v>
      </c>
      <c r="X723" s="3">
        <v>3</v>
      </c>
      <c r="Y723" s="9" t="s">
        <v>10</v>
      </c>
      <c r="Z723" s="4">
        <v>18</v>
      </c>
      <c r="AA723" s="24">
        <f>HR_Analytics[[#This Row],[Salary Hike]]/100</f>
        <v>0.18</v>
      </c>
      <c r="AB723" s="3">
        <v>3</v>
      </c>
      <c r="AC723" s="9" t="str">
        <f>VLOOKUP(AB723,Mapping!$E$2:$F$3,2,0)</f>
        <v>Excellent</v>
      </c>
      <c r="AD723" s="3">
        <v>4</v>
      </c>
      <c r="AE723" s="9" t="str">
        <f>VLOOKUP(AD723,Mapping!$E$16:$F$19,2,0)</f>
        <v>Satisfied</v>
      </c>
      <c r="AF723" s="3">
        <v>1</v>
      </c>
      <c r="AG723" s="3">
        <v>22</v>
      </c>
      <c r="AH723" s="3" t="str" cm="1">
        <f t="array" ref="AH723">_xlfn.IFS(HR_Analytics[[#This Row],[Total Working Years]]&lt;=2,"0-2",HR_Analytics[[#This Row],[Total Working Years]]&lt;=5,"2-5",HR_Analytics[[#This Row],[Total Working Years]]&lt;=10,"5-10",HR_Analytics[[#This Row],[Total Working Years]]&lt;=20,"10-20",HR_Analytics[[#This Row],[Total Working Years]]&lt;=40,"20-40")</f>
        <v>20-40</v>
      </c>
      <c r="AI723" s="3">
        <v>2</v>
      </c>
      <c r="AJ723" s="3">
        <v>3</v>
      </c>
      <c r="AK723" s="9" t="str">
        <f>VLOOKUP(AJ723,Mapping!$J$10:$K$13,2,0)</f>
        <v>Better</v>
      </c>
      <c r="AL723" s="3">
        <v>12</v>
      </c>
      <c r="AM723" s="3" t="str" cm="1">
        <f t="array" ref="AM723">_xlfn.IFS(HR_Analytics[[#This Row],[Years At Company]]&lt;=2,"0-2",HR_Analytics[[#This Row],[Years At Company]]&lt;=5,"2-5",HR_Analytics[[#This Row],[Years At Company]]&lt;=10,"5-10",HR_Analytics[[#This Row],[Years At Company]]&lt;=20,"10-20",HR_Analytics[[#This Row],[Years At Company]]&lt;=40,"20-40")</f>
        <v>10-20</v>
      </c>
      <c r="AN723" s="3">
        <v>11</v>
      </c>
      <c r="AO723" s="3" t="str" cm="1">
        <f t="array" ref="AO723">_xlfn.IFS(HR_Analytics[[#This Row],[Years In Current Role]]&lt;=2,"0-2",HR_Analytics[[#This Row],[Years In Current Role]]&lt;=5,"2-5",HR_Analytics[[#This Row],[Years In Current Role]]&lt;=10,"5-10",HR_Analytics[[#This Row],[Years In Current Role]]&lt;=15,"10-15",HR_Analytics[[#This Row],[Years In Current Role]]&gt;15,"Above 15")</f>
        <v>10-15</v>
      </c>
      <c r="AP723" s="3">
        <v>1</v>
      </c>
      <c r="AQ723" s="14" t="str" cm="1">
        <f t="array" ref="AQ723">_xlfn.IFS(HR_Analytics[[#This Row],[Years Since Last Promotion]]&lt;=2,"0-2",HR_Analytics[[#This Row],[Years Since Last Promotion]]&lt;=5,"2-5",HR_Analytics[[#This Row],[Years Since Last Promotion]]&lt;=10,"5-10",HR_Analytics[[#This Row],[Years Since Last Promotion]]&lt;=15,"10-15")</f>
        <v>0-2</v>
      </c>
      <c r="AR723" s="14">
        <v>5</v>
      </c>
      <c r="AS723" s="3" t="str" cm="1">
        <f t="array" ref="AS7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24" spans="1:45" x14ac:dyDescent="0.25">
      <c r="A724" s="12">
        <v>38</v>
      </c>
      <c r="B724" s="12" t="str" cm="1">
        <f t="array" ref="B724">_xlfn.IFS(HR_Analytics[[#This Row],[Age]]&lt;=30,"Below 30",HR_Analytics[[#This Row],[Age]]&lt;=40,"30-40",HR_Analytics[[#This Row],[Age]]&lt;=60,"40-60")</f>
        <v>30-40</v>
      </c>
      <c r="C724" s="9" t="s">
        <v>17</v>
      </c>
      <c r="D724" s="9" t="s">
        <v>18</v>
      </c>
      <c r="E724" s="9" t="s">
        <v>19</v>
      </c>
      <c r="F724" s="3">
        <v>10</v>
      </c>
      <c r="G724" s="3" t="str" cm="1">
        <f t="array" ref="G724">_xlfn.IFS(HR_Analytics[[#This Row],[Distance From Home]]&lt;=5,"1-5",HR_Analytics[[#This Row],[Distance From Home]]&lt;=10,"5-10",HR_Analytics[[#This Row],[Distance From Home]]&lt;=15,"10-15",HR_Analytics[[#This Row],[Distance From Home]]&lt;=20,"15-20",HR_Analytics[[#This Row],[Distance From Home]]&gt;20,"Above 20")</f>
        <v>5-10</v>
      </c>
      <c r="H724" s="3">
        <v>1</v>
      </c>
      <c r="I724" s="9" t="str">
        <f>VLOOKUP(H724,Mapping!$J$2:$K$6,2,0)</f>
        <v>Below College</v>
      </c>
      <c r="J724" s="9" t="s">
        <v>25</v>
      </c>
      <c r="K724" s="3">
        <v>1006</v>
      </c>
      <c r="L724" s="3">
        <v>3</v>
      </c>
      <c r="M724" s="9" t="str">
        <f>VLOOKUP(L724,Mapping!$A$2:$B$5,2,0)</f>
        <v>Neutral</v>
      </c>
      <c r="N724" s="9" t="s">
        <v>20</v>
      </c>
      <c r="O724" s="3">
        <v>3</v>
      </c>
      <c r="P724" s="9" t="str">
        <f>VLOOKUP(O724,Mapping!$A$9:$B$12,2,0)</f>
        <v>High</v>
      </c>
      <c r="Q724" s="3">
        <v>1</v>
      </c>
      <c r="R724" s="9" t="str">
        <f>VLOOKUP(Q724,Mapping!$A$16:$B$20,2,0)</f>
        <v>Entry Level</v>
      </c>
      <c r="S724" s="9" t="s">
        <v>21</v>
      </c>
      <c r="T724" s="3">
        <v>3</v>
      </c>
      <c r="U724" s="9" t="str">
        <f>VLOOKUP(T724,Mapping!$E$9:$F$12,2,0)</f>
        <v>Neutral</v>
      </c>
      <c r="V724" s="9" t="s">
        <v>22</v>
      </c>
      <c r="W724" s="5">
        <v>2684</v>
      </c>
      <c r="X724" s="3">
        <v>0</v>
      </c>
      <c r="Y724" s="9" t="s">
        <v>17</v>
      </c>
      <c r="Z724" s="4">
        <v>17</v>
      </c>
      <c r="AA724" s="24">
        <f>HR_Analytics[[#This Row],[Salary Hike]]/100</f>
        <v>0.17</v>
      </c>
      <c r="AB724" s="3">
        <v>3</v>
      </c>
      <c r="AC724" s="9" t="str">
        <f>VLOOKUP(AB724,Mapping!$E$2:$F$3,2,0)</f>
        <v>Excellent</v>
      </c>
      <c r="AD724" s="3">
        <v>2</v>
      </c>
      <c r="AE724" s="9" t="str">
        <f>VLOOKUP(AD724,Mapping!$E$16:$F$19,2,0)</f>
        <v>Dissatisfied</v>
      </c>
      <c r="AF724" s="3">
        <v>1</v>
      </c>
      <c r="AG724" s="3">
        <v>3</v>
      </c>
      <c r="AH724" s="3" t="str" cm="1">
        <f t="array" ref="AH724">_xlfn.IFS(HR_Analytics[[#This Row],[Total Working Years]]&lt;=2,"0-2",HR_Analytics[[#This Row],[Total Working Years]]&lt;=5,"2-5",HR_Analytics[[#This Row],[Total Working Years]]&lt;=10,"5-10",HR_Analytics[[#This Row],[Total Working Years]]&lt;=20,"10-20",HR_Analytics[[#This Row],[Total Working Years]]&lt;=40,"20-40")</f>
        <v>2-5</v>
      </c>
      <c r="AI724" s="3">
        <v>0</v>
      </c>
      <c r="AJ724" s="3">
        <v>2</v>
      </c>
      <c r="AK724" s="9" t="str">
        <f>VLOOKUP(AJ724,Mapping!$J$10:$K$13,2,0)</f>
        <v>Good</v>
      </c>
      <c r="AL724" s="3">
        <v>2</v>
      </c>
      <c r="AM724" s="3" t="str" cm="1">
        <f t="array" ref="AM724">_xlfn.IFS(HR_Analytics[[#This Row],[Years At Company]]&lt;=2,"0-2",HR_Analytics[[#This Row],[Years At Company]]&lt;=5,"2-5",HR_Analytics[[#This Row],[Years At Company]]&lt;=10,"5-10",HR_Analytics[[#This Row],[Years At Company]]&lt;=20,"10-20",HR_Analytics[[#This Row],[Years At Company]]&lt;=40,"20-40")</f>
        <v>0-2</v>
      </c>
      <c r="AN724" s="3">
        <v>1</v>
      </c>
      <c r="AO724" s="3" t="str" cm="1">
        <f t="array" ref="AO724">_xlfn.IFS(HR_Analytics[[#This Row],[Years In Current Role]]&lt;=2,"0-2",HR_Analytics[[#This Row],[Years In Current Role]]&lt;=5,"2-5",HR_Analytics[[#This Row],[Years In Current Role]]&lt;=10,"5-10",HR_Analytics[[#This Row],[Years In Current Role]]&lt;=15,"10-15",HR_Analytics[[#This Row],[Years In Current Role]]&gt;15,"Above 15")</f>
        <v>0-2</v>
      </c>
      <c r="AP724" s="3">
        <v>0</v>
      </c>
      <c r="AQ724" s="14" t="str" cm="1">
        <f t="array" ref="AQ724">_xlfn.IFS(HR_Analytics[[#This Row],[Years Since Last Promotion]]&lt;=2,"0-2",HR_Analytics[[#This Row],[Years Since Last Promotion]]&lt;=5,"2-5",HR_Analytics[[#This Row],[Years Since Last Promotion]]&lt;=10,"5-10",HR_Analytics[[#This Row],[Years Since Last Promotion]]&lt;=15,"10-15")</f>
        <v>0-2</v>
      </c>
      <c r="AR724" s="14">
        <v>2</v>
      </c>
      <c r="AS724" s="3" t="str" cm="1">
        <f t="array" ref="AS7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25" spans="1:45" x14ac:dyDescent="0.25">
      <c r="A725" s="12">
        <v>46</v>
      </c>
      <c r="B725" s="12" t="str" cm="1">
        <f t="array" ref="B725">_xlfn.IFS(HR_Analytics[[#This Row],[Age]]&lt;=30,"Below 30",HR_Analytics[[#This Row],[Age]]&lt;=40,"30-40",HR_Analytics[[#This Row],[Age]]&lt;=60,"40-60")</f>
        <v>40-60</v>
      </c>
      <c r="C725" s="9" t="s">
        <v>17</v>
      </c>
      <c r="D725" s="9" t="s">
        <v>11</v>
      </c>
      <c r="E725" s="9" t="s">
        <v>19</v>
      </c>
      <c r="F725" s="3">
        <v>7</v>
      </c>
      <c r="G725" s="3" t="str" cm="1">
        <f t="array" ref="G725">_xlfn.IFS(HR_Analytics[[#This Row],[Distance From Home]]&lt;=5,"1-5",HR_Analytics[[#This Row],[Distance From Home]]&lt;=10,"5-10",HR_Analytics[[#This Row],[Distance From Home]]&lt;=15,"10-15",HR_Analytics[[#This Row],[Distance From Home]]&lt;=20,"15-20",HR_Analytics[[#This Row],[Distance From Home]]&gt;20,"Above 20")</f>
        <v>5-10</v>
      </c>
      <c r="H725" s="3">
        <v>2</v>
      </c>
      <c r="I725" s="9" t="str">
        <f>VLOOKUP(H725,Mapping!$J$2:$K$6,2,0)</f>
        <v>College</v>
      </c>
      <c r="J725" s="9" t="s">
        <v>25</v>
      </c>
      <c r="K725" s="3">
        <v>1007</v>
      </c>
      <c r="L725" s="3">
        <v>4</v>
      </c>
      <c r="M725" s="9" t="str">
        <f>VLOOKUP(L725,Mapping!$A$2:$B$5,2,0)</f>
        <v>Satisfied</v>
      </c>
      <c r="N725" s="9" t="s">
        <v>20</v>
      </c>
      <c r="O725" s="3">
        <v>3</v>
      </c>
      <c r="P725" s="9" t="str">
        <f>VLOOKUP(O725,Mapping!$A$9:$B$12,2,0)</f>
        <v>High</v>
      </c>
      <c r="Q725" s="3">
        <v>3</v>
      </c>
      <c r="R725" s="9" t="str">
        <f>VLOOKUP(Q725,Mapping!$A$16:$B$20,2,0)</f>
        <v>Mid Level</v>
      </c>
      <c r="S725" s="9" t="s">
        <v>27</v>
      </c>
      <c r="T725" s="3">
        <v>3</v>
      </c>
      <c r="U725" s="9" t="str">
        <f>VLOOKUP(T725,Mapping!$E$9:$F$12,2,0)</f>
        <v>Neutral</v>
      </c>
      <c r="V725" s="9" t="s">
        <v>26</v>
      </c>
      <c r="W725" s="5">
        <v>10845</v>
      </c>
      <c r="X725" s="3">
        <v>6</v>
      </c>
      <c r="Y725" s="9" t="s">
        <v>17</v>
      </c>
      <c r="Z725" s="4">
        <v>13</v>
      </c>
      <c r="AA725" s="24">
        <f>HR_Analytics[[#This Row],[Salary Hike]]/100</f>
        <v>0.13</v>
      </c>
      <c r="AB725" s="3">
        <v>3</v>
      </c>
      <c r="AC725" s="9" t="str">
        <f>VLOOKUP(AB725,Mapping!$E$2:$F$3,2,0)</f>
        <v>Excellent</v>
      </c>
      <c r="AD725" s="3">
        <v>2</v>
      </c>
      <c r="AE725" s="9" t="str">
        <f>VLOOKUP(AD725,Mapping!$E$16:$F$19,2,0)</f>
        <v>Dissatisfied</v>
      </c>
      <c r="AF725" s="3">
        <v>1</v>
      </c>
      <c r="AG725" s="3">
        <v>13</v>
      </c>
      <c r="AH725" s="3" t="str" cm="1">
        <f t="array" ref="AH725">_xlfn.IFS(HR_Analytics[[#This Row],[Total Working Years]]&lt;=2,"0-2",HR_Analytics[[#This Row],[Total Working Years]]&lt;=5,"2-5",HR_Analytics[[#This Row],[Total Working Years]]&lt;=10,"5-10",HR_Analytics[[#This Row],[Total Working Years]]&lt;=20,"10-20",HR_Analytics[[#This Row],[Total Working Years]]&lt;=40,"20-40")</f>
        <v>10-20</v>
      </c>
      <c r="AI725" s="3">
        <v>3</v>
      </c>
      <c r="AJ725" s="3">
        <v>3</v>
      </c>
      <c r="AK725" s="9" t="str">
        <f>VLOOKUP(AJ725,Mapping!$J$10:$K$13,2,0)</f>
        <v>Better</v>
      </c>
      <c r="AL725" s="3">
        <v>8</v>
      </c>
      <c r="AM725" s="3" t="str" cm="1">
        <f t="array" ref="AM725">_xlfn.IFS(HR_Analytics[[#This Row],[Years At Company]]&lt;=2,"0-2",HR_Analytics[[#This Row],[Years At Company]]&lt;=5,"2-5",HR_Analytics[[#This Row],[Years At Company]]&lt;=10,"5-10",HR_Analytics[[#This Row],[Years At Company]]&lt;=20,"10-20",HR_Analytics[[#This Row],[Years At Company]]&lt;=40,"20-40")</f>
        <v>5-10</v>
      </c>
      <c r="AN725" s="3">
        <v>7</v>
      </c>
      <c r="AO725" s="3" t="str" cm="1">
        <f t="array" ref="AO725">_xlfn.IFS(HR_Analytics[[#This Row],[Years In Current Role]]&lt;=2,"0-2",HR_Analytics[[#This Row],[Years In Current Role]]&lt;=5,"2-5",HR_Analytics[[#This Row],[Years In Current Role]]&lt;=10,"5-10",HR_Analytics[[#This Row],[Years In Current Role]]&lt;=15,"10-15",HR_Analytics[[#This Row],[Years In Current Role]]&gt;15,"Above 15")</f>
        <v>5-10</v>
      </c>
      <c r="AP725" s="3">
        <v>0</v>
      </c>
      <c r="AQ725" s="14" t="str" cm="1">
        <f t="array" ref="AQ725">_xlfn.IFS(HR_Analytics[[#This Row],[Years Since Last Promotion]]&lt;=2,"0-2",HR_Analytics[[#This Row],[Years Since Last Promotion]]&lt;=5,"2-5",HR_Analytics[[#This Row],[Years Since Last Promotion]]&lt;=10,"5-10",HR_Analytics[[#This Row],[Years Since Last Promotion]]&lt;=15,"10-15")</f>
        <v>0-2</v>
      </c>
      <c r="AR725" s="14">
        <v>7</v>
      </c>
      <c r="AS725" s="3" t="str" cm="1">
        <f t="array" ref="AS7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26" spans="1:45" x14ac:dyDescent="0.25">
      <c r="A726" s="12">
        <v>24</v>
      </c>
      <c r="B726" s="12" t="str" cm="1">
        <f t="array" ref="B726">_xlfn.IFS(HR_Analytics[[#This Row],[Age]]&lt;=30,"Below 30",HR_Analytics[[#This Row],[Age]]&lt;=40,"30-40",HR_Analytics[[#This Row],[Age]]&lt;=60,"40-60")</f>
        <v>Below 30</v>
      </c>
      <c r="C726" s="9" t="s">
        <v>17</v>
      </c>
      <c r="D726" s="9" t="s">
        <v>11</v>
      </c>
      <c r="E726" s="9" t="s">
        <v>19</v>
      </c>
      <c r="F726" s="3">
        <v>17</v>
      </c>
      <c r="G726" s="3" t="str" cm="1">
        <f t="array" ref="G726">_xlfn.IFS(HR_Analytics[[#This Row],[Distance From Home]]&lt;=5,"1-5",HR_Analytics[[#This Row],[Distance From Home]]&lt;=10,"5-10",HR_Analytics[[#This Row],[Distance From Home]]&lt;=15,"10-15",HR_Analytics[[#This Row],[Distance From Home]]&lt;=20,"15-20",HR_Analytics[[#This Row],[Distance From Home]]&gt;20,"Above 20")</f>
        <v>15-20</v>
      </c>
      <c r="H726" s="3">
        <v>1</v>
      </c>
      <c r="I726" s="9" t="str">
        <f>VLOOKUP(H726,Mapping!$J$2:$K$6,2,0)</f>
        <v>Below College</v>
      </c>
      <c r="J726" s="9" t="s">
        <v>25</v>
      </c>
      <c r="K726" s="3">
        <v>1009</v>
      </c>
      <c r="L726" s="3">
        <v>4</v>
      </c>
      <c r="M726" s="9" t="str">
        <f>VLOOKUP(L726,Mapping!$A$2:$B$5,2,0)</f>
        <v>Satisfied</v>
      </c>
      <c r="N726" s="9" t="s">
        <v>14</v>
      </c>
      <c r="O726" s="3">
        <v>2</v>
      </c>
      <c r="P726" s="9" t="str">
        <f>VLOOKUP(O726,Mapping!$A$9:$B$12,2,0)</f>
        <v>Medium</v>
      </c>
      <c r="Q726" s="3">
        <v>2</v>
      </c>
      <c r="R726" s="9" t="str">
        <f>VLOOKUP(Q726,Mapping!$A$16:$B$20,2,0)</f>
        <v>Junior</v>
      </c>
      <c r="S726" s="9" t="s">
        <v>27</v>
      </c>
      <c r="T726" s="3">
        <v>3</v>
      </c>
      <c r="U726" s="9" t="str">
        <f>VLOOKUP(T726,Mapping!$E$9:$F$12,2,0)</f>
        <v>Neutral</v>
      </c>
      <c r="V726" s="9" t="s">
        <v>26</v>
      </c>
      <c r="W726" s="5">
        <v>4377</v>
      </c>
      <c r="X726" s="3">
        <v>1</v>
      </c>
      <c r="Y726" s="9" t="s">
        <v>17</v>
      </c>
      <c r="Z726" s="4">
        <v>15</v>
      </c>
      <c r="AA726" s="24">
        <f>HR_Analytics[[#This Row],[Salary Hike]]/100</f>
        <v>0.15</v>
      </c>
      <c r="AB726" s="3">
        <v>3</v>
      </c>
      <c r="AC726" s="9" t="str">
        <f>VLOOKUP(AB726,Mapping!$E$2:$F$3,2,0)</f>
        <v>Excellent</v>
      </c>
      <c r="AD726" s="3">
        <v>2</v>
      </c>
      <c r="AE726" s="9" t="str">
        <f>VLOOKUP(AD726,Mapping!$E$16:$F$19,2,0)</f>
        <v>Dissatisfied</v>
      </c>
      <c r="AF726" s="3">
        <v>2</v>
      </c>
      <c r="AG726" s="3">
        <v>5</v>
      </c>
      <c r="AH726" s="3" t="str" cm="1">
        <f t="array" ref="AH726">_xlfn.IFS(HR_Analytics[[#This Row],[Total Working Years]]&lt;=2,"0-2",HR_Analytics[[#This Row],[Total Working Years]]&lt;=5,"2-5",HR_Analytics[[#This Row],[Total Working Years]]&lt;=10,"5-10",HR_Analytics[[#This Row],[Total Working Years]]&lt;=20,"10-20",HR_Analytics[[#This Row],[Total Working Years]]&lt;=40,"20-40")</f>
        <v>2-5</v>
      </c>
      <c r="AI726" s="3">
        <v>6</v>
      </c>
      <c r="AJ726" s="3">
        <v>3</v>
      </c>
      <c r="AK726" s="9" t="str">
        <f>VLOOKUP(AJ726,Mapping!$J$10:$K$13,2,0)</f>
        <v>Better</v>
      </c>
      <c r="AL726" s="3">
        <v>4</v>
      </c>
      <c r="AM726" s="3" t="str" cm="1">
        <f t="array" ref="AM726">_xlfn.IFS(HR_Analytics[[#This Row],[Years At Company]]&lt;=2,"0-2",HR_Analytics[[#This Row],[Years At Company]]&lt;=5,"2-5",HR_Analytics[[#This Row],[Years At Company]]&lt;=10,"5-10",HR_Analytics[[#This Row],[Years At Company]]&lt;=20,"10-20",HR_Analytics[[#This Row],[Years At Company]]&lt;=40,"20-40")</f>
        <v>2-5</v>
      </c>
      <c r="AN726" s="3">
        <v>2</v>
      </c>
      <c r="AO726" s="3" t="str" cm="1">
        <f t="array" ref="AO726">_xlfn.IFS(HR_Analytics[[#This Row],[Years In Current Role]]&lt;=2,"0-2",HR_Analytics[[#This Row],[Years In Current Role]]&lt;=5,"2-5",HR_Analytics[[#This Row],[Years In Current Role]]&lt;=10,"5-10",HR_Analytics[[#This Row],[Years In Current Role]]&lt;=15,"10-15",HR_Analytics[[#This Row],[Years In Current Role]]&gt;15,"Above 15")</f>
        <v>0-2</v>
      </c>
      <c r="AP726" s="3">
        <v>3</v>
      </c>
      <c r="AQ726" s="14" t="str" cm="1">
        <f t="array" ref="AQ726">_xlfn.IFS(HR_Analytics[[#This Row],[Years Since Last Promotion]]&lt;=2,"0-2",HR_Analytics[[#This Row],[Years Since Last Promotion]]&lt;=5,"2-5",HR_Analytics[[#This Row],[Years Since Last Promotion]]&lt;=10,"5-10",HR_Analytics[[#This Row],[Years Since Last Promotion]]&lt;=15,"10-15")</f>
        <v>2-5</v>
      </c>
      <c r="AR726" s="14">
        <v>2</v>
      </c>
      <c r="AS726" s="3" t="str" cm="1">
        <f t="array" ref="AS7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27" spans="1:45" x14ac:dyDescent="0.25">
      <c r="A727" s="12">
        <v>35</v>
      </c>
      <c r="B727" s="12" t="str" cm="1">
        <f t="array" ref="B727">_xlfn.IFS(HR_Analytics[[#This Row],[Age]]&lt;=30,"Below 30",HR_Analytics[[#This Row],[Age]]&lt;=40,"30-40",HR_Analytics[[#This Row],[Age]]&lt;=60,"40-60")</f>
        <v>30-40</v>
      </c>
      <c r="C727" s="9" t="s">
        <v>10</v>
      </c>
      <c r="D727" s="9" t="s">
        <v>11</v>
      </c>
      <c r="E727" s="9" t="s">
        <v>19</v>
      </c>
      <c r="F727" s="3">
        <v>14</v>
      </c>
      <c r="G727" s="3" t="str" cm="1">
        <f t="array" ref="G727">_xlfn.IFS(HR_Analytics[[#This Row],[Distance From Home]]&lt;=5,"1-5",HR_Analytics[[#This Row],[Distance From Home]]&lt;=10,"5-10",HR_Analytics[[#This Row],[Distance From Home]]&lt;=15,"10-15",HR_Analytics[[#This Row],[Distance From Home]]&lt;=20,"15-20",HR_Analytics[[#This Row],[Distance From Home]]&gt;20,"Above 20")</f>
        <v>10-15</v>
      </c>
      <c r="H727" s="3">
        <v>4</v>
      </c>
      <c r="I727" s="9" t="str">
        <f>VLOOKUP(H727,Mapping!$J$2:$K$6,2,0)</f>
        <v>Masters</v>
      </c>
      <c r="J727" s="9" t="s">
        <v>23</v>
      </c>
      <c r="K727" s="3">
        <v>1010</v>
      </c>
      <c r="L727" s="3">
        <v>3</v>
      </c>
      <c r="M727" s="9" t="str">
        <f>VLOOKUP(L727,Mapping!$A$2:$B$5,2,0)</f>
        <v>Neutral</v>
      </c>
      <c r="N727" s="9" t="s">
        <v>20</v>
      </c>
      <c r="O727" s="3">
        <v>2</v>
      </c>
      <c r="P727" s="9" t="str">
        <f>VLOOKUP(O727,Mapping!$A$9:$B$12,2,0)</f>
        <v>Medium</v>
      </c>
      <c r="Q727" s="3">
        <v>1</v>
      </c>
      <c r="R727" s="9" t="str">
        <f>VLOOKUP(Q727,Mapping!$A$16:$B$20,2,0)</f>
        <v>Entry Level</v>
      </c>
      <c r="S727" s="9" t="s">
        <v>24</v>
      </c>
      <c r="T727" s="3">
        <v>2</v>
      </c>
      <c r="U727" s="9" t="str">
        <f>VLOOKUP(T727,Mapping!$E$9:$F$12,2,0)</f>
        <v>Dissatisfied</v>
      </c>
      <c r="V727" s="9" t="s">
        <v>26</v>
      </c>
      <c r="W727" s="5">
        <v>3743</v>
      </c>
      <c r="X727" s="3">
        <v>1</v>
      </c>
      <c r="Y727" s="9" t="s">
        <v>10</v>
      </c>
      <c r="Z727" s="4">
        <v>24</v>
      </c>
      <c r="AA727" s="24">
        <f>HR_Analytics[[#This Row],[Salary Hike]]/100</f>
        <v>0.24</v>
      </c>
      <c r="AB727" s="3">
        <v>4</v>
      </c>
      <c r="AC727" s="9" t="str">
        <f>VLOOKUP(AB727,Mapping!$E$2:$F$3,2,0)</f>
        <v>Outstanding</v>
      </c>
      <c r="AD727" s="3">
        <v>4</v>
      </c>
      <c r="AE727" s="9" t="str">
        <f>VLOOKUP(AD727,Mapping!$E$16:$F$19,2,0)</f>
        <v>Satisfied</v>
      </c>
      <c r="AF727" s="3">
        <v>1</v>
      </c>
      <c r="AG727" s="3">
        <v>5</v>
      </c>
      <c r="AH727" s="3" t="str" cm="1">
        <f t="array" ref="AH727">_xlfn.IFS(HR_Analytics[[#This Row],[Total Working Years]]&lt;=2,"0-2",HR_Analytics[[#This Row],[Total Working Years]]&lt;=5,"2-5",HR_Analytics[[#This Row],[Total Working Years]]&lt;=10,"5-10",HR_Analytics[[#This Row],[Total Working Years]]&lt;=20,"10-20",HR_Analytics[[#This Row],[Total Working Years]]&lt;=40,"20-40")</f>
        <v>2-5</v>
      </c>
      <c r="AI727" s="3">
        <v>2</v>
      </c>
      <c r="AJ727" s="3">
        <v>1</v>
      </c>
      <c r="AK727" s="9" t="str">
        <f>VLOOKUP(AJ727,Mapping!$J$10:$K$13,2,0)</f>
        <v>Bad</v>
      </c>
      <c r="AL727" s="3">
        <v>4</v>
      </c>
      <c r="AM727" s="3" t="str" cm="1">
        <f t="array" ref="AM727">_xlfn.IFS(HR_Analytics[[#This Row],[Years At Company]]&lt;=2,"0-2",HR_Analytics[[#This Row],[Years At Company]]&lt;=5,"2-5",HR_Analytics[[#This Row],[Years At Company]]&lt;=10,"5-10",HR_Analytics[[#This Row],[Years At Company]]&lt;=20,"10-20",HR_Analytics[[#This Row],[Years At Company]]&lt;=40,"20-40")</f>
        <v>2-5</v>
      </c>
      <c r="AN727" s="3">
        <v>2</v>
      </c>
      <c r="AO727" s="3" t="str" cm="1">
        <f t="array" ref="AO727">_xlfn.IFS(HR_Analytics[[#This Row],[Years In Current Role]]&lt;=2,"0-2",HR_Analytics[[#This Row],[Years In Current Role]]&lt;=5,"2-5",HR_Analytics[[#This Row],[Years In Current Role]]&lt;=10,"5-10",HR_Analytics[[#This Row],[Years In Current Role]]&lt;=15,"10-15",HR_Analytics[[#This Row],[Years In Current Role]]&gt;15,"Above 15")</f>
        <v>0-2</v>
      </c>
      <c r="AP727" s="3">
        <v>0</v>
      </c>
      <c r="AQ727" s="14" t="str" cm="1">
        <f t="array" ref="AQ727">_xlfn.IFS(HR_Analytics[[#This Row],[Years Since Last Promotion]]&lt;=2,"0-2",HR_Analytics[[#This Row],[Years Since Last Promotion]]&lt;=5,"2-5",HR_Analytics[[#This Row],[Years Since Last Promotion]]&lt;=10,"5-10",HR_Analytics[[#This Row],[Years Since Last Promotion]]&lt;=15,"10-15")</f>
        <v>0-2</v>
      </c>
      <c r="AR727" s="14">
        <v>2</v>
      </c>
      <c r="AS727" s="3" t="str" cm="1">
        <f t="array" ref="AS7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28" spans="1:45" x14ac:dyDescent="0.25">
      <c r="A728" s="12">
        <v>31</v>
      </c>
      <c r="B728" s="12" t="str" cm="1">
        <f t="array" ref="B728">_xlfn.IFS(HR_Analytics[[#This Row],[Age]]&lt;=30,"Below 30",HR_Analytics[[#This Row],[Age]]&lt;=40,"30-40",HR_Analytics[[#This Row],[Age]]&lt;=60,"40-60")</f>
        <v>30-40</v>
      </c>
      <c r="C728" s="9" t="s">
        <v>17</v>
      </c>
      <c r="D728" s="9" t="s">
        <v>18</v>
      </c>
      <c r="E728" s="9" t="s">
        <v>19</v>
      </c>
      <c r="F728" s="3">
        <v>1</v>
      </c>
      <c r="G728" s="3" t="str" cm="1">
        <f t="array" ref="G728">_xlfn.IFS(HR_Analytics[[#This Row],[Distance From Home]]&lt;=5,"1-5",HR_Analytics[[#This Row],[Distance From Home]]&lt;=10,"5-10",HR_Analytics[[#This Row],[Distance From Home]]&lt;=15,"10-15",HR_Analytics[[#This Row],[Distance From Home]]&lt;=20,"15-20",HR_Analytics[[#This Row],[Distance From Home]]&gt;20,"Above 20")</f>
        <v>1-5</v>
      </c>
      <c r="H728" s="3">
        <v>1</v>
      </c>
      <c r="I728" s="9" t="str">
        <f>VLOOKUP(H728,Mapping!$J$2:$K$6,2,0)</f>
        <v>Below College</v>
      </c>
      <c r="J728" s="9" t="s">
        <v>13</v>
      </c>
      <c r="K728" s="3">
        <v>1011</v>
      </c>
      <c r="L728" s="3">
        <v>3</v>
      </c>
      <c r="M728" s="9" t="str">
        <f>VLOOKUP(L728,Mapping!$A$2:$B$5,2,0)</f>
        <v>Neutral</v>
      </c>
      <c r="N728" s="9" t="s">
        <v>14</v>
      </c>
      <c r="O728" s="3">
        <v>3</v>
      </c>
      <c r="P728" s="9" t="str">
        <f>VLOOKUP(O728,Mapping!$A$9:$B$12,2,0)</f>
        <v>High</v>
      </c>
      <c r="Q728" s="3">
        <v>2</v>
      </c>
      <c r="R728" s="9" t="str">
        <f>VLOOKUP(Q728,Mapping!$A$16:$B$20,2,0)</f>
        <v>Junior</v>
      </c>
      <c r="S728" s="9" t="s">
        <v>27</v>
      </c>
      <c r="T728" s="3">
        <v>1</v>
      </c>
      <c r="U728" s="9" t="str">
        <f>VLOOKUP(T728,Mapping!$E$9:$F$12,2,0)</f>
        <v>Very Dissatisfied</v>
      </c>
      <c r="V728" s="9" t="s">
        <v>22</v>
      </c>
      <c r="W728" s="5">
        <v>4148</v>
      </c>
      <c r="X728" s="3">
        <v>1</v>
      </c>
      <c r="Y728" s="9" t="s">
        <v>17</v>
      </c>
      <c r="Z728" s="4">
        <v>12</v>
      </c>
      <c r="AA728" s="24">
        <f>HR_Analytics[[#This Row],[Salary Hike]]/100</f>
        <v>0.12</v>
      </c>
      <c r="AB728" s="3">
        <v>3</v>
      </c>
      <c r="AC728" s="9" t="str">
        <f>VLOOKUP(AB728,Mapping!$E$2:$F$3,2,0)</f>
        <v>Excellent</v>
      </c>
      <c r="AD728" s="3">
        <v>3</v>
      </c>
      <c r="AE728" s="9" t="str">
        <f>VLOOKUP(AD728,Mapping!$E$16:$F$19,2,0)</f>
        <v>Neutral</v>
      </c>
      <c r="AF728" s="3">
        <v>1</v>
      </c>
      <c r="AG728" s="3">
        <v>4</v>
      </c>
      <c r="AH728" s="3" t="str" cm="1">
        <f t="array" ref="AH728">_xlfn.IFS(HR_Analytics[[#This Row],[Total Working Years]]&lt;=2,"0-2",HR_Analytics[[#This Row],[Total Working Years]]&lt;=5,"2-5",HR_Analytics[[#This Row],[Total Working Years]]&lt;=10,"5-10",HR_Analytics[[#This Row],[Total Working Years]]&lt;=20,"10-20",HR_Analytics[[#This Row],[Total Working Years]]&lt;=40,"20-40")</f>
        <v>2-5</v>
      </c>
      <c r="AI728" s="3">
        <v>1</v>
      </c>
      <c r="AJ728" s="3">
        <v>3</v>
      </c>
      <c r="AK728" s="9" t="str">
        <f>VLOOKUP(AJ728,Mapping!$J$10:$K$13,2,0)</f>
        <v>Better</v>
      </c>
      <c r="AL728" s="3">
        <v>4</v>
      </c>
      <c r="AM728" s="3" t="str" cm="1">
        <f t="array" ref="AM728">_xlfn.IFS(HR_Analytics[[#This Row],[Years At Company]]&lt;=2,"0-2",HR_Analytics[[#This Row],[Years At Company]]&lt;=5,"2-5",HR_Analytics[[#This Row],[Years At Company]]&lt;=10,"5-10",HR_Analytics[[#This Row],[Years At Company]]&lt;=20,"10-20",HR_Analytics[[#This Row],[Years At Company]]&lt;=40,"20-40")</f>
        <v>2-5</v>
      </c>
      <c r="AN728" s="3">
        <v>3</v>
      </c>
      <c r="AO728" s="3" t="str" cm="1">
        <f t="array" ref="AO728">_xlfn.IFS(HR_Analytics[[#This Row],[Years In Current Role]]&lt;=2,"0-2",HR_Analytics[[#This Row],[Years In Current Role]]&lt;=5,"2-5",HR_Analytics[[#This Row],[Years In Current Role]]&lt;=10,"5-10",HR_Analytics[[#This Row],[Years In Current Role]]&lt;=15,"10-15",HR_Analytics[[#This Row],[Years In Current Role]]&gt;15,"Above 15")</f>
        <v>2-5</v>
      </c>
      <c r="AP728" s="3">
        <v>0</v>
      </c>
      <c r="AQ728" s="14" t="str" cm="1">
        <f t="array" ref="AQ728">_xlfn.IFS(HR_Analytics[[#This Row],[Years Since Last Promotion]]&lt;=2,"0-2",HR_Analytics[[#This Row],[Years Since Last Promotion]]&lt;=5,"2-5",HR_Analytics[[#This Row],[Years Since Last Promotion]]&lt;=10,"5-10",HR_Analytics[[#This Row],[Years Since Last Promotion]]&lt;=15,"10-15")</f>
        <v>0-2</v>
      </c>
      <c r="AR728" s="14">
        <v>3</v>
      </c>
      <c r="AS728" s="3" t="str" cm="1">
        <f t="array" ref="AS7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29" spans="1:45" x14ac:dyDescent="0.25">
      <c r="A729" s="12">
        <v>18</v>
      </c>
      <c r="B729" s="12" t="str" cm="1">
        <f t="array" ref="B729">_xlfn.IFS(HR_Analytics[[#This Row],[Age]]&lt;=30,"Below 30",HR_Analytics[[#This Row],[Age]]&lt;=40,"30-40",HR_Analytics[[#This Row],[Age]]&lt;=60,"40-60")</f>
        <v>Below 30</v>
      </c>
      <c r="C729" s="9" t="s">
        <v>17</v>
      </c>
      <c r="D729" s="9" t="s">
        <v>29</v>
      </c>
      <c r="E729" s="9" t="s">
        <v>19</v>
      </c>
      <c r="F729" s="3">
        <v>5</v>
      </c>
      <c r="G729" s="3" t="str" cm="1">
        <f t="array" ref="G729">_xlfn.IFS(HR_Analytics[[#This Row],[Distance From Home]]&lt;=5,"1-5",HR_Analytics[[#This Row],[Distance From Home]]&lt;=10,"5-10",HR_Analytics[[#This Row],[Distance From Home]]&lt;=15,"10-15",HR_Analytics[[#This Row],[Distance From Home]]&lt;=20,"15-20",HR_Analytics[[#This Row],[Distance From Home]]&gt;20,"Above 20")</f>
        <v>1-5</v>
      </c>
      <c r="H729" s="3">
        <v>2</v>
      </c>
      <c r="I729" s="9" t="str">
        <f>VLOOKUP(H729,Mapping!$J$2:$K$6,2,0)</f>
        <v>College</v>
      </c>
      <c r="J729" s="9" t="s">
        <v>13</v>
      </c>
      <c r="K729" s="3">
        <v>1012</v>
      </c>
      <c r="L729" s="3">
        <v>2</v>
      </c>
      <c r="M729" s="9" t="str">
        <f>VLOOKUP(L729,Mapping!$A$2:$B$5,2,0)</f>
        <v>Dissatisfied</v>
      </c>
      <c r="N729" s="9" t="s">
        <v>20</v>
      </c>
      <c r="O729" s="3">
        <v>3</v>
      </c>
      <c r="P729" s="9" t="str">
        <f>VLOOKUP(O729,Mapping!$A$9:$B$12,2,0)</f>
        <v>High</v>
      </c>
      <c r="Q729" s="3">
        <v>1</v>
      </c>
      <c r="R729" s="9" t="str">
        <f>VLOOKUP(Q729,Mapping!$A$16:$B$20,2,0)</f>
        <v>Entry Level</v>
      </c>
      <c r="S729" s="9" t="s">
        <v>21</v>
      </c>
      <c r="T729" s="3">
        <v>4</v>
      </c>
      <c r="U729" s="9" t="str">
        <f>VLOOKUP(T729,Mapping!$E$9:$F$12,2,0)</f>
        <v>Satisfied</v>
      </c>
      <c r="V729" s="9" t="s">
        <v>16</v>
      </c>
      <c r="W729" s="5">
        <v>1051</v>
      </c>
      <c r="X729" s="3">
        <v>1</v>
      </c>
      <c r="Y729" s="9" t="s">
        <v>17</v>
      </c>
      <c r="Z729" s="4">
        <v>15</v>
      </c>
      <c r="AA729" s="24">
        <f>HR_Analytics[[#This Row],[Salary Hike]]/100</f>
        <v>0.15</v>
      </c>
      <c r="AB729" s="3">
        <v>3</v>
      </c>
      <c r="AC729" s="9" t="str">
        <f>VLOOKUP(AB729,Mapping!$E$2:$F$3,2,0)</f>
        <v>Excellent</v>
      </c>
      <c r="AD729" s="3">
        <v>4</v>
      </c>
      <c r="AE729" s="9" t="str">
        <f>VLOOKUP(AD729,Mapping!$E$16:$F$19,2,0)</f>
        <v>Satisfied</v>
      </c>
      <c r="AF729" s="3">
        <v>0</v>
      </c>
      <c r="AG729" s="3">
        <v>0</v>
      </c>
      <c r="AH729" s="3" t="str" cm="1">
        <f t="array" ref="AH729">_xlfn.IFS(HR_Analytics[[#This Row],[Total Working Years]]&lt;=2,"0-2",HR_Analytics[[#This Row],[Total Working Years]]&lt;=5,"2-5",HR_Analytics[[#This Row],[Total Working Years]]&lt;=10,"5-10",HR_Analytics[[#This Row],[Total Working Years]]&lt;=20,"10-20",HR_Analytics[[#This Row],[Total Working Years]]&lt;=40,"20-40")</f>
        <v>0-2</v>
      </c>
      <c r="AI729" s="3">
        <v>2</v>
      </c>
      <c r="AJ729" s="3">
        <v>3</v>
      </c>
      <c r="AK729" s="9" t="str">
        <f>VLOOKUP(AJ729,Mapping!$J$10:$K$13,2,0)</f>
        <v>Better</v>
      </c>
      <c r="AL729" s="3">
        <v>0</v>
      </c>
      <c r="AM729" s="3" t="str" cm="1">
        <f t="array" ref="AM729">_xlfn.IFS(HR_Analytics[[#This Row],[Years At Company]]&lt;=2,"0-2",HR_Analytics[[#This Row],[Years At Company]]&lt;=5,"2-5",HR_Analytics[[#This Row],[Years At Company]]&lt;=10,"5-10",HR_Analytics[[#This Row],[Years At Company]]&lt;=20,"10-20",HR_Analytics[[#This Row],[Years At Company]]&lt;=40,"20-40")</f>
        <v>0-2</v>
      </c>
      <c r="AN729" s="3">
        <v>0</v>
      </c>
      <c r="AO729" s="3" t="str" cm="1">
        <f t="array" ref="AO729">_xlfn.IFS(HR_Analytics[[#This Row],[Years In Current Role]]&lt;=2,"0-2",HR_Analytics[[#This Row],[Years In Current Role]]&lt;=5,"2-5",HR_Analytics[[#This Row],[Years In Current Role]]&lt;=10,"5-10",HR_Analytics[[#This Row],[Years In Current Role]]&lt;=15,"10-15",HR_Analytics[[#This Row],[Years In Current Role]]&gt;15,"Above 15")</f>
        <v>0-2</v>
      </c>
      <c r="AP729" s="3">
        <v>0</v>
      </c>
      <c r="AQ729" s="14" t="str" cm="1">
        <f t="array" ref="AQ729">_xlfn.IFS(HR_Analytics[[#This Row],[Years Since Last Promotion]]&lt;=2,"0-2",HR_Analytics[[#This Row],[Years Since Last Promotion]]&lt;=5,"2-5",HR_Analytics[[#This Row],[Years Since Last Promotion]]&lt;=10,"5-10",HR_Analytics[[#This Row],[Years Since Last Promotion]]&lt;=15,"10-15")</f>
        <v>0-2</v>
      </c>
      <c r="AR729" s="14">
        <v>0</v>
      </c>
      <c r="AS729" s="3" t="str" cm="1">
        <f t="array" ref="AS7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30" spans="1:45" x14ac:dyDescent="0.25">
      <c r="A730" s="12">
        <v>54</v>
      </c>
      <c r="B730" s="12" t="str" cm="1">
        <f t="array" ref="B730">_xlfn.IFS(HR_Analytics[[#This Row],[Age]]&lt;=30,"Below 30",HR_Analytics[[#This Row],[Age]]&lt;=40,"30-40",HR_Analytics[[#This Row],[Age]]&lt;=60,"40-60")</f>
        <v>40-60</v>
      </c>
      <c r="C730" s="9" t="s">
        <v>17</v>
      </c>
      <c r="D730" s="9" t="s">
        <v>11</v>
      </c>
      <c r="E730" s="9" t="s">
        <v>19</v>
      </c>
      <c r="F730" s="3">
        <v>17</v>
      </c>
      <c r="G730" s="3" t="str" cm="1">
        <f t="array" ref="G730">_xlfn.IFS(HR_Analytics[[#This Row],[Distance From Home]]&lt;=5,"1-5",HR_Analytics[[#This Row],[Distance From Home]]&lt;=10,"5-10",HR_Analytics[[#This Row],[Distance From Home]]&lt;=15,"10-15",HR_Analytics[[#This Row],[Distance From Home]]&lt;=20,"15-20",HR_Analytics[[#This Row],[Distance From Home]]&gt;20,"Above 20")</f>
        <v>15-20</v>
      </c>
      <c r="H730" s="3">
        <v>3</v>
      </c>
      <c r="I730" s="9" t="str">
        <f>VLOOKUP(H730,Mapping!$J$2:$K$6,2,0)</f>
        <v>Bachelors</v>
      </c>
      <c r="J730" s="9" t="s">
        <v>34</v>
      </c>
      <c r="K730" s="3">
        <v>1013</v>
      </c>
      <c r="L730" s="3">
        <v>3</v>
      </c>
      <c r="M730" s="9" t="str">
        <f>VLOOKUP(L730,Mapping!$A$2:$B$5,2,0)</f>
        <v>Neutral</v>
      </c>
      <c r="N730" s="9" t="s">
        <v>14</v>
      </c>
      <c r="O730" s="3">
        <v>3</v>
      </c>
      <c r="P730" s="9" t="str">
        <f>VLOOKUP(O730,Mapping!$A$9:$B$12,2,0)</f>
        <v>High</v>
      </c>
      <c r="Q730" s="3">
        <v>3</v>
      </c>
      <c r="R730" s="9" t="str">
        <f>VLOOKUP(Q730,Mapping!$A$16:$B$20,2,0)</f>
        <v>Mid Level</v>
      </c>
      <c r="S730" s="9" t="s">
        <v>27</v>
      </c>
      <c r="T730" s="3">
        <v>3</v>
      </c>
      <c r="U730" s="9" t="str">
        <f>VLOOKUP(T730,Mapping!$E$9:$F$12,2,0)</f>
        <v>Neutral</v>
      </c>
      <c r="V730" s="9" t="s">
        <v>22</v>
      </c>
      <c r="W730" s="5">
        <v>10739</v>
      </c>
      <c r="X730" s="3">
        <v>8</v>
      </c>
      <c r="Y730" s="9" t="s">
        <v>17</v>
      </c>
      <c r="Z730" s="4">
        <v>11</v>
      </c>
      <c r="AA730" s="24">
        <f>HR_Analytics[[#This Row],[Salary Hike]]/100</f>
        <v>0.11</v>
      </c>
      <c r="AB730" s="3">
        <v>3</v>
      </c>
      <c r="AC730" s="9" t="str">
        <f>VLOOKUP(AB730,Mapping!$E$2:$F$3,2,0)</f>
        <v>Excellent</v>
      </c>
      <c r="AD730" s="3">
        <v>3</v>
      </c>
      <c r="AE730" s="9" t="str">
        <f>VLOOKUP(AD730,Mapping!$E$16:$F$19,2,0)</f>
        <v>Neutral</v>
      </c>
      <c r="AF730" s="3">
        <v>1</v>
      </c>
      <c r="AG730" s="3">
        <v>22</v>
      </c>
      <c r="AH730" s="3" t="str" cm="1">
        <f t="array" ref="AH730">_xlfn.IFS(HR_Analytics[[#This Row],[Total Working Years]]&lt;=2,"0-2",HR_Analytics[[#This Row],[Total Working Years]]&lt;=5,"2-5",HR_Analytics[[#This Row],[Total Working Years]]&lt;=10,"5-10",HR_Analytics[[#This Row],[Total Working Years]]&lt;=20,"10-20",HR_Analytics[[#This Row],[Total Working Years]]&lt;=40,"20-40")</f>
        <v>20-40</v>
      </c>
      <c r="AI730" s="3">
        <v>2</v>
      </c>
      <c r="AJ730" s="3">
        <v>3</v>
      </c>
      <c r="AK730" s="9" t="str">
        <f>VLOOKUP(AJ730,Mapping!$J$10:$K$13,2,0)</f>
        <v>Better</v>
      </c>
      <c r="AL730" s="3">
        <v>10</v>
      </c>
      <c r="AM730" s="3" t="str" cm="1">
        <f t="array" ref="AM730">_xlfn.IFS(HR_Analytics[[#This Row],[Years At Company]]&lt;=2,"0-2",HR_Analytics[[#This Row],[Years At Company]]&lt;=5,"2-5",HR_Analytics[[#This Row],[Years At Company]]&lt;=10,"5-10",HR_Analytics[[#This Row],[Years At Company]]&lt;=20,"10-20",HR_Analytics[[#This Row],[Years At Company]]&lt;=40,"20-40")</f>
        <v>5-10</v>
      </c>
      <c r="AN730" s="3">
        <v>7</v>
      </c>
      <c r="AO730" s="3" t="str" cm="1">
        <f t="array" ref="AO730">_xlfn.IFS(HR_Analytics[[#This Row],[Years In Current Role]]&lt;=2,"0-2",HR_Analytics[[#This Row],[Years In Current Role]]&lt;=5,"2-5",HR_Analytics[[#This Row],[Years In Current Role]]&lt;=10,"5-10",HR_Analytics[[#This Row],[Years In Current Role]]&lt;=15,"10-15",HR_Analytics[[#This Row],[Years In Current Role]]&gt;15,"Above 15")</f>
        <v>5-10</v>
      </c>
      <c r="AP730" s="3">
        <v>0</v>
      </c>
      <c r="AQ730" s="14" t="str" cm="1">
        <f t="array" ref="AQ730">_xlfn.IFS(HR_Analytics[[#This Row],[Years Since Last Promotion]]&lt;=2,"0-2",HR_Analytics[[#This Row],[Years Since Last Promotion]]&lt;=5,"2-5",HR_Analytics[[#This Row],[Years Since Last Promotion]]&lt;=10,"5-10",HR_Analytics[[#This Row],[Years Since Last Promotion]]&lt;=15,"10-15")</f>
        <v>0-2</v>
      </c>
      <c r="AR730" s="14">
        <v>8</v>
      </c>
      <c r="AS730" s="3" t="str" cm="1">
        <f t="array" ref="AS7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31" spans="1:45" x14ac:dyDescent="0.25">
      <c r="A731" s="12">
        <v>35</v>
      </c>
      <c r="B731" s="12" t="str" cm="1">
        <f t="array" ref="B731">_xlfn.IFS(HR_Analytics[[#This Row],[Age]]&lt;=30,"Below 30",HR_Analytics[[#This Row],[Age]]&lt;=40,"30-40",HR_Analytics[[#This Row],[Age]]&lt;=60,"40-60")</f>
        <v>30-40</v>
      </c>
      <c r="C731" s="9" t="s">
        <v>17</v>
      </c>
      <c r="D731" s="9" t="s">
        <v>11</v>
      </c>
      <c r="E731" s="9" t="s">
        <v>19</v>
      </c>
      <c r="F731" s="3">
        <v>25</v>
      </c>
      <c r="G731" s="3" t="str" cm="1">
        <f t="array" ref="G731">_xlfn.IFS(HR_Analytics[[#This Row],[Distance From Home]]&lt;=5,"1-5",HR_Analytics[[#This Row],[Distance From Home]]&lt;=10,"5-10",HR_Analytics[[#This Row],[Distance From Home]]&lt;=15,"10-15",HR_Analytics[[#This Row],[Distance From Home]]&lt;=20,"15-20",HR_Analytics[[#This Row],[Distance From Home]]&gt;20,"Above 20")</f>
        <v>Above 20</v>
      </c>
      <c r="H731" s="3">
        <v>4</v>
      </c>
      <c r="I731" s="9" t="str">
        <f>VLOOKUP(H731,Mapping!$J$2:$K$6,2,0)</f>
        <v>Masters</v>
      </c>
      <c r="J731" s="9" t="s">
        <v>25</v>
      </c>
      <c r="K731" s="3">
        <v>1014</v>
      </c>
      <c r="L731" s="3">
        <v>3</v>
      </c>
      <c r="M731" s="9" t="str">
        <f>VLOOKUP(L731,Mapping!$A$2:$B$5,2,0)</f>
        <v>Neutral</v>
      </c>
      <c r="N731" s="9" t="s">
        <v>14</v>
      </c>
      <c r="O731" s="3">
        <v>3</v>
      </c>
      <c r="P731" s="9" t="str">
        <f>VLOOKUP(O731,Mapping!$A$9:$B$12,2,0)</f>
        <v>High</v>
      </c>
      <c r="Q731" s="3">
        <v>3</v>
      </c>
      <c r="R731" s="9" t="str">
        <f>VLOOKUP(Q731,Mapping!$A$16:$B$20,2,0)</f>
        <v>Mid Level</v>
      </c>
      <c r="S731" s="9" t="s">
        <v>28</v>
      </c>
      <c r="T731" s="3">
        <v>3</v>
      </c>
      <c r="U731" s="9" t="str">
        <f>VLOOKUP(T731,Mapping!$E$9:$F$12,2,0)</f>
        <v>Neutral</v>
      </c>
      <c r="V731" s="9" t="s">
        <v>26</v>
      </c>
      <c r="W731" s="5">
        <v>10388</v>
      </c>
      <c r="X731" s="3">
        <v>1</v>
      </c>
      <c r="Y731" s="9" t="s">
        <v>10</v>
      </c>
      <c r="Z731" s="4">
        <v>11</v>
      </c>
      <c r="AA731" s="24">
        <f>HR_Analytics[[#This Row],[Salary Hike]]/100</f>
        <v>0.11</v>
      </c>
      <c r="AB731" s="3">
        <v>3</v>
      </c>
      <c r="AC731" s="9" t="str">
        <f>VLOOKUP(AB731,Mapping!$E$2:$F$3,2,0)</f>
        <v>Excellent</v>
      </c>
      <c r="AD731" s="3">
        <v>3</v>
      </c>
      <c r="AE731" s="9" t="str">
        <f>VLOOKUP(AD731,Mapping!$E$16:$F$19,2,0)</f>
        <v>Neutral</v>
      </c>
      <c r="AF731" s="3">
        <v>1</v>
      </c>
      <c r="AG731" s="3">
        <v>16</v>
      </c>
      <c r="AH731" s="3" t="str" cm="1">
        <f t="array" ref="AH731">_xlfn.IFS(HR_Analytics[[#This Row],[Total Working Years]]&lt;=2,"0-2",HR_Analytics[[#This Row],[Total Working Years]]&lt;=5,"2-5",HR_Analytics[[#This Row],[Total Working Years]]&lt;=10,"5-10",HR_Analytics[[#This Row],[Total Working Years]]&lt;=20,"10-20",HR_Analytics[[#This Row],[Total Working Years]]&lt;=40,"20-40")</f>
        <v>10-20</v>
      </c>
      <c r="AI731" s="3">
        <v>3</v>
      </c>
      <c r="AJ731" s="3">
        <v>2</v>
      </c>
      <c r="AK731" s="9" t="str">
        <f>VLOOKUP(AJ731,Mapping!$J$10:$K$13,2,0)</f>
        <v>Good</v>
      </c>
      <c r="AL731" s="3">
        <v>16</v>
      </c>
      <c r="AM731" s="3" t="str" cm="1">
        <f t="array" ref="AM731">_xlfn.IFS(HR_Analytics[[#This Row],[Years At Company]]&lt;=2,"0-2",HR_Analytics[[#This Row],[Years At Company]]&lt;=5,"2-5",HR_Analytics[[#This Row],[Years At Company]]&lt;=10,"5-10",HR_Analytics[[#This Row],[Years At Company]]&lt;=20,"10-20",HR_Analytics[[#This Row],[Years At Company]]&lt;=40,"20-40")</f>
        <v>10-20</v>
      </c>
      <c r="AN731" s="3">
        <v>10</v>
      </c>
      <c r="AO731" s="3" t="str" cm="1">
        <f t="array" ref="AO731">_xlfn.IFS(HR_Analytics[[#This Row],[Years In Current Role]]&lt;=2,"0-2",HR_Analytics[[#This Row],[Years In Current Role]]&lt;=5,"2-5",HR_Analytics[[#This Row],[Years In Current Role]]&lt;=10,"5-10",HR_Analytics[[#This Row],[Years In Current Role]]&lt;=15,"10-15",HR_Analytics[[#This Row],[Years In Current Role]]&gt;15,"Above 15")</f>
        <v>5-10</v>
      </c>
      <c r="AP731" s="3">
        <v>10</v>
      </c>
      <c r="AQ731" s="14" t="str" cm="1">
        <f t="array" ref="AQ731">_xlfn.IFS(HR_Analytics[[#This Row],[Years Since Last Promotion]]&lt;=2,"0-2",HR_Analytics[[#This Row],[Years Since Last Promotion]]&lt;=5,"2-5",HR_Analytics[[#This Row],[Years Since Last Promotion]]&lt;=10,"5-10",HR_Analytics[[#This Row],[Years Since Last Promotion]]&lt;=15,"10-15")</f>
        <v>5-10</v>
      </c>
      <c r="AR731" s="14">
        <v>1</v>
      </c>
      <c r="AS731" s="3" t="str" cm="1">
        <f t="array" ref="AS7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32" spans="1:45" x14ac:dyDescent="0.25">
      <c r="A732" s="12">
        <v>30</v>
      </c>
      <c r="B732" s="12" t="str" cm="1">
        <f t="array" ref="B732">_xlfn.IFS(HR_Analytics[[#This Row],[Age]]&lt;=30,"Below 30",HR_Analytics[[#This Row],[Age]]&lt;=40,"30-40",HR_Analytics[[#This Row],[Age]]&lt;=60,"40-60")</f>
        <v>Below 30</v>
      </c>
      <c r="C732" s="9" t="s">
        <v>17</v>
      </c>
      <c r="D732" s="9" t="s">
        <v>11</v>
      </c>
      <c r="E732" s="9" t="s">
        <v>19</v>
      </c>
      <c r="F732" s="3">
        <v>8</v>
      </c>
      <c r="G732" s="3" t="str" cm="1">
        <f t="array" ref="G732">_xlfn.IFS(HR_Analytics[[#This Row],[Distance From Home]]&lt;=5,"1-5",HR_Analytics[[#This Row],[Distance From Home]]&lt;=10,"5-10",HR_Analytics[[#This Row],[Distance From Home]]&lt;=15,"10-15",HR_Analytics[[#This Row],[Distance From Home]]&lt;=20,"15-20",HR_Analytics[[#This Row],[Distance From Home]]&gt;20,"Above 20")</f>
        <v>5-10</v>
      </c>
      <c r="H732" s="3">
        <v>2</v>
      </c>
      <c r="I732" s="9" t="str">
        <f>VLOOKUP(H732,Mapping!$J$2:$K$6,2,0)</f>
        <v>College</v>
      </c>
      <c r="J732" s="9" t="s">
        <v>13</v>
      </c>
      <c r="K732" s="3">
        <v>1015</v>
      </c>
      <c r="L732" s="3">
        <v>2</v>
      </c>
      <c r="M732" s="9" t="str">
        <f>VLOOKUP(L732,Mapping!$A$2:$B$5,2,0)</f>
        <v>Dissatisfied</v>
      </c>
      <c r="N732" s="9" t="s">
        <v>14</v>
      </c>
      <c r="O732" s="3">
        <v>4</v>
      </c>
      <c r="P732" s="9" t="str">
        <f>VLOOKUP(O732,Mapping!$A$9:$B$12,2,0)</f>
        <v>Very High</v>
      </c>
      <c r="Q732" s="3">
        <v>3</v>
      </c>
      <c r="R732" s="9" t="str">
        <f>VLOOKUP(Q732,Mapping!$A$16:$B$20,2,0)</f>
        <v>Mid Level</v>
      </c>
      <c r="S732" s="9" t="s">
        <v>32</v>
      </c>
      <c r="T732" s="3">
        <v>1</v>
      </c>
      <c r="U732" s="9" t="str">
        <f>VLOOKUP(T732,Mapping!$E$9:$F$12,2,0)</f>
        <v>Very Dissatisfied</v>
      </c>
      <c r="V732" s="9" t="s">
        <v>22</v>
      </c>
      <c r="W732" s="5">
        <v>11416</v>
      </c>
      <c r="X732" s="3">
        <v>0</v>
      </c>
      <c r="Y732" s="9" t="s">
        <v>10</v>
      </c>
      <c r="Z732" s="4">
        <v>12</v>
      </c>
      <c r="AA732" s="24">
        <f>HR_Analytics[[#This Row],[Salary Hike]]/100</f>
        <v>0.12</v>
      </c>
      <c r="AB732" s="3">
        <v>3</v>
      </c>
      <c r="AC732" s="9" t="str">
        <f>VLOOKUP(AB732,Mapping!$E$2:$F$3,2,0)</f>
        <v>Excellent</v>
      </c>
      <c r="AD732" s="3">
        <v>3</v>
      </c>
      <c r="AE732" s="9" t="str">
        <f>VLOOKUP(AD732,Mapping!$E$16:$F$19,2,0)</f>
        <v>Neutral</v>
      </c>
      <c r="AF732" s="3">
        <v>3</v>
      </c>
      <c r="AG732" s="3">
        <v>9</v>
      </c>
      <c r="AH732" s="3" t="str" cm="1">
        <f t="array" ref="AH732">_xlfn.IFS(HR_Analytics[[#This Row],[Total Working Years]]&lt;=2,"0-2",HR_Analytics[[#This Row],[Total Working Years]]&lt;=5,"2-5",HR_Analytics[[#This Row],[Total Working Years]]&lt;=10,"5-10",HR_Analytics[[#This Row],[Total Working Years]]&lt;=20,"10-20",HR_Analytics[[#This Row],[Total Working Years]]&lt;=40,"20-40")</f>
        <v>5-10</v>
      </c>
      <c r="AI732" s="3">
        <v>4</v>
      </c>
      <c r="AJ732" s="3">
        <v>2</v>
      </c>
      <c r="AK732" s="9" t="str">
        <f>VLOOKUP(AJ732,Mapping!$J$10:$K$13,2,0)</f>
        <v>Good</v>
      </c>
      <c r="AL732" s="3">
        <v>8</v>
      </c>
      <c r="AM732" s="3" t="str" cm="1">
        <f t="array" ref="AM732">_xlfn.IFS(HR_Analytics[[#This Row],[Years At Company]]&lt;=2,"0-2",HR_Analytics[[#This Row],[Years At Company]]&lt;=5,"2-5",HR_Analytics[[#This Row],[Years At Company]]&lt;=10,"5-10",HR_Analytics[[#This Row],[Years At Company]]&lt;=20,"10-20",HR_Analytics[[#This Row],[Years At Company]]&lt;=40,"20-40")</f>
        <v>5-10</v>
      </c>
      <c r="AN732" s="3">
        <v>7</v>
      </c>
      <c r="AO732" s="3" t="str" cm="1">
        <f t="array" ref="AO732">_xlfn.IFS(HR_Analytics[[#This Row],[Years In Current Role]]&lt;=2,"0-2",HR_Analytics[[#This Row],[Years In Current Role]]&lt;=5,"2-5",HR_Analytics[[#This Row],[Years In Current Role]]&lt;=10,"5-10",HR_Analytics[[#This Row],[Years In Current Role]]&lt;=15,"10-15",HR_Analytics[[#This Row],[Years In Current Role]]&gt;15,"Above 15")</f>
        <v>5-10</v>
      </c>
      <c r="AP732" s="3">
        <v>1</v>
      </c>
      <c r="AQ732" s="14" t="str" cm="1">
        <f t="array" ref="AQ732">_xlfn.IFS(HR_Analytics[[#This Row],[Years Since Last Promotion]]&lt;=2,"0-2",HR_Analytics[[#This Row],[Years Since Last Promotion]]&lt;=5,"2-5",HR_Analytics[[#This Row],[Years Since Last Promotion]]&lt;=10,"5-10",HR_Analytics[[#This Row],[Years Since Last Promotion]]&lt;=15,"10-15")</f>
        <v>0-2</v>
      </c>
      <c r="AR732" s="14">
        <v>7</v>
      </c>
      <c r="AS732" s="3" t="str" cm="1">
        <f t="array" ref="AS7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33" spans="1:45" x14ac:dyDescent="0.25">
      <c r="A733" s="12">
        <v>20</v>
      </c>
      <c r="B733" s="12" t="str" cm="1">
        <f t="array" ref="B733">_xlfn.IFS(HR_Analytics[[#This Row],[Age]]&lt;=30,"Below 30",HR_Analytics[[#This Row],[Age]]&lt;=40,"30-40",HR_Analytics[[#This Row],[Age]]&lt;=60,"40-60")</f>
        <v>Below 30</v>
      </c>
      <c r="C733" s="9" t="s">
        <v>10</v>
      </c>
      <c r="D733" s="9" t="s">
        <v>11</v>
      </c>
      <c r="E733" s="9" t="s">
        <v>19</v>
      </c>
      <c r="F733" s="3">
        <v>11</v>
      </c>
      <c r="G733" s="3" t="str" cm="1">
        <f t="array" ref="G733">_xlfn.IFS(HR_Analytics[[#This Row],[Distance From Home]]&lt;=5,"1-5",HR_Analytics[[#This Row],[Distance From Home]]&lt;=10,"5-10",HR_Analytics[[#This Row],[Distance From Home]]&lt;=15,"10-15",HR_Analytics[[#This Row],[Distance From Home]]&lt;=20,"15-20",HR_Analytics[[#This Row],[Distance From Home]]&gt;20,"Above 20")</f>
        <v>10-15</v>
      </c>
      <c r="H733" s="3">
        <v>3</v>
      </c>
      <c r="I733" s="9" t="str">
        <f>VLOOKUP(H733,Mapping!$J$2:$K$6,2,0)</f>
        <v>Bachelors</v>
      </c>
      <c r="J733" s="9" t="s">
        <v>25</v>
      </c>
      <c r="K733" s="3">
        <v>1016</v>
      </c>
      <c r="L733" s="3">
        <v>4</v>
      </c>
      <c r="M733" s="9" t="str">
        <f>VLOOKUP(L733,Mapping!$A$2:$B$5,2,0)</f>
        <v>Satisfied</v>
      </c>
      <c r="N733" s="9" t="s">
        <v>14</v>
      </c>
      <c r="O733" s="3">
        <v>2</v>
      </c>
      <c r="P733" s="9" t="str">
        <f>VLOOKUP(O733,Mapping!$A$9:$B$12,2,0)</f>
        <v>Medium</v>
      </c>
      <c r="Q733" s="3">
        <v>1</v>
      </c>
      <c r="R733" s="9" t="str">
        <f>VLOOKUP(Q733,Mapping!$A$16:$B$20,2,0)</f>
        <v>Entry Level</v>
      </c>
      <c r="S733" s="9" t="s">
        <v>21</v>
      </c>
      <c r="T733" s="3">
        <v>1</v>
      </c>
      <c r="U733" s="9" t="str">
        <f>VLOOKUP(T733,Mapping!$E$9:$F$12,2,0)</f>
        <v>Very Dissatisfied</v>
      </c>
      <c r="V733" s="9" t="s">
        <v>16</v>
      </c>
      <c r="W733" s="5">
        <v>2600</v>
      </c>
      <c r="X733" s="3">
        <v>1</v>
      </c>
      <c r="Y733" s="9" t="s">
        <v>10</v>
      </c>
      <c r="Z733" s="4">
        <v>15</v>
      </c>
      <c r="AA733" s="24">
        <f>HR_Analytics[[#This Row],[Salary Hike]]/100</f>
        <v>0.15</v>
      </c>
      <c r="AB733" s="3">
        <v>3</v>
      </c>
      <c r="AC733" s="9" t="str">
        <f>VLOOKUP(AB733,Mapping!$E$2:$F$3,2,0)</f>
        <v>Excellent</v>
      </c>
      <c r="AD733" s="3">
        <v>1</v>
      </c>
      <c r="AE733" s="9" t="str">
        <f>VLOOKUP(AD733,Mapping!$E$16:$F$19,2,0)</f>
        <v>Very Dissatisfied</v>
      </c>
      <c r="AF733" s="3">
        <v>0</v>
      </c>
      <c r="AG733" s="3">
        <v>1</v>
      </c>
      <c r="AH733" s="3" t="str" cm="1">
        <f t="array" ref="AH733">_xlfn.IFS(HR_Analytics[[#This Row],[Total Working Years]]&lt;=2,"0-2",HR_Analytics[[#This Row],[Total Working Years]]&lt;=5,"2-5",HR_Analytics[[#This Row],[Total Working Years]]&lt;=10,"5-10",HR_Analytics[[#This Row],[Total Working Years]]&lt;=20,"10-20",HR_Analytics[[#This Row],[Total Working Years]]&lt;=40,"20-40")</f>
        <v>0-2</v>
      </c>
      <c r="AI733" s="3">
        <v>2</v>
      </c>
      <c r="AJ733" s="3">
        <v>3</v>
      </c>
      <c r="AK733" s="9" t="str">
        <f>VLOOKUP(AJ733,Mapping!$J$10:$K$13,2,0)</f>
        <v>Better</v>
      </c>
      <c r="AL733" s="3">
        <v>1</v>
      </c>
      <c r="AM733" s="3" t="str" cm="1">
        <f t="array" ref="AM733">_xlfn.IFS(HR_Analytics[[#This Row],[Years At Company]]&lt;=2,"0-2",HR_Analytics[[#This Row],[Years At Company]]&lt;=5,"2-5",HR_Analytics[[#This Row],[Years At Company]]&lt;=10,"5-10",HR_Analytics[[#This Row],[Years At Company]]&lt;=20,"10-20",HR_Analytics[[#This Row],[Years At Company]]&lt;=40,"20-40")</f>
        <v>0-2</v>
      </c>
      <c r="AN733" s="3">
        <v>0</v>
      </c>
      <c r="AO733" s="3" t="str" cm="1">
        <f t="array" ref="AO733">_xlfn.IFS(HR_Analytics[[#This Row],[Years In Current Role]]&lt;=2,"0-2",HR_Analytics[[#This Row],[Years In Current Role]]&lt;=5,"2-5",HR_Analytics[[#This Row],[Years In Current Role]]&lt;=10,"5-10",HR_Analytics[[#This Row],[Years In Current Role]]&lt;=15,"10-15",HR_Analytics[[#This Row],[Years In Current Role]]&gt;15,"Above 15")</f>
        <v>0-2</v>
      </c>
      <c r="AP733" s="3">
        <v>0</v>
      </c>
      <c r="AQ733" s="14" t="str" cm="1">
        <f t="array" ref="AQ733">_xlfn.IFS(HR_Analytics[[#This Row],[Years Since Last Promotion]]&lt;=2,"0-2",HR_Analytics[[#This Row],[Years Since Last Promotion]]&lt;=5,"2-5",HR_Analytics[[#This Row],[Years Since Last Promotion]]&lt;=10,"5-10",HR_Analytics[[#This Row],[Years Since Last Promotion]]&lt;=15,"10-15")</f>
        <v>0-2</v>
      </c>
      <c r="AR733" s="14">
        <v>0</v>
      </c>
      <c r="AS733" s="3" t="str" cm="1">
        <f t="array" ref="AS7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34" spans="1:45" x14ac:dyDescent="0.25">
      <c r="A734" s="12">
        <v>30</v>
      </c>
      <c r="B734" s="12" t="str" cm="1">
        <f t="array" ref="B734">_xlfn.IFS(HR_Analytics[[#This Row],[Age]]&lt;=30,"Below 30",HR_Analytics[[#This Row],[Age]]&lt;=40,"30-40",HR_Analytics[[#This Row],[Age]]&lt;=60,"40-60")</f>
        <v>Below 30</v>
      </c>
      <c r="C734" s="9" t="s">
        <v>10</v>
      </c>
      <c r="D734" s="9" t="s">
        <v>18</v>
      </c>
      <c r="E734" s="9" t="s">
        <v>19</v>
      </c>
      <c r="F734" s="3">
        <v>5</v>
      </c>
      <c r="G734" s="3" t="str" cm="1">
        <f t="array" ref="G734">_xlfn.IFS(HR_Analytics[[#This Row],[Distance From Home]]&lt;=5,"1-5",HR_Analytics[[#This Row],[Distance From Home]]&lt;=10,"5-10",HR_Analytics[[#This Row],[Distance From Home]]&lt;=15,"10-15",HR_Analytics[[#This Row],[Distance From Home]]&lt;=20,"15-20",HR_Analytics[[#This Row],[Distance From Home]]&gt;20,"Above 20")</f>
        <v>1-5</v>
      </c>
      <c r="H734" s="3">
        <v>3</v>
      </c>
      <c r="I734" s="9" t="str">
        <f>VLOOKUP(H734,Mapping!$J$2:$K$6,2,0)</f>
        <v>Bachelors</v>
      </c>
      <c r="J734" s="9" t="s">
        <v>25</v>
      </c>
      <c r="K734" s="3">
        <v>1017</v>
      </c>
      <c r="L734" s="3">
        <v>2</v>
      </c>
      <c r="M734" s="9" t="str">
        <f>VLOOKUP(L734,Mapping!$A$2:$B$5,2,0)</f>
        <v>Dissatisfied</v>
      </c>
      <c r="N734" s="9" t="s">
        <v>14</v>
      </c>
      <c r="O734" s="3">
        <v>3</v>
      </c>
      <c r="P734" s="9" t="str">
        <f>VLOOKUP(O734,Mapping!$A$9:$B$12,2,0)</f>
        <v>High</v>
      </c>
      <c r="Q734" s="3">
        <v>1</v>
      </c>
      <c r="R734" s="9" t="str">
        <f>VLOOKUP(Q734,Mapping!$A$16:$B$20,2,0)</f>
        <v>Entry Level</v>
      </c>
      <c r="S734" s="9" t="s">
        <v>24</v>
      </c>
      <c r="T734" s="3">
        <v>2</v>
      </c>
      <c r="U734" s="9" t="str">
        <f>VLOOKUP(T734,Mapping!$E$9:$F$12,2,0)</f>
        <v>Dissatisfied</v>
      </c>
      <c r="V734" s="9" t="s">
        <v>16</v>
      </c>
      <c r="W734" s="5">
        <v>2422</v>
      </c>
      <c r="X734" s="3">
        <v>0</v>
      </c>
      <c r="Y734" s="9" t="s">
        <v>17</v>
      </c>
      <c r="Z734" s="4">
        <v>17</v>
      </c>
      <c r="AA734" s="24">
        <f>HR_Analytics[[#This Row],[Salary Hike]]/100</f>
        <v>0.17</v>
      </c>
      <c r="AB734" s="3">
        <v>3</v>
      </c>
      <c r="AC734" s="9" t="str">
        <f>VLOOKUP(AB734,Mapping!$E$2:$F$3,2,0)</f>
        <v>Excellent</v>
      </c>
      <c r="AD734" s="3">
        <v>1</v>
      </c>
      <c r="AE734" s="9" t="str">
        <f>VLOOKUP(AD734,Mapping!$E$16:$F$19,2,0)</f>
        <v>Very Dissatisfied</v>
      </c>
      <c r="AF734" s="3">
        <v>0</v>
      </c>
      <c r="AG734" s="3">
        <v>4</v>
      </c>
      <c r="AH734" s="3" t="str" cm="1">
        <f t="array" ref="AH734">_xlfn.IFS(HR_Analytics[[#This Row],[Total Working Years]]&lt;=2,"0-2",HR_Analytics[[#This Row],[Total Working Years]]&lt;=5,"2-5",HR_Analytics[[#This Row],[Total Working Years]]&lt;=10,"5-10",HR_Analytics[[#This Row],[Total Working Years]]&lt;=20,"10-20",HR_Analytics[[#This Row],[Total Working Years]]&lt;=40,"20-40")</f>
        <v>2-5</v>
      </c>
      <c r="AI734" s="3">
        <v>3</v>
      </c>
      <c r="AJ734" s="3">
        <v>3</v>
      </c>
      <c r="AK734" s="9" t="str">
        <f>VLOOKUP(AJ734,Mapping!$J$10:$K$13,2,0)</f>
        <v>Better</v>
      </c>
      <c r="AL734" s="3">
        <v>3</v>
      </c>
      <c r="AM734" s="3" t="str" cm="1">
        <f t="array" ref="AM734">_xlfn.IFS(HR_Analytics[[#This Row],[Years At Company]]&lt;=2,"0-2",HR_Analytics[[#This Row],[Years At Company]]&lt;=5,"2-5",HR_Analytics[[#This Row],[Years At Company]]&lt;=10,"5-10",HR_Analytics[[#This Row],[Years At Company]]&lt;=20,"10-20",HR_Analytics[[#This Row],[Years At Company]]&lt;=40,"20-40")</f>
        <v>2-5</v>
      </c>
      <c r="AN734" s="3">
        <v>2</v>
      </c>
      <c r="AO734" s="3" t="str" cm="1">
        <f t="array" ref="AO734">_xlfn.IFS(HR_Analytics[[#This Row],[Years In Current Role]]&lt;=2,"0-2",HR_Analytics[[#This Row],[Years In Current Role]]&lt;=5,"2-5",HR_Analytics[[#This Row],[Years In Current Role]]&lt;=10,"5-10",HR_Analytics[[#This Row],[Years In Current Role]]&lt;=15,"10-15",HR_Analytics[[#This Row],[Years In Current Role]]&gt;15,"Above 15")</f>
        <v>0-2</v>
      </c>
      <c r="AP734" s="3">
        <v>1</v>
      </c>
      <c r="AQ734" s="14" t="str" cm="1">
        <f t="array" ref="AQ734">_xlfn.IFS(HR_Analytics[[#This Row],[Years Since Last Promotion]]&lt;=2,"0-2",HR_Analytics[[#This Row],[Years Since Last Promotion]]&lt;=5,"2-5",HR_Analytics[[#This Row],[Years Since Last Promotion]]&lt;=10,"5-10",HR_Analytics[[#This Row],[Years Since Last Promotion]]&lt;=15,"10-15")</f>
        <v>0-2</v>
      </c>
      <c r="AR734" s="14">
        <v>2</v>
      </c>
      <c r="AS734" s="3" t="str" cm="1">
        <f t="array" ref="AS7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35" spans="1:45" x14ac:dyDescent="0.25">
      <c r="A735" s="12">
        <v>26</v>
      </c>
      <c r="B735" s="12" t="str" cm="1">
        <f t="array" ref="B735">_xlfn.IFS(HR_Analytics[[#This Row],[Age]]&lt;=30,"Below 30",HR_Analytics[[#This Row],[Age]]&lt;=40,"30-40",HR_Analytics[[#This Row],[Age]]&lt;=60,"40-60")</f>
        <v>Below 30</v>
      </c>
      <c r="C735" s="9" t="s">
        <v>17</v>
      </c>
      <c r="D735" s="9" t="s">
        <v>11</v>
      </c>
      <c r="E735" s="9" t="s">
        <v>19</v>
      </c>
      <c r="F735" s="3">
        <v>2</v>
      </c>
      <c r="G735" s="3" t="str" cm="1">
        <f t="array" ref="G735">_xlfn.IFS(HR_Analytics[[#This Row],[Distance From Home]]&lt;=5,"1-5",HR_Analytics[[#This Row],[Distance From Home]]&lt;=10,"5-10",HR_Analytics[[#This Row],[Distance From Home]]&lt;=15,"10-15",HR_Analytics[[#This Row],[Distance From Home]]&lt;=20,"15-20",HR_Analytics[[#This Row],[Distance From Home]]&gt;20,"Above 20")</f>
        <v>1-5</v>
      </c>
      <c r="H735" s="3">
        <v>2</v>
      </c>
      <c r="I735" s="9" t="str">
        <f>VLOOKUP(H735,Mapping!$J$2:$K$6,2,0)</f>
        <v>College</v>
      </c>
      <c r="J735" s="9" t="s">
        <v>25</v>
      </c>
      <c r="K735" s="3">
        <v>1018</v>
      </c>
      <c r="L735" s="3">
        <v>4</v>
      </c>
      <c r="M735" s="9" t="str">
        <f>VLOOKUP(L735,Mapping!$A$2:$B$5,2,0)</f>
        <v>Satisfied</v>
      </c>
      <c r="N735" s="9" t="s">
        <v>20</v>
      </c>
      <c r="O735" s="3">
        <v>4</v>
      </c>
      <c r="P735" s="9" t="str">
        <f>VLOOKUP(O735,Mapping!$A$9:$B$12,2,0)</f>
        <v>Very High</v>
      </c>
      <c r="Q735" s="3">
        <v>2</v>
      </c>
      <c r="R735" s="9" t="str">
        <f>VLOOKUP(Q735,Mapping!$A$16:$B$20,2,0)</f>
        <v>Junior</v>
      </c>
      <c r="S735" s="9" t="s">
        <v>27</v>
      </c>
      <c r="T735" s="3">
        <v>4</v>
      </c>
      <c r="U735" s="9" t="str">
        <f>VLOOKUP(T735,Mapping!$E$9:$F$12,2,0)</f>
        <v>Satisfied</v>
      </c>
      <c r="V735" s="9" t="s">
        <v>22</v>
      </c>
      <c r="W735" s="5">
        <v>5472</v>
      </c>
      <c r="X735" s="3">
        <v>1</v>
      </c>
      <c r="Y735" s="9" t="s">
        <v>17</v>
      </c>
      <c r="Z735" s="4">
        <v>12</v>
      </c>
      <c r="AA735" s="24">
        <f>HR_Analytics[[#This Row],[Salary Hike]]/100</f>
        <v>0.12</v>
      </c>
      <c r="AB735" s="3">
        <v>3</v>
      </c>
      <c r="AC735" s="9" t="str">
        <f>VLOOKUP(AB735,Mapping!$E$2:$F$3,2,0)</f>
        <v>Excellent</v>
      </c>
      <c r="AD735" s="3">
        <v>2</v>
      </c>
      <c r="AE735" s="9" t="str">
        <f>VLOOKUP(AD735,Mapping!$E$16:$F$19,2,0)</f>
        <v>Dissatisfied</v>
      </c>
      <c r="AF735" s="3">
        <v>0</v>
      </c>
      <c r="AG735" s="3">
        <v>8</v>
      </c>
      <c r="AH735" s="3" t="str" cm="1">
        <f t="array" ref="AH735">_xlfn.IFS(HR_Analytics[[#This Row],[Total Working Years]]&lt;=2,"0-2",HR_Analytics[[#This Row],[Total Working Years]]&lt;=5,"2-5",HR_Analytics[[#This Row],[Total Working Years]]&lt;=10,"5-10",HR_Analytics[[#This Row],[Total Working Years]]&lt;=20,"10-20",HR_Analytics[[#This Row],[Total Working Years]]&lt;=40,"20-40")</f>
        <v>5-10</v>
      </c>
      <c r="AI735" s="3">
        <v>2</v>
      </c>
      <c r="AJ735" s="3">
        <v>3</v>
      </c>
      <c r="AK735" s="9" t="str">
        <f>VLOOKUP(AJ735,Mapping!$J$10:$K$13,2,0)</f>
        <v>Better</v>
      </c>
      <c r="AL735" s="3">
        <v>8</v>
      </c>
      <c r="AM735" s="3" t="str" cm="1">
        <f t="array" ref="AM735">_xlfn.IFS(HR_Analytics[[#This Row],[Years At Company]]&lt;=2,"0-2",HR_Analytics[[#This Row],[Years At Company]]&lt;=5,"2-5",HR_Analytics[[#This Row],[Years At Company]]&lt;=10,"5-10",HR_Analytics[[#This Row],[Years At Company]]&lt;=20,"10-20",HR_Analytics[[#This Row],[Years At Company]]&lt;=40,"20-40")</f>
        <v>5-10</v>
      </c>
      <c r="AN735" s="3">
        <v>7</v>
      </c>
      <c r="AO735" s="3" t="str" cm="1">
        <f t="array" ref="AO735">_xlfn.IFS(HR_Analytics[[#This Row],[Years In Current Role]]&lt;=2,"0-2",HR_Analytics[[#This Row],[Years In Current Role]]&lt;=5,"2-5",HR_Analytics[[#This Row],[Years In Current Role]]&lt;=10,"5-10",HR_Analytics[[#This Row],[Years In Current Role]]&lt;=15,"10-15",HR_Analytics[[#This Row],[Years In Current Role]]&gt;15,"Above 15")</f>
        <v>5-10</v>
      </c>
      <c r="AP735" s="3">
        <v>1</v>
      </c>
      <c r="AQ735" s="14" t="str" cm="1">
        <f t="array" ref="AQ735">_xlfn.IFS(HR_Analytics[[#This Row],[Years Since Last Promotion]]&lt;=2,"0-2",HR_Analytics[[#This Row],[Years Since Last Promotion]]&lt;=5,"2-5",HR_Analytics[[#This Row],[Years Since Last Promotion]]&lt;=10,"5-10",HR_Analytics[[#This Row],[Years Since Last Promotion]]&lt;=15,"10-15")</f>
        <v>0-2</v>
      </c>
      <c r="AR735" s="14">
        <v>3</v>
      </c>
      <c r="AS735" s="3" t="str" cm="1">
        <f t="array" ref="AS7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36" spans="1:45" x14ac:dyDescent="0.25">
      <c r="A736" s="12">
        <v>22</v>
      </c>
      <c r="B736" s="12" t="str" cm="1">
        <f t="array" ref="B736">_xlfn.IFS(HR_Analytics[[#This Row],[Age]]&lt;=30,"Below 30",HR_Analytics[[#This Row],[Age]]&lt;=40,"30-40",HR_Analytics[[#This Row],[Age]]&lt;=60,"40-60")</f>
        <v>Below 30</v>
      </c>
      <c r="C736" s="9" t="s">
        <v>17</v>
      </c>
      <c r="D736" s="9" t="s">
        <v>11</v>
      </c>
      <c r="E736" s="9" t="s">
        <v>19</v>
      </c>
      <c r="F736" s="3">
        <v>8</v>
      </c>
      <c r="G736" s="3" t="str" cm="1">
        <f t="array" ref="G736">_xlfn.IFS(HR_Analytics[[#This Row],[Distance From Home]]&lt;=5,"1-5",HR_Analytics[[#This Row],[Distance From Home]]&lt;=10,"5-10",HR_Analytics[[#This Row],[Distance From Home]]&lt;=15,"10-15",HR_Analytics[[#This Row],[Distance From Home]]&lt;=20,"15-20",HR_Analytics[[#This Row],[Distance From Home]]&gt;20,"Above 20")</f>
        <v>5-10</v>
      </c>
      <c r="H736" s="3">
        <v>1</v>
      </c>
      <c r="I736" s="9" t="str">
        <f>VLOOKUP(H736,Mapping!$J$2:$K$6,2,0)</f>
        <v>Below College</v>
      </c>
      <c r="J736" s="9" t="s">
        <v>13</v>
      </c>
      <c r="K736" s="3">
        <v>1019</v>
      </c>
      <c r="L736" s="3">
        <v>2</v>
      </c>
      <c r="M736" s="9" t="str">
        <f>VLOOKUP(L736,Mapping!$A$2:$B$5,2,0)</f>
        <v>Dissatisfied</v>
      </c>
      <c r="N736" s="9" t="s">
        <v>20</v>
      </c>
      <c r="O736" s="3">
        <v>1</v>
      </c>
      <c r="P736" s="9" t="str">
        <f>VLOOKUP(O736,Mapping!$A$9:$B$12,2,0)</f>
        <v>Low</v>
      </c>
      <c r="Q736" s="3">
        <v>1</v>
      </c>
      <c r="R736" s="9" t="str">
        <f>VLOOKUP(Q736,Mapping!$A$16:$B$20,2,0)</f>
        <v>Entry Level</v>
      </c>
      <c r="S736" s="9" t="s">
        <v>24</v>
      </c>
      <c r="T736" s="3">
        <v>1</v>
      </c>
      <c r="U736" s="9" t="str">
        <f>VLOOKUP(T736,Mapping!$E$9:$F$12,2,0)</f>
        <v>Very Dissatisfied</v>
      </c>
      <c r="V736" s="9" t="s">
        <v>22</v>
      </c>
      <c r="W736" s="5">
        <v>2451</v>
      </c>
      <c r="X736" s="3">
        <v>1</v>
      </c>
      <c r="Y736" s="9" t="s">
        <v>17</v>
      </c>
      <c r="Z736" s="4">
        <v>15</v>
      </c>
      <c r="AA736" s="24">
        <f>HR_Analytics[[#This Row],[Salary Hike]]/100</f>
        <v>0.15</v>
      </c>
      <c r="AB736" s="3">
        <v>3</v>
      </c>
      <c r="AC736" s="9" t="str">
        <f>VLOOKUP(AB736,Mapping!$E$2:$F$3,2,0)</f>
        <v>Excellent</v>
      </c>
      <c r="AD736" s="3">
        <v>1</v>
      </c>
      <c r="AE736" s="9" t="str">
        <f>VLOOKUP(AD736,Mapping!$E$16:$F$19,2,0)</f>
        <v>Very Dissatisfied</v>
      </c>
      <c r="AF736" s="3">
        <v>1</v>
      </c>
      <c r="AG736" s="3">
        <v>4</v>
      </c>
      <c r="AH736" s="3" t="str" cm="1">
        <f t="array" ref="AH736">_xlfn.IFS(HR_Analytics[[#This Row],[Total Working Years]]&lt;=2,"0-2",HR_Analytics[[#This Row],[Total Working Years]]&lt;=5,"2-5",HR_Analytics[[#This Row],[Total Working Years]]&lt;=10,"5-10",HR_Analytics[[#This Row],[Total Working Years]]&lt;=20,"10-20",HR_Analytics[[#This Row],[Total Working Years]]&lt;=40,"20-40")</f>
        <v>2-5</v>
      </c>
      <c r="AI736" s="3">
        <v>3</v>
      </c>
      <c r="AJ736" s="3">
        <v>2</v>
      </c>
      <c r="AK736" s="9" t="str">
        <f>VLOOKUP(AJ736,Mapping!$J$10:$K$13,2,0)</f>
        <v>Good</v>
      </c>
      <c r="AL736" s="3">
        <v>4</v>
      </c>
      <c r="AM736" s="3" t="str" cm="1">
        <f t="array" ref="AM736">_xlfn.IFS(HR_Analytics[[#This Row],[Years At Company]]&lt;=2,"0-2",HR_Analytics[[#This Row],[Years At Company]]&lt;=5,"2-5",HR_Analytics[[#This Row],[Years At Company]]&lt;=10,"5-10",HR_Analytics[[#This Row],[Years At Company]]&lt;=20,"10-20",HR_Analytics[[#This Row],[Years At Company]]&lt;=40,"20-40")</f>
        <v>2-5</v>
      </c>
      <c r="AN736" s="3">
        <v>3</v>
      </c>
      <c r="AO736" s="3" t="str" cm="1">
        <f t="array" ref="AO736">_xlfn.IFS(HR_Analytics[[#This Row],[Years In Current Role]]&lt;=2,"0-2",HR_Analytics[[#This Row],[Years In Current Role]]&lt;=5,"2-5",HR_Analytics[[#This Row],[Years In Current Role]]&lt;=10,"5-10",HR_Analytics[[#This Row],[Years In Current Role]]&lt;=15,"10-15",HR_Analytics[[#This Row],[Years In Current Role]]&gt;15,"Above 15")</f>
        <v>2-5</v>
      </c>
      <c r="AP736" s="3">
        <v>1</v>
      </c>
      <c r="AQ736" s="14" t="str" cm="1">
        <f t="array" ref="AQ736">_xlfn.IFS(HR_Analytics[[#This Row],[Years Since Last Promotion]]&lt;=2,"0-2",HR_Analytics[[#This Row],[Years Since Last Promotion]]&lt;=5,"2-5",HR_Analytics[[#This Row],[Years Since Last Promotion]]&lt;=10,"5-10",HR_Analytics[[#This Row],[Years Since Last Promotion]]&lt;=15,"10-15")</f>
        <v>0-2</v>
      </c>
      <c r="AR736" s="14">
        <v>1</v>
      </c>
      <c r="AS736" s="3" t="str" cm="1">
        <f t="array" ref="AS7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37" spans="1:45" x14ac:dyDescent="0.25">
      <c r="A737" s="12">
        <v>48</v>
      </c>
      <c r="B737" s="12" t="str" cm="1">
        <f t="array" ref="B737">_xlfn.IFS(HR_Analytics[[#This Row],[Age]]&lt;=30,"Below 30",HR_Analytics[[#This Row],[Age]]&lt;=40,"30-40",HR_Analytics[[#This Row],[Age]]&lt;=60,"40-60")</f>
        <v>40-60</v>
      </c>
      <c r="C737" s="9" t="s">
        <v>17</v>
      </c>
      <c r="D737" s="9" t="s">
        <v>11</v>
      </c>
      <c r="E737" s="9" t="s">
        <v>19</v>
      </c>
      <c r="F737" s="3">
        <v>6</v>
      </c>
      <c r="G737" s="3" t="str" cm="1">
        <f t="array" ref="G737">_xlfn.IFS(HR_Analytics[[#This Row],[Distance From Home]]&lt;=5,"1-5",HR_Analytics[[#This Row],[Distance From Home]]&lt;=10,"5-10",HR_Analytics[[#This Row],[Distance From Home]]&lt;=15,"10-15",HR_Analytics[[#This Row],[Distance From Home]]&lt;=20,"15-20",HR_Analytics[[#This Row],[Distance From Home]]&gt;20,"Above 20")</f>
        <v>5-10</v>
      </c>
      <c r="H737" s="3">
        <v>3</v>
      </c>
      <c r="I737" s="9" t="str">
        <f>VLOOKUP(H737,Mapping!$J$2:$K$6,2,0)</f>
        <v>Bachelors</v>
      </c>
      <c r="J737" s="9" t="s">
        <v>13</v>
      </c>
      <c r="K737" s="3">
        <v>1022</v>
      </c>
      <c r="L737" s="3">
        <v>1</v>
      </c>
      <c r="M737" s="9" t="str">
        <f>VLOOKUP(L737,Mapping!$A$2:$B$5,2,0)</f>
        <v>Very Dissatisfied</v>
      </c>
      <c r="N737" s="9" t="s">
        <v>20</v>
      </c>
      <c r="O737" s="3">
        <v>2</v>
      </c>
      <c r="P737" s="9" t="str">
        <f>VLOOKUP(O737,Mapping!$A$9:$B$12,2,0)</f>
        <v>Medium</v>
      </c>
      <c r="Q737" s="3">
        <v>2</v>
      </c>
      <c r="R737" s="9" t="str">
        <f>VLOOKUP(Q737,Mapping!$A$16:$B$20,2,0)</f>
        <v>Junior</v>
      </c>
      <c r="S737" s="9" t="s">
        <v>28</v>
      </c>
      <c r="T737" s="3">
        <v>3</v>
      </c>
      <c r="U737" s="9" t="str">
        <f>VLOOKUP(T737,Mapping!$E$9:$F$12,2,0)</f>
        <v>Neutral</v>
      </c>
      <c r="V737" s="9" t="s">
        <v>16</v>
      </c>
      <c r="W737" s="5">
        <v>4240</v>
      </c>
      <c r="X737" s="3">
        <v>2</v>
      </c>
      <c r="Y737" s="9" t="s">
        <v>17</v>
      </c>
      <c r="Z737" s="4">
        <v>13</v>
      </c>
      <c r="AA737" s="24">
        <f>HR_Analytics[[#This Row],[Salary Hike]]/100</f>
        <v>0.13</v>
      </c>
      <c r="AB737" s="3">
        <v>3</v>
      </c>
      <c r="AC737" s="9" t="str">
        <f>VLOOKUP(AB737,Mapping!$E$2:$F$3,2,0)</f>
        <v>Excellent</v>
      </c>
      <c r="AD737" s="3">
        <v>4</v>
      </c>
      <c r="AE737" s="9" t="str">
        <f>VLOOKUP(AD737,Mapping!$E$16:$F$19,2,0)</f>
        <v>Satisfied</v>
      </c>
      <c r="AF737" s="3">
        <v>0</v>
      </c>
      <c r="AG737" s="3">
        <v>19</v>
      </c>
      <c r="AH737" s="3" t="str" cm="1">
        <f t="array" ref="AH737">_xlfn.IFS(HR_Analytics[[#This Row],[Total Working Years]]&lt;=2,"0-2",HR_Analytics[[#This Row],[Total Working Years]]&lt;=5,"2-5",HR_Analytics[[#This Row],[Total Working Years]]&lt;=10,"5-10",HR_Analytics[[#This Row],[Total Working Years]]&lt;=20,"10-20",HR_Analytics[[#This Row],[Total Working Years]]&lt;=40,"20-40")</f>
        <v>10-20</v>
      </c>
      <c r="AI737" s="3">
        <v>0</v>
      </c>
      <c r="AJ737" s="3">
        <v>3</v>
      </c>
      <c r="AK737" s="9" t="str">
        <f>VLOOKUP(AJ737,Mapping!$J$10:$K$13,2,0)</f>
        <v>Better</v>
      </c>
      <c r="AL737" s="3">
        <v>2</v>
      </c>
      <c r="AM737" s="3" t="str" cm="1">
        <f t="array" ref="AM737">_xlfn.IFS(HR_Analytics[[#This Row],[Years At Company]]&lt;=2,"0-2",HR_Analytics[[#This Row],[Years At Company]]&lt;=5,"2-5",HR_Analytics[[#This Row],[Years At Company]]&lt;=10,"5-10",HR_Analytics[[#This Row],[Years At Company]]&lt;=20,"10-20",HR_Analytics[[#This Row],[Years At Company]]&lt;=40,"20-40")</f>
        <v>0-2</v>
      </c>
      <c r="AN737" s="3">
        <v>2</v>
      </c>
      <c r="AO737" s="3" t="str" cm="1">
        <f t="array" ref="AO737">_xlfn.IFS(HR_Analytics[[#This Row],[Years In Current Role]]&lt;=2,"0-2",HR_Analytics[[#This Row],[Years In Current Role]]&lt;=5,"2-5",HR_Analytics[[#This Row],[Years In Current Role]]&lt;=10,"5-10",HR_Analytics[[#This Row],[Years In Current Role]]&lt;=15,"10-15",HR_Analytics[[#This Row],[Years In Current Role]]&gt;15,"Above 15")</f>
        <v>0-2</v>
      </c>
      <c r="AP737" s="3">
        <v>2</v>
      </c>
      <c r="AQ737" s="14" t="str" cm="1">
        <f t="array" ref="AQ737">_xlfn.IFS(HR_Analytics[[#This Row],[Years Since Last Promotion]]&lt;=2,"0-2",HR_Analytics[[#This Row],[Years Since Last Promotion]]&lt;=5,"2-5",HR_Analytics[[#This Row],[Years Since Last Promotion]]&lt;=10,"5-10",HR_Analytics[[#This Row],[Years Since Last Promotion]]&lt;=15,"10-15")</f>
        <v>0-2</v>
      </c>
      <c r="AR737" s="14">
        <v>2</v>
      </c>
      <c r="AS737" s="3" t="str" cm="1">
        <f t="array" ref="AS7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38" spans="1:45" x14ac:dyDescent="0.25">
      <c r="A738" s="12">
        <v>48</v>
      </c>
      <c r="B738" s="12" t="str" cm="1">
        <f t="array" ref="B738">_xlfn.IFS(HR_Analytics[[#This Row],[Age]]&lt;=30,"Below 30",HR_Analytics[[#This Row],[Age]]&lt;=40,"30-40",HR_Analytics[[#This Row],[Age]]&lt;=60,"40-60")</f>
        <v>40-60</v>
      </c>
      <c r="C738" s="9" t="s">
        <v>17</v>
      </c>
      <c r="D738" s="9" t="s">
        <v>11</v>
      </c>
      <c r="E738" s="9" t="s">
        <v>19</v>
      </c>
      <c r="F738" s="3">
        <v>4</v>
      </c>
      <c r="G738" s="3" t="str" cm="1">
        <f t="array" ref="G738">_xlfn.IFS(HR_Analytics[[#This Row],[Distance From Home]]&lt;=5,"1-5",HR_Analytics[[#This Row],[Distance From Home]]&lt;=10,"5-10",HR_Analytics[[#This Row],[Distance From Home]]&lt;=15,"10-15",HR_Analytics[[#This Row],[Distance From Home]]&lt;=20,"15-20",HR_Analytics[[#This Row],[Distance From Home]]&gt;20,"Above 20")</f>
        <v>1-5</v>
      </c>
      <c r="H738" s="3">
        <v>4</v>
      </c>
      <c r="I738" s="9" t="str">
        <f>VLOOKUP(H738,Mapping!$J$2:$K$6,2,0)</f>
        <v>Masters</v>
      </c>
      <c r="J738" s="9" t="s">
        <v>13</v>
      </c>
      <c r="K738" s="3">
        <v>1024</v>
      </c>
      <c r="L738" s="3">
        <v>3</v>
      </c>
      <c r="M738" s="9" t="str">
        <f>VLOOKUP(L738,Mapping!$A$2:$B$5,2,0)</f>
        <v>Neutral</v>
      </c>
      <c r="N738" s="9" t="s">
        <v>20</v>
      </c>
      <c r="O738" s="3">
        <v>2</v>
      </c>
      <c r="P738" s="9" t="str">
        <f>VLOOKUP(O738,Mapping!$A$9:$B$12,2,0)</f>
        <v>Medium</v>
      </c>
      <c r="Q738" s="3">
        <v>3</v>
      </c>
      <c r="R738" s="9" t="str">
        <f>VLOOKUP(Q738,Mapping!$A$16:$B$20,2,0)</f>
        <v>Mid Level</v>
      </c>
      <c r="S738" s="9" t="s">
        <v>28</v>
      </c>
      <c r="T738" s="3">
        <v>3</v>
      </c>
      <c r="U738" s="9" t="str">
        <f>VLOOKUP(T738,Mapping!$E$9:$F$12,2,0)</f>
        <v>Neutral</v>
      </c>
      <c r="V738" s="9" t="s">
        <v>16</v>
      </c>
      <c r="W738" s="5">
        <v>10999</v>
      </c>
      <c r="X738" s="3">
        <v>7</v>
      </c>
      <c r="Y738" s="9" t="s">
        <v>17</v>
      </c>
      <c r="Z738" s="4">
        <v>14</v>
      </c>
      <c r="AA738" s="24">
        <f>HR_Analytics[[#This Row],[Salary Hike]]/100</f>
        <v>0.14000000000000001</v>
      </c>
      <c r="AB738" s="3">
        <v>3</v>
      </c>
      <c r="AC738" s="9" t="str">
        <f>VLOOKUP(AB738,Mapping!$E$2:$F$3,2,0)</f>
        <v>Excellent</v>
      </c>
      <c r="AD738" s="3">
        <v>2</v>
      </c>
      <c r="AE738" s="9" t="str">
        <f>VLOOKUP(AD738,Mapping!$E$16:$F$19,2,0)</f>
        <v>Dissatisfied</v>
      </c>
      <c r="AF738" s="3">
        <v>0</v>
      </c>
      <c r="AG738" s="3">
        <v>27</v>
      </c>
      <c r="AH738" s="3" t="str" cm="1">
        <f t="array" ref="AH738">_xlfn.IFS(HR_Analytics[[#This Row],[Total Working Years]]&lt;=2,"0-2",HR_Analytics[[#This Row],[Total Working Years]]&lt;=5,"2-5",HR_Analytics[[#This Row],[Total Working Years]]&lt;=10,"5-10",HR_Analytics[[#This Row],[Total Working Years]]&lt;=20,"10-20",HR_Analytics[[#This Row],[Total Working Years]]&lt;=40,"20-40")</f>
        <v>20-40</v>
      </c>
      <c r="AI738" s="3">
        <v>3</v>
      </c>
      <c r="AJ738" s="3">
        <v>3</v>
      </c>
      <c r="AK738" s="9" t="str">
        <f>VLOOKUP(AJ738,Mapping!$J$10:$K$13,2,0)</f>
        <v>Better</v>
      </c>
      <c r="AL738" s="3">
        <v>15</v>
      </c>
      <c r="AM738" s="3" t="str" cm="1">
        <f t="array" ref="AM738">_xlfn.IFS(HR_Analytics[[#This Row],[Years At Company]]&lt;=2,"0-2",HR_Analytics[[#This Row],[Years At Company]]&lt;=5,"2-5",HR_Analytics[[#This Row],[Years At Company]]&lt;=10,"5-10",HR_Analytics[[#This Row],[Years At Company]]&lt;=20,"10-20",HR_Analytics[[#This Row],[Years At Company]]&lt;=40,"20-40")</f>
        <v>10-20</v>
      </c>
      <c r="AN738" s="3">
        <v>11</v>
      </c>
      <c r="AO738" s="3" t="str" cm="1">
        <f t="array" ref="AO738">_xlfn.IFS(HR_Analytics[[#This Row],[Years In Current Role]]&lt;=2,"0-2",HR_Analytics[[#This Row],[Years In Current Role]]&lt;=5,"2-5",HR_Analytics[[#This Row],[Years In Current Role]]&lt;=10,"5-10",HR_Analytics[[#This Row],[Years In Current Role]]&lt;=15,"10-15",HR_Analytics[[#This Row],[Years In Current Role]]&gt;15,"Above 15")</f>
        <v>10-15</v>
      </c>
      <c r="AP738" s="3">
        <v>4</v>
      </c>
      <c r="AQ738" s="14" t="str" cm="1">
        <f t="array" ref="AQ738">_xlfn.IFS(HR_Analytics[[#This Row],[Years Since Last Promotion]]&lt;=2,"0-2",HR_Analytics[[#This Row],[Years Since Last Promotion]]&lt;=5,"2-5",HR_Analytics[[#This Row],[Years Since Last Promotion]]&lt;=10,"5-10",HR_Analytics[[#This Row],[Years Since Last Promotion]]&lt;=15,"10-15")</f>
        <v>2-5</v>
      </c>
      <c r="AR738" s="14">
        <v>8</v>
      </c>
      <c r="AS738" s="3" t="str" cm="1">
        <f t="array" ref="AS7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39" spans="1:45" x14ac:dyDescent="0.25">
      <c r="A739" s="12">
        <v>41</v>
      </c>
      <c r="B739" s="12" t="str" cm="1">
        <f t="array" ref="B739">_xlfn.IFS(HR_Analytics[[#This Row],[Age]]&lt;=30,"Below 30",HR_Analytics[[#This Row],[Age]]&lt;=40,"30-40",HR_Analytics[[#This Row],[Age]]&lt;=60,"40-60")</f>
        <v>40-60</v>
      </c>
      <c r="C739" s="9" t="s">
        <v>17</v>
      </c>
      <c r="D739" s="9" t="s">
        <v>11</v>
      </c>
      <c r="E739" s="9" t="s">
        <v>19</v>
      </c>
      <c r="F739" s="3">
        <v>7</v>
      </c>
      <c r="G739" s="3" t="str" cm="1">
        <f t="array" ref="G739">_xlfn.IFS(HR_Analytics[[#This Row],[Distance From Home]]&lt;=5,"1-5",HR_Analytics[[#This Row],[Distance From Home]]&lt;=10,"5-10",HR_Analytics[[#This Row],[Distance From Home]]&lt;=15,"10-15",HR_Analytics[[#This Row],[Distance From Home]]&lt;=20,"15-20",HR_Analytics[[#This Row],[Distance From Home]]&gt;20,"Above 20")</f>
        <v>5-10</v>
      </c>
      <c r="H739" s="3">
        <v>2</v>
      </c>
      <c r="I739" s="9" t="str">
        <f>VLOOKUP(H739,Mapping!$J$2:$K$6,2,0)</f>
        <v>College</v>
      </c>
      <c r="J739" s="9" t="s">
        <v>25</v>
      </c>
      <c r="K739" s="3">
        <v>1025</v>
      </c>
      <c r="L739" s="3">
        <v>4</v>
      </c>
      <c r="M739" s="9" t="str">
        <f>VLOOKUP(L739,Mapping!$A$2:$B$5,2,0)</f>
        <v>Satisfied</v>
      </c>
      <c r="N739" s="9" t="s">
        <v>14</v>
      </c>
      <c r="O739" s="3">
        <v>3</v>
      </c>
      <c r="P739" s="9" t="str">
        <f>VLOOKUP(O739,Mapping!$A$9:$B$12,2,0)</f>
        <v>High</v>
      </c>
      <c r="Q739" s="3">
        <v>2</v>
      </c>
      <c r="R739" s="9" t="str">
        <f>VLOOKUP(Q739,Mapping!$A$16:$B$20,2,0)</f>
        <v>Junior</v>
      </c>
      <c r="S739" s="9" t="s">
        <v>27</v>
      </c>
      <c r="T739" s="3">
        <v>3</v>
      </c>
      <c r="U739" s="9" t="str">
        <f>VLOOKUP(T739,Mapping!$E$9:$F$12,2,0)</f>
        <v>Neutral</v>
      </c>
      <c r="V739" s="9" t="s">
        <v>16</v>
      </c>
      <c r="W739" s="5">
        <v>5003</v>
      </c>
      <c r="X739" s="3">
        <v>6</v>
      </c>
      <c r="Y739" s="9" t="s">
        <v>17</v>
      </c>
      <c r="Z739" s="4">
        <v>14</v>
      </c>
      <c r="AA739" s="24">
        <f>HR_Analytics[[#This Row],[Salary Hike]]/100</f>
        <v>0.14000000000000001</v>
      </c>
      <c r="AB739" s="3">
        <v>3</v>
      </c>
      <c r="AC739" s="9" t="str">
        <f>VLOOKUP(AB739,Mapping!$E$2:$F$3,2,0)</f>
        <v>Excellent</v>
      </c>
      <c r="AD739" s="3">
        <v>2</v>
      </c>
      <c r="AE739" s="9" t="str">
        <f>VLOOKUP(AD739,Mapping!$E$16:$F$19,2,0)</f>
        <v>Dissatisfied</v>
      </c>
      <c r="AF739" s="3">
        <v>0</v>
      </c>
      <c r="AG739" s="3">
        <v>8</v>
      </c>
      <c r="AH739" s="3" t="str" cm="1">
        <f t="array" ref="AH739">_xlfn.IFS(HR_Analytics[[#This Row],[Total Working Years]]&lt;=2,"0-2",HR_Analytics[[#This Row],[Total Working Years]]&lt;=5,"2-5",HR_Analytics[[#This Row],[Total Working Years]]&lt;=10,"5-10",HR_Analytics[[#This Row],[Total Working Years]]&lt;=20,"10-20",HR_Analytics[[#This Row],[Total Working Years]]&lt;=40,"20-40")</f>
        <v>5-10</v>
      </c>
      <c r="AI739" s="3">
        <v>6</v>
      </c>
      <c r="AJ739" s="3">
        <v>3</v>
      </c>
      <c r="AK739" s="9" t="str">
        <f>VLOOKUP(AJ739,Mapping!$J$10:$K$13,2,0)</f>
        <v>Better</v>
      </c>
      <c r="AL739" s="3">
        <v>2</v>
      </c>
      <c r="AM739" s="3" t="str" cm="1">
        <f t="array" ref="AM739">_xlfn.IFS(HR_Analytics[[#This Row],[Years At Company]]&lt;=2,"0-2",HR_Analytics[[#This Row],[Years At Company]]&lt;=5,"2-5",HR_Analytics[[#This Row],[Years At Company]]&lt;=10,"5-10",HR_Analytics[[#This Row],[Years At Company]]&lt;=20,"10-20",HR_Analytics[[#This Row],[Years At Company]]&lt;=40,"20-40")</f>
        <v>0-2</v>
      </c>
      <c r="AN739" s="3">
        <v>2</v>
      </c>
      <c r="AO739" s="3" t="str" cm="1">
        <f t="array" ref="AO739">_xlfn.IFS(HR_Analytics[[#This Row],[Years In Current Role]]&lt;=2,"0-2",HR_Analytics[[#This Row],[Years In Current Role]]&lt;=5,"2-5",HR_Analytics[[#This Row],[Years In Current Role]]&lt;=10,"5-10",HR_Analytics[[#This Row],[Years In Current Role]]&lt;=15,"10-15",HR_Analytics[[#This Row],[Years In Current Role]]&gt;15,"Above 15")</f>
        <v>0-2</v>
      </c>
      <c r="AP739" s="3">
        <v>2</v>
      </c>
      <c r="AQ739" s="14" t="str" cm="1">
        <f t="array" ref="AQ739">_xlfn.IFS(HR_Analytics[[#This Row],[Years Since Last Promotion]]&lt;=2,"0-2",HR_Analytics[[#This Row],[Years Since Last Promotion]]&lt;=5,"2-5",HR_Analytics[[#This Row],[Years Since Last Promotion]]&lt;=10,"5-10",HR_Analytics[[#This Row],[Years Since Last Promotion]]&lt;=15,"10-15")</f>
        <v>0-2</v>
      </c>
      <c r="AR739" s="14">
        <v>1</v>
      </c>
      <c r="AS739" s="3" t="str" cm="1">
        <f t="array" ref="AS7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40" spans="1:45" x14ac:dyDescent="0.25">
      <c r="A740" s="12">
        <v>39</v>
      </c>
      <c r="B740" s="12" t="str" cm="1">
        <f t="array" ref="B740">_xlfn.IFS(HR_Analytics[[#This Row],[Age]]&lt;=30,"Below 30",HR_Analytics[[#This Row],[Age]]&lt;=40,"30-40",HR_Analytics[[#This Row],[Age]]&lt;=60,"40-60")</f>
        <v>30-40</v>
      </c>
      <c r="C740" s="9" t="s">
        <v>17</v>
      </c>
      <c r="D740" s="9" t="s">
        <v>11</v>
      </c>
      <c r="E740" s="9" t="s">
        <v>19</v>
      </c>
      <c r="F740" s="3">
        <v>1</v>
      </c>
      <c r="G740" s="3" t="str" cm="1">
        <f t="array" ref="G740">_xlfn.IFS(HR_Analytics[[#This Row],[Distance From Home]]&lt;=5,"1-5",HR_Analytics[[#This Row],[Distance From Home]]&lt;=10,"5-10",HR_Analytics[[#This Row],[Distance From Home]]&lt;=15,"10-15",HR_Analytics[[#This Row],[Distance From Home]]&lt;=20,"15-20",HR_Analytics[[#This Row],[Distance From Home]]&gt;20,"Above 20")</f>
        <v>1-5</v>
      </c>
      <c r="H740" s="3">
        <v>1</v>
      </c>
      <c r="I740" s="9" t="str">
        <f>VLOOKUP(H740,Mapping!$J$2:$K$6,2,0)</f>
        <v>Below College</v>
      </c>
      <c r="J740" s="9" t="s">
        <v>13</v>
      </c>
      <c r="K740" s="3">
        <v>1026</v>
      </c>
      <c r="L740" s="3">
        <v>4</v>
      </c>
      <c r="M740" s="9" t="str">
        <f>VLOOKUP(L740,Mapping!$A$2:$B$5,2,0)</f>
        <v>Satisfied</v>
      </c>
      <c r="N740" s="9" t="s">
        <v>14</v>
      </c>
      <c r="O740" s="3">
        <v>2</v>
      </c>
      <c r="P740" s="9" t="str">
        <f>VLOOKUP(O740,Mapping!$A$9:$B$12,2,0)</f>
        <v>Medium</v>
      </c>
      <c r="Q740" s="3">
        <v>4</v>
      </c>
      <c r="R740" s="9" t="str">
        <f>VLOOKUP(Q740,Mapping!$A$16:$B$20,2,0)</f>
        <v>Senior</v>
      </c>
      <c r="S740" s="9" t="s">
        <v>27</v>
      </c>
      <c r="T740" s="3">
        <v>4</v>
      </c>
      <c r="U740" s="9" t="str">
        <f>VLOOKUP(T740,Mapping!$E$9:$F$12,2,0)</f>
        <v>Satisfied</v>
      </c>
      <c r="V740" s="9" t="s">
        <v>22</v>
      </c>
      <c r="W740" s="5">
        <v>12742</v>
      </c>
      <c r="X740" s="3">
        <v>1</v>
      </c>
      <c r="Y740" s="9" t="s">
        <v>17</v>
      </c>
      <c r="Z740" s="4">
        <v>16</v>
      </c>
      <c r="AA740" s="24">
        <f>HR_Analytics[[#This Row],[Salary Hike]]/100</f>
        <v>0.16</v>
      </c>
      <c r="AB740" s="3">
        <v>3</v>
      </c>
      <c r="AC740" s="9" t="str">
        <f>VLOOKUP(AB740,Mapping!$E$2:$F$3,2,0)</f>
        <v>Excellent</v>
      </c>
      <c r="AD740" s="3">
        <v>3</v>
      </c>
      <c r="AE740" s="9" t="str">
        <f>VLOOKUP(AD740,Mapping!$E$16:$F$19,2,0)</f>
        <v>Neutral</v>
      </c>
      <c r="AF740" s="3">
        <v>1</v>
      </c>
      <c r="AG740" s="3">
        <v>21</v>
      </c>
      <c r="AH740" s="3" t="str" cm="1">
        <f t="array" ref="AH740">_xlfn.IFS(HR_Analytics[[#This Row],[Total Working Years]]&lt;=2,"0-2",HR_Analytics[[#This Row],[Total Working Years]]&lt;=5,"2-5",HR_Analytics[[#This Row],[Total Working Years]]&lt;=10,"5-10",HR_Analytics[[#This Row],[Total Working Years]]&lt;=20,"10-20",HR_Analytics[[#This Row],[Total Working Years]]&lt;=40,"20-40")</f>
        <v>20-40</v>
      </c>
      <c r="AI740" s="3">
        <v>3</v>
      </c>
      <c r="AJ740" s="3">
        <v>3</v>
      </c>
      <c r="AK740" s="9" t="str">
        <f>VLOOKUP(AJ740,Mapping!$J$10:$K$13,2,0)</f>
        <v>Better</v>
      </c>
      <c r="AL740" s="3">
        <v>21</v>
      </c>
      <c r="AM740" s="3" t="str" cm="1">
        <f t="array" ref="AM740">_xlfn.IFS(HR_Analytics[[#This Row],[Years At Company]]&lt;=2,"0-2",HR_Analytics[[#This Row],[Years At Company]]&lt;=5,"2-5",HR_Analytics[[#This Row],[Years At Company]]&lt;=10,"5-10",HR_Analytics[[#This Row],[Years At Company]]&lt;=20,"10-20",HR_Analytics[[#This Row],[Years At Company]]&lt;=40,"20-40")</f>
        <v>20-40</v>
      </c>
      <c r="AN740" s="3">
        <v>6</v>
      </c>
      <c r="AO740" s="3" t="str" cm="1">
        <f t="array" ref="AO740">_xlfn.IFS(HR_Analytics[[#This Row],[Years In Current Role]]&lt;=2,"0-2",HR_Analytics[[#This Row],[Years In Current Role]]&lt;=5,"2-5",HR_Analytics[[#This Row],[Years In Current Role]]&lt;=10,"5-10",HR_Analytics[[#This Row],[Years In Current Role]]&lt;=15,"10-15",HR_Analytics[[#This Row],[Years In Current Role]]&gt;15,"Above 15")</f>
        <v>5-10</v>
      </c>
      <c r="AP740" s="3">
        <v>11</v>
      </c>
      <c r="AQ740" s="14" t="str" cm="1">
        <f t="array" ref="AQ740">_xlfn.IFS(HR_Analytics[[#This Row],[Years Since Last Promotion]]&lt;=2,"0-2",HR_Analytics[[#This Row],[Years Since Last Promotion]]&lt;=5,"2-5",HR_Analytics[[#This Row],[Years Since Last Promotion]]&lt;=10,"5-10",HR_Analytics[[#This Row],[Years Since Last Promotion]]&lt;=15,"10-15")</f>
        <v>10-15</v>
      </c>
      <c r="AR740" s="14">
        <v>8</v>
      </c>
      <c r="AS740" s="3" t="str" cm="1">
        <f t="array" ref="AS7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41" spans="1:45" x14ac:dyDescent="0.25">
      <c r="A741" s="12">
        <v>27</v>
      </c>
      <c r="B741" s="12" t="str" cm="1">
        <f t="array" ref="B741">_xlfn.IFS(HR_Analytics[[#This Row],[Age]]&lt;=30,"Below 30",HR_Analytics[[#This Row],[Age]]&lt;=40,"30-40",HR_Analytics[[#This Row],[Age]]&lt;=60,"40-60")</f>
        <v>Below 30</v>
      </c>
      <c r="C741" s="9" t="s">
        <v>17</v>
      </c>
      <c r="D741" s="9" t="s">
        <v>11</v>
      </c>
      <c r="E741" s="9" t="s">
        <v>19</v>
      </c>
      <c r="F741" s="3">
        <v>2</v>
      </c>
      <c r="G741" s="3" t="str" cm="1">
        <f t="array" ref="G741">_xlfn.IFS(HR_Analytics[[#This Row],[Distance From Home]]&lt;=5,"1-5",HR_Analytics[[#This Row],[Distance From Home]]&lt;=10,"5-10",HR_Analytics[[#This Row],[Distance From Home]]&lt;=15,"10-15",HR_Analytics[[#This Row],[Distance From Home]]&lt;=20,"15-20",HR_Analytics[[#This Row],[Distance From Home]]&gt;20,"Above 20")</f>
        <v>1-5</v>
      </c>
      <c r="H741" s="3">
        <v>4</v>
      </c>
      <c r="I741" s="9" t="str">
        <f>VLOOKUP(H741,Mapping!$J$2:$K$6,2,0)</f>
        <v>Masters</v>
      </c>
      <c r="J741" s="9" t="s">
        <v>13</v>
      </c>
      <c r="K741" s="3">
        <v>1027</v>
      </c>
      <c r="L741" s="3">
        <v>1</v>
      </c>
      <c r="M741" s="9" t="str">
        <f>VLOOKUP(L741,Mapping!$A$2:$B$5,2,0)</f>
        <v>Very Dissatisfied</v>
      </c>
      <c r="N741" s="9" t="s">
        <v>14</v>
      </c>
      <c r="O741" s="3">
        <v>3</v>
      </c>
      <c r="P741" s="9" t="str">
        <f>VLOOKUP(O741,Mapping!$A$9:$B$12,2,0)</f>
        <v>High</v>
      </c>
      <c r="Q741" s="3">
        <v>2</v>
      </c>
      <c r="R741" s="9" t="str">
        <f>VLOOKUP(Q741,Mapping!$A$16:$B$20,2,0)</f>
        <v>Junior</v>
      </c>
      <c r="S741" s="9" t="s">
        <v>27</v>
      </c>
      <c r="T741" s="3">
        <v>4</v>
      </c>
      <c r="U741" s="9" t="str">
        <f>VLOOKUP(T741,Mapping!$E$9:$F$12,2,0)</f>
        <v>Satisfied</v>
      </c>
      <c r="V741" s="9" t="s">
        <v>22</v>
      </c>
      <c r="W741" s="5">
        <v>4227</v>
      </c>
      <c r="X741" s="3">
        <v>0</v>
      </c>
      <c r="Y741" s="9" t="s">
        <v>17</v>
      </c>
      <c r="Z741" s="4">
        <v>18</v>
      </c>
      <c r="AA741" s="24">
        <f>HR_Analytics[[#This Row],[Salary Hike]]/100</f>
        <v>0.18</v>
      </c>
      <c r="AB741" s="3">
        <v>3</v>
      </c>
      <c r="AC741" s="9" t="str">
        <f>VLOOKUP(AB741,Mapping!$E$2:$F$3,2,0)</f>
        <v>Excellent</v>
      </c>
      <c r="AD741" s="3">
        <v>2</v>
      </c>
      <c r="AE741" s="9" t="str">
        <f>VLOOKUP(AD741,Mapping!$E$16:$F$19,2,0)</f>
        <v>Dissatisfied</v>
      </c>
      <c r="AF741" s="3">
        <v>1</v>
      </c>
      <c r="AG741" s="3">
        <v>4</v>
      </c>
      <c r="AH741" s="3" t="str" cm="1">
        <f t="array" ref="AH741">_xlfn.IFS(HR_Analytics[[#This Row],[Total Working Years]]&lt;=2,"0-2",HR_Analytics[[#This Row],[Total Working Years]]&lt;=5,"2-5",HR_Analytics[[#This Row],[Total Working Years]]&lt;=10,"5-10",HR_Analytics[[#This Row],[Total Working Years]]&lt;=20,"10-20",HR_Analytics[[#This Row],[Total Working Years]]&lt;=40,"20-40")</f>
        <v>2-5</v>
      </c>
      <c r="AI741" s="3">
        <v>2</v>
      </c>
      <c r="AJ741" s="3">
        <v>3</v>
      </c>
      <c r="AK741" s="9" t="str">
        <f>VLOOKUP(AJ741,Mapping!$J$10:$K$13,2,0)</f>
        <v>Better</v>
      </c>
      <c r="AL741" s="3">
        <v>3</v>
      </c>
      <c r="AM741" s="3" t="str" cm="1">
        <f t="array" ref="AM741">_xlfn.IFS(HR_Analytics[[#This Row],[Years At Company]]&lt;=2,"0-2",HR_Analytics[[#This Row],[Years At Company]]&lt;=5,"2-5",HR_Analytics[[#This Row],[Years At Company]]&lt;=10,"5-10",HR_Analytics[[#This Row],[Years At Company]]&lt;=20,"10-20",HR_Analytics[[#This Row],[Years At Company]]&lt;=40,"20-40")</f>
        <v>2-5</v>
      </c>
      <c r="AN741" s="3">
        <v>2</v>
      </c>
      <c r="AO741" s="3" t="str" cm="1">
        <f t="array" ref="AO741">_xlfn.IFS(HR_Analytics[[#This Row],[Years In Current Role]]&lt;=2,"0-2",HR_Analytics[[#This Row],[Years In Current Role]]&lt;=5,"2-5",HR_Analytics[[#This Row],[Years In Current Role]]&lt;=10,"5-10",HR_Analytics[[#This Row],[Years In Current Role]]&lt;=15,"10-15",HR_Analytics[[#This Row],[Years In Current Role]]&gt;15,"Above 15")</f>
        <v>0-2</v>
      </c>
      <c r="AP741" s="3">
        <v>2</v>
      </c>
      <c r="AQ741" s="14" t="str" cm="1">
        <f t="array" ref="AQ741">_xlfn.IFS(HR_Analytics[[#This Row],[Years Since Last Promotion]]&lt;=2,"0-2",HR_Analytics[[#This Row],[Years Since Last Promotion]]&lt;=5,"2-5",HR_Analytics[[#This Row],[Years Since Last Promotion]]&lt;=10,"5-10",HR_Analytics[[#This Row],[Years Since Last Promotion]]&lt;=15,"10-15")</f>
        <v>0-2</v>
      </c>
      <c r="AR741" s="14">
        <v>2</v>
      </c>
      <c r="AS741" s="3" t="str" cm="1">
        <f t="array" ref="AS7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42" spans="1:45" x14ac:dyDescent="0.25">
      <c r="A742" s="12">
        <v>35</v>
      </c>
      <c r="B742" s="12" t="str" cm="1">
        <f t="array" ref="B742">_xlfn.IFS(HR_Analytics[[#This Row],[Age]]&lt;=30,"Below 30",HR_Analytics[[#This Row],[Age]]&lt;=40,"30-40",HR_Analytics[[#This Row],[Age]]&lt;=60,"40-60")</f>
        <v>30-40</v>
      </c>
      <c r="C742" s="9" t="s">
        <v>17</v>
      </c>
      <c r="D742" s="9" t="s">
        <v>11</v>
      </c>
      <c r="E742" s="9" t="s">
        <v>19</v>
      </c>
      <c r="F742" s="3">
        <v>10</v>
      </c>
      <c r="G742" s="3" t="str" cm="1">
        <f t="array" ref="G742">_xlfn.IFS(HR_Analytics[[#This Row],[Distance From Home]]&lt;=5,"1-5",HR_Analytics[[#This Row],[Distance From Home]]&lt;=10,"5-10",HR_Analytics[[#This Row],[Distance From Home]]&lt;=15,"10-15",HR_Analytics[[#This Row],[Distance From Home]]&lt;=20,"15-20",HR_Analytics[[#This Row],[Distance From Home]]&gt;20,"Above 20")</f>
        <v>5-10</v>
      </c>
      <c r="H742" s="3">
        <v>3</v>
      </c>
      <c r="I742" s="9" t="str">
        <f>VLOOKUP(H742,Mapping!$J$2:$K$6,2,0)</f>
        <v>Bachelors</v>
      </c>
      <c r="J742" s="9" t="s">
        <v>23</v>
      </c>
      <c r="K742" s="3">
        <v>1028</v>
      </c>
      <c r="L742" s="3">
        <v>2</v>
      </c>
      <c r="M742" s="9" t="str">
        <f>VLOOKUP(L742,Mapping!$A$2:$B$5,2,0)</f>
        <v>Dissatisfied</v>
      </c>
      <c r="N742" s="9" t="s">
        <v>20</v>
      </c>
      <c r="O742" s="3">
        <v>3</v>
      </c>
      <c r="P742" s="9" t="str">
        <f>VLOOKUP(O742,Mapping!$A$9:$B$12,2,0)</f>
        <v>High</v>
      </c>
      <c r="Q742" s="3">
        <v>1</v>
      </c>
      <c r="R742" s="9" t="str">
        <f>VLOOKUP(Q742,Mapping!$A$16:$B$20,2,0)</f>
        <v>Entry Level</v>
      </c>
      <c r="S742" s="9" t="s">
        <v>24</v>
      </c>
      <c r="T742" s="3">
        <v>4</v>
      </c>
      <c r="U742" s="9" t="str">
        <f>VLOOKUP(T742,Mapping!$E$9:$F$12,2,0)</f>
        <v>Satisfied</v>
      </c>
      <c r="V742" s="9" t="s">
        <v>26</v>
      </c>
      <c r="W742" s="5">
        <v>3917</v>
      </c>
      <c r="X742" s="3">
        <v>1</v>
      </c>
      <c r="Y742" s="9" t="s">
        <v>17</v>
      </c>
      <c r="Z742" s="4">
        <v>20</v>
      </c>
      <c r="AA742" s="24">
        <f>HR_Analytics[[#This Row],[Salary Hike]]/100</f>
        <v>0.2</v>
      </c>
      <c r="AB742" s="3">
        <v>4</v>
      </c>
      <c r="AC742" s="9" t="str">
        <f>VLOOKUP(AB742,Mapping!$E$2:$F$3,2,0)</f>
        <v>Outstanding</v>
      </c>
      <c r="AD742" s="3">
        <v>1</v>
      </c>
      <c r="AE742" s="9" t="str">
        <f>VLOOKUP(AD742,Mapping!$E$16:$F$19,2,0)</f>
        <v>Very Dissatisfied</v>
      </c>
      <c r="AF742" s="3">
        <v>1</v>
      </c>
      <c r="AG742" s="3">
        <v>3</v>
      </c>
      <c r="AH742" s="3" t="str" cm="1">
        <f t="array" ref="AH742">_xlfn.IFS(HR_Analytics[[#This Row],[Total Working Years]]&lt;=2,"0-2",HR_Analytics[[#This Row],[Total Working Years]]&lt;=5,"2-5",HR_Analytics[[#This Row],[Total Working Years]]&lt;=10,"5-10",HR_Analytics[[#This Row],[Total Working Years]]&lt;=20,"10-20",HR_Analytics[[#This Row],[Total Working Years]]&lt;=40,"20-40")</f>
        <v>2-5</v>
      </c>
      <c r="AI742" s="3">
        <v>4</v>
      </c>
      <c r="AJ742" s="3">
        <v>2</v>
      </c>
      <c r="AK742" s="9" t="str">
        <f>VLOOKUP(AJ742,Mapping!$J$10:$K$13,2,0)</f>
        <v>Good</v>
      </c>
      <c r="AL742" s="3">
        <v>3</v>
      </c>
      <c r="AM742" s="3" t="str" cm="1">
        <f t="array" ref="AM742">_xlfn.IFS(HR_Analytics[[#This Row],[Years At Company]]&lt;=2,"0-2",HR_Analytics[[#This Row],[Years At Company]]&lt;=5,"2-5",HR_Analytics[[#This Row],[Years At Company]]&lt;=10,"5-10",HR_Analytics[[#This Row],[Years At Company]]&lt;=20,"10-20",HR_Analytics[[#This Row],[Years At Company]]&lt;=40,"20-40")</f>
        <v>2-5</v>
      </c>
      <c r="AN742" s="3">
        <v>2</v>
      </c>
      <c r="AO742" s="3" t="str" cm="1">
        <f t="array" ref="AO742">_xlfn.IFS(HR_Analytics[[#This Row],[Years In Current Role]]&lt;=2,"0-2",HR_Analytics[[#This Row],[Years In Current Role]]&lt;=5,"2-5",HR_Analytics[[#This Row],[Years In Current Role]]&lt;=10,"5-10",HR_Analytics[[#This Row],[Years In Current Role]]&lt;=15,"10-15",HR_Analytics[[#This Row],[Years In Current Role]]&gt;15,"Above 15")</f>
        <v>0-2</v>
      </c>
      <c r="AP742" s="3">
        <v>1</v>
      </c>
      <c r="AQ742" s="14" t="str" cm="1">
        <f t="array" ref="AQ742">_xlfn.IFS(HR_Analytics[[#This Row],[Years Since Last Promotion]]&lt;=2,"0-2",HR_Analytics[[#This Row],[Years Since Last Promotion]]&lt;=5,"2-5",HR_Analytics[[#This Row],[Years Since Last Promotion]]&lt;=10,"5-10",HR_Analytics[[#This Row],[Years Since Last Promotion]]&lt;=15,"10-15")</f>
        <v>0-2</v>
      </c>
      <c r="AR742" s="14">
        <v>2</v>
      </c>
      <c r="AS742" s="3" t="str" cm="1">
        <f t="array" ref="AS7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43" spans="1:45" x14ac:dyDescent="0.25">
      <c r="A743" s="12">
        <v>42</v>
      </c>
      <c r="B743" s="12" t="str" cm="1">
        <f t="array" ref="B743">_xlfn.IFS(HR_Analytics[[#This Row],[Age]]&lt;=30,"Below 30",HR_Analytics[[#This Row],[Age]]&lt;=40,"30-40",HR_Analytics[[#This Row],[Age]]&lt;=60,"40-60")</f>
        <v>40-60</v>
      </c>
      <c r="C743" s="9" t="s">
        <v>17</v>
      </c>
      <c r="D743" s="9" t="s">
        <v>11</v>
      </c>
      <c r="E743" s="9" t="s">
        <v>12</v>
      </c>
      <c r="F743" s="3">
        <v>5</v>
      </c>
      <c r="G743" s="3" t="str" cm="1">
        <f t="array" ref="G743">_xlfn.IFS(HR_Analytics[[#This Row],[Distance From Home]]&lt;=5,"1-5",HR_Analytics[[#This Row],[Distance From Home]]&lt;=10,"5-10",HR_Analytics[[#This Row],[Distance From Home]]&lt;=15,"10-15",HR_Analytics[[#This Row],[Distance From Home]]&lt;=20,"15-20",HR_Analytics[[#This Row],[Distance From Home]]&gt;20,"Above 20")</f>
        <v>1-5</v>
      </c>
      <c r="H743" s="3">
        <v>2</v>
      </c>
      <c r="I743" s="9" t="str">
        <f>VLOOKUP(H743,Mapping!$J$2:$K$6,2,0)</f>
        <v>College</v>
      </c>
      <c r="J743" s="9" t="s">
        <v>33</v>
      </c>
      <c r="K743" s="3">
        <v>1029</v>
      </c>
      <c r="L743" s="3">
        <v>4</v>
      </c>
      <c r="M743" s="9" t="str">
        <f>VLOOKUP(L743,Mapping!$A$2:$B$5,2,0)</f>
        <v>Satisfied</v>
      </c>
      <c r="N743" s="9" t="s">
        <v>20</v>
      </c>
      <c r="O743" s="3">
        <v>3</v>
      </c>
      <c r="P743" s="9" t="str">
        <f>VLOOKUP(O743,Mapping!$A$9:$B$12,2,0)</f>
        <v>High</v>
      </c>
      <c r="Q743" s="3">
        <v>5</v>
      </c>
      <c r="R743" s="9" t="str">
        <f>VLOOKUP(Q743,Mapping!$A$16:$B$20,2,0)</f>
        <v>Executive</v>
      </c>
      <c r="S743" s="9" t="s">
        <v>30</v>
      </c>
      <c r="T743" s="3">
        <v>3</v>
      </c>
      <c r="U743" s="9" t="str">
        <f>VLOOKUP(T743,Mapping!$E$9:$F$12,2,0)</f>
        <v>Neutral</v>
      </c>
      <c r="V743" s="9" t="s">
        <v>22</v>
      </c>
      <c r="W743" s="5">
        <v>18303</v>
      </c>
      <c r="X743" s="3">
        <v>6</v>
      </c>
      <c r="Y743" s="9" t="s">
        <v>17</v>
      </c>
      <c r="Z743" s="4">
        <v>13</v>
      </c>
      <c r="AA743" s="24">
        <f>HR_Analytics[[#This Row],[Salary Hike]]/100</f>
        <v>0.13</v>
      </c>
      <c r="AB743" s="3">
        <v>3</v>
      </c>
      <c r="AC743" s="9" t="str">
        <f>VLOOKUP(AB743,Mapping!$E$2:$F$3,2,0)</f>
        <v>Excellent</v>
      </c>
      <c r="AD743" s="3">
        <v>2</v>
      </c>
      <c r="AE743" s="9" t="str">
        <f>VLOOKUP(AD743,Mapping!$E$16:$F$19,2,0)</f>
        <v>Dissatisfied</v>
      </c>
      <c r="AF743" s="3">
        <v>0</v>
      </c>
      <c r="AG743" s="3">
        <v>21</v>
      </c>
      <c r="AH743" s="3" t="str" cm="1">
        <f t="array" ref="AH743">_xlfn.IFS(HR_Analytics[[#This Row],[Total Working Years]]&lt;=2,"0-2",HR_Analytics[[#This Row],[Total Working Years]]&lt;=5,"2-5",HR_Analytics[[#This Row],[Total Working Years]]&lt;=10,"5-10",HR_Analytics[[#This Row],[Total Working Years]]&lt;=20,"10-20",HR_Analytics[[#This Row],[Total Working Years]]&lt;=40,"20-40")</f>
        <v>20-40</v>
      </c>
      <c r="AI743" s="3">
        <v>3</v>
      </c>
      <c r="AJ743" s="3">
        <v>4</v>
      </c>
      <c r="AK743" s="9" t="str">
        <f>VLOOKUP(AJ743,Mapping!$J$10:$K$13,2,0)</f>
        <v>Best</v>
      </c>
      <c r="AL743" s="3">
        <v>1</v>
      </c>
      <c r="AM743" s="3" t="str" cm="1">
        <f t="array" ref="AM743">_xlfn.IFS(HR_Analytics[[#This Row],[Years At Company]]&lt;=2,"0-2",HR_Analytics[[#This Row],[Years At Company]]&lt;=5,"2-5",HR_Analytics[[#This Row],[Years At Company]]&lt;=10,"5-10",HR_Analytics[[#This Row],[Years At Company]]&lt;=20,"10-20",HR_Analytics[[#This Row],[Years At Company]]&lt;=40,"20-40")</f>
        <v>0-2</v>
      </c>
      <c r="AN743" s="3">
        <v>0</v>
      </c>
      <c r="AO743" s="3" t="str" cm="1">
        <f t="array" ref="AO743">_xlfn.IFS(HR_Analytics[[#This Row],[Years In Current Role]]&lt;=2,"0-2",HR_Analytics[[#This Row],[Years In Current Role]]&lt;=5,"2-5",HR_Analytics[[#This Row],[Years In Current Role]]&lt;=10,"5-10",HR_Analytics[[#This Row],[Years In Current Role]]&lt;=15,"10-15",HR_Analytics[[#This Row],[Years In Current Role]]&gt;15,"Above 15")</f>
        <v>0-2</v>
      </c>
      <c r="AP743" s="3">
        <v>0</v>
      </c>
      <c r="AQ743" s="14" t="str" cm="1">
        <f t="array" ref="AQ743">_xlfn.IFS(HR_Analytics[[#This Row],[Years Since Last Promotion]]&lt;=2,"0-2",HR_Analytics[[#This Row],[Years Since Last Promotion]]&lt;=5,"2-5",HR_Analytics[[#This Row],[Years Since Last Promotion]]&lt;=10,"5-10",HR_Analytics[[#This Row],[Years Since Last Promotion]]&lt;=15,"10-15")</f>
        <v>0-2</v>
      </c>
      <c r="AR743" s="14">
        <v>0</v>
      </c>
      <c r="AS743" s="3" t="str" cm="1">
        <f t="array" ref="AS7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44" spans="1:45" x14ac:dyDescent="0.25">
      <c r="A744" s="12">
        <v>50</v>
      </c>
      <c r="B744" s="12" t="str" cm="1">
        <f t="array" ref="B744">_xlfn.IFS(HR_Analytics[[#This Row],[Age]]&lt;=30,"Below 30",HR_Analytics[[#This Row],[Age]]&lt;=40,"30-40",HR_Analytics[[#This Row],[Age]]&lt;=60,"40-60")</f>
        <v>40-60</v>
      </c>
      <c r="C744" s="9" t="s">
        <v>17</v>
      </c>
      <c r="D744" s="9" t="s">
        <v>11</v>
      </c>
      <c r="E744" s="9" t="s">
        <v>19</v>
      </c>
      <c r="F744" s="3">
        <v>9</v>
      </c>
      <c r="G744" s="3" t="str" cm="1">
        <f t="array" ref="G744">_xlfn.IFS(HR_Analytics[[#This Row],[Distance From Home]]&lt;=5,"1-5",HR_Analytics[[#This Row],[Distance From Home]]&lt;=10,"5-10",HR_Analytics[[#This Row],[Distance From Home]]&lt;=15,"10-15",HR_Analytics[[#This Row],[Distance From Home]]&lt;=20,"15-20",HR_Analytics[[#This Row],[Distance From Home]]&gt;20,"Above 20")</f>
        <v>5-10</v>
      </c>
      <c r="H744" s="3">
        <v>3</v>
      </c>
      <c r="I744" s="9" t="str">
        <f>VLOOKUP(H744,Mapping!$J$2:$K$6,2,0)</f>
        <v>Bachelors</v>
      </c>
      <c r="J744" s="9" t="s">
        <v>13</v>
      </c>
      <c r="K744" s="3">
        <v>1030</v>
      </c>
      <c r="L744" s="3">
        <v>1</v>
      </c>
      <c r="M744" s="9" t="str">
        <f>VLOOKUP(L744,Mapping!$A$2:$B$5,2,0)</f>
        <v>Very Dissatisfied</v>
      </c>
      <c r="N744" s="9" t="s">
        <v>20</v>
      </c>
      <c r="O744" s="3">
        <v>3</v>
      </c>
      <c r="P744" s="9" t="str">
        <f>VLOOKUP(O744,Mapping!$A$9:$B$12,2,0)</f>
        <v>High</v>
      </c>
      <c r="Q744" s="3">
        <v>1</v>
      </c>
      <c r="R744" s="9" t="str">
        <f>VLOOKUP(Q744,Mapping!$A$16:$B$20,2,0)</f>
        <v>Entry Level</v>
      </c>
      <c r="S744" s="9" t="s">
        <v>24</v>
      </c>
      <c r="T744" s="3">
        <v>4</v>
      </c>
      <c r="U744" s="9" t="str">
        <f>VLOOKUP(T744,Mapping!$E$9:$F$12,2,0)</f>
        <v>Satisfied</v>
      </c>
      <c r="V744" s="9" t="s">
        <v>22</v>
      </c>
      <c r="W744" s="5">
        <v>2380</v>
      </c>
      <c r="X744" s="3">
        <v>4</v>
      </c>
      <c r="Y744" s="9" t="s">
        <v>17</v>
      </c>
      <c r="Z744" s="4">
        <v>18</v>
      </c>
      <c r="AA744" s="24">
        <f>HR_Analytics[[#This Row],[Salary Hike]]/100</f>
        <v>0.18</v>
      </c>
      <c r="AB744" s="3">
        <v>3</v>
      </c>
      <c r="AC744" s="9" t="str">
        <f>VLOOKUP(AB744,Mapping!$E$2:$F$3,2,0)</f>
        <v>Excellent</v>
      </c>
      <c r="AD744" s="3">
        <v>2</v>
      </c>
      <c r="AE744" s="9" t="str">
        <f>VLOOKUP(AD744,Mapping!$E$16:$F$19,2,0)</f>
        <v>Dissatisfied</v>
      </c>
      <c r="AF744" s="3">
        <v>0</v>
      </c>
      <c r="AG744" s="3">
        <v>8</v>
      </c>
      <c r="AH744" s="3" t="str" cm="1">
        <f t="array" ref="AH744">_xlfn.IFS(HR_Analytics[[#This Row],[Total Working Years]]&lt;=2,"0-2",HR_Analytics[[#This Row],[Total Working Years]]&lt;=5,"2-5",HR_Analytics[[#This Row],[Total Working Years]]&lt;=10,"5-10",HR_Analytics[[#This Row],[Total Working Years]]&lt;=20,"10-20",HR_Analytics[[#This Row],[Total Working Years]]&lt;=40,"20-40")</f>
        <v>5-10</v>
      </c>
      <c r="AI744" s="3">
        <v>5</v>
      </c>
      <c r="AJ744" s="3">
        <v>3</v>
      </c>
      <c r="AK744" s="9" t="str">
        <f>VLOOKUP(AJ744,Mapping!$J$10:$K$13,2,0)</f>
        <v>Better</v>
      </c>
      <c r="AL744" s="3">
        <v>1</v>
      </c>
      <c r="AM744" s="3" t="str" cm="1">
        <f t="array" ref="AM744">_xlfn.IFS(HR_Analytics[[#This Row],[Years At Company]]&lt;=2,"0-2",HR_Analytics[[#This Row],[Years At Company]]&lt;=5,"2-5",HR_Analytics[[#This Row],[Years At Company]]&lt;=10,"5-10",HR_Analytics[[#This Row],[Years At Company]]&lt;=20,"10-20",HR_Analytics[[#This Row],[Years At Company]]&lt;=40,"20-40")</f>
        <v>0-2</v>
      </c>
      <c r="AN744" s="3">
        <v>0</v>
      </c>
      <c r="AO744" s="3" t="str" cm="1">
        <f t="array" ref="AO744">_xlfn.IFS(HR_Analytics[[#This Row],[Years In Current Role]]&lt;=2,"0-2",HR_Analytics[[#This Row],[Years In Current Role]]&lt;=5,"2-5",HR_Analytics[[#This Row],[Years In Current Role]]&lt;=10,"5-10",HR_Analytics[[#This Row],[Years In Current Role]]&lt;=15,"10-15",HR_Analytics[[#This Row],[Years In Current Role]]&gt;15,"Above 15")</f>
        <v>0-2</v>
      </c>
      <c r="AP744" s="3">
        <v>0</v>
      </c>
      <c r="AQ744" s="14" t="str" cm="1">
        <f t="array" ref="AQ744">_xlfn.IFS(HR_Analytics[[#This Row],[Years Since Last Promotion]]&lt;=2,"0-2",HR_Analytics[[#This Row],[Years Since Last Promotion]]&lt;=5,"2-5",HR_Analytics[[#This Row],[Years Since Last Promotion]]&lt;=10,"5-10",HR_Analytics[[#This Row],[Years Since Last Promotion]]&lt;=15,"10-15")</f>
        <v>0-2</v>
      </c>
      <c r="AR744" s="14">
        <v>0</v>
      </c>
      <c r="AS744" s="3" t="str" cm="1">
        <f t="array" ref="AS7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45" spans="1:45" x14ac:dyDescent="0.25">
      <c r="A745" s="12">
        <v>59</v>
      </c>
      <c r="B745" s="12" t="str" cm="1">
        <f t="array" ref="B745">_xlfn.IFS(HR_Analytics[[#This Row],[Age]]&lt;=30,"Below 30",HR_Analytics[[#This Row],[Age]]&lt;=40,"30-40",HR_Analytics[[#This Row],[Age]]&lt;=60,"40-60")</f>
        <v>40-60</v>
      </c>
      <c r="C745" s="9" t="s">
        <v>17</v>
      </c>
      <c r="D745" s="9" t="s">
        <v>11</v>
      </c>
      <c r="E745" s="9" t="s">
        <v>19</v>
      </c>
      <c r="F745" s="3">
        <v>2</v>
      </c>
      <c r="G745" s="3" t="str" cm="1">
        <f t="array" ref="G745">_xlfn.IFS(HR_Analytics[[#This Row],[Distance From Home]]&lt;=5,"1-5",HR_Analytics[[#This Row],[Distance From Home]]&lt;=10,"5-10",HR_Analytics[[#This Row],[Distance From Home]]&lt;=15,"10-15",HR_Analytics[[#This Row],[Distance From Home]]&lt;=20,"15-20",HR_Analytics[[#This Row],[Distance From Home]]&gt;20,"Above 20")</f>
        <v>1-5</v>
      </c>
      <c r="H745" s="3">
        <v>3</v>
      </c>
      <c r="I745" s="9" t="str">
        <f>VLOOKUP(H745,Mapping!$J$2:$K$6,2,0)</f>
        <v>Bachelors</v>
      </c>
      <c r="J745" s="9" t="s">
        <v>13</v>
      </c>
      <c r="K745" s="3">
        <v>1032</v>
      </c>
      <c r="L745" s="3">
        <v>3</v>
      </c>
      <c r="M745" s="9" t="str">
        <f>VLOOKUP(L745,Mapping!$A$2:$B$5,2,0)</f>
        <v>Neutral</v>
      </c>
      <c r="N745" s="9" t="s">
        <v>14</v>
      </c>
      <c r="O745" s="3">
        <v>2</v>
      </c>
      <c r="P745" s="9" t="str">
        <f>VLOOKUP(O745,Mapping!$A$9:$B$12,2,0)</f>
        <v>Medium</v>
      </c>
      <c r="Q745" s="3">
        <v>4</v>
      </c>
      <c r="R745" s="9" t="str">
        <f>VLOOKUP(Q745,Mapping!$A$16:$B$20,2,0)</f>
        <v>Senior</v>
      </c>
      <c r="S745" s="9" t="s">
        <v>27</v>
      </c>
      <c r="T745" s="3">
        <v>4</v>
      </c>
      <c r="U745" s="9" t="str">
        <f>VLOOKUP(T745,Mapping!$E$9:$F$12,2,0)</f>
        <v>Satisfied</v>
      </c>
      <c r="V745" s="9" t="s">
        <v>16</v>
      </c>
      <c r="W745" s="5">
        <v>13726</v>
      </c>
      <c r="X745" s="3">
        <v>3</v>
      </c>
      <c r="Y745" s="9" t="s">
        <v>10</v>
      </c>
      <c r="Z745" s="4">
        <v>13</v>
      </c>
      <c r="AA745" s="24">
        <f>HR_Analytics[[#This Row],[Salary Hike]]/100</f>
        <v>0.13</v>
      </c>
      <c r="AB745" s="3">
        <v>3</v>
      </c>
      <c r="AC745" s="9" t="str">
        <f>VLOOKUP(AB745,Mapping!$E$2:$F$3,2,0)</f>
        <v>Excellent</v>
      </c>
      <c r="AD745" s="3">
        <v>1</v>
      </c>
      <c r="AE745" s="9" t="str">
        <f>VLOOKUP(AD745,Mapping!$E$16:$F$19,2,0)</f>
        <v>Very Dissatisfied</v>
      </c>
      <c r="AF745" s="3">
        <v>0</v>
      </c>
      <c r="AG745" s="3">
        <v>30</v>
      </c>
      <c r="AH745" s="3" t="str" cm="1">
        <f t="array" ref="AH745">_xlfn.IFS(HR_Analytics[[#This Row],[Total Working Years]]&lt;=2,"0-2",HR_Analytics[[#This Row],[Total Working Years]]&lt;=5,"2-5",HR_Analytics[[#This Row],[Total Working Years]]&lt;=10,"5-10",HR_Analytics[[#This Row],[Total Working Years]]&lt;=20,"10-20",HR_Analytics[[#This Row],[Total Working Years]]&lt;=40,"20-40")</f>
        <v>20-40</v>
      </c>
      <c r="AI745" s="3">
        <v>4</v>
      </c>
      <c r="AJ745" s="3">
        <v>3</v>
      </c>
      <c r="AK745" s="9" t="str">
        <f>VLOOKUP(AJ745,Mapping!$J$10:$K$13,2,0)</f>
        <v>Better</v>
      </c>
      <c r="AL745" s="3">
        <v>5</v>
      </c>
      <c r="AM745" s="3" t="str" cm="1">
        <f t="array" ref="AM745">_xlfn.IFS(HR_Analytics[[#This Row],[Years At Company]]&lt;=2,"0-2",HR_Analytics[[#This Row],[Years At Company]]&lt;=5,"2-5",HR_Analytics[[#This Row],[Years At Company]]&lt;=10,"5-10",HR_Analytics[[#This Row],[Years At Company]]&lt;=20,"10-20",HR_Analytics[[#This Row],[Years At Company]]&lt;=40,"20-40")</f>
        <v>2-5</v>
      </c>
      <c r="AN745" s="3">
        <v>3</v>
      </c>
      <c r="AO745" s="3" t="str" cm="1">
        <f t="array" ref="AO745">_xlfn.IFS(HR_Analytics[[#This Row],[Years In Current Role]]&lt;=2,"0-2",HR_Analytics[[#This Row],[Years In Current Role]]&lt;=5,"2-5",HR_Analytics[[#This Row],[Years In Current Role]]&lt;=10,"5-10",HR_Analytics[[#This Row],[Years In Current Role]]&lt;=15,"10-15",HR_Analytics[[#This Row],[Years In Current Role]]&gt;15,"Above 15")</f>
        <v>2-5</v>
      </c>
      <c r="AP745" s="3">
        <v>4</v>
      </c>
      <c r="AQ745" s="14" t="str" cm="1">
        <f t="array" ref="AQ745">_xlfn.IFS(HR_Analytics[[#This Row],[Years Since Last Promotion]]&lt;=2,"0-2",HR_Analytics[[#This Row],[Years Since Last Promotion]]&lt;=5,"2-5",HR_Analytics[[#This Row],[Years Since Last Promotion]]&lt;=10,"5-10",HR_Analytics[[#This Row],[Years Since Last Promotion]]&lt;=15,"10-15")</f>
        <v>2-5</v>
      </c>
      <c r="AR745" s="14">
        <v>3</v>
      </c>
      <c r="AS745" s="3" t="str" cm="1">
        <f t="array" ref="AS7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46" spans="1:45" x14ac:dyDescent="0.25">
      <c r="A746" s="12">
        <v>37</v>
      </c>
      <c r="B746" s="12" t="str" cm="1">
        <f t="array" ref="B746">_xlfn.IFS(HR_Analytics[[#This Row],[Age]]&lt;=30,"Below 30",HR_Analytics[[#This Row],[Age]]&lt;=40,"30-40",HR_Analytics[[#This Row],[Age]]&lt;=60,"40-60")</f>
        <v>30-40</v>
      </c>
      <c r="C746" s="9" t="s">
        <v>10</v>
      </c>
      <c r="D746" s="9" t="s">
        <v>11</v>
      </c>
      <c r="E746" s="9" t="s">
        <v>19</v>
      </c>
      <c r="F746" s="3">
        <v>11</v>
      </c>
      <c r="G746" s="3" t="str" cm="1">
        <f t="array" ref="G746">_xlfn.IFS(HR_Analytics[[#This Row],[Distance From Home]]&lt;=5,"1-5",HR_Analytics[[#This Row],[Distance From Home]]&lt;=10,"5-10",HR_Analytics[[#This Row],[Distance From Home]]&lt;=15,"10-15",HR_Analytics[[#This Row],[Distance From Home]]&lt;=20,"15-20",HR_Analytics[[#This Row],[Distance From Home]]&gt;20,"Above 20")</f>
        <v>10-15</v>
      </c>
      <c r="H746" s="3">
        <v>2</v>
      </c>
      <c r="I746" s="9" t="str">
        <f>VLOOKUP(H746,Mapping!$J$2:$K$6,2,0)</f>
        <v>College</v>
      </c>
      <c r="J746" s="9" t="s">
        <v>25</v>
      </c>
      <c r="K746" s="3">
        <v>1033</v>
      </c>
      <c r="L746" s="3">
        <v>1</v>
      </c>
      <c r="M746" s="9" t="str">
        <f>VLOOKUP(L746,Mapping!$A$2:$B$5,2,0)</f>
        <v>Very Dissatisfied</v>
      </c>
      <c r="N746" s="9" t="s">
        <v>14</v>
      </c>
      <c r="O746" s="3">
        <v>1</v>
      </c>
      <c r="P746" s="9" t="str">
        <f>VLOOKUP(O746,Mapping!$A$9:$B$12,2,0)</f>
        <v>Low</v>
      </c>
      <c r="Q746" s="3">
        <v>2</v>
      </c>
      <c r="R746" s="9" t="str">
        <f>VLOOKUP(Q746,Mapping!$A$16:$B$20,2,0)</f>
        <v>Junior</v>
      </c>
      <c r="S746" s="9" t="s">
        <v>28</v>
      </c>
      <c r="T746" s="3">
        <v>2</v>
      </c>
      <c r="U746" s="9" t="str">
        <f>VLOOKUP(T746,Mapping!$E$9:$F$12,2,0)</f>
        <v>Dissatisfied</v>
      </c>
      <c r="V746" s="9" t="s">
        <v>22</v>
      </c>
      <c r="W746" s="5">
        <v>4777</v>
      </c>
      <c r="X746" s="3">
        <v>5</v>
      </c>
      <c r="Y746" s="9" t="s">
        <v>17</v>
      </c>
      <c r="Z746" s="4">
        <v>15</v>
      </c>
      <c r="AA746" s="24">
        <f>HR_Analytics[[#This Row],[Salary Hike]]/100</f>
        <v>0.15</v>
      </c>
      <c r="AB746" s="3">
        <v>3</v>
      </c>
      <c r="AC746" s="9" t="str">
        <f>VLOOKUP(AB746,Mapping!$E$2:$F$3,2,0)</f>
        <v>Excellent</v>
      </c>
      <c r="AD746" s="3">
        <v>1</v>
      </c>
      <c r="AE746" s="9" t="str">
        <f>VLOOKUP(AD746,Mapping!$E$16:$F$19,2,0)</f>
        <v>Very Dissatisfied</v>
      </c>
      <c r="AF746" s="3">
        <v>0</v>
      </c>
      <c r="AG746" s="3">
        <v>15</v>
      </c>
      <c r="AH746" s="3" t="str" cm="1">
        <f t="array" ref="AH746">_xlfn.IFS(HR_Analytics[[#This Row],[Total Working Years]]&lt;=2,"0-2",HR_Analytics[[#This Row],[Total Working Years]]&lt;=5,"2-5",HR_Analytics[[#This Row],[Total Working Years]]&lt;=10,"5-10",HR_Analytics[[#This Row],[Total Working Years]]&lt;=20,"10-20",HR_Analytics[[#This Row],[Total Working Years]]&lt;=40,"20-40")</f>
        <v>10-20</v>
      </c>
      <c r="AI746" s="3">
        <v>2</v>
      </c>
      <c r="AJ746" s="3">
        <v>1</v>
      </c>
      <c r="AK746" s="9" t="str">
        <f>VLOOKUP(AJ746,Mapping!$J$10:$K$13,2,0)</f>
        <v>Bad</v>
      </c>
      <c r="AL746" s="3">
        <v>1</v>
      </c>
      <c r="AM746" s="3" t="str" cm="1">
        <f t="array" ref="AM746">_xlfn.IFS(HR_Analytics[[#This Row],[Years At Company]]&lt;=2,"0-2",HR_Analytics[[#This Row],[Years At Company]]&lt;=5,"2-5",HR_Analytics[[#This Row],[Years At Company]]&lt;=10,"5-10",HR_Analytics[[#This Row],[Years At Company]]&lt;=20,"10-20",HR_Analytics[[#This Row],[Years At Company]]&lt;=40,"20-40")</f>
        <v>0-2</v>
      </c>
      <c r="AN746" s="3">
        <v>0</v>
      </c>
      <c r="AO746" s="3" t="str" cm="1">
        <f t="array" ref="AO746">_xlfn.IFS(HR_Analytics[[#This Row],[Years In Current Role]]&lt;=2,"0-2",HR_Analytics[[#This Row],[Years In Current Role]]&lt;=5,"2-5",HR_Analytics[[#This Row],[Years In Current Role]]&lt;=10,"5-10",HR_Analytics[[#This Row],[Years In Current Role]]&lt;=15,"10-15",HR_Analytics[[#This Row],[Years In Current Role]]&gt;15,"Above 15")</f>
        <v>0-2</v>
      </c>
      <c r="AP746" s="3">
        <v>0</v>
      </c>
      <c r="AQ746" s="14" t="str" cm="1">
        <f t="array" ref="AQ746">_xlfn.IFS(HR_Analytics[[#This Row],[Years Since Last Promotion]]&lt;=2,"0-2",HR_Analytics[[#This Row],[Years Since Last Promotion]]&lt;=5,"2-5",HR_Analytics[[#This Row],[Years Since Last Promotion]]&lt;=10,"5-10",HR_Analytics[[#This Row],[Years Since Last Promotion]]&lt;=15,"10-15")</f>
        <v>0-2</v>
      </c>
      <c r="AR746" s="14">
        <v>0</v>
      </c>
      <c r="AS746" s="3" t="str" cm="1">
        <f t="array" ref="AS7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47" spans="1:45" x14ac:dyDescent="0.25">
      <c r="A747" s="12">
        <v>55</v>
      </c>
      <c r="B747" s="12" t="str" cm="1">
        <f t="array" ref="B747">_xlfn.IFS(HR_Analytics[[#This Row],[Age]]&lt;=30,"Below 30",HR_Analytics[[#This Row],[Age]]&lt;=40,"30-40",HR_Analytics[[#This Row],[Age]]&lt;=60,"40-60")</f>
        <v>40-60</v>
      </c>
      <c r="C747" s="9" t="s">
        <v>17</v>
      </c>
      <c r="D747" s="9" t="s">
        <v>18</v>
      </c>
      <c r="E747" s="9" t="s">
        <v>19</v>
      </c>
      <c r="F747" s="3">
        <v>18</v>
      </c>
      <c r="G747" s="3" t="str" cm="1">
        <f t="array" ref="G747">_xlfn.IFS(HR_Analytics[[#This Row],[Distance From Home]]&lt;=5,"1-5",HR_Analytics[[#This Row],[Distance From Home]]&lt;=10,"5-10",HR_Analytics[[#This Row],[Distance From Home]]&lt;=15,"10-15",HR_Analytics[[#This Row],[Distance From Home]]&lt;=20,"15-20",HR_Analytics[[#This Row],[Distance From Home]]&gt;20,"Above 20")</f>
        <v>15-20</v>
      </c>
      <c r="H747" s="3">
        <v>4</v>
      </c>
      <c r="I747" s="9" t="str">
        <f>VLOOKUP(H747,Mapping!$J$2:$K$6,2,0)</f>
        <v>Masters</v>
      </c>
      <c r="J747" s="9" t="s">
        <v>25</v>
      </c>
      <c r="K747" s="3">
        <v>1034</v>
      </c>
      <c r="L747" s="3">
        <v>3</v>
      </c>
      <c r="M747" s="9" t="str">
        <f>VLOOKUP(L747,Mapping!$A$2:$B$5,2,0)</f>
        <v>Neutral</v>
      </c>
      <c r="N747" s="9" t="s">
        <v>20</v>
      </c>
      <c r="O747" s="3">
        <v>3</v>
      </c>
      <c r="P747" s="9" t="str">
        <f>VLOOKUP(O747,Mapping!$A$9:$B$12,2,0)</f>
        <v>High</v>
      </c>
      <c r="Q747" s="3">
        <v>2</v>
      </c>
      <c r="R747" s="9" t="str">
        <f>VLOOKUP(Q747,Mapping!$A$16:$B$20,2,0)</f>
        <v>Junior</v>
      </c>
      <c r="S747" s="9" t="s">
        <v>28</v>
      </c>
      <c r="T747" s="3">
        <v>2</v>
      </c>
      <c r="U747" s="9" t="str">
        <f>VLOOKUP(T747,Mapping!$E$9:$F$12,2,0)</f>
        <v>Dissatisfied</v>
      </c>
      <c r="V747" s="9" t="s">
        <v>22</v>
      </c>
      <c r="W747" s="5">
        <v>6385</v>
      </c>
      <c r="X747" s="3">
        <v>3</v>
      </c>
      <c r="Y747" s="9" t="s">
        <v>10</v>
      </c>
      <c r="Z747" s="4">
        <v>14</v>
      </c>
      <c r="AA747" s="24">
        <f>HR_Analytics[[#This Row],[Salary Hike]]/100</f>
        <v>0.14000000000000001</v>
      </c>
      <c r="AB747" s="3">
        <v>3</v>
      </c>
      <c r="AC747" s="9" t="str">
        <f>VLOOKUP(AB747,Mapping!$E$2:$F$3,2,0)</f>
        <v>Excellent</v>
      </c>
      <c r="AD747" s="3">
        <v>4</v>
      </c>
      <c r="AE747" s="9" t="str">
        <f>VLOOKUP(AD747,Mapping!$E$16:$F$19,2,0)</f>
        <v>Satisfied</v>
      </c>
      <c r="AF747" s="3">
        <v>2</v>
      </c>
      <c r="AG747" s="3">
        <v>17</v>
      </c>
      <c r="AH747" s="3" t="str" cm="1">
        <f t="array" ref="AH747">_xlfn.IFS(HR_Analytics[[#This Row],[Total Working Years]]&lt;=2,"0-2",HR_Analytics[[#This Row],[Total Working Years]]&lt;=5,"2-5",HR_Analytics[[#This Row],[Total Working Years]]&lt;=10,"5-10",HR_Analytics[[#This Row],[Total Working Years]]&lt;=20,"10-20",HR_Analytics[[#This Row],[Total Working Years]]&lt;=40,"20-40")</f>
        <v>10-20</v>
      </c>
      <c r="AI747" s="3">
        <v>3</v>
      </c>
      <c r="AJ747" s="3">
        <v>3</v>
      </c>
      <c r="AK747" s="9" t="str">
        <f>VLOOKUP(AJ747,Mapping!$J$10:$K$13,2,0)</f>
        <v>Better</v>
      </c>
      <c r="AL747" s="3">
        <v>8</v>
      </c>
      <c r="AM747" s="3" t="str" cm="1">
        <f t="array" ref="AM747">_xlfn.IFS(HR_Analytics[[#This Row],[Years At Company]]&lt;=2,"0-2",HR_Analytics[[#This Row],[Years At Company]]&lt;=5,"2-5",HR_Analytics[[#This Row],[Years At Company]]&lt;=10,"5-10",HR_Analytics[[#This Row],[Years At Company]]&lt;=20,"10-20",HR_Analytics[[#This Row],[Years At Company]]&lt;=40,"20-40")</f>
        <v>5-10</v>
      </c>
      <c r="AN747" s="3">
        <v>7</v>
      </c>
      <c r="AO747" s="3" t="str" cm="1">
        <f t="array" ref="AO747">_xlfn.IFS(HR_Analytics[[#This Row],[Years In Current Role]]&lt;=2,"0-2",HR_Analytics[[#This Row],[Years In Current Role]]&lt;=5,"2-5",HR_Analytics[[#This Row],[Years In Current Role]]&lt;=10,"5-10",HR_Analytics[[#This Row],[Years In Current Role]]&lt;=15,"10-15",HR_Analytics[[#This Row],[Years In Current Role]]&gt;15,"Above 15")</f>
        <v>5-10</v>
      </c>
      <c r="AP747" s="3">
        <v>6</v>
      </c>
      <c r="AQ747" s="14" t="str" cm="1">
        <f t="array" ref="AQ747">_xlfn.IFS(HR_Analytics[[#This Row],[Years Since Last Promotion]]&lt;=2,"0-2",HR_Analytics[[#This Row],[Years Since Last Promotion]]&lt;=5,"2-5",HR_Analytics[[#This Row],[Years Since Last Promotion]]&lt;=10,"5-10",HR_Analytics[[#This Row],[Years Since Last Promotion]]&lt;=15,"10-15")</f>
        <v>5-10</v>
      </c>
      <c r="AR747" s="14">
        <v>7</v>
      </c>
      <c r="AS747" s="3" t="str" cm="1">
        <f t="array" ref="AS7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48" spans="1:45" x14ac:dyDescent="0.25">
      <c r="A748" s="12">
        <v>41</v>
      </c>
      <c r="B748" s="12" t="str" cm="1">
        <f t="array" ref="B748">_xlfn.IFS(HR_Analytics[[#This Row],[Age]]&lt;=30,"Below 30",HR_Analytics[[#This Row],[Age]]&lt;=40,"30-40",HR_Analytics[[#This Row],[Age]]&lt;=60,"40-60")</f>
        <v>40-60</v>
      </c>
      <c r="C748" s="9" t="s">
        <v>17</v>
      </c>
      <c r="D748" s="9" t="s">
        <v>29</v>
      </c>
      <c r="E748" s="9" t="s">
        <v>19</v>
      </c>
      <c r="F748" s="3">
        <v>7</v>
      </c>
      <c r="G748" s="3" t="str" cm="1">
        <f t="array" ref="G748">_xlfn.IFS(HR_Analytics[[#This Row],[Distance From Home]]&lt;=5,"1-5",HR_Analytics[[#This Row],[Distance From Home]]&lt;=10,"5-10",HR_Analytics[[#This Row],[Distance From Home]]&lt;=15,"10-15",HR_Analytics[[#This Row],[Distance From Home]]&lt;=20,"15-20",HR_Analytics[[#This Row],[Distance From Home]]&gt;20,"Above 20")</f>
        <v>5-10</v>
      </c>
      <c r="H748" s="3">
        <v>1</v>
      </c>
      <c r="I748" s="9" t="str">
        <f>VLOOKUP(H748,Mapping!$J$2:$K$6,2,0)</f>
        <v>Below College</v>
      </c>
      <c r="J748" s="9" t="s">
        <v>13</v>
      </c>
      <c r="K748" s="3">
        <v>1035</v>
      </c>
      <c r="L748" s="3">
        <v>2</v>
      </c>
      <c r="M748" s="9" t="str">
        <f>VLOOKUP(L748,Mapping!$A$2:$B$5,2,0)</f>
        <v>Dissatisfied</v>
      </c>
      <c r="N748" s="9" t="s">
        <v>14</v>
      </c>
      <c r="O748" s="3">
        <v>1</v>
      </c>
      <c r="P748" s="9" t="str">
        <f>VLOOKUP(O748,Mapping!$A$9:$B$12,2,0)</f>
        <v>Low</v>
      </c>
      <c r="Q748" s="3">
        <v>5</v>
      </c>
      <c r="R748" s="9" t="str">
        <f>VLOOKUP(Q748,Mapping!$A$16:$B$20,2,0)</f>
        <v>Executive</v>
      </c>
      <c r="S748" s="9" t="s">
        <v>32</v>
      </c>
      <c r="T748" s="3">
        <v>3</v>
      </c>
      <c r="U748" s="9" t="str">
        <f>VLOOKUP(T748,Mapping!$E$9:$F$12,2,0)</f>
        <v>Neutral</v>
      </c>
      <c r="V748" s="9" t="s">
        <v>26</v>
      </c>
      <c r="W748" s="5">
        <v>19973</v>
      </c>
      <c r="X748" s="3">
        <v>1</v>
      </c>
      <c r="Y748" s="9" t="s">
        <v>17</v>
      </c>
      <c r="Z748" s="4">
        <v>22</v>
      </c>
      <c r="AA748" s="24">
        <f>HR_Analytics[[#This Row],[Salary Hike]]/100</f>
        <v>0.22</v>
      </c>
      <c r="AB748" s="3">
        <v>4</v>
      </c>
      <c r="AC748" s="9" t="str">
        <f>VLOOKUP(AB748,Mapping!$E$2:$F$3,2,0)</f>
        <v>Outstanding</v>
      </c>
      <c r="AD748" s="3">
        <v>2</v>
      </c>
      <c r="AE748" s="9" t="str">
        <f>VLOOKUP(AD748,Mapping!$E$16:$F$19,2,0)</f>
        <v>Dissatisfied</v>
      </c>
      <c r="AF748" s="3">
        <v>2</v>
      </c>
      <c r="AG748" s="3">
        <v>21</v>
      </c>
      <c r="AH748" s="3" t="str" cm="1">
        <f t="array" ref="AH748">_xlfn.IFS(HR_Analytics[[#This Row],[Total Working Years]]&lt;=2,"0-2",HR_Analytics[[#This Row],[Total Working Years]]&lt;=5,"2-5",HR_Analytics[[#This Row],[Total Working Years]]&lt;=10,"5-10",HR_Analytics[[#This Row],[Total Working Years]]&lt;=20,"10-20",HR_Analytics[[#This Row],[Total Working Years]]&lt;=40,"20-40")</f>
        <v>20-40</v>
      </c>
      <c r="AI748" s="3">
        <v>3</v>
      </c>
      <c r="AJ748" s="3">
        <v>3</v>
      </c>
      <c r="AK748" s="9" t="str">
        <f>VLOOKUP(AJ748,Mapping!$J$10:$K$13,2,0)</f>
        <v>Better</v>
      </c>
      <c r="AL748" s="3">
        <v>21</v>
      </c>
      <c r="AM748" s="3" t="str" cm="1">
        <f t="array" ref="AM748">_xlfn.IFS(HR_Analytics[[#This Row],[Years At Company]]&lt;=2,"0-2",HR_Analytics[[#This Row],[Years At Company]]&lt;=5,"2-5",HR_Analytics[[#This Row],[Years At Company]]&lt;=10,"5-10",HR_Analytics[[#This Row],[Years At Company]]&lt;=20,"10-20",HR_Analytics[[#This Row],[Years At Company]]&lt;=40,"20-40")</f>
        <v>20-40</v>
      </c>
      <c r="AN748" s="3">
        <v>16</v>
      </c>
      <c r="AO748" s="3" t="str" cm="1">
        <f t="array" ref="AO748">_xlfn.IFS(HR_Analytics[[#This Row],[Years In Current Role]]&lt;=2,"0-2",HR_Analytics[[#This Row],[Years In Current Role]]&lt;=5,"2-5",HR_Analytics[[#This Row],[Years In Current Role]]&lt;=10,"5-10",HR_Analytics[[#This Row],[Years In Current Role]]&lt;=15,"10-15",HR_Analytics[[#This Row],[Years In Current Role]]&gt;15,"Above 15")</f>
        <v>Above 15</v>
      </c>
      <c r="AP748" s="3">
        <v>5</v>
      </c>
      <c r="AQ748" s="14" t="str" cm="1">
        <f t="array" ref="AQ748">_xlfn.IFS(HR_Analytics[[#This Row],[Years Since Last Promotion]]&lt;=2,"0-2",HR_Analytics[[#This Row],[Years Since Last Promotion]]&lt;=5,"2-5",HR_Analytics[[#This Row],[Years Since Last Promotion]]&lt;=10,"5-10",HR_Analytics[[#This Row],[Years Since Last Promotion]]&lt;=15,"10-15")</f>
        <v>2-5</v>
      </c>
      <c r="AR748" s="14">
        <v>10</v>
      </c>
      <c r="AS748" s="3" t="str" cm="1">
        <f t="array" ref="AS7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49" spans="1:45" x14ac:dyDescent="0.25">
      <c r="A749" s="12">
        <v>38</v>
      </c>
      <c r="B749" s="12" t="str" cm="1">
        <f t="array" ref="B749">_xlfn.IFS(HR_Analytics[[#This Row],[Age]]&lt;=30,"Below 30",HR_Analytics[[#This Row],[Age]]&lt;=40,"30-40",HR_Analytics[[#This Row],[Age]]&lt;=60,"40-60")</f>
        <v>30-40</v>
      </c>
      <c r="C749" s="9" t="s">
        <v>17</v>
      </c>
      <c r="D749" s="9" t="s">
        <v>11</v>
      </c>
      <c r="E749" s="9" t="s">
        <v>12</v>
      </c>
      <c r="F749" s="3">
        <v>3</v>
      </c>
      <c r="G749" s="3" t="str" cm="1">
        <f t="array" ref="G749">_xlfn.IFS(HR_Analytics[[#This Row],[Distance From Home]]&lt;=5,"1-5",HR_Analytics[[#This Row],[Distance From Home]]&lt;=10,"5-10",HR_Analytics[[#This Row],[Distance From Home]]&lt;=15,"10-15",HR_Analytics[[#This Row],[Distance From Home]]&lt;=20,"15-20",HR_Analytics[[#This Row],[Distance From Home]]&gt;20,"Above 20")</f>
        <v>1-5</v>
      </c>
      <c r="H749" s="3">
        <v>4</v>
      </c>
      <c r="I749" s="9" t="str">
        <f>VLOOKUP(H749,Mapping!$J$2:$K$6,2,0)</f>
        <v>Masters</v>
      </c>
      <c r="J749" s="9" t="s">
        <v>13</v>
      </c>
      <c r="K749" s="3">
        <v>1036</v>
      </c>
      <c r="L749" s="3">
        <v>2</v>
      </c>
      <c r="M749" s="9" t="str">
        <f>VLOOKUP(L749,Mapping!$A$2:$B$5,2,0)</f>
        <v>Dissatisfied</v>
      </c>
      <c r="N749" s="9" t="s">
        <v>20</v>
      </c>
      <c r="O749" s="3">
        <v>3</v>
      </c>
      <c r="P749" s="9" t="str">
        <f>VLOOKUP(O749,Mapping!$A$9:$B$12,2,0)</f>
        <v>High</v>
      </c>
      <c r="Q749" s="3">
        <v>2</v>
      </c>
      <c r="R749" s="9" t="str">
        <f>VLOOKUP(Q749,Mapping!$A$16:$B$20,2,0)</f>
        <v>Junior</v>
      </c>
      <c r="S749" s="9" t="s">
        <v>15</v>
      </c>
      <c r="T749" s="3">
        <v>4</v>
      </c>
      <c r="U749" s="9" t="str">
        <f>VLOOKUP(T749,Mapping!$E$9:$F$12,2,0)</f>
        <v>Satisfied</v>
      </c>
      <c r="V749" s="9" t="s">
        <v>16</v>
      </c>
      <c r="W749" s="5">
        <v>6861</v>
      </c>
      <c r="X749" s="3">
        <v>8</v>
      </c>
      <c r="Y749" s="9" t="s">
        <v>10</v>
      </c>
      <c r="Z749" s="4">
        <v>12</v>
      </c>
      <c r="AA749" s="24">
        <f>HR_Analytics[[#This Row],[Salary Hike]]/100</f>
        <v>0.12</v>
      </c>
      <c r="AB749" s="3">
        <v>3</v>
      </c>
      <c r="AC749" s="9" t="str">
        <f>VLOOKUP(AB749,Mapping!$E$2:$F$3,2,0)</f>
        <v>Excellent</v>
      </c>
      <c r="AD749" s="3">
        <v>3</v>
      </c>
      <c r="AE749" s="9" t="str">
        <f>VLOOKUP(AD749,Mapping!$E$16:$F$19,2,0)</f>
        <v>Neutral</v>
      </c>
      <c r="AF749" s="3">
        <v>0</v>
      </c>
      <c r="AG749" s="3">
        <v>19</v>
      </c>
      <c r="AH749" s="3" t="str" cm="1">
        <f t="array" ref="AH749">_xlfn.IFS(HR_Analytics[[#This Row],[Total Working Years]]&lt;=2,"0-2",HR_Analytics[[#This Row],[Total Working Years]]&lt;=5,"2-5",HR_Analytics[[#This Row],[Total Working Years]]&lt;=10,"5-10",HR_Analytics[[#This Row],[Total Working Years]]&lt;=20,"10-20",HR_Analytics[[#This Row],[Total Working Years]]&lt;=40,"20-40")</f>
        <v>10-20</v>
      </c>
      <c r="AI749" s="3">
        <v>1</v>
      </c>
      <c r="AJ749" s="3">
        <v>3</v>
      </c>
      <c r="AK749" s="9" t="str">
        <f>VLOOKUP(AJ749,Mapping!$J$10:$K$13,2,0)</f>
        <v>Better</v>
      </c>
      <c r="AL749" s="3">
        <v>1</v>
      </c>
      <c r="AM749" s="3" t="str" cm="1">
        <f t="array" ref="AM749">_xlfn.IFS(HR_Analytics[[#This Row],[Years At Company]]&lt;=2,"0-2",HR_Analytics[[#This Row],[Years At Company]]&lt;=5,"2-5",HR_Analytics[[#This Row],[Years At Company]]&lt;=10,"5-10",HR_Analytics[[#This Row],[Years At Company]]&lt;=20,"10-20",HR_Analytics[[#This Row],[Years At Company]]&lt;=40,"20-40")</f>
        <v>0-2</v>
      </c>
      <c r="AN749" s="3">
        <v>0</v>
      </c>
      <c r="AO749" s="3" t="str" cm="1">
        <f t="array" ref="AO749">_xlfn.IFS(HR_Analytics[[#This Row],[Years In Current Role]]&lt;=2,"0-2",HR_Analytics[[#This Row],[Years In Current Role]]&lt;=5,"2-5",HR_Analytics[[#This Row],[Years In Current Role]]&lt;=10,"5-10",HR_Analytics[[#This Row],[Years In Current Role]]&lt;=15,"10-15",HR_Analytics[[#This Row],[Years In Current Role]]&gt;15,"Above 15")</f>
        <v>0-2</v>
      </c>
      <c r="AP749" s="3">
        <v>0</v>
      </c>
      <c r="AQ749" s="14" t="str" cm="1">
        <f t="array" ref="AQ749">_xlfn.IFS(HR_Analytics[[#This Row],[Years Since Last Promotion]]&lt;=2,"0-2",HR_Analytics[[#This Row],[Years Since Last Promotion]]&lt;=5,"2-5",HR_Analytics[[#This Row],[Years Since Last Promotion]]&lt;=10,"5-10",HR_Analytics[[#This Row],[Years Since Last Promotion]]&lt;=15,"10-15")</f>
        <v>0-2</v>
      </c>
      <c r="AR749" s="14">
        <v>0</v>
      </c>
      <c r="AS749" s="3" t="str" cm="1">
        <f t="array" ref="AS7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50" spans="1:45" x14ac:dyDescent="0.25">
      <c r="A750" s="12">
        <v>26</v>
      </c>
      <c r="B750" s="12" t="str" cm="1">
        <f t="array" ref="B750">_xlfn.IFS(HR_Analytics[[#This Row],[Age]]&lt;=30,"Below 30",HR_Analytics[[#This Row],[Age]]&lt;=40,"30-40",HR_Analytics[[#This Row],[Age]]&lt;=60,"40-60")</f>
        <v>Below 30</v>
      </c>
      <c r="C750" s="9" t="s">
        <v>10</v>
      </c>
      <c r="D750" s="9" t="s">
        <v>29</v>
      </c>
      <c r="E750" s="9" t="s">
        <v>12</v>
      </c>
      <c r="F750" s="3">
        <v>29</v>
      </c>
      <c r="G750" s="3" t="str" cm="1">
        <f t="array" ref="G750">_xlfn.IFS(HR_Analytics[[#This Row],[Distance From Home]]&lt;=5,"1-5",HR_Analytics[[#This Row],[Distance From Home]]&lt;=10,"5-10",HR_Analytics[[#This Row],[Distance From Home]]&lt;=15,"10-15",HR_Analytics[[#This Row],[Distance From Home]]&lt;=20,"15-20",HR_Analytics[[#This Row],[Distance From Home]]&gt;20,"Above 20")</f>
        <v>Above 20</v>
      </c>
      <c r="H750" s="3">
        <v>2</v>
      </c>
      <c r="I750" s="9" t="str">
        <f>VLOOKUP(H750,Mapping!$J$2:$K$6,2,0)</f>
        <v>College</v>
      </c>
      <c r="J750" s="9" t="s">
        <v>25</v>
      </c>
      <c r="K750" s="3">
        <v>1037</v>
      </c>
      <c r="L750" s="3">
        <v>2</v>
      </c>
      <c r="M750" s="9" t="str">
        <f>VLOOKUP(L750,Mapping!$A$2:$B$5,2,0)</f>
        <v>Dissatisfied</v>
      </c>
      <c r="N750" s="9" t="s">
        <v>20</v>
      </c>
      <c r="O750" s="3">
        <v>1</v>
      </c>
      <c r="P750" s="9" t="str">
        <f>VLOOKUP(O750,Mapping!$A$9:$B$12,2,0)</f>
        <v>Low</v>
      </c>
      <c r="Q750" s="3">
        <v>2</v>
      </c>
      <c r="R750" s="9" t="str">
        <f>VLOOKUP(Q750,Mapping!$A$16:$B$20,2,0)</f>
        <v>Junior</v>
      </c>
      <c r="S750" s="9" t="s">
        <v>15</v>
      </c>
      <c r="T750" s="3">
        <v>1</v>
      </c>
      <c r="U750" s="9" t="str">
        <f>VLOOKUP(T750,Mapping!$E$9:$F$12,2,0)</f>
        <v>Very Dissatisfied</v>
      </c>
      <c r="V750" s="9" t="s">
        <v>16</v>
      </c>
      <c r="W750" s="5">
        <v>4969</v>
      </c>
      <c r="X750" s="3">
        <v>8</v>
      </c>
      <c r="Y750" s="9" t="s">
        <v>17</v>
      </c>
      <c r="Z750" s="4">
        <v>18</v>
      </c>
      <c r="AA750" s="24">
        <f>HR_Analytics[[#This Row],[Salary Hike]]/100</f>
        <v>0.18</v>
      </c>
      <c r="AB750" s="3">
        <v>3</v>
      </c>
      <c r="AC750" s="9" t="str">
        <f>VLOOKUP(AB750,Mapping!$E$2:$F$3,2,0)</f>
        <v>Excellent</v>
      </c>
      <c r="AD750" s="3">
        <v>4</v>
      </c>
      <c r="AE750" s="9" t="str">
        <f>VLOOKUP(AD750,Mapping!$E$16:$F$19,2,0)</f>
        <v>Satisfied</v>
      </c>
      <c r="AF750" s="3">
        <v>0</v>
      </c>
      <c r="AG750" s="3">
        <v>7</v>
      </c>
      <c r="AH750" s="3" t="str" cm="1">
        <f t="array" ref="AH750">_xlfn.IFS(HR_Analytics[[#This Row],[Total Working Years]]&lt;=2,"0-2",HR_Analytics[[#This Row],[Total Working Years]]&lt;=5,"2-5",HR_Analytics[[#This Row],[Total Working Years]]&lt;=10,"5-10",HR_Analytics[[#This Row],[Total Working Years]]&lt;=20,"10-20",HR_Analytics[[#This Row],[Total Working Years]]&lt;=40,"20-40")</f>
        <v>5-10</v>
      </c>
      <c r="AI750" s="3">
        <v>6</v>
      </c>
      <c r="AJ750" s="3">
        <v>3</v>
      </c>
      <c r="AK750" s="9" t="str">
        <f>VLOOKUP(AJ750,Mapping!$J$10:$K$13,2,0)</f>
        <v>Better</v>
      </c>
      <c r="AL750" s="3">
        <v>2</v>
      </c>
      <c r="AM750" s="3" t="str" cm="1">
        <f t="array" ref="AM750">_xlfn.IFS(HR_Analytics[[#This Row],[Years At Company]]&lt;=2,"0-2",HR_Analytics[[#This Row],[Years At Company]]&lt;=5,"2-5",HR_Analytics[[#This Row],[Years At Company]]&lt;=10,"5-10",HR_Analytics[[#This Row],[Years At Company]]&lt;=20,"10-20",HR_Analytics[[#This Row],[Years At Company]]&lt;=40,"20-40")</f>
        <v>0-2</v>
      </c>
      <c r="AN750" s="3">
        <v>2</v>
      </c>
      <c r="AO750" s="3" t="str" cm="1">
        <f t="array" ref="AO750">_xlfn.IFS(HR_Analytics[[#This Row],[Years In Current Role]]&lt;=2,"0-2",HR_Analytics[[#This Row],[Years In Current Role]]&lt;=5,"2-5",HR_Analytics[[#This Row],[Years In Current Role]]&lt;=10,"5-10",HR_Analytics[[#This Row],[Years In Current Role]]&lt;=15,"10-15",HR_Analytics[[#This Row],[Years In Current Role]]&gt;15,"Above 15")</f>
        <v>0-2</v>
      </c>
      <c r="AP750" s="3">
        <v>2</v>
      </c>
      <c r="AQ750" s="14" t="str" cm="1">
        <f t="array" ref="AQ750">_xlfn.IFS(HR_Analytics[[#This Row],[Years Since Last Promotion]]&lt;=2,"0-2",HR_Analytics[[#This Row],[Years Since Last Promotion]]&lt;=5,"2-5",HR_Analytics[[#This Row],[Years Since Last Promotion]]&lt;=10,"5-10",HR_Analytics[[#This Row],[Years Since Last Promotion]]&lt;=15,"10-15")</f>
        <v>0-2</v>
      </c>
      <c r="AR750" s="14">
        <v>2</v>
      </c>
      <c r="AS750" s="3" t="str" cm="1">
        <f t="array" ref="AS7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51" spans="1:45" x14ac:dyDescent="0.25">
      <c r="A751" s="12">
        <v>52</v>
      </c>
      <c r="B751" s="12" t="str" cm="1">
        <f t="array" ref="B751">_xlfn.IFS(HR_Analytics[[#This Row],[Age]]&lt;=30,"Below 30",HR_Analytics[[#This Row],[Age]]&lt;=40,"30-40",HR_Analytics[[#This Row],[Age]]&lt;=60,"40-60")</f>
        <v>40-60</v>
      </c>
      <c r="C751" s="9" t="s">
        <v>10</v>
      </c>
      <c r="D751" s="9" t="s">
        <v>11</v>
      </c>
      <c r="E751" s="9" t="s">
        <v>12</v>
      </c>
      <c r="F751" s="3">
        <v>2</v>
      </c>
      <c r="G751" s="3" t="str" cm="1">
        <f t="array" ref="G751">_xlfn.IFS(HR_Analytics[[#This Row],[Distance From Home]]&lt;=5,"1-5",HR_Analytics[[#This Row],[Distance From Home]]&lt;=10,"5-10",HR_Analytics[[#This Row],[Distance From Home]]&lt;=15,"10-15",HR_Analytics[[#This Row],[Distance From Home]]&lt;=20,"15-20",HR_Analytics[[#This Row],[Distance From Home]]&gt;20,"Above 20")</f>
        <v>1-5</v>
      </c>
      <c r="H751" s="3">
        <v>1</v>
      </c>
      <c r="I751" s="9" t="str">
        <f>VLOOKUP(H751,Mapping!$J$2:$K$6,2,0)</f>
        <v>Below College</v>
      </c>
      <c r="J751" s="9" t="s">
        <v>33</v>
      </c>
      <c r="K751" s="3">
        <v>1038</v>
      </c>
      <c r="L751" s="3">
        <v>1</v>
      </c>
      <c r="M751" s="9" t="str">
        <f>VLOOKUP(L751,Mapping!$A$2:$B$5,2,0)</f>
        <v>Very Dissatisfied</v>
      </c>
      <c r="N751" s="9" t="s">
        <v>14</v>
      </c>
      <c r="O751" s="3">
        <v>1</v>
      </c>
      <c r="P751" s="9" t="str">
        <f>VLOOKUP(O751,Mapping!$A$9:$B$12,2,0)</f>
        <v>Low</v>
      </c>
      <c r="Q751" s="3">
        <v>5</v>
      </c>
      <c r="R751" s="9" t="str">
        <f>VLOOKUP(Q751,Mapping!$A$16:$B$20,2,0)</f>
        <v>Executive</v>
      </c>
      <c r="S751" s="9" t="s">
        <v>30</v>
      </c>
      <c r="T751" s="3">
        <v>4</v>
      </c>
      <c r="U751" s="9" t="str">
        <f>VLOOKUP(T751,Mapping!$E$9:$F$12,2,0)</f>
        <v>Satisfied</v>
      </c>
      <c r="V751" s="9" t="s">
        <v>22</v>
      </c>
      <c r="W751" s="5">
        <v>19845</v>
      </c>
      <c r="X751" s="3">
        <v>1</v>
      </c>
      <c r="Y751" s="9" t="s">
        <v>17</v>
      </c>
      <c r="Z751" s="4">
        <v>15</v>
      </c>
      <c r="AA751" s="24">
        <f>HR_Analytics[[#This Row],[Salary Hike]]/100</f>
        <v>0.15</v>
      </c>
      <c r="AB751" s="3">
        <v>3</v>
      </c>
      <c r="AC751" s="9" t="str">
        <f>VLOOKUP(AB751,Mapping!$E$2:$F$3,2,0)</f>
        <v>Excellent</v>
      </c>
      <c r="AD751" s="3">
        <v>4</v>
      </c>
      <c r="AE751" s="9" t="str">
        <f>VLOOKUP(AD751,Mapping!$E$16:$F$19,2,0)</f>
        <v>Satisfied</v>
      </c>
      <c r="AF751" s="3">
        <v>1</v>
      </c>
      <c r="AG751" s="3">
        <v>33</v>
      </c>
      <c r="AH751" s="3" t="str" cm="1">
        <f t="array" ref="AH751">_xlfn.IFS(HR_Analytics[[#This Row],[Total Working Years]]&lt;=2,"0-2",HR_Analytics[[#This Row],[Total Working Years]]&lt;=5,"2-5",HR_Analytics[[#This Row],[Total Working Years]]&lt;=10,"5-10",HR_Analytics[[#This Row],[Total Working Years]]&lt;=20,"10-20",HR_Analytics[[#This Row],[Total Working Years]]&lt;=40,"20-40")</f>
        <v>20-40</v>
      </c>
      <c r="AI751" s="3">
        <v>3</v>
      </c>
      <c r="AJ751" s="3">
        <v>3</v>
      </c>
      <c r="AK751" s="9" t="str">
        <f>VLOOKUP(AJ751,Mapping!$J$10:$K$13,2,0)</f>
        <v>Better</v>
      </c>
      <c r="AL751" s="3">
        <v>32</v>
      </c>
      <c r="AM751" s="3" t="str" cm="1">
        <f t="array" ref="AM751">_xlfn.IFS(HR_Analytics[[#This Row],[Years At Company]]&lt;=2,"0-2",HR_Analytics[[#This Row],[Years At Company]]&lt;=5,"2-5",HR_Analytics[[#This Row],[Years At Company]]&lt;=10,"5-10",HR_Analytics[[#This Row],[Years At Company]]&lt;=20,"10-20",HR_Analytics[[#This Row],[Years At Company]]&lt;=40,"20-40")</f>
        <v>20-40</v>
      </c>
      <c r="AN751" s="3">
        <v>14</v>
      </c>
      <c r="AO751" s="3" t="str" cm="1">
        <f t="array" ref="AO751">_xlfn.IFS(HR_Analytics[[#This Row],[Years In Current Role]]&lt;=2,"0-2",HR_Analytics[[#This Row],[Years In Current Role]]&lt;=5,"2-5",HR_Analytics[[#This Row],[Years In Current Role]]&lt;=10,"5-10",HR_Analytics[[#This Row],[Years In Current Role]]&lt;=15,"10-15",HR_Analytics[[#This Row],[Years In Current Role]]&gt;15,"Above 15")</f>
        <v>10-15</v>
      </c>
      <c r="AP751" s="3">
        <v>6</v>
      </c>
      <c r="AQ751" s="14" t="str" cm="1">
        <f t="array" ref="AQ751">_xlfn.IFS(HR_Analytics[[#This Row],[Years Since Last Promotion]]&lt;=2,"0-2",HR_Analytics[[#This Row],[Years Since Last Promotion]]&lt;=5,"2-5",HR_Analytics[[#This Row],[Years Since Last Promotion]]&lt;=10,"5-10",HR_Analytics[[#This Row],[Years Since Last Promotion]]&lt;=15,"10-15")</f>
        <v>5-10</v>
      </c>
      <c r="AR751" s="14">
        <v>9</v>
      </c>
      <c r="AS751" s="3" t="str" cm="1">
        <f t="array" ref="AS7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52" spans="1:45" x14ac:dyDescent="0.25">
      <c r="A752" s="12">
        <v>44</v>
      </c>
      <c r="B752" s="12" t="str" cm="1">
        <f t="array" ref="B752">_xlfn.IFS(HR_Analytics[[#This Row],[Age]]&lt;=30,"Below 30",HR_Analytics[[#This Row],[Age]]&lt;=40,"30-40",HR_Analytics[[#This Row],[Age]]&lt;=60,"40-60")</f>
        <v>40-60</v>
      </c>
      <c r="C752" s="9" t="s">
        <v>17</v>
      </c>
      <c r="D752" s="9" t="s">
        <v>11</v>
      </c>
      <c r="E752" s="9" t="s">
        <v>12</v>
      </c>
      <c r="F752" s="3">
        <v>28</v>
      </c>
      <c r="G752" s="3" t="str" cm="1">
        <f t="array" ref="G752">_xlfn.IFS(HR_Analytics[[#This Row],[Distance From Home]]&lt;=5,"1-5",HR_Analytics[[#This Row],[Distance From Home]]&lt;=10,"5-10",HR_Analytics[[#This Row],[Distance From Home]]&lt;=15,"10-15",HR_Analytics[[#This Row],[Distance From Home]]&lt;=20,"15-20",HR_Analytics[[#This Row],[Distance From Home]]&gt;20,"Above 20")</f>
        <v>Above 20</v>
      </c>
      <c r="H752" s="3">
        <v>3</v>
      </c>
      <c r="I752" s="9" t="str">
        <f>VLOOKUP(H752,Mapping!$J$2:$K$6,2,0)</f>
        <v>Bachelors</v>
      </c>
      <c r="J752" s="9" t="s">
        <v>25</v>
      </c>
      <c r="K752" s="3">
        <v>1039</v>
      </c>
      <c r="L752" s="3">
        <v>4</v>
      </c>
      <c r="M752" s="9" t="str">
        <f>VLOOKUP(L752,Mapping!$A$2:$B$5,2,0)</f>
        <v>Satisfied</v>
      </c>
      <c r="N752" s="9" t="s">
        <v>14</v>
      </c>
      <c r="O752" s="3">
        <v>4</v>
      </c>
      <c r="P752" s="9" t="str">
        <f>VLOOKUP(O752,Mapping!$A$9:$B$12,2,0)</f>
        <v>Very High</v>
      </c>
      <c r="Q752" s="3">
        <v>4</v>
      </c>
      <c r="R752" s="9" t="str">
        <f>VLOOKUP(Q752,Mapping!$A$16:$B$20,2,0)</f>
        <v>Senior</v>
      </c>
      <c r="S752" s="9" t="s">
        <v>15</v>
      </c>
      <c r="T752" s="3">
        <v>4</v>
      </c>
      <c r="U752" s="9" t="str">
        <f>VLOOKUP(T752,Mapping!$E$9:$F$12,2,0)</f>
        <v>Satisfied</v>
      </c>
      <c r="V752" s="9" t="s">
        <v>22</v>
      </c>
      <c r="W752" s="5">
        <v>13320</v>
      </c>
      <c r="X752" s="3">
        <v>3</v>
      </c>
      <c r="Y752" s="9" t="s">
        <v>10</v>
      </c>
      <c r="Z752" s="4">
        <v>18</v>
      </c>
      <c r="AA752" s="24">
        <f>HR_Analytics[[#This Row],[Salary Hike]]/100</f>
        <v>0.18</v>
      </c>
      <c r="AB752" s="3">
        <v>3</v>
      </c>
      <c r="AC752" s="9" t="str">
        <f>VLOOKUP(AB752,Mapping!$E$2:$F$3,2,0)</f>
        <v>Excellent</v>
      </c>
      <c r="AD752" s="3">
        <v>3</v>
      </c>
      <c r="AE752" s="9" t="str">
        <f>VLOOKUP(AD752,Mapping!$E$16:$F$19,2,0)</f>
        <v>Neutral</v>
      </c>
      <c r="AF752" s="3">
        <v>1</v>
      </c>
      <c r="AG752" s="3">
        <v>23</v>
      </c>
      <c r="AH752" s="3" t="str" cm="1">
        <f t="array" ref="AH752">_xlfn.IFS(HR_Analytics[[#This Row],[Total Working Years]]&lt;=2,"0-2",HR_Analytics[[#This Row],[Total Working Years]]&lt;=5,"2-5",HR_Analytics[[#This Row],[Total Working Years]]&lt;=10,"5-10",HR_Analytics[[#This Row],[Total Working Years]]&lt;=20,"10-20",HR_Analytics[[#This Row],[Total Working Years]]&lt;=40,"20-40")</f>
        <v>20-40</v>
      </c>
      <c r="AI752" s="3">
        <v>2</v>
      </c>
      <c r="AJ752" s="3">
        <v>3</v>
      </c>
      <c r="AK752" s="9" t="str">
        <f>VLOOKUP(AJ752,Mapping!$J$10:$K$13,2,0)</f>
        <v>Better</v>
      </c>
      <c r="AL752" s="3">
        <v>12</v>
      </c>
      <c r="AM752" s="3" t="str" cm="1">
        <f t="array" ref="AM752">_xlfn.IFS(HR_Analytics[[#This Row],[Years At Company]]&lt;=2,"0-2",HR_Analytics[[#This Row],[Years At Company]]&lt;=5,"2-5",HR_Analytics[[#This Row],[Years At Company]]&lt;=10,"5-10",HR_Analytics[[#This Row],[Years At Company]]&lt;=20,"10-20",HR_Analytics[[#This Row],[Years At Company]]&lt;=40,"20-40")</f>
        <v>10-20</v>
      </c>
      <c r="AN752" s="3">
        <v>11</v>
      </c>
      <c r="AO752" s="3" t="str" cm="1">
        <f t="array" ref="AO752">_xlfn.IFS(HR_Analytics[[#This Row],[Years In Current Role]]&lt;=2,"0-2",HR_Analytics[[#This Row],[Years In Current Role]]&lt;=5,"2-5",HR_Analytics[[#This Row],[Years In Current Role]]&lt;=10,"5-10",HR_Analytics[[#This Row],[Years In Current Role]]&lt;=15,"10-15",HR_Analytics[[#This Row],[Years In Current Role]]&gt;15,"Above 15")</f>
        <v>10-15</v>
      </c>
      <c r="AP752" s="3">
        <v>11</v>
      </c>
      <c r="AQ752" s="14" t="str" cm="1">
        <f t="array" ref="AQ752">_xlfn.IFS(HR_Analytics[[#This Row],[Years Since Last Promotion]]&lt;=2,"0-2",HR_Analytics[[#This Row],[Years Since Last Promotion]]&lt;=5,"2-5",HR_Analytics[[#This Row],[Years Since Last Promotion]]&lt;=10,"5-10",HR_Analytics[[#This Row],[Years Since Last Promotion]]&lt;=15,"10-15")</f>
        <v>10-15</v>
      </c>
      <c r="AR752" s="14">
        <v>11</v>
      </c>
      <c r="AS752" s="3" t="str" cm="1">
        <f t="array" ref="AS7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753" spans="1:45" x14ac:dyDescent="0.25">
      <c r="A753" s="12">
        <v>50</v>
      </c>
      <c r="B753" s="12" t="str" cm="1">
        <f t="array" ref="B753">_xlfn.IFS(HR_Analytics[[#This Row],[Age]]&lt;=30,"Below 30",HR_Analytics[[#This Row],[Age]]&lt;=40,"30-40",HR_Analytics[[#This Row],[Age]]&lt;=60,"40-60")</f>
        <v>40-60</v>
      </c>
      <c r="C753" s="9" t="s">
        <v>17</v>
      </c>
      <c r="D753" s="9" t="s">
        <v>29</v>
      </c>
      <c r="E753" s="9" t="s">
        <v>12</v>
      </c>
      <c r="F753" s="3">
        <v>1</v>
      </c>
      <c r="G753" s="3" t="str" cm="1">
        <f t="array" ref="G753">_xlfn.IFS(HR_Analytics[[#This Row],[Distance From Home]]&lt;=5,"1-5",HR_Analytics[[#This Row],[Distance From Home]]&lt;=10,"5-10",HR_Analytics[[#This Row],[Distance From Home]]&lt;=15,"10-15",HR_Analytics[[#This Row],[Distance From Home]]&lt;=20,"15-20",HR_Analytics[[#This Row],[Distance From Home]]&gt;20,"Above 20")</f>
        <v>1-5</v>
      </c>
      <c r="H753" s="3">
        <v>3</v>
      </c>
      <c r="I753" s="9" t="str">
        <f>VLOOKUP(H753,Mapping!$J$2:$K$6,2,0)</f>
        <v>Bachelors</v>
      </c>
      <c r="J753" s="9" t="s">
        <v>13</v>
      </c>
      <c r="K753" s="3">
        <v>1040</v>
      </c>
      <c r="L753" s="3">
        <v>4</v>
      </c>
      <c r="M753" s="9" t="str">
        <f>VLOOKUP(L753,Mapping!$A$2:$B$5,2,0)</f>
        <v>Satisfied</v>
      </c>
      <c r="N753" s="9" t="s">
        <v>14</v>
      </c>
      <c r="O753" s="3">
        <v>3</v>
      </c>
      <c r="P753" s="9" t="str">
        <f>VLOOKUP(O753,Mapping!$A$9:$B$12,2,0)</f>
        <v>High</v>
      </c>
      <c r="Q753" s="3">
        <v>2</v>
      </c>
      <c r="R753" s="9" t="str">
        <f>VLOOKUP(Q753,Mapping!$A$16:$B$20,2,0)</f>
        <v>Junior</v>
      </c>
      <c r="S753" s="9" t="s">
        <v>15</v>
      </c>
      <c r="T753" s="3">
        <v>3</v>
      </c>
      <c r="U753" s="9" t="str">
        <f>VLOOKUP(T753,Mapping!$E$9:$F$12,2,0)</f>
        <v>Neutral</v>
      </c>
      <c r="V753" s="9" t="s">
        <v>22</v>
      </c>
      <c r="W753" s="5">
        <v>6347</v>
      </c>
      <c r="X753" s="3">
        <v>0</v>
      </c>
      <c r="Y753" s="9" t="s">
        <v>17</v>
      </c>
      <c r="Z753" s="4">
        <v>12</v>
      </c>
      <c r="AA753" s="24">
        <f>HR_Analytics[[#This Row],[Salary Hike]]/100</f>
        <v>0.12</v>
      </c>
      <c r="AB753" s="3">
        <v>3</v>
      </c>
      <c r="AC753" s="9" t="str">
        <f>VLOOKUP(AB753,Mapping!$E$2:$F$3,2,0)</f>
        <v>Excellent</v>
      </c>
      <c r="AD753" s="3">
        <v>1</v>
      </c>
      <c r="AE753" s="9" t="str">
        <f>VLOOKUP(AD753,Mapping!$E$16:$F$19,2,0)</f>
        <v>Very Dissatisfied</v>
      </c>
      <c r="AF753" s="3">
        <v>1</v>
      </c>
      <c r="AG753" s="3">
        <v>19</v>
      </c>
      <c r="AH753" s="3" t="str" cm="1">
        <f t="array" ref="AH753">_xlfn.IFS(HR_Analytics[[#This Row],[Total Working Years]]&lt;=2,"0-2",HR_Analytics[[#This Row],[Total Working Years]]&lt;=5,"2-5",HR_Analytics[[#This Row],[Total Working Years]]&lt;=10,"5-10",HR_Analytics[[#This Row],[Total Working Years]]&lt;=20,"10-20",HR_Analytics[[#This Row],[Total Working Years]]&lt;=40,"20-40")</f>
        <v>10-20</v>
      </c>
      <c r="AI753" s="3">
        <v>3</v>
      </c>
      <c r="AJ753" s="3">
        <v>3</v>
      </c>
      <c r="AK753" s="9" t="str">
        <f>VLOOKUP(AJ753,Mapping!$J$10:$K$13,2,0)</f>
        <v>Better</v>
      </c>
      <c r="AL753" s="3">
        <v>18</v>
      </c>
      <c r="AM753" s="3" t="str" cm="1">
        <f t="array" ref="AM753">_xlfn.IFS(HR_Analytics[[#This Row],[Years At Company]]&lt;=2,"0-2",HR_Analytics[[#This Row],[Years At Company]]&lt;=5,"2-5",HR_Analytics[[#This Row],[Years At Company]]&lt;=10,"5-10",HR_Analytics[[#This Row],[Years At Company]]&lt;=20,"10-20",HR_Analytics[[#This Row],[Years At Company]]&lt;=40,"20-40")</f>
        <v>10-20</v>
      </c>
      <c r="AN753" s="3">
        <v>7</v>
      </c>
      <c r="AO753" s="3" t="str" cm="1">
        <f t="array" ref="AO753">_xlfn.IFS(HR_Analytics[[#This Row],[Years In Current Role]]&lt;=2,"0-2",HR_Analytics[[#This Row],[Years In Current Role]]&lt;=5,"2-5",HR_Analytics[[#This Row],[Years In Current Role]]&lt;=10,"5-10",HR_Analytics[[#This Row],[Years In Current Role]]&lt;=15,"10-15",HR_Analytics[[#This Row],[Years In Current Role]]&gt;15,"Above 15")</f>
        <v>5-10</v>
      </c>
      <c r="AP753" s="3">
        <v>0</v>
      </c>
      <c r="AQ753" s="14" t="str" cm="1">
        <f t="array" ref="AQ753">_xlfn.IFS(HR_Analytics[[#This Row],[Years Since Last Promotion]]&lt;=2,"0-2",HR_Analytics[[#This Row],[Years Since Last Promotion]]&lt;=5,"2-5",HR_Analytics[[#This Row],[Years Since Last Promotion]]&lt;=10,"5-10",HR_Analytics[[#This Row],[Years Since Last Promotion]]&lt;=15,"10-15")</f>
        <v>0-2</v>
      </c>
      <c r="AR753" s="14">
        <v>13</v>
      </c>
      <c r="AS753" s="3" t="str" cm="1">
        <f t="array" ref="AS7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754" spans="1:45" x14ac:dyDescent="0.25">
      <c r="A754" s="12">
        <v>36</v>
      </c>
      <c r="B754" s="12" t="str" cm="1">
        <f t="array" ref="B754">_xlfn.IFS(HR_Analytics[[#This Row],[Age]]&lt;=30,"Below 30",HR_Analytics[[#This Row],[Age]]&lt;=40,"30-40",HR_Analytics[[#This Row],[Age]]&lt;=60,"40-60")</f>
        <v>30-40</v>
      </c>
      <c r="C754" s="9" t="s">
        <v>10</v>
      </c>
      <c r="D754" s="9" t="s">
        <v>11</v>
      </c>
      <c r="E754" s="9" t="s">
        <v>19</v>
      </c>
      <c r="F754" s="3">
        <v>16</v>
      </c>
      <c r="G754" s="3" t="str" cm="1">
        <f t="array" ref="G754">_xlfn.IFS(HR_Analytics[[#This Row],[Distance From Home]]&lt;=5,"1-5",HR_Analytics[[#This Row],[Distance From Home]]&lt;=10,"5-10",HR_Analytics[[#This Row],[Distance From Home]]&lt;=15,"10-15",HR_Analytics[[#This Row],[Distance From Home]]&lt;=20,"15-20",HR_Analytics[[#This Row],[Distance From Home]]&gt;20,"Above 20")</f>
        <v>15-20</v>
      </c>
      <c r="H754" s="3">
        <v>4</v>
      </c>
      <c r="I754" s="9" t="str">
        <f>VLOOKUP(H754,Mapping!$J$2:$K$6,2,0)</f>
        <v>Masters</v>
      </c>
      <c r="J754" s="9" t="s">
        <v>13</v>
      </c>
      <c r="K754" s="3">
        <v>1042</v>
      </c>
      <c r="L754" s="3">
        <v>3</v>
      </c>
      <c r="M754" s="9" t="str">
        <f>VLOOKUP(L754,Mapping!$A$2:$B$5,2,0)</f>
        <v>Neutral</v>
      </c>
      <c r="N754" s="9" t="s">
        <v>14</v>
      </c>
      <c r="O754" s="3">
        <v>4</v>
      </c>
      <c r="P754" s="9" t="str">
        <f>VLOOKUP(O754,Mapping!$A$9:$B$12,2,0)</f>
        <v>Very High</v>
      </c>
      <c r="Q754" s="3">
        <v>1</v>
      </c>
      <c r="R754" s="9" t="str">
        <f>VLOOKUP(Q754,Mapping!$A$16:$B$20,2,0)</f>
        <v>Entry Level</v>
      </c>
      <c r="S754" s="9" t="s">
        <v>24</v>
      </c>
      <c r="T754" s="3">
        <v>1</v>
      </c>
      <c r="U754" s="9" t="str">
        <f>VLOOKUP(T754,Mapping!$E$9:$F$12,2,0)</f>
        <v>Very Dissatisfied</v>
      </c>
      <c r="V754" s="9" t="s">
        <v>16</v>
      </c>
      <c r="W754" s="5">
        <v>2743</v>
      </c>
      <c r="X754" s="3">
        <v>1</v>
      </c>
      <c r="Y754" s="9" t="s">
        <v>17</v>
      </c>
      <c r="Z754" s="4">
        <v>16</v>
      </c>
      <c r="AA754" s="24">
        <f>HR_Analytics[[#This Row],[Salary Hike]]/100</f>
        <v>0.16</v>
      </c>
      <c r="AB754" s="3">
        <v>3</v>
      </c>
      <c r="AC754" s="9" t="str">
        <f>VLOOKUP(AB754,Mapping!$E$2:$F$3,2,0)</f>
        <v>Excellent</v>
      </c>
      <c r="AD754" s="3">
        <v>3</v>
      </c>
      <c r="AE754" s="9" t="str">
        <f>VLOOKUP(AD754,Mapping!$E$16:$F$19,2,0)</f>
        <v>Neutral</v>
      </c>
      <c r="AF754" s="3">
        <v>0</v>
      </c>
      <c r="AG754" s="3">
        <v>18</v>
      </c>
      <c r="AH754" s="3" t="str" cm="1">
        <f t="array" ref="AH754">_xlfn.IFS(HR_Analytics[[#This Row],[Total Working Years]]&lt;=2,"0-2",HR_Analytics[[#This Row],[Total Working Years]]&lt;=5,"2-5",HR_Analytics[[#This Row],[Total Working Years]]&lt;=10,"5-10",HR_Analytics[[#This Row],[Total Working Years]]&lt;=20,"10-20",HR_Analytics[[#This Row],[Total Working Years]]&lt;=40,"20-40")</f>
        <v>10-20</v>
      </c>
      <c r="AI754" s="3">
        <v>1</v>
      </c>
      <c r="AJ754" s="3">
        <v>3</v>
      </c>
      <c r="AK754" s="9" t="str">
        <f>VLOOKUP(AJ754,Mapping!$J$10:$K$13,2,0)</f>
        <v>Better</v>
      </c>
      <c r="AL754" s="3">
        <v>17</v>
      </c>
      <c r="AM754" s="3" t="str" cm="1">
        <f t="array" ref="AM754">_xlfn.IFS(HR_Analytics[[#This Row],[Years At Company]]&lt;=2,"0-2",HR_Analytics[[#This Row],[Years At Company]]&lt;=5,"2-5",HR_Analytics[[#This Row],[Years At Company]]&lt;=10,"5-10",HR_Analytics[[#This Row],[Years At Company]]&lt;=20,"10-20",HR_Analytics[[#This Row],[Years At Company]]&lt;=40,"20-40")</f>
        <v>10-20</v>
      </c>
      <c r="AN754" s="3">
        <v>13</v>
      </c>
      <c r="AO754" s="3" t="str" cm="1">
        <f t="array" ref="AO754">_xlfn.IFS(HR_Analytics[[#This Row],[Years In Current Role]]&lt;=2,"0-2",HR_Analytics[[#This Row],[Years In Current Role]]&lt;=5,"2-5",HR_Analytics[[#This Row],[Years In Current Role]]&lt;=10,"5-10",HR_Analytics[[#This Row],[Years In Current Role]]&lt;=15,"10-15",HR_Analytics[[#This Row],[Years In Current Role]]&gt;15,"Above 15")</f>
        <v>10-15</v>
      </c>
      <c r="AP754" s="3">
        <v>15</v>
      </c>
      <c r="AQ754" s="14" t="str" cm="1">
        <f t="array" ref="AQ754">_xlfn.IFS(HR_Analytics[[#This Row],[Years Since Last Promotion]]&lt;=2,"0-2",HR_Analytics[[#This Row],[Years Since Last Promotion]]&lt;=5,"2-5",HR_Analytics[[#This Row],[Years Since Last Promotion]]&lt;=10,"5-10",HR_Analytics[[#This Row],[Years Since Last Promotion]]&lt;=15,"10-15")</f>
        <v>10-15</v>
      </c>
      <c r="AR754" s="14">
        <v>14</v>
      </c>
      <c r="AS754" s="3" t="str" cm="1">
        <f t="array" ref="AS7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755" spans="1:45" x14ac:dyDescent="0.25">
      <c r="A755" s="12">
        <v>39</v>
      </c>
      <c r="B755" s="12" t="str" cm="1">
        <f t="array" ref="B755">_xlfn.IFS(HR_Analytics[[#This Row],[Age]]&lt;=30,"Below 30",HR_Analytics[[#This Row],[Age]]&lt;=40,"30-40",HR_Analytics[[#This Row],[Age]]&lt;=60,"40-60")</f>
        <v>30-40</v>
      </c>
      <c r="C755" s="9" t="s">
        <v>17</v>
      </c>
      <c r="D755" s="9" t="s">
        <v>18</v>
      </c>
      <c r="E755" s="9" t="s">
        <v>19</v>
      </c>
      <c r="F755" s="3">
        <v>22</v>
      </c>
      <c r="G755" s="3" t="str" cm="1">
        <f t="array" ref="G755">_xlfn.IFS(HR_Analytics[[#This Row],[Distance From Home]]&lt;=5,"1-5",HR_Analytics[[#This Row],[Distance From Home]]&lt;=10,"5-10",HR_Analytics[[#This Row],[Distance From Home]]&lt;=15,"10-15",HR_Analytics[[#This Row],[Distance From Home]]&lt;=20,"15-20",HR_Analytics[[#This Row],[Distance From Home]]&gt;20,"Above 20")</f>
        <v>Above 20</v>
      </c>
      <c r="H755" s="3">
        <v>3</v>
      </c>
      <c r="I755" s="9" t="str">
        <f>VLOOKUP(H755,Mapping!$J$2:$K$6,2,0)</f>
        <v>Bachelors</v>
      </c>
      <c r="J755" s="9" t="s">
        <v>25</v>
      </c>
      <c r="K755" s="3">
        <v>1043</v>
      </c>
      <c r="L755" s="3">
        <v>4</v>
      </c>
      <c r="M755" s="9" t="str">
        <f>VLOOKUP(L755,Mapping!$A$2:$B$5,2,0)</f>
        <v>Satisfied</v>
      </c>
      <c r="N755" s="9" t="s">
        <v>14</v>
      </c>
      <c r="O755" s="3">
        <v>3</v>
      </c>
      <c r="P755" s="9" t="str">
        <f>VLOOKUP(O755,Mapping!$A$9:$B$12,2,0)</f>
        <v>High</v>
      </c>
      <c r="Q755" s="3">
        <v>3</v>
      </c>
      <c r="R755" s="9" t="str">
        <f>VLOOKUP(Q755,Mapping!$A$16:$B$20,2,0)</f>
        <v>Mid Level</v>
      </c>
      <c r="S755" s="9" t="s">
        <v>27</v>
      </c>
      <c r="T755" s="3">
        <v>1</v>
      </c>
      <c r="U755" s="9" t="str">
        <f>VLOOKUP(T755,Mapping!$E$9:$F$12,2,0)</f>
        <v>Very Dissatisfied</v>
      </c>
      <c r="V755" s="9" t="s">
        <v>16</v>
      </c>
      <c r="W755" s="5">
        <v>10880</v>
      </c>
      <c r="X755" s="3">
        <v>1</v>
      </c>
      <c r="Y755" s="9" t="s">
        <v>10</v>
      </c>
      <c r="Z755" s="4">
        <v>13</v>
      </c>
      <c r="AA755" s="24">
        <f>HR_Analytics[[#This Row],[Salary Hike]]/100</f>
        <v>0.13</v>
      </c>
      <c r="AB755" s="3">
        <v>3</v>
      </c>
      <c r="AC755" s="9" t="str">
        <f>VLOOKUP(AB755,Mapping!$E$2:$F$3,2,0)</f>
        <v>Excellent</v>
      </c>
      <c r="AD755" s="3">
        <v>3</v>
      </c>
      <c r="AE755" s="9" t="str">
        <f>VLOOKUP(AD755,Mapping!$E$16:$F$19,2,0)</f>
        <v>Neutral</v>
      </c>
      <c r="AF755" s="3">
        <v>0</v>
      </c>
      <c r="AG755" s="3">
        <v>21</v>
      </c>
      <c r="AH755" s="3" t="str" cm="1">
        <f t="array" ref="AH755">_xlfn.IFS(HR_Analytics[[#This Row],[Total Working Years]]&lt;=2,"0-2",HR_Analytics[[#This Row],[Total Working Years]]&lt;=5,"2-5",HR_Analytics[[#This Row],[Total Working Years]]&lt;=10,"5-10",HR_Analytics[[#This Row],[Total Working Years]]&lt;=20,"10-20",HR_Analytics[[#This Row],[Total Working Years]]&lt;=40,"20-40")</f>
        <v>20-40</v>
      </c>
      <c r="AI755" s="3">
        <v>2</v>
      </c>
      <c r="AJ755" s="3">
        <v>3</v>
      </c>
      <c r="AK755" s="9" t="str">
        <f>VLOOKUP(AJ755,Mapping!$J$10:$K$13,2,0)</f>
        <v>Better</v>
      </c>
      <c r="AL755" s="3">
        <v>21</v>
      </c>
      <c r="AM755" s="3" t="str" cm="1">
        <f t="array" ref="AM755">_xlfn.IFS(HR_Analytics[[#This Row],[Years At Company]]&lt;=2,"0-2",HR_Analytics[[#This Row],[Years At Company]]&lt;=5,"2-5",HR_Analytics[[#This Row],[Years At Company]]&lt;=10,"5-10",HR_Analytics[[#This Row],[Years At Company]]&lt;=20,"10-20",HR_Analytics[[#This Row],[Years At Company]]&lt;=40,"20-40")</f>
        <v>20-40</v>
      </c>
      <c r="AN755" s="3">
        <v>6</v>
      </c>
      <c r="AO755" s="3" t="str" cm="1">
        <f t="array" ref="AO755">_xlfn.IFS(HR_Analytics[[#This Row],[Years In Current Role]]&lt;=2,"0-2",HR_Analytics[[#This Row],[Years In Current Role]]&lt;=5,"2-5",HR_Analytics[[#This Row],[Years In Current Role]]&lt;=10,"5-10",HR_Analytics[[#This Row],[Years In Current Role]]&lt;=15,"10-15",HR_Analytics[[#This Row],[Years In Current Role]]&gt;15,"Above 15")</f>
        <v>5-10</v>
      </c>
      <c r="AP755" s="3">
        <v>2</v>
      </c>
      <c r="AQ755" s="14" t="str" cm="1">
        <f t="array" ref="AQ755">_xlfn.IFS(HR_Analytics[[#This Row],[Years Since Last Promotion]]&lt;=2,"0-2",HR_Analytics[[#This Row],[Years Since Last Promotion]]&lt;=5,"2-5",HR_Analytics[[#This Row],[Years Since Last Promotion]]&lt;=10,"5-10",HR_Analytics[[#This Row],[Years Since Last Promotion]]&lt;=15,"10-15")</f>
        <v>0-2</v>
      </c>
      <c r="AR755" s="14">
        <v>8</v>
      </c>
      <c r="AS755" s="3" t="str" cm="1">
        <f t="array" ref="AS7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56" spans="1:45" x14ac:dyDescent="0.25">
      <c r="A756" s="12">
        <v>33</v>
      </c>
      <c r="B756" s="12" t="str" cm="1">
        <f t="array" ref="B756">_xlfn.IFS(HR_Analytics[[#This Row],[Age]]&lt;=30,"Below 30",HR_Analytics[[#This Row],[Age]]&lt;=40,"30-40",HR_Analytics[[#This Row],[Age]]&lt;=60,"40-60")</f>
        <v>30-40</v>
      </c>
      <c r="C756" s="9" t="s">
        <v>17</v>
      </c>
      <c r="D756" s="9" t="s">
        <v>29</v>
      </c>
      <c r="E756" s="9" t="s">
        <v>12</v>
      </c>
      <c r="F756" s="3">
        <v>8</v>
      </c>
      <c r="G756" s="3" t="str" cm="1">
        <f t="array" ref="G756">_xlfn.IFS(HR_Analytics[[#This Row],[Distance From Home]]&lt;=5,"1-5",HR_Analytics[[#This Row],[Distance From Home]]&lt;=10,"5-10",HR_Analytics[[#This Row],[Distance From Home]]&lt;=15,"10-15",HR_Analytics[[#This Row],[Distance From Home]]&lt;=20,"15-20",HR_Analytics[[#This Row],[Distance From Home]]&gt;20,"Above 20")</f>
        <v>5-10</v>
      </c>
      <c r="H756" s="3">
        <v>1</v>
      </c>
      <c r="I756" s="9" t="str">
        <f>VLOOKUP(H756,Mapping!$J$2:$K$6,2,0)</f>
        <v>Below College</v>
      </c>
      <c r="J756" s="9" t="s">
        <v>13</v>
      </c>
      <c r="K756" s="3">
        <v>1044</v>
      </c>
      <c r="L756" s="3">
        <v>2</v>
      </c>
      <c r="M756" s="9" t="str">
        <f>VLOOKUP(L756,Mapping!$A$2:$B$5,2,0)</f>
        <v>Dissatisfied</v>
      </c>
      <c r="N756" s="9" t="s">
        <v>14</v>
      </c>
      <c r="O756" s="3">
        <v>2</v>
      </c>
      <c r="P756" s="9" t="str">
        <f>VLOOKUP(O756,Mapping!$A$9:$B$12,2,0)</f>
        <v>Medium</v>
      </c>
      <c r="Q756" s="3">
        <v>1</v>
      </c>
      <c r="R756" s="9" t="str">
        <f>VLOOKUP(Q756,Mapping!$A$16:$B$20,2,0)</f>
        <v>Entry Level</v>
      </c>
      <c r="S756" s="9" t="s">
        <v>31</v>
      </c>
      <c r="T756" s="3">
        <v>4</v>
      </c>
      <c r="U756" s="9" t="str">
        <f>VLOOKUP(T756,Mapping!$E$9:$F$12,2,0)</f>
        <v>Satisfied</v>
      </c>
      <c r="V756" s="9" t="s">
        <v>16</v>
      </c>
      <c r="W756" s="5">
        <v>2342</v>
      </c>
      <c r="X756" s="3">
        <v>0</v>
      </c>
      <c r="Y756" s="9" t="s">
        <v>17</v>
      </c>
      <c r="Z756" s="4">
        <v>19</v>
      </c>
      <c r="AA756" s="24">
        <f>HR_Analytics[[#This Row],[Salary Hike]]/100</f>
        <v>0.19</v>
      </c>
      <c r="AB756" s="3">
        <v>3</v>
      </c>
      <c r="AC756" s="9" t="str">
        <f>VLOOKUP(AB756,Mapping!$E$2:$F$3,2,0)</f>
        <v>Excellent</v>
      </c>
      <c r="AD756" s="3">
        <v>4</v>
      </c>
      <c r="AE756" s="9" t="str">
        <f>VLOOKUP(AD756,Mapping!$E$16:$F$19,2,0)</f>
        <v>Satisfied</v>
      </c>
      <c r="AF756" s="3">
        <v>0</v>
      </c>
      <c r="AG756" s="3">
        <v>3</v>
      </c>
      <c r="AH756" s="3" t="str" cm="1">
        <f t="array" ref="AH756">_xlfn.IFS(HR_Analytics[[#This Row],[Total Working Years]]&lt;=2,"0-2",HR_Analytics[[#This Row],[Total Working Years]]&lt;=5,"2-5",HR_Analytics[[#This Row],[Total Working Years]]&lt;=10,"5-10",HR_Analytics[[#This Row],[Total Working Years]]&lt;=20,"10-20",HR_Analytics[[#This Row],[Total Working Years]]&lt;=40,"20-40")</f>
        <v>2-5</v>
      </c>
      <c r="AI756" s="3">
        <v>2</v>
      </c>
      <c r="AJ756" s="3">
        <v>2</v>
      </c>
      <c r="AK756" s="9" t="str">
        <f>VLOOKUP(AJ756,Mapping!$J$10:$K$13,2,0)</f>
        <v>Good</v>
      </c>
      <c r="AL756" s="3">
        <v>2</v>
      </c>
      <c r="AM756" s="3" t="str" cm="1">
        <f t="array" ref="AM756">_xlfn.IFS(HR_Analytics[[#This Row],[Years At Company]]&lt;=2,"0-2",HR_Analytics[[#This Row],[Years At Company]]&lt;=5,"2-5",HR_Analytics[[#This Row],[Years At Company]]&lt;=10,"5-10",HR_Analytics[[#This Row],[Years At Company]]&lt;=20,"10-20",HR_Analytics[[#This Row],[Years At Company]]&lt;=40,"20-40")</f>
        <v>0-2</v>
      </c>
      <c r="AN756" s="3">
        <v>2</v>
      </c>
      <c r="AO756" s="3" t="str" cm="1">
        <f t="array" ref="AO756">_xlfn.IFS(HR_Analytics[[#This Row],[Years In Current Role]]&lt;=2,"0-2",HR_Analytics[[#This Row],[Years In Current Role]]&lt;=5,"2-5",HR_Analytics[[#This Row],[Years In Current Role]]&lt;=10,"5-10",HR_Analytics[[#This Row],[Years In Current Role]]&lt;=15,"10-15",HR_Analytics[[#This Row],[Years In Current Role]]&gt;15,"Above 15")</f>
        <v>0-2</v>
      </c>
      <c r="AP756" s="3">
        <v>2</v>
      </c>
      <c r="AQ756" s="14" t="str" cm="1">
        <f t="array" ref="AQ756">_xlfn.IFS(HR_Analytics[[#This Row],[Years Since Last Promotion]]&lt;=2,"0-2",HR_Analytics[[#This Row],[Years Since Last Promotion]]&lt;=5,"2-5",HR_Analytics[[#This Row],[Years Since Last Promotion]]&lt;=10,"5-10",HR_Analytics[[#This Row],[Years Since Last Promotion]]&lt;=15,"10-15")</f>
        <v>0-2</v>
      </c>
      <c r="AR756" s="14">
        <v>2</v>
      </c>
      <c r="AS756" s="3" t="str" cm="1">
        <f t="array" ref="AS7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57" spans="1:45" x14ac:dyDescent="0.25">
      <c r="A757" s="12">
        <v>45</v>
      </c>
      <c r="B757" s="12" t="str" cm="1">
        <f t="array" ref="B757">_xlfn.IFS(HR_Analytics[[#This Row],[Age]]&lt;=30,"Below 30",HR_Analytics[[#This Row],[Age]]&lt;=40,"30-40",HR_Analytics[[#This Row],[Age]]&lt;=60,"40-60")</f>
        <v>40-60</v>
      </c>
      <c r="C757" s="9" t="s">
        <v>17</v>
      </c>
      <c r="D757" s="9" t="s">
        <v>11</v>
      </c>
      <c r="E757" s="9" t="s">
        <v>12</v>
      </c>
      <c r="F757" s="3">
        <v>11</v>
      </c>
      <c r="G757" s="3" t="str" cm="1">
        <f t="array" ref="G757">_xlfn.IFS(HR_Analytics[[#This Row],[Distance From Home]]&lt;=5,"1-5",HR_Analytics[[#This Row],[Distance From Home]]&lt;=10,"5-10",HR_Analytics[[#This Row],[Distance From Home]]&lt;=15,"10-15",HR_Analytics[[#This Row],[Distance From Home]]&lt;=20,"15-20",HR_Analytics[[#This Row],[Distance From Home]]&gt;20,"Above 20")</f>
        <v>10-15</v>
      </c>
      <c r="H757" s="3">
        <v>2</v>
      </c>
      <c r="I757" s="9" t="str">
        <f>VLOOKUP(H757,Mapping!$J$2:$K$6,2,0)</f>
        <v>College</v>
      </c>
      <c r="J757" s="9" t="s">
        <v>13</v>
      </c>
      <c r="K757" s="3">
        <v>1045</v>
      </c>
      <c r="L757" s="3">
        <v>4</v>
      </c>
      <c r="M757" s="9" t="str">
        <f>VLOOKUP(L757,Mapping!$A$2:$B$5,2,0)</f>
        <v>Satisfied</v>
      </c>
      <c r="N757" s="9" t="s">
        <v>14</v>
      </c>
      <c r="O757" s="3">
        <v>3</v>
      </c>
      <c r="P757" s="9" t="str">
        <f>VLOOKUP(O757,Mapping!$A$9:$B$12,2,0)</f>
        <v>High</v>
      </c>
      <c r="Q757" s="3">
        <v>4</v>
      </c>
      <c r="R757" s="9" t="str">
        <f>VLOOKUP(Q757,Mapping!$A$16:$B$20,2,0)</f>
        <v>Senior</v>
      </c>
      <c r="S757" s="9" t="s">
        <v>30</v>
      </c>
      <c r="T757" s="3">
        <v>4</v>
      </c>
      <c r="U757" s="9" t="str">
        <f>VLOOKUP(T757,Mapping!$E$9:$F$12,2,0)</f>
        <v>Satisfied</v>
      </c>
      <c r="V757" s="9" t="s">
        <v>22</v>
      </c>
      <c r="W757" s="5">
        <v>17650</v>
      </c>
      <c r="X757" s="3">
        <v>3</v>
      </c>
      <c r="Y757" s="9" t="s">
        <v>17</v>
      </c>
      <c r="Z757" s="4">
        <v>13</v>
      </c>
      <c r="AA757" s="24">
        <f>HR_Analytics[[#This Row],[Salary Hike]]/100</f>
        <v>0.13</v>
      </c>
      <c r="AB757" s="3">
        <v>3</v>
      </c>
      <c r="AC757" s="9" t="str">
        <f>VLOOKUP(AB757,Mapping!$E$2:$F$3,2,0)</f>
        <v>Excellent</v>
      </c>
      <c r="AD757" s="3">
        <v>2</v>
      </c>
      <c r="AE757" s="9" t="str">
        <f>VLOOKUP(AD757,Mapping!$E$16:$F$19,2,0)</f>
        <v>Dissatisfied</v>
      </c>
      <c r="AF757" s="3">
        <v>1</v>
      </c>
      <c r="AG757" s="3">
        <v>26</v>
      </c>
      <c r="AH757" s="3" t="str" cm="1">
        <f t="array" ref="AH757">_xlfn.IFS(HR_Analytics[[#This Row],[Total Working Years]]&lt;=2,"0-2",HR_Analytics[[#This Row],[Total Working Years]]&lt;=5,"2-5",HR_Analytics[[#This Row],[Total Working Years]]&lt;=10,"5-10",HR_Analytics[[#This Row],[Total Working Years]]&lt;=20,"10-20",HR_Analytics[[#This Row],[Total Working Years]]&lt;=40,"20-40")</f>
        <v>20-40</v>
      </c>
      <c r="AI757" s="3">
        <v>4</v>
      </c>
      <c r="AJ757" s="3">
        <v>4</v>
      </c>
      <c r="AK757" s="9" t="str">
        <f>VLOOKUP(AJ757,Mapping!$J$10:$K$13,2,0)</f>
        <v>Best</v>
      </c>
      <c r="AL757" s="3">
        <v>9</v>
      </c>
      <c r="AM757" s="3" t="str" cm="1">
        <f t="array" ref="AM757">_xlfn.IFS(HR_Analytics[[#This Row],[Years At Company]]&lt;=2,"0-2",HR_Analytics[[#This Row],[Years At Company]]&lt;=5,"2-5",HR_Analytics[[#This Row],[Years At Company]]&lt;=10,"5-10",HR_Analytics[[#This Row],[Years At Company]]&lt;=20,"10-20",HR_Analytics[[#This Row],[Years At Company]]&lt;=40,"20-40")</f>
        <v>5-10</v>
      </c>
      <c r="AN757" s="3">
        <v>3</v>
      </c>
      <c r="AO757" s="3" t="str" cm="1">
        <f t="array" ref="AO757">_xlfn.IFS(HR_Analytics[[#This Row],[Years In Current Role]]&lt;=2,"0-2",HR_Analytics[[#This Row],[Years In Current Role]]&lt;=5,"2-5",HR_Analytics[[#This Row],[Years In Current Role]]&lt;=10,"5-10",HR_Analytics[[#This Row],[Years In Current Role]]&lt;=15,"10-15",HR_Analytics[[#This Row],[Years In Current Role]]&gt;15,"Above 15")</f>
        <v>2-5</v>
      </c>
      <c r="AP757" s="3">
        <v>1</v>
      </c>
      <c r="AQ757" s="14" t="str" cm="1">
        <f t="array" ref="AQ757">_xlfn.IFS(HR_Analytics[[#This Row],[Years Since Last Promotion]]&lt;=2,"0-2",HR_Analytics[[#This Row],[Years Since Last Promotion]]&lt;=5,"2-5",HR_Analytics[[#This Row],[Years Since Last Promotion]]&lt;=10,"5-10",HR_Analytics[[#This Row],[Years Since Last Promotion]]&lt;=15,"10-15")</f>
        <v>0-2</v>
      </c>
      <c r="AR757" s="14">
        <v>1</v>
      </c>
      <c r="AS757" s="3" t="str" cm="1">
        <f t="array" ref="AS7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58" spans="1:45" x14ac:dyDescent="0.25">
      <c r="A758" s="12">
        <v>32</v>
      </c>
      <c r="B758" s="12" t="str" cm="1">
        <f t="array" ref="B758">_xlfn.IFS(HR_Analytics[[#This Row],[Age]]&lt;=30,"Below 30",HR_Analytics[[#This Row],[Age]]&lt;=40,"30-40",HR_Analytics[[#This Row],[Age]]&lt;=60,"40-60")</f>
        <v>30-40</v>
      </c>
      <c r="C758" s="9" t="s">
        <v>17</v>
      </c>
      <c r="D758" s="9" t="s">
        <v>29</v>
      </c>
      <c r="E758" s="9" t="s">
        <v>19</v>
      </c>
      <c r="F758" s="3">
        <v>29</v>
      </c>
      <c r="G758" s="3" t="str" cm="1">
        <f t="array" ref="G758">_xlfn.IFS(HR_Analytics[[#This Row],[Distance From Home]]&lt;=5,"1-5",HR_Analytics[[#This Row],[Distance From Home]]&lt;=10,"5-10",HR_Analytics[[#This Row],[Distance From Home]]&lt;=15,"10-15",HR_Analytics[[#This Row],[Distance From Home]]&lt;=20,"15-20",HR_Analytics[[#This Row],[Distance From Home]]&gt;20,"Above 20")</f>
        <v>Above 20</v>
      </c>
      <c r="H758" s="3">
        <v>4</v>
      </c>
      <c r="I758" s="9" t="str">
        <f>VLOOKUP(H758,Mapping!$J$2:$K$6,2,0)</f>
        <v>Masters</v>
      </c>
      <c r="J758" s="9" t="s">
        <v>25</v>
      </c>
      <c r="K758" s="3">
        <v>1046</v>
      </c>
      <c r="L758" s="3">
        <v>4</v>
      </c>
      <c r="M758" s="9" t="str">
        <f>VLOOKUP(L758,Mapping!$A$2:$B$5,2,0)</f>
        <v>Satisfied</v>
      </c>
      <c r="N758" s="9" t="s">
        <v>14</v>
      </c>
      <c r="O758" s="3">
        <v>3</v>
      </c>
      <c r="P758" s="9" t="str">
        <f>VLOOKUP(O758,Mapping!$A$9:$B$12,2,0)</f>
        <v>High</v>
      </c>
      <c r="Q758" s="3">
        <v>1</v>
      </c>
      <c r="R758" s="9" t="str">
        <f>VLOOKUP(Q758,Mapping!$A$16:$B$20,2,0)</f>
        <v>Entry Level</v>
      </c>
      <c r="S758" s="9" t="s">
        <v>24</v>
      </c>
      <c r="T758" s="3">
        <v>3</v>
      </c>
      <c r="U758" s="9" t="str">
        <f>VLOOKUP(T758,Mapping!$E$9:$F$12,2,0)</f>
        <v>Neutral</v>
      </c>
      <c r="V758" s="9" t="s">
        <v>16</v>
      </c>
      <c r="W758" s="5">
        <v>4025</v>
      </c>
      <c r="X758" s="3">
        <v>9</v>
      </c>
      <c r="Y758" s="9" t="s">
        <v>17</v>
      </c>
      <c r="Z758" s="4">
        <v>12</v>
      </c>
      <c r="AA758" s="24">
        <f>HR_Analytics[[#This Row],[Salary Hike]]/100</f>
        <v>0.12</v>
      </c>
      <c r="AB758" s="3">
        <v>3</v>
      </c>
      <c r="AC758" s="9" t="str">
        <f>VLOOKUP(AB758,Mapping!$E$2:$F$3,2,0)</f>
        <v>Excellent</v>
      </c>
      <c r="AD758" s="3">
        <v>2</v>
      </c>
      <c r="AE758" s="9" t="str">
        <f>VLOOKUP(AD758,Mapping!$E$16:$F$19,2,0)</f>
        <v>Dissatisfied</v>
      </c>
      <c r="AF758" s="3">
        <v>0</v>
      </c>
      <c r="AG758" s="3">
        <v>10</v>
      </c>
      <c r="AH758" s="3" t="str" cm="1">
        <f t="array" ref="AH758">_xlfn.IFS(HR_Analytics[[#This Row],[Total Working Years]]&lt;=2,"0-2",HR_Analytics[[#This Row],[Total Working Years]]&lt;=5,"2-5",HR_Analytics[[#This Row],[Total Working Years]]&lt;=10,"5-10",HR_Analytics[[#This Row],[Total Working Years]]&lt;=20,"10-20",HR_Analytics[[#This Row],[Total Working Years]]&lt;=40,"20-40")</f>
        <v>5-10</v>
      </c>
      <c r="AI758" s="3">
        <v>2</v>
      </c>
      <c r="AJ758" s="3">
        <v>3</v>
      </c>
      <c r="AK758" s="9" t="str">
        <f>VLOOKUP(AJ758,Mapping!$J$10:$K$13,2,0)</f>
        <v>Better</v>
      </c>
      <c r="AL758" s="3">
        <v>8</v>
      </c>
      <c r="AM758" s="3" t="str" cm="1">
        <f t="array" ref="AM758">_xlfn.IFS(HR_Analytics[[#This Row],[Years At Company]]&lt;=2,"0-2",HR_Analytics[[#This Row],[Years At Company]]&lt;=5,"2-5",HR_Analytics[[#This Row],[Years At Company]]&lt;=10,"5-10",HR_Analytics[[#This Row],[Years At Company]]&lt;=20,"10-20",HR_Analytics[[#This Row],[Years At Company]]&lt;=40,"20-40")</f>
        <v>5-10</v>
      </c>
      <c r="AN758" s="3">
        <v>7</v>
      </c>
      <c r="AO758" s="3" t="str" cm="1">
        <f t="array" ref="AO758">_xlfn.IFS(HR_Analytics[[#This Row],[Years In Current Role]]&lt;=2,"0-2",HR_Analytics[[#This Row],[Years In Current Role]]&lt;=5,"2-5",HR_Analytics[[#This Row],[Years In Current Role]]&lt;=10,"5-10",HR_Analytics[[#This Row],[Years In Current Role]]&lt;=15,"10-15",HR_Analytics[[#This Row],[Years In Current Role]]&gt;15,"Above 15")</f>
        <v>5-10</v>
      </c>
      <c r="AP758" s="3">
        <v>7</v>
      </c>
      <c r="AQ758" s="14" t="str" cm="1">
        <f t="array" ref="AQ758">_xlfn.IFS(HR_Analytics[[#This Row],[Years Since Last Promotion]]&lt;=2,"0-2",HR_Analytics[[#This Row],[Years Since Last Promotion]]&lt;=5,"2-5",HR_Analytics[[#This Row],[Years Since Last Promotion]]&lt;=10,"5-10",HR_Analytics[[#This Row],[Years Since Last Promotion]]&lt;=15,"10-15")</f>
        <v>5-10</v>
      </c>
      <c r="AR758" s="14">
        <v>7</v>
      </c>
      <c r="AS758" s="3" t="str" cm="1">
        <f t="array" ref="AS7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59" spans="1:45" x14ac:dyDescent="0.25">
      <c r="A759" s="12">
        <v>34</v>
      </c>
      <c r="B759" s="12" t="str" cm="1">
        <f t="array" ref="B759">_xlfn.IFS(HR_Analytics[[#This Row],[Age]]&lt;=30,"Below 30",HR_Analytics[[#This Row],[Age]]&lt;=40,"30-40",HR_Analytics[[#This Row],[Age]]&lt;=60,"40-60")</f>
        <v>30-40</v>
      </c>
      <c r="C759" s="9" t="s">
        <v>17</v>
      </c>
      <c r="D759" s="9" t="s">
        <v>11</v>
      </c>
      <c r="E759" s="9" t="s">
        <v>12</v>
      </c>
      <c r="F759" s="3">
        <v>1</v>
      </c>
      <c r="G759" s="3" t="str" cm="1">
        <f t="array" ref="G759">_xlfn.IFS(HR_Analytics[[#This Row],[Distance From Home]]&lt;=5,"1-5",HR_Analytics[[#This Row],[Distance From Home]]&lt;=10,"5-10",HR_Analytics[[#This Row],[Distance From Home]]&lt;=15,"10-15",HR_Analytics[[#This Row],[Distance From Home]]&lt;=20,"15-20",HR_Analytics[[#This Row],[Distance From Home]]&gt;20,"Above 20")</f>
        <v>1-5</v>
      </c>
      <c r="H759" s="3">
        <v>4</v>
      </c>
      <c r="I759" s="9" t="str">
        <f>VLOOKUP(H759,Mapping!$J$2:$K$6,2,0)</f>
        <v>Masters</v>
      </c>
      <c r="J759" s="9" t="s">
        <v>33</v>
      </c>
      <c r="K759" s="3">
        <v>1047</v>
      </c>
      <c r="L759" s="3">
        <v>2</v>
      </c>
      <c r="M759" s="9" t="str">
        <f>VLOOKUP(L759,Mapping!$A$2:$B$5,2,0)</f>
        <v>Dissatisfied</v>
      </c>
      <c r="N759" s="9" t="s">
        <v>20</v>
      </c>
      <c r="O759" s="3">
        <v>4</v>
      </c>
      <c r="P759" s="9" t="str">
        <f>VLOOKUP(O759,Mapping!$A$9:$B$12,2,0)</f>
        <v>Very High</v>
      </c>
      <c r="Q759" s="3">
        <v>2</v>
      </c>
      <c r="R759" s="9" t="str">
        <f>VLOOKUP(Q759,Mapping!$A$16:$B$20,2,0)</f>
        <v>Junior</v>
      </c>
      <c r="S759" s="9" t="s">
        <v>15</v>
      </c>
      <c r="T759" s="3">
        <v>4</v>
      </c>
      <c r="U759" s="9" t="str">
        <f>VLOOKUP(T759,Mapping!$E$9:$F$12,2,0)</f>
        <v>Satisfied</v>
      </c>
      <c r="V759" s="9" t="s">
        <v>26</v>
      </c>
      <c r="W759" s="5">
        <v>9725</v>
      </c>
      <c r="X759" s="3">
        <v>0</v>
      </c>
      <c r="Y759" s="9" t="s">
        <v>17</v>
      </c>
      <c r="Z759" s="4">
        <v>11</v>
      </c>
      <c r="AA759" s="24">
        <f>HR_Analytics[[#This Row],[Salary Hike]]/100</f>
        <v>0.11</v>
      </c>
      <c r="AB759" s="3">
        <v>3</v>
      </c>
      <c r="AC759" s="9" t="str">
        <f>VLOOKUP(AB759,Mapping!$E$2:$F$3,2,0)</f>
        <v>Excellent</v>
      </c>
      <c r="AD759" s="3">
        <v>4</v>
      </c>
      <c r="AE759" s="9" t="str">
        <f>VLOOKUP(AD759,Mapping!$E$16:$F$19,2,0)</f>
        <v>Satisfied</v>
      </c>
      <c r="AF759" s="3">
        <v>1</v>
      </c>
      <c r="AG759" s="3">
        <v>16</v>
      </c>
      <c r="AH759" s="3" t="str" cm="1">
        <f t="array" ref="AH759">_xlfn.IFS(HR_Analytics[[#This Row],[Total Working Years]]&lt;=2,"0-2",HR_Analytics[[#This Row],[Total Working Years]]&lt;=5,"2-5",HR_Analytics[[#This Row],[Total Working Years]]&lt;=10,"5-10",HR_Analytics[[#This Row],[Total Working Years]]&lt;=20,"10-20",HR_Analytics[[#This Row],[Total Working Years]]&lt;=40,"20-40")</f>
        <v>10-20</v>
      </c>
      <c r="AI759" s="3">
        <v>2</v>
      </c>
      <c r="AJ759" s="3">
        <v>2</v>
      </c>
      <c r="AK759" s="9" t="str">
        <f>VLOOKUP(AJ759,Mapping!$J$10:$K$13,2,0)</f>
        <v>Good</v>
      </c>
      <c r="AL759" s="3">
        <v>15</v>
      </c>
      <c r="AM759" s="3" t="str" cm="1">
        <f t="array" ref="AM759">_xlfn.IFS(HR_Analytics[[#This Row],[Years At Company]]&lt;=2,"0-2",HR_Analytics[[#This Row],[Years At Company]]&lt;=5,"2-5",HR_Analytics[[#This Row],[Years At Company]]&lt;=10,"5-10",HR_Analytics[[#This Row],[Years At Company]]&lt;=20,"10-20",HR_Analytics[[#This Row],[Years At Company]]&lt;=40,"20-40")</f>
        <v>10-20</v>
      </c>
      <c r="AN759" s="3">
        <v>1</v>
      </c>
      <c r="AO759" s="3" t="str" cm="1">
        <f t="array" ref="AO759">_xlfn.IFS(HR_Analytics[[#This Row],[Years In Current Role]]&lt;=2,"0-2",HR_Analytics[[#This Row],[Years In Current Role]]&lt;=5,"2-5",HR_Analytics[[#This Row],[Years In Current Role]]&lt;=10,"5-10",HR_Analytics[[#This Row],[Years In Current Role]]&lt;=15,"10-15",HR_Analytics[[#This Row],[Years In Current Role]]&gt;15,"Above 15")</f>
        <v>0-2</v>
      </c>
      <c r="AP759" s="3">
        <v>0</v>
      </c>
      <c r="AQ759" s="14" t="str" cm="1">
        <f t="array" ref="AQ759">_xlfn.IFS(HR_Analytics[[#This Row],[Years Since Last Promotion]]&lt;=2,"0-2",HR_Analytics[[#This Row],[Years Since Last Promotion]]&lt;=5,"2-5",HR_Analytics[[#This Row],[Years Since Last Promotion]]&lt;=10,"5-10",HR_Analytics[[#This Row],[Years Since Last Promotion]]&lt;=15,"10-15")</f>
        <v>0-2</v>
      </c>
      <c r="AR759" s="14">
        <v>9</v>
      </c>
      <c r="AS759" s="3" t="str" cm="1">
        <f t="array" ref="AS7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60" spans="1:45" x14ac:dyDescent="0.25">
      <c r="A760" s="12">
        <v>59</v>
      </c>
      <c r="B760" s="12" t="str" cm="1">
        <f t="array" ref="B760">_xlfn.IFS(HR_Analytics[[#This Row],[Age]]&lt;=30,"Below 30",HR_Analytics[[#This Row],[Age]]&lt;=40,"30-40",HR_Analytics[[#This Row],[Age]]&lt;=60,"40-60")</f>
        <v>40-60</v>
      </c>
      <c r="C760" s="9" t="s">
        <v>17</v>
      </c>
      <c r="D760" s="9" t="s">
        <v>11</v>
      </c>
      <c r="E760" s="9" t="s">
        <v>12</v>
      </c>
      <c r="F760" s="3">
        <v>1</v>
      </c>
      <c r="G760" s="3" t="str" cm="1">
        <f t="array" ref="G760">_xlfn.IFS(HR_Analytics[[#This Row],[Distance From Home]]&lt;=5,"1-5",HR_Analytics[[#This Row],[Distance From Home]]&lt;=10,"5-10",HR_Analytics[[#This Row],[Distance From Home]]&lt;=15,"10-15",HR_Analytics[[#This Row],[Distance From Home]]&lt;=20,"15-20",HR_Analytics[[#This Row],[Distance From Home]]&gt;20,"Above 20")</f>
        <v>1-5</v>
      </c>
      <c r="H760" s="3">
        <v>2</v>
      </c>
      <c r="I760" s="9" t="str">
        <f>VLOOKUP(H760,Mapping!$J$2:$K$6,2,0)</f>
        <v>College</v>
      </c>
      <c r="J760" s="9" t="s">
        <v>34</v>
      </c>
      <c r="K760" s="3">
        <v>1048</v>
      </c>
      <c r="L760" s="3">
        <v>2</v>
      </c>
      <c r="M760" s="9" t="str">
        <f>VLOOKUP(L760,Mapping!$A$2:$B$5,2,0)</f>
        <v>Dissatisfied</v>
      </c>
      <c r="N760" s="9" t="s">
        <v>20</v>
      </c>
      <c r="O760" s="3">
        <v>3</v>
      </c>
      <c r="P760" s="9" t="str">
        <f>VLOOKUP(O760,Mapping!$A$9:$B$12,2,0)</f>
        <v>High</v>
      </c>
      <c r="Q760" s="3">
        <v>3</v>
      </c>
      <c r="R760" s="9" t="str">
        <f>VLOOKUP(Q760,Mapping!$A$16:$B$20,2,0)</f>
        <v>Mid Level</v>
      </c>
      <c r="S760" s="9" t="s">
        <v>30</v>
      </c>
      <c r="T760" s="3">
        <v>4</v>
      </c>
      <c r="U760" s="9" t="str">
        <f>VLOOKUP(T760,Mapping!$E$9:$F$12,2,0)</f>
        <v>Satisfied</v>
      </c>
      <c r="V760" s="9" t="s">
        <v>22</v>
      </c>
      <c r="W760" s="5">
        <v>11904</v>
      </c>
      <c r="X760" s="3">
        <v>3</v>
      </c>
      <c r="Y760" s="9" t="s">
        <v>10</v>
      </c>
      <c r="Z760" s="4">
        <v>14</v>
      </c>
      <c r="AA760" s="24">
        <f>HR_Analytics[[#This Row],[Salary Hike]]/100</f>
        <v>0.14000000000000001</v>
      </c>
      <c r="AB760" s="3">
        <v>3</v>
      </c>
      <c r="AC760" s="9" t="str">
        <f>VLOOKUP(AB760,Mapping!$E$2:$F$3,2,0)</f>
        <v>Excellent</v>
      </c>
      <c r="AD760" s="3">
        <v>3</v>
      </c>
      <c r="AE760" s="9" t="str">
        <f>VLOOKUP(AD760,Mapping!$E$16:$F$19,2,0)</f>
        <v>Neutral</v>
      </c>
      <c r="AF760" s="3">
        <v>1</v>
      </c>
      <c r="AG760" s="3">
        <v>14</v>
      </c>
      <c r="AH760" s="3" t="str" cm="1">
        <f t="array" ref="AH760">_xlfn.IFS(HR_Analytics[[#This Row],[Total Working Years]]&lt;=2,"0-2",HR_Analytics[[#This Row],[Total Working Years]]&lt;=5,"2-5",HR_Analytics[[#This Row],[Total Working Years]]&lt;=10,"5-10",HR_Analytics[[#This Row],[Total Working Years]]&lt;=20,"10-20",HR_Analytics[[#This Row],[Total Working Years]]&lt;=40,"20-40")</f>
        <v>10-20</v>
      </c>
      <c r="AI760" s="3">
        <v>1</v>
      </c>
      <c r="AJ760" s="3">
        <v>1</v>
      </c>
      <c r="AK760" s="9" t="str">
        <f>VLOOKUP(AJ760,Mapping!$J$10:$K$13,2,0)</f>
        <v>Bad</v>
      </c>
      <c r="AL760" s="3">
        <v>6</v>
      </c>
      <c r="AM760" s="3" t="str" cm="1">
        <f t="array" ref="AM760">_xlfn.IFS(HR_Analytics[[#This Row],[Years At Company]]&lt;=2,"0-2",HR_Analytics[[#This Row],[Years At Company]]&lt;=5,"2-5",HR_Analytics[[#This Row],[Years At Company]]&lt;=10,"5-10",HR_Analytics[[#This Row],[Years At Company]]&lt;=20,"10-20",HR_Analytics[[#This Row],[Years At Company]]&lt;=40,"20-40")</f>
        <v>5-10</v>
      </c>
      <c r="AN760" s="3">
        <v>4</v>
      </c>
      <c r="AO760" s="3" t="str" cm="1">
        <f t="array" ref="AO760">_xlfn.IFS(HR_Analytics[[#This Row],[Years In Current Role]]&lt;=2,"0-2",HR_Analytics[[#This Row],[Years In Current Role]]&lt;=5,"2-5",HR_Analytics[[#This Row],[Years In Current Role]]&lt;=10,"5-10",HR_Analytics[[#This Row],[Years In Current Role]]&lt;=15,"10-15",HR_Analytics[[#This Row],[Years In Current Role]]&gt;15,"Above 15")</f>
        <v>2-5</v>
      </c>
      <c r="AP760" s="3">
        <v>0</v>
      </c>
      <c r="AQ760" s="14" t="str" cm="1">
        <f t="array" ref="AQ760">_xlfn.IFS(HR_Analytics[[#This Row],[Years Since Last Promotion]]&lt;=2,"0-2",HR_Analytics[[#This Row],[Years Since Last Promotion]]&lt;=5,"2-5",HR_Analytics[[#This Row],[Years Since Last Promotion]]&lt;=10,"5-10",HR_Analytics[[#This Row],[Years Since Last Promotion]]&lt;=15,"10-15")</f>
        <v>0-2</v>
      </c>
      <c r="AR760" s="14">
        <v>4</v>
      </c>
      <c r="AS760" s="3" t="str" cm="1">
        <f t="array" ref="AS7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61" spans="1:45" x14ac:dyDescent="0.25">
      <c r="A761" s="12">
        <v>45</v>
      </c>
      <c r="B761" s="12" t="str" cm="1">
        <f t="array" ref="B761">_xlfn.IFS(HR_Analytics[[#This Row],[Age]]&lt;=30,"Below 30",HR_Analytics[[#This Row],[Age]]&lt;=40,"30-40",HR_Analytics[[#This Row],[Age]]&lt;=60,"40-60")</f>
        <v>40-60</v>
      </c>
      <c r="C761" s="9" t="s">
        <v>17</v>
      </c>
      <c r="D761" s="9" t="s">
        <v>11</v>
      </c>
      <c r="E761" s="9" t="s">
        <v>35</v>
      </c>
      <c r="F761" s="3">
        <v>24</v>
      </c>
      <c r="G761" s="3" t="str" cm="1">
        <f t="array" ref="G761">_xlfn.IFS(HR_Analytics[[#This Row],[Distance From Home]]&lt;=5,"1-5",HR_Analytics[[#This Row],[Distance From Home]]&lt;=10,"5-10",HR_Analytics[[#This Row],[Distance From Home]]&lt;=15,"10-15",HR_Analytics[[#This Row],[Distance From Home]]&lt;=20,"15-20",HR_Analytics[[#This Row],[Distance From Home]]&gt;20,"Above 20")</f>
        <v>Above 20</v>
      </c>
      <c r="H761" s="3">
        <v>4</v>
      </c>
      <c r="I761" s="9" t="str">
        <f>VLOOKUP(H761,Mapping!$J$2:$K$6,2,0)</f>
        <v>Masters</v>
      </c>
      <c r="J761" s="9" t="s">
        <v>25</v>
      </c>
      <c r="K761" s="3">
        <v>1049</v>
      </c>
      <c r="L761" s="3">
        <v>2</v>
      </c>
      <c r="M761" s="9" t="str">
        <f>VLOOKUP(L761,Mapping!$A$2:$B$5,2,0)</f>
        <v>Dissatisfied</v>
      </c>
      <c r="N761" s="9" t="s">
        <v>20</v>
      </c>
      <c r="O761" s="3">
        <v>3</v>
      </c>
      <c r="P761" s="9" t="str">
        <f>VLOOKUP(O761,Mapping!$A$9:$B$12,2,0)</f>
        <v>High</v>
      </c>
      <c r="Q761" s="3">
        <v>1</v>
      </c>
      <c r="R761" s="9" t="str">
        <f>VLOOKUP(Q761,Mapping!$A$16:$B$20,2,0)</f>
        <v>Entry Level</v>
      </c>
      <c r="S761" s="9" t="s">
        <v>35</v>
      </c>
      <c r="T761" s="3">
        <v>2</v>
      </c>
      <c r="U761" s="9" t="str">
        <f>VLOOKUP(T761,Mapping!$E$9:$F$12,2,0)</f>
        <v>Dissatisfied</v>
      </c>
      <c r="V761" s="9" t="s">
        <v>16</v>
      </c>
      <c r="W761" s="5">
        <v>2177</v>
      </c>
      <c r="X761" s="3">
        <v>1</v>
      </c>
      <c r="Y761" s="9" t="s">
        <v>17</v>
      </c>
      <c r="Z761" s="4">
        <v>16</v>
      </c>
      <c r="AA761" s="24">
        <f>HR_Analytics[[#This Row],[Salary Hike]]/100</f>
        <v>0.16</v>
      </c>
      <c r="AB761" s="3">
        <v>3</v>
      </c>
      <c r="AC761" s="9" t="str">
        <f>VLOOKUP(AB761,Mapping!$E$2:$F$3,2,0)</f>
        <v>Excellent</v>
      </c>
      <c r="AD761" s="3">
        <v>1</v>
      </c>
      <c r="AE761" s="9" t="str">
        <f>VLOOKUP(AD761,Mapping!$E$16:$F$19,2,0)</f>
        <v>Very Dissatisfied</v>
      </c>
      <c r="AF761" s="3">
        <v>0</v>
      </c>
      <c r="AG761" s="3">
        <v>6</v>
      </c>
      <c r="AH761" s="3" t="str" cm="1">
        <f t="array" ref="AH761">_xlfn.IFS(HR_Analytics[[#This Row],[Total Working Years]]&lt;=2,"0-2",HR_Analytics[[#This Row],[Total Working Years]]&lt;=5,"2-5",HR_Analytics[[#This Row],[Total Working Years]]&lt;=10,"5-10",HR_Analytics[[#This Row],[Total Working Years]]&lt;=20,"10-20",HR_Analytics[[#This Row],[Total Working Years]]&lt;=40,"20-40")</f>
        <v>5-10</v>
      </c>
      <c r="AI761" s="3">
        <v>3</v>
      </c>
      <c r="AJ761" s="3">
        <v>3</v>
      </c>
      <c r="AK761" s="9" t="str">
        <f>VLOOKUP(AJ761,Mapping!$J$10:$K$13,2,0)</f>
        <v>Better</v>
      </c>
      <c r="AL761" s="3">
        <v>6</v>
      </c>
      <c r="AM761" s="3" t="str" cm="1">
        <f t="array" ref="AM761">_xlfn.IFS(HR_Analytics[[#This Row],[Years At Company]]&lt;=2,"0-2",HR_Analytics[[#This Row],[Years At Company]]&lt;=5,"2-5",HR_Analytics[[#This Row],[Years At Company]]&lt;=10,"5-10",HR_Analytics[[#This Row],[Years At Company]]&lt;=20,"10-20",HR_Analytics[[#This Row],[Years At Company]]&lt;=40,"20-40")</f>
        <v>5-10</v>
      </c>
      <c r="AN761" s="3">
        <v>3</v>
      </c>
      <c r="AO761" s="3" t="str" cm="1">
        <f t="array" ref="AO761">_xlfn.IFS(HR_Analytics[[#This Row],[Years In Current Role]]&lt;=2,"0-2",HR_Analytics[[#This Row],[Years In Current Role]]&lt;=5,"2-5",HR_Analytics[[#This Row],[Years In Current Role]]&lt;=10,"5-10",HR_Analytics[[#This Row],[Years In Current Role]]&lt;=15,"10-15",HR_Analytics[[#This Row],[Years In Current Role]]&gt;15,"Above 15")</f>
        <v>2-5</v>
      </c>
      <c r="AP761" s="3">
        <v>0</v>
      </c>
      <c r="AQ761" s="14" t="str" cm="1">
        <f t="array" ref="AQ761">_xlfn.IFS(HR_Analytics[[#This Row],[Years Since Last Promotion]]&lt;=2,"0-2",HR_Analytics[[#This Row],[Years Since Last Promotion]]&lt;=5,"2-5",HR_Analytics[[#This Row],[Years Since Last Promotion]]&lt;=10,"5-10",HR_Analytics[[#This Row],[Years Since Last Promotion]]&lt;=15,"10-15")</f>
        <v>0-2</v>
      </c>
      <c r="AR761" s="14">
        <v>4</v>
      </c>
      <c r="AS761" s="3" t="str" cm="1">
        <f t="array" ref="AS7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62" spans="1:45" x14ac:dyDescent="0.25">
      <c r="A762" s="12">
        <v>53</v>
      </c>
      <c r="B762" s="12" t="str" cm="1">
        <f t="array" ref="B762">_xlfn.IFS(HR_Analytics[[#This Row],[Age]]&lt;=30,"Below 30",HR_Analytics[[#This Row],[Age]]&lt;=40,"30-40",HR_Analytics[[#This Row],[Age]]&lt;=60,"40-60")</f>
        <v>40-60</v>
      </c>
      <c r="C762" s="9" t="s">
        <v>17</v>
      </c>
      <c r="D762" s="9" t="s">
        <v>18</v>
      </c>
      <c r="E762" s="9" t="s">
        <v>12</v>
      </c>
      <c r="F762" s="3">
        <v>2</v>
      </c>
      <c r="G762" s="3" t="str" cm="1">
        <f t="array" ref="G762">_xlfn.IFS(HR_Analytics[[#This Row],[Distance From Home]]&lt;=5,"1-5",HR_Analytics[[#This Row],[Distance From Home]]&lt;=10,"5-10",HR_Analytics[[#This Row],[Distance From Home]]&lt;=15,"10-15",HR_Analytics[[#This Row],[Distance From Home]]&lt;=20,"15-20",HR_Analytics[[#This Row],[Distance From Home]]&gt;20,"Above 20")</f>
        <v>1-5</v>
      </c>
      <c r="H762" s="3">
        <v>3</v>
      </c>
      <c r="I762" s="9" t="str">
        <f>VLOOKUP(H762,Mapping!$J$2:$K$6,2,0)</f>
        <v>Bachelors</v>
      </c>
      <c r="J762" s="9" t="s">
        <v>33</v>
      </c>
      <c r="K762" s="3">
        <v>1050</v>
      </c>
      <c r="L762" s="3">
        <v>3</v>
      </c>
      <c r="M762" s="9" t="str">
        <f>VLOOKUP(L762,Mapping!$A$2:$B$5,2,0)</f>
        <v>Neutral</v>
      </c>
      <c r="N762" s="9" t="s">
        <v>14</v>
      </c>
      <c r="O762" s="3">
        <v>2</v>
      </c>
      <c r="P762" s="9" t="str">
        <f>VLOOKUP(O762,Mapping!$A$9:$B$12,2,0)</f>
        <v>Medium</v>
      </c>
      <c r="Q762" s="3">
        <v>3</v>
      </c>
      <c r="R762" s="9" t="str">
        <f>VLOOKUP(Q762,Mapping!$A$16:$B$20,2,0)</f>
        <v>Mid Level</v>
      </c>
      <c r="S762" s="9" t="s">
        <v>15</v>
      </c>
      <c r="T762" s="3">
        <v>2</v>
      </c>
      <c r="U762" s="9" t="str">
        <f>VLOOKUP(T762,Mapping!$E$9:$F$12,2,0)</f>
        <v>Dissatisfied</v>
      </c>
      <c r="V762" s="9" t="s">
        <v>22</v>
      </c>
      <c r="W762" s="5">
        <v>7525</v>
      </c>
      <c r="X762" s="3">
        <v>2</v>
      </c>
      <c r="Y762" s="9" t="s">
        <v>17</v>
      </c>
      <c r="Z762" s="4">
        <v>12</v>
      </c>
      <c r="AA762" s="24">
        <f>HR_Analytics[[#This Row],[Salary Hike]]/100</f>
        <v>0.12</v>
      </c>
      <c r="AB762" s="3">
        <v>3</v>
      </c>
      <c r="AC762" s="9" t="str">
        <f>VLOOKUP(AB762,Mapping!$E$2:$F$3,2,0)</f>
        <v>Excellent</v>
      </c>
      <c r="AD762" s="3">
        <v>1</v>
      </c>
      <c r="AE762" s="9" t="str">
        <f>VLOOKUP(AD762,Mapping!$E$16:$F$19,2,0)</f>
        <v>Very Dissatisfied</v>
      </c>
      <c r="AF762" s="3">
        <v>1</v>
      </c>
      <c r="AG762" s="3">
        <v>30</v>
      </c>
      <c r="AH762" s="3" t="str" cm="1">
        <f t="array" ref="AH762">_xlfn.IFS(HR_Analytics[[#This Row],[Total Working Years]]&lt;=2,"0-2",HR_Analytics[[#This Row],[Total Working Years]]&lt;=5,"2-5",HR_Analytics[[#This Row],[Total Working Years]]&lt;=10,"5-10",HR_Analytics[[#This Row],[Total Working Years]]&lt;=20,"10-20",HR_Analytics[[#This Row],[Total Working Years]]&lt;=40,"20-40")</f>
        <v>20-40</v>
      </c>
      <c r="AI762" s="3">
        <v>2</v>
      </c>
      <c r="AJ762" s="3">
        <v>3</v>
      </c>
      <c r="AK762" s="9" t="str">
        <f>VLOOKUP(AJ762,Mapping!$J$10:$K$13,2,0)</f>
        <v>Better</v>
      </c>
      <c r="AL762" s="3">
        <v>15</v>
      </c>
      <c r="AM762" s="3" t="str" cm="1">
        <f t="array" ref="AM762">_xlfn.IFS(HR_Analytics[[#This Row],[Years At Company]]&lt;=2,"0-2",HR_Analytics[[#This Row],[Years At Company]]&lt;=5,"2-5",HR_Analytics[[#This Row],[Years At Company]]&lt;=10,"5-10",HR_Analytics[[#This Row],[Years At Company]]&lt;=20,"10-20",HR_Analytics[[#This Row],[Years At Company]]&lt;=40,"20-40")</f>
        <v>10-20</v>
      </c>
      <c r="AN762" s="3">
        <v>7</v>
      </c>
      <c r="AO762" s="3" t="str" cm="1">
        <f t="array" ref="AO762">_xlfn.IFS(HR_Analytics[[#This Row],[Years In Current Role]]&lt;=2,"0-2",HR_Analytics[[#This Row],[Years In Current Role]]&lt;=5,"2-5",HR_Analytics[[#This Row],[Years In Current Role]]&lt;=10,"5-10",HR_Analytics[[#This Row],[Years In Current Role]]&lt;=15,"10-15",HR_Analytics[[#This Row],[Years In Current Role]]&gt;15,"Above 15")</f>
        <v>5-10</v>
      </c>
      <c r="AP762" s="3">
        <v>6</v>
      </c>
      <c r="AQ762" s="14" t="str" cm="1">
        <f t="array" ref="AQ762">_xlfn.IFS(HR_Analytics[[#This Row],[Years Since Last Promotion]]&lt;=2,"0-2",HR_Analytics[[#This Row],[Years Since Last Promotion]]&lt;=5,"2-5",HR_Analytics[[#This Row],[Years Since Last Promotion]]&lt;=10,"5-10",HR_Analytics[[#This Row],[Years Since Last Promotion]]&lt;=15,"10-15")</f>
        <v>5-10</v>
      </c>
      <c r="AR762" s="14">
        <v>12</v>
      </c>
      <c r="AS762" s="3" t="str" cm="1">
        <f t="array" ref="AS7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763" spans="1:45" x14ac:dyDescent="0.25">
      <c r="A763" s="12">
        <v>36</v>
      </c>
      <c r="B763" s="12" t="str" cm="1">
        <f t="array" ref="B763">_xlfn.IFS(HR_Analytics[[#This Row],[Age]]&lt;=30,"Below 30",HR_Analytics[[#This Row],[Age]]&lt;=40,"30-40",HR_Analytics[[#This Row],[Age]]&lt;=60,"40-60")</f>
        <v>30-40</v>
      </c>
      <c r="C763" s="9" t="s">
        <v>10</v>
      </c>
      <c r="D763" s="9" t="s">
        <v>11</v>
      </c>
      <c r="E763" s="9" t="s">
        <v>19</v>
      </c>
      <c r="F763" s="3">
        <v>15</v>
      </c>
      <c r="G763" s="3" t="str" cm="1">
        <f t="array" ref="G763">_xlfn.IFS(HR_Analytics[[#This Row],[Distance From Home]]&lt;=5,"1-5",HR_Analytics[[#This Row],[Distance From Home]]&lt;=10,"5-10",HR_Analytics[[#This Row],[Distance From Home]]&lt;=15,"10-15",HR_Analytics[[#This Row],[Distance From Home]]&lt;=20,"15-20",HR_Analytics[[#This Row],[Distance From Home]]&gt;20,"Above 20")</f>
        <v>10-15</v>
      </c>
      <c r="H763" s="3">
        <v>3</v>
      </c>
      <c r="I763" s="9" t="str">
        <f>VLOOKUP(H763,Mapping!$J$2:$K$6,2,0)</f>
        <v>Bachelors</v>
      </c>
      <c r="J763" s="9" t="s">
        <v>23</v>
      </c>
      <c r="K763" s="3">
        <v>1052</v>
      </c>
      <c r="L763" s="3">
        <v>1</v>
      </c>
      <c r="M763" s="9" t="str">
        <f>VLOOKUP(L763,Mapping!$A$2:$B$5,2,0)</f>
        <v>Very Dissatisfied</v>
      </c>
      <c r="N763" s="9" t="s">
        <v>20</v>
      </c>
      <c r="O763" s="3">
        <v>3</v>
      </c>
      <c r="P763" s="9" t="str">
        <f>VLOOKUP(O763,Mapping!$A$9:$B$12,2,0)</f>
        <v>High</v>
      </c>
      <c r="Q763" s="3">
        <v>2</v>
      </c>
      <c r="R763" s="9" t="str">
        <f>VLOOKUP(Q763,Mapping!$A$16:$B$20,2,0)</f>
        <v>Junior</v>
      </c>
      <c r="S763" s="9" t="s">
        <v>24</v>
      </c>
      <c r="T763" s="3">
        <v>3</v>
      </c>
      <c r="U763" s="9" t="str">
        <f>VLOOKUP(T763,Mapping!$E$9:$F$12,2,0)</f>
        <v>Neutral</v>
      </c>
      <c r="V763" s="9" t="s">
        <v>26</v>
      </c>
      <c r="W763" s="5">
        <v>4834</v>
      </c>
      <c r="X763" s="3">
        <v>7</v>
      </c>
      <c r="Y763" s="9" t="s">
        <v>17</v>
      </c>
      <c r="Z763" s="4">
        <v>14</v>
      </c>
      <c r="AA763" s="24">
        <f>HR_Analytics[[#This Row],[Salary Hike]]/100</f>
        <v>0.14000000000000001</v>
      </c>
      <c r="AB763" s="3">
        <v>3</v>
      </c>
      <c r="AC763" s="9" t="str">
        <f>VLOOKUP(AB763,Mapping!$E$2:$F$3,2,0)</f>
        <v>Excellent</v>
      </c>
      <c r="AD763" s="3">
        <v>2</v>
      </c>
      <c r="AE763" s="9" t="str">
        <f>VLOOKUP(AD763,Mapping!$E$16:$F$19,2,0)</f>
        <v>Dissatisfied</v>
      </c>
      <c r="AF763" s="3">
        <v>1</v>
      </c>
      <c r="AG763" s="3">
        <v>9</v>
      </c>
      <c r="AH763" s="3" t="str" cm="1">
        <f t="array" ref="AH763">_xlfn.IFS(HR_Analytics[[#This Row],[Total Working Years]]&lt;=2,"0-2",HR_Analytics[[#This Row],[Total Working Years]]&lt;=5,"2-5",HR_Analytics[[#This Row],[Total Working Years]]&lt;=10,"5-10",HR_Analytics[[#This Row],[Total Working Years]]&lt;=20,"10-20",HR_Analytics[[#This Row],[Total Working Years]]&lt;=40,"20-40")</f>
        <v>5-10</v>
      </c>
      <c r="AI763" s="3">
        <v>3</v>
      </c>
      <c r="AJ763" s="3">
        <v>2</v>
      </c>
      <c r="AK763" s="9" t="str">
        <f>VLOOKUP(AJ763,Mapping!$J$10:$K$13,2,0)</f>
        <v>Good</v>
      </c>
      <c r="AL763" s="3">
        <v>1</v>
      </c>
      <c r="AM763" s="3" t="str" cm="1">
        <f t="array" ref="AM763">_xlfn.IFS(HR_Analytics[[#This Row],[Years At Company]]&lt;=2,"0-2",HR_Analytics[[#This Row],[Years At Company]]&lt;=5,"2-5",HR_Analytics[[#This Row],[Years At Company]]&lt;=10,"5-10",HR_Analytics[[#This Row],[Years At Company]]&lt;=20,"10-20",HR_Analytics[[#This Row],[Years At Company]]&lt;=40,"20-40")</f>
        <v>0-2</v>
      </c>
      <c r="AN763" s="3">
        <v>0</v>
      </c>
      <c r="AO763" s="3" t="str" cm="1">
        <f t="array" ref="AO763">_xlfn.IFS(HR_Analytics[[#This Row],[Years In Current Role]]&lt;=2,"0-2",HR_Analytics[[#This Row],[Years In Current Role]]&lt;=5,"2-5",HR_Analytics[[#This Row],[Years In Current Role]]&lt;=10,"5-10",HR_Analytics[[#This Row],[Years In Current Role]]&lt;=15,"10-15",HR_Analytics[[#This Row],[Years In Current Role]]&gt;15,"Above 15")</f>
        <v>0-2</v>
      </c>
      <c r="AP763" s="3">
        <v>0</v>
      </c>
      <c r="AQ763" s="14" t="str" cm="1">
        <f t="array" ref="AQ763">_xlfn.IFS(HR_Analytics[[#This Row],[Years Since Last Promotion]]&lt;=2,"0-2",HR_Analytics[[#This Row],[Years Since Last Promotion]]&lt;=5,"2-5",HR_Analytics[[#This Row],[Years Since Last Promotion]]&lt;=10,"5-10",HR_Analytics[[#This Row],[Years Since Last Promotion]]&lt;=15,"10-15")</f>
        <v>0-2</v>
      </c>
      <c r="AR763" s="14">
        <v>0</v>
      </c>
      <c r="AS763" s="3" t="str" cm="1">
        <f t="array" ref="AS7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64" spans="1:45" x14ac:dyDescent="0.25">
      <c r="A764" s="12">
        <v>26</v>
      </c>
      <c r="B764" s="12" t="str" cm="1">
        <f t="array" ref="B764">_xlfn.IFS(HR_Analytics[[#This Row],[Age]]&lt;=30,"Below 30",HR_Analytics[[#This Row],[Age]]&lt;=40,"30-40",HR_Analytics[[#This Row],[Age]]&lt;=60,"40-60")</f>
        <v>Below 30</v>
      </c>
      <c r="C764" s="9" t="s">
        <v>10</v>
      </c>
      <c r="D764" s="9" t="s">
        <v>18</v>
      </c>
      <c r="E764" s="9" t="s">
        <v>19</v>
      </c>
      <c r="F764" s="3">
        <v>2</v>
      </c>
      <c r="G764" s="3" t="str" cm="1">
        <f t="array" ref="G764">_xlfn.IFS(HR_Analytics[[#This Row],[Distance From Home]]&lt;=5,"1-5",HR_Analytics[[#This Row],[Distance From Home]]&lt;=10,"5-10",HR_Analytics[[#This Row],[Distance From Home]]&lt;=15,"10-15",HR_Analytics[[#This Row],[Distance From Home]]&lt;=20,"15-20",HR_Analytics[[#This Row],[Distance From Home]]&gt;20,"Above 20")</f>
        <v>1-5</v>
      </c>
      <c r="H764" s="3">
        <v>3</v>
      </c>
      <c r="I764" s="9" t="str">
        <f>VLOOKUP(H764,Mapping!$J$2:$K$6,2,0)</f>
        <v>Bachelors</v>
      </c>
      <c r="J764" s="9" t="s">
        <v>13</v>
      </c>
      <c r="K764" s="3">
        <v>1053</v>
      </c>
      <c r="L764" s="3">
        <v>1</v>
      </c>
      <c r="M764" s="9" t="str">
        <f>VLOOKUP(L764,Mapping!$A$2:$B$5,2,0)</f>
        <v>Very Dissatisfied</v>
      </c>
      <c r="N764" s="9" t="s">
        <v>20</v>
      </c>
      <c r="O764" s="3">
        <v>3</v>
      </c>
      <c r="P764" s="9" t="str">
        <f>VLOOKUP(O764,Mapping!$A$9:$B$12,2,0)</f>
        <v>High</v>
      </c>
      <c r="Q764" s="3">
        <v>1</v>
      </c>
      <c r="R764" s="9" t="str">
        <f>VLOOKUP(Q764,Mapping!$A$16:$B$20,2,0)</f>
        <v>Entry Level</v>
      </c>
      <c r="S764" s="9" t="s">
        <v>21</v>
      </c>
      <c r="T764" s="3">
        <v>1</v>
      </c>
      <c r="U764" s="9" t="str">
        <f>VLOOKUP(T764,Mapping!$E$9:$F$12,2,0)</f>
        <v>Very Dissatisfied</v>
      </c>
      <c r="V764" s="9" t="s">
        <v>22</v>
      </c>
      <c r="W764" s="5">
        <v>2042</v>
      </c>
      <c r="X764" s="3">
        <v>6</v>
      </c>
      <c r="Y764" s="9" t="s">
        <v>10</v>
      </c>
      <c r="Z764" s="4">
        <v>14</v>
      </c>
      <c r="AA764" s="24">
        <f>HR_Analytics[[#This Row],[Salary Hike]]/100</f>
        <v>0.14000000000000001</v>
      </c>
      <c r="AB764" s="3">
        <v>3</v>
      </c>
      <c r="AC764" s="9" t="str">
        <f>VLOOKUP(AB764,Mapping!$E$2:$F$3,2,0)</f>
        <v>Excellent</v>
      </c>
      <c r="AD764" s="3">
        <v>2</v>
      </c>
      <c r="AE764" s="9" t="str">
        <f>VLOOKUP(AD764,Mapping!$E$16:$F$19,2,0)</f>
        <v>Dissatisfied</v>
      </c>
      <c r="AF764" s="3">
        <v>1</v>
      </c>
      <c r="AG764" s="3">
        <v>6</v>
      </c>
      <c r="AH764" s="3" t="str" cm="1">
        <f t="array" ref="AH764">_xlfn.IFS(HR_Analytics[[#This Row],[Total Working Years]]&lt;=2,"0-2",HR_Analytics[[#This Row],[Total Working Years]]&lt;=5,"2-5",HR_Analytics[[#This Row],[Total Working Years]]&lt;=10,"5-10",HR_Analytics[[#This Row],[Total Working Years]]&lt;=20,"10-20",HR_Analytics[[#This Row],[Total Working Years]]&lt;=40,"20-40")</f>
        <v>5-10</v>
      </c>
      <c r="AI764" s="3">
        <v>2</v>
      </c>
      <c r="AJ764" s="3">
        <v>3</v>
      </c>
      <c r="AK764" s="9" t="str">
        <f>VLOOKUP(AJ764,Mapping!$J$10:$K$13,2,0)</f>
        <v>Better</v>
      </c>
      <c r="AL764" s="3">
        <v>3</v>
      </c>
      <c r="AM764" s="3" t="str" cm="1">
        <f t="array" ref="AM764">_xlfn.IFS(HR_Analytics[[#This Row],[Years At Company]]&lt;=2,"0-2",HR_Analytics[[#This Row],[Years At Company]]&lt;=5,"2-5",HR_Analytics[[#This Row],[Years At Company]]&lt;=10,"5-10",HR_Analytics[[#This Row],[Years At Company]]&lt;=20,"10-20",HR_Analytics[[#This Row],[Years At Company]]&lt;=40,"20-40")</f>
        <v>2-5</v>
      </c>
      <c r="AN764" s="3">
        <v>2</v>
      </c>
      <c r="AO764" s="3" t="str" cm="1">
        <f t="array" ref="AO764">_xlfn.IFS(HR_Analytics[[#This Row],[Years In Current Role]]&lt;=2,"0-2",HR_Analytics[[#This Row],[Years In Current Role]]&lt;=5,"2-5",HR_Analytics[[#This Row],[Years In Current Role]]&lt;=10,"5-10",HR_Analytics[[#This Row],[Years In Current Role]]&lt;=15,"10-15",HR_Analytics[[#This Row],[Years In Current Role]]&gt;15,"Above 15")</f>
        <v>0-2</v>
      </c>
      <c r="AP764" s="3">
        <v>1</v>
      </c>
      <c r="AQ764" s="14" t="str" cm="1">
        <f t="array" ref="AQ764">_xlfn.IFS(HR_Analytics[[#This Row],[Years Since Last Promotion]]&lt;=2,"0-2",HR_Analytics[[#This Row],[Years Since Last Promotion]]&lt;=5,"2-5",HR_Analytics[[#This Row],[Years Since Last Promotion]]&lt;=10,"5-10",HR_Analytics[[#This Row],[Years Since Last Promotion]]&lt;=15,"10-15")</f>
        <v>0-2</v>
      </c>
      <c r="AR764" s="14">
        <v>2</v>
      </c>
      <c r="AS764" s="3" t="str" cm="1">
        <f t="array" ref="AS7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65" spans="1:45" x14ac:dyDescent="0.25">
      <c r="A765" s="12">
        <v>34</v>
      </c>
      <c r="B765" s="12" t="str" cm="1">
        <f t="array" ref="B765">_xlfn.IFS(HR_Analytics[[#This Row],[Age]]&lt;=30,"Below 30",HR_Analytics[[#This Row],[Age]]&lt;=40,"30-40",HR_Analytics[[#This Row],[Age]]&lt;=60,"40-60")</f>
        <v>30-40</v>
      </c>
      <c r="C765" s="9" t="s">
        <v>17</v>
      </c>
      <c r="D765" s="9" t="s">
        <v>11</v>
      </c>
      <c r="E765" s="9" t="s">
        <v>12</v>
      </c>
      <c r="F765" s="3">
        <v>10</v>
      </c>
      <c r="G765" s="3" t="str" cm="1">
        <f t="array" ref="G765">_xlfn.IFS(HR_Analytics[[#This Row],[Distance From Home]]&lt;=5,"1-5",HR_Analytics[[#This Row],[Distance From Home]]&lt;=10,"5-10",HR_Analytics[[#This Row],[Distance From Home]]&lt;=15,"10-15",HR_Analytics[[#This Row],[Distance From Home]]&lt;=20,"15-20",HR_Analytics[[#This Row],[Distance From Home]]&gt;20,"Above 20")</f>
        <v>5-10</v>
      </c>
      <c r="H765" s="3">
        <v>4</v>
      </c>
      <c r="I765" s="9" t="str">
        <f>VLOOKUP(H765,Mapping!$J$2:$K$6,2,0)</f>
        <v>Masters</v>
      </c>
      <c r="J765" s="9" t="s">
        <v>13</v>
      </c>
      <c r="K765" s="3">
        <v>1055</v>
      </c>
      <c r="L765" s="3">
        <v>3</v>
      </c>
      <c r="M765" s="9" t="str">
        <f>VLOOKUP(L765,Mapping!$A$2:$B$5,2,0)</f>
        <v>Neutral</v>
      </c>
      <c r="N765" s="9" t="s">
        <v>14</v>
      </c>
      <c r="O765" s="3">
        <v>3</v>
      </c>
      <c r="P765" s="9" t="str">
        <f>VLOOKUP(O765,Mapping!$A$9:$B$12,2,0)</f>
        <v>High</v>
      </c>
      <c r="Q765" s="3">
        <v>1</v>
      </c>
      <c r="R765" s="9" t="str">
        <f>VLOOKUP(Q765,Mapping!$A$16:$B$20,2,0)</f>
        <v>Entry Level</v>
      </c>
      <c r="S765" s="9" t="s">
        <v>31</v>
      </c>
      <c r="T765" s="3">
        <v>3</v>
      </c>
      <c r="U765" s="9" t="str">
        <f>VLOOKUP(T765,Mapping!$E$9:$F$12,2,0)</f>
        <v>Neutral</v>
      </c>
      <c r="V765" s="9" t="s">
        <v>22</v>
      </c>
      <c r="W765" s="5">
        <v>2220</v>
      </c>
      <c r="X765" s="3">
        <v>1</v>
      </c>
      <c r="Y765" s="9" t="s">
        <v>10</v>
      </c>
      <c r="Z765" s="4">
        <v>19</v>
      </c>
      <c r="AA765" s="24">
        <f>HR_Analytics[[#This Row],[Salary Hike]]/100</f>
        <v>0.19</v>
      </c>
      <c r="AB765" s="3">
        <v>3</v>
      </c>
      <c r="AC765" s="9" t="str">
        <f>VLOOKUP(AB765,Mapping!$E$2:$F$3,2,0)</f>
        <v>Excellent</v>
      </c>
      <c r="AD765" s="3">
        <v>4</v>
      </c>
      <c r="AE765" s="9" t="str">
        <f>VLOOKUP(AD765,Mapping!$E$16:$F$19,2,0)</f>
        <v>Satisfied</v>
      </c>
      <c r="AF765" s="3">
        <v>1</v>
      </c>
      <c r="AG765" s="3">
        <v>1</v>
      </c>
      <c r="AH765" s="3" t="str" cm="1">
        <f t="array" ref="AH765">_xlfn.IFS(HR_Analytics[[#This Row],[Total Working Years]]&lt;=2,"0-2",HR_Analytics[[#This Row],[Total Working Years]]&lt;=5,"2-5",HR_Analytics[[#This Row],[Total Working Years]]&lt;=10,"5-10",HR_Analytics[[#This Row],[Total Working Years]]&lt;=20,"10-20",HR_Analytics[[#This Row],[Total Working Years]]&lt;=40,"20-40")</f>
        <v>0-2</v>
      </c>
      <c r="AI765" s="3">
        <v>2</v>
      </c>
      <c r="AJ765" s="3">
        <v>3</v>
      </c>
      <c r="AK765" s="9" t="str">
        <f>VLOOKUP(AJ765,Mapping!$J$10:$K$13,2,0)</f>
        <v>Better</v>
      </c>
      <c r="AL765" s="3">
        <v>1</v>
      </c>
      <c r="AM765" s="3" t="str" cm="1">
        <f t="array" ref="AM765">_xlfn.IFS(HR_Analytics[[#This Row],[Years At Company]]&lt;=2,"0-2",HR_Analytics[[#This Row],[Years At Company]]&lt;=5,"2-5",HR_Analytics[[#This Row],[Years At Company]]&lt;=10,"5-10",HR_Analytics[[#This Row],[Years At Company]]&lt;=20,"10-20",HR_Analytics[[#This Row],[Years At Company]]&lt;=40,"20-40")</f>
        <v>0-2</v>
      </c>
      <c r="AN765" s="3">
        <v>1</v>
      </c>
      <c r="AO765" s="3" t="str" cm="1">
        <f t="array" ref="AO765">_xlfn.IFS(HR_Analytics[[#This Row],[Years In Current Role]]&lt;=2,"0-2",HR_Analytics[[#This Row],[Years In Current Role]]&lt;=5,"2-5",HR_Analytics[[#This Row],[Years In Current Role]]&lt;=10,"5-10",HR_Analytics[[#This Row],[Years In Current Role]]&lt;=15,"10-15",HR_Analytics[[#This Row],[Years In Current Role]]&gt;15,"Above 15")</f>
        <v>0-2</v>
      </c>
      <c r="AP765" s="3">
        <v>0</v>
      </c>
      <c r="AQ765" s="14" t="str" cm="1">
        <f t="array" ref="AQ765">_xlfn.IFS(HR_Analytics[[#This Row],[Years Since Last Promotion]]&lt;=2,"0-2",HR_Analytics[[#This Row],[Years Since Last Promotion]]&lt;=5,"2-5",HR_Analytics[[#This Row],[Years Since Last Promotion]]&lt;=10,"5-10",HR_Analytics[[#This Row],[Years Since Last Promotion]]&lt;=15,"10-15")</f>
        <v>0-2</v>
      </c>
      <c r="AR765" s="14">
        <v>0</v>
      </c>
      <c r="AS765" s="3" t="str" cm="1">
        <f t="array" ref="AS7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66" spans="1:45" x14ac:dyDescent="0.25">
      <c r="A766" s="12">
        <v>28</v>
      </c>
      <c r="B766" s="12" t="str" cm="1">
        <f t="array" ref="B766">_xlfn.IFS(HR_Analytics[[#This Row],[Age]]&lt;=30,"Below 30",HR_Analytics[[#This Row],[Age]]&lt;=40,"30-40",HR_Analytics[[#This Row],[Age]]&lt;=60,"40-60")</f>
        <v>Below 30</v>
      </c>
      <c r="C766" s="9" t="s">
        <v>17</v>
      </c>
      <c r="D766" s="9" t="s">
        <v>11</v>
      </c>
      <c r="E766" s="9" t="s">
        <v>12</v>
      </c>
      <c r="F766" s="3">
        <v>10</v>
      </c>
      <c r="G766" s="3" t="str" cm="1">
        <f t="array" ref="G766">_xlfn.IFS(HR_Analytics[[#This Row],[Distance From Home]]&lt;=5,"1-5",HR_Analytics[[#This Row],[Distance From Home]]&lt;=10,"5-10",HR_Analytics[[#This Row],[Distance From Home]]&lt;=15,"10-15",HR_Analytics[[#This Row],[Distance From Home]]&lt;=20,"15-20",HR_Analytics[[#This Row],[Distance From Home]]&gt;20,"Above 20")</f>
        <v>5-10</v>
      </c>
      <c r="H766" s="3">
        <v>1</v>
      </c>
      <c r="I766" s="9" t="str">
        <f>VLOOKUP(H766,Mapping!$J$2:$K$6,2,0)</f>
        <v>Below College</v>
      </c>
      <c r="J766" s="9" t="s">
        <v>25</v>
      </c>
      <c r="K766" s="3">
        <v>1056</v>
      </c>
      <c r="L766" s="3">
        <v>4</v>
      </c>
      <c r="M766" s="9" t="str">
        <f>VLOOKUP(L766,Mapping!$A$2:$B$5,2,0)</f>
        <v>Satisfied</v>
      </c>
      <c r="N766" s="9" t="s">
        <v>20</v>
      </c>
      <c r="O766" s="3">
        <v>3</v>
      </c>
      <c r="P766" s="9" t="str">
        <f>VLOOKUP(O766,Mapping!$A$9:$B$12,2,0)</f>
        <v>High</v>
      </c>
      <c r="Q766" s="3">
        <v>1</v>
      </c>
      <c r="R766" s="9" t="str">
        <f>VLOOKUP(Q766,Mapping!$A$16:$B$20,2,0)</f>
        <v>Entry Level</v>
      </c>
      <c r="S766" s="9" t="s">
        <v>31</v>
      </c>
      <c r="T766" s="3">
        <v>2</v>
      </c>
      <c r="U766" s="9" t="str">
        <f>VLOOKUP(T766,Mapping!$E$9:$F$12,2,0)</f>
        <v>Dissatisfied</v>
      </c>
      <c r="V766" s="9" t="s">
        <v>22</v>
      </c>
      <c r="W766" s="5">
        <v>1052</v>
      </c>
      <c r="X766" s="3">
        <v>1</v>
      </c>
      <c r="Y766" s="9" t="s">
        <v>17</v>
      </c>
      <c r="Z766" s="4">
        <v>22</v>
      </c>
      <c r="AA766" s="24">
        <f>HR_Analytics[[#This Row],[Salary Hike]]/100</f>
        <v>0.22</v>
      </c>
      <c r="AB766" s="3">
        <v>4</v>
      </c>
      <c r="AC766" s="9" t="str">
        <f>VLOOKUP(AB766,Mapping!$E$2:$F$3,2,0)</f>
        <v>Outstanding</v>
      </c>
      <c r="AD766" s="3">
        <v>2</v>
      </c>
      <c r="AE766" s="9" t="str">
        <f>VLOOKUP(AD766,Mapping!$E$16:$F$19,2,0)</f>
        <v>Dissatisfied</v>
      </c>
      <c r="AF766" s="3">
        <v>0</v>
      </c>
      <c r="AG766" s="3">
        <v>1</v>
      </c>
      <c r="AH766" s="3" t="str" cm="1">
        <f t="array" ref="AH766">_xlfn.IFS(HR_Analytics[[#This Row],[Total Working Years]]&lt;=2,"0-2",HR_Analytics[[#This Row],[Total Working Years]]&lt;=5,"2-5",HR_Analytics[[#This Row],[Total Working Years]]&lt;=10,"5-10",HR_Analytics[[#This Row],[Total Working Years]]&lt;=20,"10-20",HR_Analytics[[#This Row],[Total Working Years]]&lt;=40,"20-40")</f>
        <v>0-2</v>
      </c>
      <c r="AI766" s="3">
        <v>5</v>
      </c>
      <c r="AJ766" s="3">
        <v>3</v>
      </c>
      <c r="AK766" s="9" t="str">
        <f>VLOOKUP(AJ766,Mapping!$J$10:$K$13,2,0)</f>
        <v>Better</v>
      </c>
      <c r="AL766" s="3">
        <v>1</v>
      </c>
      <c r="AM766" s="3" t="str" cm="1">
        <f t="array" ref="AM766">_xlfn.IFS(HR_Analytics[[#This Row],[Years At Company]]&lt;=2,"0-2",HR_Analytics[[#This Row],[Years At Company]]&lt;=5,"2-5",HR_Analytics[[#This Row],[Years At Company]]&lt;=10,"5-10",HR_Analytics[[#This Row],[Years At Company]]&lt;=20,"10-20",HR_Analytics[[#This Row],[Years At Company]]&lt;=40,"20-40")</f>
        <v>0-2</v>
      </c>
      <c r="AN766" s="3">
        <v>0</v>
      </c>
      <c r="AO766" s="3" t="str" cm="1">
        <f t="array" ref="AO766">_xlfn.IFS(HR_Analytics[[#This Row],[Years In Current Role]]&lt;=2,"0-2",HR_Analytics[[#This Row],[Years In Current Role]]&lt;=5,"2-5",HR_Analytics[[#This Row],[Years In Current Role]]&lt;=10,"5-10",HR_Analytics[[#This Row],[Years In Current Role]]&lt;=15,"10-15",HR_Analytics[[#This Row],[Years In Current Role]]&gt;15,"Above 15")</f>
        <v>0-2</v>
      </c>
      <c r="AP766" s="3">
        <v>0</v>
      </c>
      <c r="AQ766" s="14" t="str" cm="1">
        <f t="array" ref="AQ766">_xlfn.IFS(HR_Analytics[[#This Row],[Years Since Last Promotion]]&lt;=2,"0-2",HR_Analytics[[#This Row],[Years Since Last Promotion]]&lt;=5,"2-5",HR_Analytics[[#This Row],[Years Since Last Promotion]]&lt;=10,"5-10",HR_Analytics[[#This Row],[Years Since Last Promotion]]&lt;=15,"10-15")</f>
        <v>0-2</v>
      </c>
      <c r="AR766" s="14">
        <v>0</v>
      </c>
      <c r="AS766" s="3" t="str" cm="1">
        <f t="array" ref="AS7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67" spans="1:45" x14ac:dyDescent="0.25">
      <c r="A767" s="12">
        <v>38</v>
      </c>
      <c r="B767" s="12" t="str" cm="1">
        <f t="array" ref="B767">_xlfn.IFS(HR_Analytics[[#This Row],[Age]]&lt;=30,"Below 30",HR_Analytics[[#This Row],[Age]]&lt;=40,"30-40",HR_Analytics[[#This Row],[Age]]&lt;=60,"40-60")</f>
        <v>30-40</v>
      </c>
      <c r="C767" s="9" t="s">
        <v>17</v>
      </c>
      <c r="D767" s="9" t="s">
        <v>18</v>
      </c>
      <c r="E767" s="9" t="s">
        <v>19</v>
      </c>
      <c r="F767" s="3">
        <v>3</v>
      </c>
      <c r="G767" s="3" t="str" cm="1">
        <f t="array" ref="G767">_xlfn.IFS(HR_Analytics[[#This Row],[Distance From Home]]&lt;=5,"1-5",HR_Analytics[[#This Row],[Distance From Home]]&lt;=10,"5-10",HR_Analytics[[#This Row],[Distance From Home]]&lt;=15,"10-15",HR_Analytics[[#This Row],[Distance From Home]]&lt;=20,"15-20",HR_Analytics[[#This Row],[Distance From Home]]&gt;20,"Above 20")</f>
        <v>1-5</v>
      </c>
      <c r="H767" s="3">
        <v>4</v>
      </c>
      <c r="I767" s="9" t="str">
        <f>VLOOKUP(H767,Mapping!$J$2:$K$6,2,0)</f>
        <v>Masters</v>
      </c>
      <c r="J767" s="9" t="s">
        <v>23</v>
      </c>
      <c r="K767" s="3">
        <v>1060</v>
      </c>
      <c r="L767" s="3">
        <v>3</v>
      </c>
      <c r="M767" s="9" t="str">
        <f>VLOOKUP(L767,Mapping!$A$2:$B$5,2,0)</f>
        <v>Neutral</v>
      </c>
      <c r="N767" s="9" t="s">
        <v>20</v>
      </c>
      <c r="O767" s="3">
        <v>3</v>
      </c>
      <c r="P767" s="9" t="str">
        <f>VLOOKUP(O767,Mapping!$A$9:$B$12,2,0)</f>
        <v>High</v>
      </c>
      <c r="Q767" s="3">
        <v>1</v>
      </c>
      <c r="R767" s="9" t="str">
        <f>VLOOKUP(Q767,Mapping!$A$16:$B$20,2,0)</f>
        <v>Entry Level</v>
      </c>
      <c r="S767" s="9" t="s">
        <v>21</v>
      </c>
      <c r="T767" s="3">
        <v>3</v>
      </c>
      <c r="U767" s="9" t="str">
        <f>VLOOKUP(T767,Mapping!$E$9:$F$12,2,0)</f>
        <v>Neutral</v>
      </c>
      <c r="V767" s="9" t="s">
        <v>22</v>
      </c>
      <c r="W767" s="5">
        <v>2821</v>
      </c>
      <c r="X767" s="3">
        <v>3</v>
      </c>
      <c r="Y767" s="9" t="s">
        <v>17</v>
      </c>
      <c r="Z767" s="4">
        <v>16</v>
      </c>
      <c r="AA767" s="24">
        <f>HR_Analytics[[#This Row],[Salary Hike]]/100</f>
        <v>0.16</v>
      </c>
      <c r="AB767" s="3">
        <v>3</v>
      </c>
      <c r="AC767" s="9" t="str">
        <f>VLOOKUP(AB767,Mapping!$E$2:$F$3,2,0)</f>
        <v>Excellent</v>
      </c>
      <c r="AD767" s="3">
        <v>1</v>
      </c>
      <c r="AE767" s="9" t="str">
        <f>VLOOKUP(AD767,Mapping!$E$16:$F$19,2,0)</f>
        <v>Very Dissatisfied</v>
      </c>
      <c r="AF767" s="3">
        <v>1</v>
      </c>
      <c r="AG767" s="3">
        <v>8</v>
      </c>
      <c r="AH767" s="3" t="str" cm="1">
        <f t="array" ref="AH767">_xlfn.IFS(HR_Analytics[[#This Row],[Total Working Years]]&lt;=2,"0-2",HR_Analytics[[#This Row],[Total Working Years]]&lt;=5,"2-5",HR_Analytics[[#This Row],[Total Working Years]]&lt;=10,"5-10",HR_Analytics[[#This Row],[Total Working Years]]&lt;=20,"10-20",HR_Analytics[[#This Row],[Total Working Years]]&lt;=40,"20-40")</f>
        <v>5-10</v>
      </c>
      <c r="AI767" s="3">
        <v>2</v>
      </c>
      <c r="AJ767" s="3">
        <v>3</v>
      </c>
      <c r="AK767" s="9" t="str">
        <f>VLOOKUP(AJ767,Mapping!$J$10:$K$13,2,0)</f>
        <v>Better</v>
      </c>
      <c r="AL767" s="3">
        <v>2</v>
      </c>
      <c r="AM767" s="3" t="str" cm="1">
        <f t="array" ref="AM767">_xlfn.IFS(HR_Analytics[[#This Row],[Years At Company]]&lt;=2,"0-2",HR_Analytics[[#This Row],[Years At Company]]&lt;=5,"2-5",HR_Analytics[[#This Row],[Years At Company]]&lt;=10,"5-10",HR_Analytics[[#This Row],[Years At Company]]&lt;=20,"10-20",HR_Analytics[[#This Row],[Years At Company]]&lt;=40,"20-40")</f>
        <v>0-2</v>
      </c>
      <c r="AN767" s="3">
        <v>2</v>
      </c>
      <c r="AO767" s="3" t="str" cm="1">
        <f t="array" ref="AO767">_xlfn.IFS(HR_Analytics[[#This Row],[Years In Current Role]]&lt;=2,"0-2",HR_Analytics[[#This Row],[Years In Current Role]]&lt;=5,"2-5",HR_Analytics[[#This Row],[Years In Current Role]]&lt;=10,"5-10",HR_Analytics[[#This Row],[Years In Current Role]]&lt;=15,"10-15",HR_Analytics[[#This Row],[Years In Current Role]]&gt;15,"Above 15")</f>
        <v>0-2</v>
      </c>
      <c r="AP767" s="3">
        <v>2</v>
      </c>
      <c r="AQ767" s="14" t="str" cm="1">
        <f t="array" ref="AQ767">_xlfn.IFS(HR_Analytics[[#This Row],[Years Since Last Promotion]]&lt;=2,"0-2",HR_Analytics[[#This Row],[Years Since Last Promotion]]&lt;=5,"2-5",HR_Analytics[[#This Row],[Years Since Last Promotion]]&lt;=10,"5-10",HR_Analytics[[#This Row],[Years Since Last Promotion]]&lt;=15,"10-15")</f>
        <v>0-2</v>
      </c>
      <c r="AR767" s="14">
        <v>2</v>
      </c>
      <c r="AS767" s="3" t="str" cm="1">
        <f t="array" ref="AS7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68" spans="1:45" x14ac:dyDescent="0.25">
      <c r="A768" s="12">
        <v>50</v>
      </c>
      <c r="B768" s="12" t="str" cm="1">
        <f t="array" ref="B768">_xlfn.IFS(HR_Analytics[[#This Row],[Age]]&lt;=30,"Below 30",HR_Analytics[[#This Row],[Age]]&lt;=40,"30-40",HR_Analytics[[#This Row],[Age]]&lt;=60,"40-60")</f>
        <v>40-60</v>
      </c>
      <c r="C768" s="9" t="s">
        <v>17</v>
      </c>
      <c r="D768" s="9" t="s">
        <v>11</v>
      </c>
      <c r="E768" s="9" t="s">
        <v>19</v>
      </c>
      <c r="F768" s="3">
        <v>2</v>
      </c>
      <c r="G768" s="3" t="str" cm="1">
        <f t="array" ref="G768">_xlfn.IFS(HR_Analytics[[#This Row],[Distance From Home]]&lt;=5,"1-5",HR_Analytics[[#This Row],[Distance From Home]]&lt;=10,"5-10",HR_Analytics[[#This Row],[Distance From Home]]&lt;=15,"10-15",HR_Analytics[[#This Row],[Distance From Home]]&lt;=20,"15-20",HR_Analytics[[#This Row],[Distance From Home]]&gt;20,"Above 20")</f>
        <v>1-5</v>
      </c>
      <c r="H768" s="3">
        <v>4</v>
      </c>
      <c r="I768" s="9" t="str">
        <f>VLOOKUP(H768,Mapping!$J$2:$K$6,2,0)</f>
        <v>Masters</v>
      </c>
      <c r="J768" s="9" t="s">
        <v>25</v>
      </c>
      <c r="K768" s="3">
        <v>1061</v>
      </c>
      <c r="L768" s="3">
        <v>2</v>
      </c>
      <c r="M768" s="9" t="str">
        <f>VLOOKUP(L768,Mapping!$A$2:$B$5,2,0)</f>
        <v>Dissatisfied</v>
      </c>
      <c r="N768" s="9" t="s">
        <v>20</v>
      </c>
      <c r="O768" s="3">
        <v>3</v>
      </c>
      <c r="P768" s="9" t="str">
        <f>VLOOKUP(O768,Mapping!$A$9:$B$12,2,0)</f>
        <v>High</v>
      </c>
      <c r="Q768" s="3">
        <v>5</v>
      </c>
      <c r="R768" s="9" t="str">
        <f>VLOOKUP(Q768,Mapping!$A$16:$B$20,2,0)</f>
        <v>Executive</v>
      </c>
      <c r="S768" s="9" t="s">
        <v>32</v>
      </c>
      <c r="T768" s="3">
        <v>3</v>
      </c>
      <c r="U768" s="9" t="str">
        <f>VLOOKUP(T768,Mapping!$E$9:$F$12,2,0)</f>
        <v>Neutral</v>
      </c>
      <c r="V768" s="9" t="s">
        <v>22</v>
      </c>
      <c r="W768" s="5">
        <v>19237</v>
      </c>
      <c r="X768" s="3">
        <v>2</v>
      </c>
      <c r="Y768" s="9" t="s">
        <v>10</v>
      </c>
      <c r="Z768" s="4">
        <v>11</v>
      </c>
      <c r="AA768" s="24">
        <f>HR_Analytics[[#This Row],[Salary Hike]]/100</f>
        <v>0.11</v>
      </c>
      <c r="AB768" s="3">
        <v>3</v>
      </c>
      <c r="AC768" s="9" t="str">
        <f>VLOOKUP(AB768,Mapping!$E$2:$F$3,2,0)</f>
        <v>Excellent</v>
      </c>
      <c r="AD768" s="3">
        <v>4</v>
      </c>
      <c r="AE768" s="9" t="str">
        <f>VLOOKUP(AD768,Mapping!$E$16:$F$19,2,0)</f>
        <v>Satisfied</v>
      </c>
      <c r="AF768" s="3">
        <v>1</v>
      </c>
      <c r="AG768" s="3">
        <v>29</v>
      </c>
      <c r="AH768" s="3" t="str" cm="1">
        <f t="array" ref="AH768">_xlfn.IFS(HR_Analytics[[#This Row],[Total Working Years]]&lt;=2,"0-2",HR_Analytics[[#This Row],[Total Working Years]]&lt;=5,"2-5",HR_Analytics[[#This Row],[Total Working Years]]&lt;=10,"5-10",HR_Analytics[[#This Row],[Total Working Years]]&lt;=20,"10-20",HR_Analytics[[#This Row],[Total Working Years]]&lt;=40,"20-40")</f>
        <v>20-40</v>
      </c>
      <c r="AI768" s="3">
        <v>2</v>
      </c>
      <c r="AJ768" s="3">
        <v>2</v>
      </c>
      <c r="AK768" s="9" t="str">
        <f>VLOOKUP(AJ768,Mapping!$J$10:$K$13,2,0)</f>
        <v>Good</v>
      </c>
      <c r="AL768" s="3">
        <v>8</v>
      </c>
      <c r="AM768" s="3" t="str" cm="1">
        <f t="array" ref="AM768">_xlfn.IFS(HR_Analytics[[#This Row],[Years At Company]]&lt;=2,"0-2",HR_Analytics[[#This Row],[Years At Company]]&lt;=5,"2-5",HR_Analytics[[#This Row],[Years At Company]]&lt;=10,"5-10",HR_Analytics[[#This Row],[Years At Company]]&lt;=20,"10-20",HR_Analytics[[#This Row],[Years At Company]]&lt;=40,"20-40")</f>
        <v>5-10</v>
      </c>
      <c r="AN768" s="3">
        <v>1</v>
      </c>
      <c r="AO768" s="3" t="str" cm="1">
        <f t="array" ref="AO768">_xlfn.IFS(HR_Analytics[[#This Row],[Years In Current Role]]&lt;=2,"0-2",HR_Analytics[[#This Row],[Years In Current Role]]&lt;=5,"2-5",HR_Analytics[[#This Row],[Years In Current Role]]&lt;=10,"5-10",HR_Analytics[[#This Row],[Years In Current Role]]&lt;=15,"10-15",HR_Analytics[[#This Row],[Years In Current Role]]&gt;15,"Above 15")</f>
        <v>0-2</v>
      </c>
      <c r="AP768" s="3">
        <v>7</v>
      </c>
      <c r="AQ768" s="14" t="str" cm="1">
        <f t="array" ref="AQ768">_xlfn.IFS(HR_Analytics[[#This Row],[Years Since Last Promotion]]&lt;=2,"0-2",HR_Analytics[[#This Row],[Years Since Last Promotion]]&lt;=5,"2-5",HR_Analytics[[#This Row],[Years Since Last Promotion]]&lt;=10,"5-10",HR_Analytics[[#This Row],[Years Since Last Promotion]]&lt;=15,"10-15")</f>
        <v>5-10</v>
      </c>
      <c r="AR768" s="14">
        <v>7</v>
      </c>
      <c r="AS768" s="3" t="str" cm="1">
        <f t="array" ref="AS7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69" spans="1:45" x14ac:dyDescent="0.25">
      <c r="A769" s="12">
        <v>37</v>
      </c>
      <c r="B769" s="12" t="str" cm="1">
        <f t="array" ref="B769">_xlfn.IFS(HR_Analytics[[#This Row],[Age]]&lt;=30,"Below 30",HR_Analytics[[#This Row],[Age]]&lt;=40,"30-40",HR_Analytics[[#This Row],[Age]]&lt;=60,"40-60")</f>
        <v>30-40</v>
      </c>
      <c r="C769" s="9" t="s">
        <v>17</v>
      </c>
      <c r="D769" s="9" t="s">
        <v>11</v>
      </c>
      <c r="E769" s="9" t="s">
        <v>19</v>
      </c>
      <c r="F769" s="3">
        <v>3</v>
      </c>
      <c r="G769" s="3" t="str" cm="1">
        <f t="array" ref="G769">_xlfn.IFS(HR_Analytics[[#This Row],[Distance From Home]]&lt;=5,"1-5",HR_Analytics[[#This Row],[Distance From Home]]&lt;=10,"5-10",HR_Analytics[[#This Row],[Distance From Home]]&lt;=15,"10-15",HR_Analytics[[#This Row],[Distance From Home]]&lt;=20,"15-20",HR_Analytics[[#This Row],[Distance From Home]]&gt;20,"Above 20")</f>
        <v>1-5</v>
      </c>
      <c r="H769" s="3">
        <v>3</v>
      </c>
      <c r="I769" s="9" t="str">
        <f>VLOOKUP(H769,Mapping!$J$2:$K$6,2,0)</f>
        <v>Bachelors</v>
      </c>
      <c r="J769" s="9" t="s">
        <v>23</v>
      </c>
      <c r="K769" s="3">
        <v>1062</v>
      </c>
      <c r="L769" s="3">
        <v>4</v>
      </c>
      <c r="M769" s="9" t="str">
        <f>VLOOKUP(L769,Mapping!$A$2:$B$5,2,0)</f>
        <v>Satisfied</v>
      </c>
      <c r="N769" s="9" t="s">
        <v>14</v>
      </c>
      <c r="O769" s="3">
        <v>3</v>
      </c>
      <c r="P769" s="9" t="str">
        <f>VLOOKUP(O769,Mapping!$A$9:$B$12,2,0)</f>
        <v>High</v>
      </c>
      <c r="Q769" s="3">
        <v>2</v>
      </c>
      <c r="R769" s="9" t="str">
        <f>VLOOKUP(Q769,Mapping!$A$16:$B$20,2,0)</f>
        <v>Junior</v>
      </c>
      <c r="S769" s="9" t="s">
        <v>28</v>
      </c>
      <c r="T769" s="3">
        <v>2</v>
      </c>
      <c r="U769" s="9" t="str">
        <f>VLOOKUP(T769,Mapping!$E$9:$F$12,2,0)</f>
        <v>Dissatisfied</v>
      </c>
      <c r="V769" s="9" t="s">
        <v>16</v>
      </c>
      <c r="W769" s="5">
        <v>4107</v>
      </c>
      <c r="X769" s="3">
        <v>3</v>
      </c>
      <c r="Y769" s="9" t="s">
        <v>17</v>
      </c>
      <c r="Z769" s="4">
        <v>15</v>
      </c>
      <c r="AA769" s="24">
        <f>HR_Analytics[[#This Row],[Salary Hike]]/100</f>
        <v>0.15</v>
      </c>
      <c r="AB769" s="3">
        <v>3</v>
      </c>
      <c r="AC769" s="9" t="str">
        <f>VLOOKUP(AB769,Mapping!$E$2:$F$3,2,0)</f>
        <v>Excellent</v>
      </c>
      <c r="AD769" s="3">
        <v>1</v>
      </c>
      <c r="AE769" s="9" t="str">
        <f>VLOOKUP(AD769,Mapping!$E$16:$F$19,2,0)</f>
        <v>Very Dissatisfied</v>
      </c>
      <c r="AF769" s="3">
        <v>0</v>
      </c>
      <c r="AG769" s="3">
        <v>8</v>
      </c>
      <c r="AH769" s="3" t="str" cm="1">
        <f t="array" ref="AH769">_xlfn.IFS(HR_Analytics[[#This Row],[Total Working Years]]&lt;=2,"0-2",HR_Analytics[[#This Row],[Total Working Years]]&lt;=5,"2-5",HR_Analytics[[#This Row],[Total Working Years]]&lt;=10,"5-10",HR_Analytics[[#This Row],[Total Working Years]]&lt;=20,"10-20",HR_Analytics[[#This Row],[Total Working Years]]&lt;=40,"20-40")</f>
        <v>5-10</v>
      </c>
      <c r="AI769" s="3">
        <v>3</v>
      </c>
      <c r="AJ769" s="3">
        <v>2</v>
      </c>
      <c r="AK769" s="9" t="str">
        <f>VLOOKUP(AJ769,Mapping!$J$10:$K$13,2,0)</f>
        <v>Good</v>
      </c>
      <c r="AL769" s="3">
        <v>4</v>
      </c>
      <c r="AM769" s="3" t="str" cm="1">
        <f t="array" ref="AM769">_xlfn.IFS(HR_Analytics[[#This Row],[Years At Company]]&lt;=2,"0-2",HR_Analytics[[#This Row],[Years At Company]]&lt;=5,"2-5",HR_Analytics[[#This Row],[Years At Company]]&lt;=10,"5-10",HR_Analytics[[#This Row],[Years At Company]]&lt;=20,"10-20",HR_Analytics[[#This Row],[Years At Company]]&lt;=40,"20-40")</f>
        <v>2-5</v>
      </c>
      <c r="AN769" s="3">
        <v>3</v>
      </c>
      <c r="AO769" s="3" t="str" cm="1">
        <f t="array" ref="AO769">_xlfn.IFS(HR_Analytics[[#This Row],[Years In Current Role]]&lt;=2,"0-2",HR_Analytics[[#This Row],[Years In Current Role]]&lt;=5,"2-5",HR_Analytics[[#This Row],[Years In Current Role]]&lt;=10,"5-10",HR_Analytics[[#This Row],[Years In Current Role]]&lt;=15,"10-15",HR_Analytics[[#This Row],[Years In Current Role]]&gt;15,"Above 15")</f>
        <v>2-5</v>
      </c>
      <c r="AP769" s="3">
        <v>0</v>
      </c>
      <c r="AQ769" s="14" t="str" cm="1">
        <f t="array" ref="AQ769">_xlfn.IFS(HR_Analytics[[#This Row],[Years Since Last Promotion]]&lt;=2,"0-2",HR_Analytics[[#This Row],[Years Since Last Promotion]]&lt;=5,"2-5",HR_Analytics[[#This Row],[Years Since Last Promotion]]&lt;=10,"5-10",HR_Analytics[[#This Row],[Years Since Last Promotion]]&lt;=15,"10-15")</f>
        <v>0-2</v>
      </c>
      <c r="AR769" s="14">
        <v>1</v>
      </c>
      <c r="AS769" s="3" t="str" cm="1">
        <f t="array" ref="AS7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70" spans="1:45" x14ac:dyDescent="0.25">
      <c r="A770" s="12">
        <v>40</v>
      </c>
      <c r="B770" s="12" t="str" cm="1">
        <f t="array" ref="B770">_xlfn.IFS(HR_Analytics[[#This Row],[Age]]&lt;=30,"Below 30",HR_Analytics[[#This Row],[Age]]&lt;=40,"30-40",HR_Analytics[[#This Row],[Age]]&lt;=60,"40-60")</f>
        <v>30-40</v>
      </c>
      <c r="C770" s="9" t="s">
        <v>17</v>
      </c>
      <c r="D770" s="9" t="s">
        <v>11</v>
      </c>
      <c r="E770" s="9" t="s">
        <v>12</v>
      </c>
      <c r="F770" s="3">
        <v>26</v>
      </c>
      <c r="G770" s="3" t="str" cm="1">
        <f t="array" ref="G770">_xlfn.IFS(HR_Analytics[[#This Row],[Distance From Home]]&lt;=5,"1-5",HR_Analytics[[#This Row],[Distance From Home]]&lt;=10,"5-10",HR_Analytics[[#This Row],[Distance From Home]]&lt;=15,"10-15",HR_Analytics[[#This Row],[Distance From Home]]&lt;=20,"15-20",HR_Analytics[[#This Row],[Distance From Home]]&gt;20,"Above 20")</f>
        <v>Above 20</v>
      </c>
      <c r="H770" s="3">
        <v>3</v>
      </c>
      <c r="I770" s="9" t="str">
        <f>VLOOKUP(H770,Mapping!$J$2:$K$6,2,0)</f>
        <v>Bachelors</v>
      </c>
      <c r="J770" s="9" t="s">
        <v>33</v>
      </c>
      <c r="K770" s="3">
        <v>1066</v>
      </c>
      <c r="L770" s="3">
        <v>3</v>
      </c>
      <c r="M770" s="9" t="str">
        <f>VLOOKUP(L770,Mapping!$A$2:$B$5,2,0)</f>
        <v>Neutral</v>
      </c>
      <c r="N770" s="9" t="s">
        <v>20</v>
      </c>
      <c r="O770" s="3">
        <v>3</v>
      </c>
      <c r="P770" s="9" t="str">
        <f>VLOOKUP(O770,Mapping!$A$9:$B$12,2,0)</f>
        <v>High</v>
      </c>
      <c r="Q770" s="3">
        <v>2</v>
      </c>
      <c r="R770" s="9" t="str">
        <f>VLOOKUP(Q770,Mapping!$A$16:$B$20,2,0)</f>
        <v>Junior</v>
      </c>
      <c r="S770" s="9" t="s">
        <v>15</v>
      </c>
      <c r="T770" s="3">
        <v>1</v>
      </c>
      <c r="U770" s="9" t="str">
        <f>VLOOKUP(T770,Mapping!$E$9:$F$12,2,0)</f>
        <v>Very Dissatisfied</v>
      </c>
      <c r="V770" s="9" t="s">
        <v>22</v>
      </c>
      <c r="W770" s="5">
        <v>8396</v>
      </c>
      <c r="X770" s="3">
        <v>1</v>
      </c>
      <c r="Y770" s="9" t="s">
        <v>17</v>
      </c>
      <c r="Z770" s="4">
        <v>14</v>
      </c>
      <c r="AA770" s="24">
        <f>HR_Analytics[[#This Row],[Salary Hike]]/100</f>
        <v>0.14000000000000001</v>
      </c>
      <c r="AB770" s="3">
        <v>3</v>
      </c>
      <c r="AC770" s="9" t="str">
        <f>VLOOKUP(AB770,Mapping!$E$2:$F$3,2,0)</f>
        <v>Excellent</v>
      </c>
      <c r="AD770" s="3">
        <v>2</v>
      </c>
      <c r="AE770" s="9" t="str">
        <f>VLOOKUP(AD770,Mapping!$E$16:$F$19,2,0)</f>
        <v>Dissatisfied</v>
      </c>
      <c r="AF770" s="3">
        <v>1</v>
      </c>
      <c r="AG770" s="3">
        <v>8</v>
      </c>
      <c r="AH770" s="3" t="str" cm="1">
        <f t="array" ref="AH770">_xlfn.IFS(HR_Analytics[[#This Row],[Total Working Years]]&lt;=2,"0-2",HR_Analytics[[#This Row],[Total Working Years]]&lt;=5,"2-5",HR_Analytics[[#This Row],[Total Working Years]]&lt;=10,"5-10",HR_Analytics[[#This Row],[Total Working Years]]&lt;=20,"10-20",HR_Analytics[[#This Row],[Total Working Years]]&lt;=40,"20-40")</f>
        <v>5-10</v>
      </c>
      <c r="AI770" s="3">
        <v>3</v>
      </c>
      <c r="AJ770" s="3">
        <v>2</v>
      </c>
      <c r="AK770" s="9" t="str">
        <f>VLOOKUP(AJ770,Mapping!$J$10:$K$13,2,0)</f>
        <v>Good</v>
      </c>
      <c r="AL770" s="3">
        <v>7</v>
      </c>
      <c r="AM770" s="3" t="str" cm="1">
        <f t="array" ref="AM770">_xlfn.IFS(HR_Analytics[[#This Row],[Years At Company]]&lt;=2,"0-2",HR_Analytics[[#This Row],[Years At Company]]&lt;=5,"2-5",HR_Analytics[[#This Row],[Years At Company]]&lt;=10,"5-10",HR_Analytics[[#This Row],[Years At Company]]&lt;=20,"10-20",HR_Analytics[[#This Row],[Years At Company]]&lt;=40,"20-40")</f>
        <v>5-10</v>
      </c>
      <c r="AN770" s="3">
        <v>7</v>
      </c>
      <c r="AO770" s="3" t="str" cm="1">
        <f t="array" ref="AO770">_xlfn.IFS(HR_Analytics[[#This Row],[Years In Current Role]]&lt;=2,"0-2",HR_Analytics[[#This Row],[Years In Current Role]]&lt;=5,"2-5",HR_Analytics[[#This Row],[Years In Current Role]]&lt;=10,"5-10",HR_Analytics[[#This Row],[Years In Current Role]]&lt;=15,"10-15",HR_Analytics[[#This Row],[Years In Current Role]]&gt;15,"Above 15")</f>
        <v>5-10</v>
      </c>
      <c r="AP770" s="3">
        <v>7</v>
      </c>
      <c r="AQ770" s="14" t="str" cm="1">
        <f t="array" ref="AQ770">_xlfn.IFS(HR_Analytics[[#This Row],[Years Since Last Promotion]]&lt;=2,"0-2",HR_Analytics[[#This Row],[Years Since Last Promotion]]&lt;=5,"2-5",HR_Analytics[[#This Row],[Years Since Last Promotion]]&lt;=10,"5-10",HR_Analytics[[#This Row],[Years Since Last Promotion]]&lt;=15,"10-15")</f>
        <v>5-10</v>
      </c>
      <c r="AR770" s="14">
        <v>5</v>
      </c>
      <c r="AS770" s="3" t="str" cm="1">
        <f t="array" ref="AS7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71" spans="1:45" x14ac:dyDescent="0.25">
      <c r="A771" s="12">
        <v>26</v>
      </c>
      <c r="B771" s="12" t="str" cm="1">
        <f t="array" ref="B771">_xlfn.IFS(HR_Analytics[[#This Row],[Age]]&lt;=30,"Below 30",HR_Analytics[[#This Row],[Age]]&lt;=40,"30-40",HR_Analytics[[#This Row],[Age]]&lt;=60,"40-60")</f>
        <v>Below 30</v>
      </c>
      <c r="C771" s="9" t="s">
        <v>17</v>
      </c>
      <c r="D771" s="9" t="s">
        <v>18</v>
      </c>
      <c r="E771" s="9" t="s">
        <v>19</v>
      </c>
      <c r="F771" s="3">
        <v>1</v>
      </c>
      <c r="G771" s="3" t="str" cm="1">
        <f t="array" ref="G771">_xlfn.IFS(HR_Analytics[[#This Row],[Distance From Home]]&lt;=5,"1-5",HR_Analytics[[#This Row],[Distance From Home]]&lt;=10,"5-10",HR_Analytics[[#This Row],[Distance From Home]]&lt;=15,"10-15",HR_Analytics[[#This Row],[Distance From Home]]&lt;=20,"15-20",HR_Analytics[[#This Row],[Distance From Home]]&gt;20,"Above 20")</f>
        <v>1-5</v>
      </c>
      <c r="H771" s="3">
        <v>1</v>
      </c>
      <c r="I771" s="9" t="str">
        <f>VLOOKUP(H771,Mapping!$J$2:$K$6,2,0)</f>
        <v>Below College</v>
      </c>
      <c r="J771" s="9" t="s">
        <v>25</v>
      </c>
      <c r="K771" s="3">
        <v>1068</v>
      </c>
      <c r="L771" s="3">
        <v>1</v>
      </c>
      <c r="M771" s="9" t="str">
        <f>VLOOKUP(L771,Mapping!$A$2:$B$5,2,0)</f>
        <v>Very Dissatisfied</v>
      </c>
      <c r="N771" s="9" t="s">
        <v>14</v>
      </c>
      <c r="O771" s="3">
        <v>2</v>
      </c>
      <c r="P771" s="9" t="str">
        <f>VLOOKUP(O771,Mapping!$A$9:$B$12,2,0)</f>
        <v>Medium</v>
      </c>
      <c r="Q771" s="3">
        <v>1</v>
      </c>
      <c r="R771" s="9" t="str">
        <f>VLOOKUP(Q771,Mapping!$A$16:$B$20,2,0)</f>
        <v>Entry Level</v>
      </c>
      <c r="S771" s="9" t="s">
        <v>21</v>
      </c>
      <c r="T771" s="3">
        <v>3</v>
      </c>
      <c r="U771" s="9" t="str">
        <f>VLOOKUP(T771,Mapping!$E$9:$F$12,2,0)</f>
        <v>Neutral</v>
      </c>
      <c r="V771" s="9" t="s">
        <v>26</v>
      </c>
      <c r="W771" s="5">
        <v>2007</v>
      </c>
      <c r="X771" s="3">
        <v>1</v>
      </c>
      <c r="Y771" s="9" t="s">
        <v>17</v>
      </c>
      <c r="Z771" s="4">
        <v>13</v>
      </c>
      <c r="AA771" s="24">
        <f>HR_Analytics[[#This Row],[Salary Hike]]/100</f>
        <v>0.13</v>
      </c>
      <c r="AB771" s="3">
        <v>3</v>
      </c>
      <c r="AC771" s="9" t="str">
        <f>VLOOKUP(AB771,Mapping!$E$2:$F$3,2,0)</f>
        <v>Excellent</v>
      </c>
      <c r="AD771" s="3">
        <v>3</v>
      </c>
      <c r="AE771" s="9" t="str">
        <f>VLOOKUP(AD771,Mapping!$E$16:$F$19,2,0)</f>
        <v>Neutral</v>
      </c>
      <c r="AF771" s="3">
        <v>2</v>
      </c>
      <c r="AG771" s="3">
        <v>5</v>
      </c>
      <c r="AH771" s="3" t="str" cm="1">
        <f t="array" ref="AH771">_xlfn.IFS(HR_Analytics[[#This Row],[Total Working Years]]&lt;=2,"0-2",HR_Analytics[[#This Row],[Total Working Years]]&lt;=5,"2-5",HR_Analytics[[#This Row],[Total Working Years]]&lt;=10,"5-10",HR_Analytics[[#This Row],[Total Working Years]]&lt;=20,"10-20",HR_Analytics[[#This Row],[Total Working Years]]&lt;=40,"20-40")</f>
        <v>2-5</v>
      </c>
      <c r="AI771" s="3">
        <v>5</v>
      </c>
      <c r="AJ771" s="3">
        <v>3</v>
      </c>
      <c r="AK771" s="9" t="str">
        <f>VLOOKUP(AJ771,Mapping!$J$10:$K$13,2,0)</f>
        <v>Better</v>
      </c>
      <c r="AL771" s="3">
        <v>5</v>
      </c>
      <c r="AM771" s="3" t="str" cm="1">
        <f t="array" ref="AM771">_xlfn.IFS(HR_Analytics[[#This Row],[Years At Company]]&lt;=2,"0-2",HR_Analytics[[#This Row],[Years At Company]]&lt;=5,"2-5",HR_Analytics[[#This Row],[Years At Company]]&lt;=10,"5-10",HR_Analytics[[#This Row],[Years At Company]]&lt;=20,"10-20",HR_Analytics[[#This Row],[Years At Company]]&lt;=40,"20-40")</f>
        <v>2-5</v>
      </c>
      <c r="AN771" s="3">
        <v>3</v>
      </c>
      <c r="AO771" s="3" t="str" cm="1">
        <f t="array" ref="AO771">_xlfn.IFS(HR_Analytics[[#This Row],[Years In Current Role]]&lt;=2,"0-2",HR_Analytics[[#This Row],[Years In Current Role]]&lt;=5,"2-5",HR_Analytics[[#This Row],[Years In Current Role]]&lt;=10,"5-10",HR_Analytics[[#This Row],[Years In Current Role]]&lt;=15,"10-15",HR_Analytics[[#This Row],[Years In Current Role]]&gt;15,"Above 15")</f>
        <v>2-5</v>
      </c>
      <c r="AP771" s="3">
        <v>1</v>
      </c>
      <c r="AQ771" s="14" t="str" cm="1">
        <f t="array" ref="AQ771">_xlfn.IFS(HR_Analytics[[#This Row],[Years Since Last Promotion]]&lt;=2,"0-2",HR_Analytics[[#This Row],[Years Since Last Promotion]]&lt;=5,"2-5",HR_Analytics[[#This Row],[Years Since Last Promotion]]&lt;=10,"5-10",HR_Analytics[[#This Row],[Years Since Last Promotion]]&lt;=15,"10-15")</f>
        <v>0-2</v>
      </c>
      <c r="AR771" s="14">
        <v>3</v>
      </c>
      <c r="AS771" s="3" t="str" cm="1">
        <f t="array" ref="AS7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72" spans="1:45" x14ac:dyDescent="0.25">
      <c r="A772" s="12">
        <v>46</v>
      </c>
      <c r="B772" s="12" t="str" cm="1">
        <f t="array" ref="B772">_xlfn.IFS(HR_Analytics[[#This Row],[Age]]&lt;=30,"Below 30",HR_Analytics[[#This Row],[Age]]&lt;=40,"30-40",HR_Analytics[[#This Row],[Age]]&lt;=60,"40-60")</f>
        <v>40-60</v>
      </c>
      <c r="C772" s="9" t="s">
        <v>17</v>
      </c>
      <c r="D772" s="9" t="s">
        <v>11</v>
      </c>
      <c r="E772" s="9" t="s">
        <v>19</v>
      </c>
      <c r="F772" s="3">
        <v>1</v>
      </c>
      <c r="G772" s="3" t="str" cm="1">
        <f t="array" ref="G772">_xlfn.IFS(HR_Analytics[[#This Row],[Distance From Home]]&lt;=5,"1-5",HR_Analytics[[#This Row],[Distance From Home]]&lt;=10,"5-10",HR_Analytics[[#This Row],[Distance From Home]]&lt;=15,"10-15",HR_Analytics[[#This Row],[Distance From Home]]&lt;=20,"15-20",HR_Analytics[[#This Row],[Distance From Home]]&gt;20,"Above 20")</f>
        <v>1-5</v>
      </c>
      <c r="H772" s="3">
        <v>4</v>
      </c>
      <c r="I772" s="9" t="str">
        <f>VLOOKUP(H772,Mapping!$J$2:$K$6,2,0)</f>
        <v>Masters</v>
      </c>
      <c r="J772" s="9" t="s">
        <v>25</v>
      </c>
      <c r="K772" s="3">
        <v>1069</v>
      </c>
      <c r="L772" s="3">
        <v>4</v>
      </c>
      <c r="M772" s="9" t="str">
        <f>VLOOKUP(L772,Mapping!$A$2:$B$5,2,0)</f>
        <v>Satisfied</v>
      </c>
      <c r="N772" s="9" t="s">
        <v>20</v>
      </c>
      <c r="O772" s="3">
        <v>3</v>
      </c>
      <c r="P772" s="9" t="str">
        <f>VLOOKUP(O772,Mapping!$A$9:$B$12,2,0)</f>
        <v>High</v>
      </c>
      <c r="Q772" s="3">
        <v>5</v>
      </c>
      <c r="R772" s="9" t="str">
        <f>VLOOKUP(Q772,Mapping!$A$16:$B$20,2,0)</f>
        <v>Executive</v>
      </c>
      <c r="S772" s="9" t="s">
        <v>32</v>
      </c>
      <c r="T772" s="3">
        <v>4</v>
      </c>
      <c r="U772" s="9" t="str">
        <f>VLOOKUP(T772,Mapping!$E$9:$F$12,2,0)</f>
        <v>Satisfied</v>
      </c>
      <c r="V772" s="9" t="s">
        <v>26</v>
      </c>
      <c r="W772" s="5">
        <v>19627</v>
      </c>
      <c r="X772" s="3">
        <v>9</v>
      </c>
      <c r="Y772" s="9" t="s">
        <v>17</v>
      </c>
      <c r="Z772" s="4">
        <v>17</v>
      </c>
      <c r="AA772" s="24">
        <f>HR_Analytics[[#This Row],[Salary Hike]]/100</f>
        <v>0.17</v>
      </c>
      <c r="AB772" s="3">
        <v>3</v>
      </c>
      <c r="AC772" s="9" t="str">
        <f>VLOOKUP(AB772,Mapping!$E$2:$F$3,2,0)</f>
        <v>Excellent</v>
      </c>
      <c r="AD772" s="3">
        <v>4</v>
      </c>
      <c r="AE772" s="9" t="str">
        <f>VLOOKUP(AD772,Mapping!$E$16:$F$19,2,0)</f>
        <v>Satisfied</v>
      </c>
      <c r="AF772" s="3">
        <v>2</v>
      </c>
      <c r="AG772" s="3">
        <v>23</v>
      </c>
      <c r="AH772" s="3" t="str" cm="1">
        <f t="array" ref="AH772">_xlfn.IFS(HR_Analytics[[#This Row],[Total Working Years]]&lt;=2,"0-2",HR_Analytics[[#This Row],[Total Working Years]]&lt;=5,"2-5",HR_Analytics[[#This Row],[Total Working Years]]&lt;=10,"5-10",HR_Analytics[[#This Row],[Total Working Years]]&lt;=20,"10-20",HR_Analytics[[#This Row],[Total Working Years]]&lt;=40,"20-40")</f>
        <v>20-40</v>
      </c>
      <c r="AI772" s="3">
        <v>0</v>
      </c>
      <c r="AJ772" s="3">
        <v>3</v>
      </c>
      <c r="AK772" s="9" t="str">
        <f>VLOOKUP(AJ772,Mapping!$J$10:$K$13,2,0)</f>
        <v>Better</v>
      </c>
      <c r="AL772" s="3">
        <v>2</v>
      </c>
      <c r="AM772" s="3" t="str" cm="1">
        <f t="array" ref="AM772">_xlfn.IFS(HR_Analytics[[#This Row],[Years At Company]]&lt;=2,"0-2",HR_Analytics[[#This Row],[Years At Company]]&lt;=5,"2-5",HR_Analytics[[#This Row],[Years At Company]]&lt;=10,"5-10",HR_Analytics[[#This Row],[Years At Company]]&lt;=20,"10-20",HR_Analytics[[#This Row],[Years At Company]]&lt;=40,"20-40")</f>
        <v>0-2</v>
      </c>
      <c r="AN772" s="3">
        <v>2</v>
      </c>
      <c r="AO772" s="3" t="str" cm="1">
        <f t="array" ref="AO772">_xlfn.IFS(HR_Analytics[[#This Row],[Years In Current Role]]&lt;=2,"0-2",HR_Analytics[[#This Row],[Years In Current Role]]&lt;=5,"2-5",HR_Analytics[[#This Row],[Years In Current Role]]&lt;=10,"5-10",HR_Analytics[[#This Row],[Years In Current Role]]&lt;=15,"10-15",HR_Analytics[[#This Row],[Years In Current Role]]&gt;15,"Above 15")</f>
        <v>0-2</v>
      </c>
      <c r="AP772" s="3">
        <v>2</v>
      </c>
      <c r="AQ772" s="14" t="str" cm="1">
        <f t="array" ref="AQ772">_xlfn.IFS(HR_Analytics[[#This Row],[Years Since Last Promotion]]&lt;=2,"0-2",HR_Analytics[[#This Row],[Years Since Last Promotion]]&lt;=5,"2-5",HR_Analytics[[#This Row],[Years Since Last Promotion]]&lt;=10,"5-10",HR_Analytics[[#This Row],[Years Since Last Promotion]]&lt;=15,"10-15")</f>
        <v>0-2</v>
      </c>
      <c r="AR772" s="14">
        <v>2</v>
      </c>
      <c r="AS772" s="3" t="str" cm="1">
        <f t="array" ref="AS7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73" spans="1:45" x14ac:dyDescent="0.25">
      <c r="A773" s="12">
        <v>54</v>
      </c>
      <c r="B773" s="12" t="str" cm="1">
        <f t="array" ref="B773">_xlfn.IFS(HR_Analytics[[#This Row],[Age]]&lt;=30,"Below 30",HR_Analytics[[#This Row],[Age]]&lt;=40,"30-40",HR_Analytics[[#This Row],[Age]]&lt;=60,"40-60")</f>
        <v>40-60</v>
      </c>
      <c r="C773" s="9" t="s">
        <v>17</v>
      </c>
      <c r="D773" s="9" t="s">
        <v>11</v>
      </c>
      <c r="E773" s="9" t="s">
        <v>12</v>
      </c>
      <c r="F773" s="3">
        <v>2</v>
      </c>
      <c r="G773" s="3" t="str" cm="1">
        <f t="array" ref="G773">_xlfn.IFS(HR_Analytics[[#This Row],[Distance From Home]]&lt;=5,"1-5",HR_Analytics[[#This Row],[Distance From Home]]&lt;=10,"5-10",HR_Analytics[[#This Row],[Distance From Home]]&lt;=15,"10-15",HR_Analytics[[#This Row],[Distance From Home]]&lt;=20,"15-20",HR_Analytics[[#This Row],[Distance From Home]]&gt;20,"Above 20")</f>
        <v>1-5</v>
      </c>
      <c r="H773" s="3">
        <v>4</v>
      </c>
      <c r="I773" s="9" t="str">
        <f>VLOOKUP(H773,Mapping!$J$2:$K$6,2,0)</f>
        <v>Masters</v>
      </c>
      <c r="J773" s="9" t="s">
        <v>13</v>
      </c>
      <c r="K773" s="3">
        <v>1070</v>
      </c>
      <c r="L773" s="3">
        <v>3</v>
      </c>
      <c r="M773" s="9" t="str">
        <f>VLOOKUP(L773,Mapping!$A$2:$B$5,2,0)</f>
        <v>Neutral</v>
      </c>
      <c r="N773" s="9" t="s">
        <v>14</v>
      </c>
      <c r="O773" s="3">
        <v>2</v>
      </c>
      <c r="P773" s="9" t="str">
        <f>VLOOKUP(O773,Mapping!$A$9:$B$12,2,0)</f>
        <v>Medium</v>
      </c>
      <c r="Q773" s="3">
        <v>3</v>
      </c>
      <c r="R773" s="9" t="str">
        <f>VLOOKUP(Q773,Mapping!$A$16:$B$20,2,0)</f>
        <v>Mid Level</v>
      </c>
      <c r="S773" s="9" t="s">
        <v>15</v>
      </c>
      <c r="T773" s="3">
        <v>3</v>
      </c>
      <c r="U773" s="9" t="str">
        <f>VLOOKUP(T773,Mapping!$E$9:$F$12,2,0)</f>
        <v>Neutral</v>
      </c>
      <c r="V773" s="9" t="s">
        <v>22</v>
      </c>
      <c r="W773" s="5">
        <v>10686</v>
      </c>
      <c r="X773" s="3">
        <v>6</v>
      </c>
      <c r="Y773" s="9" t="s">
        <v>17</v>
      </c>
      <c r="Z773" s="4">
        <v>11</v>
      </c>
      <c r="AA773" s="24">
        <f>HR_Analytics[[#This Row],[Salary Hike]]/100</f>
        <v>0.11</v>
      </c>
      <c r="AB773" s="3">
        <v>3</v>
      </c>
      <c r="AC773" s="9" t="str">
        <f>VLOOKUP(AB773,Mapping!$E$2:$F$3,2,0)</f>
        <v>Excellent</v>
      </c>
      <c r="AD773" s="3">
        <v>2</v>
      </c>
      <c r="AE773" s="9" t="str">
        <f>VLOOKUP(AD773,Mapping!$E$16:$F$19,2,0)</f>
        <v>Dissatisfied</v>
      </c>
      <c r="AF773" s="3">
        <v>1</v>
      </c>
      <c r="AG773" s="3">
        <v>13</v>
      </c>
      <c r="AH773" s="3" t="str" cm="1">
        <f t="array" ref="AH773">_xlfn.IFS(HR_Analytics[[#This Row],[Total Working Years]]&lt;=2,"0-2",HR_Analytics[[#This Row],[Total Working Years]]&lt;=5,"2-5",HR_Analytics[[#This Row],[Total Working Years]]&lt;=10,"5-10",HR_Analytics[[#This Row],[Total Working Years]]&lt;=20,"10-20",HR_Analytics[[#This Row],[Total Working Years]]&lt;=40,"20-40")</f>
        <v>10-20</v>
      </c>
      <c r="AI773" s="3">
        <v>4</v>
      </c>
      <c r="AJ773" s="3">
        <v>3</v>
      </c>
      <c r="AK773" s="9" t="str">
        <f>VLOOKUP(AJ773,Mapping!$J$10:$K$13,2,0)</f>
        <v>Better</v>
      </c>
      <c r="AL773" s="3">
        <v>9</v>
      </c>
      <c r="AM773" s="3" t="str" cm="1">
        <f t="array" ref="AM773">_xlfn.IFS(HR_Analytics[[#This Row],[Years At Company]]&lt;=2,"0-2",HR_Analytics[[#This Row],[Years At Company]]&lt;=5,"2-5",HR_Analytics[[#This Row],[Years At Company]]&lt;=10,"5-10",HR_Analytics[[#This Row],[Years At Company]]&lt;=20,"10-20",HR_Analytics[[#This Row],[Years At Company]]&lt;=40,"20-40")</f>
        <v>5-10</v>
      </c>
      <c r="AN773" s="3">
        <v>4</v>
      </c>
      <c r="AO773" s="3" t="str" cm="1">
        <f t="array" ref="AO773">_xlfn.IFS(HR_Analytics[[#This Row],[Years In Current Role]]&lt;=2,"0-2",HR_Analytics[[#This Row],[Years In Current Role]]&lt;=5,"2-5",HR_Analytics[[#This Row],[Years In Current Role]]&lt;=10,"5-10",HR_Analytics[[#This Row],[Years In Current Role]]&lt;=15,"10-15",HR_Analytics[[#This Row],[Years In Current Role]]&gt;15,"Above 15")</f>
        <v>2-5</v>
      </c>
      <c r="AP773" s="3">
        <v>7</v>
      </c>
      <c r="AQ773" s="14" t="str" cm="1">
        <f t="array" ref="AQ773">_xlfn.IFS(HR_Analytics[[#This Row],[Years Since Last Promotion]]&lt;=2,"0-2",HR_Analytics[[#This Row],[Years Since Last Promotion]]&lt;=5,"2-5",HR_Analytics[[#This Row],[Years Since Last Promotion]]&lt;=10,"5-10",HR_Analytics[[#This Row],[Years Since Last Promotion]]&lt;=15,"10-15")</f>
        <v>5-10</v>
      </c>
      <c r="AR773" s="14">
        <v>0</v>
      </c>
      <c r="AS773" s="3" t="str" cm="1">
        <f t="array" ref="AS7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74" spans="1:45" x14ac:dyDescent="0.25">
      <c r="A774" s="12">
        <v>56</v>
      </c>
      <c r="B774" s="12" t="str" cm="1">
        <f t="array" ref="B774">_xlfn.IFS(HR_Analytics[[#This Row],[Age]]&lt;=30,"Below 30",HR_Analytics[[#This Row],[Age]]&lt;=40,"30-40",HR_Analytics[[#This Row],[Age]]&lt;=60,"40-60")</f>
        <v>40-60</v>
      </c>
      <c r="C774" s="9" t="s">
        <v>17</v>
      </c>
      <c r="D774" s="9" t="s">
        <v>18</v>
      </c>
      <c r="E774" s="9" t="s">
        <v>19</v>
      </c>
      <c r="F774" s="3">
        <v>9</v>
      </c>
      <c r="G774" s="3" t="str" cm="1">
        <f t="array" ref="G774">_xlfn.IFS(HR_Analytics[[#This Row],[Distance From Home]]&lt;=5,"1-5",HR_Analytics[[#This Row],[Distance From Home]]&lt;=10,"5-10",HR_Analytics[[#This Row],[Distance From Home]]&lt;=15,"10-15",HR_Analytics[[#This Row],[Distance From Home]]&lt;=20,"15-20",HR_Analytics[[#This Row],[Distance From Home]]&gt;20,"Above 20")</f>
        <v>5-10</v>
      </c>
      <c r="H774" s="3">
        <v>3</v>
      </c>
      <c r="I774" s="9" t="str">
        <f>VLOOKUP(H774,Mapping!$J$2:$K$6,2,0)</f>
        <v>Bachelors</v>
      </c>
      <c r="J774" s="9" t="s">
        <v>25</v>
      </c>
      <c r="K774" s="3">
        <v>1071</v>
      </c>
      <c r="L774" s="3">
        <v>1</v>
      </c>
      <c r="M774" s="9" t="str">
        <f>VLOOKUP(L774,Mapping!$A$2:$B$5,2,0)</f>
        <v>Very Dissatisfied</v>
      </c>
      <c r="N774" s="9" t="s">
        <v>14</v>
      </c>
      <c r="O774" s="3">
        <v>3</v>
      </c>
      <c r="P774" s="9" t="str">
        <f>VLOOKUP(O774,Mapping!$A$9:$B$12,2,0)</f>
        <v>High</v>
      </c>
      <c r="Q774" s="3">
        <v>1</v>
      </c>
      <c r="R774" s="9" t="str">
        <f>VLOOKUP(Q774,Mapping!$A$16:$B$20,2,0)</f>
        <v>Entry Level</v>
      </c>
      <c r="S774" s="9" t="s">
        <v>21</v>
      </c>
      <c r="T774" s="3">
        <v>3</v>
      </c>
      <c r="U774" s="9" t="str">
        <f>VLOOKUP(T774,Mapping!$E$9:$F$12,2,0)</f>
        <v>Neutral</v>
      </c>
      <c r="V774" s="9" t="s">
        <v>22</v>
      </c>
      <c r="W774" s="5">
        <v>2942</v>
      </c>
      <c r="X774" s="3">
        <v>2</v>
      </c>
      <c r="Y774" s="9" t="s">
        <v>17</v>
      </c>
      <c r="Z774" s="4">
        <v>19</v>
      </c>
      <c r="AA774" s="24">
        <f>HR_Analytics[[#This Row],[Salary Hike]]/100</f>
        <v>0.19</v>
      </c>
      <c r="AB774" s="3">
        <v>3</v>
      </c>
      <c r="AC774" s="9" t="str">
        <f>VLOOKUP(AB774,Mapping!$E$2:$F$3,2,0)</f>
        <v>Excellent</v>
      </c>
      <c r="AD774" s="3">
        <v>2</v>
      </c>
      <c r="AE774" s="9" t="str">
        <f>VLOOKUP(AD774,Mapping!$E$16:$F$19,2,0)</f>
        <v>Dissatisfied</v>
      </c>
      <c r="AF774" s="3">
        <v>1</v>
      </c>
      <c r="AG774" s="3">
        <v>18</v>
      </c>
      <c r="AH774" s="3" t="str" cm="1">
        <f t="array" ref="AH774">_xlfn.IFS(HR_Analytics[[#This Row],[Total Working Years]]&lt;=2,"0-2",HR_Analytics[[#This Row],[Total Working Years]]&lt;=5,"2-5",HR_Analytics[[#This Row],[Total Working Years]]&lt;=10,"5-10",HR_Analytics[[#This Row],[Total Working Years]]&lt;=20,"10-20",HR_Analytics[[#This Row],[Total Working Years]]&lt;=40,"20-40")</f>
        <v>10-20</v>
      </c>
      <c r="AI774" s="3">
        <v>4</v>
      </c>
      <c r="AJ774" s="3">
        <v>3</v>
      </c>
      <c r="AK774" s="9" t="str">
        <f>VLOOKUP(AJ774,Mapping!$J$10:$K$13,2,0)</f>
        <v>Better</v>
      </c>
      <c r="AL774" s="3">
        <v>5</v>
      </c>
      <c r="AM774" s="3" t="str" cm="1">
        <f t="array" ref="AM774">_xlfn.IFS(HR_Analytics[[#This Row],[Years At Company]]&lt;=2,"0-2",HR_Analytics[[#This Row],[Years At Company]]&lt;=5,"2-5",HR_Analytics[[#This Row],[Years At Company]]&lt;=10,"5-10",HR_Analytics[[#This Row],[Years At Company]]&lt;=20,"10-20",HR_Analytics[[#This Row],[Years At Company]]&lt;=40,"20-40")</f>
        <v>2-5</v>
      </c>
      <c r="AN774" s="3">
        <v>4</v>
      </c>
      <c r="AO774" s="3" t="str" cm="1">
        <f t="array" ref="AO774">_xlfn.IFS(HR_Analytics[[#This Row],[Years In Current Role]]&lt;=2,"0-2",HR_Analytics[[#This Row],[Years In Current Role]]&lt;=5,"2-5",HR_Analytics[[#This Row],[Years In Current Role]]&lt;=10,"5-10",HR_Analytics[[#This Row],[Years In Current Role]]&lt;=15,"10-15",HR_Analytics[[#This Row],[Years In Current Role]]&gt;15,"Above 15")</f>
        <v>2-5</v>
      </c>
      <c r="AP774" s="3">
        <v>0</v>
      </c>
      <c r="AQ774" s="14" t="str" cm="1">
        <f t="array" ref="AQ774">_xlfn.IFS(HR_Analytics[[#This Row],[Years Since Last Promotion]]&lt;=2,"0-2",HR_Analytics[[#This Row],[Years Since Last Promotion]]&lt;=5,"2-5",HR_Analytics[[#This Row],[Years Since Last Promotion]]&lt;=10,"5-10",HR_Analytics[[#This Row],[Years Since Last Promotion]]&lt;=15,"10-15")</f>
        <v>0-2</v>
      </c>
      <c r="AR774" s="14">
        <v>3</v>
      </c>
      <c r="AS774" s="3" t="str" cm="1">
        <f t="array" ref="AS7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75" spans="1:45" x14ac:dyDescent="0.25">
      <c r="A775" s="12">
        <v>36</v>
      </c>
      <c r="B775" s="12" t="str" cm="1">
        <f t="array" ref="B775">_xlfn.IFS(HR_Analytics[[#This Row],[Age]]&lt;=30,"Below 30",HR_Analytics[[#This Row],[Age]]&lt;=40,"30-40",HR_Analytics[[#This Row],[Age]]&lt;=60,"40-60")</f>
        <v>30-40</v>
      </c>
      <c r="C775" s="9" t="s">
        <v>17</v>
      </c>
      <c r="D775" s="9" t="s">
        <v>11</v>
      </c>
      <c r="E775" s="9" t="s">
        <v>19</v>
      </c>
      <c r="F775" s="3">
        <v>12</v>
      </c>
      <c r="G775" s="3" t="str" cm="1">
        <f t="array" ref="G775">_xlfn.IFS(HR_Analytics[[#This Row],[Distance From Home]]&lt;=5,"1-5",HR_Analytics[[#This Row],[Distance From Home]]&lt;=10,"5-10",HR_Analytics[[#This Row],[Distance From Home]]&lt;=15,"10-15",HR_Analytics[[#This Row],[Distance From Home]]&lt;=20,"15-20",HR_Analytics[[#This Row],[Distance From Home]]&gt;20,"Above 20")</f>
        <v>10-15</v>
      </c>
      <c r="H775" s="3">
        <v>5</v>
      </c>
      <c r="I775" s="9" t="str">
        <f>VLOOKUP(H775,Mapping!$J$2:$K$6,2,0)</f>
        <v>Doctor</v>
      </c>
      <c r="J775" s="9" t="s">
        <v>25</v>
      </c>
      <c r="K775" s="3">
        <v>1073</v>
      </c>
      <c r="L775" s="3">
        <v>4</v>
      </c>
      <c r="M775" s="9" t="str">
        <f>VLOOKUP(L775,Mapping!$A$2:$B$5,2,0)</f>
        <v>Satisfied</v>
      </c>
      <c r="N775" s="9" t="s">
        <v>14</v>
      </c>
      <c r="O775" s="3">
        <v>2</v>
      </c>
      <c r="P775" s="9" t="str">
        <f>VLOOKUP(O775,Mapping!$A$9:$B$12,2,0)</f>
        <v>Medium</v>
      </c>
      <c r="Q775" s="3">
        <v>3</v>
      </c>
      <c r="R775" s="9" t="str">
        <f>VLOOKUP(Q775,Mapping!$A$16:$B$20,2,0)</f>
        <v>Mid Level</v>
      </c>
      <c r="S775" s="9" t="s">
        <v>27</v>
      </c>
      <c r="T775" s="3">
        <v>4</v>
      </c>
      <c r="U775" s="9" t="str">
        <f>VLOOKUP(T775,Mapping!$E$9:$F$12,2,0)</f>
        <v>Satisfied</v>
      </c>
      <c r="V775" s="9" t="s">
        <v>16</v>
      </c>
      <c r="W775" s="5">
        <v>8858</v>
      </c>
      <c r="X775" s="3">
        <v>0</v>
      </c>
      <c r="Y775" s="9" t="s">
        <v>17</v>
      </c>
      <c r="Z775" s="4">
        <v>11</v>
      </c>
      <c r="AA775" s="24">
        <f>HR_Analytics[[#This Row],[Salary Hike]]/100</f>
        <v>0.11</v>
      </c>
      <c r="AB775" s="3">
        <v>3</v>
      </c>
      <c r="AC775" s="9" t="str">
        <f>VLOOKUP(AB775,Mapping!$E$2:$F$3,2,0)</f>
        <v>Excellent</v>
      </c>
      <c r="AD775" s="3">
        <v>2</v>
      </c>
      <c r="AE775" s="9" t="str">
        <f>VLOOKUP(AD775,Mapping!$E$16:$F$19,2,0)</f>
        <v>Dissatisfied</v>
      </c>
      <c r="AF775" s="3">
        <v>0</v>
      </c>
      <c r="AG775" s="3">
        <v>15</v>
      </c>
      <c r="AH775" s="3" t="str" cm="1">
        <f t="array" ref="AH775">_xlfn.IFS(HR_Analytics[[#This Row],[Total Working Years]]&lt;=2,"0-2",HR_Analytics[[#This Row],[Total Working Years]]&lt;=5,"2-5",HR_Analytics[[#This Row],[Total Working Years]]&lt;=10,"5-10",HR_Analytics[[#This Row],[Total Working Years]]&lt;=20,"10-20",HR_Analytics[[#This Row],[Total Working Years]]&lt;=40,"20-40")</f>
        <v>10-20</v>
      </c>
      <c r="AI775" s="3">
        <v>2</v>
      </c>
      <c r="AJ775" s="3">
        <v>2</v>
      </c>
      <c r="AK775" s="9" t="str">
        <f>VLOOKUP(AJ775,Mapping!$J$10:$K$13,2,0)</f>
        <v>Good</v>
      </c>
      <c r="AL775" s="3">
        <v>14</v>
      </c>
      <c r="AM775" s="3" t="str" cm="1">
        <f t="array" ref="AM775">_xlfn.IFS(HR_Analytics[[#This Row],[Years At Company]]&lt;=2,"0-2",HR_Analytics[[#This Row],[Years At Company]]&lt;=5,"2-5",HR_Analytics[[#This Row],[Years At Company]]&lt;=10,"5-10",HR_Analytics[[#This Row],[Years At Company]]&lt;=20,"10-20",HR_Analytics[[#This Row],[Years At Company]]&lt;=40,"20-40")</f>
        <v>10-20</v>
      </c>
      <c r="AN775" s="3">
        <v>8</v>
      </c>
      <c r="AO775" s="3" t="str" cm="1">
        <f t="array" ref="AO775">_xlfn.IFS(HR_Analytics[[#This Row],[Years In Current Role]]&lt;=2,"0-2",HR_Analytics[[#This Row],[Years In Current Role]]&lt;=5,"2-5",HR_Analytics[[#This Row],[Years In Current Role]]&lt;=10,"5-10",HR_Analytics[[#This Row],[Years In Current Role]]&lt;=15,"10-15",HR_Analytics[[#This Row],[Years In Current Role]]&gt;15,"Above 15")</f>
        <v>5-10</v>
      </c>
      <c r="AP775" s="3">
        <v>7</v>
      </c>
      <c r="AQ775" s="14" t="str" cm="1">
        <f t="array" ref="AQ775">_xlfn.IFS(HR_Analytics[[#This Row],[Years Since Last Promotion]]&lt;=2,"0-2",HR_Analytics[[#This Row],[Years Since Last Promotion]]&lt;=5,"2-5",HR_Analytics[[#This Row],[Years Since Last Promotion]]&lt;=10,"5-10",HR_Analytics[[#This Row],[Years Since Last Promotion]]&lt;=15,"10-15")</f>
        <v>5-10</v>
      </c>
      <c r="AR775" s="14">
        <v>8</v>
      </c>
      <c r="AS775" s="3" t="str" cm="1">
        <f t="array" ref="AS7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76" spans="1:45" x14ac:dyDescent="0.25">
      <c r="A776" s="12">
        <v>55</v>
      </c>
      <c r="B776" s="12" t="str" cm="1">
        <f t="array" ref="B776">_xlfn.IFS(HR_Analytics[[#This Row],[Age]]&lt;=30,"Below 30",HR_Analytics[[#This Row],[Age]]&lt;=40,"30-40",HR_Analytics[[#This Row],[Age]]&lt;=60,"40-60")</f>
        <v>40-60</v>
      </c>
      <c r="C776" s="9" t="s">
        <v>17</v>
      </c>
      <c r="D776" s="9" t="s">
        <v>29</v>
      </c>
      <c r="E776" s="9" t="s">
        <v>19</v>
      </c>
      <c r="F776" s="3">
        <v>2</v>
      </c>
      <c r="G776" s="3" t="str" cm="1">
        <f t="array" ref="G776">_xlfn.IFS(HR_Analytics[[#This Row],[Distance From Home]]&lt;=5,"1-5",HR_Analytics[[#This Row],[Distance From Home]]&lt;=10,"5-10",HR_Analytics[[#This Row],[Distance From Home]]&lt;=15,"10-15",HR_Analytics[[#This Row],[Distance From Home]]&lt;=20,"15-20",HR_Analytics[[#This Row],[Distance From Home]]&gt;20,"Above 20")</f>
        <v>1-5</v>
      </c>
      <c r="H776" s="3">
        <v>1</v>
      </c>
      <c r="I776" s="9" t="str">
        <f>VLOOKUP(H776,Mapping!$J$2:$K$6,2,0)</f>
        <v>Below College</v>
      </c>
      <c r="J776" s="9" t="s">
        <v>25</v>
      </c>
      <c r="K776" s="3">
        <v>1074</v>
      </c>
      <c r="L776" s="3">
        <v>3</v>
      </c>
      <c r="M776" s="9" t="str">
        <f>VLOOKUP(L776,Mapping!$A$2:$B$5,2,0)</f>
        <v>Neutral</v>
      </c>
      <c r="N776" s="9" t="s">
        <v>20</v>
      </c>
      <c r="O776" s="3">
        <v>2</v>
      </c>
      <c r="P776" s="9" t="str">
        <f>VLOOKUP(O776,Mapping!$A$9:$B$12,2,0)</f>
        <v>Medium</v>
      </c>
      <c r="Q776" s="3">
        <v>4</v>
      </c>
      <c r="R776" s="9" t="str">
        <f>VLOOKUP(Q776,Mapping!$A$16:$B$20,2,0)</f>
        <v>Senior</v>
      </c>
      <c r="S776" s="9" t="s">
        <v>30</v>
      </c>
      <c r="T776" s="3">
        <v>1</v>
      </c>
      <c r="U776" s="9" t="str">
        <f>VLOOKUP(T776,Mapping!$E$9:$F$12,2,0)</f>
        <v>Very Dissatisfied</v>
      </c>
      <c r="V776" s="9" t="s">
        <v>16</v>
      </c>
      <c r="W776" s="5">
        <v>16756</v>
      </c>
      <c r="X776" s="3">
        <v>7</v>
      </c>
      <c r="Y776" s="9" t="s">
        <v>17</v>
      </c>
      <c r="Z776" s="4">
        <v>15</v>
      </c>
      <c r="AA776" s="24">
        <f>HR_Analytics[[#This Row],[Salary Hike]]/100</f>
        <v>0.15</v>
      </c>
      <c r="AB776" s="3">
        <v>3</v>
      </c>
      <c r="AC776" s="9" t="str">
        <f>VLOOKUP(AB776,Mapping!$E$2:$F$3,2,0)</f>
        <v>Excellent</v>
      </c>
      <c r="AD776" s="3">
        <v>2</v>
      </c>
      <c r="AE776" s="9" t="str">
        <f>VLOOKUP(AD776,Mapping!$E$16:$F$19,2,0)</f>
        <v>Dissatisfied</v>
      </c>
      <c r="AF776" s="3">
        <v>0</v>
      </c>
      <c r="AG776" s="3">
        <v>31</v>
      </c>
      <c r="AH776" s="3" t="str" cm="1">
        <f t="array" ref="AH776">_xlfn.IFS(HR_Analytics[[#This Row],[Total Working Years]]&lt;=2,"0-2",HR_Analytics[[#This Row],[Total Working Years]]&lt;=5,"2-5",HR_Analytics[[#This Row],[Total Working Years]]&lt;=10,"5-10",HR_Analytics[[#This Row],[Total Working Years]]&lt;=20,"10-20",HR_Analytics[[#This Row],[Total Working Years]]&lt;=40,"20-40")</f>
        <v>20-40</v>
      </c>
      <c r="AI776" s="3">
        <v>3</v>
      </c>
      <c r="AJ776" s="3">
        <v>4</v>
      </c>
      <c r="AK776" s="9" t="str">
        <f>VLOOKUP(AJ776,Mapping!$J$10:$K$13,2,0)</f>
        <v>Best</v>
      </c>
      <c r="AL776" s="3">
        <v>9</v>
      </c>
      <c r="AM776" s="3" t="str" cm="1">
        <f t="array" ref="AM776">_xlfn.IFS(HR_Analytics[[#This Row],[Years At Company]]&lt;=2,"0-2",HR_Analytics[[#This Row],[Years At Company]]&lt;=5,"2-5",HR_Analytics[[#This Row],[Years At Company]]&lt;=10,"5-10",HR_Analytics[[#This Row],[Years At Company]]&lt;=20,"10-20",HR_Analytics[[#This Row],[Years At Company]]&lt;=40,"20-40")</f>
        <v>5-10</v>
      </c>
      <c r="AN776" s="3">
        <v>7</v>
      </c>
      <c r="AO776" s="3" t="str" cm="1">
        <f t="array" ref="AO776">_xlfn.IFS(HR_Analytics[[#This Row],[Years In Current Role]]&lt;=2,"0-2",HR_Analytics[[#This Row],[Years In Current Role]]&lt;=5,"2-5",HR_Analytics[[#This Row],[Years In Current Role]]&lt;=10,"5-10",HR_Analytics[[#This Row],[Years In Current Role]]&lt;=15,"10-15",HR_Analytics[[#This Row],[Years In Current Role]]&gt;15,"Above 15")</f>
        <v>5-10</v>
      </c>
      <c r="AP776" s="3">
        <v>6</v>
      </c>
      <c r="AQ776" s="14" t="str" cm="1">
        <f t="array" ref="AQ776">_xlfn.IFS(HR_Analytics[[#This Row],[Years Since Last Promotion]]&lt;=2,"0-2",HR_Analytics[[#This Row],[Years Since Last Promotion]]&lt;=5,"2-5",HR_Analytics[[#This Row],[Years Since Last Promotion]]&lt;=10,"5-10",HR_Analytics[[#This Row],[Years Since Last Promotion]]&lt;=15,"10-15")</f>
        <v>5-10</v>
      </c>
      <c r="AR776" s="14">
        <v>2</v>
      </c>
      <c r="AS776" s="3" t="str" cm="1">
        <f t="array" ref="AS7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77" spans="1:45" x14ac:dyDescent="0.25">
      <c r="A777" s="12">
        <v>43</v>
      </c>
      <c r="B777" s="12" t="str" cm="1">
        <f t="array" ref="B777">_xlfn.IFS(HR_Analytics[[#This Row],[Age]]&lt;=30,"Below 30",HR_Analytics[[#This Row],[Age]]&lt;=40,"30-40",HR_Analytics[[#This Row],[Age]]&lt;=60,"40-60")</f>
        <v>40-60</v>
      </c>
      <c r="C777" s="9" t="s">
        <v>17</v>
      </c>
      <c r="D777" s="9" t="s">
        <v>11</v>
      </c>
      <c r="E777" s="9" t="s">
        <v>12</v>
      </c>
      <c r="F777" s="3">
        <v>25</v>
      </c>
      <c r="G777" s="3" t="str" cm="1">
        <f t="array" ref="G777">_xlfn.IFS(HR_Analytics[[#This Row],[Distance From Home]]&lt;=5,"1-5",HR_Analytics[[#This Row],[Distance From Home]]&lt;=10,"5-10",HR_Analytics[[#This Row],[Distance From Home]]&lt;=15,"10-15",HR_Analytics[[#This Row],[Distance From Home]]&lt;=20,"15-20",HR_Analytics[[#This Row],[Distance From Home]]&gt;20,"Above 20")</f>
        <v>Above 20</v>
      </c>
      <c r="H777" s="3">
        <v>3</v>
      </c>
      <c r="I777" s="9" t="str">
        <f>VLOOKUP(H777,Mapping!$J$2:$K$6,2,0)</f>
        <v>Bachelors</v>
      </c>
      <c r="J777" s="9" t="s">
        <v>25</v>
      </c>
      <c r="K777" s="3">
        <v>1076</v>
      </c>
      <c r="L777" s="3">
        <v>3</v>
      </c>
      <c r="M777" s="9" t="str">
        <f>VLOOKUP(L777,Mapping!$A$2:$B$5,2,0)</f>
        <v>Neutral</v>
      </c>
      <c r="N777" s="9" t="s">
        <v>20</v>
      </c>
      <c r="O777" s="3">
        <v>2</v>
      </c>
      <c r="P777" s="9" t="str">
        <f>VLOOKUP(O777,Mapping!$A$9:$B$12,2,0)</f>
        <v>Medium</v>
      </c>
      <c r="Q777" s="3">
        <v>3</v>
      </c>
      <c r="R777" s="9" t="str">
        <f>VLOOKUP(Q777,Mapping!$A$16:$B$20,2,0)</f>
        <v>Mid Level</v>
      </c>
      <c r="S777" s="9" t="s">
        <v>15</v>
      </c>
      <c r="T777" s="3">
        <v>4</v>
      </c>
      <c r="U777" s="9" t="str">
        <f>VLOOKUP(T777,Mapping!$E$9:$F$12,2,0)</f>
        <v>Satisfied</v>
      </c>
      <c r="V777" s="9" t="s">
        <v>26</v>
      </c>
      <c r="W777" s="5">
        <v>10798</v>
      </c>
      <c r="X777" s="3">
        <v>5</v>
      </c>
      <c r="Y777" s="9" t="s">
        <v>17</v>
      </c>
      <c r="Z777" s="4">
        <v>13</v>
      </c>
      <c r="AA777" s="24">
        <f>HR_Analytics[[#This Row],[Salary Hike]]/100</f>
        <v>0.13</v>
      </c>
      <c r="AB777" s="3">
        <v>3</v>
      </c>
      <c r="AC777" s="9" t="str">
        <f>VLOOKUP(AB777,Mapping!$E$2:$F$3,2,0)</f>
        <v>Excellent</v>
      </c>
      <c r="AD777" s="3">
        <v>3</v>
      </c>
      <c r="AE777" s="9" t="str">
        <f>VLOOKUP(AD777,Mapping!$E$16:$F$19,2,0)</f>
        <v>Neutral</v>
      </c>
      <c r="AF777" s="3">
        <v>1</v>
      </c>
      <c r="AG777" s="3">
        <v>18</v>
      </c>
      <c r="AH777" s="3" t="str" cm="1">
        <f t="array" ref="AH777">_xlfn.IFS(HR_Analytics[[#This Row],[Total Working Years]]&lt;=2,"0-2",HR_Analytics[[#This Row],[Total Working Years]]&lt;=5,"2-5",HR_Analytics[[#This Row],[Total Working Years]]&lt;=10,"5-10",HR_Analytics[[#This Row],[Total Working Years]]&lt;=20,"10-20",HR_Analytics[[#This Row],[Total Working Years]]&lt;=40,"20-40")</f>
        <v>10-20</v>
      </c>
      <c r="AI777" s="3">
        <v>5</v>
      </c>
      <c r="AJ777" s="3">
        <v>3</v>
      </c>
      <c r="AK777" s="9" t="str">
        <f>VLOOKUP(AJ777,Mapping!$J$10:$K$13,2,0)</f>
        <v>Better</v>
      </c>
      <c r="AL777" s="3">
        <v>1</v>
      </c>
      <c r="AM777" s="3" t="str" cm="1">
        <f t="array" ref="AM777">_xlfn.IFS(HR_Analytics[[#This Row],[Years At Company]]&lt;=2,"0-2",HR_Analytics[[#This Row],[Years At Company]]&lt;=5,"2-5",HR_Analytics[[#This Row],[Years At Company]]&lt;=10,"5-10",HR_Analytics[[#This Row],[Years At Company]]&lt;=20,"10-20",HR_Analytics[[#This Row],[Years At Company]]&lt;=40,"20-40")</f>
        <v>0-2</v>
      </c>
      <c r="AN777" s="3">
        <v>0</v>
      </c>
      <c r="AO777" s="3" t="str" cm="1">
        <f t="array" ref="AO777">_xlfn.IFS(HR_Analytics[[#This Row],[Years In Current Role]]&lt;=2,"0-2",HR_Analytics[[#This Row],[Years In Current Role]]&lt;=5,"2-5",HR_Analytics[[#This Row],[Years In Current Role]]&lt;=10,"5-10",HR_Analytics[[#This Row],[Years In Current Role]]&lt;=15,"10-15",HR_Analytics[[#This Row],[Years In Current Role]]&gt;15,"Above 15")</f>
        <v>0-2</v>
      </c>
      <c r="AP777" s="3">
        <v>0</v>
      </c>
      <c r="AQ777" s="14" t="str" cm="1">
        <f t="array" ref="AQ777">_xlfn.IFS(HR_Analytics[[#This Row],[Years Since Last Promotion]]&lt;=2,"0-2",HR_Analytics[[#This Row],[Years Since Last Promotion]]&lt;=5,"2-5",HR_Analytics[[#This Row],[Years Since Last Promotion]]&lt;=10,"5-10",HR_Analytics[[#This Row],[Years Since Last Promotion]]&lt;=15,"10-15")</f>
        <v>0-2</v>
      </c>
      <c r="AR777" s="14">
        <v>0</v>
      </c>
      <c r="AS777" s="3" t="str" cm="1">
        <f t="array" ref="AS7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78" spans="1:45" x14ac:dyDescent="0.25">
      <c r="A778" s="12">
        <v>20</v>
      </c>
      <c r="B778" s="12" t="str" cm="1">
        <f t="array" ref="B778">_xlfn.IFS(HR_Analytics[[#This Row],[Age]]&lt;=30,"Below 30",HR_Analytics[[#This Row],[Age]]&lt;=40,"30-40",HR_Analytics[[#This Row],[Age]]&lt;=60,"40-60")</f>
        <v>Below 30</v>
      </c>
      <c r="C778" s="9" t="s">
        <v>10</v>
      </c>
      <c r="D778" s="9" t="s">
        <v>18</v>
      </c>
      <c r="E778" s="9" t="s">
        <v>12</v>
      </c>
      <c r="F778" s="3">
        <v>9</v>
      </c>
      <c r="G778" s="3" t="str" cm="1">
        <f t="array" ref="G778">_xlfn.IFS(HR_Analytics[[#This Row],[Distance From Home]]&lt;=5,"1-5",HR_Analytics[[#This Row],[Distance From Home]]&lt;=10,"5-10",HR_Analytics[[#This Row],[Distance From Home]]&lt;=15,"10-15",HR_Analytics[[#This Row],[Distance From Home]]&lt;=20,"15-20",HR_Analytics[[#This Row],[Distance From Home]]&gt;20,"Above 20")</f>
        <v>5-10</v>
      </c>
      <c r="H778" s="3">
        <v>3</v>
      </c>
      <c r="I778" s="9" t="str">
        <f>VLOOKUP(H778,Mapping!$J$2:$K$6,2,0)</f>
        <v>Bachelors</v>
      </c>
      <c r="J778" s="9" t="s">
        <v>33</v>
      </c>
      <c r="K778" s="3">
        <v>1077</v>
      </c>
      <c r="L778" s="3">
        <v>4</v>
      </c>
      <c r="M778" s="9" t="str">
        <f>VLOOKUP(L778,Mapping!$A$2:$B$5,2,0)</f>
        <v>Satisfied</v>
      </c>
      <c r="N778" s="9" t="s">
        <v>14</v>
      </c>
      <c r="O778" s="3">
        <v>3</v>
      </c>
      <c r="P778" s="9" t="str">
        <f>VLOOKUP(O778,Mapping!$A$9:$B$12,2,0)</f>
        <v>High</v>
      </c>
      <c r="Q778" s="3">
        <v>1</v>
      </c>
      <c r="R778" s="9" t="str">
        <f>VLOOKUP(Q778,Mapping!$A$16:$B$20,2,0)</f>
        <v>Entry Level</v>
      </c>
      <c r="S778" s="9" t="s">
        <v>31</v>
      </c>
      <c r="T778" s="3">
        <v>4</v>
      </c>
      <c r="U778" s="9" t="str">
        <f>VLOOKUP(T778,Mapping!$E$9:$F$12,2,0)</f>
        <v>Satisfied</v>
      </c>
      <c r="V778" s="9" t="s">
        <v>16</v>
      </c>
      <c r="W778" s="5">
        <v>2323</v>
      </c>
      <c r="X778" s="3">
        <v>1</v>
      </c>
      <c r="Y778" s="9" t="s">
        <v>10</v>
      </c>
      <c r="Z778" s="4">
        <v>14</v>
      </c>
      <c r="AA778" s="24">
        <f>HR_Analytics[[#This Row],[Salary Hike]]/100</f>
        <v>0.14000000000000001</v>
      </c>
      <c r="AB778" s="3">
        <v>3</v>
      </c>
      <c r="AC778" s="9" t="str">
        <f>VLOOKUP(AB778,Mapping!$E$2:$F$3,2,0)</f>
        <v>Excellent</v>
      </c>
      <c r="AD778" s="3">
        <v>2</v>
      </c>
      <c r="AE778" s="9" t="str">
        <f>VLOOKUP(AD778,Mapping!$E$16:$F$19,2,0)</f>
        <v>Dissatisfied</v>
      </c>
      <c r="AF778" s="3">
        <v>0</v>
      </c>
      <c r="AG778" s="3">
        <v>2</v>
      </c>
      <c r="AH778" s="3" t="str" cm="1">
        <f t="array" ref="AH778">_xlfn.IFS(HR_Analytics[[#This Row],[Total Working Years]]&lt;=2,"0-2",HR_Analytics[[#This Row],[Total Working Years]]&lt;=5,"2-5",HR_Analytics[[#This Row],[Total Working Years]]&lt;=10,"5-10",HR_Analytics[[#This Row],[Total Working Years]]&lt;=20,"10-20",HR_Analytics[[#This Row],[Total Working Years]]&lt;=40,"20-40")</f>
        <v>0-2</v>
      </c>
      <c r="AI778" s="3">
        <v>3</v>
      </c>
      <c r="AJ778" s="3">
        <v>3</v>
      </c>
      <c r="AK778" s="9" t="str">
        <f>VLOOKUP(AJ778,Mapping!$J$10:$K$13,2,0)</f>
        <v>Better</v>
      </c>
      <c r="AL778" s="3">
        <v>2</v>
      </c>
      <c r="AM778" s="3" t="str" cm="1">
        <f t="array" ref="AM778">_xlfn.IFS(HR_Analytics[[#This Row],[Years At Company]]&lt;=2,"0-2",HR_Analytics[[#This Row],[Years At Company]]&lt;=5,"2-5",HR_Analytics[[#This Row],[Years At Company]]&lt;=10,"5-10",HR_Analytics[[#This Row],[Years At Company]]&lt;=20,"10-20",HR_Analytics[[#This Row],[Years At Company]]&lt;=40,"20-40")</f>
        <v>0-2</v>
      </c>
      <c r="AN778" s="3">
        <v>2</v>
      </c>
      <c r="AO778" s="3" t="str" cm="1">
        <f t="array" ref="AO778">_xlfn.IFS(HR_Analytics[[#This Row],[Years In Current Role]]&lt;=2,"0-2",HR_Analytics[[#This Row],[Years In Current Role]]&lt;=5,"2-5",HR_Analytics[[#This Row],[Years In Current Role]]&lt;=10,"5-10",HR_Analytics[[#This Row],[Years In Current Role]]&lt;=15,"10-15",HR_Analytics[[#This Row],[Years In Current Role]]&gt;15,"Above 15")</f>
        <v>0-2</v>
      </c>
      <c r="AP778" s="3">
        <v>0</v>
      </c>
      <c r="AQ778" s="14" t="str" cm="1">
        <f t="array" ref="AQ778">_xlfn.IFS(HR_Analytics[[#This Row],[Years Since Last Promotion]]&lt;=2,"0-2",HR_Analytics[[#This Row],[Years Since Last Promotion]]&lt;=5,"2-5",HR_Analytics[[#This Row],[Years Since Last Promotion]]&lt;=10,"5-10",HR_Analytics[[#This Row],[Years Since Last Promotion]]&lt;=15,"10-15")</f>
        <v>0-2</v>
      </c>
      <c r="AR778" s="14">
        <v>2</v>
      </c>
      <c r="AS778" s="3" t="str" cm="1">
        <f t="array" ref="AS7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79" spans="1:45" x14ac:dyDescent="0.25">
      <c r="A779" s="12">
        <v>21</v>
      </c>
      <c r="B779" s="12" t="str" cm="1">
        <f t="array" ref="B779">_xlfn.IFS(HR_Analytics[[#This Row],[Age]]&lt;=30,"Below 30",HR_Analytics[[#This Row],[Age]]&lt;=40,"30-40",HR_Analytics[[#This Row],[Age]]&lt;=60,"40-60")</f>
        <v>Below 30</v>
      </c>
      <c r="C779" s="9" t="s">
        <v>10</v>
      </c>
      <c r="D779" s="9" t="s">
        <v>11</v>
      </c>
      <c r="E779" s="9" t="s">
        <v>19</v>
      </c>
      <c r="F779" s="3">
        <v>10</v>
      </c>
      <c r="G779" s="3" t="str" cm="1">
        <f t="array" ref="G779">_xlfn.IFS(HR_Analytics[[#This Row],[Distance From Home]]&lt;=5,"1-5",HR_Analytics[[#This Row],[Distance From Home]]&lt;=10,"5-10",HR_Analytics[[#This Row],[Distance From Home]]&lt;=15,"10-15",HR_Analytics[[#This Row],[Distance From Home]]&lt;=20,"15-20",HR_Analytics[[#This Row],[Distance From Home]]&gt;20,"Above 20")</f>
        <v>5-10</v>
      </c>
      <c r="H779" s="3">
        <v>3</v>
      </c>
      <c r="I779" s="9" t="str">
        <f>VLOOKUP(H779,Mapping!$J$2:$K$6,2,0)</f>
        <v>Bachelors</v>
      </c>
      <c r="J779" s="9" t="s">
        <v>13</v>
      </c>
      <c r="K779" s="3">
        <v>1079</v>
      </c>
      <c r="L779" s="3">
        <v>3</v>
      </c>
      <c r="M779" s="9" t="str">
        <f>VLOOKUP(L779,Mapping!$A$2:$B$5,2,0)</f>
        <v>Neutral</v>
      </c>
      <c r="N779" s="9" t="s">
        <v>14</v>
      </c>
      <c r="O779" s="3">
        <v>2</v>
      </c>
      <c r="P779" s="9" t="str">
        <f>VLOOKUP(O779,Mapping!$A$9:$B$12,2,0)</f>
        <v>Medium</v>
      </c>
      <c r="Q779" s="3">
        <v>1</v>
      </c>
      <c r="R779" s="9" t="str">
        <f>VLOOKUP(Q779,Mapping!$A$16:$B$20,2,0)</f>
        <v>Entry Level</v>
      </c>
      <c r="S779" s="9" t="s">
        <v>24</v>
      </c>
      <c r="T779" s="3">
        <v>1</v>
      </c>
      <c r="U779" s="9" t="str">
        <f>VLOOKUP(T779,Mapping!$E$9:$F$12,2,0)</f>
        <v>Very Dissatisfied</v>
      </c>
      <c r="V779" s="9" t="s">
        <v>16</v>
      </c>
      <c r="W779" s="5">
        <v>1416</v>
      </c>
      <c r="X779" s="3">
        <v>1</v>
      </c>
      <c r="Y779" s="9" t="s">
        <v>17</v>
      </c>
      <c r="Z779" s="4">
        <v>13</v>
      </c>
      <c r="AA779" s="24">
        <f>HR_Analytics[[#This Row],[Salary Hike]]/100</f>
        <v>0.13</v>
      </c>
      <c r="AB779" s="3">
        <v>3</v>
      </c>
      <c r="AC779" s="9" t="str">
        <f>VLOOKUP(AB779,Mapping!$E$2:$F$3,2,0)</f>
        <v>Excellent</v>
      </c>
      <c r="AD779" s="3">
        <v>1</v>
      </c>
      <c r="AE779" s="9" t="str">
        <f>VLOOKUP(AD779,Mapping!$E$16:$F$19,2,0)</f>
        <v>Very Dissatisfied</v>
      </c>
      <c r="AF779" s="3">
        <v>0</v>
      </c>
      <c r="AG779" s="3">
        <v>1</v>
      </c>
      <c r="AH779" s="3" t="str" cm="1">
        <f t="array" ref="AH779">_xlfn.IFS(HR_Analytics[[#This Row],[Total Working Years]]&lt;=2,"0-2",HR_Analytics[[#This Row],[Total Working Years]]&lt;=5,"2-5",HR_Analytics[[#This Row],[Total Working Years]]&lt;=10,"5-10",HR_Analytics[[#This Row],[Total Working Years]]&lt;=20,"10-20",HR_Analytics[[#This Row],[Total Working Years]]&lt;=40,"20-40")</f>
        <v>0-2</v>
      </c>
      <c r="AI779" s="3">
        <v>6</v>
      </c>
      <c r="AJ779" s="3">
        <v>2</v>
      </c>
      <c r="AK779" s="9" t="str">
        <f>VLOOKUP(AJ779,Mapping!$J$10:$K$13,2,0)</f>
        <v>Good</v>
      </c>
      <c r="AL779" s="3">
        <v>1</v>
      </c>
      <c r="AM779" s="3" t="str" cm="1">
        <f t="array" ref="AM779">_xlfn.IFS(HR_Analytics[[#This Row],[Years At Company]]&lt;=2,"0-2",HR_Analytics[[#This Row],[Years At Company]]&lt;=5,"2-5",HR_Analytics[[#This Row],[Years At Company]]&lt;=10,"5-10",HR_Analytics[[#This Row],[Years At Company]]&lt;=20,"10-20",HR_Analytics[[#This Row],[Years At Company]]&lt;=40,"20-40")</f>
        <v>0-2</v>
      </c>
      <c r="AN779" s="3">
        <v>0</v>
      </c>
      <c r="AO779" s="3" t="str" cm="1">
        <f t="array" ref="AO779">_xlfn.IFS(HR_Analytics[[#This Row],[Years In Current Role]]&lt;=2,"0-2",HR_Analytics[[#This Row],[Years In Current Role]]&lt;=5,"2-5",HR_Analytics[[#This Row],[Years In Current Role]]&lt;=10,"5-10",HR_Analytics[[#This Row],[Years In Current Role]]&lt;=15,"10-15",HR_Analytics[[#This Row],[Years In Current Role]]&gt;15,"Above 15")</f>
        <v>0-2</v>
      </c>
      <c r="AP779" s="3">
        <v>1</v>
      </c>
      <c r="AQ779" s="14" t="str" cm="1">
        <f t="array" ref="AQ779">_xlfn.IFS(HR_Analytics[[#This Row],[Years Since Last Promotion]]&lt;=2,"0-2",HR_Analytics[[#This Row],[Years Since Last Promotion]]&lt;=5,"2-5",HR_Analytics[[#This Row],[Years Since Last Promotion]]&lt;=10,"5-10",HR_Analytics[[#This Row],[Years Since Last Promotion]]&lt;=15,"10-15")</f>
        <v>0-2</v>
      </c>
      <c r="AR779" s="14">
        <v>0</v>
      </c>
      <c r="AS779" s="3" t="str" cm="1">
        <f t="array" ref="AS7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80" spans="1:45" x14ac:dyDescent="0.25">
      <c r="A780" s="12">
        <v>46</v>
      </c>
      <c r="B780" s="12" t="str" cm="1">
        <f t="array" ref="B780">_xlfn.IFS(HR_Analytics[[#This Row],[Age]]&lt;=30,"Below 30",HR_Analytics[[#This Row],[Age]]&lt;=40,"30-40",HR_Analytics[[#This Row],[Age]]&lt;=60,"40-60")</f>
        <v>40-60</v>
      </c>
      <c r="C780" s="9" t="s">
        <v>17</v>
      </c>
      <c r="D780" s="9" t="s">
        <v>11</v>
      </c>
      <c r="E780" s="9" t="s">
        <v>19</v>
      </c>
      <c r="F780" s="3">
        <v>8</v>
      </c>
      <c r="G780" s="3" t="str" cm="1">
        <f t="array" ref="G780">_xlfn.IFS(HR_Analytics[[#This Row],[Distance From Home]]&lt;=5,"1-5",HR_Analytics[[#This Row],[Distance From Home]]&lt;=10,"5-10",HR_Analytics[[#This Row],[Distance From Home]]&lt;=15,"10-15",HR_Analytics[[#This Row],[Distance From Home]]&lt;=20,"15-20",HR_Analytics[[#This Row],[Distance From Home]]&gt;20,"Above 20")</f>
        <v>5-10</v>
      </c>
      <c r="H780" s="3">
        <v>4</v>
      </c>
      <c r="I780" s="9" t="str">
        <f>VLOOKUP(H780,Mapping!$J$2:$K$6,2,0)</f>
        <v>Masters</v>
      </c>
      <c r="J780" s="9" t="s">
        <v>13</v>
      </c>
      <c r="K780" s="3">
        <v>1080</v>
      </c>
      <c r="L780" s="3">
        <v>4</v>
      </c>
      <c r="M780" s="9" t="str">
        <f>VLOOKUP(L780,Mapping!$A$2:$B$5,2,0)</f>
        <v>Satisfied</v>
      </c>
      <c r="N780" s="9" t="s">
        <v>14</v>
      </c>
      <c r="O780" s="3">
        <v>2</v>
      </c>
      <c r="P780" s="9" t="str">
        <f>VLOOKUP(O780,Mapping!$A$9:$B$12,2,0)</f>
        <v>Medium</v>
      </c>
      <c r="Q780" s="3">
        <v>2</v>
      </c>
      <c r="R780" s="9" t="str">
        <f>VLOOKUP(Q780,Mapping!$A$16:$B$20,2,0)</f>
        <v>Junior</v>
      </c>
      <c r="S780" s="9" t="s">
        <v>21</v>
      </c>
      <c r="T780" s="3">
        <v>1</v>
      </c>
      <c r="U780" s="9" t="str">
        <f>VLOOKUP(T780,Mapping!$E$9:$F$12,2,0)</f>
        <v>Very Dissatisfied</v>
      </c>
      <c r="V780" s="9" t="s">
        <v>26</v>
      </c>
      <c r="W780" s="5">
        <v>4615</v>
      </c>
      <c r="X780" s="3">
        <v>8</v>
      </c>
      <c r="Y780" s="9" t="s">
        <v>10</v>
      </c>
      <c r="Z780" s="4">
        <v>23</v>
      </c>
      <c r="AA780" s="24">
        <f>HR_Analytics[[#This Row],[Salary Hike]]/100</f>
        <v>0.23</v>
      </c>
      <c r="AB780" s="3">
        <v>4</v>
      </c>
      <c r="AC780" s="9" t="str">
        <f>VLOOKUP(AB780,Mapping!$E$2:$F$3,2,0)</f>
        <v>Outstanding</v>
      </c>
      <c r="AD780" s="3">
        <v>1</v>
      </c>
      <c r="AE780" s="9" t="str">
        <f>VLOOKUP(AD780,Mapping!$E$16:$F$19,2,0)</f>
        <v>Very Dissatisfied</v>
      </c>
      <c r="AF780" s="3">
        <v>3</v>
      </c>
      <c r="AG780" s="3">
        <v>19</v>
      </c>
      <c r="AH780" s="3" t="str" cm="1">
        <f t="array" ref="AH780">_xlfn.IFS(HR_Analytics[[#This Row],[Total Working Years]]&lt;=2,"0-2",HR_Analytics[[#This Row],[Total Working Years]]&lt;=5,"2-5",HR_Analytics[[#This Row],[Total Working Years]]&lt;=10,"5-10",HR_Analytics[[#This Row],[Total Working Years]]&lt;=20,"10-20",HR_Analytics[[#This Row],[Total Working Years]]&lt;=40,"20-40")</f>
        <v>10-20</v>
      </c>
      <c r="AI780" s="3">
        <v>2</v>
      </c>
      <c r="AJ780" s="3">
        <v>3</v>
      </c>
      <c r="AK780" s="9" t="str">
        <f>VLOOKUP(AJ780,Mapping!$J$10:$K$13,2,0)</f>
        <v>Better</v>
      </c>
      <c r="AL780" s="3">
        <v>16</v>
      </c>
      <c r="AM780" s="3" t="str" cm="1">
        <f t="array" ref="AM780">_xlfn.IFS(HR_Analytics[[#This Row],[Years At Company]]&lt;=2,"0-2",HR_Analytics[[#This Row],[Years At Company]]&lt;=5,"2-5",HR_Analytics[[#This Row],[Years At Company]]&lt;=10,"5-10",HR_Analytics[[#This Row],[Years At Company]]&lt;=20,"10-20",HR_Analytics[[#This Row],[Years At Company]]&lt;=40,"20-40")</f>
        <v>10-20</v>
      </c>
      <c r="AN780" s="3">
        <v>13</v>
      </c>
      <c r="AO780" s="3" t="str" cm="1">
        <f t="array" ref="AO780">_xlfn.IFS(HR_Analytics[[#This Row],[Years In Current Role]]&lt;=2,"0-2",HR_Analytics[[#This Row],[Years In Current Role]]&lt;=5,"2-5",HR_Analytics[[#This Row],[Years In Current Role]]&lt;=10,"5-10",HR_Analytics[[#This Row],[Years In Current Role]]&lt;=15,"10-15",HR_Analytics[[#This Row],[Years In Current Role]]&gt;15,"Above 15")</f>
        <v>10-15</v>
      </c>
      <c r="AP780" s="3">
        <v>1</v>
      </c>
      <c r="AQ780" s="14" t="str" cm="1">
        <f t="array" ref="AQ780">_xlfn.IFS(HR_Analytics[[#This Row],[Years Since Last Promotion]]&lt;=2,"0-2",HR_Analytics[[#This Row],[Years Since Last Promotion]]&lt;=5,"2-5",HR_Analytics[[#This Row],[Years Since Last Promotion]]&lt;=10,"5-10",HR_Analytics[[#This Row],[Years Since Last Promotion]]&lt;=15,"10-15")</f>
        <v>0-2</v>
      </c>
      <c r="AR780" s="14">
        <v>7</v>
      </c>
      <c r="AS780" s="3" t="str" cm="1">
        <f t="array" ref="AS7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81" spans="1:45" x14ac:dyDescent="0.25">
      <c r="A781" s="12">
        <v>51</v>
      </c>
      <c r="B781" s="12" t="str" cm="1">
        <f t="array" ref="B781">_xlfn.IFS(HR_Analytics[[#This Row],[Age]]&lt;=30,"Below 30",HR_Analytics[[#This Row],[Age]]&lt;=40,"30-40",HR_Analytics[[#This Row],[Age]]&lt;=60,"40-60")</f>
        <v>40-60</v>
      </c>
      <c r="C781" s="9" t="s">
        <v>10</v>
      </c>
      <c r="D781" s="9" t="s">
        <v>11</v>
      </c>
      <c r="E781" s="9" t="s">
        <v>19</v>
      </c>
      <c r="F781" s="3">
        <v>4</v>
      </c>
      <c r="G781" s="3" t="str" cm="1">
        <f t="array" ref="G781">_xlfn.IFS(HR_Analytics[[#This Row],[Distance From Home]]&lt;=5,"1-5",HR_Analytics[[#This Row],[Distance From Home]]&lt;=10,"5-10",HR_Analytics[[#This Row],[Distance From Home]]&lt;=15,"10-15",HR_Analytics[[#This Row],[Distance From Home]]&lt;=20,"15-20",HR_Analytics[[#This Row],[Distance From Home]]&gt;20,"Above 20")</f>
        <v>1-5</v>
      </c>
      <c r="H781" s="3">
        <v>4</v>
      </c>
      <c r="I781" s="9" t="str">
        <f>VLOOKUP(H781,Mapping!$J$2:$K$6,2,0)</f>
        <v>Masters</v>
      </c>
      <c r="J781" s="9" t="s">
        <v>13</v>
      </c>
      <c r="K781" s="3">
        <v>1081</v>
      </c>
      <c r="L781" s="3">
        <v>1</v>
      </c>
      <c r="M781" s="9" t="str">
        <f>VLOOKUP(L781,Mapping!$A$2:$B$5,2,0)</f>
        <v>Very Dissatisfied</v>
      </c>
      <c r="N781" s="9" t="s">
        <v>20</v>
      </c>
      <c r="O781" s="3">
        <v>3</v>
      </c>
      <c r="P781" s="9" t="str">
        <f>VLOOKUP(O781,Mapping!$A$9:$B$12,2,0)</f>
        <v>High</v>
      </c>
      <c r="Q781" s="3">
        <v>1</v>
      </c>
      <c r="R781" s="9" t="str">
        <f>VLOOKUP(Q781,Mapping!$A$16:$B$20,2,0)</f>
        <v>Entry Level</v>
      </c>
      <c r="S781" s="9" t="s">
        <v>21</v>
      </c>
      <c r="T781" s="3">
        <v>3</v>
      </c>
      <c r="U781" s="9" t="str">
        <f>VLOOKUP(T781,Mapping!$E$9:$F$12,2,0)</f>
        <v>Neutral</v>
      </c>
      <c r="V781" s="9" t="s">
        <v>22</v>
      </c>
      <c r="W781" s="5">
        <v>2461</v>
      </c>
      <c r="X781" s="3">
        <v>9</v>
      </c>
      <c r="Y781" s="9" t="s">
        <v>10</v>
      </c>
      <c r="Z781" s="4">
        <v>12</v>
      </c>
      <c r="AA781" s="24">
        <f>HR_Analytics[[#This Row],[Salary Hike]]/100</f>
        <v>0.12</v>
      </c>
      <c r="AB781" s="3">
        <v>3</v>
      </c>
      <c r="AC781" s="9" t="str">
        <f>VLOOKUP(AB781,Mapping!$E$2:$F$3,2,0)</f>
        <v>Excellent</v>
      </c>
      <c r="AD781" s="3">
        <v>3</v>
      </c>
      <c r="AE781" s="9" t="str">
        <f>VLOOKUP(AD781,Mapping!$E$16:$F$19,2,0)</f>
        <v>Neutral</v>
      </c>
      <c r="AF781" s="3">
        <v>3</v>
      </c>
      <c r="AG781" s="3">
        <v>18</v>
      </c>
      <c r="AH781" s="3" t="str" cm="1">
        <f t="array" ref="AH781">_xlfn.IFS(HR_Analytics[[#This Row],[Total Working Years]]&lt;=2,"0-2",HR_Analytics[[#This Row],[Total Working Years]]&lt;=5,"2-5",HR_Analytics[[#This Row],[Total Working Years]]&lt;=10,"5-10",HR_Analytics[[#This Row],[Total Working Years]]&lt;=20,"10-20",HR_Analytics[[#This Row],[Total Working Years]]&lt;=40,"20-40")</f>
        <v>10-20</v>
      </c>
      <c r="AI781" s="3">
        <v>2</v>
      </c>
      <c r="AJ781" s="3">
        <v>4</v>
      </c>
      <c r="AK781" s="9" t="str">
        <f>VLOOKUP(AJ781,Mapping!$J$10:$K$13,2,0)</f>
        <v>Best</v>
      </c>
      <c r="AL781" s="3">
        <v>10</v>
      </c>
      <c r="AM781" s="3" t="str" cm="1">
        <f t="array" ref="AM781">_xlfn.IFS(HR_Analytics[[#This Row],[Years At Company]]&lt;=2,"0-2",HR_Analytics[[#This Row],[Years At Company]]&lt;=5,"2-5",HR_Analytics[[#This Row],[Years At Company]]&lt;=10,"5-10",HR_Analytics[[#This Row],[Years At Company]]&lt;=20,"10-20",HR_Analytics[[#This Row],[Years At Company]]&lt;=40,"20-40")</f>
        <v>5-10</v>
      </c>
      <c r="AN781" s="3">
        <v>0</v>
      </c>
      <c r="AO781" s="3" t="str" cm="1">
        <f t="array" ref="AO781">_xlfn.IFS(HR_Analytics[[#This Row],[Years In Current Role]]&lt;=2,"0-2",HR_Analytics[[#This Row],[Years In Current Role]]&lt;=5,"2-5",HR_Analytics[[#This Row],[Years In Current Role]]&lt;=10,"5-10",HR_Analytics[[#This Row],[Years In Current Role]]&lt;=15,"10-15",HR_Analytics[[#This Row],[Years In Current Role]]&gt;15,"Above 15")</f>
        <v>0-2</v>
      </c>
      <c r="AP781" s="3">
        <v>2</v>
      </c>
      <c r="AQ781" s="14" t="str" cm="1">
        <f t="array" ref="AQ781">_xlfn.IFS(HR_Analytics[[#This Row],[Years Since Last Promotion]]&lt;=2,"0-2",HR_Analytics[[#This Row],[Years Since Last Promotion]]&lt;=5,"2-5",HR_Analytics[[#This Row],[Years Since Last Promotion]]&lt;=10,"5-10",HR_Analytics[[#This Row],[Years Since Last Promotion]]&lt;=15,"10-15")</f>
        <v>0-2</v>
      </c>
      <c r="AR781" s="14">
        <v>7</v>
      </c>
      <c r="AS781" s="3" t="str" cm="1">
        <f t="array" ref="AS7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82" spans="1:45" x14ac:dyDescent="0.25">
      <c r="A782" s="12">
        <v>28</v>
      </c>
      <c r="B782" s="12" t="str" cm="1">
        <f t="array" ref="B782">_xlfn.IFS(HR_Analytics[[#This Row],[Age]]&lt;=30,"Below 30",HR_Analytics[[#This Row],[Age]]&lt;=40,"30-40",HR_Analytics[[#This Row],[Age]]&lt;=60,"40-60")</f>
        <v>Below 30</v>
      </c>
      <c r="C782" s="9" t="s">
        <v>10</v>
      </c>
      <c r="D782" s="9" t="s">
        <v>29</v>
      </c>
      <c r="E782" s="9" t="s">
        <v>19</v>
      </c>
      <c r="F782" s="3">
        <v>24</v>
      </c>
      <c r="G782" s="3" t="str" cm="1">
        <f t="array" ref="G782">_xlfn.IFS(HR_Analytics[[#This Row],[Distance From Home]]&lt;=5,"1-5",HR_Analytics[[#This Row],[Distance From Home]]&lt;=10,"5-10",HR_Analytics[[#This Row],[Distance From Home]]&lt;=15,"10-15",HR_Analytics[[#This Row],[Distance From Home]]&lt;=20,"15-20",HR_Analytics[[#This Row],[Distance From Home]]&gt;20,"Above 20")</f>
        <v>Above 20</v>
      </c>
      <c r="H782" s="3">
        <v>2</v>
      </c>
      <c r="I782" s="9" t="str">
        <f>VLOOKUP(H782,Mapping!$J$2:$K$6,2,0)</f>
        <v>College</v>
      </c>
      <c r="J782" s="9" t="s">
        <v>34</v>
      </c>
      <c r="K782" s="3">
        <v>1082</v>
      </c>
      <c r="L782" s="3">
        <v>2</v>
      </c>
      <c r="M782" s="9" t="str">
        <f>VLOOKUP(L782,Mapping!$A$2:$B$5,2,0)</f>
        <v>Dissatisfied</v>
      </c>
      <c r="N782" s="9" t="s">
        <v>20</v>
      </c>
      <c r="O782" s="3">
        <v>2</v>
      </c>
      <c r="P782" s="9" t="str">
        <f>VLOOKUP(O782,Mapping!$A$9:$B$12,2,0)</f>
        <v>Medium</v>
      </c>
      <c r="Q782" s="3">
        <v>3</v>
      </c>
      <c r="R782" s="9" t="str">
        <f>VLOOKUP(Q782,Mapping!$A$16:$B$20,2,0)</f>
        <v>Mid Level</v>
      </c>
      <c r="S782" s="9" t="s">
        <v>28</v>
      </c>
      <c r="T782" s="3">
        <v>1</v>
      </c>
      <c r="U782" s="9" t="str">
        <f>VLOOKUP(T782,Mapping!$E$9:$F$12,2,0)</f>
        <v>Very Dissatisfied</v>
      </c>
      <c r="V782" s="9" t="s">
        <v>16</v>
      </c>
      <c r="W782" s="5">
        <v>8722</v>
      </c>
      <c r="X782" s="3">
        <v>1</v>
      </c>
      <c r="Y782" s="9" t="s">
        <v>17</v>
      </c>
      <c r="Z782" s="4">
        <v>12</v>
      </c>
      <c r="AA782" s="24">
        <f>HR_Analytics[[#This Row],[Salary Hike]]/100</f>
        <v>0.12</v>
      </c>
      <c r="AB782" s="3">
        <v>3</v>
      </c>
      <c r="AC782" s="9" t="str">
        <f>VLOOKUP(AB782,Mapping!$E$2:$F$3,2,0)</f>
        <v>Excellent</v>
      </c>
      <c r="AD782" s="3">
        <v>1</v>
      </c>
      <c r="AE782" s="9" t="str">
        <f>VLOOKUP(AD782,Mapping!$E$16:$F$19,2,0)</f>
        <v>Very Dissatisfied</v>
      </c>
      <c r="AF782" s="3">
        <v>0</v>
      </c>
      <c r="AG782" s="3">
        <v>10</v>
      </c>
      <c r="AH782" s="3" t="str" cm="1">
        <f t="array" ref="AH782">_xlfn.IFS(HR_Analytics[[#This Row],[Total Working Years]]&lt;=2,"0-2",HR_Analytics[[#This Row],[Total Working Years]]&lt;=5,"2-5",HR_Analytics[[#This Row],[Total Working Years]]&lt;=10,"5-10",HR_Analytics[[#This Row],[Total Working Years]]&lt;=20,"10-20",HR_Analytics[[#This Row],[Total Working Years]]&lt;=40,"20-40")</f>
        <v>5-10</v>
      </c>
      <c r="AI782" s="3">
        <v>2</v>
      </c>
      <c r="AJ782" s="3">
        <v>2</v>
      </c>
      <c r="AK782" s="9" t="str">
        <f>VLOOKUP(AJ782,Mapping!$J$10:$K$13,2,0)</f>
        <v>Good</v>
      </c>
      <c r="AL782" s="3">
        <v>10</v>
      </c>
      <c r="AM782" s="3" t="str" cm="1">
        <f t="array" ref="AM782">_xlfn.IFS(HR_Analytics[[#This Row],[Years At Company]]&lt;=2,"0-2",HR_Analytics[[#This Row],[Years At Company]]&lt;=5,"2-5",HR_Analytics[[#This Row],[Years At Company]]&lt;=10,"5-10",HR_Analytics[[#This Row],[Years At Company]]&lt;=20,"10-20",HR_Analytics[[#This Row],[Years At Company]]&lt;=40,"20-40")</f>
        <v>5-10</v>
      </c>
      <c r="AN782" s="3">
        <v>7</v>
      </c>
      <c r="AO782" s="3" t="str" cm="1">
        <f t="array" ref="AO782">_xlfn.IFS(HR_Analytics[[#This Row],[Years In Current Role]]&lt;=2,"0-2",HR_Analytics[[#This Row],[Years In Current Role]]&lt;=5,"2-5",HR_Analytics[[#This Row],[Years In Current Role]]&lt;=10,"5-10",HR_Analytics[[#This Row],[Years In Current Role]]&lt;=15,"10-15",HR_Analytics[[#This Row],[Years In Current Role]]&gt;15,"Above 15")</f>
        <v>5-10</v>
      </c>
      <c r="AP782" s="3">
        <v>1</v>
      </c>
      <c r="AQ782" s="14" t="str" cm="1">
        <f t="array" ref="AQ782">_xlfn.IFS(HR_Analytics[[#This Row],[Years Since Last Promotion]]&lt;=2,"0-2",HR_Analytics[[#This Row],[Years Since Last Promotion]]&lt;=5,"2-5",HR_Analytics[[#This Row],[Years Since Last Promotion]]&lt;=10,"5-10",HR_Analytics[[#This Row],[Years Since Last Promotion]]&lt;=15,"10-15")</f>
        <v>0-2</v>
      </c>
      <c r="AR782" s="14">
        <v>9</v>
      </c>
      <c r="AS782" s="3" t="str" cm="1">
        <f t="array" ref="AS7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83" spans="1:45" x14ac:dyDescent="0.25">
      <c r="A783" s="12">
        <v>26</v>
      </c>
      <c r="B783" s="12" t="str" cm="1">
        <f t="array" ref="B783">_xlfn.IFS(HR_Analytics[[#This Row],[Age]]&lt;=30,"Below 30",HR_Analytics[[#This Row],[Age]]&lt;=40,"30-40",HR_Analytics[[#This Row],[Age]]&lt;=60,"40-60")</f>
        <v>Below 30</v>
      </c>
      <c r="C783" s="9" t="s">
        <v>17</v>
      </c>
      <c r="D783" s="9" t="s">
        <v>11</v>
      </c>
      <c r="E783" s="9" t="s">
        <v>19</v>
      </c>
      <c r="F783" s="3">
        <v>1</v>
      </c>
      <c r="G783" s="3" t="str" cm="1">
        <f t="array" ref="G783">_xlfn.IFS(HR_Analytics[[#This Row],[Distance From Home]]&lt;=5,"1-5",HR_Analytics[[#This Row],[Distance From Home]]&lt;=10,"5-10",HR_Analytics[[#This Row],[Distance From Home]]&lt;=15,"10-15",HR_Analytics[[#This Row],[Distance From Home]]&lt;=20,"15-20",HR_Analytics[[#This Row],[Distance From Home]]&gt;20,"Above 20")</f>
        <v>1-5</v>
      </c>
      <c r="H783" s="3">
        <v>2</v>
      </c>
      <c r="I783" s="9" t="str">
        <f>VLOOKUP(H783,Mapping!$J$2:$K$6,2,0)</f>
        <v>College</v>
      </c>
      <c r="J783" s="9" t="s">
        <v>25</v>
      </c>
      <c r="K783" s="3">
        <v>1083</v>
      </c>
      <c r="L783" s="3">
        <v>1</v>
      </c>
      <c r="M783" s="9" t="str">
        <f>VLOOKUP(L783,Mapping!$A$2:$B$5,2,0)</f>
        <v>Very Dissatisfied</v>
      </c>
      <c r="N783" s="9" t="s">
        <v>20</v>
      </c>
      <c r="O783" s="3">
        <v>2</v>
      </c>
      <c r="P783" s="9" t="str">
        <f>VLOOKUP(O783,Mapping!$A$9:$B$12,2,0)</f>
        <v>Medium</v>
      </c>
      <c r="Q783" s="3">
        <v>1</v>
      </c>
      <c r="R783" s="9" t="str">
        <f>VLOOKUP(Q783,Mapping!$A$16:$B$20,2,0)</f>
        <v>Entry Level</v>
      </c>
      <c r="S783" s="9" t="s">
        <v>24</v>
      </c>
      <c r="T783" s="3">
        <v>1</v>
      </c>
      <c r="U783" s="9" t="str">
        <f>VLOOKUP(T783,Mapping!$E$9:$F$12,2,0)</f>
        <v>Very Dissatisfied</v>
      </c>
      <c r="V783" s="9" t="s">
        <v>22</v>
      </c>
      <c r="W783" s="5">
        <v>3955</v>
      </c>
      <c r="X783" s="3">
        <v>1</v>
      </c>
      <c r="Y783" s="9" t="s">
        <v>17</v>
      </c>
      <c r="Z783" s="4">
        <v>16</v>
      </c>
      <c r="AA783" s="24">
        <f>HR_Analytics[[#This Row],[Salary Hike]]/100</f>
        <v>0.16</v>
      </c>
      <c r="AB783" s="3">
        <v>3</v>
      </c>
      <c r="AC783" s="9" t="str">
        <f>VLOOKUP(AB783,Mapping!$E$2:$F$3,2,0)</f>
        <v>Excellent</v>
      </c>
      <c r="AD783" s="3">
        <v>1</v>
      </c>
      <c r="AE783" s="9" t="str">
        <f>VLOOKUP(AD783,Mapping!$E$16:$F$19,2,0)</f>
        <v>Very Dissatisfied</v>
      </c>
      <c r="AF783" s="3">
        <v>2</v>
      </c>
      <c r="AG783" s="3">
        <v>6</v>
      </c>
      <c r="AH783" s="3" t="str" cm="1">
        <f t="array" ref="AH783">_xlfn.IFS(HR_Analytics[[#This Row],[Total Working Years]]&lt;=2,"0-2",HR_Analytics[[#This Row],[Total Working Years]]&lt;=5,"2-5",HR_Analytics[[#This Row],[Total Working Years]]&lt;=10,"5-10",HR_Analytics[[#This Row],[Total Working Years]]&lt;=20,"10-20",HR_Analytics[[#This Row],[Total Working Years]]&lt;=40,"20-40")</f>
        <v>5-10</v>
      </c>
      <c r="AI783" s="3">
        <v>2</v>
      </c>
      <c r="AJ783" s="3">
        <v>3</v>
      </c>
      <c r="AK783" s="9" t="str">
        <f>VLOOKUP(AJ783,Mapping!$J$10:$K$13,2,0)</f>
        <v>Better</v>
      </c>
      <c r="AL783" s="3">
        <v>5</v>
      </c>
      <c r="AM783" s="3" t="str" cm="1">
        <f t="array" ref="AM783">_xlfn.IFS(HR_Analytics[[#This Row],[Years At Company]]&lt;=2,"0-2",HR_Analytics[[#This Row],[Years At Company]]&lt;=5,"2-5",HR_Analytics[[#This Row],[Years At Company]]&lt;=10,"5-10",HR_Analytics[[#This Row],[Years At Company]]&lt;=20,"10-20",HR_Analytics[[#This Row],[Years At Company]]&lt;=40,"20-40")</f>
        <v>2-5</v>
      </c>
      <c r="AN783" s="3">
        <v>3</v>
      </c>
      <c r="AO783" s="3" t="str" cm="1">
        <f t="array" ref="AO783">_xlfn.IFS(HR_Analytics[[#This Row],[Years In Current Role]]&lt;=2,"0-2",HR_Analytics[[#This Row],[Years In Current Role]]&lt;=5,"2-5",HR_Analytics[[#This Row],[Years In Current Role]]&lt;=10,"5-10",HR_Analytics[[#This Row],[Years In Current Role]]&lt;=15,"10-15",HR_Analytics[[#This Row],[Years In Current Role]]&gt;15,"Above 15")</f>
        <v>2-5</v>
      </c>
      <c r="AP783" s="3">
        <v>1</v>
      </c>
      <c r="AQ783" s="14" t="str" cm="1">
        <f t="array" ref="AQ783">_xlfn.IFS(HR_Analytics[[#This Row],[Years Since Last Promotion]]&lt;=2,"0-2",HR_Analytics[[#This Row],[Years Since Last Promotion]]&lt;=5,"2-5",HR_Analytics[[#This Row],[Years Since Last Promotion]]&lt;=10,"5-10",HR_Analytics[[#This Row],[Years Since Last Promotion]]&lt;=15,"10-15")</f>
        <v>0-2</v>
      </c>
      <c r="AR783" s="14">
        <v>3</v>
      </c>
      <c r="AS783" s="3" t="str" cm="1">
        <f t="array" ref="AS7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84" spans="1:45" x14ac:dyDescent="0.25">
      <c r="A784" s="12">
        <v>30</v>
      </c>
      <c r="B784" s="12" t="str" cm="1">
        <f t="array" ref="B784">_xlfn.IFS(HR_Analytics[[#This Row],[Age]]&lt;=30,"Below 30",HR_Analytics[[#This Row],[Age]]&lt;=40,"30-40",HR_Analytics[[#This Row],[Age]]&lt;=60,"40-60")</f>
        <v>Below 30</v>
      </c>
      <c r="C784" s="9" t="s">
        <v>17</v>
      </c>
      <c r="D784" s="9" t="s">
        <v>11</v>
      </c>
      <c r="E784" s="9" t="s">
        <v>19</v>
      </c>
      <c r="F784" s="3">
        <v>20</v>
      </c>
      <c r="G784" s="3" t="str" cm="1">
        <f t="array" ref="G784">_xlfn.IFS(HR_Analytics[[#This Row],[Distance From Home]]&lt;=5,"1-5",HR_Analytics[[#This Row],[Distance From Home]]&lt;=10,"5-10",HR_Analytics[[#This Row],[Distance From Home]]&lt;=15,"10-15",HR_Analytics[[#This Row],[Distance From Home]]&lt;=20,"15-20",HR_Analytics[[#This Row],[Distance From Home]]&gt;20,"Above 20")</f>
        <v>15-20</v>
      </c>
      <c r="H784" s="3">
        <v>3</v>
      </c>
      <c r="I784" s="9" t="str">
        <f>VLOOKUP(H784,Mapping!$J$2:$K$6,2,0)</f>
        <v>Bachelors</v>
      </c>
      <c r="J784" s="9" t="s">
        <v>23</v>
      </c>
      <c r="K784" s="3">
        <v>1084</v>
      </c>
      <c r="L784" s="3">
        <v>3</v>
      </c>
      <c r="M784" s="9" t="str">
        <f>VLOOKUP(L784,Mapping!$A$2:$B$5,2,0)</f>
        <v>Neutral</v>
      </c>
      <c r="N784" s="9" t="s">
        <v>20</v>
      </c>
      <c r="O784" s="3">
        <v>3</v>
      </c>
      <c r="P784" s="9" t="str">
        <f>VLOOKUP(O784,Mapping!$A$9:$B$12,2,0)</f>
        <v>High</v>
      </c>
      <c r="Q784" s="3">
        <v>2</v>
      </c>
      <c r="R784" s="9" t="str">
        <f>VLOOKUP(Q784,Mapping!$A$16:$B$20,2,0)</f>
        <v>Junior</v>
      </c>
      <c r="S784" s="9" t="s">
        <v>27</v>
      </c>
      <c r="T784" s="3">
        <v>1</v>
      </c>
      <c r="U784" s="9" t="str">
        <f>VLOOKUP(T784,Mapping!$E$9:$F$12,2,0)</f>
        <v>Very Dissatisfied</v>
      </c>
      <c r="V784" s="9" t="s">
        <v>22</v>
      </c>
      <c r="W784" s="5">
        <v>9957</v>
      </c>
      <c r="X784" s="3">
        <v>0</v>
      </c>
      <c r="Y784" s="9" t="s">
        <v>17</v>
      </c>
      <c r="Z784" s="4">
        <v>15</v>
      </c>
      <c r="AA784" s="24">
        <f>HR_Analytics[[#This Row],[Salary Hike]]/100</f>
        <v>0.15</v>
      </c>
      <c r="AB784" s="3">
        <v>3</v>
      </c>
      <c r="AC784" s="9" t="str">
        <f>VLOOKUP(AB784,Mapping!$E$2:$F$3,2,0)</f>
        <v>Excellent</v>
      </c>
      <c r="AD784" s="3">
        <v>3</v>
      </c>
      <c r="AE784" s="9" t="str">
        <f>VLOOKUP(AD784,Mapping!$E$16:$F$19,2,0)</f>
        <v>Neutral</v>
      </c>
      <c r="AF784" s="3">
        <v>1</v>
      </c>
      <c r="AG784" s="3">
        <v>7</v>
      </c>
      <c r="AH784" s="3" t="str" cm="1">
        <f t="array" ref="AH784">_xlfn.IFS(HR_Analytics[[#This Row],[Total Working Years]]&lt;=2,"0-2",HR_Analytics[[#This Row],[Total Working Years]]&lt;=5,"2-5",HR_Analytics[[#This Row],[Total Working Years]]&lt;=10,"5-10",HR_Analytics[[#This Row],[Total Working Years]]&lt;=20,"10-20",HR_Analytics[[#This Row],[Total Working Years]]&lt;=40,"20-40")</f>
        <v>5-10</v>
      </c>
      <c r="AI784" s="3">
        <v>1</v>
      </c>
      <c r="AJ784" s="3">
        <v>2</v>
      </c>
      <c r="AK784" s="9" t="str">
        <f>VLOOKUP(AJ784,Mapping!$J$10:$K$13,2,0)</f>
        <v>Good</v>
      </c>
      <c r="AL784" s="3">
        <v>6</v>
      </c>
      <c r="AM784" s="3" t="str" cm="1">
        <f t="array" ref="AM784">_xlfn.IFS(HR_Analytics[[#This Row],[Years At Company]]&lt;=2,"0-2",HR_Analytics[[#This Row],[Years At Company]]&lt;=5,"2-5",HR_Analytics[[#This Row],[Years At Company]]&lt;=10,"5-10",HR_Analytics[[#This Row],[Years At Company]]&lt;=20,"10-20",HR_Analytics[[#This Row],[Years At Company]]&lt;=40,"20-40")</f>
        <v>5-10</v>
      </c>
      <c r="AN784" s="3">
        <v>2</v>
      </c>
      <c r="AO784" s="3" t="str" cm="1">
        <f t="array" ref="AO784">_xlfn.IFS(HR_Analytics[[#This Row],[Years In Current Role]]&lt;=2,"0-2",HR_Analytics[[#This Row],[Years In Current Role]]&lt;=5,"2-5",HR_Analytics[[#This Row],[Years In Current Role]]&lt;=10,"5-10",HR_Analytics[[#This Row],[Years In Current Role]]&lt;=15,"10-15",HR_Analytics[[#This Row],[Years In Current Role]]&gt;15,"Above 15")</f>
        <v>0-2</v>
      </c>
      <c r="AP784" s="3">
        <v>0</v>
      </c>
      <c r="AQ784" s="14" t="str" cm="1">
        <f t="array" ref="AQ784">_xlfn.IFS(HR_Analytics[[#This Row],[Years Since Last Promotion]]&lt;=2,"0-2",HR_Analytics[[#This Row],[Years Since Last Promotion]]&lt;=5,"2-5",HR_Analytics[[#This Row],[Years Since Last Promotion]]&lt;=10,"5-10",HR_Analytics[[#This Row],[Years Since Last Promotion]]&lt;=15,"10-15")</f>
        <v>0-2</v>
      </c>
      <c r="AR784" s="14">
        <v>2</v>
      </c>
      <c r="AS784" s="3" t="str" cm="1">
        <f t="array" ref="AS7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85" spans="1:45" x14ac:dyDescent="0.25">
      <c r="A785" s="12">
        <v>41</v>
      </c>
      <c r="B785" s="12" t="str" cm="1">
        <f t="array" ref="B785">_xlfn.IFS(HR_Analytics[[#This Row],[Age]]&lt;=30,"Below 30",HR_Analytics[[#This Row],[Age]]&lt;=40,"30-40",HR_Analytics[[#This Row],[Age]]&lt;=60,"40-60")</f>
        <v>40-60</v>
      </c>
      <c r="C785" s="9" t="s">
        <v>17</v>
      </c>
      <c r="D785" s="9" t="s">
        <v>11</v>
      </c>
      <c r="E785" s="9" t="s">
        <v>19</v>
      </c>
      <c r="F785" s="3">
        <v>7</v>
      </c>
      <c r="G785" s="3" t="str" cm="1">
        <f t="array" ref="G785">_xlfn.IFS(HR_Analytics[[#This Row],[Distance From Home]]&lt;=5,"1-5",HR_Analytics[[#This Row],[Distance From Home]]&lt;=10,"5-10",HR_Analytics[[#This Row],[Distance From Home]]&lt;=15,"10-15",HR_Analytics[[#This Row],[Distance From Home]]&lt;=20,"15-20",HR_Analytics[[#This Row],[Distance From Home]]&gt;20,"Above 20")</f>
        <v>5-10</v>
      </c>
      <c r="H785" s="3">
        <v>2</v>
      </c>
      <c r="I785" s="9" t="str">
        <f>VLOOKUP(H785,Mapping!$J$2:$K$6,2,0)</f>
        <v>College</v>
      </c>
      <c r="J785" s="9" t="s">
        <v>34</v>
      </c>
      <c r="K785" s="3">
        <v>1085</v>
      </c>
      <c r="L785" s="3">
        <v>2</v>
      </c>
      <c r="M785" s="9" t="str">
        <f>VLOOKUP(L785,Mapping!$A$2:$B$5,2,0)</f>
        <v>Dissatisfied</v>
      </c>
      <c r="N785" s="9" t="s">
        <v>14</v>
      </c>
      <c r="O785" s="3">
        <v>4</v>
      </c>
      <c r="P785" s="9" t="str">
        <f>VLOOKUP(O785,Mapping!$A$9:$B$12,2,0)</f>
        <v>Very High</v>
      </c>
      <c r="Q785" s="3">
        <v>1</v>
      </c>
      <c r="R785" s="9" t="str">
        <f>VLOOKUP(Q785,Mapping!$A$16:$B$20,2,0)</f>
        <v>Entry Level</v>
      </c>
      <c r="S785" s="9" t="s">
        <v>21</v>
      </c>
      <c r="T785" s="3">
        <v>3</v>
      </c>
      <c r="U785" s="9" t="str">
        <f>VLOOKUP(T785,Mapping!$E$9:$F$12,2,0)</f>
        <v>Neutral</v>
      </c>
      <c r="V785" s="9" t="s">
        <v>22</v>
      </c>
      <c r="W785" s="5">
        <v>3376</v>
      </c>
      <c r="X785" s="3">
        <v>1</v>
      </c>
      <c r="Y785" s="9" t="s">
        <v>17</v>
      </c>
      <c r="Z785" s="4">
        <v>13</v>
      </c>
      <c r="AA785" s="24">
        <f>HR_Analytics[[#This Row],[Salary Hike]]/100</f>
        <v>0.13</v>
      </c>
      <c r="AB785" s="3">
        <v>3</v>
      </c>
      <c r="AC785" s="9" t="str">
        <f>VLOOKUP(AB785,Mapping!$E$2:$F$3,2,0)</f>
        <v>Excellent</v>
      </c>
      <c r="AD785" s="3">
        <v>3</v>
      </c>
      <c r="AE785" s="9" t="str">
        <f>VLOOKUP(AD785,Mapping!$E$16:$F$19,2,0)</f>
        <v>Neutral</v>
      </c>
      <c r="AF785" s="3">
        <v>0</v>
      </c>
      <c r="AG785" s="3">
        <v>10</v>
      </c>
      <c r="AH785" s="3" t="str" cm="1">
        <f t="array" ref="AH785">_xlfn.IFS(HR_Analytics[[#This Row],[Total Working Years]]&lt;=2,"0-2",HR_Analytics[[#This Row],[Total Working Years]]&lt;=5,"2-5",HR_Analytics[[#This Row],[Total Working Years]]&lt;=10,"5-10",HR_Analytics[[#This Row],[Total Working Years]]&lt;=20,"10-20",HR_Analytics[[#This Row],[Total Working Years]]&lt;=40,"20-40")</f>
        <v>5-10</v>
      </c>
      <c r="AI785" s="3">
        <v>3</v>
      </c>
      <c r="AJ785" s="3">
        <v>3</v>
      </c>
      <c r="AK785" s="9" t="str">
        <f>VLOOKUP(AJ785,Mapping!$J$10:$K$13,2,0)</f>
        <v>Better</v>
      </c>
      <c r="AL785" s="3">
        <v>10</v>
      </c>
      <c r="AM785" s="3" t="str" cm="1">
        <f t="array" ref="AM785">_xlfn.IFS(HR_Analytics[[#This Row],[Years At Company]]&lt;=2,"0-2",HR_Analytics[[#This Row],[Years At Company]]&lt;=5,"2-5",HR_Analytics[[#This Row],[Years At Company]]&lt;=10,"5-10",HR_Analytics[[#This Row],[Years At Company]]&lt;=20,"10-20",HR_Analytics[[#This Row],[Years At Company]]&lt;=40,"20-40")</f>
        <v>5-10</v>
      </c>
      <c r="AN785" s="3">
        <v>6</v>
      </c>
      <c r="AO785" s="3" t="str" cm="1">
        <f t="array" ref="AO785">_xlfn.IFS(HR_Analytics[[#This Row],[Years In Current Role]]&lt;=2,"0-2",HR_Analytics[[#This Row],[Years In Current Role]]&lt;=5,"2-5",HR_Analytics[[#This Row],[Years In Current Role]]&lt;=10,"5-10",HR_Analytics[[#This Row],[Years In Current Role]]&lt;=15,"10-15",HR_Analytics[[#This Row],[Years In Current Role]]&gt;15,"Above 15")</f>
        <v>5-10</v>
      </c>
      <c r="AP785" s="3">
        <v>0</v>
      </c>
      <c r="AQ785" s="14" t="str" cm="1">
        <f t="array" ref="AQ785">_xlfn.IFS(HR_Analytics[[#This Row],[Years Since Last Promotion]]&lt;=2,"0-2",HR_Analytics[[#This Row],[Years Since Last Promotion]]&lt;=5,"2-5",HR_Analytics[[#This Row],[Years Since Last Promotion]]&lt;=10,"5-10",HR_Analytics[[#This Row],[Years Since Last Promotion]]&lt;=15,"10-15")</f>
        <v>0-2</v>
      </c>
      <c r="AR785" s="14">
        <v>8</v>
      </c>
      <c r="AS785" s="3" t="str" cm="1">
        <f t="array" ref="AS7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86" spans="1:45" x14ac:dyDescent="0.25">
      <c r="A786" s="12">
        <v>38</v>
      </c>
      <c r="B786" s="12" t="str" cm="1">
        <f t="array" ref="B786">_xlfn.IFS(HR_Analytics[[#This Row],[Age]]&lt;=30,"Below 30",HR_Analytics[[#This Row],[Age]]&lt;=40,"30-40",HR_Analytics[[#This Row],[Age]]&lt;=60,"40-60")</f>
        <v>30-40</v>
      </c>
      <c r="C786" s="9" t="s">
        <v>17</v>
      </c>
      <c r="D786" s="9" t="s">
        <v>11</v>
      </c>
      <c r="E786" s="9" t="s">
        <v>19</v>
      </c>
      <c r="F786" s="3">
        <v>17</v>
      </c>
      <c r="G786" s="3" t="str" cm="1">
        <f t="array" ref="G786">_xlfn.IFS(HR_Analytics[[#This Row],[Distance From Home]]&lt;=5,"1-5",HR_Analytics[[#This Row],[Distance From Home]]&lt;=10,"5-10",HR_Analytics[[#This Row],[Distance From Home]]&lt;=15,"10-15",HR_Analytics[[#This Row],[Distance From Home]]&lt;=20,"15-20",HR_Analytics[[#This Row],[Distance From Home]]&gt;20,"Above 20")</f>
        <v>15-20</v>
      </c>
      <c r="H786" s="3">
        <v>1</v>
      </c>
      <c r="I786" s="9" t="str">
        <f>VLOOKUP(H786,Mapping!$J$2:$K$6,2,0)</f>
        <v>Below College</v>
      </c>
      <c r="J786" s="9" t="s">
        <v>13</v>
      </c>
      <c r="K786" s="3">
        <v>1088</v>
      </c>
      <c r="L786" s="3">
        <v>3</v>
      </c>
      <c r="M786" s="9" t="str">
        <f>VLOOKUP(L786,Mapping!$A$2:$B$5,2,0)</f>
        <v>Neutral</v>
      </c>
      <c r="N786" s="9" t="s">
        <v>14</v>
      </c>
      <c r="O786" s="3">
        <v>2</v>
      </c>
      <c r="P786" s="9" t="str">
        <f>VLOOKUP(O786,Mapping!$A$9:$B$12,2,0)</f>
        <v>Medium</v>
      </c>
      <c r="Q786" s="3">
        <v>3</v>
      </c>
      <c r="R786" s="9" t="str">
        <f>VLOOKUP(Q786,Mapping!$A$16:$B$20,2,0)</f>
        <v>Mid Level</v>
      </c>
      <c r="S786" s="9" t="s">
        <v>28</v>
      </c>
      <c r="T786" s="3">
        <v>3</v>
      </c>
      <c r="U786" s="9" t="str">
        <f>VLOOKUP(T786,Mapping!$E$9:$F$12,2,0)</f>
        <v>Neutral</v>
      </c>
      <c r="V786" s="9" t="s">
        <v>22</v>
      </c>
      <c r="W786" s="5">
        <v>8823</v>
      </c>
      <c r="X786" s="3">
        <v>0</v>
      </c>
      <c r="Y786" s="9" t="s">
        <v>17</v>
      </c>
      <c r="Z786" s="4">
        <v>18</v>
      </c>
      <c r="AA786" s="24">
        <f>HR_Analytics[[#This Row],[Salary Hike]]/100</f>
        <v>0.18</v>
      </c>
      <c r="AB786" s="3">
        <v>3</v>
      </c>
      <c r="AC786" s="9" t="str">
        <f>VLOOKUP(AB786,Mapping!$E$2:$F$3,2,0)</f>
        <v>Excellent</v>
      </c>
      <c r="AD786" s="3">
        <v>1</v>
      </c>
      <c r="AE786" s="9" t="str">
        <f>VLOOKUP(AD786,Mapping!$E$16:$F$19,2,0)</f>
        <v>Very Dissatisfied</v>
      </c>
      <c r="AF786" s="3">
        <v>1</v>
      </c>
      <c r="AG786" s="3">
        <v>20</v>
      </c>
      <c r="AH786" s="3" t="str" cm="1">
        <f t="array" ref="AH786">_xlfn.IFS(HR_Analytics[[#This Row],[Total Working Years]]&lt;=2,"0-2",HR_Analytics[[#This Row],[Total Working Years]]&lt;=5,"2-5",HR_Analytics[[#This Row],[Total Working Years]]&lt;=10,"5-10",HR_Analytics[[#This Row],[Total Working Years]]&lt;=20,"10-20",HR_Analytics[[#This Row],[Total Working Years]]&lt;=40,"20-40")</f>
        <v>10-20</v>
      </c>
      <c r="AI786" s="3">
        <v>4</v>
      </c>
      <c r="AJ786" s="3">
        <v>2</v>
      </c>
      <c r="AK786" s="9" t="str">
        <f>VLOOKUP(AJ786,Mapping!$J$10:$K$13,2,0)</f>
        <v>Good</v>
      </c>
      <c r="AL786" s="3">
        <v>19</v>
      </c>
      <c r="AM786" s="3" t="str" cm="1">
        <f t="array" ref="AM786">_xlfn.IFS(HR_Analytics[[#This Row],[Years At Company]]&lt;=2,"0-2",HR_Analytics[[#This Row],[Years At Company]]&lt;=5,"2-5",HR_Analytics[[#This Row],[Years At Company]]&lt;=10,"5-10",HR_Analytics[[#This Row],[Years At Company]]&lt;=20,"10-20",HR_Analytics[[#This Row],[Years At Company]]&lt;=40,"20-40")</f>
        <v>10-20</v>
      </c>
      <c r="AN786" s="3">
        <v>9</v>
      </c>
      <c r="AO786" s="3" t="str" cm="1">
        <f t="array" ref="AO786">_xlfn.IFS(HR_Analytics[[#This Row],[Years In Current Role]]&lt;=2,"0-2",HR_Analytics[[#This Row],[Years In Current Role]]&lt;=5,"2-5",HR_Analytics[[#This Row],[Years In Current Role]]&lt;=10,"5-10",HR_Analytics[[#This Row],[Years In Current Role]]&lt;=15,"10-15",HR_Analytics[[#This Row],[Years In Current Role]]&gt;15,"Above 15")</f>
        <v>5-10</v>
      </c>
      <c r="AP786" s="3">
        <v>1</v>
      </c>
      <c r="AQ786" s="14" t="str" cm="1">
        <f t="array" ref="AQ786">_xlfn.IFS(HR_Analytics[[#This Row],[Years Since Last Promotion]]&lt;=2,"0-2",HR_Analytics[[#This Row],[Years Since Last Promotion]]&lt;=5,"2-5",HR_Analytics[[#This Row],[Years Since Last Promotion]]&lt;=10,"5-10",HR_Analytics[[#This Row],[Years Since Last Promotion]]&lt;=15,"10-15")</f>
        <v>0-2</v>
      </c>
      <c r="AR786" s="14">
        <v>9</v>
      </c>
      <c r="AS786" s="3" t="str" cm="1">
        <f t="array" ref="AS7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87" spans="1:45" x14ac:dyDescent="0.25">
      <c r="A787" s="12">
        <v>40</v>
      </c>
      <c r="B787" s="12" t="str" cm="1">
        <f t="array" ref="B787">_xlfn.IFS(HR_Analytics[[#This Row],[Age]]&lt;=30,"Below 30",HR_Analytics[[#This Row],[Age]]&lt;=40,"30-40",HR_Analytics[[#This Row],[Age]]&lt;=60,"40-60")</f>
        <v>30-40</v>
      </c>
      <c r="C787" s="9" t="s">
        <v>17</v>
      </c>
      <c r="D787" s="9" t="s">
        <v>11</v>
      </c>
      <c r="E787" s="9" t="s">
        <v>19</v>
      </c>
      <c r="F787" s="3">
        <v>20</v>
      </c>
      <c r="G787" s="3" t="str" cm="1">
        <f t="array" ref="G787">_xlfn.IFS(HR_Analytics[[#This Row],[Distance From Home]]&lt;=5,"1-5",HR_Analytics[[#This Row],[Distance From Home]]&lt;=10,"5-10",HR_Analytics[[#This Row],[Distance From Home]]&lt;=15,"10-15",HR_Analytics[[#This Row],[Distance From Home]]&lt;=20,"15-20",HR_Analytics[[#This Row],[Distance From Home]]&gt;20,"Above 20")</f>
        <v>15-20</v>
      </c>
      <c r="H787" s="3">
        <v>4</v>
      </c>
      <c r="I787" s="9" t="str">
        <f>VLOOKUP(H787,Mapping!$J$2:$K$6,2,0)</f>
        <v>Masters</v>
      </c>
      <c r="J787" s="9" t="s">
        <v>34</v>
      </c>
      <c r="K787" s="3">
        <v>1092</v>
      </c>
      <c r="L787" s="3">
        <v>1</v>
      </c>
      <c r="M787" s="9" t="str">
        <f>VLOOKUP(L787,Mapping!$A$2:$B$5,2,0)</f>
        <v>Very Dissatisfied</v>
      </c>
      <c r="N787" s="9" t="s">
        <v>20</v>
      </c>
      <c r="O787" s="3">
        <v>3</v>
      </c>
      <c r="P787" s="9" t="str">
        <f>VLOOKUP(O787,Mapping!$A$9:$B$12,2,0)</f>
        <v>High</v>
      </c>
      <c r="Q787" s="3">
        <v>3</v>
      </c>
      <c r="R787" s="9" t="str">
        <f>VLOOKUP(Q787,Mapping!$A$16:$B$20,2,0)</f>
        <v>Mid Level</v>
      </c>
      <c r="S787" s="9" t="s">
        <v>28</v>
      </c>
      <c r="T787" s="3">
        <v>4</v>
      </c>
      <c r="U787" s="9" t="str">
        <f>VLOOKUP(T787,Mapping!$E$9:$F$12,2,0)</f>
        <v>Satisfied</v>
      </c>
      <c r="V787" s="9" t="s">
        <v>22</v>
      </c>
      <c r="W787" s="5">
        <v>10322</v>
      </c>
      <c r="X787" s="3">
        <v>4</v>
      </c>
      <c r="Y787" s="9" t="s">
        <v>17</v>
      </c>
      <c r="Z787" s="4">
        <v>20</v>
      </c>
      <c r="AA787" s="24">
        <f>HR_Analytics[[#This Row],[Salary Hike]]/100</f>
        <v>0.2</v>
      </c>
      <c r="AB787" s="3">
        <v>4</v>
      </c>
      <c r="AC787" s="9" t="str">
        <f>VLOOKUP(AB787,Mapping!$E$2:$F$3,2,0)</f>
        <v>Outstanding</v>
      </c>
      <c r="AD787" s="3">
        <v>4</v>
      </c>
      <c r="AE787" s="9" t="str">
        <f>VLOOKUP(AD787,Mapping!$E$16:$F$19,2,0)</f>
        <v>Satisfied</v>
      </c>
      <c r="AF787" s="3">
        <v>1</v>
      </c>
      <c r="AG787" s="3">
        <v>14</v>
      </c>
      <c r="AH787" s="3" t="str" cm="1">
        <f t="array" ref="AH787">_xlfn.IFS(HR_Analytics[[#This Row],[Total Working Years]]&lt;=2,"0-2",HR_Analytics[[#This Row],[Total Working Years]]&lt;=5,"2-5",HR_Analytics[[#This Row],[Total Working Years]]&lt;=10,"5-10",HR_Analytics[[#This Row],[Total Working Years]]&lt;=20,"10-20",HR_Analytics[[#This Row],[Total Working Years]]&lt;=40,"20-40")</f>
        <v>10-20</v>
      </c>
      <c r="AI787" s="3">
        <v>6</v>
      </c>
      <c r="AJ787" s="3">
        <v>3</v>
      </c>
      <c r="AK787" s="9" t="str">
        <f>VLOOKUP(AJ787,Mapping!$J$10:$K$13,2,0)</f>
        <v>Better</v>
      </c>
      <c r="AL787" s="3">
        <v>11</v>
      </c>
      <c r="AM787" s="3" t="str" cm="1">
        <f t="array" ref="AM787">_xlfn.IFS(HR_Analytics[[#This Row],[Years At Company]]&lt;=2,"0-2",HR_Analytics[[#This Row],[Years At Company]]&lt;=5,"2-5",HR_Analytics[[#This Row],[Years At Company]]&lt;=10,"5-10",HR_Analytics[[#This Row],[Years At Company]]&lt;=20,"10-20",HR_Analytics[[#This Row],[Years At Company]]&lt;=40,"20-40")</f>
        <v>10-20</v>
      </c>
      <c r="AN787" s="3">
        <v>10</v>
      </c>
      <c r="AO787" s="3" t="str" cm="1">
        <f t="array" ref="AO787">_xlfn.IFS(HR_Analytics[[#This Row],[Years In Current Role]]&lt;=2,"0-2",HR_Analytics[[#This Row],[Years In Current Role]]&lt;=5,"2-5",HR_Analytics[[#This Row],[Years In Current Role]]&lt;=10,"5-10",HR_Analytics[[#This Row],[Years In Current Role]]&lt;=15,"10-15",HR_Analytics[[#This Row],[Years In Current Role]]&gt;15,"Above 15")</f>
        <v>5-10</v>
      </c>
      <c r="AP787" s="3">
        <v>11</v>
      </c>
      <c r="AQ787" s="14" t="str" cm="1">
        <f t="array" ref="AQ787">_xlfn.IFS(HR_Analytics[[#This Row],[Years Since Last Promotion]]&lt;=2,"0-2",HR_Analytics[[#This Row],[Years Since Last Promotion]]&lt;=5,"2-5",HR_Analytics[[#This Row],[Years Since Last Promotion]]&lt;=10,"5-10",HR_Analytics[[#This Row],[Years Since Last Promotion]]&lt;=15,"10-15")</f>
        <v>10-15</v>
      </c>
      <c r="AR787" s="14">
        <v>1</v>
      </c>
      <c r="AS787" s="3" t="str" cm="1">
        <f t="array" ref="AS7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88" spans="1:45" x14ac:dyDescent="0.25">
      <c r="A788" s="12">
        <v>27</v>
      </c>
      <c r="B788" s="12" t="str" cm="1">
        <f t="array" ref="B788">_xlfn.IFS(HR_Analytics[[#This Row],[Age]]&lt;=30,"Below 30",HR_Analytics[[#This Row],[Age]]&lt;=40,"30-40",HR_Analytics[[#This Row],[Age]]&lt;=60,"40-60")</f>
        <v>Below 30</v>
      </c>
      <c r="C788" s="9" t="s">
        <v>17</v>
      </c>
      <c r="D788" s="9" t="s">
        <v>29</v>
      </c>
      <c r="E788" s="9" t="s">
        <v>19</v>
      </c>
      <c r="F788" s="3">
        <v>8</v>
      </c>
      <c r="G788" s="3" t="str" cm="1">
        <f t="array" ref="G788">_xlfn.IFS(HR_Analytics[[#This Row],[Distance From Home]]&lt;=5,"1-5",HR_Analytics[[#This Row],[Distance From Home]]&lt;=10,"5-10",HR_Analytics[[#This Row],[Distance From Home]]&lt;=15,"10-15",HR_Analytics[[#This Row],[Distance From Home]]&lt;=20,"15-20",HR_Analytics[[#This Row],[Distance From Home]]&gt;20,"Above 20")</f>
        <v>5-10</v>
      </c>
      <c r="H788" s="3">
        <v>5</v>
      </c>
      <c r="I788" s="9" t="str">
        <f>VLOOKUP(H788,Mapping!$J$2:$K$6,2,0)</f>
        <v>Doctor</v>
      </c>
      <c r="J788" s="9" t="s">
        <v>13</v>
      </c>
      <c r="K788" s="3">
        <v>1094</v>
      </c>
      <c r="L788" s="3">
        <v>1</v>
      </c>
      <c r="M788" s="9" t="str">
        <f>VLOOKUP(L788,Mapping!$A$2:$B$5,2,0)</f>
        <v>Very Dissatisfied</v>
      </c>
      <c r="N788" s="9" t="s">
        <v>20</v>
      </c>
      <c r="O788" s="3">
        <v>1</v>
      </c>
      <c r="P788" s="9" t="str">
        <f>VLOOKUP(O788,Mapping!$A$9:$B$12,2,0)</f>
        <v>Low</v>
      </c>
      <c r="Q788" s="3">
        <v>1</v>
      </c>
      <c r="R788" s="9" t="str">
        <f>VLOOKUP(Q788,Mapping!$A$16:$B$20,2,0)</f>
        <v>Entry Level</v>
      </c>
      <c r="S788" s="9" t="s">
        <v>24</v>
      </c>
      <c r="T788" s="3">
        <v>3</v>
      </c>
      <c r="U788" s="9" t="str">
        <f>VLOOKUP(T788,Mapping!$E$9:$F$12,2,0)</f>
        <v>Neutral</v>
      </c>
      <c r="V788" s="9" t="s">
        <v>22</v>
      </c>
      <c r="W788" s="5">
        <v>4621</v>
      </c>
      <c r="X788" s="3">
        <v>1</v>
      </c>
      <c r="Y788" s="9" t="s">
        <v>17</v>
      </c>
      <c r="Z788" s="4">
        <v>19</v>
      </c>
      <c r="AA788" s="24">
        <f>HR_Analytics[[#This Row],[Salary Hike]]/100</f>
        <v>0.19</v>
      </c>
      <c r="AB788" s="3">
        <v>3</v>
      </c>
      <c r="AC788" s="9" t="str">
        <f>VLOOKUP(AB788,Mapping!$E$2:$F$3,2,0)</f>
        <v>Excellent</v>
      </c>
      <c r="AD788" s="3">
        <v>4</v>
      </c>
      <c r="AE788" s="9" t="str">
        <f>VLOOKUP(AD788,Mapping!$E$16:$F$19,2,0)</f>
        <v>Satisfied</v>
      </c>
      <c r="AF788" s="3">
        <v>3</v>
      </c>
      <c r="AG788" s="3">
        <v>3</v>
      </c>
      <c r="AH788" s="3" t="str" cm="1">
        <f t="array" ref="AH788">_xlfn.IFS(HR_Analytics[[#This Row],[Total Working Years]]&lt;=2,"0-2",HR_Analytics[[#This Row],[Total Working Years]]&lt;=5,"2-5",HR_Analytics[[#This Row],[Total Working Years]]&lt;=10,"5-10",HR_Analytics[[#This Row],[Total Working Years]]&lt;=20,"10-20",HR_Analytics[[#This Row],[Total Working Years]]&lt;=40,"20-40")</f>
        <v>2-5</v>
      </c>
      <c r="AI788" s="3">
        <v>4</v>
      </c>
      <c r="AJ788" s="3">
        <v>3</v>
      </c>
      <c r="AK788" s="9" t="str">
        <f>VLOOKUP(AJ788,Mapping!$J$10:$K$13,2,0)</f>
        <v>Better</v>
      </c>
      <c r="AL788" s="3">
        <v>3</v>
      </c>
      <c r="AM788" s="3" t="str" cm="1">
        <f t="array" ref="AM788">_xlfn.IFS(HR_Analytics[[#This Row],[Years At Company]]&lt;=2,"0-2",HR_Analytics[[#This Row],[Years At Company]]&lt;=5,"2-5",HR_Analytics[[#This Row],[Years At Company]]&lt;=10,"5-10",HR_Analytics[[#This Row],[Years At Company]]&lt;=20,"10-20",HR_Analytics[[#This Row],[Years At Company]]&lt;=40,"20-40")</f>
        <v>2-5</v>
      </c>
      <c r="AN788" s="3">
        <v>2</v>
      </c>
      <c r="AO788" s="3" t="str" cm="1">
        <f t="array" ref="AO788">_xlfn.IFS(HR_Analytics[[#This Row],[Years In Current Role]]&lt;=2,"0-2",HR_Analytics[[#This Row],[Years In Current Role]]&lt;=5,"2-5",HR_Analytics[[#This Row],[Years In Current Role]]&lt;=10,"5-10",HR_Analytics[[#This Row],[Years In Current Role]]&lt;=15,"10-15",HR_Analytics[[#This Row],[Years In Current Role]]&gt;15,"Above 15")</f>
        <v>0-2</v>
      </c>
      <c r="AP788" s="3">
        <v>1</v>
      </c>
      <c r="AQ788" s="14" t="str" cm="1">
        <f t="array" ref="AQ788">_xlfn.IFS(HR_Analytics[[#This Row],[Years Since Last Promotion]]&lt;=2,"0-2",HR_Analytics[[#This Row],[Years Since Last Promotion]]&lt;=5,"2-5",HR_Analytics[[#This Row],[Years Since Last Promotion]]&lt;=10,"5-10",HR_Analytics[[#This Row],[Years Since Last Promotion]]&lt;=15,"10-15")</f>
        <v>0-2</v>
      </c>
      <c r="AR788" s="14">
        <v>2</v>
      </c>
      <c r="AS788" s="3" t="str" cm="1">
        <f t="array" ref="AS7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89" spans="1:45" x14ac:dyDescent="0.25">
      <c r="A789" s="12">
        <v>55</v>
      </c>
      <c r="B789" s="12" t="str" cm="1">
        <f t="array" ref="B789">_xlfn.IFS(HR_Analytics[[#This Row],[Age]]&lt;=30,"Below 30",HR_Analytics[[#This Row],[Age]]&lt;=40,"30-40",HR_Analytics[[#This Row],[Age]]&lt;=60,"40-60")</f>
        <v>40-60</v>
      </c>
      <c r="C789" s="9" t="s">
        <v>17</v>
      </c>
      <c r="D789" s="9" t="s">
        <v>18</v>
      </c>
      <c r="E789" s="9" t="s">
        <v>19</v>
      </c>
      <c r="F789" s="3">
        <v>2</v>
      </c>
      <c r="G789" s="3" t="str" cm="1">
        <f t="array" ref="G789">_xlfn.IFS(HR_Analytics[[#This Row],[Distance From Home]]&lt;=5,"1-5",HR_Analytics[[#This Row],[Distance From Home]]&lt;=10,"5-10",HR_Analytics[[#This Row],[Distance From Home]]&lt;=15,"10-15",HR_Analytics[[#This Row],[Distance From Home]]&lt;=20,"15-20",HR_Analytics[[#This Row],[Distance From Home]]&gt;20,"Above 20")</f>
        <v>1-5</v>
      </c>
      <c r="H789" s="3">
        <v>1</v>
      </c>
      <c r="I789" s="9" t="str">
        <f>VLOOKUP(H789,Mapping!$J$2:$K$6,2,0)</f>
        <v>Below College</v>
      </c>
      <c r="J789" s="9" t="s">
        <v>13</v>
      </c>
      <c r="K789" s="3">
        <v>1096</v>
      </c>
      <c r="L789" s="3">
        <v>4</v>
      </c>
      <c r="M789" s="9" t="str">
        <f>VLOOKUP(L789,Mapping!$A$2:$B$5,2,0)</f>
        <v>Satisfied</v>
      </c>
      <c r="N789" s="9" t="s">
        <v>20</v>
      </c>
      <c r="O789" s="3">
        <v>3</v>
      </c>
      <c r="P789" s="9" t="str">
        <f>VLOOKUP(O789,Mapping!$A$9:$B$12,2,0)</f>
        <v>High</v>
      </c>
      <c r="Q789" s="3">
        <v>3</v>
      </c>
      <c r="R789" s="9" t="str">
        <f>VLOOKUP(Q789,Mapping!$A$16:$B$20,2,0)</f>
        <v>Mid Level</v>
      </c>
      <c r="S789" s="9" t="s">
        <v>27</v>
      </c>
      <c r="T789" s="3">
        <v>2</v>
      </c>
      <c r="U789" s="9" t="str">
        <f>VLOOKUP(T789,Mapping!$E$9:$F$12,2,0)</f>
        <v>Dissatisfied</v>
      </c>
      <c r="V789" s="9" t="s">
        <v>22</v>
      </c>
      <c r="W789" s="5">
        <v>10976</v>
      </c>
      <c r="X789" s="3">
        <v>3</v>
      </c>
      <c r="Y789" s="9" t="s">
        <v>17</v>
      </c>
      <c r="Z789" s="4">
        <v>18</v>
      </c>
      <c r="AA789" s="24">
        <f>HR_Analytics[[#This Row],[Salary Hike]]/100</f>
        <v>0.18</v>
      </c>
      <c r="AB789" s="3">
        <v>3</v>
      </c>
      <c r="AC789" s="9" t="str">
        <f>VLOOKUP(AB789,Mapping!$E$2:$F$3,2,0)</f>
        <v>Excellent</v>
      </c>
      <c r="AD789" s="3">
        <v>2</v>
      </c>
      <c r="AE789" s="9" t="str">
        <f>VLOOKUP(AD789,Mapping!$E$16:$F$19,2,0)</f>
        <v>Dissatisfied</v>
      </c>
      <c r="AF789" s="3">
        <v>1</v>
      </c>
      <c r="AG789" s="3">
        <v>23</v>
      </c>
      <c r="AH789" s="3" t="str" cm="1">
        <f t="array" ref="AH789">_xlfn.IFS(HR_Analytics[[#This Row],[Total Working Years]]&lt;=2,"0-2",HR_Analytics[[#This Row],[Total Working Years]]&lt;=5,"2-5",HR_Analytics[[#This Row],[Total Working Years]]&lt;=10,"5-10",HR_Analytics[[#This Row],[Total Working Years]]&lt;=20,"10-20",HR_Analytics[[#This Row],[Total Working Years]]&lt;=40,"20-40")</f>
        <v>20-40</v>
      </c>
      <c r="AI789" s="3">
        <v>4</v>
      </c>
      <c r="AJ789" s="3">
        <v>3</v>
      </c>
      <c r="AK789" s="9" t="str">
        <f>VLOOKUP(AJ789,Mapping!$J$10:$K$13,2,0)</f>
        <v>Better</v>
      </c>
      <c r="AL789" s="3">
        <v>3</v>
      </c>
      <c r="AM789" s="3" t="str" cm="1">
        <f t="array" ref="AM789">_xlfn.IFS(HR_Analytics[[#This Row],[Years At Company]]&lt;=2,"0-2",HR_Analytics[[#This Row],[Years At Company]]&lt;=5,"2-5",HR_Analytics[[#This Row],[Years At Company]]&lt;=10,"5-10",HR_Analytics[[#This Row],[Years At Company]]&lt;=20,"10-20",HR_Analytics[[#This Row],[Years At Company]]&lt;=40,"20-40")</f>
        <v>2-5</v>
      </c>
      <c r="AN789" s="3">
        <v>2</v>
      </c>
      <c r="AO789" s="3" t="str" cm="1">
        <f t="array" ref="AO789">_xlfn.IFS(HR_Analytics[[#This Row],[Years In Current Role]]&lt;=2,"0-2",HR_Analytics[[#This Row],[Years In Current Role]]&lt;=5,"2-5",HR_Analytics[[#This Row],[Years In Current Role]]&lt;=10,"5-10",HR_Analytics[[#This Row],[Years In Current Role]]&lt;=15,"10-15",HR_Analytics[[#This Row],[Years In Current Role]]&gt;15,"Above 15")</f>
        <v>0-2</v>
      </c>
      <c r="AP789" s="3">
        <v>1</v>
      </c>
      <c r="AQ789" s="14" t="str" cm="1">
        <f t="array" ref="AQ789">_xlfn.IFS(HR_Analytics[[#This Row],[Years Since Last Promotion]]&lt;=2,"0-2",HR_Analytics[[#This Row],[Years Since Last Promotion]]&lt;=5,"2-5",HR_Analytics[[#This Row],[Years Since Last Promotion]]&lt;=10,"5-10",HR_Analytics[[#This Row],[Years Since Last Promotion]]&lt;=15,"10-15")</f>
        <v>0-2</v>
      </c>
      <c r="AR789" s="14">
        <v>2</v>
      </c>
      <c r="AS789" s="3" t="str" cm="1">
        <f t="array" ref="AS7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90" spans="1:45" x14ac:dyDescent="0.25">
      <c r="A790" s="12">
        <v>28</v>
      </c>
      <c r="B790" s="12" t="str" cm="1">
        <f t="array" ref="B790">_xlfn.IFS(HR_Analytics[[#This Row],[Age]]&lt;=30,"Below 30",HR_Analytics[[#This Row],[Age]]&lt;=40,"30-40",HR_Analytics[[#This Row],[Age]]&lt;=60,"40-60")</f>
        <v>Below 30</v>
      </c>
      <c r="C790" s="9" t="s">
        <v>17</v>
      </c>
      <c r="D790" s="9" t="s">
        <v>11</v>
      </c>
      <c r="E790" s="9" t="s">
        <v>19</v>
      </c>
      <c r="F790" s="3">
        <v>10</v>
      </c>
      <c r="G790" s="3" t="str" cm="1">
        <f t="array" ref="G790">_xlfn.IFS(HR_Analytics[[#This Row],[Distance From Home]]&lt;=5,"1-5",HR_Analytics[[#This Row],[Distance From Home]]&lt;=10,"5-10",HR_Analytics[[#This Row],[Distance From Home]]&lt;=15,"10-15",HR_Analytics[[#This Row],[Distance From Home]]&lt;=20,"15-20",HR_Analytics[[#This Row],[Distance From Home]]&gt;20,"Above 20")</f>
        <v>5-10</v>
      </c>
      <c r="H790" s="3">
        <v>3</v>
      </c>
      <c r="I790" s="9" t="str">
        <f>VLOOKUP(H790,Mapping!$J$2:$K$6,2,0)</f>
        <v>Bachelors</v>
      </c>
      <c r="J790" s="9" t="s">
        <v>23</v>
      </c>
      <c r="K790" s="3">
        <v>1097</v>
      </c>
      <c r="L790" s="3">
        <v>3</v>
      </c>
      <c r="M790" s="9" t="str">
        <f>VLOOKUP(L790,Mapping!$A$2:$B$5,2,0)</f>
        <v>Neutral</v>
      </c>
      <c r="N790" s="9" t="s">
        <v>14</v>
      </c>
      <c r="O790" s="3">
        <v>3</v>
      </c>
      <c r="P790" s="9" t="str">
        <f>VLOOKUP(O790,Mapping!$A$9:$B$12,2,0)</f>
        <v>High</v>
      </c>
      <c r="Q790" s="3">
        <v>2</v>
      </c>
      <c r="R790" s="9" t="str">
        <f>VLOOKUP(Q790,Mapping!$A$16:$B$20,2,0)</f>
        <v>Junior</v>
      </c>
      <c r="S790" s="9" t="s">
        <v>21</v>
      </c>
      <c r="T790" s="3">
        <v>3</v>
      </c>
      <c r="U790" s="9" t="str">
        <f>VLOOKUP(T790,Mapping!$E$9:$F$12,2,0)</f>
        <v>Neutral</v>
      </c>
      <c r="V790" s="9" t="s">
        <v>16</v>
      </c>
      <c r="W790" s="5">
        <v>3660</v>
      </c>
      <c r="X790" s="3">
        <v>3</v>
      </c>
      <c r="Y790" s="9" t="s">
        <v>17</v>
      </c>
      <c r="Z790" s="4">
        <v>13</v>
      </c>
      <c r="AA790" s="24">
        <f>HR_Analytics[[#This Row],[Salary Hike]]/100</f>
        <v>0.13</v>
      </c>
      <c r="AB790" s="3">
        <v>3</v>
      </c>
      <c r="AC790" s="9" t="str">
        <f>VLOOKUP(AB790,Mapping!$E$2:$F$3,2,0)</f>
        <v>Excellent</v>
      </c>
      <c r="AD790" s="3">
        <v>4</v>
      </c>
      <c r="AE790" s="9" t="str">
        <f>VLOOKUP(AD790,Mapping!$E$16:$F$19,2,0)</f>
        <v>Satisfied</v>
      </c>
      <c r="AF790" s="3">
        <v>0</v>
      </c>
      <c r="AG790" s="3">
        <v>10</v>
      </c>
      <c r="AH790" s="3" t="str" cm="1">
        <f t="array" ref="AH790">_xlfn.IFS(HR_Analytics[[#This Row],[Total Working Years]]&lt;=2,"0-2",HR_Analytics[[#This Row],[Total Working Years]]&lt;=5,"2-5",HR_Analytics[[#This Row],[Total Working Years]]&lt;=10,"5-10",HR_Analytics[[#This Row],[Total Working Years]]&lt;=20,"10-20",HR_Analytics[[#This Row],[Total Working Years]]&lt;=40,"20-40")</f>
        <v>5-10</v>
      </c>
      <c r="AI790" s="3">
        <v>4</v>
      </c>
      <c r="AJ790" s="3">
        <v>4</v>
      </c>
      <c r="AK790" s="9" t="str">
        <f>VLOOKUP(AJ790,Mapping!$J$10:$K$13,2,0)</f>
        <v>Best</v>
      </c>
      <c r="AL790" s="3">
        <v>8</v>
      </c>
      <c r="AM790" s="3" t="str" cm="1">
        <f t="array" ref="AM790">_xlfn.IFS(HR_Analytics[[#This Row],[Years At Company]]&lt;=2,"0-2",HR_Analytics[[#This Row],[Years At Company]]&lt;=5,"2-5",HR_Analytics[[#This Row],[Years At Company]]&lt;=10,"5-10",HR_Analytics[[#This Row],[Years At Company]]&lt;=20,"10-20",HR_Analytics[[#This Row],[Years At Company]]&lt;=40,"20-40")</f>
        <v>5-10</v>
      </c>
      <c r="AN790" s="3">
        <v>7</v>
      </c>
      <c r="AO790" s="3" t="str" cm="1">
        <f t="array" ref="AO790">_xlfn.IFS(HR_Analytics[[#This Row],[Years In Current Role]]&lt;=2,"0-2",HR_Analytics[[#This Row],[Years In Current Role]]&lt;=5,"2-5",HR_Analytics[[#This Row],[Years In Current Role]]&lt;=10,"5-10",HR_Analytics[[#This Row],[Years In Current Role]]&lt;=15,"10-15",HR_Analytics[[#This Row],[Years In Current Role]]&gt;15,"Above 15")</f>
        <v>5-10</v>
      </c>
      <c r="AP790" s="3">
        <v>1</v>
      </c>
      <c r="AQ790" s="14" t="str" cm="1">
        <f t="array" ref="AQ790">_xlfn.IFS(HR_Analytics[[#This Row],[Years Since Last Promotion]]&lt;=2,"0-2",HR_Analytics[[#This Row],[Years Since Last Promotion]]&lt;=5,"2-5",HR_Analytics[[#This Row],[Years Since Last Promotion]]&lt;=10,"5-10",HR_Analytics[[#This Row],[Years Since Last Promotion]]&lt;=15,"10-15")</f>
        <v>0-2</v>
      </c>
      <c r="AR790" s="14">
        <v>7</v>
      </c>
      <c r="AS790" s="3" t="str" cm="1">
        <f t="array" ref="AS7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91" spans="1:45" x14ac:dyDescent="0.25">
      <c r="A791" s="12">
        <v>44</v>
      </c>
      <c r="B791" s="12" t="str" cm="1">
        <f t="array" ref="B791">_xlfn.IFS(HR_Analytics[[#This Row],[Age]]&lt;=30,"Below 30",HR_Analytics[[#This Row],[Age]]&lt;=40,"30-40",HR_Analytics[[#This Row],[Age]]&lt;=60,"40-60")</f>
        <v>40-60</v>
      </c>
      <c r="C791" s="9" t="s">
        <v>10</v>
      </c>
      <c r="D791" s="9" t="s">
        <v>11</v>
      </c>
      <c r="E791" s="9" t="s">
        <v>35</v>
      </c>
      <c r="F791" s="3">
        <v>1</v>
      </c>
      <c r="G791" s="3" t="str" cm="1">
        <f t="array" ref="G791">_xlfn.IFS(HR_Analytics[[#This Row],[Distance From Home]]&lt;=5,"1-5",HR_Analytics[[#This Row],[Distance From Home]]&lt;=10,"5-10",HR_Analytics[[#This Row],[Distance From Home]]&lt;=15,"10-15",HR_Analytics[[#This Row],[Distance From Home]]&lt;=20,"15-20",HR_Analytics[[#This Row],[Distance From Home]]&gt;20,"Above 20")</f>
        <v>1-5</v>
      </c>
      <c r="H791" s="3">
        <v>2</v>
      </c>
      <c r="I791" s="9" t="str">
        <f>VLOOKUP(H791,Mapping!$J$2:$K$6,2,0)</f>
        <v>College</v>
      </c>
      <c r="J791" s="9" t="s">
        <v>25</v>
      </c>
      <c r="K791" s="3">
        <v>1098</v>
      </c>
      <c r="L791" s="3">
        <v>2</v>
      </c>
      <c r="M791" s="9" t="str">
        <f>VLOOKUP(L791,Mapping!$A$2:$B$5,2,0)</f>
        <v>Dissatisfied</v>
      </c>
      <c r="N791" s="9" t="s">
        <v>20</v>
      </c>
      <c r="O791" s="3">
        <v>2</v>
      </c>
      <c r="P791" s="9" t="str">
        <f>VLOOKUP(O791,Mapping!$A$9:$B$12,2,0)</f>
        <v>Medium</v>
      </c>
      <c r="Q791" s="3">
        <v>3</v>
      </c>
      <c r="R791" s="9" t="str">
        <f>VLOOKUP(Q791,Mapping!$A$16:$B$20,2,0)</f>
        <v>Mid Level</v>
      </c>
      <c r="S791" s="9" t="s">
        <v>35</v>
      </c>
      <c r="T791" s="3">
        <v>1</v>
      </c>
      <c r="U791" s="9" t="str">
        <f>VLOOKUP(T791,Mapping!$E$9:$F$12,2,0)</f>
        <v>Very Dissatisfied</v>
      </c>
      <c r="V791" s="9" t="s">
        <v>22</v>
      </c>
      <c r="W791" s="5">
        <v>10482</v>
      </c>
      <c r="X791" s="3">
        <v>9</v>
      </c>
      <c r="Y791" s="9" t="s">
        <v>17</v>
      </c>
      <c r="Z791" s="4">
        <v>14</v>
      </c>
      <c r="AA791" s="24">
        <f>HR_Analytics[[#This Row],[Salary Hike]]/100</f>
        <v>0.14000000000000001</v>
      </c>
      <c r="AB791" s="3">
        <v>3</v>
      </c>
      <c r="AC791" s="9" t="str">
        <f>VLOOKUP(AB791,Mapping!$E$2:$F$3,2,0)</f>
        <v>Excellent</v>
      </c>
      <c r="AD791" s="3">
        <v>4</v>
      </c>
      <c r="AE791" s="9" t="str">
        <f>VLOOKUP(AD791,Mapping!$E$16:$F$19,2,0)</f>
        <v>Satisfied</v>
      </c>
      <c r="AF791" s="3">
        <v>1</v>
      </c>
      <c r="AG791" s="3">
        <v>24</v>
      </c>
      <c r="AH791" s="3" t="str" cm="1">
        <f t="array" ref="AH791">_xlfn.IFS(HR_Analytics[[#This Row],[Total Working Years]]&lt;=2,"0-2",HR_Analytics[[#This Row],[Total Working Years]]&lt;=5,"2-5",HR_Analytics[[#This Row],[Total Working Years]]&lt;=10,"5-10",HR_Analytics[[#This Row],[Total Working Years]]&lt;=20,"10-20",HR_Analytics[[#This Row],[Total Working Years]]&lt;=40,"20-40")</f>
        <v>20-40</v>
      </c>
      <c r="AI791" s="3">
        <v>1</v>
      </c>
      <c r="AJ791" s="3">
        <v>3</v>
      </c>
      <c r="AK791" s="9" t="str">
        <f>VLOOKUP(AJ791,Mapping!$J$10:$K$13,2,0)</f>
        <v>Better</v>
      </c>
      <c r="AL791" s="3">
        <v>20</v>
      </c>
      <c r="AM791" s="3" t="str" cm="1">
        <f t="array" ref="AM791">_xlfn.IFS(HR_Analytics[[#This Row],[Years At Company]]&lt;=2,"0-2",HR_Analytics[[#This Row],[Years At Company]]&lt;=5,"2-5",HR_Analytics[[#This Row],[Years At Company]]&lt;=10,"5-10",HR_Analytics[[#This Row],[Years At Company]]&lt;=20,"10-20",HR_Analytics[[#This Row],[Years At Company]]&lt;=40,"20-40")</f>
        <v>10-20</v>
      </c>
      <c r="AN791" s="3">
        <v>6</v>
      </c>
      <c r="AO791" s="3" t="str" cm="1">
        <f t="array" ref="AO791">_xlfn.IFS(HR_Analytics[[#This Row],[Years In Current Role]]&lt;=2,"0-2",HR_Analytics[[#This Row],[Years In Current Role]]&lt;=5,"2-5",HR_Analytics[[#This Row],[Years In Current Role]]&lt;=10,"5-10",HR_Analytics[[#This Row],[Years In Current Role]]&lt;=15,"10-15",HR_Analytics[[#This Row],[Years In Current Role]]&gt;15,"Above 15")</f>
        <v>5-10</v>
      </c>
      <c r="AP791" s="3">
        <v>3</v>
      </c>
      <c r="AQ791" s="14" t="str" cm="1">
        <f t="array" ref="AQ791">_xlfn.IFS(HR_Analytics[[#This Row],[Years Since Last Promotion]]&lt;=2,"0-2",HR_Analytics[[#This Row],[Years Since Last Promotion]]&lt;=5,"2-5",HR_Analytics[[#This Row],[Years Since Last Promotion]]&lt;=10,"5-10",HR_Analytics[[#This Row],[Years Since Last Promotion]]&lt;=15,"10-15")</f>
        <v>2-5</v>
      </c>
      <c r="AR791" s="14">
        <v>6</v>
      </c>
      <c r="AS791" s="3" t="str" cm="1">
        <f t="array" ref="AS7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92" spans="1:45" x14ac:dyDescent="0.25">
      <c r="A792" s="12">
        <v>33</v>
      </c>
      <c r="B792" s="12" t="str" cm="1">
        <f t="array" ref="B792">_xlfn.IFS(HR_Analytics[[#This Row],[Age]]&lt;=30,"Below 30",HR_Analytics[[#This Row],[Age]]&lt;=40,"30-40",HR_Analytics[[#This Row],[Age]]&lt;=60,"40-60")</f>
        <v>30-40</v>
      </c>
      <c r="C792" s="9" t="s">
        <v>17</v>
      </c>
      <c r="D792" s="9" t="s">
        <v>11</v>
      </c>
      <c r="E792" s="9" t="s">
        <v>19</v>
      </c>
      <c r="F792" s="3">
        <v>5</v>
      </c>
      <c r="G792" s="3" t="str" cm="1">
        <f t="array" ref="G792">_xlfn.IFS(HR_Analytics[[#This Row],[Distance From Home]]&lt;=5,"1-5",HR_Analytics[[#This Row],[Distance From Home]]&lt;=10,"5-10",HR_Analytics[[#This Row],[Distance From Home]]&lt;=15,"10-15",HR_Analytics[[#This Row],[Distance From Home]]&lt;=20,"15-20",HR_Analytics[[#This Row],[Distance From Home]]&gt;20,"Above 20")</f>
        <v>1-5</v>
      </c>
      <c r="H792" s="3">
        <v>3</v>
      </c>
      <c r="I792" s="9" t="str">
        <f>VLOOKUP(H792,Mapping!$J$2:$K$6,2,0)</f>
        <v>Bachelors</v>
      </c>
      <c r="J792" s="9" t="s">
        <v>13</v>
      </c>
      <c r="K792" s="3">
        <v>1099</v>
      </c>
      <c r="L792" s="3">
        <v>4</v>
      </c>
      <c r="M792" s="9" t="str">
        <f>VLOOKUP(L792,Mapping!$A$2:$B$5,2,0)</f>
        <v>Satisfied</v>
      </c>
      <c r="N792" s="9" t="s">
        <v>20</v>
      </c>
      <c r="O792" s="3">
        <v>2</v>
      </c>
      <c r="P792" s="9" t="str">
        <f>VLOOKUP(O792,Mapping!$A$9:$B$12,2,0)</f>
        <v>Medium</v>
      </c>
      <c r="Q792" s="3">
        <v>3</v>
      </c>
      <c r="R792" s="9" t="str">
        <f>VLOOKUP(Q792,Mapping!$A$16:$B$20,2,0)</f>
        <v>Mid Level</v>
      </c>
      <c r="S792" s="9" t="s">
        <v>28</v>
      </c>
      <c r="T792" s="3">
        <v>4</v>
      </c>
      <c r="U792" s="9" t="str">
        <f>VLOOKUP(T792,Mapping!$E$9:$F$12,2,0)</f>
        <v>Satisfied</v>
      </c>
      <c r="V792" s="9" t="s">
        <v>26</v>
      </c>
      <c r="W792" s="5">
        <v>7119</v>
      </c>
      <c r="X792" s="3">
        <v>4</v>
      </c>
      <c r="Y792" s="9" t="s">
        <v>17</v>
      </c>
      <c r="Z792" s="4">
        <v>15</v>
      </c>
      <c r="AA792" s="24">
        <f>HR_Analytics[[#This Row],[Salary Hike]]/100</f>
        <v>0.15</v>
      </c>
      <c r="AB792" s="3">
        <v>3</v>
      </c>
      <c r="AC792" s="9" t="str">
        <f>VLOOKUP(AB792,Mapping!$E$2:$F$3,2,0)</f>
        <v>Excellent</v>
      </c>
      <c r="AD792" s="3">
        <v>3</v>
      </c>
      <c r="AE792" s="9" t="str">
        <f>VLOOKUP(AD792,Mapping!$E$16:$F$19,2,0)</f>
        <v>Neutral</v>
      </c>
      <c r="AF792" s="3">
        <v>1</v>
      </c>
      <c r="AG792" s="3">
        <v>9</v>
      </c>
      <c r="AH792" s="3" t="str" cm="1">
        <f t="array" ref="AH792">_xlfn.IFS(HR_Analytics[[#This Row],[Total Working Years]]&lt;=2,"0-2",HR_Analytics[[#This Row],[Total Working Years]]&lt;=5,"2-5",HR_Analytics[[#This Row],[Total Working Years]]&lt;=10,"5-10",HR_Analytics[[#This Row],[Total Working Years]]&lt;=20,"10-20",HR_Analytics[[#This Row],[Total Working Years]]&lt;=40,"20-40")</f>
        <v>5-10</v>
      </c>
      <c r="AI792" s="3">
        <v>2</v>
      </c>
      <c r="AJ792" s="3">
        <v>3</v>
      </c>
      <c r="AK792" s="9" t="str">
        <f>VLOOKUP(AJ792,Mapping!$J$10:$K$13,2,0)</f>
        <v>Better</v>
      </c>
      <c r="AL792" s="3">
        <v>3</v>
      </c>
      <c r="AM792" s="3" t="str" cm="1">
        <f t="array" ref="AM792">_xlfn.IFS(HR_Analytics[[#This Row],[Years At Company]]&lt;=2,"0-2",HR_Analytics[[#This Row],[Years At Company]]&lt;=5,"2-5",HR_Analytics[[#This Row],[Years At Company]]&lt;=10,"5-10",HR_Analytics[[#This Row],[Years At Company]]&lt;=20,"10-20",HR_Analytics[[#This Row],[Years At Company]]&lt;=40,"20-40")</f>
        <v>2-5</v>
      </c>
      <c r="AN792" s="3">
        <v>2</v>
      </c>
      <c r="AO792" s="3" t="str" cm="1">
        <f t="array" ref="AO792">_xlfn.IFS(HR_Analytics[[#This Row],[Years In Current Role]]&lt;=2,"0-2",HR_Analytics[[#This Row],[Years In Current Role]]&lt;=5,"2-5",HR_Analytics[[#This Row],[Years In Current Role]]&lt;=10,"5-10",HR_Analytics[[#This Row],[Years In Current Role]]&lt;=15,"10-15",HR_Analytics[[#This Row],[Years In Current Role]]&gt;15,"Above 15")</f>
        <v>0-2</v>
      </c>
      <c r="AP792" s="3">
        <v>1</v>
      </c>
      <c r="AQ792" s="14" t="str" cm="1">
        <f t="array" ref="AQ792">_xlfn.IFS(HR_Analytics[[#This Row],[Years Since Last Promotion]]&lt;=2,"0-2",HR_Analytics[[#This Row],[Years Since Last Promotion]]&lt;=5,"2-5",HR_Analytics[[#This Row],[Years Since Last Promotion]]&lt;=10,"5-10",HR_Analytics[[#This Row],[Years Since Last Promotion]]&lt;=15,"10-15")</f>
        <v>0-2</v>
      </c>
      <c r="AR792" s="14">
        <v>2</v>
      </c>
      <c r="AS792" s="3" t="str" cm="1">
        <f t="array" ref="AS7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93" spans="1:45" x14ac:dyDescent="0.25">
      <c r="A793" s="12">
        <v>35</v>
      </c>
      <c r="B793" s="12" t="str" cm="1">
        <f t="array" ref="B793">_xlfn.IFS(HR_Analytics[[#This Row],[Age]]&lt;=30,"Below 30",HR_Analytics[[#This Row],[Age]]&lt;=40,"30-40",HR_Analytics[[#This Row],[Age]]&lt;=60,"40-60")</f>
        <v>30-40</v>
      </c>
      <c r="C793" s="9" t="s">
        <v>10</v>
      </c>
      <c r="D793" s="9" t="s">
        <v>11</v>
      </c>
      <c r="E793" s="9" t="s">
        <v>12</v>
      </c>
      <c r="F793" s="3">
        <v>4</v>
      </c>
      <c r="G793" s="3" t="str" cm="1">
        <f t="array" ref="G793">_xlfn.IFS(HR_Analytics[[#This Row],[Distance From Home]]&lt;=5,"1-5",HR_Analytics[[#This Row],[Distance From Home]]&lt;=10,"5-10",HR_Analytics[[#This Row],[Distance From Home]]&lt;=15,"10-15",HR_Analytics[[#This Row],[Distance From Home]]&lt;=20,"15-20",HR_Analytics[[#This Row],[Distance From Home]]&gt;20,"Above 20")</f>
        <v>1-5</v>
      </c>
      <c r="H793" s="3">
        <v>3</v>
      </c>
      <c r="I793" s="9" t="str">
        <f>VLOOKUP(H793,Mapping!$J$2:$K$6,2,0)</f>
        <v>Bachelors</v>
      </c>
      <c r="J793" s="9" t="s">
        <v>34</v>
      </c>
      <c r="K793" s="3">
        <v>1100</v>
      </c>
      <c r="L793" s="3">
        <v>4</v>
      </c>
      <c r="M793" s="9" t="str">
        <f>VLOOKUP(L793,Mapping!$A$2:$B$5,2,0)</f>
        <v>Satisfied</v>
      </c>
      <c r="N793" s="9" t="s">
        <v>20</v>
      </c>
      <c r="O793" s="3">
        <v>3</v>
      </c>
      <c r="P793" s="9" t="str">
        <f>VLOOKUP(O793,Mapping!$A$9:$B$12,2,0)</f>
        <v>High</v>
      </c>
      <c r="Q793" s="3">
        <v>3</v>
      </c>
      <c r="R793" s="9" t="str">
        <f>VLOOKUP(Q793,Mapping!$A$16:$B$20,2,0)</f>
        <v>Mid Level</v>
      </c>
      <c r="S793" s="9" t="s">
        <v>15</v>
      </c>
      <c r="T793" s="3">
        <v>1</v>
      </c>
      <c r="U793" s="9" t="str">
        <f>VLOOKUP(T793,Mapping!$E$9:$F$12,2,0)</f>
        <v>Very Dissatisfied</v>
      </c>
      <c r="V793" s="9" t="s">
        <v>16</v>
      </c>
      <c r="W793" s="5">
        <v>9582</v>
      </c>
      <c r="X793" s="3">
        <v>0</v>
      </c>
      <c r="Y793" s="9" t="s">
        <v>10</v>
      </c>
      <c r="Z793" s="4">
        <v>22</v>
      </c>
      <c r="AA793" s="24">
        <f>HR_Analytics[[#This Row],[Salary Hike]]/100</f>
        <v>0.22</v>
      </c>
      <c r="AB793" s="3">
        <v>4</v>
      </c>
      <c r="AC793" s="9" t="str">
        <f>VLOOKUP(AB793,Mapping!$E$2:$F$3,2,0)</f>
        <v>Outstanding</v>
      </c>
      <c r="AD793" s="3">
        <v>1</v>
      </c>
      <c r="AE793" s="9" t="str">
        <f>VLOOKUP(AD793,Mapping!$E$16:$F$19,2,0)</f>
        <v>Very Dissatisfied</v>
      </c>
      <c r="AF793" s="3">
        <v>0</v>
      </c>
      <c r="AG793" s="3">
        <v>9</v>
      </c>
      <c r="AH793" s="3" t="str" cm="1">
        <f t="array" ref="AH793">_xlfn.IFS(HR_Analytics[[#This Row],[Total Working Years]]&lt;=2,"0-2",HR_Analytics[[#This Row],[Total Working Years]]&lt;=5,"2-5",HR_Analytics[[#This Row],[Total Working Years]]&lt;=10,"5-10",HR_Analytics[[#This Row],[Total Working Years]]&lt;=20,"10-20",HR_Analytics[[#This Row],[Total Working Years]]&lt;=40,"20-40")</f>
        <v>5-10</v>
      </c>
      <c r="AI793" s="3">
        <v>2</v>
      </c>
      <c r="AJ793" s="3">
        <v>3</v>
      </c>
      <c r="AK793" s="9" t="str">
        <f>VLOOKUP(AJ793,Mapping!$J$10:$K$13,2,0)</f>
        <v>Better</v>
      </c>
      <c r="AL793" s="3">
        <v>8</v>
      </c>
      <c r="AM793" s="3" t="str" cm="1">
        <f t="array" ref="AM793">_xlfn.IFS(HR_Analytics[[#This Row],[Years At Company]]&lt;=2,"0-2",HR_Analytics[[#This Row],[Years At Company]]&lt;=5,"2-5",HR_Analytics[[#This Row],[Years At Company]]&lt;=10,"5-10",HR_Analytics[[#This Row],[Years At Company]]&lt;=20,"10-20",HR_Analytics[[#This Row],[Years At Company]]&lt;=40,"20-40")</f>
        <v>5-10</v>
      </c>
      <c r="AN793" s="3">
        <v>7</v>
      </c>
      <c r="AO793" s="3" t="str" cm="1">
        <f t="array" ref="AO793">_xlfn.IFS(HR_Analytics[[#This Row],[Years In Current Role]]&lt;=2,"0-2",HR_Analytics[[#This Row],[Years In Current Role]]&lt;=5,"2-5",HR_Analytics[[#This Row],[Years In Current Role]]&lt;=10,"5-10",HR_Analytics[[#This Row],[Years In Current Role]]&lt;=15,"10-15",HR_Analytics[[#This Row],[Years In Current Role]]&gt;15,"Above 15")</f>
        <v>5-10</v>
      </c>
      <c r="AP793" s="3">
        <v>4</v>
      </c>
      <c r="AQ793" s="14" t="str" cm="1">
        <f t="array" ref="AQ793">_xlfn.IFS(HR_Analytics[[#This Row],[Years Since Last Promotion]]&lt;=2,"0-2",HR_Analytics[[#This Row],[Years Since Last Promotion]]&lt;=5,"2-5",HR_Analytics[[#This Row],[Years Since Last Promotion]]&lt;=10,"5-10",HR_Analytics[[#This Row],[Years Since Last Promotion]]&lt;=15,"10-15")</f>
        <v>2-5</v>
      </c>
      <c r="AR793" s="14">
        <v>7</v>
      </c>
      <c r="AS793" s="3" t="str" cm="1">
        <f t="array" ref="AS7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94" spans="1:45" x14ac:dyDescent="0.25">
      <c r="A794" s="12">
        <v>33</v>
      </c>
      <c r="B794" s="12" t="str" cm="1">
        <f t="array" ref="B794">_xlfn.IFS(HR_Analytics[[#This Row],[Age]]&lt;=30,"Below 30",HR_Analytics[[#This Row],[Age]]&lt;=40,"30-40",HR_Analytics[[#This Row],[Age]]&lt;=60,"40-60")</f>
        <v>30-40</v>
      </c>
      <c r="C794" s="9" t="s">
        <v>10</v>
      </c>
      <c r="D794" s="9" t="s">
        <v>18</v>
      </c>
      <c r="E794" s="9" t="s">
        <v>19</v>
      </c>
      <c r="F794" s="3">
        <v>29</v>
      </c>
      <c r="G794" s="3" t="str" cm="1">
        <f t="array" ref="G794">_xlfn.IFS(HR_Analytics[[#This Row],[Distance From Home]]&lt;=5,"1-5",HR_Analytics[[#This Row],[Distance From Home]]&lt;=10,"5-10",HR_Analytics[[#This Row],[Distance From Home]]&lt;=15,"10-15",HR_Analytics[[#This Row],[Distance From Home]]&lt;=20,"15-20",HR_Analytics[[#This Row],[Distance From Home]]&gt;20,"Above 20")</f>
        <v>Above 20</v>
      </c>
      <c r="H794" s="3">
        <v>4</v>
      </c>
      <c r="I794" s="9" t="str">
        <f>VLOOKUP(H794,Mapping!$J$2:$K$6,2,0)</f>
        <v>Masters</v>
      </c>
      <c r="J794" s="9" t="s">
        <v>25</v>
      </c>
      <c r="K794" s="3">
        <v>1101</v>
      </c>
      <c r="L794" s="3">
        <v>1</v>
      </c>
      <c r="M794" s="9" t="str">
        <f>VLOOKUP(L794,Mapping!$A$2:$B$5,2,0)</f>
        <v>Very Dissatisfied</v>
      </c>
      <c r="N794" s="9" t="s">
        <v>14</v>
      </c>
      <c r="O794" s="3">
        <v>2</v>
      </c>
      <c r="P794" s="9" t="str">
        <f>VLOOKUP(O794,Mapping!$A$9:$B$12,2,0)</f>
        <v>Medium</v>
      </c>
      <c r="Q794" s="3">
        <v>2</v>
      </c>
      <c r="R794" s="9" t="str">
        <f>VLOOKUP(Q794,Mapping!$A$16:$B$20,2,0)</f>
        <v>Junior</v>
      </c>
      <c r="S794" s="9" t="s">
        <v>21</v>
      </c>
      <c r="T794" s="3">
        <v>3</v>
      </c>
      <c r="U794" s="9" t="str">
        <f>VLOOKUP(T794,Mapping!$E$9:$F$12,2,0)</f>
        <v>Neutral</v>
      </c>
      <c r="V794" s="9" t="s">
        <v>16</v>
      </c>
      <c r="W794" s="5">
        <v>4508</v>
      </c>
      <c r="X794" s="3">
        <v>1</v>
      </c>
      <c r="Y794" s="9" t="s">
        <v>17</v>
      </c>
      <c r="Z794" s="4">
        <v>22</v>
      </c>
      <c r="AA794" s="24">
        <f>HR_Analytics[[#This Row],[Salary Hike]]/100</f>
        <v>0.22</v>
      </c>
      <c r="AB794" s="3">
        <v>4</v>
      </c>
      <c r="AC794" s="9" t="str">
        <f>VLOOKUP(AB794,Mapping!$E$2:$F$3,2,0)</f>
        <v>Outstanding</v>
      </c>
      <c r="AD794" s="3">
        <v>2</v>
      </c>
      <c r="AE794" s="9" t="str">
        <f>VLOOKUP(AD794,Mapping!$E$16:$F$19,2,0)</f>
        <v>Dissatisfied</v>
      </c>
      <c r="AF794" s="3">
        <v>0</v>
      </c>
      <c r="AG794" s="3">
        <v>14</v>
      </c>
      <c r="AH794" s="3" t="str" cm="1">
        <f t="array" ref="AH794">_xlfn.IFS(HR_Analytics[[#This Row],[Total Working Years]]&lt;=2,"0-2",HR_Analytics[[#This Row],[Total Working Years]]&lt;=5,"2-5",HR_Analytics[[#This Row],[Total Working Years]]&lt;=10,"5-10",HR_Analytics[[#This Row],[Total Working Years]]&lt;=20,"10-20",HR_Analytics[[#This Row],[Total Working Years]]&lt;=40,"20-40")</f>
        <v>10-20</v>
      </c>
      <c r="AI794" s="3">
        <v>4</v>
      </c>
      <c r="AJ794" s="3">
        <v>3</v>
      </c>
      <c r="AK794" s="9" t="str">
        <f>VLOOKUP(AJ794,Mapping!$J$10:$K$13,2,0)</f>
        <v>Better</v>
      </c>
      <c r="AL794" s="3">
        <v>13</v>
      </c>
      <c r="AM794" s="3" t="str" cm="1">
        <f t="array" ref="AM794">_xlfn.IFS(HR_Analytics[[#This Row],[Years At Company]]&lt;=2,"0-2",HR_Analytics[[#This Row],[Years At Company]]&lt;=5,"2-5",HR_Analytics[[#This Row],[Years At Company]]&lt;=10,"5-10",HR_Analytics[[#This Row],[Years At Company]]&lt;=20,"10-20",HR_Analytics[[#This Row],[Years At Company]]&lt;=40,"20-40")</f>
        <v>10-20</v>
      </c>
      <c r="AN794" s="3">
        <v>7</v>
      </c>
      <c r="AO794" s="3" t="str" cm="1">
        <f t="array" ref="AO794">_xlfn.IFS(HR_Analytics[[#This Row],[Years In Current Role]]&lt;=2,"0-2",HR_Analytics[[#This Row],[Years In Current Role]]&lt;=5,"2-5",HR_Analytics[[#This Row],[Years In Current Role]]&lt;=10,"5-10",HR_Analytics[[#This Row],[Years In Current Role]]&lt;=15,"10-15",HR_Analytics[[#This Row],[Years In Current Role]]&gt;15,"Above 15")</f>
        <v>5-10</v>
      </c>
      <c r="AP794" s="3">
        <v>3</v>
      </c>
      <c r="AQ794" s="14" t="str" cm="1">
        <f t="array" ref="AQ794">_xlfn.IFS(HR_Analytics[[#This Row],[Years Since Last Promotion]]&lt;=2,"0-2",HR_Analytics[[#This Row],[Years Since Last Promotion]]&lt;=5,"2-5",HR_Analytics[[#This Row],[Years Since Last Promotion]]&lt;=10,"5-10",HR_Analytics[[#This Row],[Years Since Last Promotion]]&lt;=15,"10-15")</f>
        <v>2-5</v>
      </c>
      <c r="AR794" s="14">
        <v>8</v>
      </c>
      <c r="AS794" s="3" t="str" cm="1">
        <f t="array" ref="AS7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95" spans="1:45" x14ac:dyDescent="0.25">
      <c r="A795" s="12">
        <v>28</v>
      </c>
      <c r="B795" s="12" t="str" cm="1">
        <f t="array" ref="B795">_xlfn.IFS(HR_Analytics[[#This Row],[Age]]&lt;=30,"Below 30",HR_Analytics[[#This Row],[Age]]&lt;=40,"30-40",HR_Analytics[[#This Row],[Age]]&lt;=60,"40-60")</f>
        <v>Below 30</v>
      </c>
      <c r="C795" s="9" t="s">
        <v>17</v>
      </c>
      <c r="D795" s="9" t="s">
        <v>11</v>
      </c>
      <c r="E795" s="9" t="s">
        <v>19</v>
      </c>
      <c r="F795" s="3">
        <v>15</v>
      </c>
      <c r="G795" s="3" t="str" cm="1">
        <f t="array" ref="G795">_xlfn.IFS(HR_Analytics[[#This Row],[Distance From Home]]&lt;=5,"1-5",HR_Analytics[[#This Row],[Distance From Home]]&lt;=10,"5-10",HR_Analytics[[#This Row],[Distance From Home]]&lt;=15,"10-15",HR_Analytics[[#This Row],[Distance From Home]]&lt;=20,"15-20",HR_Analytics[[#This Row],[Distance From Home]]&gt;20,"Above 20")</f>
        <v>10-15</v>
      </c>
      <c r="H795" s="3">
        <v>2</v>
      </c>
      <c r="I795" s="9" t="str">
        <f>VLOOKUP(H795,Mapping!$J$2:$K$6,2,0)</f>
        <v>College</v>
      </c>
      <c r="J795" s="9" t="s">
        <v>13</v>
      </c>
      <c r="K795" s="3">
        <v>1102</v>
      </c>
      <c r="L795" s="3">
        <v>1</v>
      </c>
      <c r="M795" s="9" t="str">
        <f>VLOOKUP(L795,Mapping!$A$2:$B$5,2,0)</f>
        <v>Very Dissatisfied</v>
      </c>
      <c r="N795" s="9" t="s">
        <v>20</v>
      </c>
      <c r="O795" s="3">
        <v>3</v>
      </c>
      <c r="P795" s="9" t="str">
        <f>VLOOKUP(O795,Mapping!$A$9:$B$12,2,0)</f>
        <v>High</v>
      </c>
      <c r="Q795" s="3">
        <v>1</v>
      </c>
      <c r="R795" s="9" t="str">
        <f>VLOOKUP(Q795,Mapping!$A$16:$B$20,2,0)</f>
        <v>Entry Level</v>
      </c>
      <c r="S795" s="9" t="s">
        <v>24</v>
      </c>
      <c r="T795" s="3">
        <v>3</v>
      </c>
      <c r="U795" s="9" t="str">
        <f>VLOOKUP(T795,Mapping!$E$9:$F$12,2,0)</f>
        <v>Neutral</v>
      </c>
      <c r="V795" s="9" t="s">
        <v>26</v>
      </c>
      <c r="W795" s="5">
        <v>2207</v>
      </c>
      <c r="X795" s="3">
        <v>1</v>
      </c>
      <c r="Y795" s="9" t="s">
        <v>17</v>
      </c>
      <c r="Z795" s="4">
        <v>16</v>
      </c>
      <c r="AA795" s="24">
        <f>HR_Analytics[[#This Row],[Salary Hike]]/100</f>
        <v>0.16</v>
      </c>
      <c r="AB795" s="3">
        <v>3</v>
      </c>
      <c r="AC795" s="9" t="str">
        <f>VLOOKUP(AB795,Mapping!$E$2:$F$3,2,0)</f>
        <v>Excellent</v>
      </c>
      <c r="AD795" s="3">
        <v>4</v>
      </c>
      <c r="AE795" s="9" t="str">
        <f>VLOOKUP(AD795,Mapping!$E$16:$F$19,2,0)</f>
        <v>Satisfied</v>
      </c>
      <c r="AF795" s="3">
        <v>1</v>
      </c>
      <c r="AG795" s="3">
        <v>4</v>
      </c>
      <c r="AH795" s="3" t="str" cm="1">
        <f t="array" ref="AH795">_xlfn.IFS(HR_Analytics[[#This Row],[Total Working Years]]&lt;=2,"0-2",HR_Analytics[[#This Row],[Total Working Years]]&lt;=5,"2-5",HR_Analytics[[#This Row],[Total Working Years]]&lt;=10,"5-10",HR_Analytics[[#This Row],[Total Working Years]]&lt;=20,"10-20",HR_Analytics[[#This Row],[Total Working Years]]&lt;=40,"20-40")</f>
        <v>2-5</v>
      </c>
      <c r="AI795" s="3">
        <v>5</v>
      </c>
      <c r="AJ795" s="3">
        <v>2</v>
      </c>
      <c r="AK795" s="9" t="str">
        <f>VLOOKUP(AJ795,Mapping!$J$10:$K$13,2,0)</f>
        <v>Good</v>
      </c>
      <c r="AL795" s="3">
        <v>4</v>
      </c>
      <c r="AM795" s="3" t="str" cm="1">
        <f t="array" ref="AM795">_xlfn.IFS(HR_Analytics[[#This Row],[Years At Company]]&lt;=2,"0-2",HR_Analytics[[#This Row],[Years At Company]]&lt;=5,"2-5",HR_Analytics[[#This Row],[Years At Company]]&lt;=10,"5-10",HR_Analytics[[#This Row],[Years At Company]]&lt;=20,"10-20",HR_Analytics[[#This Row],[Years At Company]]&lt;=40,"20-40")</f>
        <v>2-5</v>
      </c>
      <c r="AN795" s="3">
        <v>2</v>
      </c>
      <c r="AO795" s="3" t="str" cm="1">
        <f t="array" ref="AO795">_xlfn.IFS(HR_Analytics[[#This Row],[Years In Current Role]]&lt;=2,"0-2",HR_Analytics[[#This Row],[Years In Current Role]]&lt;=5,"2-5",HR_Analytics[[#This Row],[Years In Current Role]]&lt;=10,"5-10",HR_Analytics[[#This Row],[Years In Current Role]]&lt;=15,"10-15",HR_Analytics[[#This Row],[Years In Current Role]]&gt;15,"Above 15")</f>
        <v>0-2</v>
      </c>
      <c r="AP795" s="3">
        <v>2</v>
      </c>
      <c r="AQ795" s="14" t="str" cm="1">
        <f t="array" ref="AQ795">_xlfn.IFS(HR_Analytics[[#This Row],[Years Since Last Promotion]]&lt;=2,"0-2",HR_Analytics[[#This Row],[Years Since Last Promotion]]&lt;=5,"2-5",HR_Analytics[[#This Row],[Years Since Last Promotion]]&lt;=10,"5-10",HR_Analytics[[#This Row],[Years Since Last Promotion]]&lt;=15,"10-15")</f>
        <v>0-2</v>
      </c>
      <c r="AR795" s="14">
        <v>2</v>
      </c>
      <c r="AS795" s="3" t="str" cm="1">
        <f t="array" ref="AS7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96" spans="1:45" x14ac:dyDescent="0.25">
      <c r="A796" s="12">
        <v>34</v>
      </c>
      <c r="B796" s="12" t="str" cm="1">
        <f t="array" ref="B796">_xlfn.IFS(HR_Analytics[[#This Row],[Age]]&lt;=30,"Below 30",HR_Analytics[[#This Row],[Age]]&lt;=40,"30-40",HR_Analytics[[#This Row],[Age]]&lt;=60,"40-60")</f>
        <v>30-40</v>
      </c>
      <c r="C796" s="9" t="s">
        <v>17</v>
      </c>
      <c r="D796" s="9" t="s">
        <v>18</v>
      </c>
      <c r="E796" s="9" t="s">
        <v>19</v>
      </c>
      <c r="F796" s="3">
        <v>3</v>
      </c>
      <c r="G796" s="3" t="str" cm="1">
        <f t="array" ref="G796">_xlfn.IFS(HR_Analytics[[#This Row],[Distance From Home]]&lt;=5,"1-5",HR_Analytics[[#This Row],[Distance From Home]]&lt;=10,"5-10",HR_Analytics[[#This Row],[Distance From Home]]&lt;=15,"10-15",HR_Analytics[[#This Row],[Distance From Home]]&lt;=20,"15-20",HR_Analytics[[#This Row],[Distance From Home]]&gt;20,"Above 20")</f>
        <v>1-5</v>
      </c>
      <c r="H796" s="3">
        <v>1</v>
      </c>
      <c r="I796" s="9" t="str">
        <f>VLOOKUP(H796,Mapping!$J$2:$K$6,2,0)</f>
        <v>Below College</v>
      </c>
      <c r="J796" s="9" t="s">
        <v>13</v>
      </c>
      <c r="K796" s="3">
        <v>1103</v>
      </c>
      <c r="L796" s="3">
        <v>1</v>
      </c>
      <c r="M796" s="9" t="str">
        <f>VLOOKUP(L796,Mapping!$A$2:$B$5,2,0)</f>
        <v>Very Dissatisfied</v>
      </c>
      <c r="N796" s="9" t="s">
        <v>20</v>
      </c>
      <c r="O796" s="3">
        <v>3</v>
      </c>
      <c r="P796" s="9" t="str">
        <f>VLOOKUP(O796,Mapping!$A$9:$B$12,2,0)</f>
        <v>High</v>
      </c>
      <c r="Q796" s="3">
        <v>2</v>
      </c>
      <c r="R796" s="9" t="str">
        <f>VLOOKUP(Q796,Mapping!$A$16:$B$20,2,0)</f>
        <v>Junior</v>
      </c>
      <c r="S796" s="9" t="s">
        <v>28</v>
      </c>
      <c r="T796" s="3">
        <v>4</v>
      </c>
      <c r="U796" s="9" t="str">
        <f>VLOOKUP(T796,Mapping!$E$9:$F$12,2,0)</f>
        <v>Satisfied</v>
      </c>
      <c r="V796" s="9" t="s">
        <v>16</v>
      </c>
      <c r="W796" s="5">
        <v>7756</v>
      </c>
      <c r="X796" s="3">
        <v>0</v>
      </c>
      <c r="Y796" s="9" t="s">
        <v>17</v>
      </c>
      <c r="Z796" s="4">
        <v>17</v>
      </c>
      <c r="AA796" s="24">
        <f>HR_Analytics[[#This Row],[Salary Hike]]/100</f>
        <v>0.17</v>
      </c>
      <c r="AB796" s="3">
        <v>3</v>
      </c>
      <c r="AC796" s="9" t="str">
        <f>VLOOKUP(AB796,Mapping!$E$2:$F$3,2,0)</f>
        <v>Excellent</v>
      </c>
      <c r="AD796" s="3">
        <v>3</v>
      </c>
      <c r="AE796" s="9" t="str">
        <f>VLOOKUP(AD796,Mapping!$E$16:$F$19,2,0)</f>
        <v>Neutral</v>
      </c>
      <c r="AF796" s="3">
        <v>0</v>
      </c>
      <c r="AG796" s="3">
        <v>7</v>
      </c>
      <c r="AH796" s="3" t="str" cm="1">
        <f t="array" ref="AH796">_xlfn.IFS(HR_Analytics[[#This Row],[Total Working Years]]&lt;=2,"0-2",HR_Analytics[[#This Row],[Total Working Years]]&lt;=5,"2-5",HR_Analytics[[#This Row],[Total Working Years]]&lt;=10,"5-10",HR_Analytics[[#This Row],[Total Working Years]]&lt;=20,"10-20",HR_Analytics[[#This Row],[Total Working Years]]&lt;=40,"20-40")</f>
        <v>5-10</v>
      </c>
      <c r="AI796" s="3">
        <v>1</v>
      </c>
      <c r="AJ796" s="3">
        <v>2</v>
      </c>
      <c r="AK796" s="9" t="str">
        <f>VLOOKUP(AJ796,Mapping!$J$10:$K$13,2,0)</f>
        <v>Good</v>
      </c>
      <c r="AL796" s="3">
        <v>6</v>
      </c>
      <c r="AM796" s="3" t="str" cm="1">
        <f t="array" ref="AM796">_xlfn.IFS(HR_Analytics[[#This Row],[Years At Company]]&lt;=2,"0-2",HR_Analytics[[#This Row],[Years At Company]]&lt;=5,"2-5",HR_Analytics[[#This Row],[Years At Company]]&lt;=10,"5-10",HR_Analytics[[#This Row],[Years At Company]]&lt;=20,"10-20",HR_Analytics[[#This Row],[Years At Company]]&lt;=40,"20-40")</f>
        <v>5-10</v>
      </c>
      <c r="AN796" s="3">
        <v>2</v>
      </c>
      <c r="AO796" s="3" t="str" cm="1">
        <f t="array" ref="AO796">_xlfn.IFS(HR_Analytics[[#This Row],[Years In Current Role]]&lt;=2,"0-2",HR_Analytics[[#This Row],[Years In Current Role]]&lt;=5,"2-5",HR_Analytics[[#This Row],[Years In Current Role]]&lt;=10,"5-10",HR_Analytics[[#This Row],[Years In Current Role]]&lt;=15,"10-15",HR_Analytics[[#This Row],[Years In Current Role]]&gt;15,"Above 15")</f>
        <v>0-2</v>
      </c>
      <c r="AP796" s="3">
        <v>0</v>
      </c>
      <c r="AQ796" s="14" t="str" cm="1">
        <f t="array" ref="AQ796">_xlfn.IFS(HR_Analytics[[#This Row],[Years Since Last Promotion]]&lt;=2,"0-2",HR_Analytics[[#This Row],[Years Since Last Promotion]]&lt;=5,"2-5",HR_Analytics[[#This Row],[Years Since Last Promotion]]&lt;=10,"5-10",HR_Analytics[[#This Row],[Years Since Last Promotion]]&lt;=15,"10-15")</f>
        <v>0-2</v>
      </c>
      <c r="AR796" s="14">
        <v>4</v>
      </c>
      <c r="AS796" s="3" t="str" cm="1">
        <f t="array" ref="AS7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797" spans="1:45" x14ac:dyDescent="0.25">
      <c r="A797" s="12">
        <v>37</v>
      </c>
      <c r="B797" s="12" t="str" cm="1">
        <f t="array" ref="B797">_xlfn.IFS(HR_Analytics[[#This Row],[Age]]&lt;=30,"Below 30",HR_Analytics[[#This Row],[Age]]&lt;=40,"30-40",HR_Analytics[[#This Row],[Age]]&lt;=60,"40-60")</f>
        <v>30-40</v>
      </c>
      <c r="C797" s="9" t="s">
        <v>17</v>
      </c>
      <c r="D797" s="9" t="s">
        <v>11</v>
      </c>
      <c r="E797" s="9" t="s">
        <v>12</v>
      </c>
      <c r="F797" s="3">
        <v>10</v>
      </c>
      <c r="G797" s="3" t="str" cm="1">
        <f t="array" ref="G797">_xlfn.IFS(HR_Analytics[[#This Row],[Distance From Home]]&lt;=5,"1-5",HR_Analytics[[#This Row],[Distance From Home]]&lt;=10,"5-10",HR_Analytics[[#This Row],[Distance From Home]]&lt;=15,"10-15",HR_Analytics[[#This Row],[Distance From Home]]&lt;=20,"15-20",HR_Analytics[[#This Row],[Distance From Home]]&gt;20,"Above 20")</f>
        <v>5-10</v>
      </c>
      <c r="H797" s="3">
        <v>4</v>
      </c>
      <c r="I797" s="9" t="str">
        <f>VLOOKUP(H797,Mapping!$J$2:$K$6,2,0)</f>
        <v>Masters</v>
      </c>
      <c r="J797" s="9" t="s">
        <v>13</v>
      </c>
      <c r="K797" s="3">
        <v>1105</v>
      </c>
      <c r="L797" s="3">
        <v>4</v>
      </c>
      <c r="M797" s="9" t="str">
        <f>VLOOKUP(L797,Mapping!$A$2:$B$5,2,0)</f>
        <v>Satisfied</v>
      </c>
      <c r="N797" s="9" t="s">
        <v>14</v>
      </c>
      <c r="O797" s="3">
        <v>2</v>
      </c>
      <c r="P797" s="9" t="str">
        <f>VLOOKUP(O797,Mapping!$A$9:$B$12,2,0)</f>
        <v>Medium</v>
      </c>
      <c r="Q797" s="3">
        <v>2</v>
      </c>
      <c r="R797" s="9" t="str">
        <f>VLOOKUP(Q797,Mapping!$A$16:$B$20,2,0)</f>
        <v>Junior</v>
      </c>
      <c r="S797" s="9" t="s">
        <v>15</v>
      </c>
      <c r="T797" s="3">
        <v>4</v>
      </c>
      <c r="U797" s="9" t="str">
        <f>VLOOKUP(T797,Mapping!$E$9:$F$12,2,0)</f>
        <v>Satisfied</v>
      </c>
      <c r="V797" s="9" t="s">
        <v>26</v>
      </c>
      <c r="W797" s="5">
        <v>6694</v>
      </c>
      <c r="X797" s="3">
        <v>2</v>
      </c>
      <c r="Y797" s="9" t="s">
        <v>10</v>
      </c>
      <c r="Z797" s="4">
        <v>14</v>
      </c>
      <c r="AA797" s="24">
        <f>HR_Analytics[[#This Row],[Salary Hike]]/100</f>
        <v>0.14000000000000001</v>
      </c>
      <c r="AB797" s="3">
        <v>3</v>
      </c>
      <c r="AC797" s="9" t="str">
        <f>VLOOKUP(AB797,Mapping!$E$2:$F$3,2,0)</f>
        <v>Excellent</v>
      </c>
      <c r="AD797" s="3">
        <v>3</v>
      </c>
      <c r="AE797" s="9" t="str">
        <f>VLOOKUP(AD797,Mapping!$E$16:$F$19,2,0)</f>
        <v>Neutral</v>
      </c>
      <c r="AF797" s="3">
        <v>3</v>
      </c>
      <c r="AG797" s="3">
        <v>8</v>
      </c>
      <c r="AH797" s="3" t="str" cm="1">
        <f t="array" ref="AH797">_xlfn.IFS(HR_Analytics[[#This Row],[Total Working Years]]&lt;=2,"0-2",HR_Analytics[[#This Row],[Total Working Years]]&lt;=5,"2-5",HR_Analytics[[#This Row],[Total Working Years]]&lt;=10,"5-10",HR_Analytics[[#This Row],[Total Working Years]]&lt;=20,"10-20",HR_Analytics[[#This Row],[Total Working Years]]&lt;=40,"20-40")</f>
        <v>5-10</v>
      </c>
      <c r="AI797" s="3">
        <v>5</v>
      </c>
      <c r="AJ797" s="3">
        <v>3</v>
      </c>
      <c r="AK797" s="9" t="str">
        <f>VLOOKUP(AJ797,Mapping!$J$10:$K$13,2,0)</f>
        <v>Better</v>
      </c>
      <c r="AL797" s="3">
        <v>1</v>
      </c>
      <c r="AM797" s="3" t="str" cm="1">
        <f t="array" ref="AM797">_xlfn.IFS(HR_Analytics[[#This Row],[Years At Company]]&lt;=2,"0-2",HR_Analytics[[#This Row],[Years At Company]]&lt;=5,"2-5",HR_Analytics[[#This Row],[Years At Company]]&lt;=10,"5-10",HR_Analytics[[#This Row],[Years At Company]]&lt;=20,"10-20",HR_Analytics[[#This Row],[Years At Company]]&lt;=40,"20-40")</f>
        <v>0-2</v>
      </c>
      <c r="AN797" s="3">
        <v>0</v>
      </c>
      <c r="AO797" s="3" t="str" cm="1">
        <f t="array" ref="AO797">_xlfn.IFS(HR_Analytics[[#This Row],[Years In Current Role]]&lt;=2,"0-2",HR_Analytics[[#This Row],[Years In Current Role]]&lt;=5,"2-5",HR_Analytics[[#This Row],[Years In Current Role]]&lt;=10,"5-10",HR_Analytics[[#This Row],[Years In Current Role]]&lt;=15,"10-15",HR_Analytics[[#This Row],[Years In Current Role]]&gt;15,"Above 15")</f>
        <v>0-2</v>
      </c>
      <c r="AP797" s="3">
        <v>0</v>
      </c>
      <c r="AQ797" s="14" t="str" cm="1">
        <f t="array" ref="AQ797">_xlfn.IFS(HR_Analytics[[#This Row],[Years Since Last Promotion]]&lt;=2,"0-2",HR_Analytics[[#This Row],[Years Since Last Promotion]]&lt;=5,"2-5",HR_Analytics[[#This Row],[Years Since Last Promotion]]&lt;=10,"5-10",HR_Analytics[[#This Row],[Years Since Last Promotion]]&lt;=15,"10-15")</f>
        <v>0-2</v>
      </c>
      <c r="AR797" s="14">
        <v>0</v>
      </c>
      <c r="AS797" s="3" t="str" cm="1">
        <f t="array" ref="AS7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798" spans="1:45" x14ac:dyDescent="0.25">
      <c r="A798" s="12">
        <v>25</v>
      </c>
      <c r="B798" s="12" t="str" cm="1">
        <f t="array" ref="B798">_xlfn.IFS(HR_Analytics[[#This Row],[Age]]&lt;=30,"Below 30",HR_Analytics[[#This Row],[Age]]&lt;=40,"30-40",HR_Analytics[[#This Row],[Age]]&lt;=60,"40-60")</f>
        <v>Below 30</v>
      </c>
      <c r="C798" s="9" t="s">
        <v>10</v>
      </c>
      <c r="D798" s="9" t="s">
        <v>11</v>
      </c>
      <c r="E798" s="9" t="s">
        <v>19</v>
      </c>
      <c r="F798" s="3">
        <v>4</v>
      </c>
      <c r="G798" s="3" t="str" cm="1">
        <f t="array" ref="G798">_xlfn.IFS(HR_Analytics[[#This Row],[Distance From Home]]&lt;=5,"1-5",HR_Analytics[[#This Row],[Distance From Home]]&lt;=10,"5-10",HR_Analytics[[#This Row],[Distance From Home]]&lt;=15,"10-15",HR_Analytics[[#This Row],[Distance From Home]]&lt;=20,"15-20",HR_Analytics[[#This Row],[Distance From Home]]&gt;20,"Above 20")</f>
        <v>1-5</v>
      </c>
      <c r="H798" s="3">
        <v>1</v>
      </c>
      <c r="I798" s="9" t="str">
        <f>VLOOKUP(H798,Mapping!$J$2:$K$6,2,0)</f>
        <v>Below College</v>
      </c>
      <c r="J798" s="9" t="s">
        <v>34</v>
      </c>
      <c r="K798" s="3">
        <v>1106</v>
      </c>
      <c r="L798" s="3">
        <v>4</v>
      </c>
      <c r="M798" s="9" t="str">
        <f>VLOOKUP(L798,Mapping!$A$2:$B$5,2,0)</f>
        <v>Satisfied</v>
      </c>
      <c r="N798" s="9" t="s">
        <v>20</v>
      </c>
      <c r="O798" s="3">
        <v>3</v>
      </c>
      <c r="P798" s="9" t="str">
        <f>VLOOKUP(O798,Mapping!$A$9:$B$12,2,0)</f>
        <v>High</v>
      </c>
      <c r="Q798" s="3">
        <v>1</v>
      </c>
      <c r="R798" s="9" t="str">
        <f>VLOOKUP(Q798,Mapping!$A$16:$B$20,2,0)</f>
        <v>Entry Level</v>
      </c>
      <c r="S798" s="9" t="s">
        <v>24</v>
      </c>
      <c r="T798" s="3">
        <v>4</v>
      </c>
      <c r="U798" s="9" t="str">
        <f>VLOOKUP(T798,Mapping!$E$9:$F$12,2,0)</f>
        <v>Satisfied</v>
      </c>
      <c r="V798" s="9" t="s">
        <v>22</v>
      </c>
      <c r="W798" s="5">
        <v>3691</v>
      </c>
      <c r="X798" s="3">
        <v>1</v>
      </c>
      <c r="Y798" s="9" t="s">
        <v>10</v>
      </c>
      <c r="Z798" s="4">
        <v>15</v>
      </c>
      <c r="AA798" s="24">
        <f>HR_Analytics[[#This Row],[Salary Hike]]/100</f>
        <v>0.15</v>
      </c>
      <c r="AB798" s="3">
        <v>3</v>
      </c>
      <c r="AC798" s="9" t="str">
        <f>VLOOKUP(AB798,Mapping!$E$2:$F$3,2,0)</f>
        <v>Excellent</v>
      </c>
      <c r="AD798" s="3">
        <v>2</v>
      </c>
      <c r="AE798" s="9" t="str">
        <f>VLOOKUP(AD798,Mapping!$E$16:$F$19,2,0)</f>
        <v>Dissatisfied</v>
      </c>
      <c r="AF798" s="3">
        <v>1</v>
      </c>
      <c r="AG798" s="3">
        <v>7</v>
      </c>
      <c r="AH798" s="3" t="str" cm="1">
        <f t="array" ref="AH798">_xlfn.IFS(HR_Analytics[[#This Row],[Total Working Years]]&lt;=2,"0-2",HR_Analytics[[#This Row],[Total Working Years]]&lt;=5,"2-5",HR_Analytics[[#This Row],[Total Working Years]]&lt;=10,"5-10",HR_Analytics[[#This Row],[Total Working Years]]&lt;=20,"10-20",HR_Analytics[[#This Row],[Total Working Years]]&lt;=40,"20-40")</f>
        <v>5-10</v>
      </c>
      <c r="AI798" s="3">
        <v>3</v>
      </c>
      <c r="AJ798" s="3">
        <v>4</v>
      </c>
      <c r="AK798" s="9" t="str">
        <f>VLOOKUP(AJ798,Mapping!$J$10:$K$13,2,0)</f>
        <v>Best</v>
      </c>
      <c r="AL798" s="3">
        <v>7</v>
      </c>
      <c r="AM798" s="3" t="str" cm="1">
        <f t="array" ref="AM798">_xlfn.IFS(HR_Analytics[[#This Row],[Years At Company]]&lt;=2,"0-2",HR_Analytics[[#This Row],[Years At Company]]&lt;=5,"2-5",HR_Analytics[[#This Row],[Years At Company]]&lt;=10,"5-10",HR_Analytics[[#This Row],[Years At Company]]&lt;=20,"10-20",HR_Analytics[[#This Row],[Years At Company]]&lt;=40,"20-40")</f>
        <v>5-10</v>
      </c>
      <c r="AN798" s="3">
        <v>7</v>
      </c>
      <c r="AO798" s="3" t="str" cm="1">
        <f t="array" ref="AO798">_xlfn.IFS(HR_Analytics[[#This Row],[Years In Current Role]]&lt;=2,"0-2",HR_Analytics[[#This Row],[Years In Current Role]]&lt;=5,"2-5",HR_Analytics[[#This Row],[Years In Current Role]]&lt;=10,"5-10",HR_Analytics[[#This Row],[Years In Current Role]]&lt;=15,"10-15",HR_Analytics[[#This Row],[Years In Current Role]]&gt;15,"Above 15")</f>
        <v>5-10</v>
      </c>
      <c r="AP798" s="3">
        <v>5</v>
      </c>
      <c r="AQ798" s="14" t="str" cm="1">
        <f t="array" ref="AQ798">_xlfn.IFS(HR_Analytics[[#This Row],[Years Since Last Promotion]]&lt;=2,"0-2",HR_Analytics[[#This Row],[Years Since Last Promotion]]&lt;=5,"2-5",HR_Analytics[[#This Row],[Years Since Last Promotion]]&lt;=10,"5-10",HR_Analytics[[#This Row],[Years Since Last Promotion]]&lt;=15,"10-15")</f>
        <v>2-5</v>
      </c>
      <c r="AR798" s="14">
        <v>6</v>
      </c>
      <c r="AS798" s="3" t="str" cm="1">
        <f t="array" ref="AS7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799" spans="1:45" x14ac:dyDescent="0.25">
      <c r="A799" s="12">
        <v>26</v>
      </c>
      <c r="B799" s="12" t="str" cm="1">
        <f t="array" ref="B799">_xlfn.IFS(HR_Analytics[[#This Row],[Age]]&lt;=30,"Below 30",HR_Analytics[[#This Row],[Age]]&lt;=40,"30-40",HR_Analytics[[#This Row],[Age]]&lt;=60,"40-60")</f>
        <v>Below 30</v>
      </c>
      <c r="C799" s="9" t="s">
        <v>10</v>
      </c>
      <c r="D799" s="9" t="s">
        <v>11</v>
      </c>
      <c r="E799" s="9" t="s">
        <v>19</v>
      </c>
      <c r="F799" s="3">
        <v>21</v>
      </c>
      <c r="G799" s="3" t="str" cm="1">
        <f t="array" ref="G799">_xlfn.IFS(HR_Analytics[[#This Row],[Distance From Home]]&lt;=5,"1-5",HR_Analytics[[#This Row],[Distance From Home]]&lt;=10,"5-10",HR_Analytics[[#This Row],[Distance From Home]]&lt;=15,"10-15",HR_Analytics[[#This Row],[Distance From Home]]&lt;=20,"15-20",HR_Analytics[[#This Row],[Distance From Home]]&gt;20,"Above 20")</f>
        <v>Above 20</v>
      </c>
      <c r="H799" s="3">
        <v>3</v>
      </c>
      <c r="I799" s="9" t="str">
        <f>VLOOKUP(H799,Mapping!$J$2:$K$6,2,0)</f>
        <v>Bachelors</v>
      </c>
      <c r="J799" s="9" t="s">
        <v>25</v>
      </c>
      <c r="K799" s="3">
        <v>1107</v>
      </c>
      <c r="L799" s="3">
        <v>1</v>
      </c>
      <c r="M799" s="9" t="str">
        <f>VLOOKUP(L799,Mapping!$A$2:$B$5,2,0)</f>
        <v>Very Dissatisfied</v>
      </c>
      <c r="N799" s="9" t="s">
        <v>20</v>
      </c>
      <c r="O799" s="3">
        <v>3</v>
      </c>
      <c r="P799" s="9" t="str">
        <f>VLOOKUP(O799,Mapping!$A$9:$B$12,2,0)</f>
        <v>High</v>
      </c>
      <c r="Q799" s="3">
        <v>1</v>
      </c>
      <c r="R799" s="9" t="str">
        <f>VLOOKUP(Q799,Mapping!$A$16:$B$20,2,0)</f>
        <v>Entry Level</v>
      </c>
      <c r="S799" s="9" t="s">
        <v>24</v>
      </c>
      <c r="T799" s="3">
        <v>3</v>
      </c>
      <c r="U799" s="9" t="str">
        <f>VLOOKUP(T799,Mapping!$E$9:$F$12,2,0)</f>
        <v>Neutral</v>
      </c>
      <c r="V799" s="9" t="s">
        <v>26</v>
      </c>
      <c r="W799" s="5">
        <v>2377</v>
      </c>
      <c r="X799" s="3">
        <v>1</v>
      </c>
      <c r="Y799" s="9" t="s">
        <v>17</v>
      </c>
      <c r="Z799" s="4">
        <v>20</v>
      </c>
      <c r="AA799" s="24">
        <f>HR_Analytics[[#This Row],[Salary Hike]]/100</f>
        <v>0.2</v>
      </c>
      <c r="AB799" s="3">
        <v>4</v>
      </c>
      <c r="AC799" s="9" t="str">
        <f>VLOOKUP(AB799,Mapping!$E$2:$F$3,2,0)</f>
        <v>Outstanding</v>
      </c>
      <c r="AD799" s="3">
        <v>3</v>
      </c>
      <c r="AE799" s="9" t="str">
        <f>VLOOKUP(AD799,Mapping!$E$16:$F$19,2,0)</f>
        <v>Neutral</v>
      </c>
      <c r="AF799" s="3">
        <v>1</v>
      </c>
      <c r="AG799" s="3">
        <v>1</v>
      </c>
      <c r="AH799" s="3" t="str" cm="1">
        <f t="array" ref="AH799">_xlfn.IFS(HR_Analytics[[#This Row],[Total Working Years]]&lt;=2,"0-2",HR_Analytics[[#This Row],[Total Working Years]]&lt;=5,"2-5",HR_Analytics[[#This Row],[Total Working Years]]&lt;=10,"5-10",HR_Analytics[[#This Row],[Total Working Years]]&lt;=20,"10-20",HR_Analytics[[#This Row],[Total Working Years]]&lt;=40,"20-40")</f>
        <v>0-2</v>
      </c>
      <c r="AI799" s="3">
        <v>0</v>
      </c>
      <c r="AJ799" s="3">
        <v>2</v>
      </c>
      <c r="AK799" s="9" t="str">
        <f>VLOOKUP(AJ799,Mapping!$J$10:$K$13,2,0)</f>
        <v>Good</v>
      </c>
      <c r="AL799" s="3">
        <v>1</v>
      </c>
      <c r="AM799" s="3" t="str" cm="1">
        <f t="array" ref="AM799">_xlfn.IFS(HR_Analytics[[#This Row],[Years At Company]]&lt;=2,"0-2",HR_Analytics[[#This Row],[Years At Company]]&lt;=5,"2-5",HR_Analytics[[#This Row],[Years At Company]]&lt;=10,"5-10",HR_Analytics[[#This Row],[Years At Company]]&lt;=20,"10-20",HR_Analytics[[#This Row],[Years At Company]]&lt;=40,"20-40")</f>
        <v>0-2</v>
      </c>
      <c r="AN799" s="3">
        <v>1</v>
      </c>
      <c r="AO799" s="3" t="str" cm="1">
        <f t="array" ref="AO799">_xlfn.IFS(HR_Analytics[[#This Row],[Years In Current Role]]&lt;=2,"0-2",HR_Analytics[[#This Row],[Years In Current Role]]&lt;=5,"2-5",HR_Analytics[[#This Row],[Years In Current Role]]&lt;=10,"5-10",HR_Analytics[[#This Row],[Years In Current Role]]&lt;=15,"10-15",HR_Analytics[[#This Row],[Years In Current Role]]&gt;15,"Above 15")</f>
        <v>0-2</v>
      </c>
      <c r="AP799" s="3">
        <v>0</v>
      </c>
      <c r="AQ799" s="14" t="str" cm="1">
        <f t="array" ref="AQ799">_xlfn.IFS(HR_Analytics[[#This Row],[Years Since Last Promotion]]&lt;=2,"0-2",HR_Analytics[[#This Row],[Years Since Last Promotion]]&lt;=5,"2-5",HR_Analytics[[#This Row],[Years Since Last Promotion]]&lt;=10,"5-10",HR_Analytics[[#This Row],[Years Since Last Promotion]]&lt;=15,"10-15")</f>
        <v>0-2</v>
      </c>
      <c r="AR799" s="14">
        <v>0</v>
      </c>
      <c r="AS799" s="3" t="str" cm="1">
        <f t="array" ref="AS7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00" spans="1:45" x14ac:dyDescent="0.25">
      <c r="A800" s="12">
        <v>33</v>
      </c>
      <c r="B800" s="12" t="str" cm="1">
        <f t="array" ref="B800">_xlfn.IFS(HR_Analytics[[#This Row],[Age]]&lt;=30,"Below 30",HR_Analytics[[#This Row],[Age]]&lt;=40,"30-40",HR_Analytics[[#This Row],[Age]]&lt;=60,"40-60")</f>
        <v>30-40</v>
      </c>
      <c r="C800" s="9" t="s">
        <v>10</v>
      </c>
      <c r="D800" s="9" t="s">
        <v>11</v>
      </c>
      <c r="E800" s="9" t="s">
        <v>19</v>
      </c>
      <c r="F800" s="3">
        <v>25</v>
      </c>
      <c r="G800" s="3" t="str" cm="1">
        <f t="array" ref="G800">_xlfn.IFS(HR_Analytics[[#This Row],[Distance From Home]]&lt;=5,"1-5",HR_Analytics[[#This Row],[Distance From Home]]&lt;=10,"5-10",HR_Analytics[[#This Row],[Distance From Home]]&lt;=15,"10-15",HR_Analytics[[#This Row],[Distance From Home]]&lt;=20,"15-20",HR_Analytics[[#This Row],[Distance From Home]]&gt;20,"Above 20")</f>
        <v>Above 20</v>
      </c>
      <c r="H800" s="3">
        <v>3</v>
      </c>
      <c r="I800" s="9" t="str">
        <f>VLOOKUP(H800,Mapping!$J$2:$K$6,2,0)</f>
        <v>Bachelors</v>
      </c>
      <c r="J800" s="9" t="s">
        <v>25</v>
      </c>
      <c r="K800" s="3">
        <v>1108</v>
      </c>
      <c r="L800" s="3">
        <v>1</v>
      </c>
      <c r="M800" s="9" t="str">
        <f>VLOOKUP(L800,Mapping!$A$2:$B$5,2,0)</f>
        <v>Very Dissatisfied</v>
      </c>
      <c r="N800" s="9" t="s">
        <v>20</v>
      </c>
      <c r="O800" s="3">
        <v>2</v>
      </c>
      <c r="P800" s="9" t="str">
        <f>VLOOKUP(O800,Mapping!$A$9:$B$12,2,0)</f>
        <v>Medium</v>
      </c>
      <c r="Q800" s="3">
        <v>1</v>
      </c>
      <c r="R800" s="9" t="str">
        <f>VLOOKUP(Q800,Mapping!$A$16:$B$20,2,0)</f>
        <v>Entry Level</v>
      </c>
      <c r="S800" s="9" t="s">
        <v>21</v>
      </c>
      <c r="T800" s="3">
        <v>2</v>
      </c>
      <c r="U800" s="9" t="str">
        <f>VLOOKUP(T800,Mapping!$E$9:$F$12,2,0)</f>
        <v>Dissatisfied</v>
      </c>
      <c r="V800" s="9" t="s">
        <v>16</v>
      </c>
      <c r="W800" s="5">
        <v>2313</v>
      </c>
      <c r="X800" s="3">
        <v>4</v>
      </c>
      <c r="Y800" s="9" t="s">
        <v>10</v>
      </c>
      <c r="Z800" s="4">
        <v>20</v>
      </c>
      <c r="AA800" s="24">
        <f>HR_Analytics[[#This Row],[Salary Hike]]/100</f>
        <v>0.2</v>
      </c>
      <c r="AB800" s="3">
        <v>4</v>
      </c>
      <c r="AC800" s="9" t="str">
        <f>VLOOKUP(AB800,Mapping!$E$2:$F$3,2,0)</f>
        <v>Outstanding</v>
      </c>
      <c r="AD800" s="3">
        <v>2</v>
      </c>
      <c r="AE800" s="9" t="str">
        <f>VLOOKUP(AD800,Mapping!$E$16:$F$19,2,0)</f>
        <v>Dissatisfied</v>
      </c>
      <c r="AF800" s="3">
        <v>0</v>
      </c>
      <c r="AG800" s="3">
        <v>5</v>
      </c>
      <c r="AH800" s="3" t="str" cm="1">
        <f t="array" ref="AH800">_xlfn.IFS(HR_Analytics[[#This Row],[Total Working Years]]&lt;=2,"0-2",HR_Analytics[[#This Row],[Total Working Years]]&lt;=5,"2-5",HR_Analytics[[#This Row],[Total Working Years]]&lt;=10,"5-10",HR_Analytics[[#This Row],[Total Working Years]]&lt;=20,"10-20",HR_Analytics[[#This Row],[Total Working Years]]&lt;=40,"20-40")</f>
        <v>2-5</v>
      </c>
      <c r="AI800" s="3">
        <v>0</v>
      </c>
      <c r="AJ800" s="3">
        <v>3</v>
      </c>
      <c r="AK800" s="9" t="str">
        <f>VLOOKUP(AJ800,Mapping!$J$10:$K$13,2,0)</f>
        <v>Better</v>
      </c>
      <c r="AL800" s="3">
        <v>2</v>
      </c>
      <c r="AM800" s="3" t="str" cm="1">
        <f t="array" ref="AM800">_xlfn.IFS(HR_Analytics[[#This Row],[Years At Company]]&lt;=2,"0-2",HR_Analytics[[#This Row],[Years At Company]]&lt;=5,"2-5",HR_Analytics[[#This Row],[Years At Company]]&lt;=10,"5-10",HR_Analytics[[#This Row],[Years At Company]]&lt;=20,"10-20",HR_Analytics[[#This Row],[Years At Company]]&lt;=40,"20-40")</f>
        <v>0-2</v>
      </c>
      <c r="AN800" s="3">
        <v>2</v>
      </c>
      <c r="AO800" s="3" t="str" cm="1">
        <f t="array" ref="AO800">_xlfn.IFS(HR_Analytics[[#This Row],[Years In Current Role]]&lt;=2,"0-2",HR_Analytics[[#This Row],[Years In Current Role]]&lt;=5,"2-5",HR_Analytics[[#This Row],[Years In Current Role]]&lt;=10,"5-10",HR_Analytics[[#This Row],[Years In Current Role]]&lt;=15,"10-15",HR_Analytics[[#This Row],[Years In Current Role]]&gt;15,"Above 15")</f>
        <v>0-2</v>
      </c>
      <c r="AP800" s="3">
        <v>2</v>
      </c>
      <c r="AQ800" s="14" t="str" cm="1">
        <f t="array" ref="AQ800">_xlfn.IFS(HR_Analytics[[#This Row],[Years Since Last Promotion]]&lt;=2,"0-2",HR_Analytics[[#This Row],[Years Since Last Promotion]]&lt;=5,"2-5",HR_Analytics[[#This Row],[Years Since Last Promotion]]&lt;=10,"5-10",HR_Analytics[[#This Row],[Years Since Last Promotion]]&lt;=15,"10-15")</f>
        <v>0-2</v>
      </c>
      <c r="AR800" s="14">
        <v>2</v>
      </c>
      <c r="AS800" s="3" t="str" cm="1">
        <f t="array" ref="AS8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01" spans="1:45" x14ac:dyDescent="0.25">
      <c r="A801" s="12">
        <v>42</v>
      </c>
      <c r="B801" s="12" t="str" cm="1">
        <f t="array" ref="B801">_xlfn.IFS(HR_Analytics[[#This Row],[Age]]&lt;=30,"Below 30",HR_Analytics[[#This Row],[Age]]&lt;=40,"30-40",HR_Analytics[[#This Row],[Age]]&lt;=60,"40-60")</f>
        <v>40-60</v>
      </c>
      <c r="C801" s="9" t="s">
        <v>17</v>
      </c>
      <c r="D801" s="9" t="s">
        <v>11</v>
      </c>
      <c r="E801" s="9" t="s">
        <v>19</v>
      </c>
      <c r="F801" s="3">
        <v>2</v>
      </c>
      <c r="G801" s="3" t="str" cm="1">
        <f t="array" ref="G801">_xlfn.IFS(HR_Analytics[[#This Row],[Distance From Home]]&lt;=5,"1-5",HR_Analytics[[#This Row],[Distance From Home]]&lt;=10,"5-10",HR_Analytics[[#This Row],[Distance From Home]]&lt;=15,"10-15",HR_Analytics[[#This Row],[Distance From Home]]&lt;=20,"15-20",HR_Analytics[[#This Row],[Distance From Home]]&gt;20,"Above 20")</f>
        <v>1-5</v>
      </c>
      <c r="H801" s="3">
        <v>2</v>
      </c>
      <c r="I801" s="9" t="str">
        <f>VLOOKUP(H801,Mapping!$J$2:$K$6,2,0)</f>
        <v>College</v>
      </c>
      <c r="J801" s="9" t="s">
        <v>25</v>
      </c>
      <c r="K801" s="3">
        <v>1109</v>
      </c>
      <c r="L801" s="3">
        <v>4</v>
      </c>
      <c r="M801" s="9" t="str">
        <f>VLOOKUP(L801,Mapping!$A$2:$B$5,2,0)</f>
        <v>Satisfied</v>
      </c>
      <c r="N801" s="9" t="s">
        <v>20</v>
      </c>
      <c r="O801" s="3">
        <v>3</v>
      </c>
      <c r="P801" s="9" t="str">
        <f>VLOOKUP(O801,Mapping!$A$9:$B$12,2,0)</f>
        <v>High</v>
      </c>
      <c r="Q801" s="3">
        <v>4</v>
      </c>
      <c r="R801" s="9" t="str">
        <f>VLOOKUP(Q801,Mapping!$A$16:$B$20,2,0)</f>
        <v>Senior</v>
      </c>
      <c r="S801" s="9" t="s">
        <v>30</v>
      </c>
      <c r="T801" s="3">
        <v>1</v>
      </c>
      <c r="U801" s="9" t="str">
        <f>VLOOKUP(T801,Mapping!$E$9:$F$12,2,0)</f>
        <v>Very Dissatisfied</v>
      </c>
      <c r="V801" s="9" t="s">
        <v>22</v>
      </c>
      <c r="W801" s="5">
        <v>17665</v>
      </c>
      <c r="X801" s="3">
        <v>0</v>
      </c>
      <c r="Y801" s="9" t="s">
        <v>17</v>
      </c>
      <c r="Z801" s="4">
        <v>17</v>
      </c>
      <c r="AA801" s="24">
        <f>HR_Analytics[[#This Row],[Salary Hike]]/100</f>
        <v>0.17</v>
      </c>
      <c r="AB801" s="3">
        <v>3</v>
      </c>
      <c r="AC801" s="9" t="str">
        <f>VLOOKUP(AB801,Mapping!$E$2:$F$3,2,0)</f>
        <v>Excellent</v>
      </c>
      <c r="AD801" s="3">
        <v>4</v>
      </c>
      <c r="AE801" s="9" t="str">
        <f>VLOOKUP(AD801,Mapping!$E$16:$F$19,2,0)</f>
        <v>Satisfied</v>
      </c>
      <c r="AF801" s="3">
        <v>1</v>
      </c>
      <c r="AG801" s="3">
        <v>23</v>
      </c>
      <c r="AH801" s="3" t="str" cm="1">
        <f t="array" ref="AH801">_xlfn.IFS(HR_Analytics[[#This Row],[Total Working Years]]&lt;=2,"0-2",HR_Analytics[[#This Row],[Total Working Years]]&lt;=5,"2-5",HR_Analytics[[#This Row],[Total Working Years]]&lt;=10,"5-10",HR_Analytics[[#This Row],[Total Working Years]]&lt;=20,"10-20",HR_Analytics[[#This Row],[Total Working Years]]&lt;=40,"20-40")</f>
        <v>20-40</v>
      </c>
      <c r="AI801" s="3">
        <v>3</v>
      </c>
      <c r="AJ801" s="3">
        <v>3</v>
      </c>
      <c r="AK801" s="9" t="str">
        <f>VLOOKUP(AJ801,Mapping!$J$10:$K$13,2,0)</f>
        <v>Better</v>
      </c>
      <c r="AL801" s="3">
        <v>22</v>
      </c>
      <c r="AM801" s="3" t="str" cm="1">
        <f t="array" ref="AM801">_xlfn.IFS(HR_Analytics[[#This Row],[Years At Company]]&lt;=2,"0-2",HR_Analytics[[#This Row],[Years At Company]]&lt;=5,"2-5",HR_Analytics[[#This Row],[Years At Company]]&lt;=10,"5-10",HR_Analytics[[#This Row],[Years At Company]]&lt;=20,"10-20",HR_Analytics[[#This Row],[Years At Company]]&lt;=40,"20-40")</f>
        <v>20-40</v>
      </c>
      <c r="AN801" s="3">
        <v>6</v>
      </c>
      <c r="AO801" s="3" t="str" cm="1">
        <f t="array" ref="AO801">_xlfn.IFS(HR_Analytics[[#This Row],[Years In Current Role]]&lt;=2,"0-2",HR_Analytics[[#This Row],[Years In Current Role]]&lt;=5,"2-5",HR_Analytics[[#This Row],[Years In Current Role]]&lt;=10,"5-10",HR_Analytics[[#This Row],[Years In Current Role]]&lt;=15,"10-15",HR_Analytics[[#This Row],[Years In Current Role]]&gt;15,"Above 15")</f>
        <v>5-10</v>
      </c>
      <c r="AP801" s="3">
        <v>13</v>
      </c>
      <c r="AQ801" s="14" t="str" cm="1">
        <f t="array" ref="AQ801">_xlfn.IFS(HR_Analytics[[#This Row],[Years Since Last Promotion]]&lt;=2,"0-2",HR_Analytics[[#This Row],[Years Since Last Promotion]]&lt;=5,"2-5",HR_Analytics[[#This Row],[Years Since Last Promotion]]&lt;=10,"5-10",HR_Analytics[[#This Row],[Years Since Last Promotion]]&lt;=15,"10-15")</f>
        <v>10-15</v>
      </c>
      <c r="AR801" s="14">
        <v>7</v>
      </c>
      <c r="AS801" s="3" t="str" cm="1">
        <f t="array" ref="AS8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02" spans="1:45" x14ac:dyDescent="0.25">
      <c r="A802" s="12">
        <v>28</v>
      </c>
      <c r="B802" s="12" t="str" cm="1">
        <f t="array" ref="B802">_xlfn.IFS(HR_Analytics[[#This Row],[Age]]&lt;=30,"Below 30",HR_Analytics[[#This Row],[Age]]&lt;=40,"30-40",HR_Analytics[[#This Row],[Age]]&lt;=60,"40-60")</f>
        <v>Below 30</v>
      </c>
      <c r="C802" s="9" t="s">
        <v>10</v>
      </c>
      <c r="D802" s="9" t="s">
        <v>18</v>
      </c>
      <c r="E802" s="9" t="s">
        <v>19</v>
      </c>
      <c r="F802" s="3">
        <v>1</v>
      </c>
      <c r="G802" s="3" t="str" cm="1">
        <f t="array" ref="G802">_xlfn.IFS(HR_Analytics[[#This Row],[Distance From Home]]&lt;=5,"1-5",HR_Analytics[[#This Row],[Distance From Home]]&lt;=10,"5-10",HR_Analytics[[#This Row],[Distance From Home]]&lt;=15,"10-15",HR_Analytics[[#This Row],[Distance From Home]]&lt;=20,"15-20",HR_Analytics[[#This Row],[Distance From Home]]&gt;20,"Above 20")</f>
        <v>1-5</v>
      </c>
      <c r="H802" s="3">
        <v>3</v>
      </c>
      <c r="I802" s="9" t="str">
        <f>VLOOKUP(H802,Mapping!$J$2:$K$6,2,0)</f>
        <v>Bachelors</v>
      </c>
      <c r="J802" s="9" t="s">
        <v>25</v>
      </c>
      <c r="K802" s="3">
        <v>1111</v>
      </c>
      <c r="L802" s="3">
        <v>1</v>
      </c>
      <c r="M802" s="9" t="str">
        <f>VLOOKUP(L802,Mapping!$A$2:$B$5,2,0)</f>
        <v>Very Dissatisfied</v>
      </c>
      <c r="N802" s="9" t="s">
        <v>20</v>
      </c>
      <c r="O802" s="3">
        <v>2</v>
      </c>
      <c r="P802" s="9" t="str">
        <f>VLOOKUP(O802,Mapping!$A$9:$B$12,2,0)</f>
        <v>Medium</v>
      </c>
      <c r="Q802" s="3">
        <v>1</v>
      </c>
      <c r="R802" s="9" t="str">
        <f>VLOOKUP(Q802,Mapping!$A$16:$B$20,2,0)</f>
        <v>Entry Level</v>
      </c>
      <c r="S802" s="9" t="s">
        <v>24</v>
      </c>
      <c r="T802" s="3">
        <v>2</v>
      </c>
      <c r="U802" s="9" t="str">
        <f>VLOOKUP(T802,Mapping!$E$9:$F$12,2,0)</f>
        <v>Dissatisfied</v>
      </c>
      <c r="V802" s="9" t="s">
        <v>26</v>
      </c>
      <c r="W802" s="5">
        <v>2596</v>
      </c>
      <c r="X802" s="3">
        <v>1</v>
      </c>
      <c r="Y802" s="9" t="s">
        <v>17</v>
      </c>
      <c r="Z802" s="4">
        <v>15</v>
      </c>
      <c r="AA802" s="24">
        <f>HR_Analytics[[#This Row],[Salary Hike]]/100</f>
        <v>0.15</v>
      </c>
      <c r="AB802" s="3">
        <v>3</v>
      </c>
      <c r="AC802" s="9" t="str">
        <f>VLOOKUP(AB802,Mapping!$E$2:$F$3,2,0)</f>
        <v>Excellent</v>
      </c>
      <c r="AD802" s="3">
        <v>1</v>
      </c>
      <c r="AE802" s="9" t="str">
        <f>VLOOKUP(AD802,Mapping!$E$16:$F$19,2,0)</f>
        <v>Very Dissatisfied</v>
      </c>
      <c r="AF802" s="3">
        <v>2</v>
      </c>
      <c r="AG802" s="3">
        <v>1</v>
      </c>
      <c r="AH802" s="3" t="str" cm="1">
        <f t="array" ref="AH802">_xlfn.IFS(HR_Analytics[[#This Row],[Total Working Years]]&lt;=2,"0-2",HR_Analytics[[#This Row],[Total Working Years]]&lt;=5,"2-5",HR_Analytics[[#This Row],[Total Working Years]]&lt;=10,"5-10",HR_Analytics[[#This Row],[Total Working Years]]&lt;=20,"10-20",HR_Analytics[[#This Row],[Total Working Years]]&lt;=40,"20-40")</f>
        <v>0-2</v>
      </c>
      <c r="AI802" s="3">
        <v>2</v>
      </c>
      <c r="AJ802" s="3">
        <v>3</v>
      </c>
      <c r="AK802" s="9" t="str">
        <f>VLOOKUP(AJ802,Mapping!$J$10:$K$13,2,0)</f>
        <v>Better</v>
      </c>
      <c r="AL802" s="3">
        <v>1</v>
      </c>
      <c r="AM802" s="3" t="str" cm="1">
        <f t="array" ref="AM802">_xlfn.IFS(HR_Analytics[[#This Row],[Years At Company]]&lt;=2,"0-2",HR_Analytics[[#This Row],[Years At Company]]&lt;=5,"2-5",HR_Analytics[[#This Row],[Years At Company]]&lt;=10,"5-10",HR_Analytics[[#This Row],[Years At Company]]&lt;=20,"10-20",HR_Analytics[[#This Row],[Years At Company]]&lt;=40,"20-40")</f>
        <v>0-2</v>
      </c>
      <c r="AN802" s="3">
        <v>0</v>
      </c>
      <c r="AO802" s="3" t="str" cm="1">
        <f t="array" ref="AO802">_xlfn.IFS(HR_Analytics[[#This Row],[Years In Current Role]]&lt;=2,"0-2",HR_Analytics[[#This Row],[Years In Current Role]]&lt;=5,"2-5",HR_Analytics[[#This Row],[Years In Current Role]]&lt;=10,"5-10",HR_Analytics[[#This Row],[Years In Current Role]]&lt;=15,"10-15",HR_Analytics[[#This Row],[Years In Current Role]]&gt;15,"Above 15")</f>
        <v>0-2</v>
      </c>
      <c r="AP802" s="3">
        <v>0</v>
      </c>
      <c r="AQ802" s="14" t="str" cm="1">
        <f t="array" ref="AQ802">_xlfn.IFS(HR_Analytics[[#This Row],[Years Since Last Promotion]]&lt;=2,"0-2",HR_Analytics[[#This Row],[Years Since Last Promotion]]&lt;=5,"2-5",HR_Analytics[[#This Row],[Years Since Last Promotion]]&lt;=10,"5-10",HR_Analytics[[#This Row],[Years Since Last Promotion]]&lt;=15,"10-15")</f>
        <v>0-2</v>
      </c>
      <c r="AR802" s="14">
        <v>0</v>
      </c>
      <c r="AS802" s="3" t="str" cm="1">
        <f t="array" ref="AS8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03" spans="1:45" x14ac:dyDescent="0.25">
      <c r="A803" s="12">
        <v>50</v>
      </c>
      <c r="B803" s="12" t="str" cm="1">
        <f t="array" ref="B803">_xlfn.IFS(HR_Analytics[[#This Row],[Age]]&lt;=30,"Below 30",HR_Analytics[[#This Row],[Age]]&lt;=40,"30-40",HR_Analytics[[#This Row],[Age]]&lt;=60,"40-60")</f>
        <v>40-60</v>
      </c>
      <c r="C803" s="9" t="s">
        <v>10</v>
      </c>
      <c r="D803" s="9" t="s">
        <v>18</v>
      </c>
      <c r="E803" s="9" t="s">
        <v>12</v>
      </c>
      <c r="F803" s="3">
        <v>1</v>
      </c>
      <c r="G803" s="3" t="str" cm="1">
        <f t="array" ref="G803">_xlfn.IFS(HR_Analytics[[#This Row],[Distance From Home]]&lt;=5,"1-5",HR_Analytics[[#This Row],[Distance From Home]]&lt;=10,"5-10",HR_Analytics[[#This Row],[Distance From Home]]&lt;=15,"10-15",HR_Analytics[[#This Row],[Distance From Home]]&lt;=20,"15-20",HR_Analytics[[#This Row],[Distance From Home]]&gt;20,"Above 20")</f>
        <v>1-5</v>
      </c>
      <c r="H803" s="3">
        <v>4</v>
      </c>
      <c r="I803" s="9" t="str">
        <f>VLOOKUP(H803,Mapping!$J$2:$K$6,2,0)</f>
        <v>Masters</v>
      </c>
      <c r="J803" s="9" t="s">
        <v>23</v>
      </c>
      <c r="K803" s="3">
        <v>1113</v>
      </c>
      <c r="L803" s="3">
        <v>4</v>
      </c>
      <c r="M803" s="9" t="str">
        <f>VLOOKUP(L803,Mapping!$A$2:$B$5,2,0)</f>
        <v>Satisfied</v>
      </c>
      <c r="N803" s="9" t="s">
        <v>20</v>
      </c>
      <c r="O803" s="3">
        <v>3</v>
      </c>
      <c r="P803" s="9" t="str">
        <f>VLOOKUP(O803,Mapping!$A$9:$B$12,2,0)</f>
        <v>High</v>
      </c>
      <c r="Q803" s="3">
        <v>2</v>
      </c>
      <c r="R803" s="9" t="str">
        <f>VLOOKUP(Q803,Mapping!$A$16:$B$20,2,0)</f>
        <v>Junior</v>
      </c>
      <c r="S803" s="9" t="s">
        <v>15</v>
      </c>
      <c r="T803" s="3">
        <v>3</v>
      </c>
      <c r="U803" s="9" t="str">
        <f>VLOOKUP(T803,Mapping!$E$9:$F$12,2,0)</f>
        <v>Neutral</v>
      </c>
      <c r="V803" s="9" t="s">
        <v>16</v>
      </c>
      <c r="W803" s="5">
        <v>4728</v>
      </c>
      <c r="X803" s="3">
        <v>3</v>
      </c>
      <c r="Y803" s="9" t="s">
        <v>10</v>
      </c>
      <c r="Z803" s="4">
        <v>14</v>
      </c>
      <c r="AA803" s="24">
        <f>HR_Analytics[[#This Row],[Salary Hike]]/100</f>
        <v>0.14000000000000001</v>
      </c>
      <c r="AB803" s="3">
        <v>3</v>
      </c>
      <c r="AC803" s="9" t="str">
        <f>VLOOKUP(AB803,Mapping!$E$2:$F$3,2,0)</f>
        <v>Excellent</v>
      </c>
      <c r="AD803" s="3">
        <v>4</v>
      </c>
      <c r="AE803" s="9" t="str">
        <f>VLOOKUP(AD803,Mapping!$E$16:$F$19,2,0)</f>
        <v>Satisfied</v>
      </c>
      <c r="AF803" s="3">
        <v>0</v>
      </c>
      <c r="AG803" s="3">
        <v>5</v>
      </c>
      <c r="AH803" s="3" t="str" cm="1">
        <f t="array" ref="AH803">_xlfn.IFS(HR_Analytics[[#This Row],[Total Working Years]]&lt;=2,"0-2",HR_Analytics[[#This Row],[Total Working Years]]&lt;=5,"2-5",HR_Analytics[[#This Row],[Total Working Years]]&lt;=10,"5-10",HR_Analytics[[#This Row],[Total Working Years]]&lt;=20,"10-20",HR_Analytics[[#This Row],[Total Working Years]]&lt;=40,"20-40")</f>
        <v>2-5</v>
      </c>
      <c r="AI803" s="3">
        <v>4</v>
      </c>
      <c r="AJ803" s="3">
        <v>3</v>
      </c>
      <c r="AK803" s="9" t="str">
        <f>VLOOKUP(AJ803,Mapping!$J$10:$K$13,2,0)</f>
        <v>Better</v>
      </c>
      <c r="AL803" s="3">
        <v>0</v>
      </c>
      <c r="AM803" s="3" t="str" cm="1">
        <f t="array" ref="AM803">_xlfn.IFS(HR_Analytics[[#This Row],[Years At Company]]&lt;=2,"0-2",HR_Analytics[[#This Row],[Years At Company]]&lt;=5,"2-5",HR_Analytics[[#This Row],[Years At Company]]&lt;=10,"5-10",HR_Analytics[[#This Row],[Years At Company]]&lt;=20,"10-20",HR_Analytics[[#This Row],[Years At Company]]&lt;=40,"20-40")</f>
        <v>0-2</v>
      </c>
      <c r="AN803" s="3">
        <v>0</v>
      </c>
      <c r="AO803" s="3" t="str" cm="1">
        <f t="array" ref="AO803">_xlfn.IFS(HR_Analytics[[#This Row],[Years In Current Role]]&lt;=2,"0-2",HR_Analytics[[#This Row],[Years In Current Role]]&lt;=5,"2-5",HR_Analytics[[#This Row],[Years In Current Role]]&lt;=10,"5-10",HR_Analytics[[#This Row],[Years In Current Role]]&lt;=15,"10-15",HR_Analytics[[#This Row],[Years In Current Role]]&gt;15,"Above 15")</f>
        <v>0-2</v>
      </c>
      <c r="AP803" s="3">
        <v>0</v>
      </c>
      <c r="AQ803" s="14" t="str" cm="1">
        <f t="array" ref="AQ803">_xlfn.IFS(HR_Analytics[[#This Row],[Years Since Last Promotion]]&lt;=2,"0-2",HR_Analytics[[#This Row],[Years Since Last Promotion]]&lt;=5,"2-5",HR_Analytics[[#This Row],[Years Since Last Promotion]]&lt;=10,"5-10",HR_Analytics[[#This Row],[Years Since Last Promotion]]&lt;=15,"10-15")</f>
        <v>0-2</v>
      </c>
      <c r="AR803" s="14">
        <v>0</v>
      </c>
      <c r="AS803" s="3" t="str" cm="1">
        <f t="array" ref="AS8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04" spans="1:45" x14ac:dyDescent="0.25">
      <c r="A804" s="12">
        <v>33</v>
      </c>
      <c r="B804" s="12" t="str" cm="1">
        <f t="array" ref="B804">_xlfn.IFS(HR_Analytics[[#This Row],[Age]]&lt;=30,"Below 30",HR_Analytics[[#This Row],[Age]]&lt;=40,"30-40",HR_Analytics[[#This Row],[Age]]&lt;=60,"40-60")</f>
        <v>30-40</v>
      </c>
      <c r="C804" s="9" t="s">
        <v>17</v>
      </c>
      <c r="D804" s="9" t="s">
        <v>18</v>
      </c>
      <c r="E804" s="9" t="s">
        <v>12</v>
      </c>
      <c r="F804" s="3">
        <v>7</v>
      </c>
      <c r="G804" s="3" t="str" cm="1">
        <f t="array" ref="G804">_xlfn.IFS(HR_Analytics[[#This Row],[Distance From Home]]&lt;=5,"1-5",HR_Analytics[[#This Row],[Distance From Home]]&lt;=10,"5-10",HR_Analytics[[#This Row],[Distance From Home]]&lt;=15,"10-15",HR_Analytics[[#This Row],[Distance From Home]]&lt;=20,"15-20",HR_Analytics[[#This Row],[Distance From Home]]&gt;20,"Above 20")</f>
        <v>5-10</v>
      </c>
      <c r="H804" s="3">
        <v>3</v>
      </c>
      <c r="I804" s="9" t="str">
        <f>VLOOKUP(H804,Mapping!$J$2:$K$6,2,0)</f>
        <v>Bachelors</v>
      </c>
      <c r="J804" s="9" t="s">
        <v>13</v>
      </c>
      <c r="K804" s="3">
        <v>1114</v>
      </c>
      <c r="L804" s="3">
        <v>4</v>
      </c>
      <c r="M804" s="9" t="str">
        <f>VLOOKUP(L804,Mapping!$A$2:$B$5,2,0)</f>
        <v>Satisfied</v>
      </c>
      <c r="N804" s="9" t="s">
        <v>14</v>
      </c>
      <c r="O804" s="3">
        <v>3</v>
      </c>
      <c r="P804" s="9" t="str">
        <f>VLOOKUP(O804,Mapping!$A$9:$B$12,2,0)</f>
        <v>High</v>
      </c>
      <c r="Q804" s="3">
        <v>2</v>
      </c>
      <c r="R804" s="9" t="str">
        <f>VLOOKUP(Q804,Mapping!$A$16:$B$20,2,0)</f>
        <v>Junior</v>
      </c>
      <c r="S804" s="9" t="s">
        <v>15</v>
      </c>
      <c r="T804" s="3">
        <v>2</v>
      </c>
      <c r="U804" s="9" t="str">
        <f>VLOOKUP(T804,Mapping!$E$9:$F$12,2,0)</f>
        <v>Dissatisfied</v>
      </c>
      <c r="V804" s="9" t="s">
        <v>22</v>
      </c>
      <c r="W804" s="5">
        <v>4302</v>
      </c>
      <c r="X804" s="3">
        <v>0</v>
      </c>
      <c r="Y804" s="9" t="s">
        <v>17</v>
      </c>
      <c r="Z804" s="4">
        <v>17</v>
      </c>
      <c r="AA804" s="24">
        <f>HR_Analytics[[#This Row],[Salary Hike]]/100</f>
        <v>0.17</v>
      </c>
      <c r="AB804" s="3">
        <v>3</v>
      </c>
      <c r="AC804" s="9" t="str">
        <f>VLOOKUP(AB804,Mapping!$E$2:$F$3,2,0)</f>
        <v>Excellent</v>
      </c>
      <c r="AD804" s="3">
        <v>3</v>
      </c>
      <c r="AE804" s="9" t="str">
        <f>VLOOKUP(AD804,Mapping!$E$16:$F$19,2,0)</f>
        <v>Neutral</v>
      </c>
      <c r="AF804" s="3">
        <v>1</v>
      </c>
      <c r="AG804" s="3">
        <v>4</v>
      </c>
      <c r="AH804" s="3" t="str" cm="1">
        <f t="array" ref="AH804">_xlfn.IFS(HR_Analytics[[#This Row],[Total Working Years]]&lt;=2,"0-2",HR_Analytics[[#This Row],[Total Working Years]]&lt;=5,"2-5",HR_Analytics[[#This Row],[Total Working Years]]&lt;=10,"5-10",HR_Analytics[[#This Row],[Total Working Years]]&lt;=20,"10-20",HR_Analytics[[#This Row],[Total Working Years]]&lt;=40,"20-40")</f>
        <v>2-5</v>
      </c>
      <c r="AI804" s="3">
        <v>3</v>
      </c>
      <c r="AJ804" s="3">
        <v>3</v>
      </c>
      <c r="AK804" s="9" t="str">
        <f>VLOOKUP(AJ804,Mapping!$J$10:$K$13,2,0)</f>
        <v>Better</v>
      </c>
      <c r="AL804" s="3">
        <v>3</v>
      </c>
      <c r="AM804" s="3" t="str" cm="1">
        <f t="array" ref="AM804">_xlfn.IFS(HR_Analytics[[#This Row],[Years At Company]]&lt;=2,"0-2",HR_Analytics[[#This Row],[Years At Company]]&lt;=5,"2-5",HR_Analytics[[#This Row],[Years At Company]]&lt;=10,"5-10",HR_Analytics[[#This Row],[Years At Company]]&lt;=20,"10-20",HR_Analytics[[#This Row],[Years At Company]]&lt;=40,"20-40")</f>
        <v>2-5</v>
      </c>
      <c r="AN804" s="3">
        <v>2</v>
      </c>
      <c r="AO804" s="3" t="str" cm="1">
        <f t="array" ref="AO804">_xlfn.IFS(HR_Analytics[[#This Row],[Years In Current Role]]&lt;=2,"0-2",HR_Analytics[[#This Row],[Years In Current Role]]&lt;=5,"2-5",HR_Analytics[[#This Row],[Years In Current Role]]&lt;=10,"5-10",HR_Analytics[[#This Row],[Years In Current Role]]&lt;=15,"10-15",HR_Analytics[[#This Row],[Years In Current Role]]&gt;15,"Above 15")</f>
        <v>0-2</v>
      </c>
      <c r="AP804" s="3">
        <v>0</v>
      </c>
      <c r="AQ804" s="14" t="str" cm="1">
        <f t="array" ref="AQ804">_xlfn.IFS(HR_Analytics[[#This Row],[Years Since Last Promotion]]&lt;=2,"0-2",HR_Analytics[[#This Row],[Years Since Last Promotion]]&lt;=5,"2-5",HR_Analytics[[#This Row],[Years Since Last Promotion]]&lt;=10,"5-10",HR_Analytics[[#This Row],[Years Since Last Promotion]]&lt;=15,"10-15")</f>
        <v>0-2</v>
      </c>
      <c r="AR804" s="14">
        <v>2</v>
      </c>
      <c r="AS804" s="3" t="str" cm="1">
        <f t="array" ref="AS8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05" spans="1:45" x14ac:dyDescent="0.25">
      <c r="A805" s="12">
        <v>34</v>
      </c>
      <c r="B805" s="12" t="str" cm="1">
        <f t="array" ref="B805">_xlfn.IFS(HR_Analytics[[#This Row],[Age]]&lt;=30,"Below 30",HR_Analytics[[#This Row],[Age]]&lt;=40,"30-40",HR_Analytics[[#This Row],[Age]]&lt;=60,"40-60")</f>
        <v>30-40</v>
      </c>
      <c r="C805" s="9" t="s">
        <v>17</v>
      </c>
      <c r="D805" s="9" t="s">
        <v>29</v>
      </c>
      <c r="E805" s="9" t="s">
        <v>19</v>
      </c>
      <c r="F805" s="3">
        <v>3</v>
      </c>
      <c r="G805" s="3" t="str" cm="1">
        <f t="array" ref="G805">_xlfn.IFS(HR_Analytics[[#This Row],[Distance From Home]]&lt;=5,"1-5",HR_Analytics[[#This Row],[Distance From Home]]&lt;=10,"5-10",HR_Analytics[[#This Row],[Distance From Home]]&lt;=15,"10-15",HR_Analytics[[#This Row],[Distance From Home]]&lt;=20,"15-20",HR_Analytics[[#This Row],[Distance From Home]]&gt;20,"Above 20")</f>
        <v>1-5</v>
      </c>
      <c r="H805" s="3">
        <v>4</v>
      </c>
      <c r="I805" s="9" t="str">
        <f>VLOOKUP(H805,Mapping!$J$2:$K$6,2,0)</f>
        <v>Masters</v>
      </c>
      <c r="J805" s="9" t="s">
        <v>13</v>
      </c>
      <c r="K805" s="3">
        <v>1115</v>
      </c>
      <c r="L805" s="3">
        <v>3</v>
      </c>
      <c r="M805" s="9" t="str">
        <f>VLOOKUP(L805,Mapping!$A$2:$B$5,2,0)</f>
        <v>Neutral</v>
      </c>
      <c r="N805" s="9" t="s">
        <v>20</v>
      </c>
      <c r="O805" s="3">
        <v>2</v>
      </c>
      <c r="P805" s="9" t="str">
        <f>VLOOKUP(O805,Mapping!$A$9:$B$12,2,0)</f>
        <v>Medium</v>
      </c>
      <c r="Q805" s="3">
        <v>1</v>
      </c>
      <c r="R805" s="9" t="str">
        <f>VLOOKUP(Q805,Mapping!$A$16:$B$20,2,0)</f>
        <v>Entry Level</v>
      </c>
      <c r="S805" s="9" t="s">
        <v>21</v>
      </c>
      <c r="T805" s="3">
        <v>4</v>
      </c>
      <c r="U805" s="9" t="str">
        <f>VLOOKUP(T805,Mapping!$E$9:$F$12,2,0)</f>
        <v>Satisfied</v>
      </c>
      <c r="V805" s="9" t="s">
        <v>22</v>
      </c>
      <c r="W805" s="5">
        <v>2979</v>
      </c>
      <c r="X805" s="3">
        <v>3</v>
      </c>
      <c r="Y805" s="9" t="s">
        <v>17</v>
      </c>
      <c r="Z805" s="4">
        <v>17</v>
      </c>
      <c r="AA805" s="24">
        <f>HR_Analytics[[#This Row],[Salary Hike]]/100</f>
        <v>0.17</v>
      </c>
      <c r="AB805" s="3">
        <v>3</v>
      </c>
      <c r="AC805" s="9" t="str">
        <f>VLOOKUP(AB805,Mapping!$E$2:$F$3,2,0)</f>
        <v>Excellent</v>
      </c>
      <c r="AD805" s="3">
        <v>4</v>
      </c>
      <c r="AE805" s="9" t="str">
        <f>VLOOKUP(AD805,Mapping!$E$16:$F$19,2,0)</f>
        <v>Satisfied</v>
      </c>
      <c r="AF805" s="3">
        <v>3</v>
      </c>
      <c r="AG805" s="3">
        <v>6</v>
      </c>
      <c r="AH805" s="3" t="str" cm="1">
        <f t="array" ref="AH805">_xlfn.IFS(HR_Analytics[[#This Row],[Total Working Years]]&lt;=2,"0-2",HR_Analytics[[#This Row],[Total Working Years]]&lt;=5,"2-5",HR_Analytics[[#This Row],[Total Working Years]]&lt;=10,"5-10",HR_Analytics[[#This Row],[Total Working Years]]&lt;=20,"10-20",HR_Analytics[[#This Row],[Total Working Years]]&lt;=40,"20-40")</f>
        <v>5-10</v>
      </c>
      <c r="AI805" s="3">
        <v>2</v>
      </c>
      <c r="AJ805" s="3">
        <v>3</v>
      </c>
      <c r="AK805" s="9" t="str">
        <f>VLOOKUP(AJ805,Mapping!$J$10:$K$13,2,0)</f>
        <v>Better</v>
      </c>
      <c r="AL805" s="3">
        <v>0</v>
      </c>
      <c r="AM805" s="3" t="str" cm="1">
        <f t="array" ref="AM805">_xlfn.IFS(HR_Analytics[[#This Row],[Years At Company]]&lt;=2,"0-2",HR_Analytics[[#This Row],[Years At Company]]&lt;=5,"2-5",HR_Analytics[[#This Row],[Years At Company]]&lt;=10,"5-10",HR_Analytics[[#This Row],[Years At Company]]&lt;=20,"10-20",HR_Analytics[[#This Row],[Years At Company]]&lt;=40,"20-40")</f>
        <v>0-2</v>
      </c>
      <c r="AN805" s="3">
        <v>0</v>
      </c>
      <c r="AO805" s="3" t="str" cm="1">
        <f t="array" ref="AO805">_xlfn.IFS(HR_Analytics[[#This Row],[Years In Current Role]]&lt;=2,"0-2",HR_Analytics[[#This Row],[Years In Current Role]]&lt;=5,"2-5",HR_Analytics[[#This Row],[Years In Current Role]]&lt;=10,"5-10",HR_Analytics[[#This Row],[Years In Current Role]]&lt;=15,"10-15",HR_Analytics[[#This Row],[Years In Current Role]]&gt;15,"Above 15")</f>
        <v>0-2</v>
      </c>
      <c r="AP805" s="3">
        <v>0</v>
      </c>
      <c r="AQ805" s="14" t="str" cm="1">
        <f t="array" ref="AQ805">_xlfn.IFS(HR_Analytics[[#This Row],[Years Since Last Promotion]]&lt;=2,"0-2",HR_Analytics[[#This Row],[Years Since Last Promotion]]&lt;=5,"2-5",HR_Analytics[[#This Row],[Years Since Last Promotion]]&lt;=10,"5-10",HR_Analytics[[#This Row],[Years Since Last Promotion]]&lt;=15,"10-15")</f>
        <v>0-2</v>
      </c>
      <c r="AR805" s="14">
        <v>0</v>
      </c>
      <c r="AS805" s="3" t="str" cm="1">
        <f t="array" ref="AS8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06" spans="1:45" x14ac:dyDescent="0.25">
      <c r="A806" s="12">
        <v>48</v>
      </c>
      <c r="B806" s="12" t="str" cm="1">
        <f t="array" ref="B806">_xlfn.IFS(HR_Analytics[[#This Row],[Age]]&lt;=30,"Below 30",HR_Analytics[[#This Row],[Age]]&lt;=40,"30-40",HR_Analytics[[#This Row],[Age]]&lt;=60,"40-60")</f>
        <v>40-60</v>
      </c>
      <c r="C806" s="9" t="s">
        <v>17</v>
      </c>
      <c r="D806" s="9" t="s">
        <v>29</v>
      </c>
      <c r="E806" s="9" t="s">
        <v>19</v>
      </c>
      <c r="F806" s="3">
        <v>1</v>
      </c>
      <c r="G806" s="3" t="str" cm="1">
        <f t="array" ref="G806">_xlfn.IFS(HR_Analytics[[#This Row],[Distance From Home]]&lt;=5,"1-5",HR_Analytics[[#This Row],[Distance From Home]]&lt;=10,"5-10",HR_Analytics[[#This Row],[Distance From Home]]&lt;=15,"10-15",HR_Analytics[[#This Row],[Distance From Home]]&lt;=20,"15-20",HR_Analytics[[#This Row],[Distance From Home]]&gt;20,"Above 20")</f>
        <v>1-5</v>
      </c>
      <c r="H806" s="3">
        <v>4</v>
      </c>
      <c r="I806" s="9" t="str">
        <f>VLOOKUP(H806,Mapping!$J$2:$K$6,2,0)</f>
        <v>Masters</v>
      </c>
      <c r="J806" s="9" t="s">
        <v>25</v>
      </c>
      <c r="K806" s="3">
        <v>1116</v>
      </c>
      <c r="L806" s="3">
        <v>1</v>
      </c>
      <c r="M806" s="9" t="str">
        <f>VLOOKUP(L806,Mapping!$A$2:$B$5,2,0)</f>
        <v>Very Dissatisfied</v>
      </c>
      <c r="N806" s="9" t="s">
        <v>20</v>
      </c>
      <c r="O806" s="3">
        <v>4</v>
      </c>
      <c r="P806" s="9" t="str">
        <f>VLOOKUP(O806,Mapping!$A$9:$B$12,2,0)</f>
        <v>Very High</v>
      </c>
      <c r="Q806" s="3">
        <v>4</v>
      </c>
      <c r="R806" s="9" t="str">
        <f>VLOOKUP(Q806,Mapping!$A$16:$B$20,2,0)</f>
        <v>Senior</v>
      </c>
      <c r="S806" s="9" t="s">
        <v>30</v>
      </c>
      <c r="T806" s="3">
        <v>4</v>
      </c>
      <c r="U806" s="9" t="str">
        <f>VLOOKUP(T806,Mapping!$E$9:$F$12,2,0)</f>
        <v>Satisfied</v>
      </c>
      <c r="V806" s="9" t="s">
        <v>16</v>
      </c>
      <c r="W806" s="5">
        <v>16885</v>
      </c>
      <c r="X806" s="3">
        <v>2</v>
      </c>
      <c r="Y806" s="9" t="s">
        <v>17</v>
      </c>
      <c r="Z806" s="4">
        <v>22</v>
      </c>
      <c r="AA806" s="24">
        <f>HR_Analytics[[#This Row],[Salary Hike]]/100</f>
        <v>0.22</v>
      </c>
      <c r="AB806" s="3">
        <v>4</v>
      </c>
      <c r="AC806" s="9" t="str">
        <f>VLOOKUP(AB806,Mapping!$E$2:$F$3,2,0)</f>
        <v>Outstanding</v>
      </c>
      <c r="AD806" s="3">
        <v>3</v>
      </c>
      <c r="AE806" s="9" t="str">
        <f>VLOOKUP(AD806,Mapping!$E$16:$F$19,2,0)</f>
        <v>Neutral</v>
      </c>
      <c r="AF806" s="3">
        <v>0</v>
      </c>
      <c r="AG806" s="3">
        <v>27</v>
      </c>
      <c r="AH806" s="3" t="str" cm="1">
        <f t="array" ref="AH806">_xlfn.IFS(HR_Analytics[[#This Row],[Total Working Years]]&lt;=2,"0-2",HR_Analytics[[#This Row],[Total Working Years]]&lt;=5,"2-5",HR_Analytics[[#This Row],[Total Working Years]]&lt;=10,"5-10",HR_Analytics[[#This Row],[Total Working Years]]&lt;=20,"10-20",HR_Analytics[[#This Row],[Total Working Years]]&lt;=40,"20-40")</f>
        <v>20-40</v>
      </c>
      <c r="AI806" s="3">
        <v>3</v>
      </c>
      <c r="AJ806" s="3">
        <v>2</v>
      </c>
      <c r="AK806" s="9" t="str">
        <f>VLOOKUP(AJ806,Mapping!$J$10:$K$13,2,0)</f>
        <v>Good</v>
      </c>
      <c r="AL806" s="3">
        <v>5</v>
      </c>
      <c r="AM806" s="3" t="str" cm="1">
        <f t="array" ref="AM806">_xlfn.IFS(HR_Analytics[[#This Row],[Years At Company]]&lt;=2,"0-2",HR_Analytics[[#This Row],[Years At Company]]&lt;=5,"2-5",HR_Analytics[[#This Row],[Years At Company]]&lt;=10,"5-10",HR_Analytics[[#This Row],[Years At Company]]&lt;=20,"10-20",HR_Analytics[[#This Row],[Years At Company]]&lt;=40,"20-40")</f>
        <v>2-5</v>
      </c>
      <c r="AN806" s="3">
        <v>4</v>
      </c>
      <c r="AO806" s="3" t="str" cm="1">
        <f t="array" ref="AO806">_xlfn.IFS(HR_Analytics[[#This Row],[Years In Current Role]]&lt;=2,"0-2",HR_Analytics[[#This Row],[Years In Current Role]]&lt;=5,"2-5",HR_Analytics[[#This Row],[Years In Current Role]]&lt;=10,"5-10",HR_Analytics[[#This Row],[Years In Current Role]]&lt;=15,"10-15",HR_Analytics[[#This Row],[Years In Current Role]]&gt;15,"Above 15")</f>
        <v>2-5</v>
      </c>
      <c r="AP806" s="3">
        <v>2</v>
      </c>
      <c r="AQ806" s="14" t="str" cm="1">
        <f t="array" ref="AQ806">_xlfn.IFS(HR_Analytics[[#This Row],[Years Since Last Promotion]]&lt;=2,"0-2",HR_Analytics[[#This Row],[Years Since Last Promotion]]&lt;=5,"2-5",HR_Analytics[[#This Row],[Years Since Last Promotion]]&lt;=10,"5-10",HR_Analytics[[#This Row],[Years Since Last Promotion]]&lt;=15,"10-15")</f>
        <v>0-2</v>
      </c>
      <c r="AR806" s="14">
        <v>1</v>
      </c>
      <c r="AS806" s="3" t="str" cm="1">
        <f t="array" ref="AS8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07" spans="1:45" x14ac:dyDescent="0.25">
      <c r="A807" s="12">
        <v>45</v>
      </c>
      <c r="B807" s="12" t="str" cm="1">
        <f t="array" ref="B807">_xlfn.IFS(HR_Analytics[[#This Row],[Age]]&lt;=30,"Below 30",HR_Analytics[[#This Row],[Age]]&lt;=40,"30-40",HR_Analytics[[#This Row],[Age]]&lt;=60,"40-60")</f>
        <v>40-60</v>
      </c>
      <c r="C807" s="9" t="s">
        <v>17</v>
      </c>
      <c r="D807" s="9" t="s">
        <v>29</v>
      </c>
      <c r="E807" s="9" t="s">
        <v>12</v>
      </c>
      <c r="F807" s="3">
        <v>9</v>
      </c>
      <c r="G807" s="3" t="str" cm="1">
        <f t="array" ref="G807">_xlfn.IFS(HR_Analytics[[#This Row],[Distance From Home]]&lt;=5,"1-5",HR_Analytics[[#This Row],[Distance From Home]]&lt;=10,"5-10",HR_Analytics[[#This Row],[Distance From Home]]&lt;=15,"10-15",HR_Analytics[[#This Row],[Distance From Home]]&lt;=20,"15-20",HR_Analytics[[#This Row],[Distance From Home]]&gt;20,"Above 20")</f>
        <v>5-10</v>
      </c>
      <c r="H807" s="3">
        <v>4</v>
      </c>
      <c r="I807" s="9" t="str">
        <f>VLOOKUP(H807,Mapping!$J$2:$K$6,2,0)</f>
        <v>Masters</v>
      </c>
      <c r="J807" s="9" t="s">
        <v>13</v>
      </c>
      <c r="K807" s="3">
        <v>1117</v>
      </c>
      <c r="L807" s="3">
        <v>2</v>
      </c>
      <c r="M807" s="9" t="str">
        <f>VLOOKUP(L807,Mapping!$A$2:$B$5,2,0)</f>
        <v>Dissatisfied</v>
      </c>
      <c r="N807" s="9" t="s">
        <v>14</v>
      </c>
      <c r="O807" s="3">
        <v>2</v>
      </c>
      <c r="P807" s="9" t="str">
        <f>VLOOKUP(O807,Mapping!$A$9:$B$12,2,0)</f>
        <v>Medium</v>
      </c>
      <c r="Q807" s="3">
        <v>2</v>
      </c>
      <c r="R807" s="9" t="str">
        <f>VLOOKUP(Q807,Mapping!$A$16:$B$20,2,0)</f>
        <v>Junior</v>
      </c>
      <c r="S807" s="9" t="s">
        <v>15</v>
      </c>
      <c r="T807" s="3">
        <v>3</v>
      </c>
      <c r="U807" s="9" t="str">
        <f>VLOOKUP(T807,Mapping!$E$9:$F$12,2,0)</f>
        <v>Neutral</v>
      </c>
      <c r="V807" s="9" t="s">
        <v>22</v>
      </c>
      <c r="W807" s="5">
        <v>5593</v>
      </c>
      <c r="X807" s="3">
        <v>1</v>
      </c>
      <c r="Y807" s="9" t="s">
        <v>17</v>
      </c>
      <c r="Z807" s="4">
        <v>13</v>
      </c>
      <c r="AA807" s="24">
        <f>HR_Analytics[[#This Row],[Salary Hike]]/100</f>
        <v>0.13</v>
      </c>
      <c r="AB807" s="3">
        <v>3</v>
      </c>
      <c r="AC807" s="9" t="str">
        <f>VLOOKUP(AB807,Mapping!$E$2:$F$3,2,0)</f>
        <v>Excellent</v>
      </c>
      <c r="AD807" s="3">
        <v>4</v>
      </c>
      <c r="AE807" s="9" t="str">
        <f>VLOOKUP(AD807,Mapping!$E$16:$F$19,2,0)</f>
        <v>Satisfied</v>
      </c>
      <c r="AF807" s="3">
        <v>1</v>
      </c>
      <c r="AG807" s="3">
        <v>15</v>
      </c>
      <c r="AH807" s="3" t="str" cm="1">
        <f t="array" ref="AH807">_xlfn.IFS(HR_Analytics[[#This Row],[Total Working Years]]&lt;=2,"0-2",HR_Analytics[[#This Row],[Total Working Years]]&lt;=5,"2-5",HR_Analytics[[#This Row],[Total Working Years]]&lt;=10,"5-10",HR_Analytics[[#This Row],[Total Working Years]]&lt;=20,"10-20",HR_Analytics[[#This Row],[Total Working Years]]&lt;=40,"20-40")</f>
        <v>10-20</v>
      </c>
      <c r="AI807" s="3">
        <v>2</v>
      </c>
      <c r="AJ807" s="3">
        <v>3</v>
      </c>
      <c r="AK807" s="9" t="str">
        <f>VLOOKUP(AJ807,Mapping!$J$10:$K$13,2,0)</f>
        <v>Better</v>
      </c>
      <c r="AL807" s="3">
        <v>15</v>
      </c>
      <c r="AM807" s="3" t="str" cm="1">
        <f t="array" ref="AM807">_xlfn.IFS(HR_Analytics[[#This Row],[Years At Company]]&lt;=2,"0-2",HR_Analytics[[#This Row],[Years At Company]]&lt;=5,"2-5",HR_Analytics[[#This Row],[Years At Company]]&lt;=10,"5-10",HR_Analytics[[#This Row],[Years At Company]]&lt;=20,"10-20",HR_Analytics[[#This Row],[Years At Company]]&lt;=40,"20-40")</f>
        <v>10-20</v>
      </c>
      <c r="AN807" s="3">
        <v>10</v>
      </c>
      <c r="AO807" s="3" t="str" cm="1">
        <f t="array" ref="AO807">_xlfn.IFS(HR_Analytics[[#This Row],[Years In Current Role]]&lt;=2,"0-2",HR_Analytics[[#This Row],[Years In Current Role]]&lt;=5,"2-5",HR_Analytics[[#This Row],[Years In Current Role]]&lt;=10,"5-10",HR_Analytics[[#This Row],[Years In Current Role]]&lt;=15,"10-15",HR_Analytics[[#This Row],[Years In Current Role]]&gt;15,"Above 15")</f>
        <v>5-10</v>
      </c>
      <c r="AP807" s="3">
        <v>4</v>
      </c>
      <c r="AQ807" s="14" t="str" cm="1">
        <f t="array" ref="AQ807">_xlfn.IFS(HR_Analytics[[#This Row],[Years Since Last Promotion]]&lt;=2,"0-2",HR_Analytics[[#This Row],[Years Since Last Promotion]]&lt;=5,"2-5",HR_Analytics[[#This Row],[Years Since Last Promotion]]&lt;=10,"5-10",HR_Analytics[[#This Row],[Years Since Last Promotion]]&lt;=15,"10-15")</f>
        <v>2-5</v>
      </c>
      <c r="AR807" s="14">
        <v>12</v>
      </c>
      <c r="AS807" s="3" t="str" cm="1">
        <f t="array" ref="AS8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808" spans="1:45" x14ac:dyDescent="0.25">
      <c r="A808" s="12">
        <v>52</v>
      </c>
      <c r="B808" s="12" t="str" cm="1">
        <f t="array" ref="B808">_xlfn.IFS(HR_Analytics[[#This Row],[Age]]&lt;=30,"Below 30",HR_Analytics[[#This Row],[Age]]&lt;=40,"30-40",HR_Analytics[[#This Row],[Age]]&lt;=60,"40-60")</f>
        <v>40-60</v>
      </c>
      <c r="C808" s="9" t="s">
        <v>17</v>
      </c>
      <c r="D808" s="9" t="s">
        <v>11</v>
      </c>
      <c r="E808" s="9" t="s">
        <v>19</v>
      </c>
      <c r="F808" s="3">
        <v>7</v>
      </c>
      <c r="G808" s="3" t="str" cm="1">
        <f t="array" ref="G808">_xlfn.IFS(HR_Analytics[[#This Row],[Distance From Home]]&lt;=5,"1-5",HR_Analytics[[#This Row],[Distance From Home]]&lt;=10,"5-10",HR_Analytics[[#This Row],[Distance From Home]]&lt;=15,"10-15",HR_Analytics[[#This Row],[Distance From Home]]&lt;=20,"15-20",HR_Analytics[[#This Row],[Distance From Home]]&gt;20,"Above 20")</f>
        <v>5-10</v>
      </c>
      <c r="H808" s="3">
        <v>4</v>
      </c>
      <c r="I808" s="9" t="str">
        <f>VLOOKUP(H808,Mapping!$J$2:$K$6,2,0)</f>
        <v>Masters</v>
      </c>
      <c r="J808" s="9" t="s">
        <v>13</v>
      </c>
      <c r="K808" s="3">
        <v>1118</v>
      </c>
      <c r="L808" s="3">
        <v>2</v>
      </c>
      <c r="M808" s="9" t="str">
        <f>VLOOKUP(L808,Mapping!$A$2:$B$5,2,0)</f>
        <v>Dissatisfied</v>
      </c>
      <c r="N808" s="9" t="s">
        <v>20</v>
      </c>
      <c r="O808" s="3">
        <v>3</v>
      </c>
      <c r="P808" s="9" t="str">
        <f>VLOOKUP(O808,Mapping!$A$9:$B$12,2,0)</f>
        <v>High</v>
      </c>
      <c r="Q808" s="3">
        <v>3</v>
      </c>
      <c r="R808" s="9" t="str">
        <f>VLOOKUP(Q808,Mapping!$A$16:$B$20,2,0)</f>
        <v>Mid Level</v>
      </c>
      <c r="S808" s="9" t="s">
        <v>28</v>
      </c>
      <c r="T808" s="3">
        <v>2</v>
      </c>
      <c r="U808" s="9" t="str">
        <f>VLOOKUP(T808,Mapping!$E$9:$F$12,2,0)</f>
        <v>Dissatisfied</v>
      </c>
      <c r="V808" s="9" t="s">
        <v>16</v>
      </c>
      <c r="W808" s="5">
        <v>10445</v>
      </c>
      <c r="X808" s="3">
        <v>7</v>
      </c>
      <c r="Y808" s="9" t="s">
        <v>17</v>
      </c>
      <c r="Z808" s="4">
        <v>19</v>
      </c>
      <c r="AA808" s="24">
        <f>HR_Analytics[[#This Row],[Salary Hike]]/100</f>
        <v>0.19</v>
      </c>
      <c r="AB808" s="3">
        <v>3</v>
      </c>
      <c r="AC808" s="9" t="str">
        <f>VLOOKUP(AB808,Mapping!$E$2:$F$3,2,0)</f>
        <v>Excellent</v>
      </c>
      <c r="AD808" s="3">
        <v>4</v>
      </c>
      <c r="AE808" s="9" t="str">
        <f>VLOOKUP(AD808,Mapping!$E$16:$F$19,2,0)</f>
        <v>Satisfied</v>
      </c>
      <c r="AF808" s="3">
        <v>0</v>
      </c>
      <c r="AG808" s="3">
        <v>18</v>
      </c>
      <c r="AH808" s="3" t="str" cm="1">
        <f t="array" ref="AH808">_xlfn.IFS(HR_Analytics[[#This Row],[Total Working Years]]&lt;=2,"0-2",HR_Analytics[[#This Row],[Total Working Years]]&lt;=5,"2-5",HR_Analytics[[#This Row],[Total Working Years]]&lt;=10,"5-10",HR_Analytics[[#This Row],[Total Working Years]]&lt;=20,"10-20",HR_Analytics[[#This Row],[Total Working Years]]&lt;=40,"20-40")</f>
        <v>10-20</v>
      </c>
      <c r="AI808" s="3">
        <v>4</v>
      </c>
      <c r="AJ808" s="3">
        <v>3</v>
      </c>
      <c r="AK808" s="9" t="str">
        <f>VLOOKUP(AJ808,Mapping!$J$10:$K$13,2,0)</f>
        <v>Better</v>
      </c>
      <c r="AL808" s="3">
        <v>8</v>
      </c>
      <c r="AM808" s="3" t="str" cm="1">
        <f t="array" ref="AM808">_xlfn.IFS(HR_Analytics[[#This Row],[Years At Company]]&lt;=2,"0-2",HR_Analytics[[#This Row],[Years At Company]]&lt;=5,"2-5",HR_Analytics[[#This Row],[Years At Company]]&lt;=10,"5-10",HR_Analytics[[#This Row],[Years At Company]]&lt;=20,"10-20",HR_Analytics[[#This Row],[Years At Company]]&lt;=40,"20-40")</f>
        <v>5-10</v>
      </c>
      <c r="AN808" s="3">
        <v>6</v>
      </c>
      <c r="AO808" s="3" t="str" cm="1">
        <f t="array" ref="AO808">_xlfn.IFS(HR_Analytics[[#This Row],[Years In Current Role]]&lt;=2,"0-2",HR_Analytics[[#This Row],[Years In Current Role]]&lt;=5,"2-5",HR_Analytics[[#This Row],[Years In Current Role]]&lt;=10,"5-10",HR_Analytics[[#This Row],[Years In Current Role]]&lt;=15,"10-15",HR_Analytics[[#This Row],[Years In Current Role]]&gt;15,"Above 15")</f>
        <v>5-10</v>
      </c>
      <c r="AP808" s="3">
        <v>4</v>
      </c>
      <c r="AQ808" s="14" t="str" cm="1">
        <f t="array" ref="AQ808">_xlfn.IFS(HR_Analytics[[#This Row],[Years Since Last Promotion]]&lt;=2,"0-2",HR_Analytics[[#This Row],[Years Since Last Promotion]]&lt;=5,"2-5",HR_Analytics[[#This Row],[Years Since Last Promotion]]&lt;=10,"5-10",HR_Analytics[[#This Row],[Years Since Last Promotion]]&lt;=15,"10-15")</f>
        <v>2-5</v>
      </c>
      <c r="AR808" s="14">
        <v>0</v>
      </c>
      <c r="AS808" s="3" t="str" cm="1">
        <f t="array" ref="AS8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09" spans="1:45" x14ac:dyDescent="0.25">
      <c r="A809" s="12">
        <v>38</v>
      </c>
      <c r="B809" s="12" t="str" cm="1">
        <f t="array" ref="B809">_xlfn.IFS(HR_Analytics[[#This Row],[Age]]&lt;=30,"Below 30",HR_Analytics[[#This Row],[Age]]&lt;=40,"30-40",HR_Analytics[[#This Row],[Age]]&lt;=60,"40-60")</f>
        <v>30-40</v>
      </c>
      <c r="C809" s="9" t="s">
        <v>17</v>
      </c>
      <c r="D809" s="9" t="s">
        <v>11</v>
      </c>
      <c r="E809" s="9" t="s">
        <v>12</v>
      </c>
      <c r="F809" s="3">
        <v>10</v>
      </c>
      <c r="G809" s="3" t="str" cm="1">
        <f t="array" ref="G809">_xlfn.IFS(HR_Analytics[[#This Row],[Distance From Home]]&lt;=5,"1-5",HR_Analytics[[#This Row],[Distance From Home]]&lt;=10,"5-10",HR_Analytics[[#This Row],[Distance From Home]]&lt;=15,"10-15",HR_Analytics[[#This Row],[Distance From Home]]&lt;=20,"15-20",HR_Analytics[[#This Row],[Distance From Home]]&gt;20,"Above 20")</f>
        <v>5-10</v>
      </c>
      <c r="H809" s="3">
        <v>4</v>
      </c>
      <c r="I809" s="9" t="str">
        <f>VLOOKUP(H809,Mapping!$J$2:$K$6,2,0)</f>
        <v>Masters</v>
      </c>
      <c r="J809" s="9" t="s">
        <v>33</v>
      </c>
      <c r="K809" s="3">
        <v>1119</v>
      </c>
      <c r="L809" s="3">
        <v>3</v>
      </c>
      <c r="M809" s="9" t="str">
        <f>VLOOKUP(L809,Mapping!$A$2:$B$5,2,0)</f>
        <v>Neutral</v>
      </c>
      <c r="N809" s="9" t="s">
        <v>20</v>
      </c>
      <c r="O809" s="3">
        <v>2</v>
      </c>
      <c r="P809" s="9" t="str">
        <f>VLOOKUP(O809,Mapping!$A$9:$B$12,2,0)</f>
        <v>Medium</v>
      </c>
      <c r="Q809" s="3">
        <v>3</v>
      </c>
      <c r="R809" s="9" t="str">
        <f>VLOOKUP(Q809,Mapping!$A$16:$B$20,2,0)</f>
        <v>Mid Level</v>
      </c>
      <c r="S809" s="9" t="s">
        <v>15</v>
      </c>
      <c r="T809" s="3">
        <v>3</v>
      </c>
      <c r="U809" s="9" t="str">
        <f>VLOOKUP(T809,Mapping!$E$9:$F$12,2,0)</f>
        <v>Neutral</v>
      </c>
      <c r="V809" s="9" t="s">
        <v>26</v>
      </c>
      <c r="W809" s="5">
        <v>8740</v>
      </c>
      <c r="X809" s="3">
        <v>0</v>
      </c>
      <c r="Y809" s="9" t="s">
        <v>10</v>
      </c>
      <c r="Z809" s="4">
        <v>14</v>
      </c>
      <c r="AA809" s="24">
        <f>HR_Analytics[[#This Row],[Salary Hike]]/100</f>
        <v>0.14000000000000001</v>
      </c>
      <c r="AB809" s="3">
        <v>3</v>
      </c>
      <c r="AC809" s="9" t="str">
        <f>VLOOKUP(AB809,Mapping!$E$2:$F$3,2,0)</f>
        <v>Excellent</v>
      </c>
      <c r="AD809" s="3">
        <v>2</v>
      </c>
      <c r="AE809" s="9" t="str">
        <f>VLOOKUP(AD809,Mapping!$E$16:$F$19,2,0)</f>
        <v>Dissatisfied</v>
      </c>
      <c r="AF809" s="3">
        <v>2</v>
      </c>
      <c r="AG809" s="3">
        <v>9</v>
      </c>
      <c r="AH809" s="3" t="str" cm="1">
        <f t="array" ref="AH809">_xlfn.IFS(HR_Analytics[[#This Row],[Total Working Years]]&lt;=2,"0-2",HR_Analytics[[#This Row],[Total Working Years]]&lt;=5,"2-5",HR_Analytics[[#This Row],[Total Working Years]]&lt;=10,"5-10",HR_Analytics[[#This Row],[Total Working Years]]&lt;=20,"10-20",HR_Analytics[[#This Row],[Total Working Years]]&lt;=40,"20-40")</f>
        <v>5-10</v>
      </c>
      <c r="AI809" s="3">
        <v>2</v>
      </c>
      <c r="AJ809" s="3">
        <v>3</v>
      </c>
      <c r="AK809" s="9" t="str">
        <f>VLOOKUP(AJ809,Mapping!$J$10:$K$13,2,0)</f>
        <v>Better</v>
      </c>
      <c r="AL809" s="3">
        <v>8</v>
      </c>
      <c r="AM809" s="3" t="str" cm="1">
        <f t="array" ref="AM809">_xlfn.IFS(HR_Analytics[[#This Row],[Years At Company]]&lt;=2,"0-2",HR_Analytics[[#This Row],[Years At Company]]&lt;=5,"2-5",HR_Analytics[[#This Row],[Years At Company]]&lt;=10,"5-10",HR_Analytics[[#This Row],[Years At Company]]&lt;=20,"10-20",HR_Analytics[[#This Row],[Years At Company]]&lt;=40,"20-40")</f>
        <v>5-10</v>
      </c>
      <c r="AN809" s="3">
        <v>7</v>
      </c>
      <c r="AO809" s="3" t="str" cm="1">
        <f t="array" ref="AO809">_xlfn.IFS(HR_Analytics[[#This Row],[Years In Current Role]]&lt;=2,"0-2",HR_Analytics[[#This Row],[Years In Current Role]]&lt;=5,"2-5",HR_Analytics[[#This Row],[Years In Current Role]]&lt;=10,"5-10",HR_Analytics[[#This Row],[Years In Current Role]]&lt;=15,"10-15",HR_Analytics[[#This Row],[Years In Current Role]]&gt;15,"Above 15")</f>
        <v>5-10</v>
      </c>
      <c r="AP809" s="3">
        <v>2</v>
      </c>
      <c r="AQ809" s="14" t="str" cm="1">
        <f t="array" ref="AQ809">_xlfn.IFS(HR_Analytics[[#This Row],[Years Since Last Promotion]]&lt;=2,"0-2",HR_Analytics[[#This Row],[Years Since Last Promotion]]&lt;=5,"2-5",HR_Analytics[[#This Row],[Years Since Last Promotion]]&lt;=10,"5-10",HR_Analytics[[#This Row],[Years Since Last Promotion]]&lt;=15,"10-15")</f>
        <v>0-2</v>
      </c>
      <c r="AR809" s="14">
        <v>7</v>
      </c>
      <c r="AS809" s="3" t="str" cm="1">
        <f t="array" ref="AS8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10" spans="1:45" x14ac:dyDescent="0.25">
      <c r="A810" s="12">
        <v>29</v>
      </c>
      <c r="B810" s="12" t="str" cm="1">
        <f t="array" ref="B810">_xlfn.IFS(HR_Analytics[[#This Row],[Age]]&lt;=30,"Below 30",HR_Analytics[[#This Row],[Age]]&lt;=40,"30-40",HR_Analytics[[#This Row],[Age]]&lt;=60,"40-60")</f>
        <v>Below 30</v>
      </c>
      <c r="C810" s="9" t="s">
        <v>17</v>
      </c>
      <c r="D810" s="9" t="s">
        <v>11</v>
      </c>
      <c r="E810" s="9" t="s">
        <v>19</v>
      </c>
      <c r="F810" s="3">
        <v>28</v>
      </c>
      <c r="G810" s="3" t="str" cm="1">
        <f t="array" ref="G810">_xlfn.IFS(HR_Analytics[[#This Row],[Distance From Home]]&lt;=5,"1-5",HR_Analytics[[#This Row],[Distance From Home]]&lt;=10,"5-10",HR_Analytics[[#This Row],[Distance From Home]]&lt;=15,"10-15",HR_Analytics[[#This Row],[Distance From Home]]&lt;=20,"15-20",HR_Analytics[[#This Row],[Distance From Home]]&gt;20,"Above 20")</f>
        <v>Above 20</v>
      </c>
      <c r="H810" s="3">
        <v>4</v>
      </c>
      <c r="I810" s="9" t="str">
        <f>VLOOKUP(H810,Mapping!$J$2:$K$6,2,0)</f>
        <v>Masters</v>
      </c>
      <c r="J810" s="9" t="s">
        <v>13</v>
      </c>
      <c r="K810" s="3">
        <v>1120</v>
      </c>
      <c r="L810" s="3">
        <v>3</v>
      </c>
      <c r="M810" s="9" t="str">
        <f>VLOOKUP(L810,Mapping!$A$2:$B$5,2,0)</f>
        <v>Neutral</v>
      </c>
      <c r="N810" s="9" t="s">
        <v>14</v>
      </c>
      <c r="O810" s="3">
        <v>3</v>
      </c>
      <c r="P810" s="9" t="str">
        <f>VLOOKUP(O810,Mapping!$A$9:$B$12,2,0)</f>
        <v>High</v>
      </c>
      <c r="Q810" s="3">
        <v>1</v>
      </c>
      <c r="R810" s="9" t="str">
        <f>VLOOKUP(Q810,Mapping!$A$16:$B$20,2,0)</f>
        <v>Entry Level</v>
      </c>
      <c r="S810" s="9" t="s">
        <v>21</v>
      </c>
      <c r="T810" s="3">
        <v>4</v>
      </c>
      <c r="U810" s="9" t="str">
        <f>VLOOKUP(T810,Mapping!$E$9:$F$12,2,0)</f>
        <v>Satisfied</v>
      </c>
      <c r="V810" s="9" t="s">
        <v>26</v>
      </c>
      <c r="W810" s="5">
        <v>2514</v>
      </c>
      <c r="X810" s="3">
        <v>4</v>
      </c>
      <c r="Y810" s="9" t="s">
        <v>17</v>
      </c>
      <c r="Z810" s="4">
        <v>22</v>
      </c>
      <c r="AA810" s="24">
        <f>HR_Analytics[[#This Row],[Salary Hike]]/100</f>
        <v>0.22</v>
      </c>
      <c r="AB810" s="3">
        <v>4</v>
      </c>
      <c r="AC810" s="9" t="str">
        <f>VLOOKUP(AB810,Mapping!$E$2:$F$3,2,0)</f>
        <v>Outstanding</v>
      </c>
      <c r="AD810" s="3">
        <v>1</v>
      </c>
      <c r="AE810" s="9" t="str">
        <f>VLOOKUP(AD810,Mapping!$E$16:$F$19,2,0)</f>
        <v>Very Dissatisfied</v>
      </c>
      <c r="AF810" s="3">
        <v>1</v>
      </c>
      <c r="AG810" s="3">
        <v>11</v>
      </c>
      <c r="AH810" s="3" t="str" cm="1">
        <f t="array" ref="AH810">_xlfn.IFS(HR_Analytics[[#This Row],[Total Working Years]]&lt;=2,"0-2",HR_Analytics[[#This Row],[Total Working Years]]&lt;=5,"2-5",HR_Analytics[[#This Row],[Total Working Years]]&lt;=10,"5-10",HR_Analytics[[#This Row],[Total Working Years]]&lt;=20,"10-20",HR_Analytics[[#This Row],[Total Working Years]]&lt;=40,"20-40")</f>
        <v>10-20</v>
      </c>
      <c r="AI810" s="3">
        <v>1</v>
      </c>
      <c r="AJ810" s="3">
        <v>3</v>
      </c>
      <c r="AK810" s="9" t="str">
        <f>VLOOKUP(AJ810,Mapping!$J$10:$K$13,2,0)</f>
        <v>Better</v>
      </c>
      <c r="AL810" s="3">
        <v>7</v>
      </c>
      <c r="AM810" s="3" t="str" cm="1">
        <f t="array" ref="AM810">_xlfn.IFS(HR_Analytics[[#This Row],[Years At Company]]&lt;=2,"0-2",HR_Analytics[[#This Row],[Years At Company]]&lt;=5,"2-5",HR_Analytics[[#This Row],[Years At Company]]&lt;=10,"5-10",HR_Analytics[[#This Row],[Years At Company]]&lt;=20,"10-20",HR_Analytics[[#This Row],[Years At Company]]&lt;=40,"20-40")</f>
        <v>5-10</v>
      </c>
      <c r="AN810" s="3">
        <v>5</v>
      </c>
      <c r="AO810" s="3" t="str" cm="1">
        <f t="array" ref="AO810">_xlfn.IFS(HR_Analytics[[#This Row],[Years In Current Role]]&lt;=2,"0-2",HR_Analytics[[#This Row],[Years In Current Role]]&lt;=5,"2-5",HR_Analytics[[#This Row],[Years In Current Role]]&lt;=10,"5-10",HR_Analytics[[#This Row],[Years In Current Role]]&lt;=15,"10-15",HR_Analytics[[#This Row],[Years In Current Role]]&gt;15,"Above 15")</f>
        <v>2-5</v>
      </c>
      <c r="AP810" s="3">
        <v>1</v>
      </c>
      <c r="AQ810" s="14" t="str" cm="1">
        <f t="array" ref="AQ810">_xlfn.IFS(HR_Analytics[[#This Row],[Years Since Last Promotion]]&lt;=2,"0-2",HR_Analytics[[#This Row],[Years Since Last Promotion]]&lt;=5,"2-5",HR_Analytics[[#This Row],[Years Since Last Promotion]]&lt;=10,"5-10",HR_Analytics[[#This Row],[Years Since Last Promotion]]&lt;=15,"10-15")</f>
        <v>0-2</v>
      </c>
      <c r="AR810" s="14">
        <v>7</v>
      </c>
      <c r="AS810" s="3" t="str" cm="1">
        <f t="array" ref="AS8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11" spans="1:45" x14ac:dyDescent="0.25">
      <c r="A811" s="12">
        <v>28</v>
      </c>
      <c r="B811" s="12" t="str" cm="1">
        <f t="array" ref="B811">_xlfn.IFS(HR_Analytics[[#This Row],[Age]]&lt;=30,"Below 30",HR_Analytics[[#This Row],[Age]]&lt;=40,"30-40",HR_Analytics[[#This Row],[Age]]&lt;=60,"40-60")</f>
        <v>Below 30</v>
      </c>
      <c r="C811" s="9" t="s">
        <v>17</v>
      </c>
      <c r="D811" s="9" t="s">
        <v>11</v>
      </c>
      <c r="E811" s="9" t="s">
        <v>19</v>
      </c>
      <c r="F811" s="3">
        <v>3</v>
      </c>
      <c r="G811" s="3" t="str" cm="1">
        <f t="array" ref="G811">_xlfn.IFS(HR_Analytics[[#This Row],[Distance From Home]]&lt;=5,"1-5",HR_Analytics[[#This Row],[Distance From Home]]&lt;=10,"5-10",HR_Analytics[[#This Row],[Distance From Home]]&lt;=15,"10-15",HR_Analytics[[#This Row],[Distance From Home]]&lt;=20,"15-20",HR_Analytics[[#This Row],[Distance From Home]]&gt;20,"Above 20")</f>
        <v>1-5</v>
      </c>
      <c r="H811" s="3">
        <v>3</v>
      </c>
      <c r="I811" s="9" t="str">
        <f>VLOOKUP(H811,Mapping!$J$2:$K$6,2,0)</f>
        <v>Bachelors</v>
      </c>
      <c r="J811" s="9" t="s">
        <v>25</v>
      </c>
      <c r="K811" s="3">
        <v>1121</v>
      </c>
      <c r="L811" s="3">
        <v>4</v>
      </c>
      <c r="M811" s="9" t="str">
        <f>VLOOKUP(L811,Mapping!$A$2:$B$5,2,0)</f>
        <v>Satisfied</v>
      </c>
      <c r="N811" s="9" t="s">
        <v>14</v>
      </c>
      <c r="O811" s="3">
        <v>3</v>
      </c>
      <c r="P811" s="9" t="str">
        <f>VLOOKUP(O811,Mapping!$A$9:$B$12,2,0)</f>
        <v>High</v>
      </c>
      <c r="Q811" s="3">
        <v>3</v>
      </c>
      <c r="R811" s="9" t="str">
        <f>VLOOKUP(Q811,Mapping!$A$16:$B$20,2,0)</f>
        <v>Mid Level</v>
      </c>
      <c r="S811" s="9" t="s">
        <v>27</v>
      </c>
      <c r="T811" s="3">
        <v>2</v>
      </c>
      <c r="U811" s="9" t="str">
        <f>VLOOKUP(T811,Mapping!$E$9:$F$12,2,0)</f>
        <v>Dissatisfied</v>
      </c>
      <c r="V811" s="9" t="s">
        <v>26</v>
      </c>
      <c r="W811" s="5">
        <v>7655</v>
      </c>
      <c r="X811" s="3">
        <v>0</v>
      </c>
      <c r="Y811" s="9" t="s">
        <v>17</v>
      </c>
      <c r="Z811" s="4">
        <v>17</v>
      </c>
      <c r="AA811" s="24">
        <f>HR_Analytics[[#This Row],[Salary Hike]]/100</f>
        <v>0.17</v>
      </c>
      <c r="AB811" s="3">
        <v>3</v>
      </c>
      <c r="AC811" s="9" t="str">
        <f>VLOOKUP(AB811,Mapping!$E$2:$F$3,2,0)</f>
        <v>Excellent</v>
      </c>
      <c r="AD811" s="3">
        <v>2</v>
      </c>
      <c r="AE811" s="9" t="str">
        <f>VLOOKUP(AD811,Mapping!$E$16:$F$19,2,0)</f>
        <v>Dissatisfied</v>
      </c>
      <c r="AF811" s="3">
        <v>3</v>
      </c>
      <c r="AG811" s="3">
        <v>10</v>
      </c>
      <c r="AH811" s="3" t="str" cm="1">
        <f t="array" ref="AH811">_xlfn.IFS(HR_Analytics[[#This Row],[Total Working Years]]&lt;=2,"0-2",HR_Analytics[[#This Row],[Total Working Years]]&lt;=5,"2-5",HR_Analytics[[#This Row],[Total Working Years]]&lt;=10,"5-10",HR_Analytics[[#This Row],[Total Working Years]]&lt;=20,"10-20",HR_Analytics[[#This Row],[Total Working Years]]&lt;=40,"20-40")</f>
        <v>5-10</v>
      </c>
      <c r="AI811" s="3">
        <v>3</v>
      </c>
      <c r="AJ811" s="3">
        <v>2</v>
      </c>
      <c r="AK811" s="9" t="str">
        <f>VLOOKUP(AJ811,Mapping!$J$10:$K$13,2,0)</f>
        <v>Good</v>
      </c>
      <c r="AL811" s="3">
        <v>9</v>
      </c>
      <c r="AM811" s="3" t="str" cm="1">
        <f t="array" ref="AM811">_xlfn.IFS(HR_Analytics[[#This Row],[Years At Company]]&lt;=2,"0-2",HR_Analytics[[#This Row],[Years At Company]]&lt;=5,"2-5",HR_Analytics[[#This Row],[Years At Company]]&lt;=10,"5-10",HR_Analytics[[#This Row],[Years At Company]]&lt;=20,"10-20",HR_Analytics[[#This Row],[Years At Company]]&lt;=40,"20-40")</f>
        <v>5-10</v>
      </c>
      <c r="AN811" s="3">
        <v>7</v>
      </c>
      <c r="AO811" s="3" t="str" cm="1">
        <f t="array" ref="AO811">_xlfn.IFS(HR_Analytics[[#This Row],[Years In Current Role]]&lt;=2,"0-2",HR_Analytics[[#This Row],[Years In Current Role]]&lt;=5,"2-5",HR_Analytics[[#This Row],[Years In Current Role]]&lt;=10,"5-10",HR_Analytics[[#This Row],[Years In Current Role]]&lt;=15,"10-15",HR_Analytics[[#This Row],[Years In Current Role]]&gt;15,"Above 15")</f>
        <v>5-10</v>
      </c>
      <c r="AP811" s="3">
        <v>1</v>
      </c>
      <c r="AQ811" s="14" t="str" cm="1">
        <f t="array" ref="AQ811">_xlfn.IFS(HR_Analytics[[#This Row],[Years Since Last Promotion]]&lt;=2,"0-2",HR_Analytics[[#This Row],[Years Since Last Promotion]]&lt;=5,"2-5",HR_Analytics[[#This Row],[Years Since Last Promotion]]&lt;=10,"5-10",HR_Analytics[[#This Row],[Years Since Last Promotion]]&lt;=15,"10-15")</f>
        <v>0-2</v>
      </c>
      <c r="AR811" s="14">
        <v>7</v>
      </c>
      <c r="AS811" s="3" t="str" cm="1">
        <f t="array" ref="AS8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12" spans="1:45" x14ac:dyDescent="0.25">
      <c r="A812" s="12">
        <v>46</v>
      </c>
      <c r="B812" s="12" t="str" cm="1">
        <f t="array" ref="B812">_xlfn.IFS(HR_Analytics[[#This Row],[Age]]&lt;=30,"Below 30",HR_Analytics[[#This Row],[Age]]&lt;=40,"30-40",HR_Analytics[[#This Row],[Age]]&lt;=60,"40-60")</f>
        <v>40-60</v>
      </c>
      <c r="C812" s="9" t="s">
        <v>17</v>
      </c>
      <c r="D812" s="9" t="s">
        <v>11</v>
      </c>
      <c r="E812" s="9" t="s">
        <v>12</v>
      </c>
      <c r="F812" s="3">
        <v>3</v>
      </c>
      <c r="G812" s="3" t="str" cm="1">
        <f t="array" ref="G812">_xlfn.IFS(HR_Analytics[[#This Row],[Distance From Home]]&lt;=5,"1-5",HR_Analytics[[#This Row],[Distance From Home]]&lt;=10,"5-10",HR_Analytics[[#This Row],[Distance From Home]]&lt;=15,"10-15",HR_Analytics[[#This Row],[Distance From Home]]&lt;=20,"15-20",HR_Analytics[[#This Row],[Distance From Home]]&gt;20,"Above 20")</f>
        <v>1-5</v>
      </c>
      <c r="H812" s="3">
        <v>1</v>
      </c>
      <c r="I812" s="9" t="str">
        <f>VLOOKUP(H812,Mapping!$J$2:$K$6,2,0)</f>
        <v>Below College</v>
      </c>
      <c r="J812" s="9" t="s">
        <v>33</v>
      </c>
      <c r="K812" s="3">
        <v>1124</v>
      </c>
      <c r="L812" s="3">
        <v>1</v>
      </c>
      <c r="M812" s="9" t="str">
        <f>VLOOKUP(L812,Mapping!$A$2:$B$5,2,0)</f>
        <v>Very Dissatisfied</v>
      </c>
      <c r="N812" s="9" t="s">
        <v>20</v>
      </c>
      <c r="O812" s="3">
        <v>3</v>
      </c>
      <c r="P812" s="9" t="str">
        <f>VLOOKUP(O812,Mapping!$A$9:$B$12,2,0)</f>
        <v>High</v>
      </c>
      <c r="Q812" s="3">
        <v>4</v>
      </c>
      <c r="R812" s="9" t="str">
        <f>VLOOKUP(Q812,Mapping!$A$16:$B$20,2,0)</f>
        <v>Senior</v>
      </c>
      <c r="S812" s="9" t="s">
        <v>30</v>
      </c>
      <c r="T812" s="3">
        <v>3</v>
      </c>
      <c r="U812" s="9" t="str">
        <f>VLOOKUP(T812,Mapping!$E$9:$F$12,2,0)</f>
        <v>Neutral</v>
      </c>
      <c r="V812" s="9" t="s">
        <v>22</v>
      </c>
      <c r="W812" s="5">
        <v>17465</v>
      </c>
      <c r="X812" s="3">
        <v>3</v>
      </c>
      <c r="Y812" s="9" t="s">
        <v>17</v>
      </c>
      <c r="Z812" s="4">
        <v>12</v>
      </c>
      <c r="AA812" s="24">
        <f>HR_Analytics[[#This Row],[Salary Hike]]/100</f>
        <v>0.12</v>
      </c>
      <c r="AB812" s="3">
        <v>3</v>
      </c>
      <c r="AC812" s="9" t="str">
        <f>VLOOKUP(AB812,Mapping!$E$2:$F$3,2,0)</f>
        <v>Excellent</v>
      </c>
      <c r="AD812" s="3">
        <v>4</v>
      </c>
      <c r="AE812" s="9" t="str">
        <f>VLOOKUP(AD812,Mapping!$E$16:$F$19,2,0)</f>
        <v>Satisfied</v>
      </c>
      <c r="AF812" s="3">
        <v>1</v>
      </c>
      <c r="AG812" s="3">
        <v>23</v>
      </c>
      <c r="AH812" s="3" t="str" cm="1">
        <f t="array" ref="AH812">_xlfn.IFS(HR_Analytics[[#This Row],[Total Working Years]]&lt;=2,"0-2",HR_Analytics[[#This Row],[Total Working Years]]&lt;=5,"2-5",HR_Analytics[[#This Row],[Total Working Years]]&lt;=10,"5-10",HR_Analytics[[#This Row],[Total Working Years]]&lt;=20,"10-20",HR_Analytics[[#This Row],[Total Working Years]]&lt;=40,"20-40")</f>
        <v>20-40</v>
      </c>
      <c r="AI812" s="3">
        <v>3</v>
      </c>
      <c r="AJ812" s="3">
        <v>3</v>
      </c>
      <c r="AK812" s="9" t="str">
        <f>VLOOKUP(AJ812,Mapping!$J$10:$K$13,2,0)</f>
        <v>Better</v>
      </c>
      <c r="AL812" s="3">
        <v>12</v>
      </c>
      <c r="AM812" s="3" t="str" cm="1">
        <f t="array" ref="AM812">_xlfn.IFS(HR_Analytics[[#This Row],[Years At Company]]&lt;=2,"0-2",HR_Analytics[[#This Row],[Years At Company]]&lt;=5,"2-5",HR_Analytics[[#This Row],[Years At Company]]&lt;=10,"5-10",HR_Analytics[[#This Row],[Years At Company]]&lt;=20,"10-20",HR_Analytics[[#This Row],[Years At Company]]&lt;=40,"20-40")</f>
        <v>10-20</v>
      </c>
      <c r="AN812" s="3">
        <v>9</v>
      </c>
      <c r="AO812" s="3" t="str" cm="1">
        <f t="array" ref="AO812">_xlfn.IFS(HR_Analytics[[#This Row],[Years In Current Role]]&lt;=2,"0-2",HR_Analytics[[#This Row],[Years In Current Role]]&lt;=5,"2-5",HR_Analytics[[#This Row],[Years In Current Role]]&lt;=10,"5-10",HR_Analytics[[#This Row],[Years In Current Role]]&lt;=15,"10-15",HR_Analytics[[#This Row],[Years In Current Role]]&gt;15,"Above 15")</f>
        <v>5-10</v>
      </c>
      <c r="AP812" s="3">
        <v>4</v>
      </c>
      <c r="AQ812" s="14" t="str" cm="1">
        <f t="array" ref="AQ812">_xlfn.IFS(HR_Analytics[[#This Row],[Years Since Last Promotion]]&lt;=2,"0-2",HR_Analytics[[#This Row],[Years Since Last Promotion]]&lt;=5,"2-5",HR_Analytics[[#This Row],[Years Since Last Promotion]]&lt;=10,"5-10",HR_Analytics[[#This Row],[Years Since Last Promotion]]&lt;=15,"10-15")</f>
        <v>2-5</v>
      </c>
      <c r="AR812" s="14">
        <v>9</v>
      </c>
      <c r="AS812" s="3" t="str" cm="1">
        <f t="array" ref="AS8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13" spans="1:45" x14ac:dyDescent="0.25">
      <c r="A813" s="12">
        <v>38</v>
      </c>
      <c r="B813" s="12" t="str" cm="1">
        <f t="array" ref="B813">_xlfn.IFS(HR_Analytics[[#This Row],[Age]]&lt;=30,"Below 30",HR_Analytics[[#This Row],[Age]]&lt;=40,"30-40",HR_Analytics[[#This Row],[Age]]&lt;=60,"40-60")</f>
        <v>30-40</v>
      </c>
      <c r="C813" s="9" t="s">
        <v>17</v>
      </c>
      <c r="D813" s="9" t="s">
        <v>11</v>
      </c>
      <c r="E813" s="9" t="s">
        <v>12</v>
      </c>
      <c r="F813" s="3">
        <v>2</v>
      </c>
      <c r="G813" s="3" t="str" cm="1">
        <f t="array" ref="G813">_xlfn.IFS(HR_Analytics[[#This Row],[Distance From Home]]&lt;=5,"1-5",HR_Analytics[[#This Row],[Distance From Home]]&lt;=10,"5-10",HR_Analytics[[#This Row],[Distance From Home]]&lt;=15,"10-15",HR_Analytics[[#This Row],[Distance From Home]]&lt;=20,"15-20",HR_Analytics[[#This Row],[Distance From Home]]&gt;20,"Above 20")</f>
        <v>1-5</v>
      </c>
      <c r="H813" s="3">
        <v>2</v>
      </c>
      <c r="I813" s="9" t="str">
        <f>VLOOKUP(H813,Mapping!$J$2:$K$6,2,0)</f>
        <v>College</v>
      </c>
      <c r="J813" s="9" t="s">
        <v>33</v>
      </c>
      <c r="K813" s="3">
        <v>1125</v>
      </c>
      <c r="L813" s="3">
        <v>4</v>
      </c>
      <c r="M813" s="9" t="str">
        <f>VLOOKUP(L813,Mapping!$A$2:$B$5,2,0)</f>
        <v>Satisfied</v>
      </c>
      <c r="N813" s="9" t="s">
        <v>20</v>
      </c>
      <c r="O813" s="3">
        <v>3</v>
      </c>
      <c r="P813" s="9" t="str">
        <f>VLOOKUP(O813,Mapping!$A$9:$B$12,2,0)</f>
        <v>High</v>
      </c>
      <c r="Q813" s="3">
        <v>3</v>
      </c>
      <c r="R813" s="9" t="str">
        <f>VLOOKUP(Q813,Mapping!$A$16:$B$20,2,0)</f>
        <v>Mid Level</v>
      </c>
      <c r="S813" s="9" t="s">
        <v>15</v>
      </c>
      <c r="T813" s="3">
        <v>2</v>
      </c>
      <c r="U813" s="9" t="str">
        <f>VLOOKUP(T813,Mapping!$E$9:$F$12,2,0)</f>
        <v>Dissatisfied</v>
      </c>
      <c r="V813" s="9" t="s">
        <v>16</v>
      </c>
      <c r="W813" s="5">
        <v>7351</v>
      </c>
      <c r="X813" s="3">
        <v>7</v>
      </c>
      <c r="Y813" s="9" t="s">
        <v>17</v>
      </c>
      <c r="Z813" s="4">
        <v>16</v>
      </c>
      <c r="AA813" s="24">
        <f>HR_Analytics[[#This Row],[Salary Hike]]/100</f>
        <v>0.16</v>
      </c>
      <c r="AB813" s="3">
        <v>3</v>
      </c>
      <c r="AC813" s="9" t="str">
        <f>VLOOKUP(AB813,Mapping!$E$2:$F$3,2,0)</f>
        <v>Excellent</v>
      </c>
      <c r="AD813" s="3">
        <v>3</v>
      </c>
      <c r="AE813" s="9" t="str">
        <f>VLOOKUP(AD813,Mapping!$E$16:$F$19,2,0)</f>
        <v>Neutral</v>
      </c>
      <c r="AF813" s="3">
        <v>0</v>
      </c>
      <c r="AG813" s="3">
        <v>10</v>
      </c>
      <c r="AH813" s="3" t="str" cm="1">
        <f t="array" ref="AH813">_xlfn.IFS(HR_Analytics[[#This Row],[Total Working Years]]&lt;=2,"0-2",HR_Analytics[[#This Row],[Total Working Years]]&lt;=5,"2-5",HR_Analytics[[#This Row],[Total Working Years]]&lt;=10,"5-10",HR_Analytics[[#This Row],[Total Working Years]]&lt;=20,"10-20",HR_Analytics[[#This Row],[Total Working Years]]&lt;=40,"20-40")</f>
        <v>5-10</v>
      </c>
      <c r="AI813" s="3">
        <v>2</v>
      </c>
      <c r="AJ813" s="3">
        <v>3</v>
      </c>
      <c r="AK813" s="9" t="str">
        <f>VLOOKUP(AJ813,Mapping!$J$10:$K$13,2,0)</f>
        <v>Better</v>
      </c>
      <c r="AL813" s="3">
        <v>1</v>
      </c>
      <c r="AM813" s="3" t="str" cm="1">
        <f t="array" ref="AM813">_xlfn.IFS(HR_Analytics[[#This Row],[Years At Company]]&lt;=2,"0-2",HR_Analytics[[#This Row],[Years At Company]]&lt;=5,"2-5",HR_Analytics[[#This Row],[Years At Company]]&lt;=10,"5-10",HR_Analytics[[#This Row],[Years At Company]]&lt;=20,"10-20",HR_Analytics[[#This Row],[Years At Company]]&lt;=40,"20-40")</f>
        <v>0-2</v>
      </c>
      <c r="AN813" s="3">
        <v>0</v>
      </c>
      <c r="AO813" s="3" t="str" cm="1">
        <f t="array" ref="AO813">_xlfn.IFS(HR_Analytics[[#This Row],[Years In Current Role]]&lt;=2,"0-2",HR_Analytics[[#This Row],[Years In Current Role]]&lt;=5,"2-5",HR_Analytics[[#This Row],[Years In Current Role]]&lt;=10,"5-10",HR_Analytics[[#This Row],[Years In Current Role]]&lt;=15,"10-15",HR_Analytics[[#This Row],[Years In Current Role]]&gt;15,"Above 15")</f>
        <v>0-2</v>
      </c>
      <c r="AP813" s="3">
        <v>0</v>
      </c>
      <c r="AQ813" s="14" t="str" cm="1">
        <f t="array" ref="AQ813">_xlfn.IFS(HR_Analytics[[#This Row],[Years Since Last Promotion]]&lt;=2,"0-2",HR_Analytics[[#This Row],[Years Since Last Promotion]]&lt;=5,"2-5",HR_Analytics[[#This Row],[Years Since Last Promotion]]&lt;=10,"5-10",HR_Analytics[[#This Row],[Years Since Last Promotion]]&lt;=15,"10-15")</f>
        <v>0-2</v>
      </c>
      <c r="AR813" s="14">
        <v>0</v>
      </c>
      <c r="AS813" s="3" t="str" cm="1">
        <f t="array" ref="AS8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14" spans="1:45" x14ac:dyDescent="0.25">
      <c r="A814" s="12">
        <v>43</v>
      </c>
      <c r="B814" s="12" t="str" cm="1">
        <f t="array" ref="B814">_xlfn.IFS(HR_Analytics[[#This Row],[Age]]&lt;=30,"Below 30",HR_Analytics[[#This Row],[Age]]&lt;=40,"30-40",HR_Analytics[[#This Row],[Age]]&lt;=60,"40-60")</f>
        <v>40-60</v>
      </c>
      <c r="C814" s="9" t="s">
        <v>17</v>
      </c>
      <c r="D814" s="9" t="s">
        <v>18</v>
      </c>
      <c r="E814" s="9" t="s">
        <v>19</v>
      </c>
      <c r="F814" s="3">
        <v>27</v>
      </c>
      <c r="G814" s="3" t="str" cm="1">
        <f t="array" ref="G814">_xlfn.IFS(HR_Analytics[[#This Row],[Distance From Home]]&lt;=5,"1-5",HR_Analytics[[#This Row],[Distance From Home]]&lt;=10,"5-10",HR_Analytics[[#This Row],[Distance From Home]]&lt;=15,"10-15",HR_Analytics[[#This Row],[Distance From Home]]&lt;=20,"15-20",HR_Analytics[[#This Row],[Distance From Home]]&gt;20,"Above 20")</f>
        <v>Above 20</v>
      </c>
      <c r="H814" s="3">
        <v>3</v>
      </c>
      <c r="I814" s="9" t="str">
        <f>VLOOKUP(H814,Mapping!$J$2:$K$6,2,0)</f>
        <v>Bachelors</v>
      </c>
      <c r="J814" s="9" t="s">
        <v>13</v>
      </c>
      <c r="K814" s="3">
        <v>1126</v>
      </c>
      <c r="L814" s="3">
        <v>3</v>
      </c>
      <c r="M814" s="9" t="str">
        <f>VLOOKUP(L814,Mapping!$A$2:$B$5,2,0)</f>
        <v>Neutral</v>
      </c>
      <c r="N814" s="9" t="s">
        <v>14</v>
      </c>
      <c r="O814" s="3">
        <v>3</v>
      </c>
      <c r="P814" s="9" t="str">
        <f>VLOOKUP(O814,Mapping!$A$9:$B$12,2,0)</f>
        <v>High</v>
      </c>
      <c r="Q814" s="3">
        <v>3</v>
      </c>
      <c r="R814" s="9" t="str">
        <f>VLOOKUP(Q814,Mapping!$A$16:$B$20,2,0)</f>
        <v>Mid Level</v>
      </c>
      <c r="S814" s="9" t="s">
        <v>27</v>
      </c>
      <c r="T814" s="3">
        <v>1</v>
      </c>
      <c r="U814" s="9" t="str">
        <f>VLOOKUP(T814,Mapping!$E$9:$F$12,2,0)</f>
        <v>Very Dissatisfied</v>
      </c>
      <c r="V814" s="9" t="s">
        <v>22</v>
      </c>
      <c r="W814" s="5">
        <v>10820</v>
      </c>
      <c r="X814" s="3">
        <v>8</v>
      </c>
      <c r="Y814" s="9" t="s">
        <v>17</v>
      </c>
      <c r="Z814" s="4">
        <v>11</v>
      </c>
      <c r="AA814" s="24">
        <f>HR_Analytics[[#This Row],[Salary Hike]]/100</f>
        <v>0.11</v>
      </c>
      <c r="AB814" s="3">
        <v>3</v>
      </c>
      <c r="AC814" s="9" t="str">
        <f>VLOOKUP(AB814,Mapping!$E$2:$F$3,2,0)</f>
        <v>Excellent</v>
      </c>
      <c r="AD814" s="3">
        <v>3</v>
      </c>
      <c r="AE814" s="9" t="str">
        <f>VLOOKUP(AD814,Mapping!$E$16:$F$19,2,0)</f>
        <v>Neutral</v>
      </c>
      <c r="AF814" s="3">
        <v>1</v>
      </c>
      <c r="AG814" s="3">
        <v>18</v>
      </c>
      <c r="AH814" s="3" t="str" cm="1">
        <f t="array" ref="AH814">_xlfn.IFS(HR_Analytics[[#This Row],[Total Working Years]]&lt;=2,"0-2",HR_Analytics[[#This Row],[Total Working Years]]&lt;=5,"2-5",HR_Analytics[[#This Row],[Total Working Years]]&lt;=10,"5-10",HR_Analytics[[#This Row],[Total Working Years]]&lt;=20,"10-20",HR_Analytics[[#This Row],[Total Working Years]]&lt;=40,"20-40")</f>
        <v>10-20</v>
      </c>
      <c r="AI814" s="3">
        <v>1</v>
      </c>
      <c r="AJ814" s="3">
        <v>3</v>
      </c>
      <c r="AK814" s="9" t="str">
        <f>VLOOKUP(AJ814,Mapping!$J$10:$K$13,2,0)</f>
        <v>Better</v>
      </c>
      <c r="AL814" s="3">
        <v>8</v>
      </c>
      <c r="AM814" s="3" t="str" cm="1">
        <f t="array" ref="AM814">_xlfn.IFS(HR_Analytics[[#This Row],[Years At Company]]&lt;=2,"0-2",HR_Analytics[[#This Row],[Years At Company]]&lt;=5,"2-5",HR_Analytics[[#This Row],[Years At Company]]&lt;=10,"5-10",HR_Analytics[[#This Row],[Years At Company]]&lt;=20,"10-20",HR_Analytics[[#This Row],[Years At Company]]&lt;=40,"20-40")</f>
        <v>5-10</v>
      </c>
      <c r="AN814" s="3">
        <v>7</v>
      </c>
      <c r="AO814" s="3" t="str" cm="1">
        <f t="array" ref="AO814">_xlfn.IFS(HR_Analytics[[#This Row],[Years In Current Role]]&lt;=2,"0-2",HR_Analytics[[#This Row],[Years In Current Role]]&lt;=5,"2-5",HR_Analytics[[#This Row],[Years In Current Role]]&lt;=10,"5-10",HR_Analytics[[#This Row],[Years In Current Role]]&lt;=15,"10-15",HR_Analytics[[#This Row],[Years In Current Role]]&gt;15,"Above 15")</f>
        <v>5-10</v>
      </c>
      <c r="AP814" s="3">
        <v>0</v>
      </c>
      <c r="AQ814" s="14" t="str" cm="1">
        <f t="array" ref="AQ814">_xlfn.IFS(HR_Analytics[[#This Row],[Years Since Last Promotion]]&lt;=2,"0-2",HR_Analytics[[#This Row],[Years Since Last Promotion]]&lt;=5,"2-5",HR_Analytics[[#This Row],[Years Since Last Promotion]]&lt;=10,"5-10",HR_Analytics[[#This Row],[Years Since Last Promotion]]&lt;=15,"10-15")</f>
        <v>0-2</v>
      </c>
      <c r="AR814" s="14">
        <v>1</v>
      </c>
      <c r="AS814" s="3" t="str" cm="1">
        <f t="array" ref="AS8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15" spans="1:45" x14ac:dyDescent="0.25">
      <c r="A815" s="12">
        <v>39</v>
      </c>
      <c r="B815" s="12" t="str" cm="1">
        <f t="array" ref="B815">_xlfn.IFS(HR_Analytics[[#This Row],[Age]]&lt;=30,"Below 30",HR_Analytics[[#This Row],[Age]]&lt;=40,"30-40",HR_Analytics[[#This Row],[Age]]&lt;=60,"40-60")</f>
        <v>30-40</v>
      </c>
      <c r="C815" s="9" t="s">
        <v>10</v>
      </c>
      <c r="D815" s="9" t="s">
        <v>18</v>
      </c>
      <c r="E815" s="9" t="s">
        <v>19</v>
      </c>
      <c r="F815" s="3">
        <v>2</v>
      </c>
      <c r="G815" s="3" t="str" cm="1">
        <f t="array" ref="G815">_xlfn.IFS(HR_Analytics[[#This Row],[Distance From Home]]&lt;=5,"1-5",HR_Analytics[[#This Row],[Distance From Home]]&lt;=10,"5-10",HR_Analytics[[#This Row],[Distance From Home]]&lt;=15,"10-15",HR_Analytics[[#This Row],[Distance From Home]]&lt;=20,"15-20",HR_Analytics[[#This Row],[Distance From Home]]&gt;20,"Above 20")</f>
        <v>1-5</v>
      </c>
      <c r="H815" s="3">
        <v>3</v>
      </c>
      <c r="I815" s="9" t="str">
        <f>VLOOKUP(H815,Mapping!$J$2:$K$6,2,0)</f>
        <v>Bachelors</v>
      </c>
      <c r="J815" s="9" t="s">
        <v>13</v>
      </c>
      <c r="K815" s="3">
        <v>1127</v>
      </c>
      <c r="L815" s="3">
        <v>1</v>
      </c>
      <c r="M815" s="9" t="str">
        <f>VLOOKUP(L815,Mapping!$A$2:$B$5,2,0)</f>
        <v>Very Dissatisfied</v>
      </c>
      <c r="N815" s="9" t="s">
        <v>20</v>
      </c>
      <c r="O815" s="3">
        <v>3</v>
      </c>
      <c r="P815" s="9" t="str">
        <f>VLOOKUP(O815,Mapping!$A$9:$B$12,2,0)</f>
        <v>High</v>
      </c>
      <c r="Q815" s="3">
        <v>4</v>
      </c>
      <c r="R815" s="9" t="str">
        <f>VLOOKUP(Q815,Mapping!$A$16:$B$20,2,0)</f>
        <v>Senior</v>
      </c>
      <c r="S815" s="9" t="s">
        <v>28</v>
      </c>
      <c r="T815" s="3">
        <v>4</v>
      </c>
      <c r="U815" s="9" t="str">
        <f>VLOOKUP(T815,Mapping!$E$9:$F$12,2,0)</f>
        <v>Satisfied</v>
      </c>
      <c r="V815" s="9" t="s">
        <v>26</v>
      </c>
      <c r="W815" s="5">
        <v>12169</v>
      </c>
      <c r="X815" s="3">
        <v>7</v>
      </c>
      <c r="Y815" s="9" t="s">
        <v>17</v>
      </c>
      <c r="Z815" s="4">
        <v>11</v>
      </c>
      <c r="AA815" s="24">
        <f>HR_Analytics[[#This Row],[Salary Hike]]/100</f>
        <v>0.11</v>
      </c>
      <c r="AB815" s="3">
        <v>3</v>
      </c>
      <c r="AC815" s="9" t="str">
        <f>VLOOKUP(AB815,Mapping!$E$2:$F$3,2,0)</f>
        <v>Excellent</v>
      </c>
      <c r="AD815" s="3">
        <v>4</v>
      </c>
      <c r="AE815" s="9" t="str">
        <f>VLOOKUP(AD815,Mapping!$E$16:$F$19,2,0)</f>
        <v>Satisfied</v>
      </c>
      <c r="AF815" s="3">
        <v>3</v>
      </c>
      <c r="AG815" s="3">
        <v>21</v>
      </c>
      <c r="AH815" s="3" t="str" cm="1">
        <f t="array" ref="AH815">_xlfn.IFS(HR_Analytics[[#This Row],[Total Working Years]]&lt;=2,"0-2",HR_Analytics[[#This Row],[Total Working Years]]&lt;=5,"2-5",HR_Analytics[[#This Row],[Total Working Years]]&lt;=10,"5-10",HR_Analytics[[#This Row],[Total Working Years]]&lt;=20,"10-20",HR_Analytics[[#This Row],[Total Working Years]]&lt;=40,"20-40")</f>
        <v>20-40</v>
      </c>
      <c r="AI815" s="3">
        <v>4</v>
      </c>
      <c r="AJ815" s="3">
        <v>3</v>
      </c>
      <c r="AK815" s="9" t="str">
        <f>VLOOKUP(AJ815,Mapping!$J$10:$K$13,2,0)</f>
        <v>Better</v>
      </c>
      <c r="AL815" s="3">
        <v>18</v>
      </c>
      <c r="AM815" s="3" t="str" cm="1">
        <f t="array" ref="AM815">_xlfn.IFS(HR_Analytics[[#This Row],[Years At Company]]&lt;=2,"0-2",HR_Analytics[[#This Row],[Years At Company]]&lt;=5,"2-5",HR_Analytics[[#This Row],[Years At Company]]&lt;=10,"5-10",HR_Analytics[[#This Row],[Years At Company]]&lt;=20,"10-20",HR_Analytics[[#This Row],[Years At Company]]&lt;=40,"20-40")</f>
        <v>10-20</v>
      </c>
      <c r="AN815" s="3">
        <v>7</v>
      </c>
      <c r="AO815" s="3" t="str" cm="1">
        <f t="array" ref="AO815">_xlfn.IFS(HR_Analytics[[#This Row],[Years In Current Role]]&lt;=2,"0-2",HR_Analytics[[#This Row],[Years In Current Role]]&lt;=5,"2-5",HR_Analytics[[#This Row],[Years In Current Role]]&lt;=10,"5-10",HR_Analytics[[#This Row],[Years In Current Role]]&lt;=15,"10-15",HR_Analytics[[#This Row],[Years In Current Role]]&gt;15,"Above 15")</f>
        <v>5-10</v>
      </c>
      <c r="AP815" s="3">
        <v>11</v>
      </c>
      <c r="AQ815" s="14" t="str" cm="1">
        <f t="array" ref="AQ815">_xlfn.IFS(HR_Analytics[[#This Row],[Years Since Last Promotion]]&lt;=2,"0-2",HR_Analytics[[#This Row],[Years Since Last Promotion]]&lt;=5,"2-5",HR_Analytics[[#This Row],[Years Since Last Promotion]]&lt;=10,"5-10",HR_Analytics[[#This Row],[Years Since Last Promotion]]&lt;=15,"10-15")</f>
        <v>10-15</v>
      </c>
      <c r="AR815" s="14">
        <v>5</v>
      </c>
      <c r="AS815" s="3" t="str" cm="1">
        <f t="array" ref="AS8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16" spans="1:45" x14ac:dyDescent="0.25">
      <c r="A816" s="12">
        <v>40</v>
      </c>
      <c r="B816" s="12" t="str" cm="1">
        <f t="array" ref="B816">_xlfn.IFS(HR_Analytics[[#This Row],[Age]]&lt;=30,"Below 30",HR_Analytics[[#This Row],[Age]]&lt;=40,"30-40",HR_Analytics[[#This Row],[Age]]&lt;=60,"40-60")</f>
        <v>30-40</v>
      </c>
      <c r="C816" s="9" t="s">
        <v>17</v>
      </c>
      <c r="D816" s="9" t="s">
        <v>11</v>
      </c>
      <c r="E816" s="9" t="s">
        <v>19</v>
      </c>
      <c r="F816" s="3">
        <v>14</v>
      </c>
      <c r="G816" s="3" t="str" cm="1">
        <f t="array" ref="G816">_xlfn.IFS(HR_Analytics[[#This Row],[Distance From Home]]&lt;=5,"1-5",HR_Analytics[[#This Row],[Distance From Home]]&lt;=10,"5-10",HR_Analytics[[#This Row],[Distance From Home]]&lt;=15,"10-15",HR_Analytics[[#This Row],[Distance From Home]]&lt;=20,"15-20",HR_Analytics[[#This Row],[Distance From Home]]&gt;20,"Above 20")</f>
        <v>10-15</v>
      </c>
      <c r="H816" s="3">
        <v>3</v>
      </c>
      <c r="I816" s="9" t="str">
        <f>VLOOKUP(H816,Mapping!$J$2:$K$6,2,0)</f>
        <v>Bachelors</v>
      </c>
      <c r="J816" s="9" t="s">
        <v>25</v>
      </c>
      <c r="K816" s="3">
        <v>1128</v>
      </c>
      <c r="L816" s="3">
        <v>3</v>
      </c>
      <c r="M816" s="9" t="str">
        <f>VLOOKUP(L816,Mapping!$A$2:$B$5,2,0)</f>
        <v>Neutral</v>
      </c>
      <c r="N816" s="9" t="s">
        <v>20</v>
      </c>
      <c r="O816" s="3">
        <v>2</v>
      </c>
      <c r="P816" s="9" t="str">
        <f>VLOOKUP(O816,Mapping!$A$9:$B$12,2,0)</f>
        <v>Medium</v>
      </c>
      <c r="Q816" s="3">
        <v>5</v>
      </c>
      <c r="R816" s="9" t="str">
        <f>VLOOKUP(Q816,Mapping!$A$16:$B$20,2,0)</f>
        <v>Executive</v>
      </c>
      <c r="S816" s="9" t="s">
        <v>32</v>
      </c>
      <c r="T816" s="3">
        <v>3</v>
      </c>
      <c r="U816" s="9" t="str">
        <f>VLOOKUP(T816,Mapping!$E$9:$F$12,2,0)</f>
        <v>Neutral</v>
      </c>
      <c r="V816" s="9" t="s">
        <v>16</v>
      </c>
      <c r="W816" s="5">
        <v>19626</v>
      </c>
      <c r="X816" s="3">
        <v>1</v>
      </c>
      <c r="Y816" s="9" t="s">
        <v>17</v>
      </c>
      <c r="Z816" s="4">
        <v>14</v>
      </c>
      <c r="AA816" s="24">
        <f>HR_Analytics[[#This Row],[Salary Hike]]/100</f>
        <v>0.14000000000000001</v>
      </c>
      <c r="AB816" s="3">
        <v>3</v>
      </c>
      <c r="AC816" s="9" t="str">
        <f>VLOOKUP(AB816,Mapping!$E$2:$F$3,2,0)</f>
        <v>Excellent</v>
      </c>
      <c r="AD816" s="3">
        <v>1</v>
      </c>
      <c r="AE816" s="9" t="str">
        <f>VLOOKUP(AD816,Mapping!$E$16:$F$19,2,0)</f>
        <v>Very Dissatisfied</v>
      </c>
      <c r="AF816" s="3">
        <v>0</v>
      </c>
      <c r="AG816" s="3">
        <v>21</v>
      </c>
      <c r="AH816" s="3" t="str" cm="1">
        <f t="array" ref="AH816">_xlfn.IFS(HR_Analytics[[#This Row],[Total Working Years]]&lt;=2,"0-2",HR_Analytics[[#This Row],[Total Working Years]]&lt;=5,"2-5",HR_Analytics[[#This Row],[Total Working Years]]&lt;=10,"5-10",HR_Analytics[[#This Row],[Total Working Years]]&lt;=20,"10-20",HR_Analytics[[#This Row],[Total Working Years]]&lt;=40,"20-40")</f>
        <v>20-40</v>
      </c>
      <c r="AI816" s="3">
        <v>2</v>
      </c>
      <c r="AJ816" s="3">
        <v>4</v>
      </c>
      <c r="AK816" s="9" t="str">
        <f>VLOOKUP(AJ816,Mapping!$J$10:$K$13,2,0)</f>
        <v>Best</v>
      </c>
      <c r="AL816" s="3">
        <v>20</v>
      </c>
      <c r="AM816" s="3" t="str" cm="1">
        <f t="array" ref="AM816">_xlfn.IFS(HR_Analytics[[#This Row],[Years At Company]]&lt;=2,"0-2",HR_Analytics[[#This Row],[Years At Company]]&lt;=5,"2-5",HR_Analytics[[#This Row],[Years At Company]]&lt;=10,"5-10",HR_Analytics[[#This Row],[Years At Company]]&lt;=20,"10-20",HR_Analytics[[#This Row],[Years At Company]]&lt;=40,"20-40")</f>
        <v>10-20</v>
      </c>
      <c r="AN816" s="3">
        <v>7</v>
      </c>
      <c r="AO816" s="3" t="str" cm="1">
        <f t="array" ref="AO816">_xlfn.IFS(HR_Analytics[[#This Row],[Years In Current Role]]&lt;=2,"0-2",HR_Analytics[[#This Row],[Years In Current Role]]&lt;=5,"2-5",HR_Analytics[[#This Row],[Years In Current Role]]&lt;=10,"5-10",HR_Analytics[[#This Row],[Years In Current Role]]&lt;=15,"10-15",HR_Analytics[[#This Row],[Years In Current Role]]&gt;15,"Above 15")</f>
        <v>5-10</v>
      </c>
      <c r="AP816" s="3">
        <v>4</v>
      </c>
      <c r="AQ816" s="14" t="str" cm="1">
        <f t="array" ref="AQ816">_xlfn.IFS(HR_Analytics[[#This Row],[Years Since Last Promotion]]&lt;=2,"0-2",HR_Analytics[[#This Row],[Years Since Last Promotion]]&lt;=5,"2-5",HR_Analytics[[#This Row],[Years Since Last Promotion]]&lt;=10,"5-10",HR_Analytics[[#This Row],[Years Since Last Promotion]]&lt;=15,"10-15")</f>
        <v>2-5</v>
      </c>
      <c r="AR816" s="14">
        <v>9</v>
      </c>
      <c r="AS816" s="3" t="str" cm="1">
        <f t="array" ref="AS8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17" spans="1:45" x14ac:dyDescent="0.25">
      <c r="A817" s="12">
        <v>21</v>
      </c>
      <c r="B817" s="12" t="str" cm="1">
        <f t="array" ref="B817">_xlfn.IFS(HR_Analytics[[#This Row],[Age]]&lt;=30,"Below 30",HR_Analytics[[#This Row],[Age]]&lt;=40,"30-40",HR_Analytics[[#This Row],[Age]]&lt;=60,"40-60")</f>
        <v>Below 30</v>
      </c>
      <c r="C817" s="9" t="s">
        <v>17</v>
      </c>
      <c r="D817" s="9" t="s">
        <v>11</v>
      </c>
      <c r="E817" s="9" t="s">
        <v>19</v>
      </c>
      <c r="F817" s="3">
        <v>1</v>
      </c>
      <c r="G817" s="3" t="str" cm="1">
        <f t="array" ref="G817">_xlfn.IFS(HR_Analytics[[#This Row],[Distance From Home]]&lt;=5,"1-5",HR_Analytics[[#This Row],[Distance From Home]]&lt;=10,"5-10",HR_Analytics[[#This Row],[Distance From Home]]&lt;=15,"10-15",HR_Analytics[[#This Row],[Distance From Home]]&lt;=20,"15-20",HR_Analytics[[#This Row],[Distance From Home]]&gt;20,"Above 20")</f>
        <v>1-5</v>
      </c>
      <c r="H817" s="3">
        <v>1</v>
      </c>
      <c r="I817" s="9" t="str">
        <f>VLOOKUP(H817,Mapping!$J$2:$K$6,2,0)</f>
        <v>Below College</v>
      </c>
      <c r="J817" s="9" t="s">
        <v>34</v>
      </c>
      <c r="K817" s="3">
        <v>1131</v>
      </c>
      <c r="L817" s="3">
        <v>4</v>
      </c>
      <c r="M817" s="9" t="str">
        <f>VLOOKUP(L817,Mapping!$A$2:$B$5,2,0)</f>
        <v>Satisfied</v>
      </c>
      <c r="N817" s="9" t="s">
        <v>14</v>
      </c>
      <c r="O817" s="3">
        <v>2</v>
      </c>
      <c r="P817" s="9" t="str">
        <f>VLOOKUP(O817,Mapping!$A$9:$B$12,2,0)</f>
        <v>Medium</v>
      </c>
      <c r="Q817" s="3">
        <v>1</v>
      </c>
      <c r="R817" s="9" t="str">
        <f>VLOOKUP(Q817,Mapping!$A$16:$B$20,2,0)</f>
        <v>Entry Level</v>
      </c>
      <c r="S817" s="9" t="s">
        <v>21</v>
      </c>
      <c r="T817" s="3">
        <v>2</v>
      </c>
      <c r="U817" s="9" t="str">
        <f>VLOOKUP(T817,Mapping!$E$9:$F$12,2,0)</f>
        <v>Dissatisfied</v>
      </c>
      <c r="V817" s="9" t="s">
        <v>16</v>
      </c>
      <c r="W817" s="5">
        <v>2070</v>
      </c>
      <c r="X817" s="3">
        <v>1</v>
      </c>
      <c r="Y817" s="9" t="s">
        <v>10</v>
      </c>
      <c r="Z817" s="4">
        <v>11</v>
      </c>
      <c r="AA817" s="24">
        <f>HR_Analytics[[#This Row],[Salary Hike]]/100</f>
        <v>0.11</v>
      </c>
      <c r="AB817" s="3">
        <v>3</v>
      </c>
      <c r="AC817" s="9" t="str">
        <f>VLOOKUP(AB817,Mapping!$E$2:$F$3,2,0)</f>
        <v>Excellent</v>
      </c>
      <c r="AD817" s="3">
        <v>3</v>
      </c>
      <c r="AE817" s="9" t="str">
        <f>VLOOKUP(AD817,Mapping!$E$16:$F$19,2,0)</f>
        <v>Neutral</v>
      </c>
      <c r="AF817" s="3">
        <v>0</v>
      </c>
      <c r="AG817" s="3">
        <v>2</v>
      </c>
      <c r="AH817" s="3" t="str" cm="1">
        <f t="array" ref="AH817">_xlfn.IFS(HR_Analytics[[#This Row],[Total Working Years]]&lt;=2,"0-2",HR_Analytics[[#This Row],[Total Working Years]]&lt;=5,"2-5",HR_Analytics[[#This Row],[Total Working Years]]&lt;=10,"5-10",HR_Analytics[[#This Row],[Total Working Years]]&lt;=20,"10-20",HR_Analytics[[#This Row],[Total Working Years]]&lt;=40,"20-40")</f>
        <v>0-2</v>
      </c>
      <c r="AI817" s="3">
        <v>6</v>
      </c>
      <c r="AJ817" s="3">
        <v>4</v>
      </c>
      <c r="AK817" s="9" t="str">
        <f>VLOOKUP(AJ817,Mapping!$J$10:$K$13,2,0)</f>
        <v>Best</v>
      </c>
      <c r="AL817" s="3">
        <v>2</v>
      </c>
      <c r="AM817" s="3" t="str" cm="1">
        <f t="array" ref="AM817">_xlfn.IFS(HR_Analytics[[#This Row],[Years At Company]]&lt;=2,"0-2",HR_Analytics[[#This Row],[Years At Company]]&lt;=5,"2-5",HR_Analytics[[#This Row],[Years At Company]]&lt;=10,"5-10",HR_Analytics[[#This Row],[Years At Company]]&lt;=20,"10-20",HR_Analytics[[#This Row],[Years At Company]]&lt;=40,"20-40")</f>
        <v>0-2</v>
      </c>
      <c r="AN817" s="3">
        <v>2</v>
      </c>
      <c r="AO817" s="3" t="str" cm="1">
        <f t="array" ref="AO817">_xlfn.IFS(HR_Analytics[[#This Row],[Years In Current Role]]&lt;=2,"0-2",HR_Analytics[[#This Row],[Years In Current Role]]&lt;=5,"2-5",HR_Analytics[[#This Row],[Years In Current Role]]&lt;=10,"5-10",HR_Analytics[[#This Row],[Years In Current Role]]&lt;=15,"10-15",HR_Analytics[[#This Row],[Years In Current Role]]&gt;15,"Above 15")</f>
        <v>0-2</v>
      </c>
      <c r="AP817" s="3">
        <v>2</v>
      </c>
      <c r="AQ817" s="14" t="str" cm="1">
        <f t="array" ref="AQ817">_xlfn.IFS(HR_Analytics[[#This Row],[Years Since Last Promotion]]&lt;=2,"0-2",HR_Analytics[[#This Row],[Years Since Last Promotion]]&lt;=5,"2-5",HR_Analytics[[#This Row],[Years Since Last Promotion]]&lt;=10,"5-10",HR_Analytics[[#This Row],[Years Since Last Promotion]]&lt;=15,"10-15")</f>
        <v>0-2</v>
      </c>
      <c r="AR817" s="14">
        <v>2</v>
      </c>
      <c r="AS817" s="3" t="str" cm="1">
        <f t="array" ref="AS8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18" spans="1:45" x14ac:dyDescent="0.25">
      <c r="A818" s="12">
        <v>39</v>
      </c>
      <c r="B818" s="12" t="str" cm="1">
        <f t="array" ref="B818">_xlfn.IFS(HR_Analytics[[#This Row],[Age]]&lt;=30,"Below 30",HR_Analytics[[#This Row],[Age]]&lt;=40,"30-40",HR_Analytics[[#This Row],[Age]]&lt;=60,"40-60")</f>
        <v>30-40</v>
      </c>
      <c r="C818" s="9" t="s">
        <v>17</v>
      </c>
      <c r="D818" s="9" t="s">
        <v>29</v>
      </c>
      <c r="E818" s="9" t="s">
        <v>19</v>
      </c>
      <c r="F818" s="3">
        <v>9</v>
      </c>
      <c r="G818" s="3" t="str" cm="1">
        <f t="array" ref="G818">_xlfn.IFS(HR_Analytics[[#This Row],[Distance From Home]]&lt;=5,"1-5",HR_Analytics[[#This Row],[Distance From Home]]&lt;=10,"5-10",HR_Analytics[[#This Row],[Distance From Home]]&lt;=15,"10-15",HR_Analytics[[#This Row],[Distance From Home]]&lt;=20,"15-20",HR_Analytics[[#This Row],[Distance From Home]]&gt;20,"Above 20")</f>
        <v>5-10</v>
      </c>
      <c r="H818" s="3">
        <v>3</v>
      </c>
      <c r="I818" s="9" t="str">
        <f>VLOOKUP(H818,Mapping!$J$2:$K$6,2,0)</f>
        <v>Bachelors</v>
      </c>
      <c r="J818" s="9" t="s">
        <v>13</v>
      </c>
      <c r="K818" s="3">
        <v>1132</v>
      </c>
      <c r="L818" s="3">
        <v>3</v>
      </c>
      <c r="M818" s="9" t="str">
        <f>VLOOKUP(L818,Mapping!$A$2:$B$5,2,0)</f>
        <v>Neutral</v>
      </c>
      <c r="N818" s="9" t="s">
        <v>20</v>
      </c>
      <c r="O818" s="3">
        <v>3</v>
      </c>
      <c r="P818" s="9" t="str">
        <f>VLOOKUP(O818,Mapping!$A$9:$B$12,2,0)</f>
        <v>High</v>
      </c>
      <c r="Q818" s="3">
        <v>2</v>
      </c>
      <c r="R818" s="9" t="str">
        <f>VLOOKUP(Q818,Mapping!$A$16:$B$20,2,0)</f>
        <v>Junior</v>
      </c>
      <c r="S818" s="9" t="s">
        <v>24</v>
      </c>
      <c r="T818" s="3">
        <v>2</v>
      </c>
      <c r="U818" s="9" t="str">
        <f>VLOOKUP(T818,Mapping!$E$9:$F$12,2,0)</f>
        <v>Dissatisfied</v>
      </c>
      <c r="V818" s="9" t="s">
        <v>16</v>
      </c>
      <c r="W818" s="5">
        <v>6782</v>
      </c>
      <c r="X818" s="3">
        <v>9</v>
      </c>
      <c r="Y818" s="9" t="s">
        <v>17</v>
      </c>
      <c r="Z818" s="4">
        <v>15</v>
      </c>
      <c r="AA818" s="24">
        <f>HR_Analytics[[#This Row],[Salary Hike]]/100</f>
        <v>0.15</v>
      </c>
      <c r="AB818" s="3">
        <v>3</v>
      </c>
      <c r="AC818" s="9" t="str">
        <f>VLOOKUP(AB818,Mapping!$E$2:$F$3,2,0)</f>
        <v>Excellent</v>
      </c>
      <c r="AD818" s="3">
        <v>3</v>
      </c>
      <c r="AE818" s="9" t="str">
        <f>VLOOKUP(AD818,Mapping!$E$16:$F$19,2,0)</f>
        <v>Neutral</v>
      </c>
      <c r="AF818" s="3">
        <v>0</v>
      </c>
      <c r="AG818" s="3">
        <v>9</v>
      </c>
      <c r="AH818" s="3" t="str" cm="1">
        <f t="array" ref="AH818">_xlfn.IFS(HR_Analytics[[#This Row],[Total Working Years]]&lt;=2,"0-2",HR_Analytics[[#This Row],[Total Working Years]]&lt;=5,"2-5",HR_Analytics[[#This Row],[Total Working Years]]&lt;=10,"5-10",HR_Analytics[[#This Row],[Total Working Years]]&lt;=20,"10-20",HR_Analytics[[#This Row],[Total Working Years]]&lt;=40,"20-40")</f>
        <v>5-10</v>
      </c>
      <c r="AI818" s="3">
        <v>2</v>
      </c>
      <c r="AJ818" s="3">
        <v>2</v>
      </c>
      <c r="AK818" s="9" t="str">
        <f>VLOOKUP(AJ818,Mapping!$J$10:$K$13,2,0)</f>
        <v>Good</v>
      </c>
      <c r="AL818" s="3">
        <v>5</v>
      </c>
      <c r="AM818" s="3" t="str" cm="1">
        <f t="array" ref="AM818">_xlfn.IFS(HR_Analytics[[#This Row],[Years At Company]]&lt;=2,"0-2",HR_Analytics[[#This Row],[Years At Company]]&lt;=5,"2-5",HR_Analytics[[#This Row],[Years At Company]]&lt;=10,"5-10",HR_Analytics[[#This Row],[Years At Company]]&lt;=20,"10-20",HR_Analytics[[#This Row],[Years At Company]]&lt;=40,"20-40")</f>
        <v>2-5</v>
      </c>
      <c r="AN818" s="3">
        <v>4</v>
      </c>
      <c r="AO818" s="3" t="str" cm="1">
        <f t="array" ref="AO818">_xlfn.IFS(HR_Analytics[[#This Row],[Years In Current Role]]&lt;=2,"0-2",HR_Analytics[[#This Row],[Years In Current Role]]&lt;=5,"2-5",HR_Analytics[[#This Row],[Years In Current Role]]&lt;=10,"5-10",HR_Analytics[[#This Row],[Years In Current Role]]&lt;=15,"10-15",HR_Analytics[[#This Row],[Years In Current Role]]&gt;15,"Above 15")</f>
        <v>2-5</v>
      </c>
      <c r="AP818" s="3">
        <v>0</v>
      </c>
      <c r="AQ818" s="14" t="str" cm="1">
        <f t="array" ref="AQ818">_xlfn.IFS(HR_Analytics[[#This Row],[Years Since Last Promotion]]&lt;=2,"0-2",HR_Analytics[[#This Row],[Years Since Last Promotion]]&lt;=5,"2-5",HR_Analytics[[#This Row],[Years Since Last Promotion]]&lt;=10,"5-10",HR_Analytics[[#This Row],[Years Since Last Promotion]]&lt;=15,"10-15")</f>
        <v>0-2</v>
      </c>
      <c r="AR818" s="14">
        <v>3</v>
      </c>
      <c r="AS818" s="3" t="str" cm="1">
        <f t="array" ref="AS8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19" spans="1:45" x14ac:dyDescent="0.25">
      <c r="A819" s="12">
        <v>36</v>
      </c>
      <c r="B819" s="12" t="str" cm="1">
        <f t="array" ref="B819">_xlfn.IFS(HR_Analytics[[#This Row],[Age]]&lt;=30,"Below 30",HR_Analytics[[#This Row],[Age]]&lt;=40,"30-40",HR_Analytics[[#This Row],[Age]]&lt;=60,"40-60")</f>
        <v>30-40</v>
      </c>
      <c r="C819" s="9" t="s">
        <v>17</v>
      </c>
      <c r="D819" s="9" t="s">
        <v>29</v>
      </c>
      <c r="E819" s="9" t="s">
        <v>19</v>
      </c>
      <c r="F819" s="3">
        <v>18</v>
      </c>
      <c r="G819" s="3" t="str" cm="1">
        <f t="array" ref="G819">_xlfn.IFS(HR_Analytics[[#This Row],[Distance From Home]]&lt;=5,"1-5",HR_Analytics[[#This Row],[Distance From Home]]&lt;=10,"5-10",HR_Analytics[[#This Row],[Distance From Home]]&lt;=15,"10-15",HR_Analytics[[#This Row],[Distance From Home]]&lt;=20,"15-20",HR_Analytics[[#This Row],[Distance From Home]]&gt;20,"Above 20")</f>
        <v>15-20</v>
      </c>
      <c r="H819" s="3">
        <v>4</v>
      </c>
      <c r="I819" s="9" t="str">
        <f>VLOOKUP(H819,Mapping!$J$2:$K$6,2,0)</f>
        <v>Masters</v>
      </c>
      <c r="J819" s="9" t="s">
        <v>13</v>
      </c>
      <c r="K819" s="3">
        <v>1133</v>
      </c>
      <c r="L819" s="3">
        <v>1</v>
      </c>
      <c r="M819" s="9" t="str">
        <f>VLOOKUP(L819,Mapping!$A$2:$B$5,2,0)</f>
        <v>Very Dissatisfied</v>
      </c>
      <c r="N819" s="9" t="s">
        <v>20</v>
      </c>
      <c r="O819" s="3">
        <v>3</v>
      </c>
      <c r="P819" s="9" t="str">
        <f>VLOOKUP(O819,Mapping!$A$9:$B$12,2,0)</f>
        <v>High</v>
      </c>
      <c r="Q819" s="3">
        <v>2</v>
      </c>
      <c r="R819" s="9" t="str">
        <f>VLOOKUP(Q819,Mapping!$A$16:$B$20,2,0)</f>
        <v>Junior</v>
      </c>
      <c r="S819" s="9" t="s">
        <v>27</v>
      </c>
      <c r="T819" s="3">
        <v>4</v>
      </c>
      <c r="U819" s="9" t="str">
        <f>VLOOKUP(T819,Mapping!$E$9:$F$12,2,0)</f>
        <v>Satisfied</v>
      </c>
      <c r="V819" s="9" t="s">
        <v>16</v>
      </c>
      <c r="W819" s="5">
        <v>7779</v>
      </c>
      <c r="X819" s="3">
        <v>2</v>
      </c>
      <c r="Y819" s="9" t="s">
        <v>17</v>
      </c>
      <c r="Z819" s="4">
        <v>20</v>
      </c>
      <c r="AA819" s="24">
        <f>HR_Analytics[[#This Row],[Salary Hike]]/100</f>
        <v>0.2</v>
      </c>
      <c r="AB819" s="3">
        <v>4</v>
      </c>
      <c r="AC819" s="9" t="str">
        <f>VLOOKUP(AB819,Mapping!$E$2:$F$3,2,0)</f>
        <v>Outstanding</v>
      </c>
      <c r="AD819" s="3">
        <v>1</v>
      </c>
      <c r="AE819" s="9" t="str">
        <f>VLOOKUP(AD819,Mapping!$E$16:$F$19,2,0)</f>
        <v>Very Dissatisfied</v>
      </c>
      <c r="AF819" s="3">
        <v>0</v>
      </c>
      <c r="AG819" s="3">
        <v>18</v>
      </c>
      <c r="AH819" s="3" t="str" cm="1">
        <f t="array" ref="AH819">_xlfn.IFS(HR_Analytics[[#This Row],[Total Working Years]]&lt;=2,"0-2",HR_Analytics[[#This Row],[Total Working Years]]&lt;=5,"2-5",HR_Analytics[[#This Row],[Total Working Years]]&lt;=10,"5-10",HR_Analytics[[#This Row],[Total Working Years]]&lt;=20,"10-20",HR_Analytics[[#This Row],[Total Working Years]]&lt;=40,"20-40")</f>
        <v>10-20</v>
      </c>
      <c r="AI819" s="3">
        <v>0</v>
      </c>
      <c r="AJ819" s="3">
        <v>3</v>
      </c>
      <c r="AK819" s="9" t="str">
        <f>VLOOKUP(AJ819,Mapping!$J$10:$K$13,2,0)</f>
        <v>Better</v>
      </c>
      <c r="AL819" s="3">
        <v>11</v>
      </c>
      <c r="AM819" s="3" t="str" cm="1">
        <f t="array" ref="AM819">_xlfn.IFS(HR_Analytics[[#This Row],[Years At Company]]&lt;=2,"0-2",HR_Analytics[[#This Row],[Years At Company]]&lt;=5,"2-5",HR_Analytics[[#This Row],[Years At Company]]&lt;=10,"5-10",HR_Analytics[[#This Row],[Years At Company]]&lt;=20,"10-20",HR_Analytics[[#This Row],[Years At Company]]&lt;=40,"20-40")</f>
        <v>10-20</v>
      </c>
      <c r="AN819" s="3">
        <v>9</v>
      </c>
      <c r="AO819" s="3" t="str" cm="1">
        <f t="array" ref="AO819">_xlfn.IFS(HR_Analytics[[#This Row],[Years In Current Role]]&lt;=2,"0-2",HR_Analytics[[#This Row],[Years In Current Role]]&lt;=5,"2-5",HR_Analytics[[#This Row],[Years In Current Role]]&lt;=10,"5-10",HR_Analytics[[#This Row],[Years In Current Role]]&lt;=15,"10-15",HR_Analytics[[#This Row],[Years In Current Role]]&gt;15,"Above 15")</f>
        <v>5-10</v>
      </c>
      <c r="AP819" s="3">
        <v>0</v>
      </c>
      <c r="AQ819" s="14" t="str" cm="1">
        <f t="array" ref="AQ819">_xlfn.IFS(HR_Analytics[[#This Row],[Years Since Last Promotion]]&lt;=2,"0-2",HR_Analytics[[#This Row],[Years Since Last Promotion]]&lt;=5,"2-5",HR_Analytics[[#This Row],[Years Since Last Promotion]]&lt;=10,"5-10",HR_Analytics[[#This Row],[Years Since Last Promotion]]&lt;=15,"10-15")</f>
        <v>0-2</v>
      </c>
      <c r="AR819" s="14">
        <v>9</v>
      </c>
      <c r="AS819" s="3" t="str" cm="1">
        <f t="array" ref="AS8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20" spans="1:45" x14ac:dyDescent="0.25">
      <c r="A820" s="12">
        <v>31</v>
      </c>
      <c r="B820" s="12" t="str" cm="1">
        <f t="array" ref="B820">_xlfn.IFS(HR_Analytics[[#This Row],[Age]]&lt;=30,"Below 30",HR_Analytics[[#This Row],[Age]]&lt;=40,"30-40",HR_Analytics[[#This Row],[Age]]&lt;=60,"40-60")</f>
        <v>30-40</v>
      </c>
      <c r="C820" s="9" t="s">
        <v>17</v>
      </c>
      <c r="D820" s="9" t="s">
        <v>18</v>
      </c>
      <c r="E820" s="9" t="s">
        <v>12</v>
      </c>
      <c r="F820" s="3">
        <v>20</v>
      </c>
      <c r="G820" s="3" t="str" cm="1">
        <f t="array" ref="G820">_xlfn.IFS(HR_Analytics[[#This Row],[Distance From Home]]&lt;=5,"1-5",HR_Analytics[[#This Row],[Distance From Home]]&lt;=10,"5-10",HR_Analytics[[#This Row],[Distance From Home]]&lt;=15,"10-15",HR_Analytics[[#This Row],[Distance From Home]]&lt;=20,"15-20",HR_Analytics[[#This Row],[Distance From Home]]&gt;20,"Above 20")</f>
        <v>15-20</v>
      </c>
      <c r="H820" s="3">
        <v>3</v>
      </c>
      <c r="I820" s="9" t="str">
        <f>VLOOKUP(H820,Mapping!$J$2:$K$6,2,0)</f>
        <v>Bachelors</v>
      </c>
      <c r="J820" s="9" t="s">
        <v>13</v>
      </c>
      <c r="K820" s="3">
        <v>1135</v>
      </c>
      <c r="L820" s="3">
        <v>3</v>
      </c>
      <c r="M820" s="9" t="str">
        <f>VLOOKUP(L820,Mapping!$A$2:$B$5,2,0)</f>
        <v>Neutral</v>
      </c>
      <c r="N820" s="9" t="s">
        <v>20</v>
      </c>
      <c r="O820" s="3">
        <v>4</v>
      </c>
      <c r="P820" s="9" t="str">
        <f>VLOOKUP(O820,Mapping!$A$9:$B$12,2,0)</f>
        <v>Very High</v>
      </c>
      <c r="Q820" s="3">
        <v>1</v>
      </c>
      <c r="R820" s="9" t="str">
        <f>VLOOKUP(Q820,Mapping!$A$16:$B$20,2,0)</f>
        <v>Entry Level</v>
      </c>
      <c r="S820" s="9" t="s">
        <v>31</v>
      </c>
      <c r="T820" s="3">
        <v>4</v>
      </c>
      <c r="U820" s="9" t="str">
        <f>VLOOKUP(T820,Mapping!$E$9:$F$12,2,0)</f>
        <v>Satisfied</v>
      </c>
      <c r="V820" s="9" t="s">
        <v>22</v>
      </c>
      <c r="W820" s="5">
        <v>2791</v>
      </c>
      <c r="X820" s="3">
        <v>0</v>
      </c>
      <c r="Y820" s="9" t="s">
        <v>17</v>
      </c>
      <c r="Z820" s="4">
        <v>12</v>
      </c>
      <c r="AA820" s="24">
        <f>HR_Analytics[[#This Row],[Salary Hike]]/100</f>
        <v>0.12</v>
      </c>
      <c r="AB820" s="3">
        <v>3</v>
      </c>
      <c r="AC820" s="9" t="str">
        <f>VLOOKUP(AB820,Mapping!$E$2:$F$3,2,0)</f>
        <v>Excellent</v>
      </c>
      <c r="AD820" s="3">
        <v>1</v>
      </c>
      <c r="AE820" s="9" t="str">
        <f>VLOOKUP(AD820,Mapping!$E$16:$F$19,2,0)</f>
        <v>Very Dissatisfied</v>
      </c>
      <c r="AF820" s="3">
        <v>1</v>
      </c>
      <c r="AG820" s="3">
        <v>3</v>
      </c>
      <c r="AH820" s="3" t="str" cm="1">
        <f t="array" ref="AH820">_xlfn.IFS(HR_Analytics[[#This Row],[Total Working Years]]&lt;=2,"0-2",HR_Analytics[[#This Row],[Total Working Years]]&lt;=5,"2-5",HR_Analytics[[#This Row],[Total Working Years]]&lt;=10,"5-10",HR_Analytics[[#This Row],[Total Working Years]]&lt;=20,"10-20",HR_Analytics[[#This Row],[Total Working Years]]&lt;=40,"20-40")</f>
        <v>2-5</v>
      </c>
      <c r="AI820" s="3">
        <v>4</v>
      </c>
      <c r="AJ820" s="3">
        <v>3</v>
      </c>
      <c r="AK820" s="9" t="str">
        <f>VLOOKUP(AJ820,Mapping!$J$10:$K$13,2,0)</f>
        <v>Better</v>
      </c>
      <c r="AL820" s="3">
        <v>2</v>
      </c>
      <c r="AM820" s="3" t="str" cm="1">
        <f t="array" ref="AM820">_xlfn.IFS(HR_Analytics[[#This Row],[Years At Company]]&lt;=2,"0-2",HR_Analytics[[#This Row],[Years At Company]]&lt;=5,"2-5",HR_Analytics[[#This Row],[Years At Company]]&lt;=10,"5-10",HR_Analytics[[#This Row],[Years At Company]]&lt;=20,"10-20",HR_Analytics[[#This Row],[Years At Company]]&lt;=40,"20-40")</f>
        <v>0-2</v>
      </c>
      <c r="AN820" s="3">
        <v>2</v>
      </c>
      <c r="AO820" s="3" t="str" cm="1">
        <f t="array" ref="AO820">_xlfn.IFS(HR_Analytics[[#This Row],[Years In Current Role]]&lt;=2,"0-2",HR_Analytics[[#This Row],[Years In Current Role]]&lt;=5,"2-5",HR_Analytics[[#This Row],[Years In Current Role]]&lt;=10,"5-10",HR_Analytics[[#This Row],[Years In Current Role]]&lt;=15,"10-15",HR_Analytics[[#This Row],[Years In Current Role]]&gt;15,"Above 15")</f>
        <v>0-2</v>
      </c>
      <c r="AP820" s="3">
        <v>2</v>
      </c>
      <c r="AQ820" s="14" t="str" cm="1">
        <f t="array" ref="AQ820">_xlfn.IFS(HR_Analytics[[#This Row],[Years Since Last Promotion]]&lt;=2,"0-2",HR_Analytics[[#This Row],[Years Since Last Promotion]]&lt;=5,"2-5",HR_Analytics[[#This Row],[Years Since Last Promotion]]&lt;=10,"5-10",HR_Analytics[[#This Row],[Years Since Last Promotion]]&lt;=15,"10-15")</f>
        <v>0-2</v>
      </c>
      <c r="AR820" s="14">
        <v>2</v>
      </c>
      <c r="AS820" s="3" t="str" cm="1">
        <f t="array" ref="AS8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21" spans="1:45" x14ac:dyDescent="0.25">
      <c r="A821" s="12">
        <v>28</v>
      </c>
      <c r="B821" s="12" t="str" cm="1">
        <f t="array" ref="B821">_xlfn.IFS(HR_Analytics[[#This Row],[Age]]&lt;=30,"Below 30",HR_Analytics[[#This Row],[Age]]&lt;=40,"30-40",HR_Analytics[[#This Row],[Age]]&lt;=60,"40-60")</f>
        <v>Below 30</v>
      </c>
      <c r="C821" s="9" t="s">
        <v>17</v>
      </c>
      <c r="D821" s="9" t="s">
        <v>11</v>
      </c>
      <c r="E821" s="9" t="s">
        <v>19</v>
      </c>
      <c r="F821" s="3">
        <v>2</v>
      </c>
      <c r="G821" s="3" t="str" cm="1">
        <f t="array" ref="G821">_xlfn.IFS(HR_Analytics[[#This Row],[Distance From Home]]&lt;=5,"1-5",HR_Analytics[[#This Row],[Distance From Home]]&lt;=10,"5-10",HR_Analytics[[#This Row],[Distance From Home]]&lt;=15,"10-15",HR_Analytics[[#This Row],[Distance From Home]]&lt;=20,"15-20",HR_Analytics[[#This Row],[Distance From Home]]&gt;20,"Above 20")</f>
        <v>1-5</v>
      </c>
      <c r="H821" s="3">
        <v>1</v>
      </c>
      <c r="I821" s="9" t="str">
        <f>VLOOKUP(H821,Mapping!$J$2:$K$6,2,0)</f>
        <v>Below College</v>
      </c>
      <c r="J821" s="9" t="s">
        <v>13</v>
      </c>
      <c r="K821" s="3">
        <v>1136</v>
      </c>
      <c r="L821" s="3">
        <v>1</v>
      </c>
      <c r="M821" s="9" t="str">
        <f>VLOOKUP(L821,Mapping!$A$2:$B$5,2,0)</f>
        <v>Very Dissatisfied</v>
      </c>
      <c r="N821" s="9" t="s">
        <v>20</v>
      </c>
      <c r="O821" s="3">
        <v>2</v>
      </c>
      <c r="P821" s="9" t="str">
        <f>VLOOKUP(O821,Mapping!$A$9:$B$12,2,0)</f>
        <v>Medium</v>
      </c>
      <c r="Q821" s="3">
        <v>1</v>
      </c>
      <c r="R821" s="9" t="str">
        <f>VLOOKUP(Q821,Mapping!$A$16:$B$20,2,0)</f>
        <v>Entry Level</v>
      </c>
      <c r="S821" s="9" t="s">
        <v>21</v>
      </c>
      <c r="T821" s="3">
        <v>2</v>
      </c>
      <c r="U821" s="9" t="str">
        <f>VLOOKUP(T821,Mapping!$E$9:$F$12,2,0)</f>
        <v>Dissatisfied</v>
      </c>
      <c r="V821" s="9" t="s">
        <v>22</v>
      </c>
      <c r="W821" s="5">
        <v>3201</v>
      </c>
      <c r="X821" s="3">
        <v>0</v>
      </c>
      <c r="Y821" s="9" t="s">
        <v>17</v>
      </c>
      <c r="Z821" s="4">
        <v>17</v>
      </c>
      <c r="AA821" s="24">
        <f>HR_Analytics[[#This Row],[Salary Hike]]/100</f>
        <v>0.17</v>
      </c>
      <c r="AB821" s="3">
        <v>3</v>
      </c>
      <c r="AC821" s="9" t="str">
        <f>VLOOKUP(AB821,Mapping!$E$2:$F$3,2,0)</f>
        <v>Excellent</v>
      </c>
      <c r="AD821" s="3">
        <v>1</v>
      </c>
      <c r="AE821" s="9" t="str">
        <f>VLOOKUP(AD821,Mapping!$E$16:$F$19,2,0)</f>
        <v>Very Dissatisfied</v>
      </c>
      <c r="AF821" s="3">
        <v>0</v>
      </c>
      <c r="AG821" s="3">
        <v>6</v>
      </c>
      <c r="AH821" s="3" t="str" cm="1">
        <f t="array" ref="AH821">_xlfn.IFS(HR_Analytics[[#This Row],[Total Working Years]]&lt;=2,"0-2",HR_Analytics[[#This Row],[Total Working Years]]&lt;=5,"2-5",HR_Analytics[[#This Row],[Total Working Years]]&lt;=10,"5-10",HR_Analytics[[#This Row],[Total Working Years]]&lt;=20,"10-20",HR_Analytics[[#This Row],[Total Working Years]]&lt;=40,"20-40")</f>
        <v>5-10</v>
      </c>
      <c r="AI821" s="3">
        <v>2</v>
      </c>
      <c r="AJ821" s="3">
        <v>1</v>
      </c>
      <c r="AK821" s="9" t="str">
        <f>VLOOKUP(AJ821,Mapping!$J$10:$K$13,2,0)</f>
        <v>Bad</v>
      </c>
      <c r="AL821" s="3">
        <v>5</v>
      </c>
      <c r="AM821" s="3" t="str" cm="1">
        <f t="array" ref="AM821">_xlfn.IFS(HR_Analytics[[#This Row],[Years At Company]]&lt;=2,"0-2",HR_Analytics[[#This Row],[Years At Company]]&lt;=5,"2-5",HR_Analytics[[#This Row],[Years At Company]]&lt;=10,"5-10",HR_Analytics[[#This Row],[Years At Company]]&lt;=20,"10-20",HR_Analytics[[#This Row],[Years At Company]]&lt;=40,"20-40")</f>
        <v>2-5</v>
      </c>
      <c r="AN821" s="3">
        <v>3</v>
      </c>
      <c r="AO821" s="3" t="str" cm="1">
        <f t="array" ref="AO821">_xlfn.IFS(HR_Analytics[[#This Row],[Years In Current Role]]&lt;=2,"0-2",HR_Analytics[[#This Row],[Years In Current Role]]&lt;=5,"2-5",HR_Analytics[[#This Row],[Years In Current Role]]&lt;=10,"5-10",HR_Analytics[[#This Row],[Years In Current Role]]&lt;=15,"10-15",HR_Analytics[[#This Row],[Years In Current Role]]&gt;15,"Above 15")</f>
        <v>2-5</v>
      </c>
      <c r="AP821" s="3">
        <v>0</v>
      </c>
      <c r="AQ821" s="14" t="str" cm="1">
        <f t="array" ref="AQ821">_xlfn.IFS(HR_Analytics[[#This Row],[Years Since Last Promotion]]&lt;=2,"0-2",HR_Analytics[[#This Row],[Years Since Last Promotion]]&lt;=5,"2-5",HR_Analytics[[#This Row],[Years Since Last Promotion]]&lt;=10,"5-10",HR_Analytics[[#This Row],[Years Since Last Promotion]]&lt;=15,"10-15")</f>
        <v>0-2</v>
      </c>
      <c r="AR821" s="14">
        <v>4</v>
      </c>
      <c r="AS821" s="3" t="str" cm="1">
        <f t="array" ref="AS8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22" spans="1:45" x14ac:dyDescent="0.25">
      <c r="A822" s="12">
        <v>35</v>
      </c>
      <c r="B822" s="12" t="str" cm="1">
        <f t="array" ref="B822">_xlfn.IFS(HR_Analytics[[#This Row],[Age]]&lt;=30,"Below 30",HR_Analytics[[#This Row],[Age]]&lt;=40,"30-40",HR_Analytics[[#This Row],[Age]]&lt;=60,"40-60")</f>
        <v>30-40</v>
      </c>
      <c r="C822" s="9" t="s">
        <v>17</v>
      </c>
      <c r="D822" s="9" t="s">
        <v>18</v>
      </c>
      <c r="E822" s="9" t="s">
        <v>12</v>
      </c>
      <c r="F822" s="3">
        <v>11</v>
      </c>
      <c r="G822" s="3" t="str" cm="1">
        <f t="array" ref="G822">_xlfn.IFS(HR_Analytics[[#This Row],[Distance From Home]]&lt;=5,"1-5",HR_Analytics[[#This Row],[Distance From Home]]&lt;=10,"5-10",HR_Analytics[[#This Row],[Distance From Home]]&lt;=15,"10-15",HR_Analytics[[#This Row],[Distance From Home]]&lt;=20,"15-20",HR_Analytics[[#This Row],[Distance From Home]]&gt;20,"Above 20")</f>
        <v>10-15</v>
      </c>
      <c r="H822" s="3">
        <v>2</v>
      </c>
      <c r="I822" s="9" t="str">
        <f>VLOOKUP(H822,Mapping!$J$2:$K$6,2,0)</f>
        <v>College</v>
      </c>
      <c r="J822" s="9" t="s">
        <v>33</v>
      </c>
      <c r="K822" s="3">
        <v>1137</v>
      </c>
      <c r="L822" s="3">
        <v>4</v>
      </c>
      <c r="M822" s="9" t="str">
        <f>VLOOKUP(L822,Mapping!$A$2:$B$5,2,0)</f>
        <v>Satisfied</v>
      </c>
      <c r="N822" s="9" t="s">
        <v>20</v>
      </c>
      <c r="O822" s="3">
        <v>3</v>
      </c>
      <c r="P822" s="9" t="str">
        <f>VLOOKUP(O822,Mapping!$A$9:$B$12,2,0)</f>
        <v>High</v>
      </c>
      <c r="Q822" s="3">
        <v>2</v>
      </c>
      <c r="R822" s="9" t="str">
        <f>VLOOKUP(Q822,Mapping!$A$16:$B$20,2,0)</f>
        <v>Junior</v>
      </c>
      <c r="S822" s="9" t="s">
        <v>15</v>
      </c>
      <c r="T822" s="3">
        <v>4</v>
      </c>
      <c r="U822" s="9" t="str">
        <f>VLOOKUP(T822,Mapping!$E$9:$F$12,2,0)</f>
        <v>Satisfied</v>
      </c>
      <c r="V822" s="9" t="s">
        <v>26</v>
      </c>
      <c r="W822" s="5">
        <v>4968</v>
      </c>
      <c r="X822" s="3">
        <v>1</v>
      </c>
      <c r="Y822" s="9" t="s">
        <v>17</v>
      </c>
      <c r="Z822" s="4">
        <v>11</v>
      </c>
      <c r="AA822" s="24">
        <f>HR_Analytics[[#This Row],[Salary Hike]]/100</f>
        <v>0.11</v>
      </c>
      <c r="AB822" s="3">
        <v>3</v>
      </c>
      <c r="AC822" s="9" t="str">
        <f>VLOOKUP(AB822,Mapping!$E$2:$F$3,2,0)</f>
        <v>Excellent</v>
      </c>
      <c r="AD822" s="3">
        <v>4</v>
      </c>
      <c r="AE822" s="9" t="str">
        <f>VLOOKUP(AD822,Mapping!$E$16:$F$19,2,0)</f>
        <v>Satisfied</v>
      </c>
      <c r="AF822" s="3">
        <v>1</v>
      </c>
      <c r="AG822" s="3">
        <v>5</v>
      </c>
      <c r="AH822" s="3" t="str" cm="1">
        <f t="array" ref="AH822">_xlfn.IFS(HR_Analytics[[#This Row],[Total Working Years]]&lt;=2,"0-2",HR_Analytics[[#This Row],[Total Working Years]]&lt;=5,"2-5",HR_Analytics[[#This Row],[Total Working Years]]&lt;=10,"5-10",HR_Analytics[[#This Row],[Total Working Years]]&lt;=20,"10-20",HR_Analytics[[#This Row],[Total Working Years]]&lt;=40,"20-40")</f>
        <v>2-5</v>
      </c>
      <c r="AI822" s="3">
        <v>3</v>
      </c>
      <c r="AJ822" s="3">
        <v>3</v>
      </c>
      <c r="AK822" s="9" t="str">
        <f>VLOOKUP(AJ822,Mapping!$J$10:$K$13,2,0)</f>
        <v>Better</v>
      </c>
      <c r="AL822" s="3">
        <v>5</v>
      </c>
      <c r="AM822" s="3" t="str" cm="1">
        <f t="array" ref="AM822">_xlfn.IFS(HR_Analytics[[#This Row],[Years At Company]]&lt;=2,"0-2",HR_Analytics[[#This Row],[Years At Company]]&lt;=5,"2-5",HR_Analytics[[#This Row],[Years At Company]]&lt;=10,"5-10",HR_Analytics[[#This Row],[Years At Company]]&lt;=20,"10-20",HR_Analytics[[#This Row],[Years At Company]]&lt;=40,"20-40")</f>
        <v>2-5</v>
      </c>
      <c r="AN822" s="3">
        <v>2</v>
      </c>
      <c r="AO822" s="3" t="str" cm="1">
        <f t="array" ref="AO822">_xlfn.IFS(HR_Analytics[[#This Row],[Years In Current Role]]&lt;=2,"0-2",HR_Analytics[[#This Row],[Years In Current Role]]&lt;=5,"2-5",HR_Analytics[[#This Row],[Years In Current Role]]&lt;=10,"5-10",HR_Analytics[[#This Row],[Years In Current Role]]&lt;=15,"10-15",HR_Analytics[[#This Row],[Years In Current Role]]&gt;15,"Above 15")</f>
        <v>0-2</v>
      </c>
      <c r="AP822" s="3">
        <v>0</v>
      </c>
      <c r="AQ822" s="14" t="str" cm="1">
        <f t="array" ref="AQ822">_xlfn.IFS(HR_Analytics[[#This Row],[Years Since Last Promotion]]&lt;=2,"0-2",HR_Analytics[[#This Row],[Years Since Last Promotion]]&lt;=5,"2-5",HR_Analytics[[#This Row],[Years Since Last Promotion]]&lt;=10,"5-10",HR_Analytics[[#This Row],[Years Since Last Promotion]]&lt;=15,"10-15")</f>
        <v>0-2</v>
      </c>
      <c r="AR822" s="14">
        <v>2</v>
      </c>
      <c r="AS822" s="3" t="str" cm="1">
        <f t="array" ref="AS8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23" spans="1:45" x14ac:dyDescent="0.25">
      <c r="A823" s="12">
        <v>49</v>
      </c>
      <c r="B823" s="12" t="str" cm="1">
        <f t="array" ref="B823">_xlfn.IFS(HR_Analytics[[#This Row],[Age]]&lt;=30,"Below 30",HR_Analytics[[#This Row],[Age]]&lt;=40,"30-40",HR_Analytics[[#This Row],[Age]]&lt;=60,"40-60")</f>
        <v>40-60</v>
      </c>
      <c r="C823" s="9" t="s">
        <v>17</v>
      </c>
      <c r="D823" s="9" t="s">
        <v>11</v>
      </c>
      <c r="E823" s="9" t="s">
        <v>12</v>
      </c>
      <c r="F823" s="3">
        <v>8</v>
      </c>
      <c r="G823" s="3" t="str" cm="1">
        <f t="array" ref="G823">_xlfn.IFS(HR_Analytics[[#This Row],[Distance From Home]]&lt;=5,"1-5",HR_Analytics[[#This Row],[Distance From Home]]&lt;=10,"5-10",HR_Analytics[[#This Row],[Distance From Home]]&lt;=15,"10-15",HR_Analytics[[#This Row],[Distance From Home]]&lt;=20,"15-20",HR_Analytics[[#This Row],[Distance From Home]]&gt;20,"Above 20")</f>
        <v>5-10</v>
      </c>
      <c r="H823" s="3">
        <v>4</v>
      </c>
      <c r="I823" s="9" t="str">
        <f>VLOOKUP(H823,Mapping!$J$2:$K$6,2,0)</f>
        <v>Masters</v>
      </c>
      <c r="J823" s="9" t="s">
        <v>34</v>
      </c>
      <c r="K823" s="3">
        <v>1138</v>
      </c>
      <c r="L823" s="3">
        <v>4</v>
      </c>
      <c r="M823" s="9" t="str">
        <f>VLOOKUP(L823,Mapping!$A$2:$B$5,2,0)</f>
        <v>Satisfied</v>
      </c>
      <c r="N823" s="9" t="s">
        <v>20</v>
      </c>
      <c r="O823" s="3">
        <v>2</v>
      </c>
      <c r="P823" s="9" t="str">
        <f>VLOOKUP(O823,Mapping!$A$9:$B$12,2,0)</f>
        <v>Medium</v>
      </c>
      <c r="Q823" s="3">
        <v>4</v>
      </c>
      <c r="R823" s="9" t="str">
        <f>VLOOKUP(Q823,Mapping!$A$16:$B$20,2,0)</f>
        <v>Senior</v>
      </c>
      <c r="S823" s="9" t="s">
        <v>15</v>
      </c>
      <c r="T823" s="3">
        <v>2</v>
      </c>
      <c r="U823" s="9" t="str">
        <f>VLOOKUP(T823,Mapping!$E$9:$F$12,2,0)</f>
        <v>Dissatisfied</v>
      </c>
      <c r="V823" s="9" t="s">
        <v>22</v>
      </c>
      <c r="W823" s="5">
        <v>13120</v>
      </c>
      <c r="X823" s="3">
        <v>6</v>
      </c>
      <c r="Y823" s="9" t="s">
        <v>17</v>
      </c>
      <c r="Z823" s="4">
        <v>17</v>
      </c>
      <c r="AA823" s="24">
        <f>HR_Analytics[[#This Row],[Salary Hike]]/100</f>
        <v>0.17</v>
      </c>
      <c r="AB823" s="3">
        <v>3</v>
      </c>
      <c r="AC823" s="9" t="str">
        <f>VLOOKUP(AB823,Mapping!$E$2:$F$3,2,0)</f>
        <v>Excellent</v>
      </c>
      <c r="AD823" s="3">
        <v>2</v>
      </c>
      <c r="AE823" s="9" t="str">
        <f>VLOOKUP(AD823,Mapping!$E$16:$F$19,2,0)</f>
        <v>Dissatisfied</v>
      </c>
      <c r="AF823" s="3">
        <v>1</v>
      </c>
      <c r="AG823" s="3">
        <v>22</v>
      </c>
      <c r="AH823" s="3" t="str" cm="1">
        <f t="array" ref="AH823">_xlfn.IFS(HR_Analytics[[#This Row],[Total Working Years]]&lt;=2,"0-2",HR_Analytics[[#This Row],[Total Working Years]]&lt;=5,"2-5",HR_Analytics[[#This Row],[Total Working Years]]&lt;=10,"5-10",HR_Analytics[[#This Row],[Total Working Years]]&lt;=20,"10-20",HR_Analytics[[#This Row],[Total Working Years]]&lt;=40,"20-40")</f>
        <v>20-40</v>
      </c>
      <c r="AI823" s="3">
        <v>3</v>
      </c>
      <c r="AJ823" s="3">
        <v>3</v>
      </c>
      <c r="AK823" s="9" t="str">
        <f>VLOOKUP(AJ823,Mapping!$J$10:$K$13,2,0)</f>
        <v>Better</v>
      </c>
      <c r="AL823" s="3">
        <v>9</v>
      </c>
      <c r="AM823" s="3" t="str" cm="1">
        <f t="array" ref="AM823">_xlfn.IFS(HR_Analytics[[#This Row],[Years At Company]]&lt;=2,"0-2",HR_Analytics[[#This Row],[Years At Company]]&lt;=5,"2-5",HR_Analytics[[#This Row],[Years At Company]]&lt;=10,"5-10",HR_Analytics[[#This Row],[Years At Company]]&lt;=20,"10-20",HR_Analytics[[#This Row],[Years At Company]]&lt;=40,"20-40")</f>
        <v>5-10</v>
      </c>
      <c r="AN823" s="3">
        <v>8</v>
      </c>
      <c r="AO823" s="3" t="str" cm="1">
        <f t="array" ref="AO823">_xlfn.IFS(HR_Analytics[[#This Row],[Years In Current Role]]&lt;=2,"0-2",HR_Analytics[[#This Row],[Years In Current Role]]&lt;=5,"2-5",HR_Analytics[[#This Row],[Years In Current Role]]&lt;=10,"5-10",HR_Analytics[[#This Row],[Years In Current Role]]&lt;=15,"10-15",HR_Analytics[[#This Row],[Years In Current Role]]&gt;15,"Above 15")</f>
        <v>5-10</v>
      </c>
      <c r="AP823" s="3">
        <v>2</v>
      </c>
      <c r="AQ823" s="14" t="str" cm="1">
        <f t="array" ref="AQ823">_xlfn.IFS(HR_Analytics[[#This Row],[Years Since Last Promotion]]&lt;=2,"0-2",HR_Analytics[[#This Row],[Years Since Last Promotion]]&lt;=5,"2-5",HR_Analytics[[#This Row],[Years Since Last Promotion]]&lt;=10,"5-10",HR_Analytics[[#This Row],[Years Since Last Promotion]]&lt;=15,"10-15")</f>
        <v>0-2</v>
      </c>
      <c r="AR823" s="14">
        <v>3</v>
      </c>
      <c r="AS823" s="3" t="str" cm="1">
        <f t="array" ref="AS8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24" spans="1:45" x14ac:dyDescent="0.25">
      <c r="A824" s="12">
        <v>34</v>
      </c>
      <c r="B824" s="12" t="str" cm="1">
        <f t="array" ref="B824">_xlfn.IFS(HR_Analytics[[#This Row],[Age]]&lt;=30,"Below 30",HR_Analytics[[#This Row],[Age]]&lt;=40,"30-40",HR_Analytics[[#This Row],[Age]]&lt;=60,"40-60")</f>
        <v>30-40</v>
      </c>
      <c r="C824" s="9" t="s">
        <v>17</v>
      </c>
      <c r="D824" s="9" t="s">
        <v>18</v>
      </c>
      <c r="E824" s="9" t="s">
        <v>19</v>
      </c>
      <c r="F824" s="3">
        <v>2</v>
      </c>
      <c r="G824" s="3" t="str" cm="1">
        <f t="array" ref="G824">_xlfn.IFS(HR_Analytics[[#This Row],[Distance From Home]]&lt;=5,"1-5",HR_Analytics[[#This Row],[Distance From Home]]&lt;=10,"5-10",HR_Analytics[[#This Row],[Distance From Home]]&lt;=15,"10-15",HR_Analytics[[#This Row],[Distance From Home]]&lt;=20,"15-20",HR_Analytics[[#This Row],[Distance From Home]]&gt;20,"Above 20")</f>
        <v>1-5</v>
      </c>
      <c r="H824" s="3">
        <v>2</v>
      </c>
      <c r="I824" s="9" t="str">
        <f>VLOOKUP(H824,Mapping!$J$2:$K$6,2,0)</f>
        <v>College</v>
      </c>
      <c r="J824" s="9" t="s">
        <v>13</v>
      </c>
      <c r="K824" s="3">
        <v>1140</v>
      </c>
      <c r="L824" s="3">
        <v>4</v>
      </c>
      <c r="M824" s="9" t="str">
        <f>VLOOKUP(L824,Mapping!$A$2:$B$5,2,0)</f>
        <v>Satisfied</v>
      </c>
      <c r="N824" s="9" t="s">
        <v>20</v>
      </c>
      <c r="O824" s="3">
        <v>3</v>
      </c>
      <c r="P824" s="9" t="str">
        <f>VLOOKUP(O824,Mapping!$A$9:$B$12,2,0)</f>
        <v>High</v>
      </c>
      <c r="Q824" s="3">
        <v>2</v>
      </c>
      <c r="R824" s="9" t="str">
        <f>VLOOKUP(Q824,Mapping!$A$16:$B$20,2,0)</f>
        <v>Junior</v>
      </c>
      <c r="S824" s="9" t="s">
        <v>27</v>
      </c>
      <c r="T824" s="3">
        <v>3</v>
      </c>
      <c r="U824" s="9" t="str">
        <f>VLOOKUP(T824,Mapping!$E$9:$F$12,2,0)</f>
        <v>Neutral</v>
      </c>
      <c r="V824" s="9" t="s">
        <v>16</v>
      </c>
      <c r="W824" s="5">
        <v>4033</v>
      </c>
      <c r="X824" s="3">
        <v>2</v>
      </c>
      <c r="Y824" s="9" t="s">
        <v>17</v>
      </c>
      <c r="Z824" s="4">
        <v>11</v>
      </c>
      <c r="AA824" s="24">
        <f>HR_Analytics[[#This Row],[Salary Hike]]/100</f>
        <v>0.11</v>
      </c>
      <c r="AB824" s="3">
        <v>3</v>
      </c>
      <c r="AC824" s="9" t="str">
        <f>VLOOKUP(AB824,Mapping!$E$2:$F$3,2,0)</f>
        <v>Excellent</v>
      </c>
      <c r="AD824" s="3">
        <v>4</v>
      </c>
      <c r="AE824" s="9" t="str">
        <f>VLOOKUP(AD824,Mapping!$E$16:$F$19,2,0)</f>
        <v>Satisfied</v>
      </c>
      <c r="AF824" s="3">
        <v>0</v>
      </c>
      <c r="AG824" s="3">
        <v>5</v>
      </c>
      <c r="AH824" s="3" t="str" cm="1">
        <f t="array" ref="AH824">_xlfn.IFS(HR_Analytics[[#This Row],[Total Working Years]]&lt;=2,"0-2",HR_Analytics[[#This Row],[Total Working Years]]&lt;=5,"2-5",HR_Analytics[[#This Row],[Total Working Years]]&lt;=10,"5-10",HR_Analytics[[#This Row],[Total Working Years]]&lt;=20,"10-20",HR_Analytics[[#This Row],[Total Working Years]]&lt;=40,"20-40")</f>
        <v>2-5</v>
      </c>
      <c r="AI824" s="3">
        <v>3</v>
      </c>
      <c r="AJ824" s="3">
        <v>2</v>
      </c>
      <c r="AK824" s="9" t="str">
        <f>VLOOKUP(AJ824,Mapping!$J$10:$K$13,2,0)</f>
        <v>Good</v>
      </c>
      <c r="AL824" s="3">
        <v>3</v>
      </c>
      <c r="AM824" s="3" t="str" cm="1">
        <f t="array" ref="AM824">_xlfn.IFS(HR_Analytics[[#This Row],[Years At Company]]&lt;=2,"0-2",HR_Analytics[[#This Row],[Years At Company]]&lt;=5,"2-5",HR_Analytics[[#This Row],[Years At Company]]&lt;=10,"5-10",HR_Analytics[[#This Row],[Years At Company]]&lt;=20,"10-20",HR_Analytics[[#This Row],[Years At Company]]&lt;=40,"20-40")</f>
        <v>2-5</v>
      </c>
      <c r="AN824" s="3">
        <v>2</v>
      </c>
      <c r="AO824" s="3" t="str" cm="1">
        <f t="array" ref="AO824">_xlfn.IFS(HR_Analytics[[#This Row],[Years In Current Role]]&lt;=2,"0-2",HR_Analytics[[#This Row],[Years In Current Role]]&lt;=5,"2-5",HR_Analytics[[#This Row],[Years In Current Role]]&lt;=10,"5-10",HR_Analytics[[#This Row],[Years In Current Role]]&lt;=15,"10-15",HR_Analytics[[#This Row],[Years In Current Role]]&gt;15,"Above 15")</f>
        <v>0-2</v>
      </c>
      <c r="AP824" s="3">
        <v>0</v>
      </c>
      <c r="AQ824" s="14" t="str" cm="1">
        <f t="array" ref="AQ824">_xlfn.IFS(HR_Analytics[[#This Row],[Years Since Last Promotion]]&lt;=2,"0-2",HR_Analytics[[#This Row],[Years Since Last Promotion]]&lt;=5,"2-5",HR_Analytics[[#This Row],[Years Since Last Promotion]]&lt;=10,"5-10",HR_Analytics[[#This Row],[Years Since Last Promotion]]&lt;=15,"10-15")</f>
        <v>0-2</v>
      </c>
      <c r="AR824" s="14">
        <v>2</v>
      </c>
      <c r="AS824" s="3" t="str" cm="1">
        <f t="array" ref="AS8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25" spans="1:45" x14ac:dyDescent="0.25">
      <c r="A825" s="12">
        <v>29</v>
      </c>
      <c r="B825" s="12" t="str" cm="1">
        <f t="array" ref="B825">_xlfn.IFS(HR_Analytics[[#This Row],[Age]]&lt;=30,"Below 30",HR_Analytics[[#This Row],[Age]]&lt;=40,"30-40",HR_Analytics[[#This Row],[Age]]&lt;=60,"40-60")</f>
        <v>Below 30</v>
      </c>
      <c r="C825" s="9" t="s">
        <v>17</v>
      </c>
      <c r="D825" s="9" t="s">
        <v>18</v>
      </c>
      <c r="E825" s="9" t="s">
        <v>19</v>
      </c>
      <c r="F825" s="3">
        <v>10</v>
      </c>
      <c r="G825" s="3" t="str" cm="1">
        <f t="array" ref="G825">_xlfn.IFS(HR_Analytics[[#This Row],[Distance From Home]]&lt;=5,"1-5",HR_Analytics[[#This Row],[Distance From Home]]&lt;=10,"5-10",HR_Analytics[[#This Row],[Distance From Home]]&lt;=15,"10-15",HR_Analytics[[#This Row],[Distance From Home]]&lt;=20,"15-20",HR_Analytics[[#This Row],[Distance From Home]]&gt;20,"Above 20")</f>
        <v>5-10</v>
      </c>
      <c r="H825" s="3">
        <v>3</v>
      </c>
      <c r="I825" s="9" t="str">
        <f>VLOOKUP(H825,Mapping!$J$2:$K$6,2,0)</f>
        <v>Bachelors</v>
      </c>
      <c r="J825" s="9" t="s">
        <v>13</v>
      </c>
      <c r="K825" s="3">
        <v>1143</v>
      </c>
      <c r="L825" s="3">
        <v>4</v>
      </c>
      <c r="M825" s="9" t="str">
        <f>VLOOKUP(L825,Mapping!$A$2:$B$5,2,0)</f>
        <v>Satisfied</v>
      </c>
      <c r="N825" s="9" t="s">
        <v>14</v>
      </c>
      <c r="O825" s="3">
        <v>3</v>
      </c>
      <c r="P825" s="9" t="str">
        <f>VLOOKUP(O825,Mapping!$A$9:$B$12,2,0)</f>
        <v>High</v>
      </c>
      <c r="Q825" s="3">
        <v>1</v>
      </c>
      <c r="R825" s="9" t="str">
        <f>VLOOKUP(Q825,Mapping!$A$16:$B$20,2,0)</f>
        <v>Entry Level</v>
      </c>
      <c r="S825" s="9" t="s">
        <v>21</v>
      </c>
      <c r="T825" s="3">
        <v>2</v>
      </c>
      <c r="U825" s="9" t="str">
        <f>VLOOKUP(T825,Mapping!$E$9:$F$12,2,0)</f>
        <v>Dissatisfied</v>
      </c>
      <c r="V825" s="9" t="s">
        <v>26</v>
      </c>
      <c r="W825" s="5">
        <v>3291</v>
      </c>
      <c r="X825" s="3">
        <v>0</v>
      </c>
      <c r="Y825" s="9" t="s">
        <v>17</v>
      </c>
      <c r="Z825" s="4">
        <v>14</v>
      </c>
      <c r="AA825" s="24">
        <f>HR_Analytics[[#This Row],[Salary Hike]]/100</f>
        <v>0.14000000000000001</v>
      </c>
      <c r="AB825" s="3">
        <v>3</v>
      </c>
      <c r="AC825" s="9" t="str">
        <f>VLOOKUP(AB825,Mapping!$E$2:$F$3,2,0)</f>
        <v>Excellent</v>
      </c>
      <c r="AD825" s="3">
        <v>4</v>
      </c>
      <c r="AE825" s="9" t="str">
        <f>VLOOKUP(AD825,Mapping!$E$16:$F$19,2,0)</f>
        <v>Satisfied</v>
      </c>
      <c r="AF825" s="3">
        <v>2</v>
      </c>
      <c r="AG825" s="3">
        <v>8</v>
      </c>
      <c r="AH825" s="3" t="str" cm="1">
        <f t="array" ref="AH825">_xlfn.IFS(HR_Analytics[[#This Row],[Total Working Years]]&lt;=2,"0-2",HR_Analytics[[#This Row],[Total Working Years]]&lt;=5,"2-5",HR_Analytics[[#This Row],[Total Working Years]]&lt;=10,"5-10",HR_Analytics[[#This Row],[Total Working Years]]&lt;=20,"10-20",HR_Analytics[[#This Row],[Total Working Years]]&lt;=40,"20-40")</f>
        <v>5-10</v>
      </c>
      <c r="AI825" s="3">
        <v>2</v>
      </c>
      <c r="AJ825" s="3">
        <v>2</v>
      </c>
      <c r="AK825" s="9" t="str">
        <f>VLOOKUP(AJ825,Mapping!$J$10:$K$13,2,0)</f>
        <v>Good</v>
      </c>
      <c r="AL825" s="3">
        <v>7</v>
      </c>
      <c r="AM825" s="3" t="str" cm="1">
        <f t="array" ref="AM825">_xlfn.IFS(HR_Analytics[[#This Row],[Years At Company]]&lt;=2,"0-2",HR_Analytics[[#This Row],[Years At Company]]&lt;=5,"2-5",HR_Analytics[[#This Row],[Years At Company]]&lt;=10,"5-10",HR_Analytics[[#This Row],[Years At Company]]&lt;=20,"10-20",HR_Analytics[[#This Row],[Years At Company]]&lt;=40,"20-40")</f>
        <v>5-10</v>
      </c>
      <c r="AN825" s="3">
        <v>5</v>
      </c>
      <c r="AO825" s="3" t="str" cm="1">
        <f t="array" ref="AO825">_xlfn.IFS(HR_Analytics[[#This Row],[Years In Current Role]]&lt;=2,"0-2",HR_Analytics[[#This Row],[Years In Current Role]]&lt;=5,"2-5",HR_Analytics[[#This Row],[Years In Current Role]]&lt;=10,"5-10",HR_Analytics[[#This Row],[Years In Current Role]]&lt;=15,"10-15",HR_Analytics[[#This Row],[Years In Current Role]]&gt;15,"Above 15")</f>
        <v>2-5</v>
      </c>
      <c r="AP825" s="3">
        <v>1</v>
      </c>
      <c r="AQ825" s="14" t="str" cm="1">
        <f t="array" ref="AQ825">_xlfn.IFS(HR_Analytics[[#This Row],[Years Since Last Promotion]]&lt;=2,"0-2",HR_Analytics[[#This Row],[Years Since Last Promotion]]&lt;=5,"2-5",HR_Analytics[[#This Row],[Years Since Last Promotion]]&lt;=10,"5-10",HR_Analytics[[#This Row],[Years Since Last Promotion]]&lt;=15,"10-15")</f>
        <v>0-2</v>
      </c>
      <c r="AR825" s="14">
        <v>1</v>
      </c>
      <c r="AS825" s="3" t="str" cm="1">
        <f t="array" ref="AS8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26" spans="1:45" x14ac:dyDescent="0.25">
      <c r="A826" s="12">
        <v>42</v>
      </c>
      <c r="B826" s="12" t="str" cm="1">
        <f t="array" ref="B826">_xlfn.IFS(HR_Analytics[[#This Row],[Age]]&lt;=30,"Below 30",HR_Analytics[[#This Row],[Age]]&lt;=40,"30-40",HR_Analytics[[#This Row],[Age]]&lt;=60,"40-60")</f>
        <v>40-60</v>
      </c>
      <c r="C826" s="9" t="s">
        <v>17</v>
      </c>
      <c r="D826" s="9" t="s">
        <v>11</v>
      </c>
      <c r="E826" s="9" t="s">
        <v>19</v>
      </c>
      <c r="F826" s="3">
        <v>29</v>
      </c>
      <c r="G826" s="3" t="str" cm="1">
        <f t="array" ref="G826">_xlfn.IFS(HR_Analytics[[#This Row],[Distance From Home]]&lt;=5,"1-5",HR_Analytics[[#This Row],[Distance From Home]]&lt;=10,"5-10",HR_Analytics[[#This Row],[Distance From Home]]&lt;=15,"10-15",HR_Analytics[[#This Row],[Distance From Home]]&lt;=20,"15-20",HR_Analytics[[#This Row],[Distance From Home]]&gt;20,"Above 20")</f>
        <v>Above 20</v>
      </c>
      <c r="H826" s="3">
        <v>3</v>
      </c>
      <c r="I826" s="9" t="str">
        <f>VLOOKUP(H826,Mapping!$J$2:$K$6,2,0)</f>
        <v>Bachelors</v>
      </c>
      <c r="J826" s="9" t="s">
        <v>25</v>
      </c>
      <c r="K826" s="3">
        <v>1148</v>
      </c>
      <c r="L826" s="3">
        <v>2</v>
      </c>
      <c r="M826" s="9" t="str">
        <f>VLOOKUP(L826,Mapping!$A$2:$B$5,2,0)</f>
        <v>Dissatisfied</v>
      </c>
      <c r="N826" s="9" t="s">
        <v>20</v>
      </c>
      <c r="O826" s="3">
        <v>1</v>
      </c>
      <c r="P826" s="9" t="str">
        <f>VLOOKUP(O826,Mapping!$A$9:$B$12,2,0)</f>
        <v>Low</v>
      </c>
      <c r="Q826" s="3">
        <v>2</v>
      </c>
      <c r="R826" s="9" t="str">
        <f>VLOOKUP(Q826,Mapping!$A$16:$B$20,2,0)</f>
        <v>Junior</v>
      </c>
      <c r="S826" s="9" t="s">
        <v>24</v>
      </c>
      <c r="T826" s="3">
        <v>4</v>
      </c>
      <c r="U826" s="9" t="str">
        <f>VLOOKUP(T826,Mapping!$E$9:$F$12,2,0)</f>
        <v>Satisfied</v>
      </c>
      <c r="V826" s="9" t="s">
        <v>16</v>
      </c>
      <c r="W826" s="5">
        <v>4272</v>
      </c>
      <c r="X826" s="3">
        <v>4</v>
      </c>
      <c r="Y826" s="9" t="s">
        <v>17</v>
      </c>
      <c r="Z826" s="4">
        <v>19</v>
      </c>
      <c r="AA826" s="24">
        <f>HR_Analytics[[#This Row],[Salary Hike]]/100</f>
        <v>0.19</v>
      </c>
      <c r="AB826" s="3">
        <v>3</v>
      </c>
      <c r="AC826" s="9" t="str">
        <f>VLOOKUP(AB826,Mapping!$E$2:$F$3,2,0)</f>
        <v>Excellent</v>
      </c>
      <c r="AD826" s="3">
        <v>1</v>
      </c>
      <c r="AE826" s="9" t="str">
        <f>VLOOKUP(AD826,Mapping!$E$16:$F$19,2,0)</f>
        <v>Very Dissatisfied</v>
      </c>
      <c r="AF826" s="3">
        <v>0</v>
      </c>
      <c r="AG826" s="3">
        <v>16</v>
      </c>
      <c r="AH826" s="3" t="str" cm="1">
        <f t="array" ref="AH826">_xlfn.IFS(HR_Analytics[[#This Row],[Total Working Years]]&lt;=2,"0-2",HR_Analytics[[#This Row],[Total Working Years]]&lt;=5,"2-5",HR_Analytics[[#This Row],[Total Working Years]]&lt;=10,"5-10",HR_Analytics[[#This Row],[Total Working Years]]&lt;=20,"10-20",HR_Analytics[[#This Row],[Total Working Years]]&lt;=40,"20-40")</f>
        <v>10-20</v>
      </c>
      <c r="AI826" s="3">
        <v>3</v>
      </c>
      <c r="AJ826" s="3">
        <v>3</v>
      </c>
      <c r="AK826" s="9" t="str">
        <f>VLOOKUP(AJ826,Mapping!$J$10:$K$13,2,0)</f>
        <v>Better</v>
      </c>
      <c r="AL826" s="3">
        <v>1</v>
      </c>
      <c r="AM826" s="3" t="str" cm="1">
        <f t="array" ref="AM826">_xlfn.IFS(HR_Analytics[[#This Row],[Years At Company]]&lt;=2,"0-2",HR_Analytics[[#This Row],[Years At Company]]&lt;=5,"2-5",HR_Analytics[[#This Row],[Years At Company]]&lt;=10,"5-10",HR_Analytics[[#This Row],[Years At Company]]&lt;=20,"10-20",HR_Analytics[[#This Row],[Years At Company]]&lt;=40,"20-40")</f>
        <v>0-2</v>
      </c>
      <c r="AN826" s="3">
        <v>0</v>
      </c>
      <c r="AO826" s="3" t="str" cm="1">
        <f t="array" ref="AO826">_xlfn.IFS(HR_Analytics[[#This Row],[Years In Current Role]]&lt;=2,"0-2",HR_Analytics[[#This Row],[Years In Current Role]]&lt;=5,"2-5",HR_Analytics[[#This Row],[Years In Current Role]]&lt;=10,"5-10",HR_Analytics[[#This Row],[Years In Current Role]]&lt;=15,"10-15",HR_Analytics[[#This Row],[Years In Current Role]]&gt;15,"Above 15")</f>
        <v>0-2</v>
      </c>
      <c r="AP826" s="3">
        <v>0</v>
      </c>
      <c r="AQ826" s="14" t="str" cm="1">
        <f t="array" ref="AQ826">_xlfn.IFS(HR_Analytics[[#This Row],[Years Since Last Promotion]]&lt;=2,"0-2",HR_Analytics[[#This Row],[Years Since Last Promotion]]&lt;=5,"2-5",HR_Analytics[[#This Row],[Years Since Last Promotion]]&lt;=10,"5-10",HR_Analytics[[#This Row],[Years Since Last Promotion]]&lt;=15,"10-15")</f>
        <v>0-2</v>
      </c>
      <c r="AR826" s="14">
        <v>0</v>
      </c>
      <c r="AS826" s="3" t="str" cm="1">
        <f t="array" ref="AS8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27" spans="1:45" x14ac:dyDescent="0.25">
      <c r="A827" s="12">
        <v>29</v>
      </c>
      <c r="B827" s="12" t="str" cm="1">
        <f t="array" ref="B827">_xlfn.IFS(HR_Analytics[[#This Row],[Age]]&lt;=30,"Below 30",HR_Analytics[[#This Row],[Age]]&lt;=40,"30-40",HR_Analytics[[#This Row],[Age]]&lt;=60,"40-60")</f>
        <v>Below 30</v>
      </c>
      <c r="C827" s="9" t="s">
        <v>17</v>
      </c>
      <c r="D827" s="9" t="s">
        <v>11</v>
      </c>
      <c r="E827" s="9" t="s">
        <v>19</v>
      </c>
      <c r="F827" s="3">
        <v>8</v>
      </c>
      <c r="G827" s="3" t="str" cm="1">
        <f t="array" ref="G827">_xlfn.IFS(HR_Analytics[[#This Row],[Distance From Home]]&lt;=5,"1-5",HR_Analytics[[#This Row],[Distance From Home]]&lt;=10,"5-10",HR_Analytics[[#This Row],[Distance From Home]]&lt;=15,"10-15",HR_Analytics[[#This Row],[Distance From Home]]&lt;=20,"15-20",HR_Analytics[[#This Row],[Distance From Home]]&gt;20,"Above 20")</f>
        <v>5-10</v>
      </c>
      <c r="H827" s="3">
        <v>1</v>
      </c>
      <c r="I827" s="9" t="str">
        <f>VLOOKUP(H827,Mapping!$J$2:$K$6,2,0)</f>
        <v>Below College</v>
      </c>
      <c r="J827" s="9" t="s">
        <v>25</v>
      </c>
      <c r="K827" s="3">
        <v>1150</v>
      </c>
      <c r="L827" s="3">
        <v>2</v>
      </c>
      <c r="M827" s="9" t="str">
        <f>VLOOKUP(L827,Mapping!$A$2:$B$5,2,0)</f>
        <v>Dissatisfied</v>
      </c>
      <c r="N827" s="9" t="s">
        <v>20</v>
      </c>
      <c r="O827" s="3">
        <v>2</v>
      </c>
      <c r="P827" s="9" t="str">
        <f>VLOOKUP(O827,Mapping!$A$9:$B$12,2,0)</f>
        <v>Medium</v>
      </c>
      <c r="Q827" s="3">
        <v>2</v>
      </c>
      <c r="R827" s="9" t="str">
        <f>VLOOKUP(Q827,Mapping!$A$16:$B$20,2,0)</f>
        <v>Junior</v>
      </c>
      <c r="S827" s="9" t="s">
        <v>27</v>
      </c>
      <c r="T827" s="3">
        <v>4</v>
      </c>
      <c r="U827" s="9" t="str">
        <f>VLOOKUP(T827,Mapping!$E$9:$F$12,2,0)</f>
        <v>Satisfied</v>
      </c>
      <c r="V827" s="9" t="s">
        <v>22</v>
      </c>
      <c r="W827" s="5">
        <v>5056</v>
      </c>
      <c r="X827" s="3">
        <v>1</v>
      </c>
      <c r="Y827" s="9" t="s">
        <v>10</v>
      </c>
      <c r="Z827" s="4">
        <v>15</v>
      </c>
      <c r="AA827" s="24">
        <f>HR_Analytics[[#This Row],[Salary Hike]]/100</f>
        <v>0.15</v>
      </c>
      <c r="AB827" s="3">
        <v>3</v>
      </c>
      <c r="AC827" s="9" t="str">
        <f>VLOOKUP(AB827,Mapping!$E$2:$F$3,2,0)</f>
        <v>Excellent</v>
      </c>
      <c r="AD827" s="3">
        <v>3</v>
      </c>
      <c r="AE827" s="9" t="str">
        <f>VLOOKUP(AD827,Mapping!$E$16:$F$19,2,0)</f>
        <v>Neutral</v>
      </c>
      <c r="AF827" s="3">
        <v>1</v>
      </c>
      <c r="AG827" s="3">
        <v>10</v>
      </c>
      <c r="AH827" s="3" t="str" cm="1">
        <f t="array" ref="AH827">_xlfn.IFS(HR_Analytics[[#This Row],[Total Working Years]]&lt;=2,"0-2",HR_Analytics[[#This Row],[Total Working Years]]&lt;=5,"2-5",HR_Analytics[[#This Row],[Total Working Years]]&lt;=10,"5-10",HR_Analytics[[#This Row],[Total Working Years]]&lt;=20,"10-20",HR_Analytics[[#This Row],[Total Working Years]]&lt;=40,"20-40")</f>
        <v>5-10</v>
      </c>
      <c r="AI827" s="3">
        <v>2</v>
      </c>
      <c r="AJ827" s="3">
        <v>2</v>
      </c>
      <c r="AK827" s="9" t="str">
        <f>VLOOKUP(AJ827,Mapping!$J$10:$K$13,2,0)</f>
        <v>Good</v>
      </c>
      <c r="AL827" s="3">
        <v>10</v>
      </c>
      <c r="AM827" s="3" t="str" cm="1">
        <f t="array" ref="AM827">_xlfn.IFS(HR_Analytics[[#This Row],[Years At Company]]&lt;=2,"0-2",HR_Analytics[[#This Row],[Years At Company]]&lt;=5,"2-5",HR_Analytics[[#This Row],[Years At Company]]&lt;=10,"5-10",HR_Analytics[[#This Row],[Years At Company]]&lt;=20,"10-20",HR_Analytics[[#This Row],[Years At Company]]&lt;=40,"20-40")</f>
        <v>5-10</v>
      </c>
      <c r="AN827" s="3">
        <v>7</v>
      </c>
      <c r="AO827" s="3" t="str" cm="1">
        <f t="array" ref="AO827">_xlfn.IFS(HR_Analytics[[#This Row],[Years In Current Role]]&lt;=2,"0-2",HR_Analytics[[#This Row],[Years In Current Role]]&lt;=5,"2-5",HR_Analytics[[#This Row],[Years In Current Role]]&lt;=10,"5-10",HR_Analytics[[#This Row],[Years In Current Role]]&lt;=15,"10-15",HR_Analytics[[#This Row],[Years In Current Role]]&gt;15,"Above 15")</f>
        <v>5-10</v>
      </c>
      <c r="AP827" s="3">
        <v>1</v>
      </c>
      <c r="AQ827" s="14" t="str" cm="1">
        <f t="array" ref="AQ827">_xlfn.IFS(HR_Analytics[[#This Row],[Years Since Last Promotion]]&lt;=2,"0-2",HR_Analytics[[#This Row],[Years Since Last Promotion]]&lt;=5,"2-5",HR_Analytics[[#This Row],[Years Since Last Promotion]]&lt;=10,"5-10",HR_Analytics[[#This Row],[Years Since Last Promotion]]&lt;=15,"10-15")</f>
        <v>0-2</v>
      </c>
      <c r="AR827" s="14">
        <v>2</v>
      </c>
      <c r="AS827" s="3" t="str" cm="1">
        <f t="array" ref="AS8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28" spans="1:45" x14ac:dyDescent="0.25">
      <c r="A828" s="12">
        <v>38</v>
      </c>
      <c r="B828" s="12" t="str" cm="1">
        <f t="array" ref="B828">_xlfn.IFS(HR_Analytics[[#This Row],[Age]]&lt;=30,"Below 30",HR_Analytics[[#This Row],[Age]]&lt;=40,"30-40",HR_Analytics[[#This Row],[Age]]&lt;=60,"40-60")</f>
        <v>30-40</v>
      </c>
      <c r="C828" s="9" t="s">
        <v>17</v>
      </c>
      <c r="D828" s="9" t="s">
        <v>11</v>
      </c>
      <c r="E828" s="9" t="s">
        <v>35</v>
      </c>
      <c r="F828" s="3">
        <v>1</v>
      </c>
      <c r="G828" s="3" t="str" cm="1">
        <f t="array" ref="G828">_xlfn.IFS(HR_Analytics[[#This Row],[Distance From Home]]&lt;=5,"1-5",HR_Analytics[[#This Row],[Distance From Home]]&lt;=10,"5-10",HR_Analytics[[#This Row],[Distance From Home]]&lt;=15,"10-15",HR_Analytics[[#This Row],[Distance From Home]]&lt;=20,"15-20",HR_Analytics[[#This Row],[Distance From Home]]&gt;20,"Above 20")</f>
        <v>1-5</v>
      </c>
      <c r="H828" s="3">
        <v>3</v>
      </c>
      <c r="I828" s="9" t="str">
        <f>VLOOKUP(H828,Mapping!$J$2:$K$6,2,0)</f>
        <v>Bachelors</v>
      </c>
      <c r="J828" s="9" t="s">
        <v>35</v>
      </c>
      <c r="K828" s="3">
        <v>1152</v>
      </c>
      <c r="L828" s="3">
        <v>3</v>
      </c>
      <c r="M828" s="9" t="str">
        <f>VLOOKUP(L828,Mapping!$A$2:$B$5,2,0)</f>
        <v>Neutral</v>
      </c>
      <c r="N828" s="9" t="s">
        <v>20</v>
      </c>
      <c r="O828" s="3">
        <v>4</v>
      </c>
      <c r="P828" s="9" t="str">
        <f>VLOOKUP(O828,Mapping!$A$9:$B$12,2,0)</f>
        <v>Very High</v>
      </c>
      <c r="Q828" s="3">
        <v>1</v>
      </c>
      <c r="R828" s="9" t="str">
        <f>VLOOKUP(Q828,Mapping!$A$16:$B$20,2,0)</f>
        <v>Entry Level</v>
      </c>
      <c r="S828" s="9" t="s">
        <v>35</v>
      </c>
      <c r="T828" s="3">
        <v>3</v>
      </c>
      <c r="U828" s="9" t="str">
        <f>VLOOKUP(T828,Mapping!$E$9:$F$12,2,0)</f>
        <v>Neutral</v>
      </c>
      <c r="V828" s="9" t="s">
        <v>22</v>
      </c>
      <c r="W828" s="5">
        <v>2844</v>
      </c>
      <c r="X828" s="3">
        <v>1</v>
      </c>
      <c r="Y828" s="9" t="s">
        <v>17</v>
      </c>
      <c r="Z828" s="4">
        <v>13</v>
      </c>
      <c r="AA828" s="24">
        <f>HR_Analytics[[#This Row],[Salary Hike]]/100</f>
        <v>0.13</v>
      </c>
      <c r="AB828" s="3">
        <v>3</v>
      </c>
      <c r="AC828" s="9" t="str">
        <f>VLOOKUP(AB828,Mapping!$E$2:$F$3,2,0)</f>
        <v>Excellent</v>
      </c>
      <c r="AD828" s="3">
        <v>4</v>
      </c>
      <c r="AE828" s="9" t="str">
        <f>VLOOKUP(AD828,Mapping!$E$16:$F$19,2,0)</f>
        <v>Satisfied</v>
      </c>
      <c r="AF828" s="3">
        <v>1</v>
      </c>
      <c r="AG828" s="3">
        <v>7</v>
      </c>
      <c r="AH828" s="3" t="str" cm="1">
        <f t="array" ref="AH828">_xlfn.IFS(HR_Analytics[[#This Row],[Total Working Years]]&lt;=2,"0-2",HR_Analytics[[#This Row],[Total Working Years]]&lt;=5,"2-5",HR_Analytics[[#This Row],[Total Working Years]]&lt;=10,"5-10",HR_Analytics[[#This Row],[Total Working Years]]&lt;=20,"10-20",HR_Analytics[[#This Row],[Total Working Years]]&lt;=40,"20-40")</f>
        <v>5-10</v>
      </c>
      <c r="AI828" s="3">
        <v>2</v>
      </c>
      <c r="AJ828" s="3">
        <v>4</v>
      </c>
      <c r="AK828" s="9" t="str">
        <f>VLOOKUP(AJ828,Mapping!$J$10:$K$13,2,0)</f>
        <v>Best</v>
      </c>
      <c r="AL828" s="3">
        <v>7</v>
      </c>
      <c r="AM828" s="3" t="str" cm="1">
        <f t="array" ref="AM828">_xlfn.IFS(HR_Analytics[[#This Row],[Years At Company]]&lt;=2,"0-2",HR_Analytics[[#This Row],[Years At Company]]&lt;=5,"2-5",HR_Analytics[[#This Row],[Years At Company]]&lt;=10,"5-10",HR_Analytics[[#This Row],[Years At Company]]&lt;=20,"10-20",HR_Analytics[[#This Row],[Years At Company]]&lt;=40,"20-40")</f>
        <v>5-10</v>
      </c>
      <c r="AN828" s="3">
        <v>6</v>
      </c>
      <c r="AO828" s="3" t="str" cm="1">
        <f t="array" ref="AO828">_xlfn.IFS(HR_Analytics[[#This Row],[Years In Current Role]]&lt;=2,"0-2",HR_Analytics[[#This Row],[Years In Current Role]]&lt;=5,"2-5",HR_Analytics[[#This Row],[Years In Current Role]]&lt;=10,"5-10",HR_Analytics[[#This Row],[Years In Current Role]]&lt;=15,"10-15",HR_Analytics[[#This Row],[Years In Current Role]]&gt;15,"Above 15")</f>
        <v>5-10</v>
      </c>
      <c r="AP828" s="3">
        <v>5</v>
      </c>
      <c r="AQ828" s="14" t="str" cm="1">
        <f t="array" ref="AQ828">_xlfn.IFS(HR_Analytics[[#This Row],[Years Since Last Promotion]]&lt;=2,"0-2",HR_Analytics[[#This Row],[Years Since Last Promotion]]&lt;=5,"2-5",HR_Analytics[[#This Row],[Years Since Last Promotion]]&lt;=10,"5-10",HR_Analytics[[#This Row],[Years Since Last Promotion]]&lt;=15,"10-15")</f>
        <v>2-5</v>
      </c>
      <c r="AR828" s="14">
        <v>0</v>
      </c>
      <c r="AS828" s="3" t="str" cm="1">
        <f t="array" ref="AS8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29" spans="1:45" x14ac:dyDescent="0.25">
      <c r="A829" s="12">
        <v>28</v>
      </c>
      <c r="B829" s="12" t="str" cm="1">
        <f t="array" ref="B829">_xlfn.IFS(HR_Analytics[[#This Row],[Age]]&lt;=30,"Below 30",HR_Analytics[[#This Row],[Age]]&lt;=40,"30-40",HR_Analytics[[#This Row],[Age]]&lt;=60,"40-60")</f>
        <v>Below 30</v>
      </c>
      <c r="C829" s="9" t="s">
        <v>17</v>
      </c>
      <c r="D829" s="9" t="s">
        <v>18</v>
      </c>
      <c r="E829" s="9" t="s">
        <v>19</v>
      </c>
      <c r="F829" s="3">
        <v>6</v>
      </c>
      <c r="G829" s="3" t="str" cm="1">
        <f t="array" ref="G829">_xlfn.IFS(HR_Analytics[[#This Row],[Distance From Home]]&lt;=5,"1-5",HR_Analytics[[#This Row],[Distance From Home]]&lt;=10,"5-10",HR_Analytics[[#This Row],[Distance From Home]]&lt;=15,"10-15",HR_Analytics[[#This Row],[Distance From Home]]&lt;=20,"15-20",HR_Analytics[[#This Row],[Distance From Home]]&gt;20,"Above 20")</f>
        <v>5-10</v>
      </c>
      <c r="H829" s="3">
        <v>3</v>
      </c>
      <c r="I829" s="9" t="str">
        <f>VLOOKUP(H829,Mapping!$J$2:$K$6,2,0)</f>
        <v>Bachelors</v>
      </c>
      <c r="J829" s="9" t="s">
        <v>13</v>
      </c>
      <c r="K829" s="3">
        <v>1154</v>
      </c>
      <c r="L829" s="3">
        <v>3</v>
      </c>
      <c r="M829" s="9" t="str">
        <f>VLOOKUP(L829,Mapping!$A$2:$B$5,2,0)</f>
        <v>Neutral</v>
      </c>
      <c r="N829" s="9" t="s">
        <v>20</v>
      </c>
      <c r="O829" s="3">
        <v>2</v>
      </c>
      <c r="P829" s="9" t="str">
        <f>VLOOKUP(O829,Mapping!$A$9:$B$12,2,0)</f>
        <v>Medium</v>
      </c>
      <c r="Q829" s="3">
        <v>1</v>
      </c>
      <c r="R829" s="9" t="str">
        <f>VLOOKUP(Q829,Mapping!$A$16:$B$20,2,0)</f>
        <v>Entry Level</v>
      </c>
      <c r="S829" s="9" t="s">
        <v>21</v>
      </c>
      <c r="T829" s="3">
        <v>3</v>
      </c>
      <c r="U829" s="9" t="str">
        <f>VLOOKUP(T829,Mapping!$E$9:$F$12,2,0)</f>
        <v>Neutral</v>
      </c>
      <c r="V829" s="9" t="s">
        <v>26</v>
      </c>
      <c r="W829" s="5">
        <v>2703</v>
      </c>
      <c r="X829" s="3">
        <v>1</v>
      </c>
      <c r="Y829" s="9" t="s">
        <v>10</v>
      </c>
      <c r="Z829" s="4">
        <v>14</v>
      </c>
      <c r="AA829" s="24">
        <f>HR_Analytics[[#This Row],[Salary Hike]]/100</f>
        <v>0.14000000000000001</v>
      </c>
      <c r="AB829" s="3">
        <v>3</v>
      </c>
      <c r="AC829" s="9" t="str">
        <f>VLOOKUP(AB829,Mapping!$E$2:$F$3,2,0)</f>
        <v>Excellent</v>
      </c>
      <c r="AD829" s="3">
        <v>4</v>
      </c>
      <c r="AE829" s="9" t="str">
        <f>VLOOKUP(AD829,Mapping!$E$16:$F$19,2,0)</f>
        <v>Satisfied</v>
      </c>
      <c r="AF829" s="3">
        <v>1</v>
      </c>
      <c r="AG829" s="3">
        <v>3</v>
      </c>
      <c r="AH829" s="3" t="str" cm="1">
        <f t="array" ref="AH829">_xlfn.IFS(HR_Analytics[[#This Row],[Total Working Years]]&lt;=2,"0-2",HR_Analytics[[#This Row],[Total Working Years]]&lt;=5,"2-5",HR_Analytics[[#This Row],[Total Working Years]]&lt;=10,"5-10",HR_Analytics[[#This Row],[Total Working Years]]&lt;=20,"10-20",HR_Analytics[[#This Row],[Total Working Years]]&lt;=40,"20-40")</f>
        <v>2-5</v>
      </c>
      <c r="AI829" s="3">
        <v>2</v>
      </c>
      <c r="AJ829" s="3">
        <v>3</v>
      </c>
      <c r="AK829" s="9" t="str">
        <f>VLOOKUP(AJ829,Mapping!$J$10:$K$13,2,0)</f>
        <v>Better</v>
      </c>
      <c r="AL829" s="3">
        <v>3</v>
      </c>
      <c r="AM829" s="3" t="str" cm="1">
        <f t="array" ref="AM829">_xlfn.IFS(HR_Analytics[[#This Row],[Years At Company]]&lt;=2,"0-2",HR_Analytics[[#This Row],[Years At Company]]&lt;=5,"2-5",HR_Analytics[[#This Row],[Years At Company]]&lt;=10,"5-10",HR_Analytics[[#This Row],[Years At Company]]&lt;=20,"10-20",HR_Analytics[[#This Row],[Years At Company]]&lt;=40,"20-40")</f>
        <v>2-5</v>
      </c>
      <c r="AN829" s="3">
        <v>1</v>
      </c>
      <c r="AO829" s="3" t="str" cm="1">
        <f t="array" ref="AO829">_xlfn.IFS(HR_Analytics[[#This Row],[Years In Current Role]]&lt;=2,"0-2",HR_Analytics[[#This Row],[Years In Current Role]]&lt;=5,"2-5",HR_Analytics[[#This Row],[Years In Current Role]]&lt;=10,"5-10",HR_Analytics[[#This Row],[Years In Current Role]]&lt;=15,"10-15",HR_Analytics[[#This Row],[Years In Current Role]]&gt;15,"Above 15")</f>
        <v>0-2</v>
      </c>
      <c r="AP829" s="3">
        <v>0</v>
      </c>
      <c r="AQ829" s="14" t="str" cm="1">
        <f t="array" ref="AQ829">_xlfn.IFS(HR_Analytics[[#This Row],[Years Since Last Promotion]]&lt;=2,"0-2",HR_Analytics[[#This Row],[Years Since Last Promotion]]&lt;=5,"2-5",HR_Analytics[[#This Row],[Years Since Last Promotion]]&lt;=10,"5-10",HR_Analytics[[#This Row],[Years Since Last Promotion]]&lt;=15,"10-15")</f>
        <v>0-2</v>
      </c>
      <c r="AR829" s="14">
        <v>2</v>
      </c>
      <c r="AS829" s="3" t="str" cm="1">
        <f t="array" ref="AS8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30" spans="1:45" x14ac:dyDescent="0.25">
      <c r="A830" s="12">
        <v>18</v>
      </c>
      <c r="B830" s="12" t="str" cm="1">
        <f t="array" ref="B830">_xlfn.IFS(HR_Analytics[[#This Row],[Age]]&lt;=30,"Below 30",HR_Analytics[[#This Row],[Age]]&lt;=40,"30-40",HR_Analytics[[#This Row],[Age]]&lt;=60,"40-60")</f>
        <v>Below 30</v>
      </c>
      <c r="C830" s="9" t="s">
        <v>10</v>
      </c>
      <c r="D830" s="9" t="s">
        <v>29</v>
      </c>
      <c r="E830" s="9" t="s">
        <v>19</v>
      </c>
      <c r="F830" s="3">
        <v>8</v>
      </c>
      <c r="G830" s="3" t="str" cm="1">
        <f t="array" ref="G830">_xlfn.IFS(HR_Analytics[[#This Row],[Distance From Home]]&lt;=5,"1-5",HR_Analytics[[#This Row],[Distance From Home]]&lt;=10,"5-10",HR_Analytics[[#This Row],[Distance From Home]]&lt;=15,"10-15",HR_Analytics[[#This Row],[Distance From Home]]&lt;=20,"15-20",HR_Analytics[[#This Row],[Distance From Home]]&gt;20,"Above 20")</f>
        <v>5-10</v>
      </c>
      <c r="H830" s="3">
        <v>1</v>
      </c>
      <c r="I830" s="9" t="str">
        <f>VLOOKUP(H830,Mapping!$J$2:$K$6,2,0)</f>
        <v>Below College</v>
      </c>
      <c r="J830" s="9" t="s">
        <v>25</v>
      </c>
      <c r="K830" s="3">
        <v>1156</v>
      </c>
      <c r="L830" s="3">
        <v>3</v>
      </c>
      <c r="M830" s="9" t="str">
        <f>VLOOKUP(L830,Mapping!$A$2:$B$5,2,0)</f>
        <v>Neutral</v>
      </c>
      <c r="N830" s="9" t="s">
        <v>20</v>
      </c>
      <c r="O830" s="3">
        <v>3</v>
      </c>
      <c r="P830" s="9" t="str">
        <f>VLOOKUP(O830,Mapping!$A$9:$B$12,2,0)</f>
        <v>High</v>
      </c>
      <c r="Q830" s="3">
        <v>1</v>
      </c>
      <c r="R830" s="9" t="str">
        <f>VLOOKUP(Q830,Mapping!$A$16:$B$20,2,0)</f>
        <v>Entry Level</v>
      </c>
      <c r="S830" s="9" t="s">
        <v>24</v>
      </c>
      <c r="T830" s="3">
        <v>3</v>
      </c>
      <c r="U830" s="9" t="str">
        <f>VLOOKUP(T830,Mapping!$E$9:$F$12,2,0)</f>
        <v>Neutral</v>
      </c>
      <c r="V830" s="9" t="s">
        <v>16</v>
      </c>
      <c r="W830" s="5">
        <v>1904</v>
      </c>
      <c r="X830" s="3">
        <v>1</v>
      </c>
      <c r="Y830" s="9" t="s">
        <v>17</v>
      </c>
      <c r="Z830" s="4">
        <v>12</v>
      </c>
      <c r="AA830" s="24">
        <f>HR_Analytics[[#This Row],[Salary Hike]]/100</f>
        <v>0.12</v>
      </c>
      <c r="AB830" s="3">
        <v>3</v>
      </c>
      <c r="AC830" s="9" t="str">
        <f>VLOOKUP(AB830,Mapping!$E$2:$F$3,2,0)</f>
        <v>Excellent</v>
      </c>
      <c r="AD830" s="3">
        <v>4</v>
      </c>
      <c r="AE830" s="9" t="str">
        <f>VLOOKUP(AD830,Mapping!$E$16:$F$19,2,0)</f>
        <v>Satisfied</v>
      </c>
      <c r="AF830" s="3">
        <v>0</v>
      </c>
      <c r="AG830" s="3">
        <v>0</v>
      </c>
      <c r="AH830" s="3" t="str" cm="1">
        <f t="array" ref="AH830">_xlfn.IFS(HR_Analytics[[#This Row],[Total Working Years]]&lt;=2,"0-2",HR_Analytics[[#This Row],[Total Working Years]]&lt;=5,"2-5",HR_Analytics[[#This Row],[Total Working Years]]&lt;=10,"5-10",HR_Analytics[[#This Row],[Total Working Years]]&lt;=20,"10-20",HR_Analytics[[#This Row],[Total Working Years]]&lt;=40,"20-40")</f>
        <v>0-2</v>
      </c>
      <c r="AI830" s="3">
        <v>0</v>
      </c>
      <c r="AJ830" s="3">
        <v>3</v>
      </c>
      <c r="AK830" s="9" t="str">
        <f>VLOOKUP(AJ830,Mapping!$J$10:$K$13,2,0)</f>
        <v>Better</v>
      </c>
      <c r="AL830" s="3">
        <v>0</v>
      </c>
      <c r="AM830" s="3" t="str" cm="1">
        <f t="array" ref="AM830">_xlfn.IFS(HR_Analytics[[#This Row],[Years At Company]]&lt;=2,"0-2",HR_Analytics[[#This Row],[Years At Company]]&lt;=5,"2-5",HR_Analytics[[#This Row],[Years At Company]]&lt;=10,"5-10",HR_Analytics[[#This Row],[Years At Company]]&lt;=20,"10-20",HR_Analytics[[#This Row],[Years At Company]]&lt;=40,"20-40")</f>
        <v>0-2</v>
      </c>
      <c r="AN830" s="3">
        <v>0</v>
      </c>
      <c r="AO830" s="3" t="str" cm="1">
        <f t="array" ref="AO830">_xlfn.IFS(HR_Analytics[[#This Row],[Years In Current Role]]&lt;=2,"0-2",HR_Analytics[[#This Row],[Years In Current Role]]&lt;=5,"2-5",HR_Analytics[[#This Row],[Years In Current Role]]&lt;=10,"5-10",HR_Analytics[[#This Row],[Years In Current Role]]&lt;=15,"10-15",HR_Analytics[[#This Row],[Years In Current Role]]&gt;15,"Above 15")</f>
        <v>0-2</v>
      </c>
      <c r="AP830" s="3">
        <v>0</v>
      </c>
      <c r="AQ830" s="14" t="str" cm="1">
        <f t="array" ref="AQ830">_xlfn.IFS(HR_Analytics[[#This Row],[Years Since Last Promotion]]&lt;=2,"0-2",HR_Analytics[[#This Row],[Years Since Last Promotion]]&lt;=5,"2-5",HR_Analytics[[#This Row],[Years Since Last Promotion]]&lt;=10,"5-10",HR_Analytics[[#This Row],[Years Since Last Promotion]]&lt;=15,"10-15")</f>
        <v>0-2</v>
      </c>
      <c r="AR830" s="14">
        <v>0</v>
      </c>
      <c r="AS830" s="3" t="str" cm="1">
        <f t="array" ref="AS8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31" spans="1:45" x14ac:dyDescent="0.25">
      <c r="A831" s="12">
        <v>33</v>
      </c>
      <c r="B831" s="12" t="str" cm="1">
        <f t="array" ref="B831">_xlfn.IFS(HR_Analytics[[#This Row],[Age]]&lt;=30,"Below 30",HR_Analytics[[#This Row],[Age]]&lt;=40,"30-40",HR_Analytics[[#This Row],[Age]]&lt;=60,"40-60")</f>
        <v>30-40</v>
      </c>
      <c r="C831" s="9" t="s">
        <v>10</v>
      </c>
      <c r="D831" s="9" t="s">
        <v>11</v>
      </c>
      <c r="E831" s="9" t="s">
        <v>12</v>
      </c>
      <c r="F831" s="3">
        <v>9</v>
      </c>
      <c r="G831" s="3" t="str" cm="1">
        <f t="array" ref="G831">_xlfn.IFS(HR_Analytics[[#This Row],[Distance From Home]]&lt;=5,"1-5",HR_Analytics[[#This Row],[Distance From Home]]&lt;=10,"5-10",HR_Analytics[[#This Row],[Distance From Home]]&lt;=15,"10-15",HR_Analytics[[#This Row],[Distance From Home]]&lt;=20,"15-20",HR_Analytics[[#This Row],[Distance From Home]]&gt;20,"Above 20")</f>
        <v>5-10</v>
      </c>
      <c r="H831" s="3">
        <v>4</v>
      </c>
      <c r="I831" s="9" t="str">
        <f>VLOOKUP(H831,Mapping!$J$2:$K$6,2,0)</f>
        <v>Masters</v>
      </c>
      <c r="J831" s="9" t="s">
        <v>33</v>
      </c>
      <c r="K831" s="3">
        <v>1157</v>
      </c>
      <c r="L831" s="3">
        <v>1</v>
      </c>
      <c r="M831" s="9" t="str">
        <f>VLOOKUP(L831,Mapping!$A$2:$B$5,2,0)</f>
        <v>Very Dissatisfied</v>
      </c>
      <c r="N831" s="9" t="s">
        <v>14</v>
      </c>
      <c r="O831" s="3">
        <v>3</v>
      </c>
      <c r="P831" s="9" t="str">
        <f>VLOOKUP(O831,Mapping!$A$9:$B$12,2,0)</f>
        <v>High</v>
      </c>
      <c r="Q831" s="3">
        <v>2</v>
      </c>
      <c r="R831" s="9" t="str">
        <f>VLOOKUP(Q831,Mapping!$A$16:$B$20,2,0)</f>
        <v>Junior</v>
      </c>
      <c r="S831" s="9" t="s">
        <v>15</v>
      </c>
      <c r="T831" s="3">
        <v>1</v>
      </c>
      <c r="U831" s="9" t="str">
        <f>VLOOKUP(T831,Mapping!$E$9:$F$12,2,0)</f>
        <v>Very Dissatisfied</v>
      </c>
      <c r="V831" s="9" t="s">
        <v>16</v>
      </c>
      <c r="W831" s="5">
        <v>8224</v>
      </c>
      <c r="X831" s="3">
        <v>0</v>
      </c>
      <c r="Y831" s="9" t="s">
        <v>10</v>
      </c>
      <c r="Z831" s="4">
        <v>17</v>
      </c>
      <c r="AA831" s="24">
        <f>HR_Analytics[[#This Row],[Salary Hike]]/100</f>
        <v>0.17</v>
      </c>
      <c r="AB831" s="3">
        <v>3</v>
      </c>
      <c r="AC831" s="9" t="str">
        <f>VLOOKUP(AB831,Mapping!$E$2:$F$3,2,0)</f>
        <v>Excellent</v>
      </c>
      <c r="AD831" s="3">
        <v>1</v>
      </c>
      <c r="AE831" s="9" t="str">
        <f>VLOOKUP(AD831,Mapping!$E$16:$F$19,2,0)</f>
        <v>Very Dissatisfied</v>
      </c>
      <c r="AF831" s="3">
        <v>0</v>
      </c>
      <c r="AG831" s="3">
        <v>6</v>
      </c>
      <c r="AH831" s="3" t="str" cm="1">
        <f t="array" ref="AH831">_xlfn.IFS(HR_Analytics[[#This Row],[Total Working Years]]&lt;=2,"0-2",HR_Analytics[[#This Row],[Total Working Years]]&lt;=5,"2-5",HR_Analytics[[#This Row],[Total Working Years]]&lt;=10,"5-10",HR_Analytics[[#This Row],[Total Working Years]]&lt;=20,"10-20",HR_Analytics[[#This Row],[Total Working Years]]&lt;=40,"20-40")</f>
        <v>5-10</v>
      </c>
      <c r="AI831" s="3">
        <v>3</v>
      </c>
      <c r="AJ831" s="3">
        <v>3</v>
      </c>
      <c r="AK831" s="9" t="str">
        <f>VLOOKUP(AJ831,Mapping!$J$10:$K$13,2,0)</f>
        <v>Better</v>
      </c>
      <c r="AL831" s="3">
        <v>5</v>
      </c>
      <c r="AM831" s="3" t="str" cm="1">
        <f t="array" ref="AM831">_xlfn.IFS(HR_Analytics[[#This Row],[Years At Company]]&lt;=2,"0-2",HR_Analytics[[#This Row],[Years At Company]]&lt;=5,"2-5",HR_Analytics[[#This Row],[Years At Company]]&lt;=10,"5-10",HR_Analytics[[#This Row],[Years At Company]]&lt;=20,"10-20",HR_Analytics[[#This Row],[Years At Company]]&lt;=40,"20-40")</f>
        <v>2-5</v>
      </c>
      <c r="AN831" s="3">
        <v>2</v>
      </c>
      <c r="AO831" s="3" t="str" cm="1">
        <f t="array" ref="AO831">_xlfn.IFS(HR_Analytics[[#This Row],[Years In Current Role]]&lt;=2,"0-2",HR_Analytics[[#This Row],[Years In Current Role]]&lt;=5,"2-5",HR_Analytics[[#This Row],[Years In Current Role]]&lt;=10,"5-10",HR_Analytics[[#This Row],[Years In Current Role]]&lt;=15,"10-15",HR_Analytics[[#This Row],[Years In Current Role]]&gt;15,"Above 15")</f>
        <v>0-2</v>
      </c>
      <c r="AP831" s="3">
        <v>0</v>
      </c>
      <c r="AQ831" s="14" t="str" cm="1">
        <f t="array" ref="AQ831">_xlfn.IFS(HR_Analytics[[#This Row],[Years Since Last Promotion]]&lt;=2,"0-2",HR_Analytics[[#This Row],[Years Since Last Promotion]]&lt;=5,"2-5",HR_Analytics[[#This Row],[Years Since Last Promotion]]&lt;=10,"5-10",HR_Analytics[[#This Row],[Years Since Last Promotion]]&lt;=15,"10-15")</f>
        <v>0-2</v>
      </c>
      <c r="AR831" s="14">
        <v>3</v>
      </c>
      <c r="AS831" s="3" t="str" cm="1">
        <f t="array" ref="AS8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32" spans="1:45" x14ac:dyDescent="0.25">
      <c r="A832" s="12">
        <v>41</v>
      </c>
      <c r="B832" s="12" t="str" cm="1">
        <f t="array" ref="B832">_xlfn.IFS(HR_Analytics[[#This Row],[Age]]&lt;=30,"Below 30",HR_Analytics[[#This Row],[Age]]&lt;=40,"30-40",HR_Analytics[[#This Row],[Age]]&lt;=60,"40-60")</f>
        <v>40-60</v>
      </c>
      <c r="C832" s="9" t="s">
        <v>17</v>
      </c>
      <c r="D832" s="9" t="s">
        <v>11</v>
      </c>
      <c r="E832" s="9" t="s">
        <v>19</v>
      </c>
      <c r="F832" s="3">
        <v>12</v>
      </c>
      <c r="G832" s="3" t="str" cm="1">
        <f t="array" ref="G832">_xlfn.IFS(HR_Analytics[[#This Row],[Distance From Home]]&lt;=5,"1-5",HR_Analytics[[#This Row],[Distance From Home]]&lt;=10,"5-10",HR_Analytics[[#This Row],[Distance From Home]]&lt;=15,"10-15",HR_Analytics[[#This Row],[Distance From Home]]&lt;=20,"15-20",HR_Analytics[[#This Row],[Distance From Home]]&gt;20,"Above 20")</f>
        <v>10-15</v>
      </c>
      <c r="H832" s="3">
        <v>4</v>
      </c>
      <c r="I832" s="9" t="str">
        <f>VLOOKUP(H832,Mapping!$J$2:$K$6,2,0)</f>
        <v>Masters</v>
      </c>
      <c r="J832" s="9" t="s">
        <v>13</v>
      </c>
      <c r="K832" s="3">
        <v>1158</v>
      </c>
      <c r="L832" s="3">
        <v>2</v>
      </c>
      <c r="M832" s="9" t="str">
        <f>VLOOKUP(L832,Mapping!$A$2:$B$5,2,0)</f>
        <v>Dissatisfied</v>
      </c>
      <c r="N832" s="9" t="s">
        <v>20</v>
      </c>
      <c r="O832" s="3">
        <v>3</v>
      </c>
      <c r="P832" s="9" t="str">
        <f>VLOOKUP(O832,Mapping!$A$9:$B$12,2,0)</f>
        <v>High</v>
      </c>
      <c r="Q832" s="3">
        <v>1</v>
      </c>
      <c r="R832" s="9" t="str">
        <f>VLOOKUP(Q832,Mapping!$A$16:$B$20,2,0)</f>
        <v>Entry Level</v>
      </c>
      <c r="S832" s="9" t="s">
        <v>24</v>
      </c>
      <c r="T832" s="3">
        <v>4</v>
      </c>
      <c r="U832" s="9" t="str">
        <f>VLOOKUP(T832,Mapping!$E$9:$F$12,2,0)</f>
        <v>Satisfied</v>
      </c>
      <c r="V832" s="9" t="s">
        <v>22</v>
      </c>
      <c r="W832" s="5">
        <v>4766</v>
      </c>
      <c r="X832" s="3">
        <v>3</v>
      </c>
      <c r="Y832" s="9" t="s">
        <v>10</v>
      </c>
      <c r="Z832" s="4">
        <v>11</v>
      </c>
      <c r="AA832" s="24">
        <f>HR_Analytics[[#This Row],[Salary Hike]]/100</f>
        <v>0.11</v>
      </c>
      <c r="AB832" s="3">
        <v>3</v>
      </c>
      <c r="AC832" s="9" t="str">
        <f>VLOOKUP(AB832,Mapping!$E$2:$F$3,2,0)</f>
        <v>Excellent</v>
      </c>
      <c r="AD832" s="3">
        <v>1</v>
      </c>
      <c r="AE832" s="9" t="str">
        <f>VLOOKUP(AD832,Mapping!$E$16:$F$19,2,0)</f>
        <v>Very Dissatisfied</v>
      </c>
      <c r="AF832" s="3">
        <v>1</v>
      </c>
      <c r="AG832" s="3">
        <v>6</v>
      </c>
      <c r="AH832" s="3" t="str" cm="1">
        <f t="array" ref="AH832">_xlfn.IFS(HR_Analytics[[#This Row],[Total Working Years]]&lt;=2,"0-2",HR_Analytics[[#This Row],[Total Working Years]]&lt;=5,"2-5",HR_Analytics[[#This Row],[Total Working Years]]&lt;=10,"5-10",HR_Analytics[[#This Row],[Total Working Years]]&lt;=20,"10-20",HR_Analytics[[#This Row],[Total Working Years]]&lt;=40,"20-40")</f>
        <v>5-10</v>
      </c>
      <c r="AI832" s="3">
        <v>4</v>
      </c>
      <c r="AJ832" s="3">
        <v>3</v>
      </c>
      <c r="AK832" s="9" t="str">
        <f>VLOOKUP(AJ832,Mapping!$J$10:$K$13,2,0)</f>
        <v>Better</v>
      </c>
      <c r="AL832" s="3">
        <v>1</v>
      </c>
      <c r="AM832" s="3" t="str" cm="1">
        <f t="array" ref="AM832">_xlfn.IFS(HR_Analytics[[#This Row],[Years At Company]]&lt;=2,"0-2",HR_Analytics[[#This Row],[Years At Company]]&lt;=5,"2-5",HR_Analytics[[#This Row],[Years At Company]]&lt;=10,"5-10",HR_Analytics[[#This Row],[Years At Company]]&lt;=20,"10-20",HR_Analytics[[#This Row],[Years At Company]]&lt;=40,"20-40")</f>
        <v>0-2</v>
      </c>
      <c r="AN832" s="3">
        <v>0</v>
      </c>
      <c r="AO832" s="3" t="str" cm="1">
        <f t="array" ref="AO832">_xlfn.IFS(HR_Analytics[[#This Row],[Years In Current Role]]&lt;=2,"0-2",HR_Analytics[[#This Row],[Years In Current Role]]&lt;=5,"2-5",HR_Analytics[[#This Row],[Years In Current Role]]&lt;=10,"5-10",HR_Analytics[[#This Row],[Years In Current Role]]&lt;=15,"10-15",HR_Analytics[[#This Row],[Years In Current Role]]&gt;15,"Above 15")</f>
        <v>0-2</v>
      </c>
      <c r="AP832" s="3">
        <v>0</v>
      </c>
      <c r="AQ832" s="14" t="str" cm="1">
        <f t="array" ref="AQ832">_xlfn.IFS(HR_Analytics[[#This Row],[Years Since Last Promotion]]&lt;=2,"0-2",HR_Analytics[[#This Row],[Years Since Last Promotion]]&lt;=5,"2-5",HR_Analytics[[#This Row],[Years Since Last Promotion]]&lt;=10,"5-10",HR_Analytics[[#This Row],[Years Since Last Promotion]]&lt;=15,"10-15")</f>
        <v>0-2</v>
      </c>
      <c r="AR832" s="14">
        <v>0</v>
      </c>
      <c r="AS832" s="3" t="str" cm="1">
        <f t="array" ref="AS8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33" spans="1:45" x14ac:dyDescent="0.25">
      <c r="A833" s="12">
        <v>31</v>
      </c>
      <c r="B833" s="12" t="str" cm="1">
        <f t="array" ref="B833">_xlfn.IFS(HR_Analytics[[#This Row],[Age]]&lt;=30,"Below 30",HR_Analytics[[#This Row],[Age]]&lt;=40,"30-40",HR_Analytics[[#This Row],[Age]]&lt;=60,"40-60")</f>
        <v>30-40</v>
      </c>
      <c r="C833" s="9" t="s">
        <v>10</v>
      </c>
      <c r="D833" s="9" t="s">
        <v>18</v>
      </c>
      <c r="E833" s="9" t="s">
        <v>19</v>
      </c>
      <c r="F833" s="3">
        <v>15</v>
      </c>
      <c r="G833" s="3" t="str" cm="1">
        <f t="array" ref="G833">_xlfn.IFS(HR_Analytics[[#This Row],[Distance From Home]]&lt;=5,"1-5",HR_Analytics[[#This Row],[Distance From Home]]&lt;=10,"5-10",HR_Analytics[[#This Row],[Distance From Home]]&lt;=15,"10-15",HR_Analytics[[#This Row],[Distance From Home]]&lt;=20,"15-20",HR_Analytics[[#This Row],[Distance From Home]]&gt;20,"Above 20")</f>
        <v>10-15</v>
      </c>
      <c r="H833" s="3">
        <v>3</v>
      </c>
      <c r="I833" s="9" t="str">
        <f>VLOOKUP(H833,Mapping!$J$2:$K$6,2,0)</f>
        <v>Bachelors</v>
      </c>
      <c r="J833" s="9" t="s">
        <v>25</v>
      </c>
      <c r="K833" s="3">
        <v>1160</v>
      </c>
      <c r="L833" s="3">
        <v>3</v>
      </c>
      <c r="M833" s="9" t="str">
        <f>VLOOKUP(L833,Mapping!$A$2:$B$5,2,0)</f>
        <v>Neutral</v>
      </c>
      <c r="N833" s="9" t="s">
        <v>20</v>
      </c>
      <c r="O833" s="3">
        <v>3</v>
      </c>
      <c r="P833" s="9" t="str">
        <f>VLOOKUP(O833,Mapping!$A$9:$B$12,2,0)</f>
        <v>High</v>
      </c>
      <c r="Q833" s="3">
        <v>1</v>
      </c>
      <c r="R833" s="9" t="str">
        <f>VLOOKUP(Q833,Mapping!$A$16:$B$20,2,0)</f>
        <v>Entry Level</v>
      </c>
      <c r="S833" s="9" t="s">
        <v>24</v>
      </c>
      <c r="T833" s="3">
        <v>3</v>
      </c>
      <c r="U833" s="9" t="str">
        <f>VLOOKUP(T833,Mapping!$E$9:$F$12,2,0)</f>
        <v>Neutral</v>
      </c>
      <c r="V833" s="9" t="s">
        <v>22</v>
      </c>
      <c r="W833" s="5">
        <v>2610</v>
      </c>
      <c r="X833" s="3">
        <v>1</v>
      </c>
      <c r="Y833" s="9" t="s">
        <v>17</v>
      </c>
      <c r="Z833" s="4">
        <v>12</v>
      </c>
      <c r="AA833" s="24">
        <f>HR_Analytics[[#This Row],[Salary Hike]]/100</f>
        <v>0.12</v>
      </c>
      <c r="AB833" s="3">
        <v>3</v>
      </c>
      <c r="AC833" s="9" t="str">
        <f>VLOOKUP(AB833,Mapping!$E$2:$F$3,2,0)</f>
        <v>Excellent</v>
      </c>
      <c r="AD833" s="3">
        <v>3</v>
      </c>
      <c r="AE833" s="9" t="str">
        <f>VLOOKUP(AD833,Mapping!$E$16:$F$19,2,0)</f>
        <v>Neutral</v>
      </c>
      <c r="AF833" s="3">
        <v>1</v>
      </c>
      <c r="AG833" s="3">
        <v>2</v>
      </c>
      <c r="AH833" s="3" t="str" cm="1">
        <f t="array" ref="AH833">_xlfn.IFS(HR_Analytics[[#This Row],[Total Working Years]]&lt;=2,"0-2",HR_Analytics[[#This Row],[Total Working Years]]&lt;=5,"2-5",HR_Analytics[[#This Row],[Total Working Years]]&lt;=10,"5-10",HR_Analytics[[#This Row],[Total Working Years]]&lt;=20,"10-20",HR_Analytics[[#This Row],[Total Working Years]]&lt;=40,"20-40")</f>
        <v>0-2</v>
      </c>
      <c r="AI833" s="3">
        <v>5</v>
      </c>
      <c r="AJ833" s="3">
        <v>2</v>
      </c>
      <c r="AK833" s="9" t="str">
        <f>VLOOKUP(AJ833,Mapping!$J$10:$K$13,2,0)</f>
        <v>Good</v>
      </c>
      <c r="AL833" s="3">
        <v>2</v>
      </c>
      <c r="AM833" s="3" t="str" cm="1">
        <f t="array" ref="AM833">_xlfn.IFS(HR_Analytics[[#This Row],[Years At Company]]&lt;=2,"0-2",HR_Analytics[[#This Row],[Years At Company]]&lt;=5,"2-5",HR_Analytics[[#This Row],[Years At Company]]&lt;=10,"5-10",HR_Analytics[[#This Row],[Years At Company]]&lt;=20,"10-20",HR_Analytics[[#This Row],[Years At Company]]&lt;=40,"20-40")</f>
        <v>0-2</v>
      </c>
      <c r="AN833" s="3">
        <v>2</v>
      </c>
      <c r="AO833" s="3" t="str" cm="1">
        <f t="array" ref="AO833">_xlfn.IFS(HR_Analytics[[#This Row],[Years In Current Role]]&lt;=2,"0-2",HR_Analytics[[#This Row],[Years In Current Role]]&lt;=5,"2-5",HR_Analytics[[#This Row],[Years In Current Role]]&lt;=10,"5-10",HR_Analytics[[#This Row],[Years In Current Role]]&lt;=15,"10-15",HR_Analytics[[#This Row],[Years In Current Role]]&gt;15,"Above 15")</f>
        <v>0-2</v>
      </c>
      <c r="AP833" s="3">
        <v>2</v>
      </c>
      <c r="AQ833" s="14" t="str" cm="1">
        <f t="array" ref="AQ833">_xlfn.IFS(HR_Analytics[[#This Row],[Years Since Last Promotion]]&lt;=2,"0-2",HR_Analytics[[#This Row],[Years Since Last Promotion]]&lt;=5,"2-5",HR_Analytics[[#This Row],[Years Since Last Promotion]]&lt;=10,"5-10",HR_Analytics[[#This Row],[Years Since Last Promotion]]&lt;=15,"10-15")</f>
        <v>0-2</v>
      </c>
      <c r="AR833" s="14">
        <v>2</v>
      </c>
      <c r="AS833" s="3" t="str" cm="1">
        <f t="array" ref="AS8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34" spans="1:45" x14ac:dyDescent="0.25">
      <c r="A834" s="12">
        <v>37</v>
      </c>
      <c r="B834" s="12" t="str" cm="1">
        <f t="array" ref="B834">_xlfn.IFS(HR_Analytics[[#This Row],[Age]]&lt;=30,"Below 30",HR_Analytics[[#This Row],[Age]]&lt;=40,"30-40",HR_Analytics[[#This Row],[Age]]&lt;=60,"40-60")</f>
        <v>30-40</v>
      </c>
      <c r="C834" s="9" t="s">
        <v>17</v>
      </c>
      <c r="D834" s="9" t="s">
        <v>11</v>
      </c>
      <c r="E834" s="9" t="s">
        <v>19</v>
      </c>
      <c r="F834" s="3">
        <v>25</v>
      </c>
      <c r="G834" s="3" t="str" cm="1">
        <f t="array" ref="G834">_xlfn.IFS(HR_Analytics[[#This Row],[Distance From Home]]&lt;=5,"1-5",HR_Analytics[[#This Row],[Distance From Home]]&lt;=10,"5-10",HR_Analytics[[#This Row],[Distance From Home]]&lt;=15,"10-15",HR_Analytics[[#This Row],[Distance From Home]]&lt;=20,"15-20",HR_Analytics[[#This Row],[Distance From Home]]&gt;20,"Above 20")</f>
        <v>Above 20</v>
      </c>
      <c r="H834" s="3">
        <v>2</v>
      </c>
      <c r="I834" s="9" t="str">
        <f>VLOOKUP(H834,Mapping!$J$2:$K$6,2,0)</f>
        <v>College</v>
      </c>
      <c r="J834" s="9" t="s">
        <v>25</v>
      </c>
      <c r="K834" s="3">
        <v>1161</v>
      </c>
      <c r="L834" s="3">
        <v>3</v>
      </c>
      <c r="M834" s="9" t="str">
        <f>VLOOKUP(L834,Mapping!$A$2:$B$5,2,0)</f>
        <v>Neutral</v>
      </c>
      <c r="N834" s="9" t="s">
        <v>14</v>
      </c>
      <c r="O834" s="3">
        <v>2</v>
      </c>
      <c r="P834" s="9" t="str">
        <f>VLOOKUP(O834,Mapping!$A$9:$B$12,2,0)</f>
        <v>Medium</v>
      </c>
      <c r="Q834" s="3">
        <v>2</v>
      </c>
      <c r="R834" s="9" t="str">
        <f>VLOOKUP(Q834,Mapping!$A$16:$B$20,2,0)</f>
        <v>Junior</v>
      </c>
      <c r="S834" s="9" t="s">
        <v>28</v>
      </c>
      <c r="T834" s="3">
        <v>4</v>
      </c>
      <c r="U834" s="9" t="str">
        <f>VLOOKUP(T834,Mapping!$E$9:$F$12,2,0)</f>
        <v>Satisfied</v>
      </c>
      <c r="V834" s="9" t="s">
        <v>26</v>
      </c>
      <c r="W834" s="5">
        <v>5731</v>
      </c>
      <c r="X834" s="3">
        <v>7</v>
      </c>
      <c r="Y834" s="9" t="s">
        <v>17</v>
      </c>
      <c r="Z834" s="4">
        <v>13</v>
      </c>
      <c r="AA834" s="24">
        <f>HR_Analytics[[#This Row],[Salary Hike]]/100</f>
        <v>0.13</v>
      </c>
      <c r="AB834" s="3">
        <v>3</v>
      </c>
      <c r="AC834" s="9" t="str">
        <f>VLOOKUP(AB834,Mapping!$E$2:$F$3,2,0)</f>
        <v>Excellent</v>
      </c>
      <c r="AD834" s="3">
        <v>3</v>
      </c>
      <c r="AE834" s="9" t="str">
        <f>VLOOKUP(AD834,Mapping!$E$16:$F$19,2,0)</f>
        <v>Neutral</v>
      </c>
      <c r="AF834" s="3">
        <v>2</v>
      </c>
      <c r="AG834" s="3">
        <v>9</v>
      </c>
      <c r="AH834" s="3" t="str" cm="1">
        <f t="array" ref="AH834">_xlfn.IFS(HR_Analytics[[#This Row],[Total Working Years]]&lt;=2,"0-2",HR_Analytics[[#This Row],[Total Working Years]]&lt;=5,"2-5",HR_Analytics[[#This Row],[Total Working Years]]&lt;=10,"5-10",HR_Analytics[[#This Row],[Total Working Years]]&lt;=20,"10-20",HR_Analytics[[#This Row],[Total Working Years]]&lt;=40,"20-40")</f>
        <v>5-10</v>
      </c>
      <c r="AI834" s="3">
        <v>2</v>
      </c>
      <c r="AJ834" s="3">
        <v>3</v>
      </c>
      <c r="AK834" s="9" t="str">
        <f>VLOOKUP(AJ834,Mapping!$J$10:$K$13,2,0)</f>
        <v>Better</v>
      </c>
      <c r="AL834" s="3">
        <v>6</v>
      </c>
      <c r="AM834" s="3" t="str" cm="1">
        <f t="array" ref="AM834">_xlfn.IFS(HR_Analytics[[#This Row],[Years At Company]]&lt;=2,"0-2",HR_Analytics[[#This Row],[Years At Company]]&lt;=5,"2-5",HR_Analytics[[#This Row],[Years At Company]]&lt;=10,"5-10",HR_Analytics[[#This Row],[Years At Company]]&lt;=20,"10-20",HR_Analytics[[#This Row],[Years At Company]]&lt;=40,"20-40")</f>
        <v>5-10</v>
      </c>
      <c r="AN834" s="3">
        <v>2</v>
      </c>
      <c r="AO834" s="3" t="str" cm="1">
        <f t="array" ref="AO834">_xlfn.IFS(HR_Analytics[[#This Row],[Years In Current Role]]&lt;=2,"0-2",HR_Analytics[[#This Row],[Years In Current Role]]&lt;=5,"2-5",HR_Analytics[[#This Row],[Years In Current Role]]&lt;=10,"5-10",HR_Analytics[[#This Row],[Years In Current Role]]&lt;=15,"10-15",HR_Analytics[[#This Row],[Years In Current Role]]&gt;15,"Above 15")</f>
        <v>0-2</v>
      </c>
      <c r="AP834" s="3">
        <v>1</v>
      </c>
      <c r="AQ834" s="14" t="str" cm="1">
        <f t="array" ref="AQ834">_xlfn.IFS(HR_Analytics[[#This Row],[Years Since Last Promotion]]&lt;=2,"0-2",HR_Analytics[[#This Row],[Years Since Last Promotion]]&lt;=5,"2-5",HR_Analytics[[#This Row],[Years Since Last Promotion]]&lt;=10,"5-10",HR_Analytics[[#This Row],[Years Since Last Promotion]]&lt;=15,"10-15")</f>
        <v>0-2</v>
      </c>
      <c r="AR834" s="14">
        <v>3</v>
      </c>
      <c r="AS834" s="3" t="str" cm="1">
        <f t="array" ref="AS8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35" spans="1:45" x14ac:dyDescent="0.25">
      <c r="A835" s="12">
        <v>27</v>
      </c>
      <c r="B835" s="12" t="str" cm="1">
        <f t="array" ref="B835">_xlfn.IFS(HR_Analytics[[#This Row],[Age]]&lt;=30,"Below 30",HR_Analytics[[#This Row],[Age]]&lt;=40,"30-40",HR_Analytics[[#This Row],[Age]]&lt;=60,"40-60")</f>
        <v>Below 30</v>
      </c>
      <c r="C835" s="9" t="s">
        <v>17</v>
      </c>
      <c r="D835" s="9" t="s">
        <v>11</v>
      </c>
      <c r="E835" s="9" t="s">
        <v>19</v>
      </c>
      <c r="F835" s="3">
        <v>6</v>
      </c>
      <c r="G835" s="3" t="str" cm="1">
        <f t="array" ref="G835">_xlfn.IFS(HR_Analytics[[#This Row],[Distance From Home]]&lt;=5,"1-5",HR_Analytics[[#This Row],[Distance From Home]]&lt;=10,"5-10",HR_Analytics[[#This Row],[Distance From Home]]&lt;=15,"10-15",HR_Analytics[[#This Row],[Distance From Home]]&lt;=20,"15-20",HR_Analytics[[#This Row],[Distance From Home]]&gt;20,"Above 20")</f>
        <v>5-10</v>
      </c>
      <c r="H835" s="3">
        <v>3</v>
      </c>
      <c r="I835" s="9" t="str">
        <f>VLOOKUP(H835,Mapping!$J$2:$K$6,2,0)</f>
        <v>Bachelors</v>
      </c>
      <c r="J835" s="9" t="s">
        <v>13</v>
      </c>
      <c r="K835" s="3">
        <v>1162</v>
      </c>
      <c r="L835" s="3">
        <v>4</v>
      </c>
      <c r="M835" s="9" t="str">
        <f>VLOOKUP(L835,Mapping!$A$2:$B$5,2,0)</f>
        <v>Satisfied</v>
      </c>
      <c r="N835" s="9" t="s">
        <v>20</v>
      </c>
      <c r="O835" s="3">
        <v>2</v>
      </c>
      <c r="P835" s="9" t="str">
        <f>VLOOKUP(O835,Mapping!$A$9:$B$12,2,0)</f>
        <v>Medium</v>
      </c>
      <c r="Q835" s="3">
        <v>1</v>
      </c>
      <c r="R835" s="9" t="str">
        <f>VLOOKUP(Q835,Mapping!$A$16:$B$20,2,0)</f>
        <v>Entry Level</v>
      </c>
      <c r="S835" s="9" t="s">
        <v>21</v>
      </c>
      <c r="T835" s="3">
        <v>3</v>
      </c>
      <c r="U835" s="9" t="str">
        <f>VLOOKUP(T835,Mapping!$E$9:$F$12,2,0)</f>
        <v>Neutral</v>
      </c>
      <c r="V835" s="9" t="s">
        <v>22</v>
      </c>
      <c r="W835" s="5">
        <v>2539</v>
      </c>
      <c r="X835" s="3">
        <v>1</v>
      </c>
      <c r="Y835" s="9" t="s">
        <v>17</v>
      </c>
      <c r="Z835" s="4">
        <v>13</v>
      </c>
      <c r="AA835" s="24">
        <f>HR_Analytics[[#This Row],[Salary Hike]]/100</f>
        <v>0.13</v>
      </c>
      <c r="AB835" s="3">
        <v>3</v>
      </c>
      <c r="AC835" s="9" t="str">
        <f>VLOOKUP(AB835,Mapping!$E$2:$F$3,2,0)</f>
        <v>Excellent</v>
      </c>
      <c r="AD835" s="3">
        <v>3</v>
      </c>
      <c r="AE835" s="9" t="str">
        <f>VLOOKUP(AD835,Mapping!$E$16:$F$19,2,0)</f>
        <v>Neutral</v>
      </c>
      <c r="AF835" s="3">
        <v>1</v>
      </c>
      <c r="AG835" s="3">
        <v>4</v>
      </c>
      <c r="AH835" s="3" t="str" cm="1">
        <f t="array" ref="AH835">_xlfn.IFS(HR_Analytics[[#This Row],[Total Working Years]]&lt;=2,"0-2",HR_Analytics[[#This Row],[Total Working Years]]&lt;=5,"2-5",HR_Analytics[[#This Row],[Total Working Years]]&lt;=10,"5-10",HR_Analytics[[#This Row],[Total Working Years]]&lt;=20,"10-20",HR_Analytics[[#This Row],[Total Working Years]]&lt;=40,"20-40")</f>
        <v>2-5</v>
      </c>
      <c r="AI835" s="3">
        <v>0</v>
      </c>
      <c r="AJ835" s="3">
        <v>3</v>
      </c>
      <c r="AK835" s="9" t="str">
        <f>VLOOKUP(AJ835,Mapping!$J$10:$K$13,2,0)</f>
        <v>Better</v>
      </c>
      <c r="AL835" s="3">
        <v>4</v>
      </c>
      <c r="AM835" s="3" t="str" cm="1">
        <f t="array" ref="AM835">_xlfn.IFS(HR_Analytics[[#This Row],[Years At Company]]&lt;=2,"0-2",HR_Analytics[[#This Row],[Years At Company]]&lt;=5,"2-5",HR_Analytics[[#This Row],[Years At Company]]&lt;=10,"5-10",HR_Analytics[[#This Row],[Years At Company]]&lt;=20,"10-20",HR_Analytics[[#This Row],[Years At Company]]&lt;=40,"20-40")</f>
        <v>2-5</v>
      </c>
      <c r="AN835" s="3">
        <v>2</v>
      </c>
      <c r="AO835" s="3" t="str" cm="1">
        <f t="array" ref="AO835">_xlfn.IFS(HR_Analytics[[#This Row],[Years In Current Role]]&lt;=2,"0-2",HR_Analytics[[#This Row],[Years In Current Role]]&lt;=5,"2-5",HR_Analytics[[#This Row],[Years In Current Role]]&lt;=10,"5-10",HR_Analytics[[#This Row],[Years In Current Role]]&lt;=15,"10-15",HR_Analytics[[#This Row],[Years In Current Role]]&gt;15,"Above 15")</f>
        <v>0-2</v>
      </c>
      <c r="AP835" s="3">
        <v>2</v>
      </c>
      <c r="AQ835" s="14" t="str" cm="1">
        <f t="array" ref="AQ835">_xlfn.IFS(HR_Analytics[[#This Row],[Years Since Last Promotion]]&lt;=2,"0-2",HR_Analytics[[#This Row],[Years Since Last Promotion]]&lt;=5,"2-5",HR_Analytics[[#This Row],[Years Since Last Promotion]]&lt;=10,"5-10",HR_Analytics[[#This Row],[Years Since Last Promotion]]&lt;=15,"10-15")</f>
        <v>0-2</v>
      </c>
      <c r="AR835" s="14">
        <v>2</v>
      </c>
      <c r="AS835" s="3" t="str" cm="1">
        <f t="array" ref="AS8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36" spans="1:45" x14ac:dyDescent="0.25">
      <c r="A836" s="12">
        <v>34</v>
      </c>
      <c r="B836" s="12" t="str" cm="1">
        <f t="array" ref="B836">_xlfn.IFS(HR_Analytics[[#This Row],[Age]]&lt;=30,"Below 30",HR_Analytics[[#This Row],[Age]]&lt;=40,"30-40",HR_Analytics[[#This Row],[Age]]&lt;=60,"40-60")</f>
        <v>30-40</v>
      </c>
      <c r="C836" s="9" t="s">
        <v>17</v>
      </c>
      <c r="D836" s="9" t="s">
        <v>11</v>
      </c>
      <c r="E836" s="9" t="s">
        <v>12</v>
      </c>
      <c r="F836" s="3">
        <v>9</v>
      </c>
      <c r="G836" s="3" t="str" cm="1">
        <f t="array" ref="G836">_xlfn.IFS(HR_Analytics[[#This Row],[Distance From Home]]&lt;=5,"1-5",HR_Analytics[[#This Row],[Distance From Home]]&lt;=10,"5-10",HR_Analytics[[#This Row],[Distance From Home]]&lt;=15,"10-15",HR_Analytics[[#This Row],[Distance From Home]]&lt;=20,"15-20",HR_Analytics[[#This Row],[Distance From Home]]&gt;20,"Above 20")</f>
        <v>5-10</v>
      </c>
      <c r="H836" s="3">
        <v>1</v>
      </c>
      <c r="I836" s="9" t="str">
        <f>VLOOKUP(H836,Mapping!$J$2:$K$6,2,0)</f>
        <v>Below College</v>
      </c>
      <c r="J836" s="9" t="s">
        <v>13</v>
      </c>
      <c r="K836" s="3">
        <v>1163</v>
      </c>
      <c r="L836" s="3">
        <v>2</v>
      </c>
      <c r="M836" s="9" t="str">
        <f>VLOOKUP(L836,Mapping!$A$2:$B$5,2,0)</f>
        <v>Dissatisfied</v>
      </c>
      <c r="N836" s="9" t="s">
        <v>14</v>
      </c>
      <c r="O836" s="3">
        <v>3</v>
      </c>
      <c r="P836" s="9" t="str">
        <f>VLOOKUP(O836,Mapping!$A$9:$B$12,2,0)</f>
        <v>High</v>
      </c>
      <c r="Q836" s="3">
        <v>2</v>
      </c>
      <c r="R836" s="9" t="str">
        <f>VLOOKUP(Q836,Mapping!$A$16:$B$20,2,0)</f>
        <v>Junior</v>
      </c>
      <c r="S836" s="9" t="s">
        <v>15</v>
      </c>
      <c r="T836" s="3">
        <v>3</v>
      </c>
      <c r="U836" s="9" t="str">
        <f>VLOOKUP(T836,Mapping!$E$9:$F$12,2,0)</f>
        <v>Neutral</v>
      </c>
      <c r="V836" s="9" t="s">
        <v>22</v>
      </c>
      <c r="W836" s="5">
        <v>5714</v>
      </c>
      <c r="X836" s="3">
        <v>1</v>
      </c>
      <c r="Y836" s="9" t="s">
        <v>17</v>
      </c>
      <c r="Z836" s="4">
        <v>20</v>
      </c>
      <c r="AA836" s="24">
        <f>HR_Analytics[[#This Row],[Salary Hike]]/100</f>
        <v>0.2</v>
      </c>
      <c r="AB836" s="3">
        <v>4</v>
      </c>
      <c r="AC836" s="9" t="str">
        <f>VLOOKUP(AB836,Mapping!$E$2:$F$3,2,0)</f>
        <v>Outstanding</v>
      </c>
      <c r="AD836" s="3">
        <v>1</v>
      </c>
      <c r="AE836" s="9" t="str">
        <f>VLOOKUP(AD836,Mapping!$E$16:$F$19,2,0)</f>
        <v>Very Dissatisfied</v>
      </c>
      <c r="AF836" s="3">
        <v>0</v>
      </c>
      <c r="AG836" s="3">
        <v>6</v>
      </c>
      <c r="AH836" s="3" t="str" cm="1">
        <f t="array" ref="AH836">_xlfn.IFS(HR_Analytics[[#This Row],[Total Working Years]]&lt;=2,"0-2",HR_Analytics[[#This Row],[Total Working Years]]&lt;=5,"2-5",HR_Analytics[[#This Row],[Total Working Years]]&lt;=10,"5-10",HR_Analytics[[#This Row],[Total Working Years]]&lt;=20,"10-20",HR_Analytics[[#This Row],[Total Working Years]]&lt;=40,"20-40")</f>
        <v>5-10</v>
      </c>
      <c r="AI836" s="3">
        <v>3</v>
      </c>
      <c r="AJ836" s="3">
        <v>2</v>
      </c>
      <c r="AK836" s="9" t="str">
        <f>VLOOKUP(AJ836,Mapping!$J$10:$K$13,2,0)</f>
        <v>Good</v>
      </c>
      <c r="AL836" s="3">
        <v>6</v>
      </c>
      <c r="AM836" s="3" t="str" cm="1">
        <f t="array" ref="AM836">_xlfn.IFS(HR_Analytics[[#This Row],[Years At Company]]&lt;=2,"0-2",HR_Analytics[[#This Row],[Years At Company]]&lt;=5,"2-5",HR_Analytics[[#This Row],[Years At Company]]&lt;=10,"5-10",HR_Analytics[[#This Row],[Years At Company]]&lt;=20,"10-20",HR_Analytics[[#This Row],[Years At Company]]&lt;=40,"20-40")</f>
        <v>5-10</v>
      </c>
      <c r="AN836" s="3">
        <v>5</v>
      </c>
      <c r="AO836" s="3" t="str" cm="1">
        <f t="array" ref="AO836">_xlfn.IFS(HR_Analytics[[#This Row],[Years In Current Role]]&lt;=2,"0-2",HR_Analytics[[#This Row],[Years In Current Role]]&lt;=5,"2-5",HR_Analytics[[#This Row],[Years In Current Role]]&lt;=10,"5-10",HR_Analytics[[#This Row],[Years In Current Role]]&lt;=15,"10-15",HR_Analytics[[#This Row],[Years In Current Role]]&gt;15,"Above 15")</f>
        <v>2-5</v>
      </c>
      <c r="AP836" s="3">
        <v>1</v>
      </c>
      <c r="AQ836" s="14" t="str" cm="1">
        <f t="array" ref="AQ836">_xlfn.IFS(HR_Analytics[[#This Row],[Years Since Last Promotion]]&lt;=2,"0-2",HR_Analytics[[#This Row],[Years Since Last Promotion]]&lt;=5,"2-5",HR_Analytics[[#This Row],[Years Since Last Promotion]]&lt;=10,"5-10",HR_Analytics[[#This Row],[Years Since Last Promotion]]&lt;=15,"10-15")</f>
        <v>0-2</v>
      </c>
      <c r="AR836" s="14">
        <v>3</v>
      </c>
      <c r="AS836" s="3" t="str" cm="1">
        <f t="array" ref="AS8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37" spans="1:45" x14ac:dyDescent="0.25">
      <c r="A837" s="12">
        <v>35</v>
      </c>
      <c r="B837" s="12" t="str" cm="1">
        <f t="array" ref="B837">_xlfn.IFS(HR_Analytics[[#This Row],[Age]]&lt;=30,"Below 30",HR_Analytics[[#This Row],[Age]]&lt;=40,"30-40",HR_Analytics[[#This Row],[Age]]&lt;=60,"40-60")</f>
        <v>30-40</v>
      </c>
      <c r="C837" s="9" t="s">
        <v>17</v>
      </c>
      <c r="D837" s="9" t="s">
        <v>11</v>
      </c>
      <c r="E837" s="9" t="s">
        <v>35</v>
      </c>
      <c r="F837" s="3">
        <v>8</v>
      </c>
      <c r="G837" s="3" t="str" cm="1">
        <f t="array" ref="G837">_xlfn.IFS(HR_Analytics[[#This Row],[Distance From Home]]&lt;=5,"1-5",HR_Analytics[[#This Row],[Distance From Home]]&lt;=10,"5-10",HR_Analytics[[#This Row],[Distance From Home]]&lt;=15,"10-15",HR_Analytics[[#This Row],[Distance From Home]]&lt;=20,"15-20",HR_Analytics[[#This Row],[Distance From Home]]&gt;20,"Above 20")</f>
        <v>5-10</v>
      </c>
      <c r="H837" s="3">
        <v>4</v>
      </c>
      <c r="I837" s="9" t="str">
        <f>VLOOKUP(H837,Mapping!$J$2:$K$6,2,0)</f>
        <v>Masters</v>
      </c>
      <c r="J837" s="9" t="s">
        <v>34</v>
      </c>
      <c r="K837" s="3">
        <v>1164</v>
      </c>
      <c r="L837" s="3">
        <v>3</v>
      </c>
      <c r="M837" s="9" t="str">
        <f>VLOOKUP(L837,Mapping!$A$2:$B$5,2,0)</f>
        <v>Neutral</v>
      </c>
      <c r="N837" s="9" t="s">
        <v>20</v>
      </c>
      <c r="O837" s="3">
        <v>3</v>
      </c>
      <c r="P837" s="9" t="str">
        <f>VLOOKUP(O837,Mapping!$A$9:$B$12,2,0)</f>
        <v>High</v>
      </c>
      <c r="Q837" s="3">
        <v>1</v>
      </c>
      <c r="R837" s="9" t="str">
        <f>VLOOKUP(Q837,Mapping!$A$16:$B$20,2,0)</f>
        <v>Entry Level</v>
      </c>
      <c r="S837" s="9" t="s">
        <v>35</v>
      </c>
      <c r="T837" s="3">
        <v>3</v>
      </c>
      <c r="U837" s="9" t="str">
        <f>VLOOKUP(T837,Mapping!$E$9:$F$12,2,0)</f>
        <v>Neutral</v>
      </c>
      <c r="V837" s="9" t="s">
        <v>16</v>
      </c>
      <c r="W837" s="5">
        <v>4323</v>
      </c>
      <c r="X837" s="3">
        <v>1</v>
      </c>
      <c r="Y837" s="9" t="s">
        <v>17</v>
      </c>
      <c r="Z837" s="4">
        <v>17</v>
      </c>
      <c r="AA837" s="24">
        <f>HR_Analytics[[#This Row],[Salary Hike]]/100</f>
        <v>0.17</v>
      </c>
      <c r="AB837" s="3">
        <v>3</v>
      </c>
      <c r="AC837" s="9" t="str">
        <f>VLOOKUP(AB837,Mapping!$E$2:$F$3,2,0)</f>
        <v>Excellent</v>
      </c>
      <c r="AD837" s="3">
        <v>2</v>
      </c>
      <c r="AE837" s="9" t="str">
        <f>VLOOKUP(AD837,Mapping!$E$16:$F$19,2,0)</f>
        <v>Dissatisfied</v>
      </c>
      <c r="AF837" s="3">
        <v>0</v>
      </c>
      <c r="AG837" s="3">
        <v>6</v>
      </c>
      <c r="AH837" s="3" t="str" cm="1">
        <f t="array" ref="AH837">_xlfn.IFS(HR_Analytics[[#This Row],[Total Working Years]]&lt;=2,"0-2",HR_Analytics[[#This Row],[Total Working Years]]&lt;=5,"2-5",HR_Analytics[[#This Row],[Total Working Years]]&lt;=10,"5-10",HR_Analytics[[#This Row],[Total Working Years]]&lt;=20,"10-20",HR_Analytics[[#This Row],[Total Working Years]]&lt;=40,"20-40")</f>
        <v>5-10</v>
      </c>
      <c r="AI837" s="3">
        <v>2</v>
      </c>
      <c r="AJ837" s="3">
        <v>1</v>
      </c>
      <c r="AK837" s="9" t="str">
        <f>VLOOKUP(AJ837,Mapping!$J$10:$K$13,2,0)</f>
        <v>Bad</v>
      </c>
      <c r="AL837" s="3">
        <v>5</v>
      </c>
      <c r="AM837" s="3" t="str" cm="1">
        <f t="array" ref="AM837">_xlfn.IFS(HR_Analytics[[#This Row],[Years At Company]]&lt;=2,"0-2",HR_Analytics[[#This Row],[Years At Company]]&lt;=5,"2-5",HR_Analytics[[#This Row],[Years At Company]]&lt;=10,"5-10",HR_Analytics[[#This Row],[Years At Company]]&lt;=20,"10-20",HR_Analytics[[#This Row],[Years At Company]]&lt;=40,"20-40")</f>
        <v>2-5</v>
      </c>
      <c r="AN837" s="3">
        <v>4</v>
      </c>
      <c r="AO837" s="3" t="str" cm="1">
        <f t="array" ref="AO837">_xlfn.IFS(HR_Analytics[[#This Row],[Years In Current Role]]&lt;=2,"0-2",HR_Analytics[[#This Row],[Years In Current Role]]&lt;=5,"2-5",HR_Analytics[[#This Row],[Years In Current Role]]&lt;=10,"5-10",HR_Analytics[[#This Row],[Years In Current Role]]&lt;=15,"10-15",HR_Analytics[[#This Row],[Years In Current Role]]&gt;15,"Above 15")</f>
        <v>2-5</v>
      </c>
      <c r="AP837" s="3">
        <v>1</v>
      </c>
      <c r="AQ837" s="14" t="str" cm="1">
        <f t="array" ref="AQ837">_xlfn.IFS(HR_Analytics[[#This Row],[Years Since Last Promotion]]&lt;=2,"0-2",HR_Analytics[[#This Row],[Years Since Last Promotion]]&lt;=5,"2-5",HR_Analytics[[#This Row],[Years Since Last Promotion]]&lt;=10,"5-10",HR_Analytics[[#This Row],[Years Since Last Promotion]]&lt;=15,"10-15")</f>
        <v>0-2</v>
      </c>
      <c r="AR837" s="14">
        <v>4</v>
      </c>
      <c r="AS837" s="3" t="str" cm="1">
        <f t="array" ref="AS8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38" spans="1:45" x14ac:dyDescent="0.25">
      <c r="A838" s="12">
        <v>29</v>
      </c>
      <c r="B838" s="12" t="str" cm="1">
        <f t="array" ref="B838">_xlfn.IFS(HR_Analytics[[#This Row],[Age]]&lt;=30,"Below 30",HR_Analytics[[#This Row],[Age]]&lt;=40,"30-40",HR_Analytics[[#This Row],[Age]]&lt;=60,"40-60")</f>
        <v>Below 30</v>
      </c>
      <c r="C838" s="9" t="s">
        <v>10</v>
      </c>
      <c r="D838" s="9" t="s">
        <v>11</v>
      </c>
      <c r="E838" s="9" t="s">
        <v>12</v>
      </c>
      <c r="F838" s="3">
        <v>23</v>
      </c>
      <c r="G838" s="3" t="str" cm="1">
        <f t="array" ref="G838">_xlfn.IFS(HR_Analytics[[#This Row],[Distance From Home]]&lt;=5,"1-5",HR_Analytics[[#This Row],[Distance From Home]]&lt;=10,"5-10",HR_Analytics[[#This Row],[Distance From Home]]&lt;=15,"10-15",HR_Analytics[[#This Row],[Distance From Home]]&lt;=20,"15-20",HR_Analytics[[#This Row],[Distance From Home]]&gt;20,"Above 20")</f>
        <v>Above 20</v>
      </c>
      <c r="H838" s="3">
        <v>1</v>
      </c>
      <c r="I838" s="9" t="str">
        <f>VLOOKUP(H838,Mapping!$J$2:$K$6,2,0)</f>
        <v>Below College</v>
      </c>
      <c r="J838" s="9" t="s">
        <v>13</v>
      </c>
      <c r="K838" s="3">
        <v>1165</v>
      </c>
      <c r="L838" s="3">
        <v>4</v>
      </c>
      <c r="M838" s="9" t="str">
        <f>VLOOKUP(L838,Mapping!$A$2:$B$5,2,0)</f>
        <v>Satisfied</v>
      </c>
      <c r="N838" s="9" t="s">
        <v>14</v>
      </c>
      <c r="O838" s="3">
        <v>2</v>
      </c>
      <c r="P838" s="9" t="str">
        <f>VLOOKUP(O838,Mapping!$A$9:$B$12,2,0)</f>
        <v>Medium</v>
      </c>
      <c r="Q838" s="3">
        <v>3</v>
      </c>
      <c r="R838" s="9" t="str">
        <f>VLOOKUP(Q838,Mapping!$A$16:$B$20,2,0)</f>
        <v>Mid Level</v>
      </c>
      <c r="S838" s="9" t="s">
        <v>15</v>
      </c>
      <c r="T838" s="3">
        <v>1</v>
      </c>
      <c r="U838" s="9" t="str">
        <f>VLOOKUP(T838,Mapping!$E$9:$F$12,2,0)</f>
        <v>Very Dissatisfied</v>
      </c>
      <c r="V838" s="9" t="s">
        <v>22</v>
      </c>
      <c r="W838" s="5">
        <v>7336</v>
      </c>
      <c r="X838" s="3">
        <v>1</v>
      </c>
      <c r="Y838" s="9" t="s">
        <v>17</v>
      </c>
      <c r="Z838" s="4">
        <v>13</v>
      </c>
      <c r="AA838" s="24">
        <f>HR_Analytics[[#This Row],[Salary Hike]]/100</f>
        <v>0.13</v>
      </c>
      <c r="AB838" s="3">
        <v>3</v>
      </c>
      <c r="AC838" s="9" t="str">
        <f>VLOOKUP(AB838,Mapping!$E$2:$F$3,2,0)</f>
        <v>Excellent</v>
      </c>
      <c r="AD838" s="3">
        <v>1</v>
      </c>
      <c r="AE838" s="9" t="str">
        <f>VLOOKUP(AD838,Mapping!$E$16:$F$19,2,0)</f>
        <v>Very Dissatisfied</v>
      </c>
      <c r="AF838" s="3">
        <v>1</v>
      </c>
      <c r="AG838" s="3">
        <v>11</v>
      </c>
      <c r="AH838" s="3" t="str" cm="1">
        <f t="array" ref="AH838">_xlfn.IFS(HR_Analytics[[#This Row],[Total Working Years]]&lt;=2,"0-2",HR_Analytics[[#This Row],[Total Working Years]]&lt;=5,"2-5",HR_Analytics[[#This Row],[Total Working Years]]&lt;=10,"5-10",HR_Analytics[[#This Row],[Total Working Years]]&lt;=20,"10-20",HR_Analytics[[#This Row],[Total Working Years]]&lt;=40,"20-40")</f>
        <v>10-20</v>
      </c>
      <c r="AI838" s="3">
        <v>3</v>
      </c>
      <c r="AJ838" s="3">
        <v>1</v>
      </c>
      <c r="AK838" s="9" t="str">
        <f>VLOOKUP(AJ838,Mapping!$J$10:$K$13,2,0)</f>
        <v>Bad</v>
      </c>
      <c r="AL838" s="3">
        <v>11</v>
      </c>
      <c r="AM838" s="3" t="str" cm="1">
        <f t="array" ref="AM838">_xlfn.IFS(HR_Analytics[[#This Row],[Years At Company]]&lt;=2,"0-2",HR_Analytics[[#This Row],[Years At Company]]&lt;=5,"2-5",HR_Analytics[[#This Row],[Years At Company]]&lt;=10,"5-10",HR_Analytics[[#This Row],[Years At Company]]&lt;=20,"10-20",HR_Analytics[[#This Row],[Years At Company]]&lt;=40,"20-40")</f>
        <v>10-20</v>
      </c>
      <c r="AN838" s="3">
        <v>8</v>
      </c>
      <c r="AO838" s="3" t="str" cm="1">
        <f t="array" ref="AO838">_xlfn.IFS(HR_Analytics[[#This Row],[Years In Current Role]]&lt;=2,"0-2",HR_Analytics[[#This Row],[Years In Current Role]]&lt;=5,"2-5",HR_Analytics[[#This Row],[Years In Current Role]]&lt;=10,"5-10",HR_Analytics[[#This Row],[Years In Current Role]]&lt;=15,"10-15",HR_Analytics[[#This Row],[Years In Current Role]]&gt;15,"Above 15")</f>
        <v>5-10</v>
      </c>
      <c r="AP838" s="3">
        <v>3</v>
      </c>
      <c r="AQ838" s="14" t="str" cm="1">
        <f t="array" ref="AQ838">_xlfn.IFS(HR_Analytics[[#This Row],[Years Since Last Promotion]]&lt;=2,"0-2",HR_Analytics[[#This Row],[Years Since Last Promotion]]&lt;=5,"2-5",HR_Analytics[[#This Row],[Years Since Last Promotion]]&lt;=10,"5-10",HR_Analytics[[#This Row],[Years Since Last Promotion]]&lt;=15,"10-15")</f>
        <v>2-5</v>
      </c>
      <c r="AR838" s="14">
        <v>10</v>
      </c>
      <c r="AS838" s="3" t="str" cm="1">
        <f t="array" ref="AS8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39" spans="1:45" x14ac:dyDescent="0.25">
      <c r="A839" s="12">
        <v>40</v>
      </c>
      <c r="B839" s="12" t="str" cm="1">
        <f t="array" ref="B839">_xlfn.IFS(HR_Analytics[[#This Row],[Age]]&lt;=30,"Below 30",HR_Analytics[[#This Row],[Age]]&lt;=40,"30-40",HR_Analytics[[#This Row],[Age]]&lt;=60,"40-60")</f>
        <v>30-40</v>
      </c>
      <c r="C839" s="9" t="s">
        <v>17</v>
      </c>
      <c r="D839" s="9" t="s">
        <v>18</v>
      </c>
      <c r="E839" s="9" t="s">
        <v>19</v>
      </c>
      <c r="F839" s="3">
        <v>9</v>
      </c>
      <c r="G839" s="3" t="str" cm="1">
        <f t="array" ref="G839">_xlfn.IFS(HR_Analytics[[#This Row],[Distance From Home]]&lt;=5,"1-5",HR_Analytics[[#This Row],[Distance From Home]]&lt;=10,"5-10",HR_Analytics[[#This Row],[Distance From Home]]&lt;=15,"10-15",HR_Analytics[[#This Row],[Distance From Home]]&lt;=20,"15-20",HR_Analytics[[#This Row],[Distance From Home]]&gt;20,"Above 20")</f>
        <v>5-10</v>
      </c>
      <c r="H839" s="3">
        <v>4</v>
      </c>
      <c r="I839" s="9" t="str">
        <f>VLOOKUP(H839,Mapping!$J$2:$K$6,2,0)</f>
        <v>Masters</v>
      </c>
      <c r="J839" s="9" t="s">
        <v>25</v>
      </c>
      <c r="K839" s="3">
        <v>1166</v>
      </c>
      <c r="L839" s="3">
        <v>2</v>
      </c>
      <c r="M839" s="9" t="str">
        <f>VLOOKUP(L839,Mapping!$A$2:$B$5,2,0)</f>
        <v>Dissatisfied</v>
      </c>
      <c r="N839" s="9" t="s">
        <v>14</v>
      </c>
      <c r="O839" s="3">
        <v>3</v>
      </c>
      <c r="P839" s="9" t="str">
        <f>VLOOKUP(O839,Mapping!$A$9:$B$12,2,0)</f>
        <v>High</v>
      </c>
      <c r="Q839" s="3">
        <v>3</v>
      </c>
      <c r="R839" s="9" t="str">
        <f>VLOOKUP(Q839,Mapping!$A$16:$B$20,2,0)</f>
        <v>Mid Level</v>
      </c>
      <c r="S839" s="9" t="s">
        <v>32</v>
      </c>
      <c r="T839" s="3">
        <v>3</v>
      </c>
      <c r="U839" s="9" t="str">
        <f>VLOOKUP(T839,Mapping!$E$9:$F$12,2,0)</f>
        <v>Neutral</v>
      </c>
      <c r="V839" s="9" t="s">
        <v>16</v>
      </c>
      <c r="W839" s="5">
        <v>13499</v>
      </c>
      <c r="X839" s="3">
        <v>9</v>
      </c>
      <c r="Y839" s="9" t="s">
        <v>17</v>
      </c>
      <c r="Z839" s="4">
        <v>17</v>
      </c>
      <c r="AA839" s="24">
        <f>HR_Analytics[[#This Row],[Salary Hike]]/100</f>
        <v>0.17</v>
      </c>
      <c r="AB839" s="3">
        <v>3</v>
      </c>
      <c r="AC839" s="9" t="str">
        <f>VLOOKUP(AB839,Mapping!$E$2:$F$3,2,0)</f>
        <v>Excellent</v>
      </c>
      <c r="AD839" s="3">
        <v>3</v>
      </c>
      <c r="AE839" s="9" t="str">
        <f>VLOOKUP(AD839,Mapping!$E$16:$F$19,2,0)</f>
        <v>Neutral</v>
      </c>
      <c r="AF839" s="3">
        <v>0</v>
      </c>
      <c r="AG839" s="3">
        <v>20</v>
      </c>
      <c r="AH839" s="3" t="str" cm="1">
        <f t="array" ref="AH839">_xlfn.IFS(HR_Analytics[[#This Row],[Total Working Years]]&lt;=2,"0-2",HR_Analytics[[#This Row],[Total Working Years]]&lt;=5,"2-5",HR_Analytics[[#This Row],[Total Working Years]]&lt;=10,"5-10",HR_Analytics[[#This Row],[Total Working Years]]&lt;=20,"10-20",HR_Analytics[[#This Row],[Total Working Years]]&lt;=40,"20-40")</f>
        <v>10-20</v>
      </c>
      <c r="AI839" s="3">
        <v>3</v>
      </c>
      <c r="AJ839" s="3">
        <v>2</v>
      </c>
      <c r="AK839" s="9" t="str">
        <f>VLOOKUP(AJ839,Mapping!$J$10:$K$13,2,0)</f>
        <v>Good</v>
      </c>
      <c r="AL839" s="3">
        <v>18</v>
      </c>
      <c r="AM839" s="3" t="str" cm="1">
        <f t="array" ref="AM839">_xlfn.IFS(HR_Analytics[[#This Row],[Years At Company]]&lt;=2,"0-2",HR_Analytics[[#This Row],[Years At Company]]&lt;=5,"2-5",HR_Analytics[[#This Row],[Years At Company]]&lt;=10,"5-10",HR_Analytics[[#This Row],[Years At Company]]&lt;=20,"10-20",HR_Analytics[[#This Row],[Years At Company]]&lt;=40,"20-40")</f>
        <v>10-20</v>
      </c>
      <c r="AN839" s="3">
        <v>7</v>
      </c>
      <c r="AO839" s="3" t="str" cm="1">
        <f t="array" ref="AO839">_xlfn.IFS(HR_Analytics[[#This Row],[Years In Current Role]]&lt;=2,"0-2",HR_Analytics[[#This Row],[Years In Current Role]]&lt;=5,"2-5",HR_Analytics[[#This Row],[Years In Current Role]]&lt;=10,"5-10",HR_Analytics[[#This Row],[Years In Current Role]]&lt;=15,"10-15",HR_Analytics[[#This Row],[Years In Current Role]]&gt;15,"Above 15")</f>
        <v>5-10</v>
      </c>
      <c r="AP839" s="3">
        <v>2</v>
      </c>
      <c r="AQ839" s="14" t="str" cm="1">
        <f t="array" ref="AQ839">_xlfn.IFS(HR_Analytics[[#This Row],[Years Since Last Promotion]]&lt;=2,"0-2",HR_Analytics[[#This Row],[Years Since Last Promotion]]&lt;=5,"2-5",HR_Analytics[[#This Row],[Years Since Last Promotion]]&lt;=10,"5-10",HR_Analytics[[#This Row],[Years Since Last Promotion]]&lt;=15,"10-15")</f>
        <v>0-2</v>
      </c>
      <c r="AR839" s="14">
        <v>13</v>
      </c>
      <c r="AS839" s="3" t="str" cm="1">
        <f t="array" ref="AS8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840" spans="1:45" x14ac:dyDescent="0.25">
      <c r="A840" s="12">
        <v>42</v>
      </c>
      <c r="B840" s="12" t="str" cm="1">
        <f t="array" ref="B840">_xlfn.IFS(HR_Analytics[[#This Row],[Age]]&lt;=30,"Below 30",HR_Analytics[[#This Row],[Age]]&lt;=40,"30-40",HR_Analytics[[#This Row],[Age]]&lt;=60,"40-60")</f>
        <v>40-60</v>
      </c>
      <c r="C840" s="9" t="s">
        <v>10</v>
      </c>
      <c r="D840" s="9" t="s">
        <v>18</v>
      </c>
      <c r="E840" s="9" t="s">
        <v>12</v>
      </c>
      <c r="F840" s="3">
        <v>12</v>
      </c>
      <c r="G840" s="3" t="str" cm="1">
        <f t="array" ref="G840">_xlfn.IFS(HR_Analytics[[#This Row],[Distance From Home]]&lt;=5,"1-5",HR_Analytics[[#This Row],[Distance From Home]]&lt;=10,"5-10",HR_Analytics[[#This Row],[Distance From Home]]&lt;=15,"10-15",HR_Analytics[[#This Row],[Distance From Home]]&lt;=20,"15-20",HR_Analytics[[#This Row],[Distance From Home]]&gt;20,"Above 20")</f>
        <v>10-15</v>
      </c>
      <c r="H840" s="3">
        <v>3</v>
      </c>
      <c r="I840" s="9" t="str">
        <f>VLOOKUP(H840,Mapping!$J$2:$K$6,2,0)</f>
        <v>Bachelors</v>
      </c>
      <c r="J840" s="9" t="s">
        <v>13</v>
      </c>
      <c r="K840" s="3">
        <v>1167</v>
      </c>
      <c r="L840" s="3">
        <v>3</v>
      </c>
      <c r="M840" s="9" t="str">
        <f>VLOOKUP(L840,Mapping!$A$2:$B$5,2,0)</f>
        <v>Neutral</v>
      </c>
      <c r="N840" s="9" t="s">
        <v>20</v>
      </c>
      <c r="O840" s="3">
        <v>3</v>
      </c>
      <c r="P840" s="9" t="str">
        <f>VLOOKUP(O840,Mapping!$A$9:$B$12,2,0)</f>
        <v>High</v>
      </c>
      <c r="Q840" s="3">
        <v>4</v>
      </c>
      <c r="R840" s="9" t="str">
        <f>VLOOKUP(Q840,Mapping!$A$16:$B$20,2,0)</f>
        <v>Senior</v>
      </c>
      <c r="S840" s="9" t="s">
        <v>15</v>
      </c>
      <c r="T840" s="3">
        <v>1</v>
      </c>
      <c r="U840" s="9" t="str">
        <f>VLOOKUP(T840,Mapping!$E$9:$F$12,2,0)</f>
        <v>Very Dissatisfied</v>
      </c>
      <c r="V840" s="9" t="s">
        <v>16</v>
      </c>
      <c r="W840" s="5">
        <v>13758</v>
      </c>
      <c r="X840" s="3">
        <v>0</v>
      </c>
      <c r="Y840" s="9" t="s">
        <v>10</v>
      </c>
      <c r="Z840" s="4">
        <v>12</v>
      </c>
      <c r="AA840" s="24">
        <f>HR_Analytics[[#This Row],[Salary Hike]]/100</f>
        <v>0.12</v>
      </c>
      <c r="AB840" s="3">
        <v>3</v>
      </c>
      <c r="AC840" s="9" t="str">
        <f>VLOOKUP(AB840,Mapping!$E$2:$F$3,2,0)</f>
        <v>Excellent</v>
      </c>
      <c r="AD840" s="3">
        <v>2</v>
      </c>
      <c r="AE840" s="9" t="str">
        <f>VLOOKUP(AD840,Mapping!$E$16:$F$19,2,0)</f>
        <v>Dissatisfied</v>
      </c>
      <c r="AF840" s="3">
        <v>0</v>
      </c>
      <c r="AG840" s="3">
        <v>22</v>
      </c>
      <c r="AH840" s="3" t="str" cm="1">
        <f t="array" ref="AH840">_xlfn.IFS(HR_Analytics[[#This Row],[Total Working Years]]&lt;=2,"0-2",HR_Analytics[[#This Row],[Total Working Years]]&lt;=5,"2-5",HR_Analytics[[#This Row],[Total Working Years]]&lt;=10,"5-10",HR_Analytics[[#This Row],[Total Working Years]]&lt;=20,"10-20",HR_Analytics[[#This Row],[Total Working Years]]&lt;=40,"20-40")</f>
        <v>20-40</v>
      </c>
      <c r="AI840" s="3">
        <v>2</v>
      </c>
      <c r="AJ840" s="3">
        <v>2</v>
      </c>
      <c r="AK840" s="9" t="str">
        <f>VLOOKUP(AJ840,Mapping!$J$10:$K$13,2,0)</f>
        <v>Good</v>
      </c>
      <c r="AL840" s="3">
        <v>21</v>
      </c>
      <c r="AM840" s="3" t="str" cm="1">
        <f t="array" ref="AM840">_xlfn.IFS(HR_Analytics[[#This Row],[Years At Company]]&lt;=2,"0-2",HR_Analytics[[#This Row],[Years At Company]]&lt;=5,"2-5",HR_Analytics[[#This Row],[Years At Company]]&lt;=10,"5-10",HR_Analytics[[#This Row],[Years At Company]]&lt;=20,"10-20",HR_Analytics[[#This Row],[Years At Company]]&lt;=40,"20-40")</f>
        <v>20-40</v>
      </c>
      <c r="AN840" s="3">
        <v>9</v>
      </c>
      <c r="AO840" s="3" t="str" cm="1">
        <f t="array" ref="AO840">_xlfn.IFS(HR_Analytics[[#This Row],[Years In Current Role]]&lt;=2,"0-2",HR_Analytics[[#This Row],[Years In Current Role]]&lt;=5,"2-5",HR_Analytics[[#This Row],[Years In Current Role]]&lt;=10,"5-10",HR_Analytics[[#This Row],[Years In Current Role]]&lt;=15,"10-15",HR_Analytics[[#This Row],[Years In Current Role]]&gt;15,"Above 15")</f>
        <v>5-10</v>
      </c>
      <c r="AP840" s="3">
        <v>13</v>
      </c>
      <c r="AQ840" s="14" t="str" cm="1">
        <f t="array" ref="AQ840">_xlfn.IFS(HR_Analytics[[#This Row],[Years Since Last Promotion]]&lt;=2,"0-2",HR_Analytics[[#This Row],[Years Since Last Promotion]]&lt;=5,"2-5",HR_Analytics[[#This Row],[Years Since Last Promotion]]&lt;=10,"5-10",HR_Analytics[[#This Row],[Years Since Last Promotion]]&lt;=15,"10-15")</f>
        <v>10-15</v>
      </c>
      <c r="AR840" s="14">
        <v>14</v>
      </c>
      <c r="AS840" s="3" t="str" cm="1">
        <f t="array" ref="AS8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841" spans="1:45" x14ac:dyDescent="0.25">
      <c r="A841" s="12">
        <v>42</v>
      </c>
      <c r="B841" s="12" t="str" cm="1">
        <f t="array" ref="B841">_xlfn.IFS(HR_Analytics[[#This Row],[Age]]&lt;=30,"Below 30",HR_Analytics[[#This Row],[Age]]&lt;=40,"30-40",HR_Analytics[[#This Row],[Age]]&lt;=60,"40-60")</f>
        <v>40-60</v>
      </c>
      <c r="C841" s="9" t="s">
        <v>17</v>
      </c>
      <c r="D841" s="9" t="s">
        <v>11</v>
      </c>
      <c r="E841" s="9" t="s">
        <v>12</v>
      </c>
      <c r="F841" s="3">
        <v>4</v>
      </c>
      <c r="G841" s="3" t="str" cm="1">
        <f t="array" ref="G841">_xlfn.IFS(HR_Analytics[[#This Row],[Distance From Home]]&lt;=5,"1-5",HR_Analytics[[#This Row],[Distance From Home]]&lt;=10,"5-10",HR_Analytics[[#This Row],[Distance From Home]]&lt;=15,"10-15",HR_Analytics[[#This Row],[Distance From Home]]&lt;=20,"15-20",HR_Analytics[[#This Row],[Distance From Home]]&gt;20,"Above 20")</f>
        <v>1-5</v>
      </c>
      <c r="H841" s="3">
        <v>4</v>
      </c>
      <c r="I841" s="9" t="str">
        <f>VLOOKUP(H841,Mapping!$J$2:$K$6,2,0)</f>
        <v>Masters</v>
      </c>
      <c r="J841" s="9" t="s">
        <v>33</v>
      </c>
      <c r="K841" s="3">
        <v>1171</v>
      </c>
      <c r="L841" s="3">
        <v>2</v>
      </c>
      <c r="M841" s="9" t="str">
        <f>VLOOKUP(L841,Mapping!$A$2:$B$5,2,0)</f>
        <v>Dissatisfied</v>
      </c>
      <c r="N841" s="9" t="s">
        <v>20</v>
      </c>
      <c r="O841" s="3">
        <v>3</v>
      </c>
      <c r="P841" s="9" t="str">
        <f>VLOOKUP(O841,Mapping!$A$9:$B$12,2,0)</f>
        <v>High</v>
      </c>
      <c r="Q841" s="3">
        <v>2</v>
      </c>
      <c r="R841" s="9" t="str">
        <f>VLOOKUP(Q841,Mapping!$A$16:$B$20,2,0)</f>
        <v>Junior</v>
      </c>
      <c r="S841" s="9" t="s">
        <v>15</v>
      </c>
      <c r="T841" s="3">
        <v>1</v>
      </c>
      <c r="U841" s="9" t="str">
        <f>VLOOKUP(T841,Mapping!$E$9:$F$12,2,0)</f>
        <v>Very Dissatisfied</v>
      </c>
      <c r="V841" s="9" t="s">
        <v>16</v>
      </c>
      <c r="W841" s="5">
        <v>5155</v>
      </c>
      <c r="X841" s="3">
        <v>7</v>
      </c>
      <c r="Y841" s="9" t="s">
        <v>17</v>
      </c>
      <c r="Z841" s="4">
        <v>13</v>
      </c>
      <c r="AA841" s="24">
        <f>HR_Analytics[[#This Row],[Salary Hike]]/100</f>
        <v>0.13</v>
      </c>
      <c r="AB841" s="3">
        <v>3</v>
      </c>
      <c r="AC841" s="9" t="str">
        <f>VLOOKUP(AB841,Mapping!$E$2:$F$3,2,0)</f>
        <v>Excellent</v>
      </c>
      <c r="AD841" s="3">
        <v>4</v>
      </c>
      <c r="AE841" s="9" t="str">
        <f>VLOOKUP(AD841,Mapping!$E$16:$F$19,2,0)</f>
        <v>Satisfied</v>
      </c>
      <c r="AF841" s="3">
        <v>0</v>
      </c>
      <c r="AG841" s="3">
        <v>9</v>
      </c>
      <c r="AH841" s="3" t="str" cm="1">
        <f t="array" ref="AH841">_xlfn.IFS(HR_Analytics[[#This Row],[Total Working Years]]&lt;=2,"0-2",HR_Analytics[[#This Row],[Total Working Years]]&lt;=5,"2-5",HR_Analytics[[#This Row],[Total Working Years]]&lt;=10,"5-10",HR_Analytics[[#This Row],[Total Working Years]]&lt;=20,"10-20",HR_Analytics[[#This Row],[Total Working Years]]&lt;=40,"20-40")</f>
        <v>5-10</v>
      </c>
      <c r="AI841" s="3">
        <v>3</v>
      </c>
      <c r="AJ841" s="3">
        <v>4</v>
      </c>
      <c r="AK841" s="9" t="str">
        <f>VLOOKUP(AJ841,Mapping!$J$10:$K$13,2,0)</f>
        <v>Best</v>
      </c>
      <c r="AL841" s="3">
        <v>6</v>
      </c>
      <c r="AM841" s="3" t="str" cm="1">
        <f t="array" ref="AM841">_xlfn.IFS(HR_Analytics[[#This Row],[Years At Company]]&lt;=2,"0-2",HR_Analytics[[#This Row],[Years At Company]]&lt;=5,"2-5",HR_Analytics[[#This Row],[Years At Company]]&lt;=10,"5-10",HR_Analytics[[#This Row],[Years At Company]]&lt;=20,"10-20",HR_Analytics[[#This Row],[Years At Company]]&lt;=40,"20-40")</f>
        <v>5-10</v>
      </c>
      <c r="AN841" s="3">
        <v>4</v>
      </c>
      <c r="AO841" s="3" t="str" cm="1">
        <f t="array" ref="AO841">_xlfn.IFS(HR_Analytics[[#This Row],[Years In Current Role]]&lt;=2,"0-2",HR_Analytics[[#This Row],[Years In Current Role]]&lt;=5,"2-5",HR_Analytics[[#This Row],[Years In Current Role]]&lt;=10,"5-10",HR_Analytics[[#This Row],[Years In Current Role]]&lt;=15,"10-15",HR_Analytics[[#This Row],[Years In Current Role]]&gt;15,"Above 15")</f>
        <v>2-5</v>
      </c>
      <c r="AP841" s="3">
        <v>1</v>
      </c>
      <c r="AQ841" s="14" t="str" cm="1">
        <f t="array" ref="AQ841">_xlfn.IFS(HR_Analytics[[#This Row],[Years Since Last Promotion]]&lt;=2,"0-2",HR_Analytics[[#This Row],[Years Since Last Promotion]]&lt;=5,"2-5",HR_Analytics[[#This Row],[Years Since Last Promotion]]&lt;=10,"5-10",HR_Analytics[[#This Row],[Years Since Last Promotion]]&lt;=15,"10-15")</f>
        <v>0-2</v>
      </c>
      <c r="AR841" s="14">
        <v>5</v>
      </c>
      <c r="AS841" s="3" t="str" cm="1">
        <f t="array" ref="AS8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42" spans="1:45" x14ac:dyDescent="0.25">
      <c r="A842" s="12">
        <v>35</v>
      </c>
      <c r="B842" s="12" t="str" cm="1">
        <f t="array" ref="B842">_xlfn.IFS(HR_Analytics[[#This Row],[Age]]&lt;=30,"Below 30",HR_Analytics[[#This Row],[Age]]&lt;=40,"30-40",HR_Analytics[[#This Row],[Age]]&lt;=60,"40-60")</f>
        <v>30-40</v>
      </c>
      <c r="C842" s="9" t="s">
        <v>17</v>
      </c>
      <c r="D842" s="9" t="s">
        <v>11</v>
      </c>
      <c r="E842" s="9" t="s">
        <v>19</v>
      </c>
      <c r="F842" s="3">
        <v>1</v>
      </c>
      <c r="G842" s="3" t="str" cm="1">
        <f t="array" ref="G842">_xlfn.IFS(HR_Analytics[[#This Row],[Distance From Home]]&lt;=5,"1-5",HR_Analytics[[#This Row],[Distance From Home]]&lt;=10,"5-10",HR_Analytics[[#This Row],[Distance From Home]]&lt;=15,"10-15",HR_Analytics[[#This Row],[Distance From Home]]&lt;=20,"15-20",HR_Analytics[[#This Row],[Distance From Home]]&gt;20,"Above 20")</f>
        <v>1-5</v>
      </c>
      <c r="H842" s="3">
        <v>4</v>
      </c>
      <c r="I842" s="9" t="str">
        <f>VLOOKUP(H842,Mapping!$J$2:$K$6,2,0)</f>
        <v>Masters</v>
      </c>
      <c r="J842" s="9" t="s">
        <v>25</v>
      </c>
      <c r="K842" s="3">
        <v>1172</v>
      </c>
      <c r="L842" s="3">
        <v>4</v>
      </c>
      <c r="M842" s="9" t="str">
        <f>VLOOKUP(L842,Mapping!$A$2:$B$5,2,0)</f>
        <v>Satisfied</v>
      </c>
      <c r="N842" s="9" t="s">
        <v>20</v>
      </c>
      <c r="O842" s="3">
        <v>2</v>
      </c>
      <c r="P842" s="9" t="str">
        <f>VLOOKUP(O842,Mapping!$A$9:$B$12,2,0)</f>
        <v>Medium</v>
      </c>
      <c r="Q842" s="3">
        <v>1</v>
      </c>
      <c r="R842" s="9" t="str">
        <f>VLOOKUP(Q842,Mapping!$A$16:$B$20,2,0)</f>
        <v>Entry Level</v>
      </c>
      <c r="S842" s="9" t="s">
        <v>24</v>
      </c>
      <c r="T842" s="3">
        <v>3</v>
      </c>
      <c r="U842" s="9" t="str">
        <f>VLOOKUP(T842,Mapping!$E$9:$F$12,2,0)</f>
        <v>Neutral</v>
      </c>
      <c r="V842" s="9" t="s">
        <v>22</v>
      </c>
      <c r="W842" s="5">
        <v>2258</v>
      </c>
      <c r="X842" s="3">
        <v>6</v>
      </c>
      <c r="Y842" s="9" t="s">
        <v>17</v>
      </c>
      <c r="Z842" s="4">
        <v>12</v>
      </c>
      <c r="AA842" s="24">
        <f>HR_Analytics[[#This Row],[Salary Hike]]/100</f>
        <v>0.12</v>
      </c>
      <c r="AB842" s="3">
        <v>3</v>
      </c>
      <c r="AC842" s="9" t="str">
        <f>VLOOKUP(AB842,Mapping!$E$2:$F$3,2,0)</f>
        <v>Excellent</v>
      </c>
      <c r="AD842" s="3">
        <v>2</v>
      </c>
      <c r="AE842" s="9" t="str">
        <f>VLOOKUP(AD842,Mapping!$E$16:$F$19,2,0)</f>
        <v>Dissatisfied</v>
      </c>
      <c r="AF842" s="3">
        <v>1</v>
      </c>
      <c r="AG842" s="3">
        <v>10</v>
      </c>
      <c r="AH842" s="3" t="str" cm="1">
        <f t="array" ref="AH842">_xlfn.IFS(HR_Analytics[[#This Row],[Total Working Years]]&lt;=2,"0-2",HR_Analytics[[#This Row],[Total Working Years]]&lt;=5,"2-5",HR_Analytics[[#This Row],[Total Working Years]]&lt;=10,"5-10",HR_Analytics[[#This Row],[Total Working Years]]&lt;=20,"10-20",HR_Analytics[[#This Row],[Total Working Years]]&lt;=40,"20-40")</f>
        <v>5-10</v>
      </c>
      <c r="AI842" s="3">
        <v>2</v>
      </c>
      <c r="AJ842" s="3">
        <v>3</v>
      </c>
      <c r="AK842" s="9" t="str">
        <f>VLOOKUP(AJ842,Mapping!$J$10:$K$13,2,0)</f>
        <v>Better</v>
      </c>
      <c r="AL842" s="3">
        <v>8</v>
      </c>
      <c r="AM842" s="3" t="str" cm="1">
        <f t="array" ref="AM842">_xlfn.IFS(HR_Analytics[[#This Row],[Years At Company]]&lt;=2,"0-2",HR_Analytics[[#This Row],[Years At Company]]&lt;=5,"2-5",HR_Analytics[[#This Row],[Years At Company]]&lt;=10,"5-10",HR_Analytics[[#This Row],[Years At Company]]&lt;=20,"10-20",HR_Analytics[[#This Row],[Years At Company]]&lt;=40,"20-40")</f>
        <v>5-10</v>
      </c>
      <c r="AN842" s="3">
        <v>0</v>
      </c>
      <c r="AO842" s="3" t="str" cm="1">
        <f t="array" ref="AO842">_xlfn.IFS(HR_Analytics[[#This Row],[Years In Current Role]]&lt;=2,"0-2",HR_Analytics[[#This Row],[Years In Current Role]]&lt;=5,"2-5",HR_Analytics[[#This Row],[Years In Current Role]]&lt;=10,"5-10",HR_Analytics[[#This Row],[Years In Current Role]]&lt;=15,"10-15",HR_Analytics[[#This Row],[Years In Current Role]]&gt;15,"Above 15")</f>
        <v>0-2</v>
      </c>
      <c r="AP842" s="3">
        <v>1</v>
      </c>
      <c r="AQ842" s="14" t="str" cm="1">
        <f t="array" ref="AQ842">_xlfn.IFS(HR_Analytics[[#This Row],[Years Since Last Promotion]]&lt;=2,"0-2",HR_Analytics[[#This Row],[Years Since Last Promotion]]&lt;=5,"2-5",HR_Analytics[[#This Row],[Years Since Last Promotion]]&lt;=10,"5-10",HR_Analytics[[#This Row],[Years Since Last Promotion]]&lt;=15,"10-15")</f>
        <v>0-2</v>
      </c>
      <c r="AR842" s="14">
        <v>7</v>
      </c>
      <c r="AS842" s="3" t="str" cm="1">
        <f t="array" ref="AS8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43" spans="1:45" x14ac:dyDescent="0.25">
      <c r="A843" s="12">
        <v>24</v>
      </c>
      <c r="B843" s="12" t="str" cm="1">
        <f t="array" ref="B843">_xlfn.IFS(HR_Analytics[[#This Row],[Age]]&lt;=30,"Below 30",HR_Analytics[[#This Row],[Age]]&lt;=40,"30-40",HR_Analytics[[#This Row],[Age]]&lt;=60,"40-60")</f>
        <v>Below 30</v>
      </c>
      <c r="C843" s="9" t="s">
        <v>17</v>
      </c>
      <c r="D843" s="9" t="s">
        <v>11</v>
      </c>
      <c r="E843" s="9" t="s">
        <v>19</v>
      </c>
      <c r="F843" s="3">
        <v>24</v>
      </c>
      <c r="G843" s="3" t="str" cm="1">
        <f t="array" ref="G843">_xlfn.IFS(HR_Analytics[[#This Row],[Distance From Home]]&lt;=5,"1-5",HR_Analytics[[#This Row],[Distance From Home]]&lt;=10,"5-10",HR_Analytics[[#This Row],[Distance From Home]]&lt;=15,"10-15",HR_Analytics[[#This Row],[Distance From Home]]&lt;=20,"15-20",HR_Analytics[[#This Row],[Distance From Home]]&gt;20,"Above 20")</f>
        <v>Above 20</v>
      </c>
      <c r="H843" s="3">
        <v>3</v>
      </c>
      <c r="I843" s="9" t="str">
        <f>VLOOKUP(H843,Mapping!$J$2:$K$6,2,0)</f>
        <v>Bachelors</v>
      </c>
      <c r="J843" s="9" t="s">
        <v>25</v>
      </c>
      <c r="K843" s="3">
        <v>1173</v>
      </c>
      <c r="L843" s="3">
        <v>4</v>
      </c>
      <c r="M843" s="9" t="str">
        <f>VLOOKUP(L843,Mapping!$A$2:$B$5,2,0)</f>
        <v>Satisfied</v>
      </c>
      <c r="N843" s="9" t="s">
        <v>20</v>
      </c>
      <c r="O843" s="3">
        <v>3</v>
      </c>
      <c r="P843" s="9" t="str">
        <f>VLOOKUP(O843,Mapping!$A$9:$B$12,2,0)</f>
        <v>High</v>
      </c>
      <c r="Q843" s="3">
        <v>1</v>
      </c>
      <c r="R843" s="9" t="str">
        <f>VLOOKUP(Q843,Mapping!$A$16:$B$20,2,0)</f>
        <v>Entry Level</v>
      </c>
      <c r="S843" s="9" t="s">
        <v>24</v>
      </c>
      <c r="T843" s="3">
        <v>2</v>
      </c>
      <c r="U843" s="9" t="str">
        <f>VLOOKUP(T843,Mapping!$E$9:$F$12,2,0)</f>
        <v>Dissatisfied</v>
      </c>
      <c r="V843" s="9" t="s">
        <v>16</v>
      </c>
      <c r="W843" s="5">
        <v>3597</v>
      </c>
      <c r="X843" s="3">
        <v>8</v>
      </c>
      <c r="Y843" s="9" t="s">
        <v>17</v>
      </c>
      <c r="Z843" s="4">
        <v>22</v>
      </c>
      <c r="AA843" s="24">
        <f>HR_Analytics[[#This Row],[Salary Hike]]/100</f>
        <v>0.22</v>
      </c>
      <c r="AB843" s="3">
        <v>4</v>
      </c>
      <c r="AC843" s="9" t="str">
        <f>VLOOKUP(AB843,Mapping!$E$2:$F$3,2,0)</f>
        <v>Outstanding</v>
      </c>
      <c r="AD843" s="3">
        <v>4</v>
      </c>
      <c r="AE843" s="9" t="str">
        <f>VLOOKUP(AD843,Mapping!$E$16:$F$19,2,0)</f>
        <v>Satisfied</v>
      </c>
      <c r="AF843" s="3">
        <v>0</v>
      </c>
      <c r="AG843" s="3">
        <v>6</v>
      </c>
      <c r="AH843" s="3" t="str" cm="1">
        <f t="array" ref="AH843">_xlfn.IFS(HR_Analytics[[#This Row],[Total Working Years]]&lt;=2,"0-2",HR_Analytics[[#This Row],[Total Working Years]]&lt;=5,"2-5",HR_Analytics[[#This Row],[Total Working Years]]&lt;=10,"5-10",HR_Analytics[[#This Row],[Total Working Years]]&lt;=20,"10-20",HR_Analytics[[#This Row],[Total Working Years]]&lt;=40,"20-40")</f>
        <v>5-10</v>
      </c>
      <c r="AI843" s="3">
        <v>2</v>
      </c>
      <c r="AJ843" s="3">
        <v>3</v>
      </c>
      <c r="AK843" s="9" t="str">
        <f>VLOOKUP(AJ843,Mapping!$J$10:$K$13,2,0)</f>
        <v>Better</v>
      </c>
      <c r="AL843" s="3">
        <v>4</v>
      </c>
      <c r="AM843" s="3" t="str" cm="1">
        <f t="array" ref="AM843">_xlfn.IFS(HR_Analytics[[#This Row],[Years At Company]]&lt;=2,"0-2",HR_Analytics[[#This Row],[Years At Company]]&lt;=5,"2-5",HR_Analytics[[#This Row],[Years At Company]]&lt;=10,"5-10",HR_Analytics[[#This Row],[Years At Company]]&lt;=20,"10-20",HR_Analytics[[#This Row],[Years At Company]]&lt;=40,"20-40")</f>
        <v>2-5</v>
      </c>
      <c r="AN843" s="3">
        <v>3</v>
      </c>
      <c r="AO843" s="3" t="str" cm="1">
        <f t="array" ref="AO843">_xlfn.IFS(HR_Analytics[[#This Row],[Years In Current Role]]&lt;=2,"0-2",HR_Analytics[[#This Row],[Years In Current Role]]&lt;=5,"2-5",HR_Analytics[[#This Row],[Years In Current Role]]&lt;=10,"5-10",HR_Analytics[[#This Row],[Years In Current Role]]&lt;=15,"10-15",HR_Analytics[[#This Row],[Years In Current Role]]&gt;15,"Above 15")</f>
        <v>2-5</v>
      </c>
      <c r="AP843" s="3">
        <v>1</v>
      </c>
      <c r="AQ843" s="14" t="str" cm="1">
        <f t="array" ref="AQ843">_xlfn.IFS(HR_Analytics[[#This Row],[Years Since Last Promotion]]&lt;=2,"0-2",HR_Analytics[[#This Row],[Years Since Last Promotion]]&lt;=5,"2-5",HR_Analytics[[#This Row],[Years Since Last Promotion]]&lt;=10,"5-10",HR_Analytics[[#This Row],[Years Since Last Promotion]]&lt;=15,"10-15")</f>
        <v>0-2</v>
      </c>
      <c r="AR843" s="14">
        <v>2</v>
      </c>
      <c r="AS843" s="3" t="str" cm="1">
        <f t="array" ref="AS8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44" spans="1:45" x14ac:dyDescent="0.25">
      <c r="A844" s="12">
        <v>28</v>
      </c>
      <c r="B844" s="12" t="str" cm="1">
        <f t="array" ref="B844">_xlfn.IFS(HR_Analytics[[#This Row],[Age]]&lt;=30,"Below 30",HR_Analytics[[#This Row],[Age]]&lt;=40,"30-40",HR_Analytics[[#This Row],[Age]]&lt;=60,"40-60")</f>
        <v>Below 30</v>
      </c>
      <c r="C844" s="9" t="s">
        <v>10</v>
      </c>
      <c r="D844" s="9" t="s">
        <v>11</v>
      </c>
      <c r="E844" s="9" t="s">
        <v>19</v>
      </c>
      <c r="F844" s="3">
        <v>12</v>
      </c>
      <c r="G844" s="3" t="str" cm="1">
        <f t="array" ref="G844">_xlfn.IFS(HR_Analytics[[#This Row],[Distance From Home]]&lt;=5,"1-5",HR_Analytics[[#This Row],[Distance From Home]]&lt;=10,"5-10",HR_Analytics[[#This Row],[Distance From Home]]&lt;=15,"10-15",HR_Analytics[[#This Row],[Distance From Home]]&lt;=20,"15-20",HR_Analytics[[#This Row],[Distance From Home]]&gt;20,"Above 20")</f>
        <v>10-15</v>
      </c>
      <c r="H844" s="3">
        <v>1</v>
      </c>
      <c r="I844" s="9" t="str">
        <f>VLOOKUP(H844,Mapping!$J$2:$K$6,2,0)</f>
        <v>Below College</v>
      </c>
      <c r="J844" s="9" t="s">
        <v>13</v>
      </c>
      <c r="K844" s="3">
        <v>1175</v>
      </c>
      <c r="L844" s="3">
        <v>3</v>
      </c>
      <c r="M844" s="9" t="str">
        <f>VLOOKUP(L844,Mapping!$A$2:$B$5,2,0)</f>
        <v>Neutral</v>
      </c>
      <c r="N844" s="9" t="s">
        <v>14</v>
      </c>
      <c r="O844" s="3">
        <v>3</v>
      </c>
      <c r="P844" s="9" t="str">
        <f>VLOOKUP(O844,Mapping!$A$9:$B$12,2,0)</f>
        <v>High</v>
      </c>
      <c r="Q844" s="3">
        <v>1</v>
      </c>
      <c r="R844" s="9" t="str">
        <f>VLOOKUP(Q844,Mapping!$A$16:$B$20,2,0)</f>
        <v>Entry Level</v>
      </c>
      <c r="S844" s="9" t="s">
        <v>24</v>
      </c>
      <c r="T844" s="3">
        <v>4</v>
      </c>
      <c r="U844" s="9" t="str">
        <f>VLOOKUP(T844,Mapping!$E$9:$F$12,2,0)</f>
        <v>Satisfied</v>
      </c>
      <c r="V844" s="9" t="s">
        <v>22</v>
      </c>
      <c r="W844" s="5">
        <v>2515</v>
      </c>
      <c r="X844" s="3">
        <v>1</v>
      </c>
      <c r="Y844" s="9" t="s">
        <v>10</v>
      </c>
      <c r="Z844" s="4">
        <v>11</v>
      </c>
      <c r="AA844" s="24">
        <f>HR_Analytics[[#This Row],[Salary Hike]]/100</f>
        <v>0.11</v>
      </c>
      <c r="AB844" s="3">
        <v>3</v>
      </c>
      <c r="AC844" s="9" t="str">
        <f>VLOOKUP(AB844,Mapping!$E$2:$F$3,2,0)</f>
        <v>Excellent</v>
      </c>
      <c r="AD844" s="3">
        <v>4</v>
      </c>
      <c r="AE844" s="9" t="str">
        <f>VLOOKUP(AD844,Mapping!$E$16:$F$19,2,0)</f>
        <v>Satisfied</v>
      </c>
      <c r="AF844" s="3">
        <v>0</v>
      </c>
      <c r="AG844" s="3">
        <v>1</v>
      </c>
      <c r="AH844" s="3" t="str" cm="1">
        <f t="array" ref="AH844">_xlfn.IFS(HR_Analytics[[#This Row],[Total Working Years]]&lt;=2,"0-2",HR_Analytics[[#This Row],[Total Working Years]]&lt;=5,"2-5",HR_Analytics[[#This Row],[Total Working Years]]&lt;=10,"5-10",HR_Analytics[[#This Row],[Total Working Years]]&lt;=20,"10-20",HR_Analytics[[#This Row],[Total Working Years]]&lt;=40,"20-40")</f>
        <v>0-2</v>
      </c>
      <c r="AI844" s="3">
        <v>4</v>
      </c>
      <c r="AJ844" s="3">
        <v>2</v>
      </c>
      <c r="AK844" s="9" t="str">
        <f>VLOOKUP(AJ844,Mapping!$J$10:$K$13,2,0)</f>
        <v>Good</v>
      </c>
      <c r="AL844" s="3">
        <v>1</v>
      </c>
      <c r="AM844" s="3" t="str" cm="1">
        <f t="array" ref="AM844">_xlfn.IFS(HR_Analytics[[#This Row],[Years At Company]]&lt;=2,"0-2",HR_Analytics[[#This Row],[Years At Company]]&lt;=5,"2-5",HR_Analytics[[#This Row],[Years At Company]]&lt;=10,"5-10",HR_Analytics[[#This Row],[Years At Company]]&lt;=20,"10-20",HR_Analytics[[#This Row],[Years At Company]]&lt;=40,"20-40")</f>
        <v>0-2</v>
      </c>
      <c r="AN844" s="3">
        <v>1</v>
      </c>
      <c r="AO844" s="3" t="str" cm="1">
        <f t="array" ref="AO844">_xlfn.IFS(HR_Analytics[[#This Row],[Years In Current Role]]&lt;=2,"0-2",HR_Analytics[[#This Row],[Years In Current Role]]&lt;=5,"2-5",HR_Analytics[[#This Row],[Years In Current Role]]&lt;=10,"5-10",HR_Analytics[[#This Row],[Years In Current Role]]&lt;=15,"10-15",HR_Analytics[[#This Row],[Years In Current Role]]&gt;15,"Above 15")</f>
        <v>0-2</v>
      </c>
      <c r="AP844" s="3">
        <v>0</v>
      </c>
      <c r="AQ844" s="14" t="str" cm="1">
        <f t="array" ref="AQ844">_xlfn.IFS(HR_Analytics[[#This Row],[Years Since Last Promotion]]&lt;=2,"0-2",HR_Analytics[[#This Row],[Years Since Last Promotion]]&lt;=5,"2-5",HR_Analytics[[#This Row],[Years Since Last Promotion]]&lt;=10,"5-10",HR_Analytics[[#This Row],[Years Since Last Promotion]]&lt;=15,"10-15")</f>
        <v>0-2</v>
      </c>
      <c r="AR844" s="14">
        <v>0</v>
      </c>
      <c r="AS844" s="3" t="str" cm="1">
        <f t="array" ref="AS8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45" spans="1:45" x14ac:dyDescent="0.25">
      <c r="A845" s="12">
        <v>26</v>
      </c>
      <c r="B845" s="12" t="str" cm="1">
        <f t="array" ref="B845">_xlfn.IFS(HR_Analytics[[#This Row],[Age]]&lt;=30,"Below 30",HR_Analytics[[#This Row],[Age]]&lt;=40,"30-40",HR_Analytics[[#This Row],[Age]]&lt;=60,"40-60")</f>
        <v>Below 30</v>
      </c>
      <c r="C845" s="9" t="s">
        <v>17</v>
      </c>
      <c r="D845" s="9" t="s">
        <v>11</v>
      </c>
      <c r="E845" s="9" t="s">
        <v>19</v>
      </c>
      <c r="F845" s="3">
        <v>3</v>
      </c>
      <c r="G845" s="3" t="str" cm="1">
        <f t="array" ref="G845">_xlfn.IFS(HR_Analytics[[#This Row],[Distance From Home]]&lt;=5,"1-5",HR_Analytics[[#This Row],[Distance From Home]]&lt;=10,"5-10",HR_Analytics[[#This Row],[Distance From Home]]&lt;=15,"10-15",HR_Analytics[[#This Row],[Distance From Home]]&lt;=20,"15-20",HR_Analytics[[#This Row],[Distance From Home]]&gt;20,"Above 20")</f>
        <v>1-5</v>
      </c>
      <c r="H845" s="3">
        <v>4</v>
      </c>
      <c r="I845" s="9" t="str">
        <f>VLOOKUP(H845,Mapping!$J$2:$K$6,2,0)</f>
        <v>Masters</v>
      </c>
      <c r="J845" s="9" t="s">
        <v>25</v>
      </c>
      <c r="K845" s="3">
        <v>1177</v>
      </c>
      <c r="L845" s="3">
        <v>1</v>
      </c>
      <c r="M845" s="9" t="str">
        <f>VLOOKUP(L845,Mapping!$A$2:$B$5,2,0)</f>
        <v>Very Dissatisfied</v>
      </c>
      <c r="N845" s="9" t="s">
        <v>20</v>
      </c>
      <c r="O845" s="3">
        <v>4</v>
      </c>
      <c r="P845" s="9" t="str">
        <f>VLOOKUP(O845,Mapping!$A$9:$B$12,2,0)</f>
        <v>Very High</v>
      </c>
      <c r="Q845" s="3">
        <v>1</v>
      </c>
      <c r="R845" s="9" t="str">
        <f>VLOOKUP(Q845,Mapping!$A$16:$B$20,2,0)</f>
        <v>Entry Level</v>
      </c>
      <c r="S845" s="9" t="s">
        <v>24</v>
      </c>
      <c r="T845" s="3">
        <v>4</v>
      </c>
      <c r="U845" s="9" t="str">
        <f>VLOOKUP(T845,Mapping!$E$9:$F$12,2,0)</f>
        <v>Satisfied</v>
      </c>
      <c r="V845" s="9" t="s">
        <v>22</v>
      </c>
      <c r="W845" s="5">
        <v>4420</v>
      </c>
      <c r="X845" s="3">
        <v>1</v>
      </c>
      <c r="Y845" s="9" t="s">
        <v>17</v>
      </c>
      <c r="Z845" s="4">
        <v>22</v>
      </c>
      <c r="AA845" s="24">
        <f>HR_Analytics[[#This Row],[Salary Hike]]/100</f>
        <v>0.22</v>
      </c>
      <c r="AB845" s="3">
        <v>4</v>
      </c>
      <c r="AC845" s="9" t="str">
        <f>VLOOKUP(AB845,Mapping!$E$2:$F$3,2,0)</f>
        <v>Outstanding</v>
      </c>
      <c r="AD845" s="3">
        <v>2</v>
      </c>
      <c r="AE845" s="9" t="str">
        <f>VLOOKUP(AD845,Mapping!$E$16:$F$19,2,0)</f>
        <v>Dissatisfied</v>
      </c>
      <c r="AF845" s="3">
        <v>1</v>
      </c>
      <c r="AG845" s="3">
        <v>8</v>
      </c>
      <c r="AH845" s="3" t="str" cm="1">
        <f t="array" ref="AH845">_xlfn.IFS(HR_Analytics[[#This Row],[Total Working Years]]&lt;=2,"0-2",HR_Analytics[[#This Row],[Total Working Years]]&lt;=5,"2-5",HR_Analytics[[#This Row],[Total Working Years]]&lt;=10,"5-10",HR_Analytics[[#This Row],[Total Working Years]]&lt;=20,"10-20",HR_Analytics[[#This Row],[Total Working Years]]&lt;=40,"20-40")</f>
        <v>5-10</v>
      </c>
      <c r="AI845" s="3">
        <v>2</v>
      </c>
      <c r="AJ845" s="3">
        <v>3</v>
      </c>
      <c r="AK845" s="9" t="str">
        <f>VLOOKUP(AJ845,Mapping!$J$10:$K$13,2,0)</f>
        <v>Better</v>
      </c>
      <c r="AL845" s="3">
        <v>8</v>
      </c>
      <c r="AM845" s="3" t="str" cm="1">
        <f t="array" ref="AM845">_xlfn.IFS(HR_Analytics[[#This Row],[Years At Company]]&lt;=2,"0-2",HR_Analytics[[#This Row],[Years At Company]]&lt;=5,"2-5",HR_Analytics[[#This Row],[Years At Company]]&lt;=10,"5-10",HR_Analytics[[#This Row],[Years At Company]]&lt;=20,"10-20",HR_Analytics[[#This Row],[Years At Company]]&lt;=40,"20-40")</f>
        <v>5-10</v>
      </c>
      <c r="AN845" s="3">
        <v>7</v>
      </c>
      <c r="AO845" s="3" t="str" cm="1">
        <f t="array" ref="AO845">_xlfn.IFS(HR_Analytics[[#This Row],[Years In Current Role]]&lt;=2,"0-2",HR_Analytics[[#This Row],[Years In Current Role]]&lt;=5,"2-5",HR_Analytics[[#This Row],[Years In Current Role]]&lt;=10,"5-10",HR_Analytics[[#This Row],[Years In Current Role]]&lt;=15,"10-15",HR_Analytics[[#This Row],[Years In Current Role]]&gt;15,"Above 15")</f>
        <v>5-10</v>
      </c>
      <c r="AP845" s="3">
        <v>0</v>
      </c>
      <c r="AQ845" s="14" t="str" cm="1">
        <f t="array" ref="AQ845">_xlfn.IFS(HR_Analytics[[#This Row],[Years Since Last Promotion]]&lt;=2,"0-2",HR_Analytics[[#This Row],[Years Since Last Promotion]]&lt;=5,"2-5",HR_Analytics[[#This Row],[Years Since Last Promotion]]&lt;=10,"5-10",HR_Analytics[[#This Row],[Years Since Last Promotion]]&lt;=15,"10-15")</f>
        <v>0-2</v>
      </c>
      <c r="AR845" s="14">
        <v>7</v>
      </c>
      <c r="AS845" s="3" t="str" cm="1">
        <f t="array" ref="AS8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46" spans="1:45" x14ac:dyDescent="0.25">
      <c r="A846" s="12">
        <v>30</v>
      </c>
      <c r="B846" s="12" t="str" cm="1">
        <f t="array" ref="B846">_xlfn.IFS(HR_Analytics[[#This Row],[Age]]&lt;=30,"Below 30",HR_Analytics[[#This Row],[Age]]&lt;=40,"30-40",HR_Analytics[[#This Row],[Age]]&lt;=60,"40-60")</f>
        <v>Below 30</v>
      </c>
      <c r="C846" s="9" t="s">
        <v>17</v>
      </c>
      <c r="D846" s="9" t="s">
        <v>11</v>
      </c>
      <c r="E846" s="9" t="s">
        <v>12</v>
      </c>
      <c r="F846" s="3">
        <v>10</v>
      </c>
      <c r="G846" s="3" t="str" cm="1">
        <f t="array" ref="G846">_xlfn.IFS(HR_Analytics[[#This Row],[Distance From Home]]&lt;=5,"1-5",HR_Analytics[[#This Row],[Distance From Home]]&lt;=10,"5-10",HR_Analytics[[#This Row],[Distance From Home]]&lt;=15,"10-15",HR_Analytics[[#This Row],[Distance From Home]]&lt;=20,"15-20",HR_Analytics[[#This Row],[Distance From Home]]&gt;20,"Above 20")</f>
        <v>5-10</v>
      </c>
      <c r="H846" s="3">
        <v>3</v>
      </c>
      <c r="I846" s="9" t="str">
        <f>VLOOKUP(H846,Mapping!$J$2:$K$6,2,0)</f>
        <v>Bachelors</v>
      </c>
      <c r="J846" s="9" t="s">
        <v>33</v>
      </c>
      <c r="K846" s="3">
        <v>1179</v>
      </c>
      <c r="L846" s="3">
        <v>3</v>
      </c>
      <c r="M846" s="9" t="str">
        <f>VLOOKUP(L846,Mapping!$A$2:$B$5,2,0)</f>
        <v>Neutral</v>
      </c>
      <c r="N846" s="9" t="s">
        <v>20</v>
      </c>
      <c r="O846" s="3">
        <v>2</v>
      </c>
      <c r="P846" s="9" t="str">
        <f>VLOOKUP(O846,Mapping!$A$9:$B$12,2,0)</f>
        <v>Medium</v>
      </c>
      <c r="Q846" s="3">
        <v>2</v>
      </c>
      <c r="R846" s="9" t="str">
        <f>VLOOKUP(Q846,Mapping!$A$16:$B$20,2,0)</f>
        <v>Junior</v>
      </c>
      <c r="S846" s="9" t="s">
        <v>15</v>
      </c>
      <c r="T846" s="3">
        <v>3</v>
      </c>
      <c r="U846" s="9" t="str">
        <f>VLOOKUP(T846,Mapping!$E$9:$F$12,2,0)</f>
        <v>Neutral</v>
      </c>
      <c r="V846" s="9" t="s">
        <v>22</v>
      </c>
      <c r="W846" s="5">
        <v>6578</v>
      </c>
      <c r="X846" s="3">
        <v>1</v>
      </c>
      <c r="Y846" s="9" t="s">
        <v>17</v>
      </c>
      <c r="Z846" s="4">
        <v>18</v>
      </c>
      <c r="AA846" s="24">
        <f>HR_Analytics[[#This Row],[Salary Hike]]/100</f>
        <v>0.18</v>
      </c>
      <c r="AB846" s="3">
        <v>3</v>
      </c>
      <c r="AC846" s="9" t="str">
        <f>VLOOKUP(AB846,Mapping!$E$2:$F$3,2,0)</f>
        <v>Excellent</v>
      </c>
      <c r="AD846" s="3">
        <v>1</v>
      </c>
      <c r="AE846" s="9" t="str">
        <f>VLOOKUP(AD846,Mapping!$E$16:$F$19,2,0)</f>
        <v>Very Dissatisfied</v>
      </c>
      <c r="AF846" s="3">
        <v>1</v>
      </c>
      <c r="AG846" s="3">
        <v>10</v>
      </c>
      <c r="AH846" s="3" t="str" cm="1">
        <f t="array" ref="AH846">_xlfn.IFS(HR_Analytics[[#This Row],[Total Working Years]]&lt;=2,"0-2",HR_Analytics[[#This Row],[Total Working Years]]&lt;=5,"2-5",HR_Analytics[[#This Row],[Total Working Years]]&lt;=10,"5-10",HR_Analytics[[#This Row],[Total Working Years]]&lt;=20,"10-20",HR_Analytics[[#This Row],[Total Working Years]]&lt;=40,"20-40")</f>
        <v>5-10</v>
      </c>
      <c r="AI846" s="3">
        <v>3</v>
      </c>
      <c r="AJ846" s="3">
        <v>3</v>
      </c>
      <c r="AK846" s="9" t="str">
        <f>VLOOKUP(AJ846,Mapping!$J$10:$K$13,2,0)</f>
        <v>Better</v>
      </c>
      <c r="AL846" s="3">
        <v>10</v>
      </c>
      <c r="AM846" s="3" t="str" cm="1">
        <f t="array" ref="AM846">_xlfn.IFS(HR_Analytics[[#This Row],[Years At Company]]&lt;=2,"0-2",HR_Analytics[[#This Row],[Years At Company]]&lt;=5,"2-5",HR_Analytics[[#This Row],[Years At Company]]&lt;=10,"5-10",HR_Analytics[[#This Row],[Years At Company]]&lt;=20,"10-20",HR_Analytics[[#This Row],[Years At Company]]&lt;=40,"20-40")</f>
        <v>5-10</v>
      </c>
      <c r="AN846" s="3">
        <v>3</v>
      </c>
      <c r="AO846" s="3" t="str" cm="1">
        <f t="array" ref="AO846">_xlfn.IFS(HR_Analytics[[#This Row],[Years In Current Role]]&lt;=2,"0-2",HR_Analytics[[#This Row],[Years In Current Role]]&lt;=5,"2-5",HR_Analytics[[#This Row],[Years In Current Role]]&lt;=10,"5-10",HR_Analytics[[#This Row],[Years In Current Role]]&lt;=15,"10-15",HR_Analytics[[#This Row],[Years In Current Role]]&gt;15,"Above 15")</f>
        <v>2-5</v>
      </c>
      <c r="AP846" s="3">
        <v>1</v>
      </c>
      <c r="AQ846" s="14" t="str" cm="1">
        <f t="array" ref="AQ846">_xlfn.IFS(HR_Analytics[[#This Row],[Years Since Last Promotion]]&lt;=2,"0-2",HR_Analytics[[#This Row],[Years Since Last Promotion]]&lt;=5,"2-5",HR_Analytics[[#This Row],[Years Since Last Promotion]]&lt;=10,"5-10",HR_Analytics[[#This Row],[Years Since Last Promotion]]&lt;=15,"10-15")</f>
        <v>0-2</v>
      </c>
      <c r="AR846" s="14">
        <v>4</v>
      </c>
      <c r="AS846" s="3" t="str" cm="1">
        <f t="array" ref="AS8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47" spans="1:45" x14ac:dyDescent="0.25">
      <c r="A847" s="12">
        <v>40</v>
      </c>
      <c r="B847" s="12" t="str" cm="1">
        <f t="array" ref="B847">_xlfn.IFS(HR_Analytics[[#This Row],[Age]]&lt;=30,"Below 30",HR_Analytics[[#This Row],[Age]]&lt;=40,"30-40",HR_Analytics[[#This Row],[Age]]&lt;=60,"40-60")</f>
        <v>30-40</v>
      </c>
      <c r="C847" s="9" t="s">
        <v>17</v>
      </c>
      <c r="D847" s="9" t="s">
        <v>18</v>
      </c>
      <c r="E847" s="9" t="s">
        <v>19</v>
      </c>
      <c r="F847" s="3">
        <v>26</v>
      </c>
      <c r="G847" s="3" t="str" cm="1">
        <f t="array" ref="G847">_xlfn.IFS(HR_Analytics[[#This Row],[Distance From Home]]&lt;=5,"1-5",HR_Analytics[[#This Row],[Distance From Home]]&lt;=10,"5-10",HR_Analytics[[#This Row],[Distance From Home]]&lt;=15,"10-15",HR_Analytics[[#This Row],[Distance From Home]]&lt;=20,"15-20",HR_Analytics[[#This Row],[Distance From Home]]&gt;20,"Above 20")</f>
        <v>Above 20</v>
      </c>
      <c r="H847" s="3">
        <v>2</v>
      </c>
      <c r="I847" s="9" t="str">
        <f>VLOOKUP(H847,Mapping!$J$2:$K$6,2,0)</f>
        <v>College</v>
      </c>
      <c r="J847" s="9" t="s">
        <v>25</v>
      </c>
      <c r="K847" s="3">
        <v>1180</v>
      </c>
      <c r="L847" s="3">
        <v>3</v>
      </c>
      <c r="M847" s="9" t="str">
        <f>VLOOKUP(L847,Mapping!$A$2:$B$5,2,0)</f>
        <v>Neutral</v>
      </c>
      <c r="N847" s="9" t="s">
        <v>14</v>
      </c>
      <c r="O847" s="3">
        <v>2</v>
      </c>
      <c r="P847" s="9" t="str">
        <f>VLOOKUP(O847,Mapping!$A$9:$B$12,2,0)</f>
        <v>Medium</v>
      </c>
      <c r="Q847" s="3">
        <v>2</v>
      </c>
      <c r="R847" s="9" t="str">
        <f>VLOOKUP(Q847,Mapping!$A$16:$B$20,2,0)</f>
        <v>Junior</v>
      </c>
      <c r="S847" s="9" t="s">
        <v>21</v>
      </c>
      <c r="T847" s="3">
        <v>4</v>
      </c>
      <c r="U847" s="9" t="str">
        <f>VLOOKUP(T847,Mapping!$E$9:$F$12,2,0)</f>
        <v>Satisfied</v>
      </c>
      <c r="V847" s="9" t="s">
        <v>22</v>
      </c>
      <c r="W847" s="5">
        <v>4422</v>
      </c>
      <c r="X847" s="3">
        <v>3</v>
      </c>
      <c r="Y847" s="9" t="s">
        <v>10</v>
      </c>
      <c r="Z847" s="4">
        <v>13</v>
      </c>
      <c r="AA847" s="24">
        <f>HR_Analytics[[#This Row],[Salary Hike]]/100</f>
        <v>0.13</v>
      </c>
      <c r="AB847" s="3">
        <v>3</v>
      </c>
      <c r="AC847" s="9" t="str">
        <f>VLOOKUP(AB847,Mapping!$E$2:$F$3,2,0)</f>
        <v>Excellent</v>
      </c>
      <c r="AD847" s="3">
        <v>4</v>
      </c>
      <c r="AE847" s="9" t="str">
        <f>VLOOKUP(AD847,Mapping!$E$16:$F$19,2,0)</f>
        <v>Satisfied</v>
      </c>
      <c r="AF847" s="3">
        <v>1</v>
      </c>
      <c r="AG847" s="3">
        <v>16</v>
      </c>
      <c r="AH847" s="3" t="str" cm="1">
        <f t="array" ref="AH847">_xlfn.IFS(HR_Analytics[[#This Row],[Total Working Years]]&lt;=2,"0-2",HR_Analytics[[#This Row],[Total Working Years]]&lt;=5,"2-5",HR_Analytics[[#This Row],[Total Working Years]]&lt;=10,"5-10",HR_Analytics[[#This Row],[Total Working Years]]&lt;=20,"10-20",HR_Analytics[[#This Row],[Total Working Years]]&lt;=40,"20-40")</f>
        <v>10-20</v>
      </c>
      <c r="AI847" s="3">
        <v>3</v>
      </c>
      <c r="AJ847" s="3">
        <v>1</v>
      </c>
      <c r="AK847" s="9" t="str">
        <f>VLOOKUP(AJ847,Mapping!$J$10:$K$13,2,0)</f>
        <v>Bad</v>
      </c>
      <c r="AL847" s="3">
        <v>1</v>
      </c>
      <c r="AM847" s="3" t="str" cm="1">
        <f t="array" ref="AM847">_xlfn.IFS(HR_Analytics[[#This Row],[Years At Company]]&lt;=2,"0-2",HR_Analytics[[#This Row],[Years At Company]]&lt;=5,"2-5",HR_Analytics[[#This Row],[Years At Company]]&lt;=10,"5-10",HR_Analytics[[#This Row],[Years At Company]]&lt;=20,"10-20",HR_Analytics[[#This Row],[Years At Company]]&lt;=40,"20-40")</f>
        <v>0-2</v>
      </c>
      <c r="AN847" s="3">
        <v>1</v>
      </c>
      <c r="AO847" s="3" t="str" cm="1">
        <f t="array" ref="AO847">_xlfn.IFS(HR_Analytics[[#This Row],[Years In Current Role]]&lt;=2,"0-2",HR_Analytics[[#This Row],[Years In Current Role]]&lt;=5,"2-5",HR_Analytics[[#This Row],[Years In Current Role]]&lt;=10,"5-10",HR_Analytics[[#This Row],[Years In Current Role]]&lt;=15,"10-15",HR_Analytics[[#This Row],[Years In Current Role]]&gt;15,"Above 15")</f>
        <v>0-2</v>
      </c>
      <c r="AP847" s="3">
        <v>0</v>
      </c>
      <c r="AQ847" s="14" t="str" cm="1">
        <f t="array" ref="AQ847">_xlfn.IFS(HR_Analytics[[#This Row],[Years Since Last Promotion]]&lt;=2,"0-2",HR_Analytics[[#This Row],[Years Since Last Promotion]]&lt;=5,"2-5",HR_Analytics[[#This Row],[Years Since Last Promotion]]&lt;=10,"5-10",HR_Analytics[[#This Row],[Years Since Last Promotion]]&lt;=15,"10-15")</f>
        <v>0-2</v>
      </c>
      <c r="AR847" s="14">
        <v>0</v>
      </c>
      <c r="AS847" s="3" t="str" cm="1">
        <f t="array" ref="AS8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48" spans="1:45" x14ac:dyDescent="0.25">
      <c r="A848" s="12">
        <v>35</v>
      </c>
      <c r="B848" s="12" t="str" cm="1">
        <f t="array" ref="B848">_xlfn.IFS(HR_Analytics[[#This Row],[Age]]&lt;=30,"Below 30",HR_Analytics[[#This Row],[Age]]&lt;=40,"30-40",HR_Analytics[[#This Row],[Age]]&lt;=60,"40-60")</f>
        <v>30-40</v>
      </c>
      <c r="C848" s="9" t="s">
        <v>17</v>
      </c>
      <c r="D848" s="9" t="s">
        <v>11</v>
      </c>
      <c r="E848" s="9" t="s">
        <v>19</v>
      </c>
      <c r="F848" s="3">
        <v>2</v>
      </c>
      <c r="G848" s="3" t="str" cm="1">
        <f t="array" ref="G848">_xlfn.IFS(HR_Analytics[[#This Row],[Distance From Home]]&lt;=5,"1-5",HR_Analytics[[#This Row],[Distance From Home]]&lt;=10,"5-10",HR_Analytics[[#This Row],[Distance From Home]]&lt;=15,"10-15",HR_Analytics[[#This Row],[Distance From Home]]&lt;=20,"15-20",HR_Analytics[[#This Row],[Distance From Home]]&gt;20,"Above 20")</f>
        <v>1-5</v>
      </c>
      <c r="H848" s="3">
        <v>3</v>
      </c>
      <c r="I848" s="9" t="str">
        <f>VLOOKUP(H848,Mapping!$J$2:$K$6,2,0)</f>
        <v>Bachelors</v>
      </c>
      <c r="J848" s="9" t="s">
        <v>13</v>
      </c>
      <c r="K848" s="3">
        <v>1182</v>
      </c>
      <c r="L848" s="3">
        <v>3</v>
      </c>
      <c r="M848" s="9" t="str">
        <f>VLOOKUP(L848,Mapping!$A$2:$B$5,2,0)</f>
        <v>Neutral</v>
      </c>
      <c r="N848" s="9" t="s">
        <v>20</v>
      </c>
      <c r="O848" s="3">
        <v>2</v>
      </c>
      <c r="P848" s="9" t="str">
        <f>VLOOKUP(O848,Mapping!$A$9:$B$12,2,0)</f>
        <v>Medium</v>
      </c>
      <c r="Q848" s="3">
        <v>3</v>
      </c>
      <c r="R848" s="9" t="str">
        <f>VLOOKUP(Q848,Mapping!$A$16:$B$20,2,0)</f>
        <v>Mid Level</v>
      </c>
      <c r="S848" s="9" t="s">
        <v>27</v>
      </c>
      <c r="T848" s="3">
        <v>2</v>
      </c>
      <c r="U848" s="9" t="str">
        <f>VLOOKUP(T848,Mapping!$E$9:$F$12,2,0)</f>
        <v>Dissatisfied</v>
      </c>
      <c r="V848" s="9" t="s">
        <v>26</v>
      </c>
      <c r="W848" s="5">
        <v>10274</v>
      </c>
      <c r="X848" s="3">
        <v>2</v>
      </c>
      <c r="Y848" s="9" t="s">
        <v>17</v>
      </c>
      <c r="Z848" s="4">
        <v>18</v>
      </c>
      <c r="AA848" s="24">
        <f>HR_Analytics[[#This Row],[Salary Hike]]/100</f>
        <v>0.18</v>
      </c>
      <c r="AB848" s="3">
        <v>3</v>
      </c>
      <c r="AC848" s="9" t="str">
        <f>VLOOKUP(AB848,Mapping!$E$2:$F$3,2,0)</f>
        <v>Excellent</v>
      </c>
      <c r="AD848" s="3">
        <v>2</v>
      </c>
      <c r="AE848" s="9" t="str">
        <f>VLOOKUP(AD848,Mapping!$E$16:$F$19,2,0)</f>
        <v>Dissatisfied</v>
      </c>
      <c r="AF848" s="3">
        <v>1</v>
      </c>
      <c r="AG848" s="3">
        <v>15</v>
      </c>
      <c r="AH848" s="3" t="str" cm="1">
        <f t="array" ref="AH848">_xlfn.IFS(HR_Analytics[[#This Row],[Total Working Years]]&lt;=2,"0-2",HR_Analytics[[#This Row],[Total Working Years]]&lt;=5,"2-5",HR_Analytics[[#This Row],[Total Working Years]]&lt;=10,"5-10",HR_Analytics[[#This Row],[Total Working Years]]&lt;=20,"10-20",HR_Analytics[[#This Row],[Total Working Years]]&lt;=40,"20-40")</f>
        <v>10-20</v>
      </c>
      <c r="AI848" s="3">
        <v>2</v>
      </c>
      <c r="AJ848" s="3">
        <v>4</v>
      </c>
      <c r="AK848" s="9" t="str">
        <f>VLOOKUP(AJ848,Mapping!$J$10:$K$13,2,0)</f>
        <v>Best</v>
      </c>
      <c r="AL848" s="3">
        <v>7</v>
      </c>
      <c r="AM848" s="3" t="str" cm="1">
        <f t="array" ref="AM848">_xlfn.IFS(HR_Analytics[[#This Row],[Years At Company]]&lt;=2,"0-2",HR_Analytics[[#This Row],[Years At Company]]&lt;=5,"2-5",HR_Analytics[[#This Row],[Years At Company]]&lt;=10,"5-10",HR_Analytics[[#This Row],[Years At Company]]&lt;=20,"10-20",HR_Analytics[[#This Row],[Years At Company]]&lt;=40,"20-40")</f>
        <v>5-10</v>
      </c>
      <c r="AN848" s="3">
        <v>7</v>
      </c>
      <c r="AO848" s="3" t="str" cm="1">
        <f t="array" ref="AO848">_xlfn.IFS(HR_Analytics[[#This Row],[Years In Current Role]]&lt;=2,"0-2",HR_Analytics[[#This Row],[Years In Current Role]]&lt;=5,"2-5",HR_Analytics[[#This Row],[Years In Current Role]]&lt;=10,"5-10",HR_Analytics[[#This Row],[Years In Current Role]]&lt;=15,"10-15",HR_Analytics[[#This Row],[Years In Current Role]]&gt;15,"Above 15")</f>
        <v>5-10</v>
      </c>
      <c r="AP848" s="3">
        <v>6</v>
      </c>
      <c r="AQ848" s="14" t="str" cm="1">
        <f t="array" ref="AQ848">_xlfn.IFS(HR_Analytics[[#This Row],[Years Since Last Promotion]]&lt;=2,"0-2",HR_Analytics[[#This Row],[Years Since Last Promotion]]&lt;=5,"2-5",HR_Analytics[[#This Row],[Years Since Last Promotion]]&lt;=10,"5-10",HR_Analytics[[#This Row],[Years Since Last Promotion]]&lt;=15,"10-15")</f>
        <v>5-10</v>
      </c>
      <c r="AR848" s="14">
        <v>4</v>
      </c>
      <c r="AS848" s="3" t="str" cm="1">
        <f t="array" ref="AS8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49" spans="1:45" x14ac:dyDescent="0.25">
      <c r="A849" s="12">
        <v>34</v>
      </c>
      <c r="B849" s="12" t="str" cm="1">
        <f t="array" ref="B849">_xlfn.IFS(HR_Analytics[[#This Row],[Age]]&lt;=30,"Below 30",HR_Analytics[[#This Row],[Age]]&lt;=40,"30-40",HR_Analytics[[#This Row],[Age]]&lt;=60,"40-60")</f>
        <v>30-40</v>
      </c>
      <c r="C849" s="9" t="s">
        <v>17</v>
      </c>
      <c r="D849" s="9" t="s">
        <v>18</v>
      </c>
      <c r="E849" s="9" t="s">
        <v>19</v>
      </c>
      <c r="F849" s="3">
        <v>1</v>
      </c>
      <c r="G849" s="3" t="str" cm="1">
        <f t="array" ref="G849">_xlfn.IFS(HR_Analytics[[#This Row],[Distance From Home]]&lt;=5,"1-5",HR_Analytics[[#This Row],[Distance From Home]]&lt;=10,"5-10",HR_Analytics[[#This Row],[Distance From Home]]&lt;=15,"10-15",HR_Analytics[[#This Row],[Distance From Home]]&lt;=20,"15-20",HR_Analytics[[#This Row],[Distance From Home]]&gt;20,"Above 20")</f>
        <v>1-5</v>
      </c>
      <c r="H849" s="3">
        <v>3</v>
      </c>
      <c r="I849" s="9" t="str">
        <f>VLOOKUP(H849,Mapping!$J$2:$K$6,2,0)</f>
        <v>Bachelors</v>
      </c>
      <c r="J849" s="9" t="s">
        <v>25</v>
      </c>
      <c r="K849" s="3">
        <v>1184</v>
      </c>
      <c r="L849" s="3">
        <v>4</v>
      </c>
      <c r="M849" s="9" t="str">
        <f>VLOOKUP(L849,Mapping!$A$2:$B$5,2,0)</f>
        <v>Satisfied</v>
      </c>
      <c r="N849" s="9" t="s">
        <v>20</v>
      </c>
      <c r="O849" s="3">
        <v>2</v>
      </c>
      <c r="P849" s="9" t="str">
        <f>VLOOKUP(O849,Mapping!$A$9:$B$12,2,0)</f>
        <v>Medium</v>
      </c>
      <c r="Q849" s="3">
        <v>2</v>
      </c>
      <c r="R849" s="9" t="str">
        <f>VLOOKUP(Q849,Mapping!$A$16:$B$20,2,0)</f>
        <v>Junior</v>
      </c>
      <c r="S849" s="9" t="s">
        <v>28</v>
      </c>
      <c r="T849" s="3">
        <v>1</v>
      </c>
      <c r="U849" s="9" t="str">
        <f>VLOOKUP(T849,Mapping!$E$9:$F$12,2,0)</f>
        <v>Very Dissatisfied</v>
      </c>
      <c r="V849" s="9" t="s">
        <v>16</v>
      </c>
      <c r="W849" s="5">
        <v>5343</v>
      </c>
      <c r="X849" s="3">
        <v>0</v>
      </c>
      <c r="Y849" s="9" t="s">
        <v>17</v>
      </c>
      <c r="Z849" s="4">
        <v>20</v>
      </c>
      <c r="AA849" s="24">
        <f>HR_Analytics[[#This Row],[Salary Hike]]/100</f>
        <v>0.2</v>
      </c>
      <c r="AB849" s="3">
        <v>4</v>
      </c>
      <c r="AC849" s="9" t="str">
        <f>VLOOKUP(AB849,Mapping!$E$2:$F$3,2,0)</f>
        <v>Outstanding</v>
      </c>
      <c r="AD849" s="3">
        <v>3</v>
      </c>
      <c r="AE849" s="9" t="str">
        <f>VLOOKUP(AD849,Mapping!$E$16:$F$19,2,0)</f>
        <v>Neutral</v>
      </c>
      <c r="AF849" s="3">
        <v>0</v>
      </c>
      <c r="AG849" s="3">
        <v>14</v>
      </c>
      <c r="AH849" s="3" t="str" cm="1">
        <f t="array" ref="AH849">_xlfn.IFS(HR_Analytics[[#This Row],[Total Working Years]]&lt;=2,"0-2",HR_Analytics[[#This Row],[Total Working Years]]&lt;=5,"2-5",HR_Analytics[[#This Row],[Total Working Years]]&lt;=10,"5-10",HR_Analytics[[#This Row],[Total Working Years]]&lt;=20,"10-20",HR_Analytics[[#This Row],[Total Working Years]]&lt;=40,"20-40")</f>
        <v>10-20</v>
      </c>
      <c r="AI849" s="3">
        <v>3</v>
      </c>
      <c r="AJ849" s="3">
        <v>3</v>
      </c>
      <c r="AK849" s="9" t="str">
        <f>VLOOKUP(AJ849,Mapping!$J$10:$K$13,2,0)</f>
        <v>Better</v>
      </c>
      <c r="AL849" s="3">
        <v>13</v>
      </c>
      <c r="AM849" s="3" t="str" cm="1">
        <f t="array" ref="AM849">_xlfn.IFS(HR_Analytics[[#This Row],[Years At Company]]&lt;=2,"0-2",HR_Analytics[[#This Row],[Years At Company]]&lt;=5,"2-5",HR_Analytics[[#This Row],[Years At Company]]&lt;=10,"5-10",HR_Analytics[[#This Row],[Years At Company]]&lt;=20,"10-20",HR_Analytics[[#This Row],[Years At Company]]&lt;=40,"20-40")</f>
        <v>10-20</v>
      </c>
      <c r="AN849" s="3">
        <v>9</v>
      </c>
      <c r="AO849" s="3" t="str" cm="1">
        <f t="array" ref="AO849">_xlfn.IFS(HR_Analytics[[#This Row],[Years In Current Role]]&lt;=2,"0-2",HR_Analytics[[#This Row],[Years In Current Role]]&lt;=5,"2-5",HR_Analytics[[#This Row],[Years In Current Role]]&lt;=10,"5-10",HR_Analytics[[#This Row],[Years In Current Role]]&lt;=15,"10-15",HR_Analytics[[#This Row],[Years In Current Role]]&gt;15,"Above 15")</f>
        <v>5-10</v>
      </c>
      <c r="AP849" s="3">
        <v>4</v>
      </c>
      <c r="AQ849" s="14" t="str" cm="1">
        <f t="array" ref="AQ849">_xlfn.IFS(HR_Analytics[[#This Row],[Years Since Last Promotion]]&lt;=2,"0-2",HR_Analytics[[#This Row],[Years Since Last Promotion]]&lt;=5,"2-5",HR_Analytics[[#This Row],[Years Since Last Promotion]]&lt;=10,"5-10",HR_Analytics[[#This Row],[Years Since Last Promotion]]&lt;=15,"10-15")</f>
        <v>2-5</v>
      </c>
      <c r="AR849" s="14">
        <v>9</v>
      </c>
      <c r="AS849" s="3" t="str" cm="1">
        <f t="array" ref="AS8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50" spans="1:45" x14ac:dyDescent="0.25">
      <c r="A850" s="12">
        <v>35</v>
      </c>
      <c r="B850" s="12" t="str" cm="1">
        <f t="array" ref="B850">_xlfn.IFS(HR_Analytics[[#This Row],[Age]]&lt;=30,"Below 30",HR_Analytics[[#This Row],[Age]]&lt;=40,"30-40",HR_Analytics[[#This Row],[Age]]&lt;=60,"40-60")</f>
        <v>30-40</v>
      </c>
      <c r="C850" s="9" t="s">
        <v>17</v>
      </c>
      <c r="D850" s="9" t="s">
        <v>18</v>
      </c>
      <c r="E850" s="9" t="s">
        <v>19</v>
      </c>
      <c r="F850" s="3">
        <v>4</v>
      </c>
      <c r="G850" s="3" t="str" cm="1">
        <f t="array" ref="G850">_xlfn.IFS(HR_Analytics[[#This Row],[Distance From Home]]&lt;=5,"1-5",HR_Analytics[[#This Row],[Distance From Home]]&lt;=10,"5-10",HR_Analytics[[#This Row],[Distance From Home]]&lt;=15,"10-15",HR_Analytics[[#This Row],[Distance From Home]]&lt;=20,"15-20",HR_Analytics[[#This Row],[Distance From Home]]&gt;20,"Above 20")</f>
        <v>1-5</v>
      </c>
      <c r="H850" s="3">
        <v>4</v>
      </c>
      <c r="I850" s="9" t="str">
        <f>VLOOKUP(H850,Mapping!$J$2:$K$6,2,0)</f>
        <v>Masters</v>
      </c>
      <c r="J850" s="9" t="s">
        <v>23</v>
      </c>
      <c r="K850" s="3">
        <v>1185</v>
      </c>
      <c r="L850" s="3">
        <v>4</v>
      </c>
      <c r="M850" s="9" t="str">
        <f>VLOOKUP(L850,Mapping!$A$2:$B$5,2,0)</f>
        <v>Satisfied</v>
      </c>
      <c r="N850" s="9" t="s">
        <v>20</v>
      </c>
      <c r="O850" s="3">
        <v>2</v>
      </c>
      <c r="P850" s="9" t="str">
        <f>VLOOKUP(O850,Mapping!$A$9:$B$12,2,0)</f>
        <v>Medium</v>
      </c>
      <c r="Q850" s="3">
        <v>1</v>
      </c>
      <c r="R850" s="9" t="str">
        <f>VLOOKUP(Q850,Mapping!$A$16:$B$20,2,0)</f>
        <v>Entry Level</v>
      </c>
      <c r="S850" s="9" t="s">
        <v>24</v>
      </c>
      <c r="T850" s="3">
        <v>4</v>
      </c>
      <c r="U850" s="9" t="str">
        <f>VLOOKUP(T850,Mapping!$E$9:$F$12,2,0)</f>
        <v>Satisfied</v>
      </c>
      <c r="V850" s="9" t="s">
        <v>22</v>
      </c>
      <c r="W850" s="5">
        <v>2376</v>
      </c>
      <c r="X850" s="3">
        <v>1</v>
      </c>
      <c r="Y850" s="9" t="s">
        <v>17</v>
      </c>
      <c r="Z850" s="4">
        <v>13</v>
      </c>
      <c r="AA850" s="24">
        <f>HR_Analytics[[#This Row],[Salary Hike]]/100</f>
        <v>0.13</v>
      </c>
      <c r="AB850" s="3">
        <v>3</v>
      </c>
      <c r="AC850" s="9" t="str">
        <f>VLOOKUP(AB850,Mapping!$E$2:$F$3,2,0)</f>
        <v>Excellent</v>
      </c>
      <c r="AD850" s="3">
        <v>2</v>
      </c>
      <c r="AE850" s="9" t="str">
        <f>VLOOKUP(AD850,Mapping!$E$16:$F$19,2,0)</f>
        <v>Dissatisfied</v>
      </c>
      <c r="AF850" s="3">
        <v>1</v>
      </c>
      <c r="AG850" s="3">
        <v>2</v>
      </c>
      <c r="AH850" s="3" t="str" cm="1">
        <f t="array" ref="AH850">_xlfn.IFS(HR_Analytics[[#This Row],[Total Working Years]]&lt;=2,"0-2",HR_Analytics[[#This Row],[Total Working Years]]&lt;=5,"2-5",HR_Analytics[[#This Row],[Total Working Years]]&lt;=10,"5-10",HR_Analytics[[#This Row],[Total Working Years]]&lt;=20,"10-20",HR_Analytics[[#This Row],[Total Working Years]]&lt;=40,"20-40")</f>
        <v>0-2</v>
      </c>
      <c r="AI850" s="3">
        <v>2</v>
      </c>
      <c r="AJ850" s="3">
        <v>4</v>
      </c>
      <c r="AK850" s="9" t="str">
        <f>VLOOKUP(AJ850,Mapping!$J$10:$K$13,2,0)</f>
        <v>Best</v>
      </c>
      <c r="AL850" s="3">
        <v>2</v>
      </c>
      <c r="AM850" s="3" t="str" cm="1">
        <f t="array" ref="AM850">_xlfn.IFS(HR_Analytics[[#This Row],[Years At Company]]&lt;=2,"0-2",HR_Analytics[[#This Row],[Years At Company]]&lt;=5,"2-5",HR_Analytics[[#This Row],[Years At Company]]&lt;=10,"5-10",HR_Analytics[[#This Row],[Years At Company]]&lt;=20,"10-20",HR_Analytics[[#This Row],[Years At Company]]&lt;=40,"20-40")</f>
        <v>0-2</v>
      </c>
      <c r="AN850" s="3">
        <v>2</v>
      </c>
      <c r="AO850" s="3" t="str" cm="1">
        <f t="array" ref="AO850">_xlfn.IFS(HR_Analytics[[#This Row],[Years In Current Role]]&lt;=2,"0-2",HR_Analytics[[#This Row],[Years In Current Role]]&lt;=5,"2-5",HR_Analytics[[#This Row],[Years In Current Role]]&lt;=10,"5-10",HR_Analytics[[#This Row],[Years In Current Role]]&lt;=15,"10-15",HR_Analytics[[#This Row],[Years In Current Role]]&gt;15,"Above 15")</f>
        <v>0-2</v>
      </c>
      <c r="AP850" s="3">
        <v>2</v>
      </c>
      <c r="AQ850" s="14" t="str" cm="1">
        <f t="array" ref="AQ850">_xlfn.IFS(HR_Analytics[[#This Row],[Years Since Last Promotion]]&lt;=2,"0-2",HR_Analytics[[#This Row],[Years Since Last Promotion]]&lt;=5,"2-5",HR_Analytics[[#This Row],[Years Since Last Promotion]]&lt;=10,"5-10",HR_Analytics[[#This Row],[Years Since Last Promotion]]&lt;=15,"10-15")</f>
        <v>0-2</v>
      </c>
      <c r="AR850" s="14">
        <v>2</v>
      </c>
      <c r="AS850" s="3" t="str" cm="1">
        <f t="array" ref="AS8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51" spans="1:45" x14ac:dyDescent="0.25">
      <c r="A851" s="12">
        <v>43</v>
      </c>
      <c r="B851" s="12" t="str" cm="1">
        <f t="array" ref="B851">_xlfn.IFS(HR_Analytics[[#This Row],[Age]]&lt;=30,"Below 30",HR_Analytics[[#This Row],[Age]]&lt;=40,"30-40",HR_Analytics[[#This Row],[Age]]&lt;=60,"40-60")</f>
        <v>40-60</v>
      </c>
      <c r="C851" s="9" t="s">
        <v>10</v>
      </c>
      <c r="D851" s="9" t="s">
        <v>11</v>
      </c>
      <c r="E851" s="9" t="s">
        <v>12</v>
      </c>
      <c r="F851" s="3">
        <v>9</v>
      </c>
      <c r="G851" s="3" t="str" cm="1">
        <f t="array" ref="G851">_xlfn.IFS(HR_Analytics[[#This Row],[Distance From Home]]&lt;=5,"1-5",HR_Analytics[[#This Row],[Distance From Home]]&lt;=10,"5-10",HR_Analytics[[#This Row],[Distance From Home]]&lt;=15,"10-15",HR_Analytics[[#This Row],[Distance From Home]]&lt;=20,"15-20",HR_Analytics[[#This Row],[Distance From Home]]&gt;20,"Above 20")</f>
        <v>5-10</v>
      </c>
      <c r="H851" s="3">
        <v>3</v>
      </c>
      <c r="I851" s="9" t="str">
        <f>VLOOKUP(H851,Mapping!$J$2:$K$6,2,0)</f>
        <v>Bachelors</v>
      </c>
      <c r="J851" s="9" t="s">
        <v>33</v>
      </c>
      <c r="K851" s="3">
        <v>1188</v>
      </c>
      <c r="L851" s="3">
        <v>1</v>
      </c>
      <c r="M851" s="9" t="str">
        <f>VLOOKUP(L851,Mapping!$A$2:$B$5,2,0)</f>
        <v>Very Dissatisfied</v>
      </c>
      <c r="N851" s="9" t="s">
        <v>14</v>
      </c>
      <c r="O851" s="3">
        <v>1</v>
      </c>
      <c r="P851" s="9" t="str">
        <f>VLOOKUP(O851,Mapping!$A$9:$B$12,2,0)</f>
        <v>Low</v>
      </c>
      <c r="Q851" s="3">
        <v>2</v>
      </c>
      <c r="R851" s="9" t="str">
        <f>VLOOKUP(Q851,Mapping!$A$16:$B$20,2,0)</f>
        <v>Junior</v>
      </c>
      <c r="S851" s="9" t="s">
        <v>15</v>
      </c>
      <c r="T851" s="3">
        <v>3</v>
      </c>
      <c r="U851" s="9" t="str">
        <f>VLOOKUP(T851,Mapping!$E$9:$F$12,2,0)</f>
        <v>Neutral</v>
      </c>
      <c r="V851" s="9" t="s">
        <v>16</v>
      </c>
      <c r="W851" s="5">
        <v>5346</v>
      </c>
      <c r="X851" s="3">
        <v>8</v>
      </c>
      <c r="Y851" s="9" t="s">
        <v>17</v>
      </c>
      <c r="Z851" s="4">
        <v>13</v>
      </c>
      <c r="AA851" s="24">
        <f>HR_Analytics[[#This Row],[Salary Hike]]/100</f>
        <v>0.13</v>
      </c>
      <c r="AB851" s="3">
        <v>3</v>
      </c>
      <c r="AC851" s="9" t="str">
        <f>VLOOKUP(AB851,Mapping!$E$2:$F$3,2,0)</f>
        <v>Excellent</v>
      </c>
      <c r="AD851" s="3">
        <v>2</v>
      </c>
      <c r="AE851" s="9" t="str">
        <f>VLOOKUP(AD851,Mapping!$E$16:$F$19,2,0)</f>
        <v>Dissatisfied</v>
      </c>
      <c r="AF851" s="3">
        <v>0</v>
      </c>
      <c r="AG851" s="3">
        <v>7</v>
      </c>
      <c r="AH851" s="3" t="str" cm="1">
        <f t="array" ref="AH851">_xlfn.IFS(HR_Analytics[[#This Row],[Total Working Years]]&lt;=2,"0-2",HR_Analytics[[#This Row],[Total Working Years]]&lt;=5,"2-5",HR_Analytics[[#This Row],[Total Working Years]]&lt;=10,"5-10",HR_Analytics[[#This Row],[Total Working Years]]&lt;=20,"10-20",HR_Analytics[[#This Row],[Total Working Years]]&lt;=40,"20-40")</f>
        <v>5-10</v>
      </c>
      <c r="AI851" s="3">
        <v>2</v>
      </c>
      <c r="AJ851" s="3">
        <v>2</v>
      </c>
      <c r="AK851" s="9" t="str">
        <f>VLOOKUP(AJ851,Mapping!$J$10:$K$13,2,0)</f>
        <v>Good</v>
      </c>
      <c r="AL851" s="3">
        <v>4</v>
      </c>
      <c r="AM851" s="3" t="str" cm="1">
        <f t="array" ref="AM851">_xlfn.IFS(HR_Analytics[[#This Row],[Years At Company]]&lt;=2,"0-2",HR_Analytics[[#This Row],[Years At Company]]&lt;=5,"2-5",HR_Analytics[[#This Row],[Years At Company]]&lt;=10,"5-10",HR_Analytics[[#This Row],[Years At Company]]&lt;=20,"10-20",HR_Analytics[[#This Row],[Years At Company]]&lt;=40,"20-40")</f>
        <v>2-5</v>
      </c>
      <c r="AN851" s="3">
        <v>3</v>
      </c>
      <c r="AO851" s="3" t="str" cm="1">
        <f t="array" ref="AO851">_xlfn.IFS(HR_Analytics[[#This Row],[Years In Current Role]]&lt;=2,"0-2",HR_Analytics[[#This Row],[Years In Current Role]]&lt;=5,"2-5",HR_Analytics[[#This Row],[Years In Current Role]]&lt;=10,"5-10",HR_Analytics[[#This Row],[Years In Current Role]]&lt;=15,"10-15",HR_Analytics[[#This Row],[Years In Current Role]]&gt;15,"Above 15")</f>
        <v>2-5</v>
      </c>
      <c r="AP851" s="3">
        <v>1</v>
      </c>
      <c r="AQ851" s="14" t="str" cm="1">
        <f t="array" ref="AQ851">_xlfn.IFS(HR_Analytics[[#This Row],[Years Since Last Promotion]]&lt;=2,"0-2",HR_Analytics[[#This Row],[Years Since Last Promotion]]&lt;=5,"2-5",HR_Analytics[[#This Row],[Years Since Last Promotion]]&lt;=10,"5-10",HR_Analytics[[#This Row],[Years Since Last Promotion]]&lt;=15,"10-15")</f>
        <v>0-2</v>
      </c>
      <c r="AR851" s="14">
        <v>3</v>
      </c>
      <c r="AS851" s="3" t="str" cm="1">
        <f t="array" ref="AS8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52" spans="1:45" x14ac:dyDescent="0.25">
      <c r="A852" s="12">
        <v>32</v>
      </c>
      <c r="B852" s="12" t="str" cm="1">
        <f t="array" ref="B852">_xlfn.IFS(HR_Analytics[[#This Row],[Age]]&lt;=30,"Below 30",HR_Analytics[[#This Row],[Age]]&lt;=40,"30-40",HR_Analytics[[#This Row],[Age]]&lt;=60,"40-60")</f>
        <v>30-40</v>
      </c>
      <c r="C852" s="9" t="s">
        <v>17</v>
      </c>
      <c r="D852" s="9" t="s">
        <v>29</v>
      </c>
      <c r="E852" s="9" t="s">
        <v>12</v>
      </c>
      <c r="F852" s="3">
        <v>2</v>
      </c>
      <c r="G852" s="3" t="str" cm="1">
        <f t="array" ref="G852">_xlfn.IFS(HR_Analytics[[#This Row],[Distance From Home]]&lt;=5,"1-5",HR_Analytics[[#This Row],[Distance From Home]]&lt;=10,"5-10",HR_Analytics[[#This Row],[Distance From Home]]&lt;=15,"10-15",HR_Analytics[[#This Row],[Distance From Home]]&lt;=20,"15-20",HR_Analytics[[#This Row],[Distance From Home]]&gt;20,"Above 20")</f>
        <v>1-5</v>
      </c>
      <c r="H852" s="3">
        <v>1</v>
      </c>
      <c r="I852" s="9" t="str">
        <f>VLOOKUP(H852,Mapping!$J$2:$K$6,2,0)</f>
        <v>Below College</v>
      </c>
      <c r="J852" s="9" t="s">
        <v>13</v>
      </c>
      <c r="K852" s="3">
        <v>1190</v>
      </c>
      <c r="L852" s="3">
        <v>3</v>
      </c>
      <c r="M852" s="9" t="str">
        <f>VLOOKUP(L852,Mapping!$A$2:$B$5,2,0)</f>
        <v>Neutral</v>
      </c>
      <c r="N852" s="9" t="s">
        <v>14</v>
      </c>
      <c r="O852" s="3">
        <v>3</v>
      </c>
      <c r="P852" s="9" t="str">
        <f>VLOOKUP(O852,Mapping!$A$9:$B$12,2,0)</f>
        <v>High</v>
      </c>
      <c r="Q852" s="3">
        <v>1</v>
      </c>
      <c r="R852" s="9" t="str">
        <f>VLOOKUP(Q852,Mapping!$A$16:$B$20,2,0)</f>
        <v>Entry Level</v>
      </c>
      <c r="S852" s="9" t="s">
        <v>31</v>
      </c>
      <c r="T852" s="3">
        <v>1</v>
      </c>
      <c r="U852" s="9" t="str">
        <f>VLOOKUP(T852,Mapping!$E$9:$F$12,2,0)</f>
        <v>Very Dissatisfied</v>
      </c>
      <c r="V852" s="9" t="s">
        <v>26</v>
      </c>
      <c r="W852" s="5">
        <v>2827</v>
      </c>
      <c r="X852" s="3">
        <v>1</v>
      </c>
      <c r="Y852" s="9" t="s">
        <v>17</v>
      </c>
      <c r="Z852" s="4">
        <v>12</v>
      </c>
      <c r="AA852" s="24">
        <f>HR_Analytics[[#This Row],[Salary Hike]]/100</f>
        <v>0.12</v>
      </c>
      <c r="AB852" s="3">
        <v>3</v>
      </c>
      <c r="AC852" s="9" t="str">
        <f>VLOOKUP(AB852,Mapping!$E$2:$F$3,2,0)</f>
        <v>Excellent</v>
      </c>
      <c r="AD852" s="3">
        <v>3</v>
      </c>
      <c r="AE852" s="9" t="str">
        <f>VLOOKUP(AD852,Mapping!$E$16:$F$19,2,0)</f>
        <v>Neutral</v>
      </c>
      <c r="AF852" s="3">
        <v>3</v>
      </c>
      <c r="AG852" s="3">
        <v>1</v>
      </c>
      <c r="AH852" s="3" t="str" cm="1">
        <f t="array" ref="AH852">_xlfn.IFS(HR_Analytics[[#This Row],[Total Working Years]]&lt;=2,"0-2",HR_Analytics[[#This Row],[Total Working Years]]&lt;=5,"2-5",HR_Analytics[[#This Row],[Total Working Years]]&lt;=10,"5-10",HR_Analytics[[#This Row],[Total Working Years]]&lt;=20,"10-20",HR_Analytics[[#This Row],[Total Working Years]]&lt;=40,"20-40")</f>
        <v>0-2</v>
      </c>
      <c r="AI852" s="3">
        <v>3</v>
      </c>
      <c r="AJ852" s="3">
        <v>3</v>
      </c>
      <c r="AK852" s="9" t="str">
        <f>VLOOKUP(AJ852,Mapping!$J$10:$K$13,2,0)</f>
        <v>Better</v>
      </c>
      <c r="AL852" s="3">
        <v>1</v>
      </c>
      <c r="AM852" s="3" t="str" cm="1">
        <f t="array" ref="AM852">_xlfn.IFS(HR_Analytics[[#This Row],[Years At Company]]&lt;=2,"0-2",HR_Analytics[[#This Row],[Years At Company]]&lt;=5,"2-5",HR_Analytics[[#This Row],[Years At Company]]&lt;=10,"5-10",HR_Analytics[[#This Row],[Years At Company]]&lt;=20,"10-20",HR_Analytics[[#This Row],[Years At Company]]&lt;=40,"20-40")</f>
        <v>0-2</v>
      </c>
      <c r="AN852" s="3">
        <v>0</v>
      </c>
      <c r="AO852" s="3" t="str" cm="1">
        <f t="array" ref="AO852">_xlfn.IFS(HR_Analytics[[#This Row],[Years In Current Role]]&lt;=2,"0-2",HR_Analytics[[#This Row],[Years In Current Role]]&lt;=5,"2-5",HR_Analytics[[#This Row],[Years In Current Role]]&lt;=10,"5-10",HR_Analytics[[#This Row],[Years In Current Role]]&lt;=15,"10-15",HR_Analytics[[#This Row],[Years In Current Role]]&gt;15,"Above 15")</f>
        <v>0-2</v>
      </c>
      <c r="AP852" s="3">
        <v>0</v>
      </c>
      <c r="AQ852" s="14" t="str" cm="1">
        <f t="array" ref="AQ852">_xlfn.IFS(HR_Analytics[[#This Row],[Years Since Last Promotion]]&lt;=2,"0-2",HR_Analytics[[#This Row],[Years Since Last Promotion]]&lt;=5,"2-5",HR_Analytics[[#This Row],[Years Since Last Promotion]]&lt;=10,"5-10",HR_Analytics[[#This Row],[Years Since Last Promotion]]&lt;=15,"10-15")</f>
        <v>0-2</v>
      </c>
      <c r="AR852" s="14">
        <v>0</v>
      </c>
      <c r="AS852" s="3" t="str" cm="1">
        <f t="array" ref="AS8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53" spans="1:45" x14ac:dyDescent="0.25">
      <c r="A853" s="12">
        <v>56</v>
      </c>
      <c r="B853" s="12" t="str" cm="1">
        <f t="array" ref="B853">_xlfn.IFS(HR_Analytics[[#This Row],[Age]]&lt;=30,"Below 30",HR_Analytics[[#This Row],[Age]]&lt;=40,"30-40",HR_Analytics[[#This Row],[Age]]&lt;=60,"40-60")</f>
        <v>40-60</v>
      </c>
      <c r="C853" s="9" t="s">
        <v>17</v>
      </c>
      <c r="D853" s="9" t="s">
        <v>11</v>
      </c>
      <c r="E853" s="9" t="s">
        <v>19</v>
      </c>
      <c r="F853" s="3">
        <v>4</v>
      </c>
      <c r="G853" s="3" t="str" cm="1">
        <f t="array" ref="G853">_xlfn.IFS(HR_Analytics[[#This Row],[Distance From Home]]&lt;=5,"1-5",HR_Analytics[[#This Row],[Distance From Home]]&lt;=10,"5-10",HR_Analytics[[#This Row],[Distance From Home]]&lt;=15,"10-15",HR_Analytics[[#This Row],[Distance From Home]]&lt;=20,"15-20",HR_Analytics[[#This Row],[Distance From Home]]&gt;20,"Above 20")</f>
        <v>1-5</v>
      </c>
      <c r="H853" s="3">
        <v>4</v>
      </c>
      <c r="I853" s="9" t="str">
        <f>VLOOKUP(H853,Mapping!$J$2:$K$6,2,0)</f>
        <v>Masters</v>
      </c>
      <c r="J853" s="9" t="s">
        <v>34</v>
      </c>
      <c r="K853" s="3">
        <v>1191</v>
      </c>
      <c r="L853" s="3">
        <v>4</v>
      </c>
      <c r="M853" s="9" t="str">
        <f>VLOOKUP(L853,Mapping!$A$2:$B$5,2,0)</f>
        <v>Satisfied</v>
      </c>
      <c r="N853" s="9" t="s">
        <v>14</v>
      </c>
      <c r="O853" s="3">
        <v>3</v>
      </c>
      <c r="P853" s="9" t="str">
        <f>VLOOKUP(O853,Mapping!$A$9:$B$12,2,0)</f>
        <v>High</v>
      </c>
      <c r="Q853" s="3">
        <v>5</v>
      </c>
      <c r="R853" s="9" t="str">
        <f>VLOOKUP(Q853,Mapping!$A$16:$B$20,2,0)</f>
        <v>Executive</v>
      </c>
      <c r="S853" s="9" t="s">
        <v>30</v>
      </c>
      <c r="T853" s="3">
        <v>1</v>
      </c>
      <c r="U853" s="9" t="str">
        <f>VLOOKUP(T853,Mapping!$E$9:$F$12,2,0)</f>
        <v>Very Dissatisfied</v>
      </c>
      <c r="V853" s="9" t="s">
        <v>26</v>
      </c>
      <c r="W853" s="5">
        <v>19943</v>
      </c>
      <c r="X853" s="3">
        <v>4</v>
      </c>
      <c r="Y853" s="9" t="s">
        <v>17</v>
      </c>
      <c r="Z853" s="4">
        <v>13</v>
      </c>
      <c r="AA853" s="24">
        <f>HR_Analytics[[#This Row],[Salary Hike]]/100</f>
        <v>0.13</v>
      </c>
      <c r="AB853" s="3">
        <v>3</v>
      </c>
      <c r="AC853" s="9" t="str">
        <f>VLOOKUP(AB853,Mapping!$E$2:$F$3,2,0)</f>
        <v>Excellent</v>
      </c>
      <c r="AD853" s="3">
        <v>4</v>
      </c>
      <c r="AE853" s="9" t="str">
        <f>VLOOKUP(AD853,Mapping!$E$16:$F$19,2,0)</f>
        <v>Satisfied</v>
      </c>
      <c r="AF853" s="3">
        <v>1</v>
      </c>
      <c r="AG853" s="3">
        <v>28</v>
      </c>
      <c r="AH853" s="3" t="str" cm="1">
        <f t="array" ref="AH853">_xlfn.IFS(HR_Analytics[[#This Row],[Total Working Years]]&lt;=2,"0-2",HR_Analytics[[#This Row],[Total Working Years]]&lt;=5,"2-5",HR_Analytics[[#This Row],[Total Working Years]]&lt;=10,"5-10",HR_Analytics[[#This Row],[Total Working Years]]&lt;=20,"10-20",HR_Analytics[[#This Row],[Total Working Years]]&lt;=40,"20-40")</f>
        <v>20-40</v>
      </c>
      <c r="AI853" s="3">
        <v>2</v>
      </c>
      <c r="AJ853" s="3">
        <v>3</v>
      </c>
      <c r="AK853" s="9" t="str">
        <f>VLOOKUP(AJ853,Mapping!$J$10:$K$13,2,0)</f>
        <v>Better</v>
      </c>
      <c r="AL853" s="3">
        <v>5</v>
      </c>
      <c r="AM853" s="3" t="str" cm="1">
        <f t="array" ref="AM853">_xlfn.IFS(HR_Analytics[[#This Row],[Years At Company]]&lt;=2,"0-2",HR_Analytics[[#This Row],[Years At Company]]&lt;=5,"2-5",HR_Analytics[[#This Row],[Years At Company]]&lt;=10,"5-10",HR_Analytics[[#This Row],[Years At Company]]&lt;=20,"10-20",HR_Analytics[[#This Row],[Years At Company]]&lt;=40,"20-40")</f>
        <v>2-5</v>
      </c>
      <c r="AN853" s="3">
        <v>2</v>
      </c>
      <c r="AO853" s="3" t="str" cm="1">
        <f t="array" ref="AO853">_xlfn.IFS(HR_Analytics[[#This Row],[Years In Current Role]]&lt;=2,"0-2",HR_Analytics[[#This Row],[Years In Current Role]]&lt;=5,"2-5",HR_Analytics[[#This Row],[Years In Current Role]]&lt;=10,"5-10",HR_Analytics[[#This Row],[Years In Current Role]]&lt;=15,"10-15",HR_Analytics[[#This Row],[Years In Current Role]]&gt;15,"Above 15")</f>
        <v>0-2</v>
      </c>
      <c r="AP853" s="3">
        <v>4</v>
      </c>
      <c r="AQ853" s="14" t="str" cm="1">
        <f t="array" ref="AQ853">_xlfn.IFS(HR_Analytics[[#This Row],[Years Since Last Promotion]]&lt;=2,"0-2",HR_Analytics[[#This Row],[Years Since Last Promotion]]&lt;=5,"2-5",HR_Analytics[[#This Row],[Years Since Last Promotion]]&lt;=10,"5-10",HR_Analytics[[#This Row],[Years Since Last Promotion]]&lt;=15,"10-15")</f>
        <v>2-5</v>
      </c>
      <c r="AR853" s="14">
        <v>2</v>
      </c>
      <c r="AS853" s="3" t="str" cm="1">
        <f t="array" ref="AS8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54" spans="1:45" x14ac:dyDescent="0.25">
      <c r="A854" s="12">
        <v>29</v>
      </c>
      <c r="B854" s="12" t="str" cm="1">
        <f t="array" ref="B854">_xlfn.IFS(HR_Analytics[[#This Row],[Age]]&lt;=30,"Below 30",HR_Analytics[[#This Row],[Age]]&lt;=40,"30-40",HR_Analytics[[#This Row],[Age]]&lt;=60,"40-60")</f>
        <v>Below 30</v>
      </c>
      <c r="C854" s="9" t="s">
        <v>17</v>
      </c>
      <c r="D854" s="9" t="s">
        <v>11</v>
      </c>
      <c r="E854" s="9" t="s">
        <v>19</v>
      </c>
      <c r="F854" s="3">
        <v>6</v>
      </c>
      <c r="G854" s="3" t="str" cm="1">
        <f t="array" ref="G854">_xlfn.IFS(HR_Analytics[[#This Row],[Distance From Home]]&lt;=5,"1-5",HR_Analytics[[#This Row],[Distance From Home]]&lt;=10,"5-10",HR_Analytics[[#This Row],[Distance From Home]]&lt;=15,"10-15",HR_Analytics[[#This Row],[Distance From Home]]&lt;=20,"15-20",HR_Analytics[[#This Row],[Distance From Home]]&gt;20,"Above 20")</f>
        <v>5-10</v>
      </c>
      <c r="H854" s="3">
        <v>1</v>
      </c>
      <c r="I854" s="9" t="str">
        <f>VLOOKUP(H854,Mapping!$J$2:$K$6,2,0)</f>
        <v>Below College</v>
      </c>
      <c r="J854" s="9" t="s">
        <v>25</v>
      </c>
      <c r="K854" s="3">
        <v>1192</v>
      </c>
      <c r="L854" s="3">
        <v>2</v>
      </c>
      <c r="M854" s="9" t="str">
        <f>VLOOKUP(L854,Mapping!$A$2:$B$5,2,0)</f>
        <v>Dissatisfied</v>
      </c>
      <c r="N854" s="9" t="s">
        <v>14</v>
      </c>
      <c r="O854" s="3">
        <v>3</v>
      </c>
      <c r="P854" s="9" t="str">
        <f>VLOOKUP(O854,Mapping!$A$9:$B$12,2,0)</f>
        <v>High</v>
      </c>
      <c r="Q854" s="3">
        <v>1</v>
      </c>
      <c r="R854" s="9" t="str">
        <f>VLOOKUP(Q854,Mapping!$A$16:$B$20,2,0)</f>
        <v>Entry Level</v>
      </c>
      <c r="S854" s="9" t="s">
        <v>24</v>
      </c>
      <c r="T854" s="3">
        <v>4</v>
      </c>
      <c r="U854" s="9" t="str">
        <f>VLOOKUP(T854,Mapping!$E$9:$F$12,2,0)</f>
        <v>Satisfied</v>
      </c>
      <c r="V854" s="9" t="s">
        <v>22</v>
      </c>
      <c r="W854" s="5">
        <v>3131</v>
      </c>
      <c r="X854" s="3">
        <v>1</v>
      </c>
      <c r="Y854" s="9" t="s">
        <v>17</v>
      </c>
      <c r="Z854" s="4">
        <v>13</v>
      </c>
      <c r="AA854" s="24">
        <f>HR_Analytics[[#This Row],[Salary Hike]]/100</f>
        <v>0.13</v>
      </c>
      <c r="AB854" s="3">
        <v>3</v>
      </c>
      <c r="AC854" s="9" t="str">
        <f>VLOOKUP(AB854,Mapping!$E$2:$F$3,2,0)</f>
        <v>Excellent</v>
      </c>
      <c r="AD854" s="3">
        <v>1</v>
      </c>
      <c r="AE854" s="9" t="str">
        <f>VLOOKUP(AD854,Mapping!$E$16:$F$19,2,0)</f>
        <v>Very Dissatisfied</v>
      </c>
      <c r="AF854" s="3">
        <v>1</v>
      </c>
      <c r="AG854" s="3">
        <v>10</v>
      </c>
      <c r="AH854" s="3" t="str" cm="1">
        <f t="array" ref="AH854">_xlfn.IFS(HR_Analytics[[#This Row],[Total Working Years]]&lt;=2,"0-2",HR_Analytics[[#This Row],[Total Working Years]]&lt;=5,"2-5",HR_Analytics[[#This Row],[Total Working Years]]&lt;=10,"5-10",HR_Analytics[[#This Row],[Total Working Years]]&lt;=20,"10-20",HR_Analytics[[#This Row],[Total Working Years]]&lt;=40,"20-40")</f>
        <v>5-10</v>
      </c>
      <c r="AI854" s="3">
        <v>5</v>
      </c>
      <c r="AJ854" s="3">
        <v>3</v>
      </c>
      <c r="AK854" s="9" t="str">
        <f>VLOOKUP(AJ854,Mapping!$J$10:$K$13,2,0)</f>
        <v>Better</v>
      </c>
      <c r="AL854" s="3">
        <v>10</v>
      </c>
      <c r="AM854" s="3" t="str" cm="1">
        <f t="array" ref="AM854">_xlfn.IFS(HR_Analytics[[#This Row],[Years At Company]]&lt;=2,"0-2",HR_Analytics[[#This Row],[Years At Company]]&lt;=5,"2-5",HR_Analytics[[#This Row],[Years At Company]]&lt;=10,"5-10",HR_Analytics[[#This Row],[Years At Company]]&lt;=20,"10-20",HR_Analytics[[#This Row],[Years At Company]]&lt;=40,"20-40")</f>
        <v>5-10</v>
      </c>
      <c r="AN854" s="3">
        <v>8</v>
      </c>
      <c r="AO854" s="3" t="str" cm="1">
        <f t="array" ref="AO854">_xlfn.IFS(HR_Analytics[[#This Row],[Years In Current Role]]&lt;=2,"0-2",HR_Analytics[[#This Row],[Years In Current Role]]&lt;=5,"2-5",HR_Analytics[[#This Row],[Years In Current Role]]&lt;=10,"5-10",HR_Analytics[[#This Row],[Years In Current Role]]&lt;=15,"10-15",HR_Analytics[[#This Row],[Years In Current Role]]&gt;15,"Above 15")</f>
        <v>5-10</v>
      </c>
      <c r="AP854" s="3">
        <v>0</v>
      </c>
      <c r="AQ854" s="14" t="str" cm="1">
        <f t="array" ref="AQ854">_xlfn.IFS(HR_Analytics[[#This Row],[Years Since Last Promotion]]&lt;=2,"0-2",HR_Analytics[[#This Row],[Years Since Last Promotion]]&lt;=5,"2-5",HR_Analytics[[#This Row],[Years Since Last Promotion]]&lt;=10,"5-10",HR_Analytics[[#This Row],[Years Since Last Promotion]]&lt;=15,"10-15")</f>
        <v>0-2</v>
      </c>
      <c r="AR854" s="14">
        <v>8</v>
      </c>
      <c r="AS854" s="3" t="str" cm="1">
        <f t="array" ref="AS8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55" spans="1:45" x14ac:dyDescent="0.25">
      <c r="A855" s="12">
        <v>19</v>
      </c>
      <c r="B855" s="12" t="str" cm="1">
        <f t="array" ref="B855">_xlfn.IFS(HR_Analytics[[#This Row],[Age]]&lt;=30,"Below 30",HR_Analytics[[#This Row],[Age]]&lt;=40,"30-40",HR_Analytics[[#This Row],[Age]]&lt;=60,"40-60")</f>
        <v>Below 30</v>
      </c>
      <c r="C855" s="9" t="s">
        <v>17</v>
      </c>
      <c r="D855" s="9" t="s">
        <v>11</v>
      </c>
      <c r="E855" s="9" t="s">
        <v>19</v>
      </c>
      <c r="F855" s="3">
        <v>9</v>
      </c>
      <c r="G855" s="3" t="str" cm="1">
        <f t="array" ref="G855">_xlfn.IFS(HR_Analytics[[#This Row],[Distance From Home]]&lt;=5,"1-5",HR_Analytics[[#This Row],[Distance From Home]]&lt;=10,"5-10",HR_Analytics[[#This Row],[Distance From Home]]&lt;=15,"10-15",HR_Analytics[[#This Row],[Distance From Home]]&lt;=20,"15-20",HR_Analytics[[#This Row],[Distance From Home]]&gt;20,"Above 20")</f>
        <v>5-10</v>
      </c>
      <c r="H855" s="3">
        <v>2</v>
      </c>
      <c r="I855" s="9" t="str">
        <f>VLOOKUP(H855,Mapping!$J$2:$K$6,2,0)</f>
        <v>College</v>
      </c>
      <c r="J855" s="9" t="s">
        <v>13</v>
      </c>
      <c r="K855" s="3">
        <v>1193</v>
      </c>
      <c r="L855" s="3">
        <v>3</v>
      </c>
      <c r="M855" s="9" t="str">
        <f>VLOOKUP(L855,Mapping!$A$2:$B$5,2,0)</f>
        <v>Neutral</v>
      </c>
      <c r="N855" s="9" t="s">
        <v>20</v>
      </c>
      <c r="O855" s="3">
        <v>3</v>
      </c>
      <c r="P855" s="9" t="str">
        <f>VLOOKUP(O855,Mapping!$A$9:$B$12,2,0)</f>
        <v>High</v>
      </c>
      <c r="Q855" s="3">
        <v>1</v>
      </c>
      <c r="R855" s="9" t="str">
        <f>VLOOKUP(Q855,Mapping!$A$16:$B$20,2,0)</f>
        <v>Entry Level</v>
      </c>
      <c r="S855" s="9" t="s">
        <v>21</v>
      </c>
      <c r="T855" s="3">
        <v>1</v>
      </c>
      <c r="U855" s="9" t="str">
        <f>VLOOKUP(T855,Mapping!$E$9:$F$12,2,0)</f>
        <v>Very Dissatisfied</v>
      </c>
      <c r="V855" s="9" t="s">
        <v>16</v>
      </c>
      <c r="W855" s="5">
        <v>2552</v>
      </c>
      <c r="X855" s="3">
        <v>1</v>
      </c>
      <c r="Y855" s="9" t="s">
        <v>17</v>
      </c>
      <c r="Z855" s="4">
        <v>25</v>
      </c>
      <c r="AA855" s="24">
        <f>HR_Analytics[[#This Row],[Salary Hike]]/100</f>
        <v>0.25</v>
      </c>
      <c r="AB855" s="3">
        <v>4</v>
      </c>
      <c r="AC855" s="9" t="str">
        <f>VLOOKUP(AB855,Mapping!$E$2:$F$3,2,0)</f>
        <v>Outstanding</v>
      </c>
      <c r="AD855" s="3">
        <v>3</v>
      </c>
      <c r="AE855" s="9" t="str">
        <f>VLOOKUP(AD855,Mapping!$E$16:$F$19,2,0)</f>
        <v>Neutral</v>
      </c>
      <c r="AF855" s="3">
        <v>0</v>
      </c>
      <c r="AG855" s="3">
        <v>1</v>
      </c>
      <c r="AH855" s="3" t="str" cm="1">
        <f t="array" ref="AH855">_xlfn.IFS(HR_Analytics[[#This Row],[Total Working Years]]&lt;=2,"0-2",HR_Analytics[[#This Row],[Total Working Years]]&lt;=5,"2-5",HR_Analytics[[#This Row],[Total Working Years]]&lt;=10,"5-10",HR_Analytics[[#This Row],[Total Working Years]]&lt;=20,"10-20",HR_Analytics[[#This Row],[Total Working Years]]&lt;=40,"20-40")</f>
        <v>0-2</v>
      </c>
      <c r="AI855" s="3">
        <v>4</v>
      </c>
      <c r="AJ855" s="3">
        <v>3</v>
      </c>
      <c r="AK855" s="9" t="str">
        <f>VLOOKUP(AJ855,Mapping!$J$10:$K$13,2,0)</f>
        <v>Better</v>
      </c>
      <c r="AL855" s="3">
        <v>1</v>
      </c>
      <c r="AM855" s="3" t="str" cm="1">
        <f t="array" ref="AM855">_xlfn.IFS(HR_Analytics[[#This Row],[Years At Company]]&lt;=2,"0-2",HR_Analytics[[#This Row],[Years At Company]]&lt;=5,"2-5",HR_Analytics[[#This Row],[Years At Company]]&lt;=10,"5-10",HR_Analytics[[#This Row],[Years At Company]]&lt;=20,"10-20",HR_Analytics[[#This Row],[Years At Company]]&lt;=40,"20-40")</f>
        <v>0-2</v>
      </c>
      <c r="AN855" s="3">
        <v>1</v>
      </c>
      <c r="AO855" s="3" t="str" cm="1">
        <f t="array" ref="AO855">_xlfn.IFS(HR_Analytics[[#This Row],[Years In Current Role]]&lt;=2,"0-2",HR_Analytics[[#This Row],[Years In Current Role]]&lt;=5,"2-5",HR_Analytics[[#This Row],[Years In Current Role]]&lt;=10,"5-10",HR_Analytics[[#This Row],[Years In Current Role]]&lt;=15,"10-15",HR_Analytics[[#This Row],[Years In Current Role]]&gt;15,"Above 15")</f>
        <v>0-2</v>
      </c>
      <c r="AP855" s="3">
        <v>0</v>
      </c>
      <c r="AQ855" s="14" t="str" cm="1">
        <f t="array" ref="AQ855">_xlfn.IFS(HR_Analytics[[#This Row],[Years Since Last Promotion]]&lt;=2,"0-2",HR_Analytics[[#This Row],[Years Since Last Promotion]]&lt;=5,"2-5",HR_Analytics[[#This Row],[Years Since Last Promotion]]&lt;=10,"5-10",HR_Analytics[[#This Row],[Years Since Last Promotion]]&lt;=15,"10-15")</f>
        <v>0-2</v>
      </c>
      <c r="AR855" s="14">
        <v>0</v>
      </c>
      <c r="AS855" s="3" t="str" cm="1">
        <f t="array" ref="AS8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56" spans="1:45" x14ac:dyDescent="0.25">
      <c r="A856" s="12">
        <v>45</v>
      </c>
      <c r="B856" s="12" t="str" cm="1">
        <f t="array" ref="B856">_xlfn.IFS(HR_Analytics[[#This Row],[Age]]&lt;=30,"Below 30",HR_Analytics[[#This Row],[Age]]&lt;=40,"30-40",HR_Analytics[[#This Row],[Age]]&lt;=60,"40-60")</f>
        <v>40-60</v>
      </c>
      <c r="C856" s="9" t="s">
        <v>17</v>
      </c>
      <c r="D856" s="9" t="s">
        <v>11</v>
      </c>
      <c r="E856" s="9" t="s">
        <v>19</v>
      </c>
      <c r="F856" s="3">
        <v>7</v>
      </c>
      <c r="G856" s="3" t="str" cm="1">
        <f t="array" ref="G856">_xlfn.IFS(HR_Analytics[[#This Row],[Distance From Home]]&lt;=5,"1-5",HR_Analytics[[#This Row],[Distance From Home]]&lt;=10,"5-10",HR_Analytics[[#This Row],[Distance From Home]]&lt;=15,"10-15",HR_Analytics[[#This Row],[Distance From Home]]&lt;=20,"15-20",HR_Analytics[[#This Row],[Distance From Home]]&gt;20,"Above 20")</f>
        <v>5-10</v>
      </c>
      <c r="H856" s="3">
        <v>3</v>
      </c>
      <c r="I856" s="9" t="str">
        <f>VLOOKUP(H856,Mapping!$J$2:$K$6,2,0)</f>
        <v>Bachelors</v>
      </c>
      <c r="J856" s="9" t="s">
        <v>25</v>
      </c>
      <c r="K856" s="3">
        <v>1195</v>
      </c>
      <c r="L856" s="3">
        <v>1</v>
      </c>
      <c r="M856" s="9" t="str">
        <f>VLOOKUP(L856,Mapping!$A$2:$B$5,2,0)</f>
        <v>Very Dissatisfied</v>
      </c>
      <c r="N856" s="9" t="s">
        <v>14</v>
      </c>
      <c r="O856" s="3">
        <v>3</v>
      </c>
      <c r="P856" s="9" t="str">
        <f>VLOOKUP(O856,Mapping!$A$9:$B$12,2,0)</f>
        <v>High</v>
      </c>
      <c r="Q856" s="3">
        <v>1</v>
      </c>
      <c r="R856" s="9" t="str">
        <f>VLOOKUP(Q856,Mapping!$A$16:$B$20,2,0)</f>
        <v>Entry Level</v>
      </c>
      <c r="S856" s="9" t="s">
        <v>21</v>
      </c>
      <c r="T856" s="3">
        <v>3</v>
      </c>
      <c r="U856" s="9" t="str">
        <f>VLOOKUP(T856,Mapping!$E$9:$F$12,2,0)</f>
        <v>Neutral</v>
      </c>
      <c r="V856" s="9" t="s">
        <v>22</v>
      </c>
      <c r="W856" s="5">
        <v>4477</v>
      </c>
      <c r="X856" s="3">
        <v>4</v>
      </c>
      <c r="Y856" s="9" t="s">
        <v>10</v>
      </c>
      <c r="Z856" s="4">
        <v>19</v>
      </c>
      <c r="AA856" s="24">
        <f>HR_Analytics[[#This Row],[Salary Hike]]/100</f>
        <v>0.19</v>
      </c>
      <c r="AB856" s="3">
        <v>3</v>
      </c>
      <c r="AC856" s="9" t="str">
        <f>VLOOKUP(AB856,Mapping!$E$2:$F$3,2,0)</f>
        <v>Excellent</v>
      </c>
      <c r="AD856" s="3">
        <v>3</v>
      </c>
      <c r="AE856" s="9" t="str">
        <f>VLOOKUP(AD856,Mapping!$E$16:$F$19,2,0)</f>
        <v>Neutral</v>
      </c>
      <c r="AF856" s="3">
        <v>1</v>
      </c>
      <c r="AG856" s="3">
        <v>7</v>
      </c>
      <c r="AH856" s="3" t="str" cm="1">
        <f t="array" ref="AH856">_xlfn.IFS(HR_Analytics[[#This Row],[Total Working Years]]&lt;=2,"0-2",HR_Analytics[[#This Row],[Total Working Years]]&lt;=5,"2-5",HR_Analytics[[#This Row],[Total Working Years]]&lt;=10,"5-10",HR_Analytics[[#This Row],[Total Working Years]]&lt;=20,"10-20",HR_Analytics[[#This Row],[Total Working Years]]&lt;=40,"20-40")</f>
        <v>5-10</v>
      </c>
      <c r="AI856" s="3">
        <v>2</v>
      </c>
      <c r="AJ856" s="3">
        <v>2</v>
      </c>
      <c r="AK856" s="9" t="str">
        <f>VLOOKUP(AJ856,Mapping!$J$10:$K$13,2,0)</f>
        <v>Good</v>
      </c>
      <c r="AL856" s="3">
        <v>3</v>
      </c>
      <c r="AM856" s="3" t="str" cm="1">
        <f t="array" ref="AM856">_xlfn.IFS(HR_Analytics[[#This Row],[Years At Company]]&lt;=2,"0-2",HR_Analytics[[#This Row],[Years At Company]]&lt;=5,"2-5",HR_Analytics[[#This Row],[Years At Company]]&lt;=10,"5-10",HR_Analytics[[#This Row],[Years At Company]]&lt;=20,"10-20",HR_Analytics[[#This Row],[Years At Company]]&lt;=40,"20-40")</f>
        <v>2-5</v>
      </c>
      <c r="AN856" s="3">
        <v>2</v>
      </c>
      <c r="AO856" s="3" t="str" cm="1">
        <f t="array" ref="AO856">_xlfn.IFS(HR_Analytics[[#This Row],[Years In Current Role]]&lt;=2,"0-2",HR_Analytics[[#This Row],[Years In Current Role]]&lt;=5,"2-5",HR_Analytics[[#This Row],[Years In Current Role]]&lt;=10,"5-10",HR_Analytics[[#This Row],[Years In Current Role]]&lt;=15,"10-15",HR_Analytics[[#This Row],[Years In Current Role]]&gt;15,"Above 15")</f>
        <v>0-2</v>
      </c>
      <c r="AP856" s="3">
        <v>0</v>
      </c>
      <c r="AQ856" s="14" t="str" cm="1">
        <f t="array" ref="AQ856">_xlfn.IFS(HR_Analytics[[#This Row],[Years Since Last Promotion]]&lt;=2,"0-2",HR_Analytics[[#This Row],[Years Since Last Promotion]]&lt;=5,"2-5",HR_Analytics[[#This Row],[Years Since Last Promotion]]&lt;=10,"5-10",HR_Analytics[[#This Row],[Years Since Last Promotion]]&lt;=15,"10-15")</f>
        <v>0-2</v>
      </c>
      <c r="AR856" s="14">
        <v>2</v>
      </c>
      <c r="AS856" s="3" t="str" cm="1">
        <f t="array" ref="AS8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57" spans="1:45" x14ac:dyDescent="0.25">
      <c r="A857" s="12">
        <v>37</v>
      </c>
      <c r="B857" s="12" t="str" cm="1">
        <f t="array" ref="B857">_xlfn.IFS(HR_Analytics[[#This Row],[Age]]&lt;=30,"Below 30",HR_Analytics[[#This Row],[Age]]&lt;=40,"30-40",HR_Analytics[[#This Row],[Age]]&lt;=60,"40-60")</f>
        <v>30-40</v>
      </c>
      <c r="C857" s="9" t="s">
        <v>17</v>
      </c>
      <c r="D857" s="9" t="s">
        <v>11</v>
      </c>
      <c r="E857" s="9" t="s">
        <v>19</v>
      </c>
      <c r="F857" s="3">
        <v>1</v>
      </c>
      <c r="G857" s="3" t="str" cm="1">
        <f t="array" ref="G857">_xlfn.IFS(HR_Analytics[[#This Row],[Distance From Home]]&lt;=5,"1-5",HR_Analytics[[#This Row],[Distance From Home]]&lt;=10,"5-10",HR_Analytics[[#This Row],[Distance From Home]]&lt;=15,"10-15",HR_Analytics[[#This Row],[Distance From Home]]&lt;=20,"15-20",HR_Analytics[[#This Row],[Distance From Home]]&gt;20,"Above 20")</f>
        <v>1-5</v>
      </c>
      <c r="H857" s="3">
        <v>3</v>
      </c>
      <c r="I857" s="9" t="str">
        <f>VLOOKUP(H857,Mapping!$J$2:$K$6,2,0)</f>
        <v>Bachelors</v>
      </c>
      <c r="J857" s="9" t="s">
        <v>13</v>
      </c>
      <c r="K857" s="3">
        <v>1196</v>
      </c>
      <c r="L857" s="3">
        <v>4</v>
      </c>
      <c r="M857" s="9" t="str">
        <f>VLOOKUP(L857,Mapping!$A$2:$B$5,2,0)</f>
        <v>Satisfied</v>
      </c>
      <c r="N857" s="9" t="s">
        <v>14</v>
      </c>
      <c r="O857" s="3">
        <v>2</v>
      </c>
      <c r="P857" s="9" t="str">
        <f>VLOOKUP(O857,Mapping!$A$9:$B$12,2,0)</f>
        <v>Medium</v>
      </c>
      <c r="Q857" s="3">
        <v>2</v>
      </c>
      <c r="R857" s="9" t="str">
        <f>VLOOKUP(Q857,Mapping!$A$16:$B$20,2,0)</f>
        <v>Junior</v>
      </c>
      <c r="S857" s="9" t="s">
        <v>27</v>
      </c>
      <c r="T857" s="3">
        <v>4</v>
      </c>
      <c r="U857" s="9" t="str">
        <f>VLOOKUP(T857,Mapping!$E$9:$F$12,2,0)</f>
        <v>Satisfied</v>
      </c>
      <c r="V857" s="9" t="s">
        <v>22</v>
      </c>
      <c r="W857" s="5">
        <v>6474</v>
      </c>
      <c r="X857" s="3">
        <v>1</v>
      </c>
      <c r="Y857" s="9" t="s">
        <v>17</v>
      </c>
      <c r="Z857" s="4">
        <v>13</v>
      </c>
      <c r="AA857" s="24">
        <f>HR_Analytics[[#This Row],[Salary Hike]]/100</f>
        <v>0.13</v>
      </c>
      <c r="AB857" s="3">
        <v>3</v>
      </c>
      <c r="AC857" s="9" t="str">
        <f>VLOOKUP(AB857,Mapping!$E$2:$F$3,2,0)</f>
        <v>Excellent</v>
      </c>
      <c r="AD857" s="3">
        <v>2</v>
      </c>
      <c r="AE857" s="9" t="str">
        <f>VLOOKUP(AD857,Mapping!$E$16:$F$19,2,0)</f>
        <v>Dissatisfied</v>
      </c>
      <c r="AF857" s="3">
        <v>1</v>
      </c>
      <c r="AG857" s="3">
        <v>14</v>
      </c>
      <c r="AH857" s="3" t="str" cm="1">
        <f t="array" ref="AH857">_xlfn.IFS(HR_Analytics[[#This Row],[Total Working Years]]&lt;=2,"0-2",HR_Analytics[[#This Row],[Total Working Years]]&lt;=5,"2-5",HR_Analytics[[#This Row],[Total Working Years]]&lt;=10,"5-10",HR_Analytics[[#This Row],[Total Working Years]]&lt;=20,"10-20",HR_Analytics[[#This Row],[Total Working Years]]&lt;=40,"20-40")</f>
        <v>10-20</v>
      </c>
      <c r="AI857" s="3">
        <v>2</v>
      </c>
      <c r="AJ857" s="3">
        <v>2</v>
      </c>
      <c r="AK857" s="9" t="str">
        <f>VLOOKUP(AJ857,Mapping!$J$10:$K$13,2,0)</f>
        <v>Good</v>
      </c>
      <c r="AL857" s="3">
        <v>14</v>
      </c>
      <c r="AM857" s="3" t="str" cm="1">
        <f t="array" ref="AM857">_xlfn.IFS(HR_Analytics[[#This Row],[Years At Company]]&lt;=2,"0-2",HR_Analytics[[#This Row],[Years At Company]]&lt;=5,"2-5",HR_Analytics[[#This Row],[Years At Company]]&lt;=10,"5-10",HR_Analytics[[#This Row],[Years At Company]]&lt;=20,"10-20",HR_Analytics[[#This Row],[Years At Company]]&lt;=40,"20-40")</f>
        <v>10-20</v>
      </c>
      <c r="AN857" s="3">
        <v>8</v>
      </c>
      <c r="AO857" s="3" t="str" cm="1">
        <f t="array" ref="AO857">_xlfn.IFS(HR_Analytics[[#This Row],[Years In Current Role]]&lt;=2,"0-2",HR_Analytics[[#This Row],[Years In Current Role]]&lt;=5,"2-5",HR_Analytics[[#This Row],[Years In Current Role]]&lt;=10,"5-10",HR_Analytics[[#This Row],[Years In Current Role]]&lt;=15,"10-15",HR_Analytics[[#This Row],[Years In Current Role]]&gt;15,"Above 15")</f>
        <v>5-10</v>
      </c>
      <c r="AP857" s="3">
        <v>3</v>
      </c>
      <c r="AQ857" s="14" t="str" cm="1">
        <f t="array" ref="AQ857">_xlfn.IFS(HR_Analytics[[#This Row],[Years Since Last Promotion]]&lt;=2,"0-2",HR_Analytics[[#This Row],[Years Since Last Promotion]]&lt;=5,"2-5",HR_Analytics[[#This Row],[Years Since Last Promotion]]&lt;=10,"5-10",HR_Analytics[[#This Row],[Years Since Last Promotion]]&lt;=15,"10-15")</f>
        <v>2-5</v>
      </c>
      <c r="AR857" s="14">
        <v>11</v>
      </c>
      <c r="AS857" s="3" t="str" cm="1">
        <f t="array" ref="AS8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858" spans="1:45" x14ac:dyDescent="0.25">
      <c r="A858" s="12">
        <v>20</v>
      </c>
      <c r="B858" s="12" t="str" cm="1">
        <f t="array" ref="B858">_xlfn.IFS(HR_Analytics[[#This Row],[Age]]&lt;=30,"Below 30",HR_Analytics[[#This Row],[Age]]&lt;=40,"30-40",HR_Analytics[[#This Row],[Age]]&lt;=60,"40-60")</f>
        <v>Below 30</v>
      </c>
      <c r="C858" s="9" t="s">
        <v>17</v>
      </c>
      <c r="D858" s="9" t="s">
        <v>11</v>
      </c>
      <c r="E858" s="9" t="s">
        <v>19</v>
      </c>
      <c r="F858" s="3">
        <v>3</v>
      </c>
      <c r="G858" s="3" t="str" cm="1">
        <f t="array" ref="G858">_xlfn.IFS(HR_Analytics[[#This Row],[Distance From Home]]&lt;=5,"1-5",HR_Analytics[[#This Row],[Distance From Home]]&lt;=10,"5-10",HR_Analytics[[#This Row],[Distance From Home]]&lt;=15,"10-15",HR_Analytics[[#This Row],[Distance From Home]]&lt;=20,"15-20",HR_Analytics[[#This Row],[Distance From Home]]&gt;20,"Above 20")</f>
        <v>1-5</v>
      </c>
      <c r="H858" s="3">
        <v>3</v>
      </c>
      <c r="I858" s="9" t="str">
        <f>VLOOKUP(H858,Mapping!$J$2:$K$6,2,0)</f>
        <v>Bachelors</v>
      </c>
      <c r="J858" s="9" t="s">
        <v>13</v>
      </c>
      <c r="K858" s="3">
        <v>1198</v>
      </c>
      <c r="L858" s="3">
        <v>1</v>
      </c>
      <c r="M858" s="9" t="str">
        <f>VLOOKUP(L858,Mapping!$A$2:$B$5,2,0)</f>
        <v>Very Dissatisfied</v>
      </c>
      <c r="N858" s="9" t="s">
        <v>20</v>
      </c>
      <c r="O858" s="3">
        <v>2</v>
      </c>
      <c r="P858" s="9" t="str">
        <f>VLOOKUP(O858,Mapping!$A$9:$B$12,2,0)</f>
        <v>Medium</v>
      </c>
      <c r="Q858" s="3">
        <v>1</v>
      </c>
      <c r="R858" s="9" t="str">
        <f>VLOOKUP(Q858,Mapping!$A$16:$B$20,2,0)</f>
        <v>Entry Level</v>
      </c>
      <c r="S858" s="9" t="s">
        <v>24</v>
      </c>
      <c r="T858" s="3">
        <v>3</v>
      </c>
      <c r="U858" s="9" t="str">
        <f>VLOOKUP(T858,Mapping!$E$9:$F$12,2,0)</f>
        <v>Neutral</v>
      </c>
      <c r="V858" s="9" t="s">
        <v>16</v>
      </c>
      <c r="W858" s="5">
        <v>3033</v>
      </c>
      <c r="X858" s="3">
        <v>1</v>
      </c>
      <c r="Y858" s="9" t="s">
        <v>17</v>
      </c>
      <c r="Z858" s="4">
        <v>12</v>
      </c>
      <c r="AA858" s="24">
        <f>HR_Analytics[[#This Row],[Salary Hike]]/100</f>
        <v>0.12</v>
      </c>
      <c r="AB858" s="3">
        <v>3</v>
      </c>
      <c r="AC858" s="9" t="str">
        <f>VLOOKUP(AB858,Mapping!$E$2:$F$3,2,0)</f>
        <v>Excellent</v>
      </c>
      <c r="AD858" s="3">
        <v>1</v>
      </c>
      <c r="AE858" s="9" t="str">
        <f>VLOOKUP(AD858,Mapping!$E$16:$F$19,2,0)</f>
        <v>Very Dissatisfied</v>
      </c>
      <c r="AF858" s="3">
        <v>0</v>
      </c>
      <c r="AG858" s="3">
        <v>2</v>
      </c>
      <c r="AH858" s="3" t="str" cm="1">
        <f t="array" ref="AH858">_xlfn.IFS(HR_Analytics[[#This Row],[Total Working Years]]&lt;=2,"0-2",HR_Analytics[[#This Row],[Total Working Years]]&lt;=5,"2-5",HR_Analytics[[#This Row],[Total Working Years]]&lt;=10,"5-10",HR_Analytics[[#This Row],[Total Working Years]]&lt;=20,"10-20",HR_Analytics[[#This Row],[Total Working Years]]&lt;=40,"20-40")</f>
        <v>0-2</v>
      </c>
      <c r="AI858" s="3">
        <v>2</v>
      </c>
      <c r="AJ858" s="3">
        <v>2</v>
      </c>
      <c r="AK858" s="9" t="str">
        <f>VLOOKUP(AJ858,Mapping!$J$10:$K$13,2,0)</f>
        <v>Good</v>
      </c>
      <c r="AL858" s="3">
        <v>2</v>
      </c>
      <c r="AM858" s="3" t="str" cm="1">
        <f t="array" ref="AM858">_xlfn.IFS(HR_Analytics[[#This Row],[Years At Company]]&lt;=2,"0-2",HR_Analytics[[#This Row],[Years At Company]]&lt;=5,"2-5",HR_Analytics[[#This Row],[Years At Company]]&lt;=10,"5-10",HR_Analytics[[#This Row],[Years At Company]]&lt;=20,"10-20",HR_Analytics[[#This Row],[Years At Company]]&lt;=40,"20-40")</f>
        <v>0-2</v>
      </c>
      <c r="AN858" s="3">
        <v>2</v>
      </c>
      <c r="AO858" s="3" t="str" cm="1">
        <f t="array" ref="AO858">_xlfn.IFS(HR_Analytics[[#This Row],[Years In Current Role]]&lt;=2,"0-2",HR_Analytics[[#This Row],[Years In Current Role]]&lt;=5,"2-5",HR_Analytics[[#This Row],[Years In Current Role]]&lt;=10,"5-10",HR_Analytics[[#This Row],[Years In Current Role]]&lt;=15,"10-15",HR_Analytics[[#This Row],[Years In Current Role]]&gt;15,"Above 15")</f>
        <v>0-2</v>
      </c>
      <c r="AP858" s="3">
        <v>1</v>
      </c>
      <c r="AQ858" s="14" t="str" cm="1">
        <f t="array" ref="AQ858">_xlfn.IFS(HR_Analytics[[#This Row],[Years Since Last Promotion]]&lt;=2,"0-2",HR_Analytics[[#This Row],[Years Since Last Promotion]]&lt;=5,"2-5",HR_Analytics[[#This Row],[Years Since Last Promotion]]&lt;=10,"5-10",HR_Analytics[[#This Row],[Years Since Last Promotion]]&lt;=15,"10-15")</f>
        <v>0-2</v>
      </c>
      <c r="AR858" s="14">
        <v>2</v>
      </c>
      <c r="AS858" s="3" t="str" cm="1">
        <f t="array" ref="AS8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59" spans="1:45" x14ac:dyDescent="0.25">
      <c r="A859" s="12">
        <v>44</v>
      </c>
      <c r="B859" s="12" t="str" cm="1">
        <f t="array" ref="B859">_xlfn.IFS(HR_Analytics[[#This Row],[Age]]&lt;=30,"Below 30",HR_Analytics[[#This Row],[Age]]&lt;=40,"30-40",HR_Analytics[[#This Row],[Age]]&lt;=60,"40-60")</f>
        <v>40-60</v>
      </c>
      <c r="C859" s="9" t="s">
        <v>10</v>
      </c>
      <c r="D859" s="9" t="s">
        <v>11</v>
      </c>
      <c r="E859" s="9" t="s">
        <v>19</v>
      </c>
      <c r="F859" s="3">
        <v>10</v>
      </c>
      <c r="G859" s="3" t="str" cm="1">
        <f t="array" ref="G859">_xlfn.IFS(HR_Analytics[[#This Row],[Distance From Home]]&lt;=5,"1-5",HR_Analytics[[#This Row],[Distance From Home]]&lt;=10,"5-10",HR_Analytics[[#This Row],[Distance From Home]]&lt;=15,"10-15",HR_Analytics[[#This Row],[Distance From Home]]&lt;=20,"15-20",HR_Analytics[[#This Row],[Distance From Home]]&gt;20,"Above 20")</f>
        <v>5-10</v>
      </c>
      <c r="H859" s="3">
        <v>4</v>
      </c>
      <c r="I859" s="9" t="str">
        <f>VLOOKUP(H859,Mapping!$J$2:$K$6,2,0)</f>
        <v>Masters</v>
      </c>
      <c r="J859" s="9" t="s">
        <v>13</v>
      </c>
      <c r="K859" s="3">
        <v>1200</v>
      </c>
      <c r="L859" s="3">
        <v>3</v>
      </c>
      <c r="M859" s="9" t="str">
        <f>VLOOKUP(L859,Mapping!$A$2:$B$5,2,0)</f>
        <v>Neutral</v>
      </c>
      <c r="N859" s="9" t="s">
        <v>20</v>
      </c>
      <c r="O859" s="3">
        <v>3</v>
      </c>
      <c r="P859" s="9" t="str">
        <f>VLOOKUP(O859,Mapping!$A$9:$B$12,2,0)</f>
        <v>High</v>
      </c>
      <c r="Q859" s="3">
        <v>1</v>
      </c>
      <c r="R859" s="9" t="str">
        <f>VLOOKUP(Q859,Mapping!$A$16:$B$20,2,0)</f>
        <v>Entry Level</v>
      </c>
      <c r="S859" s="9" t="s">
        <v>21</v>
      </c>
      <c r="T859" s="3">
        <v>3</v>
      </c>
      <c r="U859" s="9" t="str">
        <f>VLOOKUP(T859,Mapping!$E$9:$F$12,2,0)</f>
        <v>Neutral</v>
      </c>
      <c r="V859" s="9" t="s">
        <v>16</v>
      </c>
      <c r="W859" s="5">
        <v>2936</v>
      </c>
      <c r="X859" s="3">
        <v>1</v>
      </c>
      <c r="Y859" s="9" t="s">
        <v>10</v>
      </c>
      <c r="Z859" s="4">
        <v>11</v>
      </c>
      <c r="AA859" s="24">
        <f>HR_Analytics[[#This Row],[Salary Hike]]/100</f>
        <v>0.11</v>
      </c>
      <c r="AB859" s="3">
        <v>3</v>
      </c>
      <c r="AC859" s="9" t="str">
        <f>VLOOKUP(AB859,Mapping!$E$2:$F$3,2,0)</f>
        <v>Excellent</v>
      </c>
      <c r="AD859" s="3">
        <v>3</v>
      </c>
      <c r="AE859" s="9" t="str">
        <f>VLOOKUP(AD859,Mapping!$E$16:$F$19,2,0)</f>
        <v>Neutral</v>
      </c>
      <c r="AF859" s="3">
        <v>0</v>
      </c>
      <c r="AG859" s="3">
        <v>6</v>
      </c>
      <c r="AH859" s="3" t="str" cm="1">
        <f t="array" ref="AH859">_xlfn.IFS(HR_Analytics[[#This Row],[Total Working Years]]&lt;=2,"0-2",HR_Analytics[[#This Row],[Total Working Years]]&lt;=5,"2-5",HR_Analytics[[#This Row],[Total Working Years]]&lt;=10,"5-10",HR_Analytics[[#This Row],[Total Working Years]]&lt;=20,"10-20",HR_Analytics[[#This Row],[Total Working Years]]&lt;=40,"20-40")</f>
        <v>5-10</v>
      </c>
      <c r="AI859" s="3">
        <v>4</v>
      </c>
      <c r="AJ859" s="3">
        <v>3</v>
      </c>
      <c r="AK859" s="9" t="str">
        <f>VLOOKUP(AJ859,Mapping!$J$10:$K$13,2,0)</f>
        <v>Better</v>
      </c>
      <c r="AL859" s="3">
        <v>6</v>
      </c>
      <c r="AM859" s="3" t="str" cm="1">
        <f t="array" ref="AM859">_xlfn.IFS(HR_Analytics[[#This Row],[Years At Company]]&lt;=2,"0-2",HR_Analytics[[#This Row],[Years At Company]]&lt;=5,"2-5",HR_Analytics[[#This Row],[Years At Company]]&lt;=10,"5-10",HR_Analytics[[#This Row],[Years At Company]]&lt;=20,"10-20",HR_Analytics[[#This Row],[Years At Company]]&lt;=40,"20-40")</f>
        <v>5-10</v>
      </c>
      <c r="AN859" s="3">
        <v>4</v>
      </c>
      <c r="AO859" s="3" t="str" cm="1">
        <f t="array" ref="AO859">_xlfn.IFS(HR_Analytics[[#This Row],[Years In Current Role]]&lt;=2,"0-2",HR_Analytics[[#This Row],[Years In Current Role]]&lt;=5,"2-5",HR_Analytics[[#This Row],[Years In Current Role]]&lt;=10,"5-10",HR_Analytics[[#This Row],[Years In Current Role]]&lt;=15,"10-15",HR_Analytics[[#This Row],[Years In Current Role]]&gt;15,"Above 15")</f>
        <v>2-5</v>
      </c>
      <c r="AP859" s="3">
        <v>0</v>
      </c>
      <c r="AQ859" s="14" t="str" cm="1">
        <f t="array" ref="AQ859">_xlfn.IFS(HR_Analytics[[#This Row],[Years Since Last Promotion]]&lt;=2,"0-2",HR_Analytics[[#This Row],[Years Since Last Promotion]]&lt;=5,"2-5",HR_Analytics[[#This Row],[Years Since Last Promotion]]&lt;=10,"5-10",HR_Analytics[[#This Row],[Years Since Last Promotion]]&lt;=15,"10-15")</f>
        <v>0-2</v>
      </c>
      <c r="AR859" s="14">
        <v>2</v>
      </c>
      <c r="AS859" s="3" t="str" cm="1">
        <f t="array" ref="AS8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60" spans="1:45" x14ac:dyDescent="0.25">
      <c r="A860" s="12">
        <v>53</v>
      </c>
      <c r="B860" s="12" t="str" cm="1">
        <f t="array" ref="B860">_xlfn.IFS(HR_Analytics[[#This Row],[Age]]&lt;=30,"Below 30",HR_Analytics[[#This Row],[Age]]&lt;=40,"30-40",HR_Analytics[[#This Row],[Age]]&lt;=60,"40-60")</f>
        <v>40-60</v>
      </c>
      <c r="C860" s="9" t="s">
        <v>17</v>
      </c>
      <c r="D860" s="9" t="s">
        <v>11</v>
      </c>
      <c r="E860" s="9" t="s">
        <v>19</v>
      </c>
      <c r="F860" s="3">
        <v>7</v>
      </c>
      <c r="G860" s="3" t="str" cm="1">
        <f t="array" ref="G860">_xlfn.IFS(HR_Analytics[[#This Row],[Distance From Home]]&lt;=5,"1-5",HR_Analytics[[#This Row],[Distance From Home]]&lt;=10,"5-10",HR_Analytics[[#This Row],[Distance From Home]]&lt;=15,"10-15",HR_Analytics[[#This Row],[Distance From Home]]&lt;=20,"15-20",HR_Analytics[[#This Row],[Distance From Home]]&gt;20,"Above 20")</f>
        <v>5-10</v>
      </c>
      <c r="H860" s="3">
        <v>2</v>
      </c>
      <c r="I860" s="9" t="str">
        <f>VLOOKUP(H860,Mapping!$J$2:$K$6,2,0)</f>
        <v>College</v>
      </c>
      <c r="J860" s="9" t="s">
        <v>25</v>
      </c>
      <c r="K860" s="3">
        <v>1201</v>
      </c>
      <c r="L860" s="3">
        <v>4</v>
      </c>
      <c r="M860" s="9" t="str">
        <f>VLOOKUP(L860,Mapping!$A$2:$B$5,2,0)</f>
        <v>Satisfied</v>
      </c>
      <c r="N860" s="9" t="s">
        <v>14</v>
      </c>
      <c r="O860" s="3">
        <v>3</v>
      </c>
      <c r="P860" s="9" t="str">
        <f>VLOOKUP(O860,Mapping!$A$9:$B$12,2,0)</f>
        <v>High</v>
      </c>
      <c r="Q860" s="3">
        <v>5</v>
      </c>
      <c r="R860" s="9" t="str">
        <f>VLOOKUP(Q860,Mapping!$A$16:$B$20,2,0)</f>
        <v>Executive</v>
      </c>
      <c r="S860" s="9" t="s">
        <v>30</v>
      </c>
      <c r="T860" s="3">
        <v>3</v>
      </c>
      <c r="U860" s="9" t="str">
        <f>VLOOKUP(T860,Mapping!$E$9:$F$12,2,0)</f>
        <v>Neutral</v>
      </c>
      <c r="V860" s="9" t="s">
        <v>26</v>
      </c>
      <c r="W860" s="5">
        <v>18606</v>
      </c>
      <c r="X860" s="3">
        <v>3</v>
      </c>
      <c r="Y860" s="9" t="s">
        <v>17</v>
      </c>
      <c r="Z860" s="4">
        <v>18</v>
      </c>
      <c r="AA860" s="24">
        <f>HR_Analytics[[#This Row],[Salary Hike]]/100</f>
        <v>0.18</v>
      </c>
      <c r="AB860" s="3">
        <v>3</v>
      </c>
      <c r="AC860" s="9" t="str">
        <f>VLOOKUP(AB860,Mapping!$E$2:$F$3,2,0)</f>
        <v>Excellent</v>
      </c>
      <c r="AD860" s="3">
        <v>2</v>
      </c>
      <c r="AE860" s="9" t="str">
        <f>VLOOKUP(AD860,Mapping!$E$16:$F$19,2,0)</f>
        <v>Dissatisfied</v>
      </c>
      <c r="AF860" s="3">
        <v>1</v>
      </c>
      <c r="AG860" s="3">
        <v>26</v>
      </c>
      <c r="AH860" s="3" t="str" cm="1">
        <f t="array" ref="AH860">_xlfn.IFS(HR_Analytics[[#This Row],[Total Working Years]]&lt;=2,"0-2",HR_Analytics[[#This Row],[Total Working Years]]&lt;=5,"2-5",HR_Analytics[[#This Row],[Total Working Years]]&lt;=10,"5-10",HR_Analytics[[#This Row],[Total Working Years]]&lt;=20,"10-20",HR_Analytics[[#This Row],[Total Working Years]]&lt;=40,"20-40")</f>
        <v>20-40</v>
      </c>
      <c r="AI860" s="3">
        <v>6</v>
      </c>
      <c r="AJ860" s="3">
        <v>3</v>
      </c>
      <c r="AK860" s="9" t="str">
        <f>VLOOKUP(AJ860,Mapping!$J$10:$K$13,2,0)</f>
        <v>Better</v>
      </c>
      <c r="AL860" s="3">
        <v>7</v>
      </c>
      <c r="AM860" s="3" t="str" cm="1">
        <f t="array" ref="AM860">_xlfn.IFS(HR_Analytics[[#This Row],[Years At Company]]&lt;=2,"0-2",HR_Analytics[[#This Row],[Years At Company]]&lt;=5,"2-5",HR_Analytics[[#This Row],[Years At Company]]&lt;=10,"5-10",HR_Analytics[[#This Row],[Years At Company]]&lt;=20,"10-20",HR_Analytics[[#This Row],[Years At Company]]&lt;=40,"20-40")</f>
        <v>5-10</v>
      </c>
      <c r="AN860" s="3">
        <v>7</v>
      </c>
      <c r="AO860" s="3" t="str" cm="1">
        <f t="array" ref="AO860">_xlfn.IFS(HR_Analytics[[#This Row],[Years In Current Role]]&lt;=2,"0-2",HR_Analytics[[#This Row],[Years In Current Role]]&lt;=5,"2-5",HR_Analytics[[#This Row],[Years In Current Role]]&lt;=10,"5-10",HR_Analytics[[#This Row],[Years In Current Role]]&lt;=15,"10-15",HR_Analytics[[#This Row],[Years In Current Role]]&gt;15,"Above 15")</f>
        <v>5-10</v>
      </c>
      <c r="AP860" s="3">
        <v>4</v>
      </c>
      <c r="AQ860" s="14" t="str" cm="1">
        <f t="array" ref="AQ860">_xlfn.IFS(HR_Analytics[[#This Row],[Years Since Last Promotion]]&lt;=2,"0-2",HR_Analytics[[#This Row],[Years Since Last Promotion]]&lt;=5,"2-5",HR_Analytics[[#This Row],[Years Since Last Promotion]]&lt;=10,"5-10",HR_Analytics[[#This Row],[Years Since Last Promotion]]&lt;=15,"10-15")</f>
        <v>2-5</v>
      </c>
      <c r="AR860" s="14">
        <v>7</v>
      </c>
      <c r="AS860" s="3" t="str" cm="1">
        <f t="array" ref="AS8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61" spans="1:45" x14ac:dyDescent="0.25">
      <c r="A861" s="12">
        <v>29</v>
      </c>
      <c r="B861" s="12" t="str" cm="1">
        <f t="array" ref="B861">_xlfn.IFS(HR_Analytics[[#This Row],[Age]]&lt;=30,"Below 30",HR_Analytics[[#This Row],[Age]]&lt;=40,"30-40",HR_Analytics[[#This Row],[Age]]&lt;=60,"40-60")</f>
        <v>Below 30</v>
      </c>
      <c r="C861" s="9" t="s">
        <v>17</v>
      </c>
      <c r="D861" s="9" t="s">
        <v>11</v>
      </c>
      <c r="E861" s="9" t="s">
        <v>19</v>
      </c>
      <c r="F861" s="3">
        <v>15</v>
      </c>
      <c r="G861" s="3" t="str" cm="1">
        <f t="array" ref="G861">_xlfn.IFS(HR_Analytics[[#This Row],[Distance From Home]]&lt;=5,"1-5",HR_Analytics[[#This Row],[Distance From Home]]&lt;=10,"5-10",HR_Analytics[[#This Row],[Distance From Home]]&lt;=15,"10-15",HR_Analytics[[#This Row],[Distance From Home]]&lt;=20,"15-20",HR_Analytics[[#This Row],[Distance From Home]]&gt;20,"Above 20")</f>
        <v>10-15</v>
      </c>
      <c r="H861" s="3">
        <v>1</v>
      </c>
      <c r="I861" s="9" t="str">
        <f>VLOOKUP(H861,Mapping!$J$2:$K$6,2,0)</f>
        <v>Below College</v>
      </c>
      <c r="J861" s="9" t="s">
        <v>13</v>
      </c>
      <c r="K861" s="3">
        <v>1202</v>
      </c>
      <c r="L861" s="3">
        <v>2</v>
      </c>
      <c r="M861" s="9" t="str">
        <f>VLOOKUP(L861,Mapping!$A$2:$B$5,2,0)</f>
        <v>Dissatisfied</v>
      </c>
      <c r="N861" s="9" t="s">
        <v>14</v>
      </c>
      <c r="O861" s="3">
        <v>1</v>
      </c>
      <c r="P861" s="9" t="str">
        <f>VLOOKUP(O861,Mapping!$A$9:$B$12,2,0)</f>
        <v>Low</v>
      </c>
      <c r="Q861" s="3">
        <v>1</v>
      </c>
      <c r="R861" s="9" t="str">
        <f>VLOOKUP(Q861,Mapping!$A$16:$B$20,2,0)</f>
        <v>Entry Level</v>
      </c>
      <c r="S861" s="9" t="s">
        <v>21</v>
      </c>
      <c r="T861" s="3">
        <v>4</v>
      </c>
      <c r="U861" s="9" t="str">
        <f>VLOOKUP(T861,Mapping!$E$9:$F$12,2,0)</f>
        <v>Satisfied</v>
      </c>
      <c r="V861" s="9" t="s">
        <v>22</v>
      </c>
      <c r="W861" s="5">
        <v>2168</v>
      </c>
      <c r="X861" s="3">
        <v>0</v>
      </c>
      <c r="Y861" s="9" t="s">
        <v>10</v>
      </c>
      <c r="Z861" s="4">
        <v>18</v>
      </c>
      <c r="AA861" s="24">
        <f>HR_Analytics[[#This Row],[Salary Hike]]/100</f>
        <v>0.18</v>
      </c>
      <c r="AB861" s="3">
        <v>3</v>
      </c>
      <c r="AC861" s="9" t="str">
        <f>VLOOKUP(AB861,Mapping!$E$2:$F$3,2,0)</f>
        <v>Excellent</v>
      </c>
      <c r="AD861" s="3">
        <v>1</v>
      </c>
      <c r="AE861" s="9" t="str">
        <f>VLOOKUP(AD861,Mapping!$E$16:$F$19,2,0)</f>
        <v>Very Dissatisfied</v>
      </c>
      <c r="AF861" s="3">
        <v>1</v>
      </c>
      <c r="AG861" s="3">
        <v>6</v>
      </c>
      <c r="AH861" s="3" t="str" cm="1">
        <f t="array" ref="AH861">_xlfn.IFS(HR_Analytics[[#This Row],[Total Working Years]]&lt;=2,"0-2",HR_Analytics[[#This Row],[Total Working Years]]&lt;=5,"2-5",HR_Analytics[[#This Row],[Total Working Years]]&lt;=10,"5-10",HR_Analytics[[#This Row],[Total Working Years]]&lt;=20,"10-20",HR_Analytics[[#This Row],[Total Working Years]]&lt;=40,"20-40")</f>
        <v>5-10</v>
      </c>
      <c r="AI861" s="3">
        <v>2</v>
      </c>
      <c r="AJ861" s="3">
        <v>2</v>
      </c>
      <c r="AK861" s="9" t="str">
        <f>VLOOKUP(AJ861,Mapping!$J$10:$K$13,2,0)</f>
        <v>Good</v>
      </c>
      <c r="AL861" s="3">
        <v>5</v>
      </c>
      <c r="AM861" s="3" t="str" cm="1">
        <f t="array" ref="AM861">_xlfn.IFS(HR_Analytics[[#This Row],[Years At Company]]&lt;=2,"0-2",HR_Analytics[[#This Row],[Years At Company]]&lt;=5,"2-5",HR_Analytics[[#This Row],[Years At Company]]&lt;=10,"5-10",HR_Analytics[[#This Row],[Years At Company]]&lt;=20,"10-20",HR_Analytics[[#This Row],[Years At Company]]&lt;=40,"20-40")</f>
        <v>2-5</v>
      </c>
      <c r="AN861" s="3">
        <v>4</v>
      </c>
      <c r="AO861" s="3" t="str" cm="1">
        <f t="array" ref="AO861">_xlfn.IFS(HR_Analytics[[#This Row],[Years In Current Role]]&lt;=2,"0-2",HR_Analytics[[#This Row],[Years In Current Role]]&lt;=5,"2-5",HR_Analytics[[#This Row],[Years In Current Role]]&lt;=10,"5-10",HR_Analytics[[#This Row],[Years In Current Role]]&lt;=15,"10-15",HR_Analytics[[#This Row],[Years In Current Role]]&gt;15,"Above 15")</f>
        <v>2-5</v>
      </c>
      <c r="AP861" s="3">
        <v>1</v>
      </c>
      <c r="AQ861" s="14" t="str" cm="1">
        <f t="array" ref="AQ861">_xlfn.IFS(HR_Analytics[[#This Row],[Years Since Last Promotion]]&lt;=2,"0-2",HR_Analytics[[#This Row],[Years Since Last Promotion]]&lt;=5,"2-5",HR_Analytics[[#This Row],[Years Since Last Promotion]]&lt;=10,"5-10",HR_Analytics[[#This Row],[Years Since Last Promotion]]&lt;=15,"10-15")</f>
        <v>0-2</v>
      </c>
      <c r="AR861" s="14">
        <v>3</v>
      </c>
      <c r="AS861" s="3" t="str" cm="1">
        <f t="array" ref="AS8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62" spans="1:45" x14ac:dyDescent="0.25">
      <c r="A862" s="12">
        <v>22</v>
      </c>
      <c r="B862" s="12" t="str" cm="1">
        <f t="array" ref="B862">_xlfn.IFS(HR_Analytics[[#This Row],[Age]]&lt;=30,"Below 30",HR_Analytics[[#This Row],[Age]]&lt;=40,"30-40",HR_Analytics[[#This Row],[Age]]&lt;=60,"40-60")</f>
        <v>Below 30</v>
      </c>
      <c r="C862" s="9" t="s">
        <v>10</v>
      </c>
      <c r="D862" s="9" t="s">
        <v>18</v>
      </c>
      <c r="E862" s="9" t="s">
        <v>19</v>
      </c>
      <c r="F862" s="3">
        <v>3</v>
      </c>
      <c r="G862" s="3" t="str" cm="1">
        <f t="array" ref="G862">_xlfn.IFS(HR_Analytics[[#This Row],[Distance From Home]]&lt;=5,"1-5",HR_Analytics[[#This Row],[Distance From Home]]&lt;=10,"5-10",HR_Analytics[[#This Row],[Distance From Home]]&lt;=15,"10-15",HR_Analytics[[#This Row],[Distance From Home]]&lt;=20,"15-20",HR_Analytics[[#This Row],[Distance From Home]]&gt;20,"Above 20")</f>
        <v>1-5</v>
      </c>
      <c r="H862" s="3">
        <v>4</v>
      </c>
      <c r="I862" s="9" t="str">
        <f>VLOOKUP(H862,Mapping!$J$2:$K$6,2,0)</f>
        <v>Masters</v>
      </c>
      <c r="J862" s="9" t="s">
        <v>13</v>
      </c>
      <c r="K862" s="3">
        <v>1203</v>
      </c>
      <c r="L862" s="3">
        <v>3</v>
      </c>
      <c r="M862" s="9" t="str">
        <f>VLOOKUP(L862,Mapping!$A$2:$B$5,2,0)</f>
        <v>Neutral</v>
      </c>
      <c r="N862" s="9" t="s">
        <v>20</v>
      </c>
      <c r="O862" s="3">
        <v>2</v>
      </c>
      <c r="P862" s="9" t="str">
        <f>VLOOKUP(O862,Mapping!$A$9:$B$12,2,0)</f>
        <v>Medium</v>
      </c>
      <c r="Q862" s="3">
        <v>1</v>
      </c>
      <c r="R862" s="9" t="str">
        <f>VLOOKUP(Q862,Mapping!$A$16:$B$20,2,0)</f>
        <v>Entry Level</v>
      </c>
      <c r="S862" s="9" t="s">
        <v>21</v>
      </c>
      <c r="T862" s="3">
        <v>4</v>
      </c>
      <c r="U862" s="9" t="str">
        <f>VLOOKUP(T862,Mapping!$E$9:$F$12,2,0)</f>
        <v>Satisfied</v>
      </c>
      <c r="V862" s="9" t="s">
        <v>22</v>
      </c>
      <c r="W862" s="5">
        <v>2853</v>
      </c>
      <c r="X862" s="3">
        <v>0</v>
      </c>
      <c r="Y862" s="9" t="s">
        <v>10</v>
      </c>
      <c r="Z862" s="4">
        <v>11</v>
      </c>
      <c r="AA862" s="24">
        <f>HR_Analytics[[#This Row],[Salary Hike]]/100</f>
        <v>0.11</v>
      </c>
      <c r="AB862" s="3">
        <v>3</v>
      </c>
      <c r="AC862" s="9" t="str">
        <f>VLOOKUP(AB862,Mapping!$E$2:$F$3,2,0)</f>
        <v>Excellent</v>
      </c>
      <c r="AD862" s="3">
        <v>2</v>
      </c>
      <c r="AE862" s="9" t="str">
        <f>VLOOKUP(AD862,Mapping!$E$16:$F$19,2,0)</f>
        <v>Dissatisfied</v>
      </c>
      <c r="AF862" s="3">
        <v>1</v>
      </c>
      <c r="AG862" s="3">
        <v>1</v>
      </c>
      <c r="AH862" s="3" t="str" cm="1">
        <f t="array" ref="AH862">_xlfn.IFS(HR_Analytics[[#This Row],[Total Working Years]]&lt;=2,"0-2",HR_Analytics[[#This Row],[Total Working Years]]&lt;=5,"2-5",HR_Analytics[[#This Row],[Total Working Years]]&lt;=10,"5-10",HR_Analytics[[#This Row],[Total Working Years]]&lt;=20,"10-20",HR_Analytics[[#This Row],[Total Working Years]]&lt;=40,"20-40")</f>
        <v>0-2</v>
      </c>
      <c r="AI862" s="3">
        <v>5</v>
      </c>
      <c r="AJ862" s="3">
        <v>3</v>
      </c>
      <c r="AK862" s="9" t="str">
        <f>VLOOKUP(AJ862,Mapping!$J$10:$K$13,2,0)</f>
        <v>Better</v>
      </c>
      <c r="AL862" s="3">
        <v>0</v>
      </c>
      <c r="AM862" s="3" t="str" cm="1">
        <f t="array" ref="AM862">_xlfn.IFS(HR_Analytics[[#This Row],[Years At Company]]&lt;=2,"0-2",HR_Analytics[[#This Row],[Years At Company]]&lt;=5,"2-5",HR_Analytics[[#This Row],[Years At Company]]&lt;=10,"5-10",HR_Analytics[[#This Row],[Years At Company]]&lt;=20,"10-20",HR_Analytics[[#This Row],[Years At Company]]&lt;=40,"20-40")</f>
        <v>0-2</v>
      </c>
      <c r="AN862" s="3">
        <v>0</v>
      </c>
      <c r="AO862" s="3" t="str" cm="1">
        <f t="array" ref="AO862">_xlfn.IFS(HR_Analytics[[#This Row],[Years In Current Role]]&lt;=2,"0-2",HR_Analytics[[#This Row],[Years In Current Role]]&lt;=5,"2-5",HR_Analytics[[#This Row],[Years In Current Role]]&lt;=10,"5-10",HR_Analytics[[#This Row],[Years In Current Role]]&lt;=15,"10-15",HR_Analytics[[#This Row],[Years In Current Role]]&gt;15,"Above 15")</f>
        <v>0-2</v>
      </c>
      <c r="AP862" s="3">
        <v>0</v>
      </c>
      <c r="AQ862" s="14" t="str" cm="1">
        <f t="array" ref="AQ862">_xlfn.IFS(HR_Analytics[[#This Row],[Years Since Last Promotion]]&lt;=2,"0-2",HR_Analytics[[#This Row],[Years Since Last Promotion]]&lt;=5,"2-5",HR_Analytics[[#This Row],[Years Since Last Promotion]]&lt;=10,"5-10",HR_Analytics[[#This Row],[Years Since Last Promotion]]&lt;=15,"10-15")</f>
        <v>0-2</v>
      </c>
      <c r="AR862" s="14">
        <v>0</v>
      </c>
      <c r="AS862" s="3" t="str" cm="1">
        <f t="array" ref="AS8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63" spans="1:45" x14ac:dyDescent="0.25">
      <c r="A863" s="12">
        <v>46</v>
      </c>
      <c r="B863" s="12" t="str" cm="1">
        <f t="array" ref="B863">_xlfn.IFS(HR_Analytics[[#This Row],[Age]]&lt;=30,"Below 30",HR_Analytics[[#This Row],[Age]]&lt;=40,"30-40",HR_Analytics[[#This Row],[Age]]&lt;=60,"40-60")</f>
        <v>40-60</v>
      </c>
      <c r="C863" s="9" t="s">
        <v>17</v>
      </c>
      <c r="D863" s="9" t="s">
        <v>11</v>
      </c>
      <c r="E863" s="9" t="s">
        <v>12</v>
      </c>
      <c r="F863" s="3">
        <v>2</v>
      </c>
      <c r="G863" s="3" t="str" cm="1">
        <f t="array" ref="G863">_xlfn.IFS(HR_Analytics[[#This Row],[Distance From Home]]&lt;=5,"1-5",HR_Analytics[[#This Row],[Distance From Home]]&lt;=10,"5-10",HR_Analytics[[#This Row],[Distance From Home]]&lt;=15,"10-15",HR_Analytics[[#This Row],[Distance From Home]]&lt;=20,"15-20",HR_Analytics[[#This Row],[Distance From Home]]&gt;20,"Above 20")</f>
        <v>1-5</v>
      </c>
      <c r="H863" s="3">
        <v>3</v>
      </c>
      <c r="I863" s="9" t="str">
        <f>VLOOKUP(H863,Mapping!$J$2:$K$6,2,0)</f>
        <v>Bachelors</v>
      </c>
      <c r="J863" s="9" t="s">
        <v>33</v>
      </c>
      <c r="K863" s="3">
        <v>1204</v>
      </c>
      <c r="L863" s="3">
        <v>3</v>
      </c>
      <c r="M863" s="9" t="str">
        <f>VLOOKUP(L863,Mapping!$A$2:$B$5,2,0)</f>
        <v>Neutral</v>
      </c>
      <c r="N863" s="9" t="s">
        <v>14</v>
      </c>
      <c r="O863" s="3">
        <v>3</v>
      </c>
      <c r="P863" s="9" t="str">
        <f>VLOOKUP(O863,Mapping!$A$9:$B$12,2,0)</f>
        <v>High</v>
      </c>
      <c r="Q863" s="3">
        <v>4</v>
      </c>
      <c r="R863" s="9" t="str">
        <f>VLOOKUP(Q863,Mapping!$A$16:$B$20,2,0)</f>
        <v>Senior</v>
      </c>
      <c r="S863" s="9" t="s">
        <v>30</v>
      </c>
      <c r="T863" s="3">
        <v>1</v>
      </c>
      <c r="U863" s="9" t="str">
        <f>VLOOKUP(T863,Mapping!$E$9:$F$12,2,0)</f>
        <v>Very Dissatisfied</v>
      </c>
      <c r="V863" s="9" t="s">
        <v>22</v>
      </c>
      <c r="W863" s="5">
        <v>17048</v>
      </c>
      <c r="X863" s="3">
        <v>8</v>
      </c>
      <c r="Y863" s="9" t="s">
        <v>17</v>
      </c>
      <c r="Z863" s="4">
        <v>23</v>
      </c>
      <c r="AA863" s="24">
        <f>HR_Analytics[[#This Row],[Salary Hike]]/100</f>
        <v>0.23</v>
      </c>
      <c r="AB863" s="3">
        <v>4</v>
      </c>
      <c r="AC863" s="9" t="str">
        <f>VLOOKUP(AB863,Mapping!$E$2:$F$3,2,0)</f>
        <v>Outstanding</v>
      </c>
      <c r="AD863" s="3">
        <v>1</v>
      </c>
      <c r="AE863" s="9" t="str">
        <f>VLOOKUP(AD863,Mapping!$E$16:$F$19,2,0)</f>
        <v>Very Dissatisfied</v>
      </c>
      <c r="AF863" s="3">
        <v>0</v>
      </c>
      <c r="AG863" s="3">
        <v>28</v>
      </c>
      <c r="AH863" s="3" t="str" cm="1">
        <f t="array" ref="AH863">_xlfn.IFS(HR_Analytics[[#This Row],[Total Working Years]]&lt;=2,"0-2",HR_Analytics[[#This Row],[Total Working Years]]&lt;=5,"2-5",HR_Analytics[[#This Row],[Total Working Years]]&lt;=10,"5-10",HR_Analytics[[#This Row],[Total Working Years]]&lt;=20,"10-20",HR_Analytics[[#This Row],[Total Working Years]]&lt;=40,"20-40")</f>
        <v>20-40</v>
      </c>
      <c r="AI863" s="3">
        <v>2</v>
      </c>
      <c r="AJ863" s="3">
        <v>3</v>
      </c>
      <c r="AK863" s="9" t="str">
        <f>VLOOKUP(AJ863,Mapping!$J$10:$K$13,2,0)</f>
        <v>Better</v>
      </c>
      <c r="AL863" s="3">
        <v>26</v>
      </c>
      <c r="AM863" s="3" t="str" cm="1">
        <f t="array" ref="AM863">_xlfn.IFS(HR_Analytics[[#This Row],[Years At Company]]&lt;=2,"0-2",HR_Analytics[[#This Row],[Years At Company]]&lt;=5,"2-5",HR_Analytics[[#This Row],[Years At Company]]&lt;=10,"5-10",HR_Analytics[[#This Row],[Years At Company]]&lt;=20,"10-20",HR_Analytics[[#This Row],[Years At Company]]&lt;=40,"20-40")</f>
        <v>20-40</v>
      </c>
      <c r="AN863" s="3">
        <v>15</v>
      </c>
      <c r="AO863" s="3" t="str" cm="1">
        <f t="array" ref="AO863">_xlfn.IFS(HR_Analytics[[#This Row],[Years In Current Role]]&lt;=2,"0-2",HR_Analytics[[#This Row],[Years In Current Role]]&lt;=5,"2-5",HR_Analytics[[#This Row],[Years In Current Role]]&lt;=10,"5-10",HR_Analytics[[#This Row],[Years In Current Role]]&lt;=15,"10-15",HR_Analytics[[#This Row],[Years In Current Role]]&gt;15,"Above 15")</f>
        <v>10-15</v>
      </c>
      <c r="AP863" s="3">
        <v>15</v>
      </c>
      <c r="AQ863" s="14" t="str" cm="1">
        <f t="array" ref="AQ863">_xlfn.IFS(HR_Analytics[[#This Row],[Years Since Last Promotion]]&lt;=2,"0-2",HR_Analytics[[#This Row],[Years Since Last Promotion]]&lt;=5,"2-5",HR_Analytics[[#This Row],[Years Since Last Promotion]]&lt;=10,"5-10",HR_Analytics[[#This Row],[Years Since Last Promotion]]&lt;=15,"10-15")</f>
        <v>10-15</v>
      </c>
      <c r="AR863" s="14">
        <v>9</v>
      </c>
      <c r="AS863" s="3" t="str" cm="1">
        <f t="array" ref="AS8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64" spans="1:45" x14ac:dyDescent="0.25">
      <c r="A864" s="12">
        <v>44</v>
      </c>
      <c r="B864" s="12" t="str" cm="1">
        <f t="array" ref="B864">_xlfn.IFS(HR_Analytics[[#This Row],[Age]]&lt;=30,"Below 30",HR_Analytics[[#This Row],[Age]]&lt;=40,"30-40",HR_Analytics[[#This Row],[Age]]&lt;=60,"40-60")</f>
        <v>40-60</v>
      </c>
      <c r="C864" s="9" t="s">
        <v>17</v>
      </c>
      <c r="D864" s="9" t="s">
        <v>29</v>
      </c>
      <c r="E864" s="9" t="s">
        <v>19</v>
      </c>
      <c r="F864" s="3">
        <v>17</v>
      </c>
      <c r="G864" s="3" t="str" cm="1">
        <f t="array" ref="G864">_xlfn.IFS(HR_Analytics[[#This Row],[Distance From Home]]&lt;=5,"1-5",HR_Analytics[[#This Row],[Distance From Home]]&lt;=10,"5-10",HR_Analytics[[#This Row],[Distance From Home]]&lt;=15,"10-15",HR_Analytics[[#This Row],[Distance From Home]]&lt;=20,"15-20",HR_Analytics[[#This Row],[Distance From Home]]&gt;20,"Above 20")</f>
        <v>15-20</v>
      </c>
      <c r="H864" s="3">
        <v>3</v>
      </c>
      <c r="I864" s="9" t="str">
        <f>VLOOKUP(H864,Mapping!$J$2:$K$6,2,0)</f>
        <v>Bachelors</v>
      </c>
      <c r="J864" s="9" t="s">
        <v>13</v>
      </c>
      <c r="K864" s="3">
        <v>1206</v>
      </c>
      <c r="L864" s="3">
        <v>4</v>
      </c>
      <c r="M864" s="9" t="str">
        <f>VLOOKUP(L864,Mapping!$A$2:$B$5,2,0)</f>
        <v>Satisfied</v>
      </c>
      <c r="N864" s="9" t="s">
        <v>20</v>
      </c>
      <c r="O864" s="3">
        <v>1</v>
      </c>
      <c r="P864" s="9" t="str">
        <f>VLOOKUP(O864,Mapping!$A$9:$B$12,2,0)</f>
        <v>Low</v>
      </c>
      <c r="Q864" s="3">
        <v>1</v>
      </c>
      <c r="R864" s="9" t="str">
        <f>VLOOKUP(Q864,Mapping!$A$16:$B$20,2,0)</f>
        <v>Entry Level</v>
      </c>
      <c r="S864" s="9" t="s">
        <v>21</v>
      </c>
      <c r="T864" s="3">
        <v>3</v>
      </c>
      <c r="U864" s="9" t="str">
        <f>VLOOKUP(T864,Mapping!$E$9:$F$12,2,0)</f>
        <v>Neutral</v>
      </c>
      <c r="V864" s="9" t="s">
        <v>16</v>
      </c>
      <c r="W864" s="5">
        <v>2290</v>
      </c>
      <c r="X864" s="3">
        <v>2</v>
      </c>
      <c r="Y864" s="9" t="s">
        <v>17</v>
      </c>
      <c r="Z864" s="4">
        <v>13</v>
      </c>
      <c r="AA864" s="24">
        <f>HR_Analytics[[#This Row],[Salary Hike]]/100</f>
        <v>0.13</v>
      </c>
      <c r="AB864" s="3">
        <v>3</v>
      </c>
      <c r="AC864" s="9" t="str">
        <f>VLOOKUP(AB864,Mapping!$E$2:$F$3,2,0)</f>
        <v>Excellent</v>
      </c>
      <c r="AD864" s="3">
        <v>4</v>
      </c>
      <c r="AE864" s="9" t="str">
        <f>VLOOKUP(AD864,Mapping!$E$16:$F$19,2,0)</f>
        <v>Satisfied</v>
      </c>
      <c r="AF864" s="3">
        <v>0</v>
      </c>
      <c r="AG864" s="3">
        <v>6</v>
      </c>
      <c r="AH864" s="3" t="str" cm="1">
        <f t="array" ref="AH864">_xlfn.IFS(HR_Analytics[[#This Row],[Total Working Years]]&lt;=2,"0-2",HR_Analytics[[#This Row],[Total Working Years]]&lt;=5,"2-5",HR_Analytics[[#This Row],[Total Working Years]]&lt;=10,"5-10",HR_Analytics[[#This Row],[Total Working Years]]&lt;=20,"10-20",HR_Analytics[[#This Row],[Total Working Years]]&lt;=40,"20-40")</f>
        <v>5-10</v>
      </c>
      <c r="AI864" s="3">
        <v>3</v>
      </c>
      <c r="AJ864" s="3">
        <v>3</v>
      </c>
      <c r="AK864" s="9" t="str">
        <f>VLOOKUP(AJ864,Mapping!$J$10:$K$13,2,0)</f>
        <v>Better</v>
      </c>
      <c r="AL864" s="3">
        <v>0</v>
      </c>
      <c r="AM864" s="3" t="str" cm="1">
        <f t="array" ref="AM864">_xlfn.IFS(HR_Analytics[[#This Row],[Years At Company]]&lt;=2,"0-2",HR_Analytics[[#This Row],[Years At Company]]&lt;=5,"2-5",HR_Analytics[[#This Row],[Years At Company]]&lt;=10,"5-10",HR_Analytics[[#This Row],[Years At Company]]&lt;=20,"10-20",HR_Analytics[[#This Row],[Years At Company]]&lt;=40,"20-40")</f>
        <v>0-2</v>
      </c>
      <c r="AN864" s="3">
        <v>0</v>
      </c>
      <c r="AO864" s="3" t="str" cm="1">
        <f t="array" ref="AO864">_xlfn.IFS(HR_Analytics[[#This Row],[Years In Current Role]]&lt;=2,"0-2",HR_Analytics[[#This Row],[Years In Current Role]]&lt;=5,"2-5",HR_Analytics[[#This Row],[Years In Current Role]]&lt;=10,"5-10",HR_Analytics[[#This Row],[Years In Current Role]]&lt;=15,"10-15",HR_Analytics[[#This Row],[Years In Current Role]]&gt;15,"Above 15")</f>
        <v>0-2</v>
      </c>
      <c r="AP864" s="3">
        <v>0</v>
      </c>
      <c r="AQ864" s="14" t="str" cm="1">
        <f t="array" ref="AQ864">_xlfn.IFS(HR_Analytics[[#This Row],[Years Since Last Promotion]]&lt;=2,"0-2",HR_Analytics[[#This Row],[Years Since Last Promotion]]&lt;=5,"2-5",HR_Analytics[[#This Row],[Years Since Last Promotion]]&lt;=10,"5-10",HR_Analytics[[#This Row],[Years Since Last Promotion]]&lt;=15,"10-15")</f>
        <v>0-2</v>
      </c>
      <c r="AR864" s="14">
        <v>0</v>
      </c>
      <c r="AS864" s="3" t="str" cm="1">
        <f t="array" ref="AS8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65" spans="1:45" x14ac:dyDescent="0.25">
      <c r="A865" s="12">
        <v>33</v>
      </c>
      <c r="B865" s="12" t="str" cm="1">
        <f t="array" ref="B865">_xlfn.IFS(HR_Analytics[[#This Row],[Age]]&lt;=30,"Below 30",HR_Analytics[[#This Row],[Age]]&lt;=40,"30-40",HR_Analytics[[#This Row],[Age]]&lt;=60,"40-60")</f>
        <v>30-40</v>
      </c>
      <c r="C865" s="9" t="s">
        <v>17</v>
      </c>
      <c r="D865" s="9" t="s">
        <v>11</v>
      </c>
      <c r="E865" s="9" t="s">
        <v>35</v>
      </c>
      <c r="F865" s="3">
        <v>2</v>
      </c>
      <c r="G865" s="3" t="str" cm="1">
        <f t="array" ref="G865">_xlfn.IFS(HR_Analytics[[#This Row],[Distance From Home]]&lt;=5,"1-5",HR_Analytics[[#This Row],[Distance From Home]]&lt;=10,"5-10",HR_Analytics[[#This Row],[Distance From Home]]&lt;=15,"10-15",HR_Analytics[[#This Row],[Distance From Home]]&lt;=20,"15-20",HR_Analytics[[#This Row],[Distance From Home]]&gt;20,"Above 20")</f>
        <v>1-5</v>
      </c>
      <c r="H865" s="3">
        <v>3</v>
      </c>
      <c r="I865" s="9" t="str">
        <f>VLOOKUP(H865,Mapping!$J$2:$K$6,2,0)</f>
        <v>Bachelors</v>
      </c>
      <c r="J865" s="9" t="s">
        <v>35</v>
      </c>
      <c r="K865" s="3">
        <v>1207</v>
      </c>
      <c r="L865" s="3">
        <v>2</v>
      </c>
      <c r="M865" s="9" t="str">
        <f>VLOOKUP(L865,Mapping!$A$2:$B$5,2,0)</f>
        <v>Dissatisfied</v>
      </c>
      <c r="N865" s="9" t="s">
        <v>20</v>
      </c>
      <c r="O865" s="3">
        <v>3</v>
      </c>
      <c r="P865" s="9" t="str">
        <f>VLOOKUP(O865,Mapping!$A$9:$B$12,2,0)</f>
        <v>High</v>
      </c>
      <c r="Q865" s="3">
        <v>1</v>
      </c>
      <c r="R865" s="9" t="str">
        <f>VLOOKUP(Q865,Mapping!$A$16:$B$20,2,0)</f>
        <v>Entry Level</v>
      </c>
      <c r="S865" s="9" t="s">
        <v>35</v>
      </c>
      <c r="T865" s="3">
        <v>3</v>
      </c>
      <c r="U865" s="9" t="str">
        <f>VLOOKUP(T865,Mapping!$E$9:$F$12,2,0)</f>
        <v>Neutral</v>
      </c>
      <c r="V865" s="9" t="s">
        <v>22</v>
      </c>
      <c r="W865" s="5">
        <v>3600</v>
      </c>
      <c r="X865" s="3">
        <v>1</v>
      </c>
      <c r="Y865" s="9" t="s">
        <v>17</v>
      </c>
      <c r="Z865" s="4">
        <v>13</v>
      </c>
      <c r="AA865" s="24">
        <f>HR_Analytics[[#This Row],[Salary Hike]]/100</f>
        <v>0.13</v>
      </c>
      <c r="AB865" s="3">
        <v>3</v>
      </c>
      <c r="AC865" s="9" t="str">
        <f>VLOOKUP(AB865,Mapping!$E$2:$F$3,2,0)</f>
        <v>Excellent</v>
      </c>
      <c r="AD865" s="3">
        <v>4</v>
      </c>
      <c r="AE865" s="9" t="str">
        <f>VLOOKUP(AD865,Mapping!$E$16:$F$19,2,0)</f>
        <v>Satisfied</v>
      </c>
      <c r="AF865" s="3">
        <v>1</v>
      </c>
      <c r="AG865" s="3">
        <v>5</v>
      </c>
      <c r="AH865" s="3" t="str" cm="1">
        <f t="array" ref="AH865">_xlfn.IFS(HR_Analytics[[#This Row],[Total Working Years]]&lt;=2,"0-2",HR_Analytics[[#This Row],[Total Working Years]]&lt;=5,"2-5",HR_Analytics[[#This Row],[Total Working Years]]&lt;=10,"5-10",HR_Analytics[[#This Row],[Total Working Years]]&lt;=20,"10-20",HR_Analytics[[#This Row],[Total Working Years]]&lt;=40,"20-40")</f>
        <v>2-5</v>
      </c>
      <c r="AI865" s="3">
        <v>2</v>
      </c>
      <c r="AJ865" s="3">
        <v>3</v>
      </c>
      <c r="AK865" s="9" t="str">
        <f>VLOOKUP(AJ865,Mapping!$J$10:$K$13,2,0)</f>
        <v>Better</v>
      </c>
      <c r="AL865" s="3">
        <v>5</v>
      </c>
      <c r="AM865" s="3" t="str" cm="1">
        <f t="array" ref="AM865">_xlfn.IFS(HR_Analytics[[#This Row],[Years At Company]]&lt;=2,"0-2",HR_Analytics[[#This Row],[Years At Company]]&lt;=5,"2-5",HR_Analytics[[#This Row],[Years At Company]]&lt;=10,"5-10",HR_Analytics[[#This Row],[Years At Company]]&lt;=20,"10-20",HR_Analytics[[#This Row],[Years At Company]]&lt;=40,"20-40")</f>
        <v>2-5</v>
      </c>
      <c r="AN865" s="3">
        <v>4</v>
      </c>
      <c r="AO865" s="3" t="str" cm="1">
        <f t="array" ref="AO865">_xlfn.IFS(HR_Analytics[[#This Row],[Years In Current Role]]&lt;=2,"0-2",HR_Analytics[[#This Row],[Years In Current Role]]&lt;=5,"2-5",HR_Analytics[[#This Row],[Years In Current Role]]&lt;=10,"5-10",HR_Analytics[[#This Row],[Years In Current Role]]&lt;=15,"10-15",HR_Analytics[[#This Row],[Years In Current Role]]&gt;15,"Above 15")</f>
        <v>2-5</v>
      </c>
      <c r="AP865" s="3">
        <v>1</v>
      </c>
      <c r="AQ865" s="14" t="str" cm="1">
        <f t="array" ref="AQ865">_xlfn.IFS(HR_Analytics[[#This Row],[Years Since Last Promotion]]&lt;=2,"0-2",HR_Analytics[[#This Row],[Years Since Last Promotion]]&lt;=5,"2-5",HR_Analytics[[#This Row],[Years Since Last Promotion]]&lt;=10,"5-10",HR_Analytics[[#This Row],[Years Since Last Promotion]]&lt;=15,"10-15")</f>
        <v>0-2</v>
      </c>
      <c r="AR865" s="14">
        <v>4</v>
      </c>
      <c r="AS865" s="3" t="str" cm="1">
        <f t="array" ref="AS8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66" spans="1:45" x14ac:dyDescent="0.25">
      <c r="A866" s="12">
        <v>41</v>
      </c>
      <c r="B866" s="12" t="str" cm="1">
        <f t="array" ref="B866">_xlfn.IFS(HR_Analytics[[#This Row],[Age]]&lt;=30,"Below 30",HR_Analytics[[#This Row],[Age]]&lt;=40,"30-40",HR_Analytics[[#This Row],[Age]]&lt;=60,"40-60")</f>
        <v>40-60</v>
      </c>
      <c r="C866" s="9" t="s">
        <v>10</v>
      </c>
      <c r="D866" s="9" t="s">
        <v>29</v>
      </c>
      <c r="E866" s="9" t="s">
        <v>19</v>
      </c>
      <c r="F866" s="3">
        <v>5</v>
      </c>
      <c r="G866" s="3" t="str" cm="1">
        <f t="array" ref="G866">_xlfn.IFS(HR_Analytics[[#This Row],[Distance From Home]]&lt;=5,"1-5",HR_Analytics[[#This Row],[Distance From Home]]&lt;=10,"5-10",HR_Analytics[[#This Row],[Distance From Home]]&lt;=15,"10-15",HR_Analytics[[#This Row],[Distance From Home]]&lt;=20,"15-20",HR_Analytics[[#This Row],[Distance From Home]]&gt;20,"Above 20")</f>
        <v>1-5</v>
      </c>
      <c r="H866" s="3">
        <v>2</v>
      </c>
      <c r="I866" s="9" t="str">
        <f>VLOOKUP(H866,Mapping!$J$2:$K$6,2,0)</f>
        <v>College</v>
      </c>
      <c r="J866" s="9" t="s">
        <v>13</v>
      </c>
      <c r="K866" s="3">
        <v>1210</v>
      </c>
      <c r="L866" s="3">
        <v>1</v>
      </c>
      <c r="M866" s="9" t="str">
        <f>VLOOKUP(L866,Mapping!$A$2:$B$5,2,0)</f>
        <v>Very Dissatisfied</v>
      </c>
      <c r="N866" s="9" t="s">
        <v>20</v>
      </c>
      <c r="O866" s="3">
        <v>2</v>
      </c>
      <c r="P866" s="9" t="str">
        <f>VLOOKUP(O866,Mapping!$A$9:$B$12,2,0)</f>
        <v>Medium</v>
      </c>
      <c r="Q866" s="3">
        <v>1</v>
      </c>
      <c r="R866" s="9" t="str">
        <f>VLOOKUP(Q866,Mapping!$A$16:$B$20,2,0)</f>
        <v>Entry Level</v>
      </c>
      <c r="S866" s="9" t="s">
        <v>21</v>
      </c>
      <c r="T866" s="3">
        <v>1</v>
      </c>
      <c r="U866" s="9" t="str">
        <f>VLOOKUP(T866,Mapping!$E$9:$F$12,2,0)</f>
        <v>Very Dissatisfied</v>
      </c>
      <c r="V866" s="9" t="s">
        <v>26</v>
      </c>
      <c r="W866" s="5">
        <v>2107</v>
      </c>
      <c r="X866" s="3">
        <v>6</v>
      </c>
      <c r="Y866" s="9" t="s">
        <v>17</v>
      </c>
      <c r="Z866" s="4">
        <v>17</v>
      </c>
      <c r="AA866" s="24">
        <f>HR_Analytics[[#This Row],[Salary Hike]]/100</f>
        <v>0.17</v>
      </c>
      <c r="AB866" s="3">
        <v>3</v>
      </c>
      <c r="AC866" s="9" t="str">
        <f>VLOOKUP(AB866,Mapping!$E$2:$F$3,2,0)</f>
        <v>Excellent</v>
      </c>
      <c r="AD866" s="3">
        <v>1</v>
      </c>
      <c r="AE866" s="9" t="str">
        <f>VLOOKUP(AD866,Mapping!$E$16:$F$19,2,0)</f>
        <v>Very Dissatisfied</v>
      </c>
      <c r="AF866" s="3">
        <v>1</v>
      </c>
      <c r="AG866" s="3">
        <v>5</v>
      </c>
      <c r="AH866" s="3" t="str" cm="1">
        <f t="array" ref="AH866">_xlfn.IFS(HR_Analytics[[#This Row],[Total Working Years]]&lt;=2,"0-2",HR_Analytics[[#This Row],[Total Working Years]]&lt;=5,"2-5",HR_Analytics[[#This Row],[Total Working Years]]&lt;=10,"5-10",HR_Analytics[[#This Row],[Total Working Years]]&lt;=20,"10-20",HR_Analytics[[#This Row],[Total Working Years]]&lt;=40,"20-40")</f>
        <v>2-5</v>
      </c>
      <c r="AI866" s="3">
        <v>2</v>
      </c>
      <c r="AJ866" s="3">
        <v>1</v>
      </c>
      <c r="AK866" s="9" t="str">
        <f>VLOOKUP(AJ866,Mapping!$J$10:$K$13,2,0)</f>
        <v>Bad</v>
      </c>
      <c r="AL866" s="3">
        <v>1</v>
      </c>
      <c r="AM866" s="3" t="str" cm="1">
        <f t="array" ref="AM866">_xlfn.IFS(HR_Analytics[[#This Row],[Years At Company]]&lt;=2,"0-2",HR_Analytics[[#This Row],[Years At Company]]&lt;=5,"2-5",HR_Analytics[[#This Row],[Years At Company]]&lt;=10,"5-10",HR_Analytics[[#This Row],[Years At Company]]&lt;=20,"10-20",HR_Analytics[[#This Row],[Years At Company]]&lt;=40,"20-40")</f>
        <v>0-2</v>
      </c>
      <c r="AN866" s="3">
        <v>0</v>
      </c>
      <c r="AO866" s="3" t="str" cm="1">
        <f t="array" ref="AO866">_xlfn.IFS(HR_Analytics[[#This Row],[Years In Current Role]]&lt;=2,"0-2",HR_Analytics[[#This Row],[Years In Current Role]]&lt;=5,"2-5",HR_Analytics[[#This Row],[Years In Current Role]]&lt;=10,"5-10",HR_Analytics[[#This Row],[Years In Current Role]]&lt;=15,"10-15",HR_Analytics[[#This Row],[Years In Current Role]]&gt;15,"Above 15")</f>
        <v>0-2</v>
      </c>
      <c r="AP866" s="3">
        <v>0</v>
      </c>
      <c r="AQ866" s="14" t="str" cm="1">
        <f t="array" ref="AQ866">_xlfn.IFS(HR_Analytics[[#This Row],[Years Since Last Promotion]]&lt;=2,"0-2",HR_Analytics[[#This Row],[Years Since Last Promotion]]&lt;=5,"2-5",HR_Analytics[[#This Row],[Years Since Last Promotion]]&lt;=10,"5-10",HR_Analytics[[#This Row],[Years Since Last Promotion]]&lt;=15,"10-15")</f>
        <v>0-2</v>
      </c>
      <c r="AR866" s="14">
        <v>0</v>
      </c>
      <c r="AS866" s="3" t="str" cm="1">
        <f t="array" ref="AS8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67" spans="1:45" x14ac:dyDescent="0.25">
      <c r="A867" s="12">
        <v>30</v>
      </c>
      <c r="B867" s="12" t="str" cm="1">
        <f t="array" ref="B867">_xlfn.IFS(HR_Analytics[[#This Row],[Age]]&lt;=30,"Below 30",HR_Analytics[[#This Row],[Age]]&lt;=40,"30-40",HR_Analytics[[#This Row],[Age]]&lt;=60,"40-60")</f>
        <v>Below 30</v>
      </c>
      <c r="C867" s="9" t="s">
        <v>17</v>
      </c>
      <c r="D867" s="9" t="s">
        <v>11</v>
      </c>
      <c r="E867" s="9" t="s">
        <v>12</v>
      </c>
      <c r="F867" s="3">
        <v>29</v>
      </c>
      <c r="G867" s="3" t="str" cm="1">
        <f t="array" ref="G867">_xlfn.IFS(HR_Analytics[[#This Row],[Distance From Home]]&lt;=5,"1-5",HR_Analytics[[#This Row],[Distance From Home]]&lt;=10,"5-10",HR_Analytics[[#This Row],[Distance From Home]]&lt;=15,"10-15",HR_Analytics[[#This Row],[Distance From Home]]&lt;=20,"15-20",HR_Analytics[[#This Row],[Distance From Home]]&gt;20,"Above 20")</f>
        <v>Above 20</v>
      </c>
      <c r="H867" s="3">
        <v>4</v>
      </c>
      <c r="I867" s="9" t="str">
        <f>VLOOKUP(H867,Mapping!$J$2:$K$6,2,0)</f>
        <v>Masters</v>
      </c>
      <c r="J867" s="9" t="s">
        <v>13</v>
      </c>
      <c r="K867" s="3">
        <v>1211</v>
      </c>
      <c r="L867" s="3">
        <v>3</v>
      </c>
      <c r="M867" s="9" t="str">
        <f>VLOOKUP(L867,Mapping!$A$2:$B$5,2,0)</f>
        <v>Neutral</v>
      </c>
      <c r="N867" s="9" t="s">
        <v>20</v>
      </c>
      <c r="O867" s="3">
        <v>3</v>
      </c>
      <c r="P867" s="9" t="str">
        <f>VLOOKUP(O867,Mapping!$A$9:$B$12,2,0)</f>
        <v>High</v>
      </c>
      <c r="Q867" s="3">
        <v>2</v>
      </c>
      <c r="R867" s="9" t="str">
        <f>VLOOKUP(Q867,Mapping!$A$16:$B$20,2,0)</f>
        <v>Junior</v>
      </c>
      <c r="S867" s="9" t="s">
        <v>15</v>
      </c>
      <c r="T867" s="3">
        <v>1</v>
      </c>
      <c r="U867" s="9" t="str">
        <f>VLOOKUP(T867,Mapping!$E$9:$F$12,2,0)</f>
        <v>Very Dissatisfied</v>
      </c>
      <c r="V867" s="9" t="s">
        <v>26</v>
      </c>
      <c r="W867" s="5">
        <v>4115</v>
      </c>
      <c r="X867" s="3">
        <v>8</v>
      </c>
      <c r="Y867" s="9" t="s">
        <v>17</v>
      </c>
      <c r="Z867" s="4">
        <v>19</v>
      </c>
      <c r="AA867" s="24">
        <f>HR_Analytics[[#This Row],[Salary Hike]]/100</f>
        <v>0.19</v>
      </c>
      <c r="AB867" s="3">
        <v>3</v>
      </c>
      <c r="AC867" s="9" t="str">
        <f>VLOOKUP(AB867,Mapping!$E$2:$F$3,2,0)</f>
        <v>Excellent</v>
      </c>
      <c r="AD867" s="3">
        <v>3</v>
      </c>
      <c r="AE867" s="9" t="str">
        <f>VLOOKUP(AD867,Mapping!$E$16:$F$19,2,0)</f>
        <v>Neutral</v>
      </c>
      <c r="AF867" s="3">
        <v>3</v>
      </c>
      <c r="AG867" s="3">
        <v>8</v>
      </c>
      <c r="AH867" s="3" t="str" cm="1">
        <f t="array" ref="AH867">_xlfn.IFS(HR_Analytics[[#This Row],[Total Working Years]]&lt;=2,"0-2",HR_Analytics[[#This Row],[Total Working Years]]&lt;=5,"2-5",HR_Analytics[[#This Row],[Total Working Years]]&lt;=10,"5-10",HR_Analytics[[#This Row],[Total Working Years]]&lt;=20,"10-20",HR_Analytics[[#This Row],[Total Working Years]]&lt;=40,"20-40")</f>
        <v>5-10</v>
      </c>
      <c r="AI867" s="3">
        <v>3</v>
      </c>
      <c r="AJ867" s="3">
        <v>3</v>
      </c>
      <c r="AK867" s="9" t="str">
        <f>VLOOKUP(AJ867,Mapping!$J$10:$K$13,2,0)</f>
        <v>Better</v>
      </c>
      <c r="AL867" s="3">
        <v>4</v>
      </c>
      <c r="AM867" s="3" t="str" cm="1">
        <f t="array" ref="AM867">_xlfn.IFS(HR_Analytics[[#This Row],[Years At Company]]&lt;=2,"0-2",HR_Analytics[[#This Row],[Years At Company]]&lt;=5,"2-5",HR_Analytics[[#This Row],[Years At Company]]&lt;=10,"5-10",HR_Analytics[[#This Row],[Years At Company]]&lt;=20,"10-20",HR_Analytics[[#This Row],[Years At Company]]&lt;=40,"20-40")</f>
        <v>2-5</v>
      </c>
      <c r="AN867" s="3">
        <v>3</v>
      </c>
      <c r="AO867" s="3" t="str" cm="1">
        <f t="array" ref="AO867">_xlfn.IFS(HR_Analytics[[#This Row],[Years In Current Role]]&lt;=2,"0-2",HR_Analytics[[#This Row],[Years In Current Role]]&lt;=5,"2-5",HR_Analytics[[#This Row],[Years In Current Role]]&lt;=10,"5-10",HR_Analytics[[#This Row],[Years In Current Role]]&lt;=15,"10-15",HR_Analytics[[#This Row],[Years In Current Role]]&gt;15,"Above 15")</f>
        <v>2-5</v>
      </c>
      <c r="AP867" s="3">
        <v>0</v>
      </c>
      <c r="AQ867" s="14" t="str" cm="1">
        <f t="array" ref="AQ867">_xlfn.IFS(HR_Analytics[[#This Row],[Years Since Last Promotion]]&lt;=2,"0-2",HR_Analytics[[#This Row],[Years Since Last Promotion]]&lt;=5,"2-5",HR_Analytics[[#This Row],[Years Since Last Promotion]]&lt;=10,"5-10",HR_Analytics[[#This Row],[Years Since Last Promotion]]&lt;=15,"10-15")</f>
        <v>0-2</v>
      </c>
      <c r="AR867" s="14">
        <v>3</v>
      </c>
      <c r="AS867" s="3" t="str" cm="1">
        <f t="array" ref="AS8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68" spans="1:45" x14ac:dyDescent="0.25">
      <c r="A868" s="12">
        <v>40</v>
      </c>
      <c r="B868" s="12" t="str" cm="1">
        <f t="array" ref="B868">_xlfn.IFS(HR_Analytics[[#This Row],[Age]]&lt;=30,"Below 30",HR_Analytics[[#This Row],[Age]]&lt;=40,"30-40",HR_Analytics[[#This Row],[Age]]&lt;=60,"40-60")</f>
        <v>30-40</v>
      </c>
      <c r="C868" s="9" t="s">
        <v>17</v>
      </c>
      <c r="D868" s="9" t="s">
        <v>18</v>
      </c>
      <c r="E868" s="9" t="s">
        <v>12</v>
      </c>
      <c r="F868" s="3">
        <v>2</v>
      </c>
      <c r="G868" s="3" t="str" cm="1">
        <f t="array" ref="G868">_xlfn.IFS(HR_Analytics[[#This Row],[Distance From Home]]&lt;=5,"1-5",HR_Analytics[[#This Row],[Distance From Home]]&lt;=10,"5-10",HR_Analytics[[#This Row],[Distance From Home]]&lt;=15,"10-15",HR_Analytics[[#This Row],[Distance From Home]]&lt;=20,"15-20",HR_Analytics[[#This Row],[Distance From Home]]&gt;20,"Above 20")</f>
        <v>1-5</v>
      </c>
      <c r="H868" s="3">
        <v>4</v>
      </c>
      <c r="I868" s="9" t="str">
        <f>VLOOKUP(H868,Mapping!$J$2:$K$6,2,0)</f>
        <v>Masters</v>
      </c>
      <c r="J868" s="9" t="s">
        <v>25</v>
      </c>
      <c r="K868" s="3">
        <v>1212</v>
      </c>
      <c r="L868" s="3">
        <v>2</v>
      </c>
      <c r="M868" s="9" t="str">
        <f>VLOOKUP(L868,Mapping!$A$2:$B$5,2,0)</f>
        <v>Dissatisfied</v>
      </c>
      <c r="N868" s="9" t="s">
        <v>20</v>
      </c>
      <c r="O868" s="3">
        <v>3</v>
      </c>
      <c r="P868" s="9" t="str">
        <f>VLOOKUP(O868,Mapping!$A$9:$B$12,2,0)</f>
        <v>High</v>
      </c>
      <c r="Q868" s="3">
        <v>2</v>
      </c>
      <c r="R868" s="9" t="str">
        <f>VLOOKUP(Q868,Mapping!$A$16:$B$20,2,0)</f>
        <v>Junior</v>
      </c>
      <c r="S868" s="9" t="s">
        <v>15</v>
      </c>
      <c r="T868" s="3">
        <v>2</v>
      </c>
      <c r="U868" s="9" t="str">
        <f>VLOOKUP(T868,Mapping!$E$9:$F$12,2,0)</f>
        <v>Dissatisfied</v>
      </c>
      <c r="V868" s="9" t="s">
        <v>22</v>
      </c>
      <c r="W868" s="5">
        <v>4327</v>
      </c>
      <c r="X868" s="3">
        <v>5</v>
      </c>
      <c r="Y868" s="9" t="s">
        <v>17</v>
      </c>
      <c r="Z868" s="4">
        <v>12</v>
      </c>
      <c r="AA868" s="24">
        <f>HR_Analytics[[#This Row],[Salary Hike]]/100</f>
        <v>0.12</v>
      </c>
      <c r="AB868" s="3">
        <v>3</v>
      </c>
      <c r="AC868" s="9" t="str">
        <f>VLOOKUP(AB868,Mapping!$E$2:$F$3,2,0)</f>
        <v>Excellent</v>
      </c>
      <c r="AD868" s="3">
        <v>4</v>
      </c>
      <c r="AE868" s="9" t="str">
        <f>VLOOKUP(AD868,Mapping!$E$16:$F$19,2,0)</f>
        <v>Satisfied</v>
      </c>
      <c r="AF868" s="3">
        <v>3</v>
      </c>
      <c r="AG868" s="3">
        <v>5</v>
      </c>
      <c r="AH868" s="3" t="str" cm="1">
        <f t="array" ref="AH868">_xlfn.IFS(HR_Analytics[[#This Row],[Total Working Years]]&lt;=2,"0-2",HR_Analytics[[#This Row],[Total Working Years]]&lt;=5,"2-5",HR_Analytics[[#This Row],[Total Working Years]]&lt;=10,"5-10",HR_Analytics[[#This Row],[Total Working Years]]&lt;=20,"10-20",HR_Analytics[[#This Row],[Total Working Years]]&lt;=40,"20-40")</f>
        <v>2-5</v>
      </c>
      <c r="AI868" s="3">
        <v>2</v>
      </c>
      <c r="AJ868" s="3">
        <v>3</v>
      </c>
      <c r="AK868" s="9" t="str">
        <f>VLOOKUP(AJ868,Mapping!$J$10:$K$13,2,0)</f>
        <v>Better</v>
      </c>
      <c r="AL868" s="3">
        <v>0</v>
      </c>
      <c r="AM868" s="3" t="str" cm="1">
        <f t="array" ref="AM868">_xlfn.IFS(HR_Analytics[[#This Row],[Years At Company]]&lt;=2,"0-2",HR_Analytics[[#This Row],[Years At Company]]&lt;=5,"2-5",HR_Analytics[[#This Row],[Years At Company]]&lt;=10,"5-10",HR_Analytics[[#This Row],[Years At Company]]&lt;=20,"10-20",HR_Analytics[[#This Row],[Years At Company]]&lt;=40,"20-40")</f>
        <v>0-2</v>
      </c>
      <c r="AN868" s="3">
        <v>0</v>
      </c>
      <c r="AO868" s="3" t="str" cm="1">
        <f t="array" ref="AO868">_xlfn.IFS(HR_Analytics[[#This Row],[Years In Current Role]]&lt;=2,"0-2",HR_Analytics[[#This Row],[Years In Current Role]]&lt;=5,"2-5",HR_Analytics[[#This Row],[Years In Current Role]]&lt;=10,"5-10",HR_Analytics[[#This Row],[Years In Current Role]]&lt;=15,"10-15",HR_Analytics[[#This Row],[Years In Current Role]]&gt;15,"Above 15")</f>
        <v>0-2</v>
      </c>
      <c r="AP868" s="3">
        <v>0</v>
      </c>
      <c r="AQ868" s="14" t="str" cm="1">
        <f t="array" ref="AQ868">_xlfn.IFS(HR_Analytics[[#This Row],[Years Since Last Promotion]]&lt;=2,"0-2",HR_Analytics[[#This Row],[Years Since Last Promotion]]&lt;=5,"2-5",HR_Analytics[[#This Row],[Years Since Last Promotion]]&lt;=10,"5-10",HR_Analytics[[#This Row],[Years Since Last Promotion]]&lt;=15,"10-15")</f>
        <v>0-2</v>
      </c>
      <c r="AR868" s="14">
        <v>0</v>
      </c>
      <c r="AS868" s="3" t="str" cm="1">
        <f t="array" ref="AS8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69" spans="1:45" x14ac:dyDescent="0.25">
      <c r="A869" s="12">
        <v>50</v>
      </c>
      <c r="B869" s="12" t="str" cm="1">
        <f t="array" ref="B869">_xlfn.IFS(HR_Analytics[[#This Row],[Age]]&lt;=30,"Below 30",HR_Analytics[[#This Row],[Age]]&lt;=40,"30-40",HR_Analytics[[#This Row],[Age]]&lt;=60,"40-60")</f>
        <v>40-60</v>
      </c>
      <c r="C869" s="9" t="s">
        <v>17</v>
      </c>
      <c r="D869" s="9" t="s">
        <v>18</v>
      </c>
      <c r="E869" s="9" t="s">
        <v>19</v>
      </c>
      <c r="F869" s="3">
        <v>2</v>
      </c>
      <c r="G869" s="3" t="str" cm="1">
        <f t="array" ref="G869">_xlfn.IFS(HR_Analytics[[#This Row],[Distance From Home]]&lt;=5,"1-5",HR_Analytics[[#This Row],[Distance From Home]]&lt;=10,"5-10",HR_Analytics[[#This Row],[Distance From Home]]&lt;=15,"10-15",HR_Analytics[[#This Row],[Distance From Home]]&lt;=20,"15-20",HR_Analytics[[#This Row],[Distance From Home]]&gt;20,"Above 20")</f>
        <v>1-5</v>
      </c>
      <c r="H869" s="3">
        <v>3</v>
      </c>
      <c r="I869" s="9" t="str">
        <f>VLOOKUP(H869,Mapping!$J$2:$K$6,2,0)</f>
        <v>Bachelors</v>
      </c>
      <c r="J869" s="9" t="s">
        <v>25</v>
      </c>
      <c r="K869" s="3">
        <v>1215</v>
      </c>
      <c r="L869" s="3">
        <v>4</v>
      </c>
      <c r="M869" s="9" t="str">
        <f>VLOOKUP(L869,Mapping!$A$2:$B$5,2,0)</f>
        <v>Satisfied</v>
      </c>
      <c r="N869" s="9" t="s">
        <v>14</v>
      </c>
      <c r="O869" s="3">
        <v>3</v>
      </c>
      <c r="P869" s="9" t="str">
        <f>VLOOKUP(O869,Mapping!$A$9:$B$12,2,0)</f>
        <v>High</v>
      </c>
      <c r="Q869" s="3">
        <v>4</v>
      </c>
      <c r="R869" s="9" t="str">
        <f>VLOOKUP(Q869,Mapping!$A$16:$B$20,2,0)</f>
        <v>Senior</v>
      </c>
      <c r="S869" s="9" t="s">
        <v>30</v>
      </c>
      <c r="T869" s="3">
        <v>1</v>
      </c>
      <c r="U869" s="9" t="str">
        <f>VLOOKUP(T869,Mapping!$E$9:$F$12,2,0)</f>
        <v>Very Dissatisfied</v>
      </c>
      <c r="V869" s="9" t="s">
        <v>22</v>
      </c>
      <c r="W869" s="5">
        <v>17856</v>
      </c>
      <c r="X869" s="3">
        <v>2</v>
      </c>
      <c r="Y869" s="9" t="s">
        <v>17</v>
      </c>
      <c r="Z869" s="4">
        <v>22</v>
      </c>
      <c r="AA869" s="24">
        <f>HR_Analytics[[#This Row],[Salary Hike]]/100</f>
        <v>0.22</v>
      </c>
      <c r="AB869" s="3">
        <v>4</v>
      </c>
      <c r="AC869" s="9" t="str">
        <f>VLOOKUP(AB869,Mapping!$E$2:$F$3,2,0)</f>
        <v>Outstanding</v>
      </c>
      <c r="AD869" s="3">
        <v>3</v>
      </c>
      <c r="AE869" s="9" t="str">
        <f>VLOOKUP(AD869,Mapping!$E$16:$F$19,2,0)</f>
        <v>Neutral</v>
      </c>
      <c r="AF869" s="3">
        <v>1</v>
      </c>
      <c r="AG869" s="3">
        <v>32</v>
      </c>
      <c r="AH869" s="3" t="str" cm="1">
        <f t="array" ref="AH869">_xlfn.IFS(HR_Analytics[[#This Row],[Total Working Years]]&lt;=2,"0-2",HR_Analytics[[#This Row],[Total Working Years]]&lt;=5,"2-5",HR_Analytics[[#This Row],[Total Working Years]]&lt;=10,"5-10",HR_Analytics[[#This Row],[Total Working Years]]&lt;=20,"10-20",HR_Analytics[[#This Row],[Total Working Years]]&lt;=40,"20-40")</f>
        <v>20-40</v>
      </c>
      <c r="AI869" s="3">
        <v>3</v>
      </c>
      <c r="AJ869" s="3">
        <v>3</v>
      </c>
      <c r="AK869" s="9" t="str">
        <f>VLOOKUP(AJ869,Mapping!$J$10:$K$13,2,0)</f>
        <v>Better</v>
      </c>
      <c r="AL869" s="3">
        <v>2</v>
      </c>
      <c r="AM869" s="3" t="str" cm="1">
        <f t="array" ref="AM869">_xlfn.IFS(HR_Analytics[[#This Row],[Years At Company]]&lt;=2,"0-2",HR_Analytics[[#This Row],[Years At Company]]&lt;=5,"2-5",HR_Analytics[[#This Row],[Years At Company]]&lt;=10,"5-10",HR_Analytics[[#This Row],[Years At Company]]&lt;=20,"10-20",HR_Analytics[[#This Row],[Years At Company]]&lt;=40,"20-40")</f>
        <v>0-2</v>
      </c>
      <c r="AN869" s="3">
        <v>2</v>
      </c>
      <c r="AO869" s="3" t="str" cm="1">
        <f t="array" ref="AO869">_xlfn.IFS(HR_Analytics[[#This Row],[Years In Current Role]]&lt;=2,"0-2",HR_Analytics[[#This Row],[Years In Current Role]]&lt;=5,"2-5",HR_Analytics[[#This Row],[Years In Current Role]]&lt;=10,"5-10",HR_Analytics[[#This Row],[Years In Current Role]]&lt;=15,"10-15",HR_Analytics[[#This Row],[Years In Current Role]]&gt;15,"Above 15")</f>
        <v>0-2</v>
      </c>
      <c r="AP869" s="3">
        <v>2</v>
      </c>
      <c r="AQ869" s="14" t="str" cm="1">
        <f t="array" ref="AQ869">_xlfn.IFS(HR_Analytics[[#This Row],[Years Since Last Promotion]]&lt;=2,"0-2",HR_Analytics[[#This Row],[Years Since Last Promotion]]&lt;=5,"2-5",HR_Analytics[[#This Row],[Years Since Last Promotion]]&lt;=10,"5-10",HR_Analytics[[#This Row],[Years Since Last Promotion]]&lt;=15,"10-15")</f>
        <v>0-2</v>
      </c>
      <c r="AR869" s="14">
        <v>2</v>
      </c>
      <c r="AS869" s="3" t="str" cm="1">
        <f t="array" ref="AS8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70" spans="1:45" x14ac:dyDescent="0.25">
      <c r="A870" s="12">
        <v>28</v>
      </c>
      <c r="B870" s="12" t="str" cm="1">
        <f t="array" ref="B870">_xlfn.IFS(HR_Analytics[[#This Row],[Age]]&lt;=30,"Below 30",HR_Analytics[[#This Row],[Age]]&lt;=40,"30-40",HR_Analytics[[#This Row],[Age]]&lt;=60,"40-60")</f>
        <v>Below 30</v>
      </c>
      <c r="C870" s="9" t="s">
        <v>17</v>
      </c>
      <c r="D870" s="9" t="s">
        <v>11</v>
      </c>
      <c r="E870" s="9" t="s">
        <v>19</v>
      </c>
      <c r="F870" s="3">
        <v>19</v>
      </c>
      <c r="G870" s="3" t="str" cm="1">
        <f t="array" ref="G870">_xlfn.IFS(HR_Analytics[[#This Row],[Distance From Home]]&lt;=5,"1-5",HR_Analytics[[#This Row],[Distance From Home]]&lt;=10,"5-10",HR_Analytics[[#This Row],[Distance From Home]]&lt;=15,"10-15",HR_Analytics[[#This Row],[Distance From Home]]&lt;=20,"15-20",HR_Analytics[[#This Row],[Distance From Home]]&gt;20,"Above 20")</f>
        <v>15-20</v>
      </c>
      <c r="H870" s="3">
        <v>4</v>
      </c>
      <c r="I870" s="9" t="str">
        <f>VLOOKUP(H870,Mapping!$J$2:$K$6,2,0)</f>
        <v>Masters</v>
      </c>
      <c r="J870" s="9" t="s">
        <v>25</v>
      </c>
      <c r="K870" s="3">
        <v>1216</v>
      </c>
      <c r="L870" s="3">
        <v>4</v>
      </c>
      <c r="M870" s="9" t="str">
        <f>VLOOKUP(L870,Mapping!$A$2:$B$5,2,0)</f>
        <v>Satisfied</v>
      </c>
      <c r="N870" s="9" t="s">
        <v>20</v>
      </c>
      <c r="O870" s="3">
        <v>2</v>
      </c>
      <c r="P870" s="9" t="str">
        <f>VLOOKUP(O870,Mapping!$A$9:$B$12,2,0)</f>
        <v>Medium</v>
      </c>
      <c r="Q870" s="3">
        <v>1</v>
      </c>
      <c r="R870" s="9" t="str">
        <f>VLOOKUP(Q870,Mapping!$A$16:$B$20,2,0)</f>
        <v>Entry Level</v>
      </c>
      <c r="S870" s="9" t="s">
        <v>24</v>
      </c>
      <c r="T870" s="3">
        <v>1</v>
      </c>
      <c r="U870" s="9" t="str">
        <f>VLOOKUP(T870,Mapping!$E$9:$F$12,2,0)</f>
        <v>Very Dissatisfied</v>
      </c>
      <c r="V870" s="9" t="s">
        <v>22</v>
      </c>
      <c r="W870" s="5">
        <v>3196</v>
      </c>
      <c r="X870" s="3">
        <v>1</v>
      </c>
      <c r="Y870" s="9" t="s">
        <v>17</v>
      </c>
      <c r="Z870" s="4">
        <v>12</v>
      </c>
      <c r="AA870" s="24">
        <f>HR_Analytics[[#This Row],[Salary Hike]]/100</f>
        <v>0.12</v>
      </c>
      <c r="AB870" s="3">
        <v>3</v>
      </c>
      <c r="AC870" s="9" t="str">
        <f>VLOOKUP(AB870,Mapping!$E$2:$F$3,2,0)</f>
        <v>Excellent</v>
      </c>
      <c r="AD870" s="3">
        <v>3</v>
      </c>
      <c r="AE870" s="9" t="str">
        <f>VLOOKUP(AD870,Mapping!$E$16:$F$19,2,0)</f>
        <v>Neutral</v>
      </c>
      <c r="AF870" s="3">
        <v>3</v>
      </c>
      <c r="AG870" s="3">
        <v>6</v>
      </c>
      <c r="AH870" s="3" t="str" cm="1">
        <f t="array" ref="AH870">_xlfn.IFS(HR_Analytics[[#This Row],[Total Working Years]]&lt;=2,"0-2",HR_Analytics[[#This Row],[Total Working Years]]&lt;=5,"2-5",HR_Analytics[[#This Row],[Total Working Years]]&lt;=10,"5-10",HR_Analytics[[#This Row],[Total Working Years]]&lt;=20,"10-20",HR_Analytics[[#This Row],[Total Working Years]]&lt;=40,"20-40")</f>
        <v>5-10</v>
      </c>
      <c r="AI870" s="3">
        <v>2</v>
      </c>
      <c r="AJ870" s="3">
        <v>3</v>
      </c>
      <c r="AK870" s="9" t="str">
        <f>VLOOKUP(AJ870,Mapping!$J$10:$K$13,2,0)</f>
        <v>Better</v>
      </c>
      <c r="AL870" s="3">
        <v>6</v>
      </c>
      <c r="AM870" s="3" t="str" cm="1">
        <f t="array" ref="AM870">_xlfn.IFS(HR_Analytics[[#This Row],[Years At Company]]&lt;=2,"0-2",HR_Analytics[[#This Row],[Years At Company]]&lt;=5,"2-5",HR_Analytics[[#This Row],[Years At Company]]&lt;=10,"5-10",HR_Analytics[[#This Row],[Years At Company]]&lt;=20,"10-20",HR_Analytics[[#This Row],[Years At Company]]&lt;=40,"20-40")</f>
        <v>5-10</v>
      </c>
      <c r="AN870" s="3">
        <v>5</v>
      </c>
      <c r="AO870" s="3" t="str" cm="1">
        <f t="array" ref="AO870">_xlfn.IFS(HR_Analytics[[#This Row],[Years In Current Role]]&lt;=2,"0-2",HR_Analytics[[#This Row],[Years In Current Role]]&lt;=5,"2-5",HR_Analytics[[#This Row],[Years In Current Role]]&lt;=10,"5-10",HR_Analytics[[#This Row],[Years In Current Role]]&lt;=15,"10-15",HR_Analytics[[#This Row],[Years In Current Role]]&gt;15,"Above 15")</f>
        <v>2-5</v>
      </c>
      <c r="AP870" s="3">
        <v>3</v>
      </c>
      <c r="AQ870" s="14" t="str" cm="1">
        <f t="array" ref="AQ870">_xlfn.IFS(HR_Analytics[[#This Row],[Years Since Last Promotion]]&lt;=2,"0-2",HR_Analytics[[#This Row],[Years Since Last Promotion]]&lt;=5,"2-5",HR_Analytics[[#This Row],[Years Since Last Promotion]]&lt;=10,"5-10",HR_Analytics[[#This Row],[Years Since Last Promotion]]&lt;=15,"10-15")</f>
        <v>2-5</v>
      </c>
      <c r="AR870" s="14">
        <v>3</v>
      </c>
      <c r="AS870" s="3" t="str" cm="1">
        <f t="array" ref="AS8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71" spans="1:45" x14ac:dyDescent="0.25">
      <c r="A871" s="12">
        <v>46</v>
      </c>
      <c r="B871" s="12" t="str" cm="1">
        <f t="array" ref="B871">_xlfn.IFS(HR_Analytics[[#This Row],[Age]]&lt;=30,"Below 30",HR_Analytics[[#This Row],[Age]]&lt;=40,"30-40",HR_Analytics[[#This Row],[Age]]&lt;=60,"40-60")</f>
        <v>40-60</v>
      </c>
      <c r="C871" s="9" t="s">
        <v>17</v>
      </c>
      <c r="D871" s="9" t="s">
        <v>11</v>
      </c>
      <c r="E871" s="9" t="s">
        <v>19</v>
      </c>
      <c r="F871" s="3">
        <v>15</v>
      </c>
      <c r="G871" s="3" t="str" cm="1">
        <f t="array" ref="G871">_xlfn.IFS(HR_Analytics[[#This Row],[Distance From Home]]&lt;=5,"1-5",HR_Analytics[[#This Row],[Distance From Home]]&lt;=10,"5-10",HR_Analytics[[#This Row],[Distance From Home]]&lt;=15,"10-15",HR_Analytics[[#This Row],[Distance From Home]]&lt;=20,"15-20",HR_Analytics[[#This Row],[Distance From Home]]&gt;20,"Above 20")</f>
        <v>10-15</v>
      </c>
      <c r="H871" s="3">
        <v>2</v>
      </c>
      <c r="I871" s="9" t="str">
        <f>VLOOKUP(H871,Mapping!$J$2:$K$6,2,0)</f>
        <v>College</v>
      </c>
      <c r="J871" s="9" t="s">
        <v>13</v>
      </c>
      <c r="K871" s="3">
        <v>1217</v>
      </c>
      <c r="L871" s="3">
        <v>4</v>
      </c>
      <c r="M871" s="9" t="str">
        <f>VLOOKUP(L871,Mapping!$A$2:$B$5,2,0)</f>
        <v>Satisfied</v>
      </c>
      <c r="N871" s="9" t="s">
        <v>20</v>
      </c>
      <c r="O871" s="3">
        <v>3</v>
      </c>
      <c r="P871" s="9" t="str">
        <f>VLOOKUP(O871,Mapping!$A$9:$B$12,2,0)</f>
        <v>High</v>
      </c>
      <c r="Q871" s="3">
        <v>5</v>
      </c>
      <c r="R871" s="9" t="str">
        <f>VLOOKUP(Q871,Mapping!$A$16:$B$20,2,0)</f>
        <v>Executive</v>
      </c>
      <c r="S871" s="9" t="s">
        <v>32</v>
      </c>
      <c r="T871" s="3">
        <v>2</v>
      </c>
      <c r="U871" s="9" t="str">
        <f>VLOOKUP(T871,Mapping!$E$9:$F$12,2,0)</f>
        <v>Dissatisfied</v>
      </c>
      <c r="V871" s="9" t="s">
        <v>22</v>
      </c>
      <c r="W871" s="5">
        <v>19081</v>
      </c>
      <c r="X871" s="3">
        <v>5</v>
      </c>
      <c r="Y871" s="9" t="s">
        <v>17</v>
      </c>
      <c r="Z871" s="4">
        <v>11</v>
      </c>
      <c r="AA871" s="24">
        <f>HR_Analytics[[#This Row],[Salary Hike]]/100</f>
        <v>0.11</v>
      </c>
      <c r="AB871" s="3">
        <v>3</v>
      </c>
      <c r="AC871" s="9" t="str">
        <f>VLOOKUP(AB871,Mapping!$E$2:$F$3,2,0)</f>
        <v>Excellent</v>
      </c>
      <c r="AD871" s="3">
        <v>1</v>
      </c>
      <c r="AE871" s="9" t="str">
        <f>VLOOKUP(AD871,Mapping!$E$16:$F$19,2,0)</f>
        <v>Very Dissatisfied</v>
      </c>
      <c r="AF871" s="3">
        <v>1</v>
      </c>
      <c r="AG871" s="3">
        <v>25</v>
      </c>
      <c r="AH871" s="3" t="str" cm="1">
        <f t="array" ref="AH871">_xlfn.IFS(HR_Analytics[[#This Row],[Total Working Years]]&lt;=2,"0-2",HR_Analytics[[#This Row],[Total Working Years]]&lt;=5,"2-5",HR_Analytics[[#This Row],[Total Working Years]]&lt;=10,"5-10",HR_Analytics[[#This Row],[Total Working Years]]&lt;=20,"10-20",HR_Analytics[[#This Row],[Total Working Years]]&lt;=40,"20-40")</f>
        <v>20-40</v>
      </c>
      <c r="AI871" s="3">
        <v>2</v>
      </c>
      <c r="AJ871" s="3">
        <v>3</v>
      </c>
      <c r="AK871" s="9" t="str">
        <f>VLOOKUP(AJ871,Mapping!$J$10:$K$13,2,0)</f>
        <v>Better</v>
      </c>
      <c r="AL871" s="3">
        <v>4</v>
      </c>
      <c r="AM871" s="3" t="str" cm="1">
        <f t="array" ref="AM871">_xlfn.IFS(HR_Analytics[[#This Row],[Years At Company]]&lt;=2,"0-2",HR_Analytics[[#This Row],[Years At Company]]&lt;=5,"2-5",HR_Analytics[[#This Row],[Years At Company]]&lt;=10,"5-10",HR_Analytics[[#This Row],[Years At Company]]&lt;=20,"10-20",HR_Analytics[[#This Row],[Years At Company]]&lt;=40,"20-40")</f>
        <v>2-5</v>
      </c>
      <c r="AN871" s="3">
        <v>2</v>
      </c>
      <c r="AO871" s="3" t="str" cm="1">
        <f t="array" ref="AO871">_xlfn.IFS(HR_Analytics[[#This Row],[Years In Current Role]]&lt;=2,"0-2",HR_Analytics[[#This Row],[Years In Current Role]]&lt;=5,"2-5",HR_Analytics[[#This Row],[Years In Current Role]]&lt;=10,"5-10",HR_Analytics[[#This Row],[Years In Current Role]]&lt;=15,"10-15",HR_Analytics[[#This Row],[Years In Current Role]]&gt;15,"Above 15")</f>
        <v>0-2</v>
      </c>
      <c r="AP871" s="3">
        <v>0</v>
      </c>
      <c r="AQ871" s="14" t="str" cm="1">
        <f t="array" ref="AQ871">_xlfn.IFS(HR_Analytics[[#This Row],[Years Since Last Promotion]]&lt;=2,"0-2",HR_Analytics[[#This Row],[Years Since Last Promotion]]&lt;=5,"2-5",HR_Analytics[[#This Row],[Years Since Last Promotion]]&lt;=10,"5-10",HR_Analytics[[#This Row],[Years Since Last Promotion]]&lt;=15,"10-15")</f>
        <v>0-2</v>
      </c>
      <c r="AR871" s="14">
        <v>3</v>
      </c>
      <c r="AS871" s="3" t="str" cm="1">
        <f t="array" ref="AS8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72" spans="1:45" x14ac:dyDescent="0.25">
      <c r="A872" s="12">
        <v>35</v>
      </c>
      <c r="B872" s="12" t="str" cm="1">
        <f t="array" ref="B872">_xlfn.IFS(HR_Analytics[[#This Row],[Age]]&lt;=30,"Below 30",HR_Analytics[[#This Row],[Age]]&lt;=40,"30-40",HR_Analytics[[#This Row],[Age]]&lt;=60,"40-60")</f>
        <v>30-40</v>
      </c>
      <c r="C872" s="9" t="s">
        <v>17</v>
      </c>
      <c r="D872" s="9" t="s">
        <v>11</v>
      </c>
      <c r="E872" s="9" t="s">
        <v>12</v>
      </c>
      <c r="F872" s="3">
        <v>17</v>
      </c>
      <c r="G872" s="3" t="str" cm="1">
        <f t="array" ref="G872">_xlfn.IFS(HR_Analytics[[#This Row],[Distance From Home]]&lt;=5,"1-5",HR_Analytics[[#This Row],[Distance From Home]]&lt;=10,"5-10",HR_Analytics[[#This Row],[Distance From Home]]&lt;=15,"10-15",HR_Analytics[[#This Row],[Distance From Home]]&lt;=20,"15-20",HR_Analytics[[#This Row],[Distance From Home]]&gt;20,"Above 20")</f>
        <v>15-20</v>
      </c>
      <c r="H872" s="3">
        <v>4</v>
      </c>
      <c r="I872" s="9" t="str">
        <f>VLOOKUP(H872,Mapping!$J$2:$K$6,2,0)</f>
        <v>Masters</v>
      </c>
      <c r="J872" s="9" t="s">
        <v>13</v>
      </c>
      <c r="K872" s="3">
        <v>1218</v>
      </c>
      <c r="L872" s="3">
        <v>3</v>
      </c>
      <c r="M872" s="9" t="str">
        <f>VLOOKUP(L872,Mapping!$A$2:$B$5,2,0)</f>
        <v>Neutral</v>
      </c>
      <c r="N872" s="9" t="s">
        <v>20</v>
      </c>
      <c r="O872" s="3">
        <v>3</v>
      </c>
      <c r="P872" s="9" t="str">
        <f>VLOOKUP(O872,Mapping!$A$9:$B$12,2,0)</f>
        <v>High</v>
      </c>
      <c r="Q872" s="3">
        <v>2</v>
      </c>
      <c r="R872" s="9" t="str">
        <f>VLOOKUP(Q872,Mapping!$A$16:$B$20,2,0)</f>
        <v>Junior</v>
      </c>
      <c r="S872" s="9" t="s">
        <v>15</v>
      </c>
      <c r="T872" s="3">
        <v>1</v>
      </c>
      <c r="U872" s="9" t="str">
        <f>VLOOKUP(T872,Mapping!$E$9:$F$12,2,0)</f>
        <v>Very Dissatisfied</v>
      </c>
      <c r="V872" s="9" t="s">
        <v>22</v>
      </c>
      <c r="W872" s="5">
        <v>8966</v>
      </c>
      <c r="X872" s="3">
        <v>3</v>
      </c>
      <c r="Y872" s="9" t="s">
        <v>10</v>
      </c>
      <c r="Z872" s="4">
        <v>15</v>
      </c>
      <c r="AA872" s="24">
        <f>HR_Analytics[[#This Row],[Salary Hike]]/100</f>
        <v>0.15</v>
      </c>
      <c r="AB872" s="3">
        <v>3</v>
      </c>
      <c r="AC872" s="9" t="str">
        <f>VLOOKUP(AB872,Mapping!$E$2:$F$3,2,0)</f>
        <v>Excellent</v>
      </c>
      <c r="AD872" s="3">
        <v>4</v>
      </c>
      <c r="AE872" s="9" t="str">
        <f>VLOOKUP(AD872,Mapping!$E$16:$F$19,2,0)</f>
        <v>Satisfied</v>
      </c>
      <c r="AF872" s="3">
        <v>3</v>
      </c>
      <c r="AG872" s="3">
        <v>15</v>
      </c>
      <c r="AH872" s="3" t="str" cm="1">
        <f t="array" ref="AH872">_xlfn.IFS(HR_Analytics[[#This Row],[Total Working Years]]&lt;=2,"0-2",HR_Analytics[[#This Row],[Total Working Years]]&lt;=5,"2-5",HR_Analytics[[#This Row],[Total Working Years]]&lt;=10,"5-10",HR_Analytics[[#This Row],[Total Working Years]]&lt;=20,"10-20",HR_Analytics[[#This Row],[Total Working Years]]&lt;=40,"20-40")</f>
        <v>10-20</v>
      </c>
      <c r="AI872" s="3">
        <v>2</v>
      </c>
      <c r="AJ872" s="3">
        <v>3</v>
      </c>
      <c r="AK872" s="9" t="str">
        <f>VLOOKUP(AJ872,Mapping!$J$10:$K$13,2,0)</f>
        <v>Better</v>
      </c>
      <c r="AL872" s="3">
        <v>7</v>
      </c>
      <c r="AM872" s="3" t="str" cm="1">
        <f t="array" ref="AM872">_xlfn.IFS(HR_Analytics[[#This Row],[Years At Company]]&lt;=2,"0-2",HR_Analytics[[#This Row],[Years At Company]]&lt;=5,"2-5",HR_Analytics[[#This Row],[Years At Company]]&lt;=10,"5-10",HR_Analytics[[#This Row],[Years At Company]]&lt;=20,"10-20",HR_Analytics[[#This Row],[Years At Company]]&lt;=40,"20-40")</f>
        <v>5-10</v>
      </c>
      <c r="AN872" s="3">
        <v>7</v>
      </c>
      <c r="AO872" s="3" t="str" cm="1">
        <f t="array" ref="AO872">_xlfn.IFS(HR_Analytics[[#This Row],[Years In Current Role]]&lt;=2,"0-2",HR_Analytics[[#This Row],[Years In Current Role]]&lt;=5,"2-5",HR_Analytics[[#This Row],[Years In Current Role]]&lt;=10,"5-10",HR_Analytics[[#This Row],[Years In Current Role]]&lt;=15,"10-15",HR_Analytics[[#This Row],[Years In Current Role]]&gt;15,"Above 15")</f>
        <v>5-10</v>
      </c>
      <c r="AP872" s="3">
        <v>1</v>
      </c>
      <c r="AQ872" s="14" t="str" cm="1">
        <f t="array" ref="AQ872">_xlfn.IFS(HR_Analytics[[#This Row],[Years Since Last Promotion]]&lt;=2,"0-2",HR_Analytics[[#This Row],[Years Since Last Promotion]]&lt;=5,"2-5",HR_Analytics[[#This Row],[Years Since Last Promotion]]&lt;=10,"5-10",HR_Analytics[[#This Row],[Years Since Last Promotion]]&lt;=15,"10-15")</f>
        <v>0-2</v>
      </c>
      <c r="AR872" s="14">
        <v>7</v>
      </c>
      <c r="AS872" s="3" t="str" cm="1">
        <f t="array" ref="AS8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73" spans="1:45" x14ac:dyDescent="0.25">
      <c r="A873" s="12">
        <v>24</v>
      </c>
      <c r="B873" s="12" t="str" cm="1">
        <f t="array" ref="B873">_xlfn.IFS(HR_Analytics[[#This Row],[Age]]&lt;=30,"Below 30",HR_Analytics[[#This Row],[Age]]&lt;=40,"30-40",HR_Analytics[[#This Row],[Age]]&lt;=60,"40-60")</f>
        <v>Below 30</v>
      </c>
      <c r="C873" s="9" t="s">
        <v>10</v>
      </c>
      <c r="D873" s="9" t="s">
        <v>11</v>
      </c>
      <c r="E873" s="9" t="s">
        <v>19</v>
      </c>
      <c r="F873" s="3">
        <v>17</v>
      </c>
      <c r="G873" s="3" t="str" cm="1">
        <f t="array" ref="G873">_xlfn.IFS(HR_Analytics[[#This Row],[Distance From Home]]&lt;=5,"1-5",HR_Analytics[[#This Row],[Distance From Home]]&lt;=10,"5-10",HR_Analytics[[#This Row],[Distance From Home]]&lt;=15,"10-15",HR_Analytics[[#This Row],[Distance From Home]]&lt;=20,"15-20",HR_Analytics[[#This Row],[Distance From Home]]&gt;20,"Above 20")</f>
        <v>15-20</v>
      </c>
      <c r="H873" s="3">
        <v>2</v>
      </c>
      <c r="I873" s="9" t="str">
        <f>VLOOKUP(H873,Mapping!$J$2:$K$6,2,0)</f>
        <v>College</v>
      </c>
      <c r="J873" s="9" t="s">
        <v>13</v>
      </c>
      <c r="K873" s="3">
        <v>1219</v>
      </c>
      <c r="L873" s="3">
        <v>4</v>
      </c>
      <c r="M873" s="9" t="str">
        <f>VLOOKUP(L873,Mapping!$A$2:$B$5,2,0)</f>
        <v>Satisfied</v>
      </c>
      <c r="N873" s="9" t="s">
        <v>14</v>
      </c>
      <c r="O873" s="3">
        <v>3</v>
      </c>
      <c r="P873" s="9" t="str">
        <f>VLOOKUP(O873,Mapping!$A$9:$B$12,2,0)</f>
        <v>High</v>
      </c>
      <c r="Q873" s="3">
        <v>1</v>
      </c>
      <c r="R873" s="9" t="str">
        <f>VLOOKUP(Q873,Mapping!$A$16:$B$20,2,0)</f>
        <v>Entry Level</v>
      </c>
      <c r="S873" s="9" t="s">
        <v>24</v>
      </c>
      <c r="T873" s="3">
        <v>2</v>
      </c>
      <c r="U873" s="9" t="str">
        <f>VLOOKUP(T873,Mapping!$E$9:$F$12,2,0)</f>
        <v>Dissatisfied</v>
      </c>
      <c r="V873" s="9" t="s">
        <v>22</v>
      </c>
      <c r="W873" s="5">
        <v>2210</v>
      </c>
      <c r="X873" s="3">
        <v>1</v>
      </c>
      <c r="Y873" s="9" t="s">
        <v>17</v>
      </c>
      <c r="Z873" s="4">
        <v>13</v>
      </c>
      <c r="AA873" s="24">
        <f>HR_Analytics[[#This Row],[Salary Hike]]/100</f>
        <v>0.13</v>
      </c>
      <c r="AB873" s="3">
        <v>3</v>
      </c>
      <c r="AC873" s="9" t="str">
        <f>VLOOKUP(AB873,Mapping!$E$2:$F$3,2,0)</f>
        <v>Excellent</v>
      </c>
      <c r="AD873" s="3">
        <v>1</v>
      </c>
      <c r="AE873" s="9" t="str">
        <f>VLOOKUP(AD873,Mapping!$E$16:$F$19,2,0)</f>
        <v>Very Dissatisfied</v>
      </c>
      <c r="AF873" s="3">
        <v>1</v>
      </c>
      <c r="AG873" s="3">
        <v>1</v>
      </c>
      <c r="AH873" s="3" t="str" cm="1">
        <f t="array" ref="AH873">_xlfn.IFS(HR_Analytics[[#This Row],[Total Working Years]]&lt;=2,"0-2",HR_Analytics[[#This Row],[Total Working Years]]&lt;=5,"2-5",HR_Analytics[[#This Row],[Total Working Years]]&lt;=10,"5-10",HR_Analytics[[#This Row],[Total Working Years]]&lt;=20,"10-20",HR_Analytics[[#This Row],[Total Working Years]]&lt;=40,"20-40")</f>
        <v>0-2</v>
      </c>
      <c r="AI873" s="3">
        <v>3</v>
      </c>
      <c r="AJ873" s="3">
        <v>1</v>
      </c>
      <c r="AK873" s="9" t="str">
        <f>VLOOKUP(AJ873,Mapping!$J$10:$K$13,2,0)</f>
        <v>Bad</v>
      </c>
      <c r="AL873" s="3">
        <v>1</v>
      </c>
      <c r="AM873" s="3" t="str" cm="1">
        <f t="array" ref="AM873">_xlfn.IFS(HR_Analytics[[#This Row],[Years At Company]]&lt;=2,"0-2",HR_Analytics[[#This Row],[Years At Company]]&lt;=5,"2-5",HR_Analytics[[#This Row],[Years At Company]]&lt;=10,"5-10",HR_Analytics[[#This Row],[Years At Company]]&lt;=20,"10-20",HR_Analytics[[#This Row],[Years At Company]]&lt;=40,"20-40")</f>
        <v>0-2</v>
      </c>
      <c r="AN873" s="3">
        <v>0</v>
      </c>
      <c r="AO873" s="3" t="str" cm="1">
        <f t="array" ref="AO873">_xlfn.IFS(HR_Analytics[[#This Row],[Years In Current Role]]&lt;=2,"0-2",HR_Analytics[[#This Row],[Years In Current Role]]&lt;=5,"2-5",HR_Analytics[[#This Row],[Years In Current Role]]&lt;=10,"5-10",HR_Analytics[[#This Row],[Years In Current Role]]&lt;=15,"10-15",HR_Analytics[[#This Row],[Years In Current Role]]&gt;15,"Above 15")</f>
        <v>0-2</v>
      </c>
      <c r="AP873" s="3">
        <v>0</v>
      </c>
      <c r="AQ873" s="14" t="str" cm="1">
        <f t="array" ref="AQ873">_xlfn.IFS(HR_Analytics[[#This Row],[Years Since Last Promotion]]&lt;=2,"0-2",HR_Analytics[[#This Row],[Years Since Last Promotion]]&lt;=5,"2-5",HR_Analytics[[#This Row],[Years Since Last Promotion]]&lt;=10,"5-10",HR_Analytics[[#This Row],[Years Since Last Promotion]]&lt;=15,"10-15")</f>
        <v>0-2</v>
      </c>
      <c r="AR873" s="14">
        <v>0</v>
      </c>
      <c r="AS873" s="3" t="str" cm="1">
        <f t="array" ref="AS8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74" spans="1:45" x14ac:dyDescent="0.25">
      <c r="A874" s="12">
        <v>33</v>
      </c>
      <c r="B874" s="12" t="str" cm="1">
        <f t="array" ref="B874">_xlfn.IFS(HR_Analytics[[#This Row],[Age]]&lt;=30,"Below 30",HR_Analytics[[#This Row],[Age]]&lt;=40,"30-40",HR_Analytics[[#This Row],[Age]]&lt;=60,"40-60")</f>
        <v>30-40</v>
      </c>
      <c r="C874" s="9" t="s">
        <v>17</v>
      </c>
      <c r="D874" s="9" t="s">
        <v>18</v>
      </c>
      <c r="E874" s="9" t="s">
        <v>12</v>
      </c>
      <c r="F874" s="3">
        <v>25</v>
      </c>
      <c r="G874" s="3" t="str" cm="1">
        <f t="array" ref="G874">_xlfn.IFS(HR_Analytics[[#This Row],[Distance From Home]]&lt;=5,"1-5",HR_Analytics[[#This Row],[Distance From Home]]&lt;=10,"5-10",HR_Analytics[[#This Row],[Distance From Home]]&lt;=15,"10-15",HR_Analytics[[#This Row],[Distance From Home]]&lt;=20,"15-20",HR_Analytics[[#This Row],[Distance From Home]]&gt;20,"Above 20")</f>
        <v>Above 20</v>
      </c>
      <c r="H874" s="3">
        <v>3</v>
      </c>
      <c r="I874" s="9" t="str">
        <f>VLOOKUP(H874,Mapping!$J$2:$K$6,2,0)</f>
        <v>Bachelors</v>
      </c>
      <c r="J874" s="9" t="s">
        <v>25</v>
      </c>
      <c r="K874" s="3">
        <v>1220</v>
      </c>
      <c r="L874" s="3">
        <v>2</v>
      </c>
      <c r="M874" s="9" t="str">
        <f>VLOOKUP(L874,Mapping!$A$2:$B$5,2,0)</f>
        <v>Dissatisfied</v>
      </c>
      <c r="N874" s="9" t="s">
        <v>14</v>
      </c>
      <c r="O874" s="3">
        <v>3</v>
      </c>
      <c r="P874" s="9" t="str">
        <f>VLOOKUP(O874,Mapping!$A$9:$B$12,2,0)</f>
        <v>High</v>
      </c>
      <c r="Q874" s="3">
        <v>2</v>
      </c>
      <c r="R874" s="9" t="str">
        <f>VLOOKUP(Q874,Mapping!$A$16:$B$20,2,0)</f>
        <v>Junior</v>
      </c>
      <c r="S874" s="9" t="s">
        <v>15</v>
      </c>
      <c r="T874" s="3">
        <v>3</v>
      </c>
      <c r="U874" s="9" t="str">
        <f>VLOOKUP(T874,Mapping!$E$9:$F$12,2,0)</f>
        <v>Neutral</v>
      </c>
      <c r="V874" s="9" t="s">
        <v>22</v>
      </c>
      <c r="W874" s="5">
        <v>4539</v>
      </c>
      <c r="X874" s="3">
        <v>1</v>
      </c>
      <c r="Y874" s="9" t="s">
        <v>17</v>
      </c>
      <c r="Z874" s="4">
        <v>12</v>
      </c>
      <c r="AA874" s="24">
        <f>HR_Analytics[[#This Row],[Salary Hike]]/100</f>
        <v>0.12</v>
      </c>
      <c r="AB874" s="3">
        <v>3</v>
      </c>
      <c r="AC874" s="9" t="str">
        <f>VLOOKUP(AB874,Mapping!$E$2:$F$3,2,0)</f>
        <v>Excellent</v>
      </c>
      <c r="AD874" s="3">
        <v>1</v>
      </c>
      <c r="AE874" s="9" t="str">
        <f>VLOOKUP(AD874,Mapping!$E$16:$F$19,2,0)</f>
        <v>Very Dissatisfied</v>
      </c>
      <c r="AF874" s="3">
        <v>1</v>
      </c>
      <c r="AG874" s="3">
        <v>10</v>
      </c>
      <c r="AH874" s="3" t="str" cm="1">
        <f t="array" ref="AH874">_xlfn.IFS(HR_Analytics[[#This Row],[Total Working Years]]&lt;=2,"0-2",HR_Analytics[[#This Row],[Total Working Years]]&lt;=5,"2-5",HR_Analytics[[#This Row],[Total Working Years]]&lt;=10,"5-10",HR_Analytics[[#This Row],[Total Working Years]]&lt;=20,"10-20",HR_Analytics[[#This Row],[Total Working Years]]&lt;=40,"20-40")</f>
        <v>5-10</v>
      </c>
      <c r="AI874" s="3">
        <v>3</v>
      </c>
      <c r="AJ874" s="3">
        <v>2</v>
      </c>
      <c r="AK874" s="9" t="str">
        <f>VLOOKUP(AJ874,Mapping!$J$10:$K$13,2,0)</f>
        <v>Good</v>
      </c>
      <c r="AL874" s="3">
        <v>10</v>
      </c>
      <c r="AM874" s="3" t="str" cm="1">
        <f t="array" ref="AM874">_xlfn.IFS(HR_Analytics[[#This Row],[Years At Company]]&lt;=2,"0-2",HR_Analytics[[#This Row],[Years At Company]]&lt;=5,"2-5",HR_Analytics[[#This Row],[Years At Company]]&lt;=10,"5-10",HR_Analytics[[#This Row],[Years At Company]]&lt;=20,"10-20",HR_Analytics[[#This Row],[Years At Company]]&lt;=40,"20-40")</f>
        <v>5-10</v>
      </c>
      <c r="AN874" s="3">
        <v>7</v>
      </c>
      <c r="AO874" s="3" t="str" cm="1">
        <f t="array" ref="AO874">_xlfn.IFS(HR_Analytics[[#This Row],[Years In Current Role]]&lt;=2,"0-2",HR_Analytics[[#This Row],[Years In Current Role]]&lt;=5,"2-5",HR_Analytics[[#This Row],[Years In Current Role]]&lt;=10,"5-10",HR_Analytics[[#This Row],[Years In Current Role]]&lt;=15,"10-15",HR_Analytics[[#This Row],[Years In Current Role]]&gt;15,"Above 15")</f>
        <v>5-10</v>
      </c>
      <c r="AP874" s="3">
        <v>0</v>
      </c>
      <c r="AQ874" s="14" t="str" cm="1">
        <f t="array" ref="AQ874">_xlfn.IFS(HR_Analytics[[#This Row],[Years Since Last Promotion]]&lt;=2,"0-2",HR_Analytics[[#This Row],[Years Since Last Promotion]]&lt;=5,"2-5",HR_Analytics[[#This Row],[Years Since Last Promotion]]&lt;=10,"5-10",HR_Analytics[[#This Row],[Years Since Last Promotion]]&lt;=15,"10-15")</f>
        <v>0-2</v>
      </c>
      <c r="AR874" s="14">
        <v>1</v>
      </c>
      <c r="AS874" s="3" t="str" cm="1">
        <f t="array" ref="AS8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75" spans="1:45" x14ac:dyDescent="0.25">
      <c r="A875" s="12">
        <v>36</v>
      </c>
      <c r="B875" s="12" t="str" cm="1">
        <f t="array" ref="B875">_xlfn.IFS(HR_Analytics[[#This Row],[Age]]&lt;=30,"Below 30",HR_Analytics[[#This Row],[Age]]&lt;=40,"30-40",HR_Analytics[[#This Row],[Age]]&lt;=60,"40-60")</f>
        <v>30-40</v>
      </c>
      <c r="C875" s="9" t="s">
        <v>17</v>
      </c>
      <c r="D875" s="9" t="s">
        <v>11</v>
      </c>
      <c r="E875" s="9" t="s">
        <v>19</v>
      </c>
      <c r="F875" s="3">
        <v>6</v>
      </c>
      <c r="G875" s="3" t="str" cm="1">
        <f t="array" ref="G875">_xlfn.IFS(HR_Analytics[[#This Row],[Distance From Home]]&lt;=5,"1-5",HR_Analytics[[#This Row],[Distance From Home]]&lt;=10,"5-10",HR_Analytics[[#This Row],[Distance From Home]]&lt;=15,"10-15",HR_Analytics[[#This Row],[Distance From Home]]&lt;=20,"15-20",HR_Analytics[[#This Row],[Distance From Home]]&gt;20,"Above 20")</f>
        <v>5-10</v>
      </c>
      <c r="H875" s="3">
        <v>4</v>
      </c>
      <c r="I875" s="9" t="str">
        <f>VLOOKUP(H875,Mapping!$J$2:$K$6,2,0)</f>
        <v>Masters</v>
      </c>
      <c r="J875" s="9" t="s">
        <v>13</v>
      </c>
      <c r="K875" s="3">
        <v>1221</v>
      </c>
      <c r="L875" s="3">
        <v>3</v>
      </c>
      <c r="M875" s="9" t="str">
        <f>VLOOKUP(L875,Mapping!$A$2:$B$5,2,0)</f>
        <v>Neutral</v>
      </c>
      <c r="N875" s="9" t="s">
        <v>20</v>
      </c>
      <c r="O875" s="3">
        <v>1</v>
      </c>
      <c r="P875" s="9" t="str">
        <f>VLOOKUP(O875,Mapping!$A$9:$B$12,2,0)</f>
        <v>Low</v>
      </c>
      <c r="Q875" s="3">
        <v>1</v>
      </c>
      <c r="R875" s="9" t="str">
        <f>VLOOKUP(Q875,Mapping!$A$16:$B$20,2,0)</f>
        <v>Entry Level</v>
      </c>
      <c r="S875" s="9" t="s">
        <v>24</v>
      </c>
      <c r="T875" s="3">
        <v>3</v>
      </c>
      <c r="U875" s="9" t="str">
        <f>VLOOKUP(T875,Mapping!$E$9:$F$12,2,0)</f>
        <v>Neutral</v>
      </c>
      <c r="V875" s="9" t="s">
        <v>26</v>
      </c>
      <c r="W875" s="5">
        <v>2741</v>
      </c>
      <c r="X875" s="3">
        <v>1</v>
      </c>
      <c r="Y875" s="9" t="s">
        <v>17</v>
      </c>
      <c r="Z875" s="4">
        <v>14</v>
      </c>
      <c r="AA875" s="24">
        <f>HR_Analytics[[#This Row],[Salary Hike]]/100</f>
        <v>0.14000000000000001</v>
      </c>
      <c r="AB875" s="3">
        <v>3</v>
      </c>
      <c r="AC875" s="9" t="str">
        <f>VLOOKUP(AB875,Mapping!$E$2:$F$3,2,0)</f>
        <v>Excellent</v>
      </c>
      <c r="AD875" s="3">
        <v>3</v>
      </c>
      <c r="AE875" s="9" t="str">
        <f>VLOOKUP(AD875,Mapping!$E$16:$F$19,2,0)</f>
        <v>Neutral</v>
      </c>
      <c r="AF875" s="3">
        <v>1</v>
      </c>
      <c r="AG875" s="3">
        <v>7</v>
      </c>
      <c r="AH875" s="3" t="str" cm="1">
        <f t="array" ref="AH875">_xlfn.IFS(HR_Analytics[[#This Row],[Total Working Years]]&lt;=2,"0-2",HR_Analytics[[#This Row],[Total Working Years]]&lt;=5,"2-5",HR_Analytics[[#This Row],[Total Working Years]]&lt;=10,"5-10",HR_Analytics[[#This Row],[Total Working Years]]&lt;=20,"10-20",HR_Analytics[[#This Row],[Total Working Years]]&lt;=40,"20-40")</f>
        <v>5-10</v>
      </c>
      <c r="AI875" s="3">
        <v>4</v>
      </c>
      <c r="AJ875" s="3">
        <v>3</v>
      </c>
      <c r="AK875" s="9" t="str">
        <f>VLOOKUP(AJ875,Mapping!$J$10:$K$13,2,0)</f>
        <v>Better</v>
      </c>
      <c r="AL875" s="3">
        <v>7</v>
      </c>
      <c r="AM875" s="3" t="str" cm="1">
        <f t="array" ref="AM875">_xlfn.IFS(HR_Analytics[[#This Row],[Years At Company]]&lt;=2,"0-2",HR_Analytics[[#This Row],[Years At Company]]&lt;=5,"2-5",HR_Analytics[[#This Row],[Years At Company]]&lt;=10,"5-10",HR_Analytics[[#This Row],[Years At Company]]&lt;=20,"10-20",HR_Analytics[[#This Row],[Years At Company]]&lt;=40,"20-40")</f>
        <v>5-10</v>
      </c>
      <c r="AN875" s="3">
        <v>7</v>
      </c>
      <c r="AO875" s="3" t="str" cm="1">
        <f t="array" ref="AO875">_xlfn.IFS(HR_Analytics[[#This Row],[Years In Current Role]]&lt;=2,"0-2",HR_Analytics[[#This Row],[Years In Current Role]]&lt;=5,"2-5",HR_Analytics[[#This Row],[Years In Current Role]]&lt;=10,"5-10",HR_Analytics[[#This Row],[Years In Current Role]]&lt;=15,"10-15",HR_Analytics[[#This Row],[Years In Current Role]]&gt;15,"Above 15")</f>
        <v>5-10</v>
      </c>
      <c r="AP875" s="3">
        <v>1</v>
      </c>
      <c r="AQ875" s="14" t="str" cm="1">
        <f t="array" ref="AQ875">_xlfn.IFS(HR_Analytics[[#This Row],[Years Since Last Promotion]]&lt;=2,"0-2",HR_Analytics[[#This Row],[Years Since Last Promotion]]&lt;=5,"2-5",HR_Analytics[[#This Row],[Years Since Last Promotion]]&lt;=10,"5-10",HR_Analytics[[#This Row],[Years Since Last Promotion]]&lt;=15,"10-15")</f>
        <v>0-2</v>
      </c>
      <c r="AR875" s="14">
        <v>7</v>
      </c>
      <c r="AS875" s="3" t="str" cm="1">
        <f t="array" ref="AS8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76" spans="1:45" x14ac:dyDescent="0.25">
      <c r="A876" s="12">
        <v>30</v>
      </c>
      <c r="B876" s="12" t="str" cm="1">
        <f t="array" ref="B876">_xlfn.IFS(HR_Analytics[[#This Row],[Age]]&lt;=30,"Below 30",HR_Analytics[[#This Row],[Age]]&lt;=40,"30-40",HR_Analytics[[#This Row],[Age]]&lt;=60,"40-60")</f>
        <v>Below 30</v>
      </c>
      <c r="C876" s="9" t="s">
        <v>17</v>
      </c>
      <c r="D876" s="9" t="s">
        <v>11</v>
      </c>
      <c r="E876" s="9" t="s">
        <v>19</v>
      </c>
      <c r="F876" s="3">
        <v>7</v>
      </c>
      <c r="G876" s="3" t="str" cm="1">
        <f t="array" ref="G876">_xlfn.IFS(HR_Analytics[[#This Row],[Distance From Home]]&lt;=5,"1-5",HR_Analytics[[#This Row],[Distance From Home]]&lt;=10,"5-10",HR_Analytics[[#This Row],[Distance From Home]]&lt;=15,"10-15",HR_Analytics[[#This Row],[Distance From Home]]&lt;=20,"15-20",HR_Analytics[[#This Row],[Distance From Home]]&gt;20,"Above 20")</f>
        <v>5-10</v>
      </c>
      <c r="H876" s="3">
        <v>4</v>
      </c>
      <c r="I876" s="9" t="str">
        <f>VLOOKUP(H876,Mapping!$J$2:$K$6,2,0)</f>
        <v>Masters</v>
      </c>
      <c r="J876" s="9" t="s">
        <v>13</v>
      </c>
      <c r="K876" s="3">
        <v>1224</v>
      </c>
      <c r="L876" s="3">
        <v>3</v>
      </c>
      <c r="M876" s="9" t="str">
        <f>VLOOKUP(L876,Mapping!$A$2:$B$5,2,0)</f>
        <v>Neutral</v>
      </c>
      <c r="N876" s="9" t="s">
        <v>20</v>
      </c>
      <c r="O876" s="3">
        <v>3</v>
      </c>
      <c r="P876" s="9" t="str">
        <f>VLOOKUP(O876,Mapping!$A$9:$B$12,2,0)</f>
        <v>High</v>
      </c>
      <c r="Q876" s="3">
        <v>2</v>
      </c>
      <c r="R876" s="9" t="str">
        <f>VLOOKUP(Q876,Mapping!$A$16:$B$20,2,0)</f>
        <v>Junior</v>
      </c>
      <c r="S876" s="9" t="s">
        <v>24</v>
      </c>
      <c r="T876" s="3">
        <v>3</v>
      </c>
      <c r="U876" s="9" t="str">
        <f>VLOOKUP(T876,Mapping!$E$9:$F$12,2,0)</f>
        <v>Neutral</v>
      </c>
      <c r="V876" s="9" t="s">
        <v>26</v>
      </c>
      <c r="W876" s="5">
        <v>3491</v>
      </c>
      <c r="X876" s="3">
        <v>1</v>
      </c>
      <c r="Y876" s="9" t="s">
        <v>17</v>
      </c>
      <c r="Z876" s="4">
        <v>13</v>
      </c>
      <c r="AA876" s="24">
        <f>HR_Analytics[[#This Row],[Salary Hike]]/100</f>
        <v>0.13</v>
      </c>
      <c r="AB876" s="3">
        <v>3</v>
      </c>
      <c r="AC876" s="9" t="str">
        <f>VLOOKUP(AB876,Mapping!$E$2:$F$3,2,0)</f>
        <v>Excellent</v>
      </c>
      <c r="AD876" s="3">
        <v>1</v>
      </c>
      <c r="AE876" s="9" t="str">
        <f>VLOOKUP(AD876,Mapping!$E$16:$F$19,2,0)</f>
        <v>Very Dissatisfied</v>
      </c>
      <c r="AF876" s="3">
        <v>3</v>
      </c>
      <c r="AG876" s="3">
        <v>10</v>
      </c>
      <c r="AH876" s="3" t="str" cm="1">
        <f t="array" ref="AH876">_xlfn.IFS(HR_Analytics[[#This Row],[Total Working Years]]&lt;=2,"0-2",HR_Analytics[[#This Row],[Total Working Years]]&lt;=5,"2-5",HR_Analytics[[#This Row],[Total Working Years]]&lt;=10,"5-10",HR_Analytics[[#This Row],[Total Working Years]]&lt;=20,"10-20",HR_Analytics[[#This Row],[Total Working Years]]&lt;=40,"20-40")</f>
        <v>5-10</v>
      </c>
      <c r="AI876" s="3">
        <v>4</v>
      </c>
      <c r="AJ876" s="3">
        <v>2</v>
      </c>
      <c r="AK876" s="9" t="str">
        <f>VLOOKUP(AJ876,Mapping!$J$10:$K$13,2,0)</f>
        <v>Good</v>
      </c>
      <c r="AL876" s="3">
        <v>10</v>
      </c>
      <c r="AM876" s="3" t="str" cm="1">
        <f t="array" ref="AM876">_xlfn.IFS(HR_Analytics[[#This Row],[Years At Company]]&lt;=2,"0-2",HR_Analytics[[#This Row],[Years At Company]]&lt;=5,"2-5",HR_Analytics[[#This Row],[Years At Company]]&lt;=10,"5-10",HR_Analytics[[#This Row],[Years At Company]]&lt;=20,"10-20",HR_Analytics[[#This Row],[Years At Company]]&lt;=40,"20-40")</f>
        <v>5-10</v>
      </c>
      <c r="AN876" s="3">
        <v>7</v>
      </c>
      <c r="AO876" s="3" t="str" cm="1">
        <f t="array" ref="AO876">_xlfn.IFS(HR_Analytics[[#This Row],[Years In Current Role]]&lt;=2,"0-2",HR_Analytics[[#This Row],[Years In Current Role]]&lt;=5,"2-5",HR_Analytics[[#This Row],[Years In Current Role]]&lt;=10,"5-10",HR_Analytics[[#This Row],[Years In Current Role]]&lt;=15,"10-15",HR_Analytics[[#This Row],[Years In Current Role]]&gt;15,"Above 15")</f>
        <v>5-10</v>
      </c>
      <c r="AP876" s="3">
        <v>8</v>
      </c>
      <c r="AQ876" s="14" t="str" cm="1">
        <f t="array" ref="AQ876">_xlfn.IFS(HR_Analytics[[#This Row],[Years Since Last Promotion]]&lt;=2,"0-2",HR_Analytics[[#This Row],[Years Since Last Promotion]]&lt;=5,"2-5",HR_Analytics[[#This Row],[Years Since Last Promotion]]&lt;=10,"5-10",HR_Analytics[[#This Row],[Years Since Last Promotion]]&lt;=15,"10-15")</f>
        <v>5-10</v>
      </c>
      <c r="AR876" s="14">
        <v>9</v>
      </c>
      <c r="AS876" s="3" t="str" cm="1">
        <f t="array" ref="AS8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77" spans="1:45" x14ac:dyDescent="0.25">
      <c r="A877" s="12">
        <v>44</v>
      </c>
      <c r="B877" s="12" t="str" cm="1">
        <f t="array" ref="B877">_xlfn.IFS(HR_Analytics[[#This Row],[Age]]&lt;=30,"Below 30",HR_Analytics[[#This Row],[Age]]&lt;=40,"30-40",HR_Analytics[[#This Row],[Age]]&lt;=60,"40-60")</f>
        <v>40-60</v>
      </c>
      <c r="C877" s="9" t="s">
        <v>17</v>
      </c>
      <c r="D877" s="9" t="s">
        <v>11</v>
      </c>
      <c r="E877" s="9" t="s">
        <v>19</v>
      </c>
      <c r="F877" s="3">
        <v>29</v>
      </c>
      <c r="G877" s="3" t="str" cm="1">
        <f t="array" ref="G877">_xlfn.IFS(HR_Analytics[[#This Row],[Distance From Home]]&lt;=5,"1-5",HR_Analytics[[#This Row],[Distance From Home]]&lt;=10,"5-10",HR_Analytics[[#This Row],[Distance From Home]]&lt;=15,"10-15",HR_Analytics[[#This Row],[Distance From Home]]&lt;=20,"15-20",HR_Analytics[[#This Row],[Distance From Home]]&gt;20,"Above 20")</f>
        <v>Above 20</v>
      </c>
      <c r="H877" s="3">
        <v>4</v>
      </c>
      <c r="I877" s="9" t="str">
        <f>VLOOKUP(H877,Mapping!$J$2:$K$6,2,0)</f>
        <v>Masters</v>
      </c>
      <c r="J877" s="9" t="s">
        <v>23</v>
      </c>
      <c r="K877" s="3">
        <v>1225</v>
      </c>
      <c r="L877" s="3">
        <v>4</v>
      </c>
      <c r="M877" s="9" t="str">
        <f>VLOOKUP(L877,Mapping!$A$2:$B$5,2,0)</f>
        <v>Satisfied</v>
      </c>
      <c r="N877" s="9" t="s">
        <v>20</v>
      </c>
      <c r="O877" s="3">
        <v>3</v>
      </c>
      <c r="P877" s="9" t="str">
        <f>VLOOKUP(O877,Mapping!$A$9:$B$12,2,0)</f>
        <v>High</v>
      </c>
      <c r="Q877" s="3">
        <v>2</v>
      </c>
      <c r="R877" s="9" t="str">
        <f>VLOOKUP(Q877,Mapping!$A$16:$B$20,2,0)</f>
        <v>Junior</v>
      </c>
      <c r="S877" s="9" t="s">
        <v>21</v>
      </c>
      <c r="T877" s="3">
        <v>4</v>
      </c>
      <c r="U877" s="9" t="str">
        <f>VLOOKUP(T877,Mapping!$E$9:$F$12,2,0)</f>
        <v>Satisfied</v>
      </c>
      <c r="V877" s="9" t="s">
        <v>16</v>
      </c>
      <c r="W877" s="5">
        <v>4541</v>
      </c>
      <c r="X877" s="3">
        <v>1</v>
      </c>
      <c r="Y877" s="9" t="s">
        <v>17</v>
      </c>
      <c r="Z877" s="4">
        <v>25</v>
      </c>
      <c r="AA877" s="24">
        <f>HR_Analytics[[#This Row],[Salary Hike]]/100</f>
        <v>0.25</v>
      </c>
      <c r="AB877" s="3">
        <v>4</v>
      </c>
      <c r="AC877" s="9" t="str">
        <f>VLOOKUP(AB877,Mapping!$E$2:$F$3,2,0)</f>
        <v>Outstanding</v>
      </c>
      <c r="AD877" s="3">
        <v>2</v>
      </c>
      <c r="AE877" s="9" t="str">
        <f>VLOOKUP(AD877,Mapping!$E$16:$F$19,2,0)</f>
        <v>Dissatisfied</v>
      </c>
      <c r="AF877" s="3">
        <v>0</v>
      </c>
      <c r="AG877" s="3">
        <v>20</v>
      </c>
      <c r="AH877" s="3" t="str" cm="1">
        <f t="array" ref="AH877">_xlfn.IFS(HR_Analytics[[#This Row],[Total Working Years]]&lt;=2,"0-2",HR_Analytics[[#This Row],[Total Working Years]]&lt;=5,"2-5",HR_Analytics[[#This Row],[Total Working Years]]&lt;=10,"5-10",HR_Analytics[[#This Row],[Total Working Years]]&lt;=20,"10-20",HR_Analytics[[#This Row],[Total Working Years]]&lt;=40,"20-40")</f>
        <v>10-20</v>
      </c>
      <c r="AI877" s="3">
        <v>3</v>
      </c>
      <c r="AJ877" s="3">
        <v>3</v>
      </c>
      <c r="AK877" s="9" t="str">
        <f>VLOOKUP(AJ877,Mapping!$J$10:$K$13,2,0)</f>
        <v>Better</v>
      </c>
      <c r="AL877" s="3">
        <v>20</v>
      </c>
      <c r="AM877" s="3" t="str" cm="1">
        <f t="array" ref="AM877">_xlfn.IFS(HR_Analytics[[#This Row],[Years At Company]]&lt;=2,"0-2",HR_Analytics[[#This Row],[Years At Company]]&lt;=5,"2-5",HR_Analytics[[#This Row],[Years At Company]]&lt;=10,"5-10",HR_Analytics[[#This Row],[Years At Company]]&lt;=20,"10-20",HR_Analytics[[#This Row],[Years At Company]]&lt;=40,"20-40")</f>
        <v>10-20</v>
      </c>
      <c r="AN877" s="3">
        <v>11</v>
      </c>
      <c r="AO877" s="3" t="str" cm="1">
        <f t="array" ref="AO877">_xlfn.IFS(HR_Analytics[[#This Row],[Years In Current Role]]&lt;=2,"0-2",HR_Analytics[[#This Row],[Years In Current Role]]&lt;=5,"2-5",HR_Analytics[[#This Row],[Years In Current Role]]&lt;=10,"5-10",HR_Analytics[[#This Row],[Years In Current Role]]&lt;=15,"10-15",HR_Analytics[[#This Row],[Years In Current Role]]&gt;15,"Above 15")</f>
        <v>10-15</v>
      </c>
      <c r="AP877" s="3">
        <v>13</v>
      </c>
      <c r="AQ877" s="14" t="str" cm="1">
        <f t="array" ref="AQ877">_xlfn.IFS(HR_Analytics[[#This Row],[Years Since Last Promotion]]&lt;=2,"0-2",HR_Analytics[[#This Row],[Years Since Last Promotion]]&lt;=5,"2-5",HR_Analytics[[#This Row],[Years Since Last Promotion]]&lt;=10,"5-10",HR_Analytics[[#This Row],[Years Since Last Promotion]]&lt;=15,"10-15")</f>
        <v>10-15</v>
      </c>
      <c r="AR877" s="14">
        <v>17</v>
      </c>
      <c r="AS877" s="3" t="str" cm="1">
        <f t="array" ref="AS8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Above 15</v>
      </c>
    </row>
    <row r="878" spans="1:45" x14ac:dyDescent="0.25">
      <c r="A878" s="12">
        <v>20</v>
      </c>
      <c r="B878" s="12" t="str" cm="1">
        <f t="array" ref="B878">_xlfn.IFS(HR_Analytics[[#This Row],[Age]]&lt;=30,"Below 30",HR_Analytics[[#This Row],[Age]]&lt;=40,"30-40",HR_Analytics[[#This Row],[Age]]&lt;=60,"40-60")</f>
        <v>Below 30</v>
      </c>
      <c r="C878" s="9" t="s">
        <v>17</v>
      </c>
      <c r="D878" s="9" t="s">
        <v>11</v>
      </c>
      <c r="E878" s="9" t="s">
        <v>12</v>
      </c>
      <c r="F878" s="3">
        <v>21</v>
      </c>
      <c r="G878" s="3" t="str" cm="1">
        <f t="array" ref="G878">_xlfn.IFS(HR_Analytics[[#This Row],[Distance From Home]]&lt;=5,"1-5",HR_Analytics[[#This Row],[Distance From Home]]&lt;=10,"5-10",HR_Analytics[[#This Row],[Distance From Home]]&lt;=15,"10-15",HR_Analytics[[#This Row],[Distance From Home]]&lt;=20,"15-20",HR_Analytics[[#This Row],[Distance From Home]]&gt;20,"Above 20")</f>
        <v>Above 20</v>
      </c>
      <c r="H878" s="3">
        <v>3</v>
      </c>
      <c r="I878" s="9" t="str">
        <f>VLOOKUP(H878,Mapping!$J$2:$K$6,2,0)</f>
        <v>Bachelors</v>
      </c>
      <c r="J878" s="9" t="s">
        <v>33</v>
      </c>
      <c r="K878" s="3">
        <v>1226</v>
      </c>
      <c r="L878" s="3">
        <v>3</v>
      </c>
      <c r="M878" s="9" t="str">
        <f>VLOOKUP(L878,Mapping!$A$2:$B$5,2,0)</f>
        <v>Neutral</v>
      </c>
      <c r="N878" s="9" t="s">
        <v>20</v>
      </c>
      <c r="O878" s="3">
        <v>4</v>
      </c>
      <c r="P878" s="9" t="str">
        <f>VLOOKUP(O878,Mapping!$A$9:$B$12,2,0)</f>
        <v>Very High</v>
      </c>
      <c r="Q878" s="3">
        <v>1</v>
      </c>
      <c r="R878" s="9" t="str">
        <f>VLOOKUP(Q878,Mapping!$A$16:$B$20,2,0)</f>
        <v>Entry Level</v>
      </c>
      <c r="S878" s="9" t="s">
        <v>31</v>
      </c>
      <c r="T878" s="3">
        <v>4</v>
      </c>
      <c r="U878" s="9" t="str">
        <f>VLOOKUP(T878,Mapping!$E$9:$F$12,2,0)</f>
        <v>Satisfied</v>
      </c>
      <c r="V878" s="9" t="s">
        <v>16</v>
      </c>
      <c r="W878" s="5">
        <v>2678</v>
      </c>
      <c r="X878" s="3">
        <v>1</v>
      </c>
      <c r="Y878" s="9" t="s">
        <v>17</v>
      </c>
      <c r="Z878" s="4">
        <v>17</v>
      </c>
      <c r="AA878" s="24">
        <f>HR_Analytics[[#This Row],[Salary Hike]]/100</f>
        <v>0.17</v>
      </c>
      <c r="AB878" s="3">
        <v>3</v>
      </c>
      <c r="AC878" s="9" t="str">
        <f>VLOOKUP(AB878,Mapping!$E$2:$F$3,2,0)</f>
        <v>Excellent</v>
      </c>
      <c r="AD878" s="3">
        <v>4</v>
      </c>
      <c r="AE878" s="9" t="str">
        <f>VLOOKUP(AD878,Mapping!$E$16:$F$19,2,0)</f>
        <v>Satisfied</v>
      </c>
      <c r="AF878" s="3">
        <v>0</v>
      </c>
      <c r="AG878" s="3">
        <v>2</v>
      </c>
      <c r="AH878" s="3" t="str" cm="1">
        <f t="array" ref="AH878">_xlfn.IFS(HR_Analytics[[#This Row],[Total Working Years]]&lt;=2,"0-2",HR_Analytics[[#This Row],[Total Working Years]]&lt;=5,"2-5",HR_Analytics[[#This Row],[Total Working Years]]&lt;=10,"5-10",HR_Analytics[[#This Row],[Total Working Years]]&lt;=20,"10-20",HR_Analytics[[#This Row],[Total Working Years]]&lt;=40,"20-40")</f>
        <v>0-2</v>
      </c>
      <c r="AI878" s="3">
        <v>2</v>
      </c>
      <c r="AJ878" s="3">
        <v>3</v>
      </c>
      <c r="AK878" s="9" t="str">
        <f>VLOOKUP(AJ878,Mapping!$J$10:$K$13,2,0)</f>
        <v>Better</v>
      </c>
      <c r="AL878" s="3">
        <v>2</v>
      </c>
      <c r="AM878" s="3" t="str" cm="1">
        <f t="array" ref="AM878">_xlfn.IFS(HR_Analytics[[#This Row],[Years At Company]]&lt;=2,"0-2",HR_Analytics[[#This Row],[Years At Company]]&lt;=5,"2-5",HR_Analytics[[#This Row],[Years At Company]]&lt;=10,"5-10",HR_Analytics[[#This Row],[Years At Company]]&lt;=20,"10-20",HR_Analytics[[#This Row],[Years At Company]]&lt;=40,"20-40")</f>
        <v>0-2</v>
      </c>
      <c r="AN878" s="3">
        <v>1</v>
      </c>
      <c r="AO878" s="3" t="str" cm="1">
        <f t="array" ref="AO878">_xlfn.IFS(HR_Analytics[[#This Row],[Years In Current Role]]&lt;=2,"0-2",HR_Analytics[[#This Row],[Years In Current Role]]&lt;=5,"2-5",HR_Analytics[[#This Row],[Years In Current Role]]&lt;=10,"5-10",HR_Analytics[[#This Row],[Years In Current Role]]&lt;=15,"10-15",HR_Analytics[[#This Row],[Years In Current Role]]&gt;15,"Above 15")</f>
        <v>0-2</v>
      </c>
      <c r="AP878" s="3">
        <v>2</v>
      </c>
      <c r="AQ878" s="14" t="str" cm="1">
        <f t="array" ref="AQ878">_xlfn.IFS(HR_Analytics[[#This Row],[Years Since Last Promotion]]&lt;=2,"0-2",HR_Analytics[[#This Row],[Years Since Last Promotion]]&lt;=5,"2-5",HR_Analytics[[#This Row],[Years Since Last Promotion]]&lt;=10,"5-10",HR_Analytics[[#This Row],[Years Since Last Promotion]]&lt;=15,"10-15")</f>
        <v>0-2</v>
      </c>
      <c r="AR878" s="14">
        <v>2</v>
      </c>
      <c r="AS878" s="3" t="str" cm="1">
        <f t="array" ref="AS8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79" spans="1:45" x14ac:dyDescent="0.25">
      <c r="A879" s="12">
        <v>46</v>
      </c>
      <c r="B879" s="12" t="str" cm="1">
        <f t="array" ref="B879">_xlfn.IFS(HR_Analytics[[#This Row],[Age]]&lt;=30,"Below 30",HR_Analytics[[#This Row],[Age]]&lt;=40,"30-40",HR_Analytics[[#This Row],[Age]]&lt;=60,"40-60")</f>
        <v>40-60</v>
      </c>
      <c r="C879" s="9" t="s">
        <v>17</v>
      </c>
      <c r="D879" s="9" t="s">
        <v>11</v>
      </c>
      <c r="E879" s="9" t="s">
        <v>19</v>
      </c>
      <c r="F879" s="3">
        <v>2</v>
      </c>
      <c r="G879" s="3" t="str" cm="1">
        <f t="array" ref="G879">_xlfn.IFS(HR_Analytics[[#This Row],[Distance From Home]]&lt;=5,"1-5",HR_Analytics[[#This Row],[Distance From Home]]&lt;=10,"5-10",HR_Analytics[[#This Row],[Distance From Home]]&lt;=15,"10-15",HR_Analytics[[#This Row],[Distance From Home]]&lt;=20,"15-20",HR_Analytics[[#This Row],[Distance From Home]]&gt;20,"Above 20")</f>
        <v>1-5</v>
      </c>
      <c r="H879" s="3">
        <v>4</v>
      </c>
      <c r="I879" s="9" t="str">
        <f>VLOOKUP(H879,Mapping!$J$2:$K$6,2,0)</f>
        <v>Masters</v>
      </c>
      <c r="J879" s="9" t="s">
        <v>34</v>
      </c>
      <c r="K879" s="3">
        <v>1228</v>
      </c>
      <c r="L879" s="3">
        <v>4</v>
      </c>
      <c r="M879" s="9" t="str">
        <f>VLOOKUP(L879,Mapping!$A$2:$B$5,2,0)</f>
        <v>Satisfied</v>
      </c>
      <c r="N879" s="9" t="s">
        <v>20</v>
      </c>
      <c r="O879" s="3">
        <v>3</v>
      </c>
      <c r="P879" s="9" t="str">
        <f>VLOOKUP(O879,Mapping!$A$9:$B$12,2,0)</f>
        <v>High</v>
      </c>
      <c r="Q879" s="3">
        <v>2</v>
      </c>
      <c r="R879" s="9" t="str">
        <f>VLOOKUP(Q879,Mapping!$A$16:$B$20,2,0)</f>
        <v>Junior</v>
      </c>
      <c r="S879" s="9" t="s">
        <v>27</v>
      </c>
      <c r="T879" s="3">
        <v>4</v>
      </c>
      <c r="U879" s="9" t="str">
        <f>VLOOKUP(T879,Mapping!$E$9:$F$12,2,0)</f>
        <v>Satisfied</v>
      </c>
      <c r="V879" s="9" t="s">
        <v>26</v>
      </c>
      <c r="W879" s="5">
        <v>7379</v>
      </c>
      <c r="X879" s="3">
        <v>2</v>
      </c>
      <c r="Y879" s="9" t="s">
        <v>17</v>
      </c>
      <c r="Z879" s="4">
        <v>11</v>
      </c>
      <c r="AA879" s="24">
        <f>HR_Analytics[[#This Row],[Salary Hike]]/100</f>
        <v>0.11</v>
      </c>
      <c r="AB879" s="3">
        <v>3</v>
      </c>
      <c r="AC879" s="9" t="str">
        <f>VLOOKUP(AB879,Mapping!$E$2:$F$3,2,0)</f>
        <v>Excellent</v>
      </c>
      <c r="AD879" s="3">
        <v>3</v>
      </c>
      <c r="AE879" s="9" t="str">
        <f>VLOOKUP(AD879,Mapping!$E$16:$F$19,2,0)</f>
        <v>Neutral</v>
      </c>
      <c r="AF879" s="3">
        <v>1</v>
      </c>
      <c r="AG879" s="3">
        <v>12</v>
      </c>
      <c r="AH879" s="3" t="str" cm="1">
        <f t="array" ref="AH879">_xlfn.IFS(HR_Analytics[[#This Row],[Total Working Years]]&lt;=2,"0-2",HR_Analytics[[#This Row],[Total Working Years]]&lt;=5,"2-5",HR_Analytics[[#This Row],[Total Working Years]]&lt;=10,"5-10",HR_Analytics[[#This Row],[Total Working Years]]&lt;=20,"10-20",HR_Analytics[[#This Row],[Total Working Years]]&lt;=40,"20-40")</f>
        <v>10-20</v>
      </c>
      <c r="AI879" s="3">
        <v>3</v>
      </c>
      <c r="AJ879" s="3">
        <v>2</v>
      </c>
      <c r="AK879" s="9" t="str">
        <f>VLOOKUP(AJ879,Mapping!$J$10:$K$13,2,0)</f>
        <v>Good</v>
      </c>
      <c r="AL879" s="3">
        <v>6</v>
      </c>
      <c r="AM879" s="3" t="str" cm="1">
        <f t="array" ref="AM879">_xlfn.IFS(HR_Analytics[[#This Row],[Years At Company]]&lt;=2,"0-2",HR_Analytics[[#This Row],[Years At Company]]&lt;=5,"2-5",HR_Analytics[[#This Row],[Years At Company]]&lt;=10,"5-10",HR_Analytics[[#This Row],[Years At Company]]&lt;=20,"10-20",HR_Analytics[[#This Row],[Years At Company]]&lt;=40,"20-40")</f>
        <v>5-10</v>
      </c>
      <c r="AN879" s="3">
        <v>3</v>
      </c>
      <c r="AO879" s="3" t="str" cm="1">
        <f t="array" ref="AO879">_xlfn.IFS(HR_Analytics[[#This Row],[Years In Current Role]]&lt;=2,"0-2",HR_Analytics[[#This Row],[Years In Current Role]]&lt;=5,"2-5",HR_Analytics[[#This Row],[Years In Current Role]]&lt;=10,"5-10",HR_Analytics[[#This Row],[Years In Current Role]]&lt;=15,"10-15",HR_Analytics[[#This Row],[Years In Current Role]]&gt;15,"Above 15")</f>
        <v>2-5</v>
      </c>
      <c r="AP879" s="3">
        <v>1</v>
      </c>
      <c r="AQ879" s="14" t="str" cm="1">
        <f t="array" ref="AQ879">_xlfn.IFS(HR_Analytics[[#This Row],[Years Since Last Promotion]]&lt;=2,"0-2",HR_Analytics[[#This Row],[Years Since Last Promotion]]&lt;=5,"2-5",HR_Analytics[[#This Row],[Years Since Last Promotion]]&lt;=10,"5-10",HR_Analytics[[#This Row],[Years Since Last Promotion]]&lt;=15,"10-15")</f>
        <v>0-2</v>
      </c>
      <c r="AR879" s="14">
        <v>4</v>
      </c>
      <c r="AS879" s="3" t="str" cm="1">
        <f t="array" ref="AS8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80" spans="1:45" x14ac:dyDescent="0.25">
      <c r="A880" s="12">
        <v>42</v>
      </c>
      <c r="B880" s="12" t="str" cm="1">
        <f t="array" ref="B880">_xlfn.IFS(HR_Analytics[[#This Row],[Age]]&lt;=30,"Below 30",HR_Analytics[[#This Row],[Age]]&lt;=40,"30-40",HR_Analytics[[#This Row],[Age]]&lt;=60,"40-60")</f>
        <v>40-60</v>
      </c>
      <c r="C880" s="9" t="s">
        <v>17</v>
      </c>
      <c r="D880" s="9" t="s">
        <v>29</v>
      </c>
      <c r="E880" s="9" t="s">
        <v>35</v>
      </c>
      <c r="F880" s="3">
        <v>2</v>
      </c>
      <c r="G880" s="3" t="str" cm="1">
        <f t="array" ref="G880">_xlfn.IFS(HR_Analytics[[#This Row],[Distance From Home]]&lt;=5,"1-5",HR_Analytics[[#This Row],[Distance From Home]]&lt;=10,"5-10",HR_Analytics[[#This Row],[Distance From Home]]&lt;=15,"10-15",HR_Analytics[[#This Row],[Distance From Home]]&lt;=20,"15-20",HR_Analytics[[#This Row],[Distance From Home]]&gt;20,"Above 20")</f>
        <v>1-5</v>
      </c>
      <c r="H880" s="3">
        <v>5</v>
      </c>
      <c r="I880" s="9" t="str">
        <f>VLOOKUP(H880,Mapping!$J$2:$K$6,2,0)</f>
        <v>Doctor</v>
      </c>
      <c r="J880" s="9" t="s">
        <v>25</v>
      </c>
      <c r="K880" s="3">
        <v>1231</v>
      </c>
      <c r="L880" s="3">
        <v>4</v>
      </c>
      <c r="M880" s="9" t="str">
        <f>VLOOKUP(L880,Mapping!$A$2:$B$5,2,0)</f>
        <v>Satisfied</v>
      </c>
      <c r="N880" s="9" t="s">
        <v>20</v>
      </c>
      <c r="O880" s="3">
        <v>4</v>
      </c>
      <c r="P880" s="9" t="str">
        <f>VLOOKUP(O880,Mapping!$A$9:$B$12,2,0)</f>
        <v>Very High</v>
      </c>
      <c r="Q880" s="3">
        <v>2</v>
      </c>
      <c r="R880" s="9" t="str">
        <f>VLOOKUP(Q880,Mapping!$A$16:$B$20,2,0)</f>
        <v>Junior</v>
      </c>
      <c r="S880" s="9" t="s">
        <v>35</v>
      </c>
      <c r="T880" s="3">
        <v>1</v>
      </c>
      <c r="U880" s="9" t="str">
        <f>VLOOKUP(T880,Mapping!$E$9:$F$12,2,0)</f>
        <v>Very Dissatisfied</v>
      </c>
      <c r="V880" s="9" t="s">
        <v>22</v>
      </c>
      <c r="W880" s="5">
        <v>6272</v>
      </c>
      <c r="X880" s="3">
        <v>7</v>
      </c>
      <c r="Y880" s="9" t="s">
        <v>17</v>
      </c>
      <c r="Z880" s="4">
        <v>16</v>
      </c>
      <c r="AA880" s="24">
        <f>HR_Analytics[[#This Row],[Salary Hike]]/100</f>
        <v>0.16</v>
      </c>
      <c r="AB880" s="3">
        <v>3</v>
      </c>
      <c r="AC880" s="9" t="str">
        <f>VLOOKUP(AB880,Mapping!$E$2:$F$3,2,0)</f>
        <v>Excellent</v>
      </c>
      <c r="AD880" s="3">
        <v>1</v>
      </c>
      <c r="AE880" s="9" t="str">
        <f>VLOOKUP(AD880,Mapping!$E$16:$F$19,2,0)</f>
        <v>Very Dissatisfied</v>
      </c>
      <c r="AF880" s="3">
        <v>1</v>
      </c>
      <c r="AG880" s="3">
        <v>10</v>
      </c>
      <c r="AH880" s="3" t="str" cm="1">
        <f t="array" ref="AH880">_xlfn.IFS(HR_Analytics[[#This Row],[Total Working Years]]&lt;=2,"0-2",HR_Analytics[[#This Row],[Total Working Years]]&lt;=5,"2-5",HR_Analytics[[#This Row],[Total Working Years]]&lt;=10,"5-10",HR_Analytics[[#This Row],[Total Working Years]]&lt;=20,"10-20",HR_Analytics[[#This Row],[Total Working Years]]&lt;=40,"20-40")</f>
        <v>5-10</v>
      </c>
      <c r="AI880" s="3">
        <v>3</v>
      </c>
      <c r="AJ880" s="3">
        <v>4</v>
      </c>
      <c r="AK880" s="9" t="str">
        <f>VLOOKUP(AJ880,Mapping!$J$10:$K$13,2,0)</f>
        <v>Best</v>
      </c>
      <c r="AL880" s="3">
        <v>4</v>
      </c>
      <c r="AM880" s="3" t="str" cm="1">
        <f t="array" ref="AM880">_xlfn.IFS(HR_Analytics[[#This Row],[Years At Company]]&lt;=2,"0-2",HR_Analytics[[#This Row],[Years At Company]]&lt;=5,"2-5",HR_Analytics[[#This Row],[Years At Company]]&lt;=10,"5-10",HR_Analytics[[#This Row],[Years At Company]]&lt;=20,"10-20",HR_Analytics[[#This Row],[Years At Company]]&lt;=40,"20-40")</f>
        <v>2-5</v>
      </c>
      <c r="AN880" s="3">
        <v>3</v>
      </c>
      <c r="AO880" s="3" t="str" cm="1">
        <f t="array" ref="AO880">_xlfn.IFS(HR_Analytics[[#This Row],[Years In Current Role]]&lt;=2,"0-2",HR_Analytics[[#This Row],[Years In Current Role]]&lt;=5,"2-5",HR_Analytics[[#This Row],[Years In Current Role]]&lt;=10,"5-10",HR_Analytics[[#This Row],[Years In Current Role]]&lt;=15,"10-15",HR_Analytics[[#This Row],[Years In Current Role]]&gt;15,"Above 15")</f>
        <v>2-5</v>
      </c>
      <c r="AP880" s="3">
        <v>0</v>
      </c>
      <c r="AQ880" s="14" t="str" cm="1">
        <f t="array" ref="AQ880">_xlfn.IFS(HR_Analytics[[#This Row],[Years Since Last Promotion]]&lt;=2,"0-2",HR_Analytics[[#This Row],[Years Since Last Promotion]]&lt;=5,"2-5",HR_Analytics[[#This Row],[Years Since Last Promotion]]&lt;=10,"5-10",HR_Analytics[[#This Row],[Years Since Last Promotion]]&lt;=15,"10-15")</f>
        <v>0-2</v>
      </c>
      <c r="AR880" s="14">
        <v>3</v>
      </c>
      <c r="AS880" s="3" t="str" cm="1">
        <f t="array" ref="AS8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81" spans="1:45" x14ac:dyDescent="0.25">
      <c r="A881" s="12">
        <v>60</v>
      </c>
      <c r="B881" s="12" t="str" cm="1">
        <f t="array" ref="B881">_xlfn.IFS(HR_Analytics[[#This Row],[Age]]&lt;=30,"Below 30",HR_Analytics[[#This Row],[Age]]&lt;=40,"30-40",HR_Analytics[[#This Row],[Age]]&lt;=60,"40-60")</f>
        <v>40-60</v>
      </c>
      <c r="C881" s="9" t="s">
        <v>17</v>
      </c>
      <c r="D881" s="9" t="s">
        <v>11</v>
      </c>
      <c r="E881" s="9" t="s">
        <v>12</v>
      </c>
      <c r="F881" s="3">
        <v>7</v>
      </c>
      <c r="G881" s="3" t="str" cm="1">
        <f t="array" ref="G881">_xlfn.IFS(HR_Analytics[[#This Row],[Distance From Home]]&lt;=5,"1-5",HR_Analytics[[#This Row],[Distance From Home]]&lt;=10,"5-10",HR_Analytics[[#This Row],[Distance From Home]]&lt;=15,"10-15",HR_Analytics[[#This Row],[Distance From Home]]&lt;=20,"15-20",HR_Analytics[[#This Row],[Distance From Home]]&gt;20,"Above 20")</f>
        <v>5-10</v>
      </c>
      <c r="H881" s="3">
        <v>4</v>
      </c>
      <c r="I881" s="9" t="str">
        <f>VLOOKUP(H881,Mapping!$J$2:$K$6,2,0)</f>
        <v>Masters</v>
      </c>
      <c r="J881" s="9" t="s">
        <v>33</v>
      </c>
      <c r="K881" s="3">
        <v>1233</v>
      </c>
      <c r="L881" s="3">
        <v>2</v>
      </c>
      <c r="M881" s="9" t="str">
        <f>VLOOKUP(L881,Mapping!$A$2:$B$5,2,0)</f>
        <v>Dissatisfied</v>
      </c>
      <c r="N881" s="9" t="s">
        <v>20</v>
      </c>
      <c r="O881" s="3">
        <v>4</v>
      </c>
      <c r="P881" s="9" t="str">
        <f>VLOOKUP(O881,Mapping!$A$9:$B$12,2,0)</f>
        <v>Very High</v>
      </c>
      <c r="Q881" s="3">
        <v>2</v>
      </c>
      <c r="R881" s="9" t="str">
        <f>VLOOKUP(Q881,Mapping!$A$16:$B$20,2,0)</f>
        <v>Junior</v>
      </c>
      <c r="S881" s="9" t="s">
        <v>15</v>
      </c>
      <c r="T881" s="3">
        <v>4</v>
      </c>
      <c r="U881" s="9" t="str">
        <f>VLOOKUP(T881,Mapping!$E$9:$F$12,2,0)</f>
        <v>Satisfied</v>
      </c>
      <c r="V881" s="9" t="s">
        <v>26</v>
      </c>
      <c r="W881" s="5">
        <v>5220</v>
      </c>
      <c r="X881" s="3">
        <v>0</v>
      </c>
      <c r="Y881" s="9" t="s">
        <v>10</v>
      </c>
      <c r="Z881" s="4">
        <v>18</v>
      </c>
      <c r="AA881" s="24">
        <f>HR_Analytics[[#This Row],[Salary Hike]]/100</f>
        <v>0.18</v>
      </c>
      <c r="AB881" s="3">
        <v>3</v>
      </c>
      <c r="AC881" s="9" t="str">
        <f>VLOOKUP(AB881,Mapping!$E$2:$F$3,2,0)</f>
        <v>Excellent</v>
      </c>
      <c r="AD881" s="3">
        <v>2</v>
      </c>
      <c r="AE881" s="9" t="str">
        <f>VLOOKUP(AD881,Mapping!$E$16:$F$19,2,0)</f>
        <v>Dissatisfied</v>
      </c>
      <c r="AF881" s="3">
        <v>1</v>
      </c>
      <c r="AG881" s="3">
        <v>12</v>
      </c>
      <c r="AH881" s="3" t="str" cm="1">
        <f t="array" ref="AH881">_xlfn.IFS(HR_Analytics[[#This Row],[Total Working Years]]&lt;=2,"0-2",HR_Analytics[[#This Row],[Total Working Years]]&lt;=5,"2-5",HR_Analytics[[#This Row],[Total Working Years]]&lt;=10,"5-10",HR_Analytics[[#This Row],[Total Working Years]]&lt;=20,"10-20",HR_Analytics[[#This Row],[Total Working Years]]&lt;=40,"20-40")</f>
        <v>10-20</v>
      </c>
      <c r="AI881" s="3">
        <v>3</v>
      </c>
      <c r="AJ881" s="3">
        <v>3</v>
      </c>
      <c r="AK881" s="9" t="str">
        <f>VLOOKUP(AJ881,Mapping!$J$10:$K$13,2,0)</f>
        <v>Better</v>
      </c>
      <c r="AL881" s="3">
        <v>11</v>
      </c>
      <c r="AM881" s="3" t="str" cm="1">
        <f t="array" ref="AM881">_xlfn.IFS(HR_Analytics[[#This Row],[Years At Company]]&lt;=2,"0-2",HR_Analytics[[#This Row],[Years At Company]]&lt;=5,"2-5",HR_Analytics[[#This Row],[Years At Company]]&lt;=10,"5-10",HR_Analytics[[#This Row],[Years At Company]]&lt;=20,"10-20",HR_Analytics[[#This Row],[Years At Company]]&lt;=40,"20-40")</f>
        <v>10-20</v>
      </c>
      <c r="AN881" s="3">
        <v>7</v>
      </c>
      <c r="AO881" s="3" t="str" cm="1">
        <f t="array" ref="AO881">_xlfn.IFS(HR_Analytics[[#This Row],[Years In Current Role]]&lt;=2,"0-2",HR_Analytics[[#This Row],[Years In Current Role]]&lt;=5,"2-5",HR_Analytics[[#This Row],[Years In Current Role]]&lt;=10,"5-10",HR_Analytics[[#This Row],[Years In Current Role]]&lt;=15,"10-15",HR_Analytics[[#This Row],[Years In Current Role]]&gt;15,"Above 15")</f>
        <v>5-10</v>
      </c>
      <c r="AP881" s="3">
        <v>1</v>
      </c>
      <c r="AQ881" s="14" t="str" cm="1">
        <f t="array" ref="AQ881">_xlfn.IFS(HR_Analytics[[#This Row],[Years Since Last Promotion]]&lt;=2,"0-2",HR_Analytics[[#This Row],[Years Since Last Promotion]]&lt;=5,"2-5",HR_Analytics[[#This Row],[Years Since Last Promotion]]&lt;=10,"5-10",HR_Analytics[[#This Row],[Years Since Last Promotion]]&lt;=15,"10-15")</f>
        <v>0-2</v>
      </c>
      <c r="AR881" s="14">
        <v>9</v>
      </c>
      <c r="AS881" s="3" t="str" cm="1">
        <f t="array" ref="AS8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82" spans="1:45" x14ac:dyDescent="0.25">
      <c r="A882" s="12">
        <v>32</v>
      </c>
      <c r="B882" s="12" t="str" cm="1">
        <f t="array" ref="B882">_xlfn.IFS(HR_Analytics[[#This Row],[Age]]&lt;=30,"Below 30",HR_Analytics[[#This Row],[Age]]&lt;=40,"30-40",HR_Analytics[[#This Row],[Age]]&lt;=60,"40-60")</f>
        <v>30-40</v>
      </c>
      <c r="C882" s="9" t="s">
        <v>17</v>
      </c>
      <c r="D882" s="9" t="s">
        <v>18</v>
      </c>
      <c r="E882" s="9" t="s">
        <v>19</v>
      </c>
      <c r="F882" s="3">
        <v>13</v>
      </c>
      <c r="G882" s="3" t="str" cm="1">
        <f t="array" ref="G882">_xlfn.IFS(HR_Analytics[[#This Row],[Distance From Home]]&lt;=5,"1-5",HR_Analytics[[#This Row],[Distance From Home]]&lt;=10,"5-10",HR_Analytics[[#This Row],[Distance From Home]]&lt;=15,"10-15",HR_Analytics[[#This Row],[Distance From Home]]&lt;=20,"15-20",HR_Analytics[[#This Row],[Distance From Home]]&gt;20,"Above 20")</f>
        <v>10-15</v>
      </c>
      <c r="H882" s="3">
        <v>3</v>
      </c>
      <c r="I882" s="9" t="str">
        <f>VLOOKUP(H882,Mapping!$J$2:$K$6,2,0)</f>
        <v>Bachelors</v>
      </c>
      <c r="J882" s="9" t="s">
        <v>23</v>
      </c>
      <c r="K882" s="3">
        <v>1234</v>
      </c>
      <c r="L882" s="3">
        <v>3</v>
      </c>
      <c r="M882" s="9" t="str">
        <f>VLOOKUP(L882,Mapping!$A$2:$B$5,2,0)</f>
        <v>Neutral</v>
      </c>
      <c r="N882" s="9" t="s">
        <v>14</v>
      </c>
      <c r="O882" s="3">
        <v>2</v>
      </c>
      <c r="P882" s="9" t="str">
        <f>VLOOKUP(O882,Mapping!$A$9:$B$12,2,0)</f>
        <v>Medium</v>
      </c>
      <c r="Q882" s="3">
        <v>1</v>
      </c>
      <c r="R882" s="9" t="str">
        <f>VLOOKUP(Q882,Mapping!$A$16:$B$20,2,0)</f>
        <v>Entry Level</v>
      </c>
      <c r="S882" s="9" t="s">
        <v>24</v>
      </c>
      <c r="T882" s="3">
        <v>2</v>
      </c>
      <c r="U882" s="9" t="str">
        <f>VLOOKUP(T882,Mapping!$E$9:$F$12,2,0)</f>
        <v>Dissatisfied</v>
      </c>
      <c r="V882" s="9" t="s">
        <v>22</v>
      </c>
      <c r="W882" s="5">
        <v>2743</v>
      </c>
      <c r="X882" s="3">
        <v>1</v>
      </c>
      <c r="Y882" s="9" t="s">
        <v>17</v>
      </c>
      <c r="Z882" s="4">
        <v>20</v>
      </c>
      <c r="AA882" s="24">
        <f>HR_Analytics[[#This Row],[Salary Hike]]/100</f>
        <v>0.2</v>
      </c>
      <c r="AB882" s="3">
        <v>4</v>
      </c>
      <c r="AC882" s="9" t="str">
        <f>VLOOKUP(AB882,Mapping!$E$2:$F$3,2,0)</f>
        <v>Outstanding</v>
      </c>
      <c r="AD882" s="3">
        <v>3</v>
      </c>
      <c r="AE882" s="9" t="str">
        <f>VLOOKUP(AD882,Mapping!$E$16:$F$19,2,0)</f>
        <v>Neutral</v>
      </c>
      <c r="AF882" s="3">
        <v>1</v>
      </c>
      <c r="AG882" s="3">
        <v>2</v>
      </c>
      <c r="AH882" s="3" t="str" cm="1">
        <f t="array" ref="AH882">_xlfn.IFS(HR_Analytics[[#This Row],[Total Working Years]]&lt;=2,"0-2",HR_Analytics[[#This Row],[Total Working Years]]&lt;=5,"2-5",HR_Analytics[[#This Row],[Total Working Years]]&lt;=10,"5-10",HR_Analytics[[#This Row],[Total Working Years]]&lt;=20,"10-20",HR_Analytics[[#This Row],[Total Working Years]]&lt;=40,"20-40")</f>
        <v>0-2</v>
      </c>
      <c r="AI882" s="3">
        <v>2</v>
      </c>
      <c r="AJ882" s="3">
        <v>3</v>
      </c>
      <c r="AK882" s="9" t="str">
        <f>VLOOKUP(AJ882,Mapping!$J$10:$K$13,2,0)</f>
        <v>Better</v>
      </c>
      <c r="AL882" s="3">
        <v>2</v>
      </c>
      <c r="AM882" s="3" t="str" cm="1">
        <f t="array" ref="AM882">_xlfn.IFS(HR_Analytics[[#This Row],[Years At Company]]&lt;=2,"0-2",HR_Analytics[[#This Row],[Years At Company]]&lt;=5,"2-5",HR_Analytics[[#This Row],[Years At Company]]&lt;=10,"5-10",HR_Analytics[[#This Row],[Years At Company]]&lt;=20,"10-20",HR_Analytics[[#This Row],[Years At Company]]&lt;=40,"20-40")</f>
        <v>0-2</v>
      </c>
      <c r="AN882" s="3">
        <v>2</v>
      </c>
      <c r="AO882" s="3" t="str" cm="1">
        <f t="array" ref="AO882">_xlfn.IFS(HR_Analytics[[#This Row],[Years In Current Role]]&lt;=2,"0-2",HR_Analytics[[#This Row],[Years In Current Role]]&lt;=5,"2-5",HR_Analytics[[#This Row],[Years In Current Role]]&lt;=10,"5-10",HR_Analytics[[#This Row],[Years In Current Role]]&lt;=15,"10-15",HR_Analytics[[#This Row],[Years In Current Role]]&gt;15,"Above 15")</f>
        <v>0-2</v>
      </c>
      <c r="AP882" s="3">
        <v>2</v>
      </c>
      <c r="AQ882" s="14" t="str" cm="1">
        <f t="array" ref="AQ882">_xlfn.IFS(HR_Analytics[[#This Row],[Years Since Last Promotion]]&lt;=2,"0-2",HR_Analytics[[#This Row],[Years Since Last Promotion]]&lt;=5,"2-5",HR_Analytics[[#This Row],[Years Since Last Promotion]]&lt;=10,"5-10",HR_Analytics[[#This Row],[Years Since Last Promotion]]&lt;=15,"10-15")</f>
        <v>0-2</v>
      </c>
      <c r="AR882" s="14">
        <v>2</v>
      </c>
      <c r="AS882" s="3" t="str" cm="1">
        <f t="array" ref="AS8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83" spans="1:45" x14ac:dyDescent="0.25">
      <c r="A883" s="12">
        <v>32</v>
      </c>
      <c r="B883" s="12" t="str" cm="1">
        <f t="array" ref="B883">_xlfn.IFS(HR_Analytics[[#This Row],[Age]]&lt;=30,"Below 30",HR_Analytics[[#This Row],[Age]]&lt;=40,"30-40",HR_Analytics[[#This Row],[Age]]&lt;=60,"40-60")</f>
        <v>30-40</v>
      </c>
      <c r="C883" s="9" t="s">
        <v>17</v>
      </c>
      <c r="D883" s="9" t="s">
        <v>18</v>
      </c>
      <c r="E883" s="9" t="s">
        <v>19</v>
      </c>
      <c r="F883" s="3">
        <v>2</v>
      </c>
      <c r="G883" s="3" t="str" cm="1">
        <f t="array" ref="G883">_xlfn.IFS(HR_Analytics[[#This Row],[Distance From Home]]&lt;=5,"1-5",HR_Analytics[[#This Row],[Distance From Home]]&lt;=10,"5-10",HR_Analytics[[#This Row],[Distance From Home]]&lt;=15,"10-15",HR_Analytics[[#This Row],[Distance From Home]]&lt;=20,"15-20",HR_Analytics[[#This Row],[Distance From Home]]&gt;20,"Above 20")</f>
        <v>1-5</v>
      </c>
      <c r="H883" s="3">
        <v>2</v>
      </c>
      <c r="I883" s="9" t="str">
        <f>VLOOKUP(H883,Mapping!$J$2:$K$6,2,0)</f>
        <v>College</v>
      </c>
      <c r="J883" s="9" t="s">
        <v>13</v>
      </c>
      <c r="K883" s="3">
        <v>1235</v>
      </c>
      <c r="L883" s="3">
        <v>4</v>
      </c>
      <c r="M883" s="9" t="str">
        <f>VLOOKUP(L883,Mapping!$A$2:$B$5,2,0)</f>
        <v>Satisfied</v>
      </c>
      <c r="N883" s="9" t="s">
        <v>14</v>
      </c>
      <c r="O883" s="3">
        <v>3</v>
      </c>
      <c r="P883" s="9" t="str">
        <f>VLOOKUP(O883,Mapping!$A$9:$B$12,2,0)</f>
        <v>High</v>
      </c>
      <c r="Q883" s="3">
        <v>2</v>
      </c>
      <c r="R883" s="9" t="str">
        <f>VLOOKUP(Q883,Mapping!$A$16:$B$20,2,0)</f>
        <v>Junior</v>
      </c>
      <c r="S883" s="9" t="s">
        <v>21</v>
      </c>
      <c r="T883" s="3">
        <v>3</v>
      </c>
      <c r="U883" s="9" t="str">
        <f>VLOOKUP(T883,Mapping!$E$9:$F$12,2,0)</f>
        <v>Neutral</v>
      </c>
      <c r="V883" s="9" t="s">
        <v>16</v>
      </c>
      <c r="W883" s="5">
        <v>4998</v>
      </c>
      <c r="X883" s="3">
        <v>4</v>
      </c>
      <c r="Y883" s="9" t="s">
        <v>10</v>
      </c>
      <c r="Z883" s="4">
        <v>14</v>
      </c>
      <c r="AA883" s="24">
        <f>HR_Analytics[[#This Row],[Salary Hike]]/100</f>
        <v>0.14000000000000001</v>
      </c>
      <c r="AB883" s="3">
        <v>3</v>
      </c>
      <c r="AC883" s="9" t="str">
        <f>VLOOKUP(AB883,Mapping!$E$2:$F$3,2,0)</f>
        <v>Excellent</v>
      </c>
      <c r="AD883" s="3">
        <v>4</v>
      </c>
      <c r="AE883" s="9" t="str">
        <f>VLOOKUP(AD883,Mapping!$E$16:$F$19,2,0)</f>
        <v>Satisfied</v>
      </c>
      <c r="AF883" s="3">
        <v>0</v>
      </c>
      <c r="AG883" s="3">
        <v>10</v>
      </c>
      <c r="AH883" s="3" t="str" cm="1">
        <f t="array" ref="AH883">_xlfn.IFS(HR_Analytics[[#This Row],[Total Working Years]]&lt;=2,"0-2",HR_Analytics[[#This Row],[Total Working Years]]&lt;=5,"2-5",HR_Analytics[[#This Row],[Total Working Years]]&lt;=10,"5-10",HR_Analytics[[#This Row],[Total Working Years]]&lt;=20,"10-20",HR_Analytics[[#This Row],[Total Working Years]]&lt;=40,"20-40")</f>
        <v>5-10</v>
      </c>
      <c r="AI883" s="3">
        <v>2</v>
      </c>
      <c r="AJ883" s="3">
        <v>3</v>
      </c>
      <c r="AK883" s="9" t="str">
        <f>VLOOKUP(AJ883,Mapping!$J$10:$K$13,2,0)</f>
        <v>Better</v>
      </c>
      <c r="AL883" s="3">
        <v>8</v>
      </c>
      <c r="AM883" s="3" t="str" cm="1">
        <f t="array" ref="AM883">_xlfn.IFS(HR_Analytics[[#This Row],[Years At Company]]&lt;=2,"0-2",HR_Analytics[[#This Row],[Years At Company]]&lt;=5,"2-5",HR_Analytics[[#This Row],[Years At Company]]&lt;=10,"5-10",HR_Analytics[[#This Row],[Years At Company]]&lt;=20,"10-20",HR_Analytics[[#This Row],[Years At Company]]&lt;=40,"20-40")</f>
        <v>5-10</v>
      </c>
      <c r="AN883" s="3">
        <v>7</v>
      </c>
      <c r="AO883" s="3" t="str" cm="1">
        <f t="array" ref="AO883">_xlfn.IFS(HR_Analytics[[#This Row],[Years In Current Role]]&lt;=2,"0-2",HR_Analytics[[#This Row],[Years In Current Role]]&lt;=5,"2-5",HR_Analytics[[#This Row],[Years In Current Role]]&lt;=10,"5-10",HR_Analytics[[#This Row],[Years In Current Role]]&lt;=15,"10-15",HR_Analytics[[#This Row],[Years In Current Role]]&gt;15,"Above 15")</f>
        <v>5-10</v>
      </c>
      <c r="AP883" s="3">
        <v>0</v>
      </c>
      <c r="AQ883" s="14" t="str" cm="1">
        <f t="array" ref="AQ883">_xlfn.IFS(HR_Analytics[[#This Row],[Years Since Last Promotion]]&lt;=2,"0-2",HR_Analytics[[#This Row],[Years Since Last Promotion]]&lt;=5,"2-5",HR_Analytics[[#This Row],[Years Since Last Promotion]]&lt;=10,"5-10",HR_Analytics[[#This Row],[Years Since Last Promotion]]&lt;=15,"10-15")</f>
        <v>0-2</v>
      </c>
      <c r="AR883" s="14">
        <v>7</v>
      </c>
      <c r="AS883" s="3" t="str" cm="1">
        <f t="array" ref="AS8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84" spans="1:45" x14ac:dyDescent="0.25">
      <c r="A884" s="12">
        <v>36</v>
      </c>
      <c r="B884" s="12" t="str" cm="1">
        <f t="array" ref="B884">_xlfn.IFS(HR_Analytics[[#This Row],[Age]]&lt;=30,"Below 30",HR_Analytics[[#This Row],[Age]]&lt;=40,"30-40",HR_Analytics[[#This Row],[Age]]&lt;=60,"40-60")</f>
        <v>30-40</v>
      </c>
      <c r="C884" s="9" t="s">
        <v>17</v>
      </c>
      <c r="D884" s="9" t="s">
        <v>11</v>
      </c>
      <c r="E884" s="9" t="s">
        <v>19</v>
      </c>
      <c r="F884" s="3">
        <v>1</v>
      </c>
      <c r="G884" s="3" t="str" cm="1">
        <f t="array" ref="G884">_xlfn.IFS(HR_Analytics[[#This Row],[Distance From Home]]&lt;=5,"1-5",HR_Analytics[[#This Row],[Distance From Home]]&lt;=10,"5-10",HR_Analytics[[#This Row],[Distance From Home]]&lt;=15,"10-15",HR_Analytics[[#This Row],[Distance From Home]]&lt;=20,"15-20",HR_Analytics[[#This Row],[Distance From Home]]&gt;20,"Above 20")</f>
        <v>1-5</v>
      </c>
      <c r="H884" s="3">
        <v>3</v>
      </c>
      <c r="I884" s="9" t="str">
        <f>VLOOKUP(H884,Mapping!$J$2:$K$6,2,0)</f>
        <v>Bachelors</v>
      </c>
      <c r="J884" s="9" t="s">
        <v>34</v>
      </c>
      <c r="K884" s="3">
        <v>1237</v>
      </c>
      <c r="L884" s="3">
        <v>3</v>
      </c>
      <c r="M884" s="9" t="str">
        <f>VLOOKUP(L884,Mapping!$A$2:$B$5,2,0)</f>
        <v>Neutral</v>
      </c>
      <c r="N884" s="9" t="s">
        <v>14</v>
      </c>
      <c r="O884" s="3">
        <v>1</v>
      </c>
      <c r="P884" s="9" t="str">
        <f>VLOOKUP(O884,Mapping!$A$9:$B$12,2,0)</f>
        <v>Low</v>
      </c>
      <c r="Q884" s="3">
        <v>3</v>
      </c>
      <c r="R884" s="9" t="str">
        <f>VLOOKUP(Q884,Mapping!$A$16:$B$20,2,0)</f>
        <v>Mid Level</v>
      </c>
      <c r="S884" s="9" t="s">
        <v>27</v>
      </c>
      <c r="T884" s="3">
        <v>1</v>
      </c>
      <c r="U884" s="9" t="str">
        <f>VLOOKUP(T884,Mapping!$E$9:$F$12,2,0)</f>
        <v>Very Dissatisfied</v>
      </c>
      <c r="V884" s="9" t="s">
        <v>26</v>
      </c>
      <c r="W884" s="5">
        <v>10252</v>
      </c>
      <c r="X884" s="3">
        <v>2</v>
      </c>
      <c r="Y884" s="9" t="s">
        <v>10</v>
      </c>
      <c r="Z884" s="4">
        <v>21</v>
      </c>
      <c r="AA884" s="24">
        <f>HR_Analytics[[#This Row],[Salary Hike]]/100</f>
        <v>0.21</v>
      </c>
      <c r="AB884" s="3">
        <v>4</v>
      </c>
      <c r="AC884" s="9" t="str">
        <f>VLOOKUP(AB884,Mapping!$E$2:$F$3,2,0)</f>
        <v>Outstanding</v>
      </c>
      <c r="AD884" s="3">
        <v>3</v>
      </c>
      <c r="AE884" s="9" t="str">
        <f>VLOOKUP(AD884,Mapping!$E$16:$F$19,2,0)</f>
        <v>Neutral</v>
      </c>
      <c r="AF884" s="3">
        <v>1</v>
      </c>
      <c r="AG884" s="3">
        <v>17</v>
      </c>
      <c r="AH884" s="3" t="str" cm="1">
        <f t="array" ref="AH884">_xlfn.IFS(HR_Analytics[[#This Row],[Total Working Years]]&lt;=2,"0-2",HR_Analytics[[#This Row],[Total Working Years]]&lt;=5,"2-5",HR_Analytics[[#This Row],[Total Working Years]]&lt;=10,"5-10",HR_Analytics[[#This Row],[Total Working Years]]&lt;=20,"10-20",HR_Analytics[[#This Row],[Total Working Years]]&lt;=40,"20-40")</f>
        <v>10-20</v>
      </c>
      <c r="AI884" s="3">
        <v>2</v>
      </c>
      <c r="AJ884" s="3">
        <v>3</v>
      </c>
      <c r="AK884" s="9" t="str">
        <f>VLOOKUP(AJ884,Mapping!$J$10:$K$13,2,0)</f>
        <v>Better</v>
      </c>
      <c r="AL884" s="3">
        <v>7</v>
      </c>
      <c r="AM884" s="3" t="str" cm="1">
        <f t="array" ref="AM884">_xlfn.IFS(HR_Analytics[[#This Row],[Years At Company]]&lt;=2,"0-2",HR_Analytics[[#This Row],[Years At Company]]&lt;=5,"2-5",HR_Analytics[[#This Row],[Years At Company]]&lt;=10,"5-10",HR_Analytics[[#This Row],[Years At Company]]&lt;=20,"10-20",HR_Analytics[[#This Row],[Years At Company]]&lt;=40,"20-40")</f>
        <v>5-10</v>
      </c>
      <c r="AN884" s="3">
        <v>7</v>
      </c>
      <c r="AO884" s="3" t="str" cm="1">
        <f t="array" ref="AO884">_xlfn.IFS(HR_Analytics[[#This Row],[Years In Current Role]]&lt;=2,"0-2",HR_Analytics[[#This Row],[Years In Current Role]]&lt;=5,"2-5",HR_Analytics[[#This Row],[Years In Current Role]]&lt;=10,"5-10",HR_Analytics[[#This Row],[Years In Current Role]]&lt;=15,"10-15",HR_Analytics[[#This Row],[Years In Current Role]]&gt;15,"Above 15")</f>
        <v>5-10</v>
      </c>
      <c r="AP884" s="3">
        <v>7</v>
      </c>
      <c r="AQ884" s="14" t="str" cm="1">
        <f t="array" ref="AQ884">_xlfn.IFS(HR_Analytics[[#This Row],[Years Since Last Promotion]]&lt;=2,"0-2",HR_Analytics[[#This Row],[Years Since Last Promotion]]&lt;=5,"2-5",HR_Analytics[[#This Row],[Years Since Last Promotion]]&lt;=10,"5-10",HR_Analytics[[#This Row],[Years Since Last Promotion]]&lt;=15,"10-15")</f>
        <v>5-10</v>
      </c>
      <c r="AR884" s="14">
        <v>7</v>
      </c>
      <c r="AS884" s="3" t="str" cm="1">
        <f t="array" ref="AS8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85" spans="1:45" x14ac:dyDescent="0.25">
      <c r="A885" s="12">
        <v>33</v>
      </c>
      <c r="B885" s="12" t="str" cm="1">
        <f t="array" ref="B885">_xlfn.IFS(HR_Analytics[[#This Row],[Age]]&lt;=30,"Below 30",HR_Analytics[[#This Row],[Age]]&lt;=40,"30-40",HR_Analytics[[#This Row],[Age]]&lt;=60,"40-60")</f>
        <v>30-40</v>
      </c>
      <c r="C885" s="9" t="s">
        <v>17</v>
      </c>
      <c r="D885" s="9" t="s">
        <v>11</v>
      </c>
      <c r="E885" s="9" t="s">
        <v>19</v>
      </c>
      <c r="F885" s="3">
        <v>9</v>
      </c>
      <c r="G885" s="3" t="str" cm="1">
        <f t="array" ref="G885">_xlfn.IFS(HR_Analytics[[#This Row],[Distance From Home]]&lt;=5,"1-5",HR_Analytics[[#This Row],[Distance From Home]]&lt;=10,"5-10",HR_Analytics[[#This Row],[Distance From Home]]&lt;=15,"10-15",HR_Analytics[[#This Row],[Distance From Home]]&lt;=20,"15-20",HR_Analytics[[#This Row],[Distance From Home]]&gt;20,"Above 20")</f>
        <v>5-10</v>
      </c>
      <c r="H885" s="3">
        <v>3</v>
      </c>
      <c r="I885" s="9" t="str">
        <f>VLOOKUP(H885,Mapping!$J$2:$K$6,2,0)</f>
        <v>Bachelors</v>
      </c>
      <c r="J885" s="9" t="s">
        <v>25</v>
      </c>
      <c r="K885" s="3">
        <v>1238</v>
      </c>
      <c r="L885" s="3">
        <v>1</v>
      </c>
      <c r="M885" s="9" t="str">
        <f>VLOOKUP(L885,Mapping!$A$2:$B$5,2,0)</f>
        <v>Very Dissatisfied</v>
      </c>
      <c r="N885" s="9" t="s">
        <v>20</v>
      </c>
      <c r="O885" s="3">
        <v>3</v>
      </c>
      <c r="P885" s="9" t="str">
        <f>VLOOKUP(O885,Mapping!$A$9:$B$12,2,0)</f>
        <v>High</v>
      </c>
      <c r="Q885" s="3">
        <v>1</v>
      </c>
      <c r="R885" s="9" t="str">
        <f>VLOOKUP(Q885,Mapping!$A$16:$B$20,2,0)</f>
        <v>Entry Level</v>
      </c>
      <c r="S885" s="9" t="s">
        <v>21</v>
      </c>
      <c r="T885" s="3">
        <v>4</v>
      </c>
      <c r="U885" s="9" t="str">
        <f>VLOOKUP(T885,Mapping!$E$9:$F$12,2,0)</f>
        <v>Satisfied</v>
      </c>
      <c r="V885" s="9" t="s">
        <v>22</v>
      </c>
      <c r="W885" s="5">
        <v>2781</v>
      </c>
      <c r="X885" s="3">
        <v>0</v>
      </c>
      <c r="Y885" s="9" t="s">
        <v>17</v>
      </c>
      <c r="Z885" s="4">
        <v>13</v>
      </c>
      <c r="AA885" s="24">
        <f>HR_Analytics[[#This Row],[Salary Hike]]/100</f>
        <v>0.13</v>
      </c>
      <c r="AB885" s="3">
        <v>3</v>
      </c>
      <c r="AC885" s="9" t="str">
        <f>VLOOKUP(AB885,Mapping!$E$2:$F$3,2,0)</f>
        <v>Excellent</v>
      </c>
      <c r="AD885" s="3">
        <v>2</v>
      </c>
      <c r="AE885" s="9" t="str">
        <f>VLOOKUP(AD885,Mapping!$E$16:$F$19,2,0)</f>
        <v>Dissatisfied</v>
      </c>
      <c r="AF885" s="3">
        <v>1</v>
      </c>
      <c r="AG885" s="3">
        <v>15</v>
      </c>
      <c r="AH885" s="3" t="str" cm="1">
        <f t="array" ref="AH885">_xlfn.IFS(HR_Analytics[[#This Row],[Total Working Years]]&lt;=2,"0-2",HR_Analytics[[#This Row],[Total Working Years]]&lt;=5,"2-5",HR_Analytics[[#This Row],[Total Working Years]]&lt;=10,"5-10",HR_Analytics[[#This Row],[Total Working Years]]&lt;=20,"10-20",HR_Analytics[[#This Row],[Total Working Years]]&lt;=40,"20-40")</f>
        <v>10-20</v>
      </c>
      <c r="AI885" s="3">
        <v>5</v>
      </c>
      <c r="AJ885" s="3">
        <v>3</v>
      </c>
      <c r="AK885" s="9" t="str">
        <f>VLOOKUP(AJ885,Mapping!$J$10:$K$13,2,0)</f>
        <v>Better</v>
      </c>
      <c r="AL885" s="3">
        <v>14</v>
      </c>
      <c r="AM885" s="3" t="str" cm="1">
        <f t="array" ref="AM885">_xlfn.IFS(HR_Analytics[[#This Row],[Years At Company]]&lt;=2,"0-2",HR_Analytics[[#This Row],[Years At Company]]&lt;=5,"2-5",HR_Analytics[[#This Row],[Years At Company]]&lt;=10,"5-10",HR_Analytics[[#This Row],[Years At Company]]&lt;=20,"10-20",HR_Analytics[[#This Row],[Years At Company]]&lt;=40,"20-40")</f>
        <v>10-20</v>
      </c>
      <c r="AN885" s="3">
        <v>10</v>
      </c>
      <c r="AO885" s="3" t="str" cm="1">
        <f t="array" ref="AO885">_xlfn.IFS(HR_Analytics[[#This Row],[Years In Current Role]]&lt;=2,"0-2",HR_Analytics[[#This Row],[Years In Current Role]]&lt;=5,"2-5",HR_Analytics[[#This Row],[Years In Current Role]]&lt;=10,"5-10",HR_Analytics[[#This Row],[Years In Current Role]]&lt;=15,"10-15",HR_Analytics[[#This Row],[Years In Current Role]]&gt;15,"Above 15")</f>
        <v>5-10</v>
      </c>
      <c r="AP885" s="3">
        <v>4</v>
      </c>
      <c r="AQ885" s="14" t="str" cm="1">
        <f t="array" ref="AQ885">_xlfn.IFS(HR_Analytics[[#This Row],[Years Since Last Promotion]]&lt;=2,"0-2",HR_Analytics[[#This Row],[Years Since Last Promotion]]&lt;=5,"2-5",HR_Analytics[[#This Row],[Years Since Last Promotion]]&lt;=10,"5-10",HR_Analytics[[#This Row],[Years Since Last Promotion]]&lt;=15,"10-15")</f>
        <v>2-5</v>
      </c>
      <c r="AR885" s="14">
        <v>10</v>
      </c>
      <c r="AS885" s="3" t="str" cm="1">
        <f t="array" ref="AS8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86" spans="1:45" x14ac:dyDescent="0.25">
      <c r="A886" s="12">
        <v>40</v>
      </c>
      <c r="B886" s="12" t="str" cm="1">
        <f t="array" ref="B886">_xlfn.IFS(HR_Analytics[[#This Row],[Age]]&lt;=30,"Below 30",HR_Analytics[[#This Row],[Age]]&lt;=40,"30-40",HR_Analytics[[#This Row],[Age]]&lt;=60,"40-60")</f>
        <v>30-40</v>
      </c>
      <c r="C886" s="9" t="s">
        <v>17</v>
      </c>
      <c r="D886" s="9" t="s">
        <v>11</v>
      </c>
      <c r="E886" s="9" t="s">
        <v>12</v>
      </c>
      <c r="F886" s="3">
        <v>10</v>
      </c>
      <c r="G886" s="3" t="str" cm="1">
        <f t="array" ref="G886">_xlfn.IFS(HR_Analytics[[#This Row],[Distance From Home]]&lt;=5,"1-5",HR_Analytics[[#This Row],[Distance From Home]]&lt;=10,"5-10",HR_Analytics[[#This Row],[Distance From Home]]&lt;=15,"10-15",HR_Analytics[[#This Row],[Distance From Home]]&lt;=20,"15-20",HR_Analytics[[#This Row],[Distance From Home]]&gt;20,"Above 20")</f>
        <v>5-10</v>
      </c>
      <c r="H886" s="3">
        <v>3</v>
      </c>
      <c r="I886" s="9" t="str">
        <f>VLOOKUP(H886,Mapping!$J$2:$K$6,2,0)</f>
        <v>Bachelors</v>
      </c>
      <c r="J886" s="9" t="s">
        <v>34</v>
      </c>
      <c r="K886" s="3">
        <v>1239</v>
      </c>
      <c r="L886" s="3">
        <v>2</v>
      </c>
      <c r="M886" s="9" t="str">
        <f>VLOOKUP(L886,Mapping!$A$2:$B$5,2,0)</f>
        <v>Dissatisfied</v>
      </c>
      <c r="N886" s="9" t="s">
        <v>14</v>
      </c>
      <c r="O886" s="3">
        <v>2</v>
      </c>
      <c r="P886" s="9" t="str">
        <f>VLOOKUP(O886,Mapping!$A$9:$B$12,2,0)</f>
        <v>Medium</v>
      </c>
      <c r="Q886" s="3">
        <v>2</v>
      </c>
      <c r="R886" s="9" t="str">
        <f>VLOOKUP(Q886,Mapping!$A$16:$B$20,2,0)</f>
        <v>Junior</v>
      </c>
      <c r="S886" s="9" t="s">
        <v>15</v>
      </c>
      <c r="T886" s="3">
        <v>2</v>
      </c>
      <c r="U886" s="9" t="str">
        <f>VLOOKUP(T886,Mapping!$E$9:$F$12,2,0)</f>
        <v>Dissatisfied</v>
      </c>
      <c r="V886" s="9" t="s">
        <v>26</v>
      </c>
      <c r="W886" s="5">
        <v>6852</v>
      </c>
      <c r="X886" s="3">
        <v>7</v>
      </c>
      <c r="Y886" s="9" t="s">
        <v>17</v>
      </c>
      <c r="Z886" s="4">
        <v>12</v>
      </c>
      <c r="AA886" s="24">
        <f>HR_Analytics[[#This Row],[Salary Hike]]/100</f>
        <v>0.12</v>
      </c>
      <c r="AB886" s="3">
        <v>3</v>
      </c>
      <c r="AC886" s="9" t="str">
        <f>VLOOKUP(AB886,Mapping!$E$2:$F$3,2,0)</f>
        <v>Excellent</v>
      </c>
      <c r="AD886" s="3">
        <v>2</v>
      </c>
      <c r="AE886" s="9" t="str">
        <f>VLOOKUP(AD886,Mapping!$E$16:$F$19,2,0)</f>
        <v>Dissatisfied</v>
      </c>
      <c r="AF886" s="3">
        <v>1</v>
      </c>
      <c r="AG886" s="3">
        <v>7</v>
      </c>
      <c r="AH886" s="3" t="str" cm="1">
        <f t="array" ref="AH886">_xlfn.IFS(HR_Analytics[[#This Row],[Total Working Years]]&lt;=2,"0-2",HR_Analytics[[#This Row],[Total Working Years]]&lt;=5,"2-5",HR_Analytics[[#This Row],[Total Working Years]]&lt;=10,"5-10",HR_Analytics[[#This Row],[Total Working Years]]&lt;=20,"10-20",HR_Analytics[[#This Row],[Total Working Years]]&lt;=40,"20-40")</f>
        <v>5-10</v>
      </c>
      <c r="AI886" s="3">
        <v>2</v>
      </c>
      <c r="AJ886" s="3">
        <v>4</v>
      </c>
      <c r="AK886" s="9" t="str">
        <f>VLOOKUP(AJ886,Mapping!$J$10:$K$13,2,0)</f>
        <v>Best</v>
      </c>
      <c r="AL886" s="3">
        <v>5</v>
      </c>
      <c r="AM886" s="3" t="str" cm="1">
        <f t="array" ref="AM886">_xlfn.IFS(HR_Analytics[[#This Row],[Years At Company]]&lt;=2,"0-2",HR_Analytics[[#This Row],[Years At Company]]&lt;=5,"2-5",HR_Analytics[[#This Row],[Years At Company]]&lt;=10,"5-10",HR_Analytics[[#This Row],[Years At Company]]&lt;=20,"10-20",HR_Analytics[[#This Row],[Years At Company]]&lt;=40,"20-40")</f>
        <v>2-5</v>
      </c>
      <c r="AN886" s="3">
        <v>1</v>
      </c>
      <c r="AO886" s="3" t="str" cm="1">
        <f t="array" ref="AO886">_xlfn.IFS(HR_Analytics[[#This Row],[Years In Current Role]]&lt;=2,"0-2",HR_Analytics[[#This Row],[Years In Current Role]]&lt;=5,"2-5",HR_Analytics[[#This Row],[Years In Current Role]]&lt;=10,"5-10",HR_Analytics[[#This Row],[Years In Current Role]]&lt;=15,"10-15",HR_Analytics[[#This Row],[Years In Current Role]]&gt;15,"Above 15")</f>
        <v>0-2</v>
      </c>
      <c r="AP886" s="3">
        <v>1</v>
      </c>
      <c r="AQ886" s="14" t="str" cm="1">
        <f t="array" ref="AQ886">_xlfn.IFS(HR_Analytics[[#This Row],[Years Since Last Promotion]]&lt;=2,"0-2",HR_Analytics[[#This Row],[Years Since Last Promotion]]&lt;=5,"2-5",HR_Analytics[[#This Row],[Years Since Last Promotion]]&lt;=10,"5-10",HR_Analytics[[#This Row],[Years Since Last Promotion]]&lt;=15,"10-15")</f>
        <v>0-2</v>
      </c>
      <c r="AR886" s="14">
        <v>3</v>
      </c>
      <c r="AS886" s="3" t="str" cm="1">
        <f t="array" ref="AS8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87" spans="1:45" x14ac:dyDescent="0.25">
      <c r="A887" s="12">
        <v>25</v>
      </c>
      <c r="B887" s="12" t="str" cm="1">
        <f t="array" ref="B887">_xlfn.IFS(HR_Analytics[[#This Row],[Age]]&lt;=30,"Below 30",HR_Analytics[[#This Row],[Age]]&lt;=40,"30-40",HR_Analytics[[#This Row],[Age]]&lt;=60,"40-60")</f>
        <v>Below 30</v>
      </c>
      <c r="C887" s="9" t="s">
        <v>17</v>
      </c>
      <c r="D887" s="9" t="s">
        <v>11</v>
      </c>
      <c r="E887" s="9" t="s">
        <v>12</v>
      </c>
      <c r="F887" s="3">
        <v>10</v>
      </c>
      <c r="G887" s="3" t="str" cm="1">
        <f t="array" ref="G887">_xlfn.IFS(HR_Analytics[[#This Row],[Distance From Home]]&lt;=5,"1-5",HR_Analytics[[#This Row],[Distance From Home]]&lt;=10,"5-10",HR_Analytics[[#This Row],[Distance From Home]]&lt;=15,"10-15",HR_Analytics[[#This Row],[Distance From Home]]&lt;=20,"15-20",HR_Analytics[[#This Row],[Distance From Home]]&gt;20,"Above 20")</f>
        <v>5-10</v>
      </c>
      <c r="H887" s="3">
        <v>4</v>
      </c>
      <c r="I887" s="9" t="str">
        <f>VLOOKUP(H887,Mapping!$J$2:$K$6,2,0)</f>
        <v>Masters</v>
      </c>
      <c r="J887" s="9" t="s">
        <v>13</v>
      </c>
      <c r="K887" s="3">
        <v>1240</v>
      </c>
      <c r="L887" s="3">
        <v>3</v>
      </c>
      <c r="M887" s="9" t="str">
        <f>VLOOKUP(L887,Mapping!$A$2:$B$5,2,0)</f>
        <v>Neutral</v>
      </c>
      <c r="N887" s="9" t="s">
        <v>20</v>
      </c>
      <c r="O887" s="3">
        <v>3</v>
      </c>
      <c r="P887" s="9" t="str">
        <f>VLOOKUP(O887,Mapping!$A$9:$B$12,2,0)</f>
        <v>High</v>
      </c>
      <c r="Q887" s="3">
        <v>2</v>
      </c>
      <c r="R887" s="9" t="str">
        <f>VLOOKUP(Q887,Mapping!$A$16:$B$20,2,0)</f>
        <v>Junior</v>
      </c>
      <c r="S887" s="9" t="s">
        <v>15</v>
      </c>
      <c r="T887" s="3">
        <v>4</v>
      </c>
      <c r="U887" s="9" t="str">
        <f>VLOOKUP(T887,Mapping!$E$9:$F$12,2,0)</f>
        <v>Satisfied</v>
      </c>
      <c r="V887" s="9" t="s">
        <v>16</v>
      </c>
      <c r="W887" s="5">
        <v>4950</v>
      </c>
      <c r="X887" s="3">
        <v>0</v>
      </c>
      <c r="Y887" s="9" t="s">
        <v>17</v>
      </c>
      <c r="Z887" s="4">
        <v>14</v>
      </c>
      <c r="AA887" s="24">
        <f>HR_Analytics[[#This Row],[Salary Hike]]/100</f>
        <v>0.14000000000000001</v>
      </c>
      <c r="AB887" s="3">
        <v>3</v>
      </c>
      <c r="AC887" s="9" t="str">
        <f>VLOOKUP(AB887,Mapping!$E$2:$F$3,2,0)</f>
        <v>Excellent</v>
      </c>
      <c r="AD887" s="3">
        <v>2</v>
      </c>
      <c r="AE887" s="9" t="str">
        <f>VLOOKUP(AD887,Mapping!$E$16:$F$19,2,0)</f>
        <v>Dissatisfied</v>
      </c>
      <c r="AF887" s="3">
        <v>0</v>
      </c>
      <c r="AG887" s="3">
        <v>5</v>
      </c>
      <c r="AH887" s="3" t="str" cm="1">
        <f t="array" ref="AH887">_xlfn.IFS(HR_Analytics[[#This Row],[Total Working Years]]&lt;=2,"0-2",HR_Analytics[[#This Row],[Total Working Years]]&lt;=5,"2-5",HR_Analytics[[#This Row],[Total Working Years]]&lt;=10,"5-10",HR_Analytics[[#This Row],[Total Working Years]]&lt;=20,"10-20",HR_Analytics[[#This Row],[Total Working Years]]&lt;=40,"20-40")</f>
        <v>2-5</v>
      </c>
      <c r="AI887" s="3">
        <v>4</v>
      </c>
      <c r="AJ887" s="3">
        <v>3</v>
      </c>
      <c r="AK887" s="9" t="str">
        <f>VLOOKUP(AJ887,Mapping!$J$10:$K$13,2,0)</f>
        <v>Better</v>
      </c>
      <c r="AL887" s="3">
        <v>4</v>
      </c>
      <c r="AM887" s="3" t="str" cm="1">
        <f t="array" ref="AM887">_xlfn.IFS(HR_Analytics[[#This Row],[Years At Company]]&lt;=2,"0-2",HR_Analytics[[#This Row],[Years At Company]]&lt;=5,"2-5",HR_Analytics[[#This Row],[Years At Company]]&lt;=10,"5-10",HR_Analytics[[#This Row],[Years At Company]]&lt;=20,"10-20",HR_Analytics[[#This Row],[Years At Company]]&lt;=40,"20-40")</f>
        <v>2-5</v>
      </c>
      <c r="AN887" s="3">
        <v>3</v>
      </c>
      <c r="AO887" s="3" t="str" cm="1">
        <f t="array" ref="AO887">_xlfn.IFS(HR_Analytics[[#This Row],[Years In Current Role]]&lt;=2,"0-2",HR_Analytics[[#This Row],[Years In Current Role]]&lt;=5,"2-5",HR_Analytics[[#This Row],[Years In Current Role]]&lt;=10,"5-10",HR_Analytics[[#This Row],[Years In Current Role]]&lt;=15,"10-15",HR_Analytics[[#This Row],[Years In Current Role]]&gt;15,"Above 15")</f>
        <v>2-5</v>
      </c>
      <c r="AP887" s="3">
        <v>1</v>
      </c>
      <c r="AQ887" s="14" t="str" cm="1">
        <f t="array" ref="AQ887">_xlfn.IFS(HR_Analytics[[#This Row],[Years Since Last Promotion]]&lt;=2,"0-2",HR_Analytics[[#This Row],[Years Since Last Promotion]]&lt;=5,"2-5",HR_Analytics[[#This Row],[Years Since Last Promotion]]&lt;=10,"5-10",HR_Analytics[[#This Row],[Years Since Last Promotion]]&lt;=15,"10-15")</f>
        <v>0-2</v>
      </c>
      <c r="AR887" s="14">
        <v>1</v>
      </c>
      <c r="AS887" s="3" t="str" cm="1">
        <f t="array" ref="AS8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88" spans="1:45" x14ac:dyDescent="0.25">
      <c r="A888" s="12">
        <v>30</v>
      </c>
      <c r="B888" s="12" t="str" cm="1">
        <f t="array" ref="B888">_xlfn.IFS(HR_Analytics[[#This Row],[Age]]&lt;=30,"Below 30",HR_Analytics[[#This Row],[Age]]&lt;=40,"30-40",HR_Analytics[[#This Row],[Age]]&lt;=60,"40-60")</f>
        <v>Below 30</v>
      </c>
      <c r="C888" s="9" t="s">
        <v>17</v>
      </c>
      <c r="D888" s="9" t="s">
        <v>11</v>
      </c>
      <c r="E888" s="9" t="s">
        <v>19</v>
      </c>
      <c r="F888" s="3">
        <v>1</v>
      </c>
      <c r="G888" s="3" t="str" cm="1">
        <f t="array" ref="G888">_xlfn.IFS(HR_Analytics[[#This Row],[Distance From Home]]&lt;=5,"1-5",HR_Analytics[[#This Row],[Distance From Home]]&lt;=10,"5-10",HR_Analytics[[#This Row],[Distance From Home]]&lt;=15,"10-15",HR_Analytics[[#This Row],[Distance From Home]]&lt;=20,"15-20",HR_Analytics[[#This Row],[Distance From Home]]&gt;20,"Above 20")</f>
        <v>1-5</v>
      </c>
      <c r="H888" s="3">
        <v>3</v>
      </c>
      <c r="I888" s="9" t="str">
        <f>VLOOKUP(H888,Mapping!$J$2:$K$6,2,0)</f>
        <v>Bachelors</v>
      </c>
      <c r="J888" s="9" t="s">
        <v>25</v>
      </c>
      <c r="K888" s="3">
        <v>1241</v>
      </c>
      <c r="L888" s="3">
        <v>4</v>
      </c>
      <c r="M888" s="9" t="str">
        <f>VLOOKUP(L888,Mapping!$A$2:$B$5,2,0)</f>
        <v>Satisfied</v>
      </c>
      <c r="N888" s="9" t="s">
        <v>20</v>
      </c>
      <c r="O888" s="3">
        <v>3</v>
      </c>
      <c r="P888" s="9" t="str">
        <f>VLOOKUP(O888,Mapping!$A$9:$B$12,2,0)</f>
        <v>High</v>
      </c>
      <c r="Q888" s="3">
        <v>1</v>
      </c>
      <c r="R888" s="9" t="str">
        <f>VLOOKUP(Q888,Mapping!$A$16:$B$20,2,0)</f>
        <v>Entry Level</v>
      </c>
      <c r="S888" s="9" t="s">
        <v>21</v>
      </c>
      <c r="T888" s="3">
        <v>2</v>
      </c>
      <c r="U888" s="9" t="str">
        <f>VLOOKUP(T888,Mapping!$E$9:$F$12,2,0)</f>
        <v>Dissatisfied</v>
      </c>
      <c r="V888" s="9" t="s">
        <v>22</v>
      </c>
      <c r="W888" s="5">
        <v>3579</v>
      </c>
      <c r="X888" s="3">
        <v>0</v>
      </c>
      <c r="Y888" s="9" t="s">
        <v>10</v>
      </c>
      <c r="Z888" s="4">
        <v>21</v>
      </c>
      <c r="AA888" s="24">
        <f>HR_Analytics[[#This Row],[Salary Hike]]/100</f>
        <v>0.21</v>
      </c>
      <c r="AB888" s="3">
        <v>4</v>
      </c>
      <c r="AC888" s="9" t="str">
        <f>VLOOKUP(AB888,Mapping!$E$2:$F$3,2,0)</f>
        <v>Outstanding</v>
      </c>
      <c r="AD888" s="3">
        <v>1</v>
      </c>
      <c r="AE888" s="9" t="str">
        <f>VLOOKUP(AD888,Mapping!$E$16:$F$19,2,0)</f>
        <v>Very Dissatisfied</v>
      </c>
      <c r="AF888" s="3">
        <v>1</v>
      </c>
      <c r="AG888" s="3">
        <v>12</v>
      </c>
      <c r="AH888" s="3" t="str" cm="1">
        <f t="array" ref="AH888">_xlfn.IFS(HR_Analytics[[#This Row],[Total Working Years]]&lt;=2,"0-2",HR_Analytics[[#This Row],[Total Working Years]]&lt;=5,"2-5",HR_Analytics[[#This Row],[Total Working Years]]&lt;=10,"5-10",HR_Analytics[[#This Row],[Total Working Years]]&lt;=20,"10-20",HR_Analytics[[#This Row],[Total Working Years]]&lt;=40,"20-40")</f>
        <v>10-20</v>
      </c>
      <c r="AI888" s="3">
        <v>2</v>
      </c>
      <c r="AJ888" s="3">
        <v>3</v>
      </c>
      <c r="AK888" s="9" t="str">
        <f>VLOOKUP(AJ888,Mapping!$J$10:$K$13,2,0)</f>
        <v>Better</v>
      </c>
      <c r="AL888" s="3">
        <v>11</v>
      </c>
      <c r="AM888" s="3" t="str" cm="1">
        <f t="array" ref="AM888">_xlfn.IFS(HR_Analytics[[#This Row],[Years At Company]]&lt;=2,"0-2",HR_Analytics[[#This Row],[Years At Company]]&lt;=5,"2-5",HR_Analytics[[#This Row],[Years At Company]]&lt;=10,"5-10",HR_Analytics[[#This Row],[Years At Company]]&lt;=20,"10-20",HR_Analytics[[#This Row],[Years At Company]]&lt;=40,"20-40")</f>
        <v>10-20</v>
      </c>
      <c r="AN888" s="3">
        <v>9</v>
      </c>
      <c r="AO888" s="3" t="str" cm="1">
        <f t="array" ref="AO888">_xlfn.IFS(HR_Analytics[[#This Row],[Years In Current Role]]&lt;=2,"0-2",HR_Analytics[[#This Row],[Years In Current Role]]&lt;=5,"2-5",HR_Analytics[[#This Row],[Years In Current Role]]&lt;=10,"5-10",HR_Analytics[[#This Row],[Years In Current Role]]&lt;=15,"10-15",HR_Analytics[[#This Row],[Years In Current Role]]&gt;15,"Above 15")</f>
        <v>5-10</v>
      </c>
      <c r="AP888" s="3">
        <v>5</v>
      </c>
      <c r="AQ888" s="14" t="str" cm="1">
        <f t="array" ref="AQ888">_xlfn.IFS(HR_Analytics[[#This Row],[Years Since Last Promotion]]&lt;=2,"0-2",HR_Analytics[[#This Row],[Years Since Last Promotion]]&lt;=5,"2-5",HR_Analytics[[#This Row],[Years Since Last Promotion]]&lt;=10,"5-10",HR_Analytics[[#This Row],[Years Since Last Promotion]]&lt;=15,"10-15")</f>
        <v>2-5</v>
      </c>
      <c r="AR888" s="14">
        <v>7</v>
      </c>
      <c r="AS888" s="3" t="str" cm="1">
        <f t="array" ref="AS8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89" spans="1:45" x14ac:dyDescent="0.25">
      <c r="A889" s="12">
        <v>42</v>
      </c>
      <c r="B889" s="12" t="str" cm="1">
        <f t="array" ref="B889">_xlfn.IFS(HR_Analytics[[#This Row],[Age]]&lt;=30,"Below 30",HR_Analytics[[#This Row],[Age]]&lt;=40,"30-40",HR_Analytics[[#This Row],[Age]]&lt;=60,"40-60")</f>
        <v>40-60</v>
      </c>
      <c r="C889" s="9" t="s">
        <v>17</v>
      </c>
      <c r="D889" s="9" t="s">
        <v>18</v>
      </c>
      <c r="E889" s="9" t="s">
        <v>19</v>
      </c>
      <c r="F889" s="3">
        <v>26</v>
      </c>
      <c r="G889" s="3" t="str" cm="1">
        <f t="array" ref="G889">_xlfn.IFS(HR_Analytics[[#This Row],[Distance From Home]]&lt;=5,"1-5",HR_Analytics[[#This Row],[Distance From Home]]&lt;=10,"5-10",HR_Analytics[[#This Row],[Distance From Home]]&lt;=15,"10-15",HR_Analytics[[#This Row],[Distance From Home]]&lt;=20,"15-20",HR_Analytics[[#This Row],[Distance From Home]]&gt;20,"Above 20")</f>
        <v>Above 20</v>
      </c>
      <c r="H889" s="3">
        <v>5</v>
      </c>
      <c r="I889" s="9" t="str">
        <f>VLOOKUP(H889,Mapping!$J$2:$K$6,2,0)</f>
        <v>Doctor</v>
      </c>
      <c r="J889" s="9" t="s">
        <v>25</v>
      </c>
      <c r="K889" s="3">
        <v>1242</v>
      </c>
      <c r="L889" s="3">
        <v>1</v>
      </c>
      <c r="M889" s="9" t="str">
        <f>VLOOKUP(L889,Mapping!$A$2:$B$5,2,0)</f>
        <v>Very Dissatisfied</v>
      </c>
      <c r="N889" s="9" t="s">
        <v>14</v>
      </c>
      <c r="O889" s="3">
        <v>3</v>
      </c>
      <c r="P889" s="9" t="str">
        <f>VLOOKUP(O889,Mapping!$A$9:$B$12,2,0)</f>
        <v>High</v>
      </c>
      <c r="Q889" s="3">
        <v>3</v>
      </c>
      <c r="R889" s="9" t="str">
        <f>VLOOKUP(Q889,Mapping!$A$16:$B$20,2,0)</f>
        <v>Mid Level</v>
      </c>
      <c r="S889" s="9" t="s">
        <v>32</v>
      </c>
      <c r="T889" s="3">
        <v>1</v>
      </c>
      <c r="U889" s="9" t="str">
        <f>VLOOKUP(T889,Mapping!$E$9:$F$12,2,0)</f>
        <v>Very Dissatisfied</v>
      </c>
      <c r="V889" s="9" t="s">
        <v>22</v>
      </c>
      <c r="W889" s="5">
        <v>13191</v>
      </c>
      <c r="X889" s="3">
        <v>3</v>
      </c>
      <c r="Y889" s="9" t="s">
        <v>10</v>
      </c>
      <c r="Z889" s="4">
        <v>17</v>
      </c>
      <c r="AA889" s="24">
        <f>HR_Analytics[[#This Row],[Salary Hike]]/100</f>
        <v>0.17</v>
      </c>
      <c r="AB889" s="3">
        <v>3</v>
      </c>
      <c r="AC889" s="9" t="str">
        <f>VLOOKUP(AB889,Mapping!$E$2:$F$3,2,0)</f>
        <v>Excellent</v>
      </c>
      <c r="AD889" s="3">
        <v>3</v>
      </c>
      <c r="AE889" s="9" t="str">
        <f>VLOOKUP(AD889,Mapping!$E$16:$F$19,2,0)</f>
        <v>Neutral</v>
      </c>
      <c r="AF889" s="3">
        <v>0</v>
      </c>
      <c r="AG889" s="3">
        <v>20</v>
      </c>
      <c r="AH889" s="3" t="str" cm="1">
        <f t="array" ref="AH889">_xlfn.IFS(HR_Analytics[[#This Row],[Total Working Years]]&lt;=2,"0-2",HR_Analytics[[#This Row],[Total Working Years]]&lt;=5,"2-5",HR_Analytics[[#This Row],[Total Working Years]]&lt;=10,"5-10",HR_Analytics[[#This Row],[Total Working Years]]&lt;=20,"10-20",HR_Analytics[[#This Row],[Total Working Years]]&lt;=40,"20-40")</f>
        <v>10-20</v>
      </c>
      <c r="AI889" s="3">
        <v>6</v>
      </c>
      <c r="AJ889" s="3">
        <v>3</v>
      </c>
      <c r="AK889" s="9" t="str">
        <f>VLOOKUP(AJ889,Mapping!$J$10:$K$13,2,0)</f>
        <v>Better</v>
      </c>
      <c r="AL889" s="3">
        <v>1</v>
      </c>
      <c r="AM889" s="3" t="str" cm="1">
        <f t="array" ref="AM889">_xlfn.IFS(HR_Analytics[[#This Row],[Years At Company]]&lt;=2,"0-2",HR_Analytics[[#This Row],[Years At Company]]&lt;=5,"2-5",HR_Analytics[[#This Row],[Years At Company]]&lt;=10,"5-10",HR_Analytics[[#This Row],[Years At Company]]&lt;=20,"10-20",HR_Analytics[[#This Row],[Years At Company]]&lt;=40,"20-40")</f>
        <v>0-2</v>
      </c>
      <c r="AN889" s="3">
        <v>0</v>
      </c>
      <c r="AO889" s="3" t="str" cm="1">
        <f t="array" ref="AO889">_xlfn.IFS(HR_Analytics[[#This Row],[Years In Current Role]]&lt;=2,"0-2",HR_Analytics[[#This Row],[Years In Current Role]]&lt;=5,"2-5",HR_Analytics[[#This Row],[Years In Current Role]]&lt;=10,"5-10",HR_Analytics[[#This Row],[Years In Current Role]]&lt;=15,"10-15",HR_Analytics[[#This Row],[Years In Current Role]]&gt;15,"Above 15")</f>
        <v>0-2</v>
      </c>
      <c r="AP889" s="3">
        <v>0</v>
      </c>
      <c r="AQ889" s="14" t="str" cm="1">
        <f t="array" ref="AQ889">_xlfn.IFS(HR_Analytics[[#This Row],[Years Since Last Promotion]]&lt;=2,"0-2",HR_Analytics[[#This Row],[Years Since Last Promotion]]&lt;=5,"2-5",HR_Analytics[[#This Row],[Years Since Last Promotion]]&lt;=10,"5-10",HR_Analytics[[#This Row],[Years Since Last Promotion]]&lt;=15,"10-15")</f>
        <v>0-2</v>
      </c>
      <c r="AR889" s="14">
        <v>0</v>
      </c>
      <c r="AS889" s="3" t="str" cm="1">
        <f t="array" ref="AS8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90" spans="1:45" x14ac:dyDescent="0.25">
      <c r="A890" s="12">
        <v>35</v>
      </c>
      <c r="B890" s="12" t="str" cm="1">
        <f t="array" ref="B890">_xlfn.IFS(HR_Analytics[[#This Row],[Age]]&lt;=30,"Below 30",HR_Analytics[[#This Row],[Age]]&lt;=40,"30-40",HR_Analytics[[#This Row],[Age]]&lt;=60,"40-60")</f>
        <v>30-40</v>
      </c>
      <c r="C890" s="9" t="s">
        <v>17</v>
      </c>
      <c r="D890" s="9" t="s">
        <v>29</v>
      </c>
      <c r="E890" s="9" t="s">
        <v>12</v>
      </c>
      <c r="F890" s="3">
        <v>8</v>
      </c>
      <c r="G890" s="3" t="str" cm="1">
        <f t="array" ref="G890">_xlfn.IFS(HR_Analytics[[#This Row],[Distance From Home]]&lt;=5,"1-5",HR_Analytics[[#This Row],[Distance From Home]]&lt;=10,"5-10",HR_Analytics[[#This Row],[Distance From Home]]&lt;=15,"10-15",HR_Analytics[[#This Row],[Distance From Home]]&lt;=20,"15-20",HR_Analytics[[#This Row],[Distance From Home]]&gt;20,"Above 20")</f>
        <v>5-10</v>
      </c>
      <c r="H890" s="3">
        <v>2</v>
      </c>
      <c r="I890" s="9" t="str">
        <f>VLOOKUP(H890,Mapping!$J$2:$K$6,2,0)</f>
        <v>College</v>
      </c>
      <c r="J890" s="9" t="s">
        <v>33</v>
      </c>
      <c r="K890" s="3">
        <v>1243</v>
      </c>
      <c r="L890" s="3">
        <v>3</v>
      </c>
      <c r="M890" s="9" t="str">
        <f>VLOOKUP(L890,Mapping!$A$2:$B$5,2,0)</f>
        <v>Neutral</v>
      </c>
      <c r="N890" s="9" t="s">
        <v>14</v>
      </c>
      <c r="O890" s="3">
        <v>2</v>
      </c>
      <c r="P890" s="9" t="str">
        <f>VLOOKUP(O890,Mapping!$A$9:$B$12,2,0)</f>
        <v>Medium</v>
      </c>
      <c r="Q890" s="3">
        <v>3</v>
      </c>
      <c r="R890" s="9" t="str">
        <f>VLOOKUP(Q890,Mapping!$A$16:$B$20,2,0)</f>
        <v>Mid Level</v>
      </c>
      <c r="S890" s="9" t="s">
        <v>15</v>
      </c>
      <c r="T890" s="3">
        <v>4</v>
      </c>
      <c r="U890" s="9" t="str">
        <f>VLOOKUP(T890,Mapping!$E$9:$F$12,2,0)</f>
        <v>Satisfied</v>
      </c>
      <c r="V890" s="9" t="s">
        <v>22</v>
      </c>
      <c r="W890" s="5">
        <v>10377</v>
      </c>
      <c r="X890" s="3">
        <v>4</v>
      </c>
      <c r="Y890" s="9" t="s">
        <v>10</v>
      </c>
      <c r="Z890" s="4">
        <v>11</v>
      </c>
      <c r="AA890" s="24">
        <f>HR_Analytics[[#This Row],[Salary Hike]]/100</f>
        <v>0.11</v>
      </c>
      <c r="AB890" s="3">
        <v>3</v>
      </c>
      <c r="AC890" s="9" t="str">
        <f>VLOOKUP(AB890,Mapping!$E$2:$F$3,2,0)</f>
        <v>Excellent</v>
      </c>
      <c r="AD890" s="3">
        <v>2</v>
      </c>
      <c r="AE890" s="9" t="str">
        <f>VLOOKUP(AD890,Mapping!$E$16:$F$19,2,0)</f>
        <v>Dissatisfied</v>
      </c>
      <c r="AF890" s="3">
        <v>1</v>
      </c>
      <c r="AG890" s="3">
        <v>16</v>
      </c>
      <c r="AH890" s="3" t="str" cm="1">
        <f t="array" ref="AH890">_xlfn.IFS(HR_Analytics[[#This Row],[Total Working Years]]&lt;=2,"0-2",HR_Analytics[[#This Row],[Total Working Years]]&lt;=5,"2-5",HR_Analytics[[#This Row],[Total Working Years]]&lt;=10,"5-10",HR_Analytics[[#This Row],[Total Working Years]]&lt;=20,"10-20",HR_Analytics[[#This Row],[Total Working Years]]&lt;=40,"20-40")</f>
        <v>10-20</v>
      </c>
      <c r="AI890" s="3">
        <v>6</v>
      </c>
      <c r="AJ890" s="3">
        <v>2</v>
      </c>
      <c r="AK890" s="9" t="str">
        <f>VLOOKUP(AJ890,Mapping!$J$10:$K$13,2,0)</f>
        <v>Good</v>
      </c>
      <c r="AL890" s="3">
        <v>13</v>
      </c>
      <c r="AM890" s="3" t="str" cm="1">
        <f t="array" ref="AM890">_xlfn.IFS(HR_Analytics[[#This Row],[Years At Company]]&lt;=2,"0-2",HR_Analytics[[#This Row],[Years At Company]]&lt;=5,"2-5",HR_Analytics[[#This Row],[Years At Company]]&lt;=10,"5-10",HR_Analytics[[#This Row],[Years At Company]]&lt;=20,"10-20",HR_Analytics[[#This Row],[Years At Company]]&lt;=40,"20-40")</f>
        <v>10-20</v>
      </c>
      <c r="AN890" s="3">
        <v>2</v>
      </c>
      <c r="AO890" s="3" t="str" cm="1">
        <f t="array" ref="AO890">_xlfn.IFS(HR_Analytics[[#This Row],[Years In Current Role]]&lt;=2,"0-2",HR_Analytics[[#This Row],[Years In Current Role]]&lt;=5,"2-5",HR_Analytics[[#This Row],[Years In Current Role]]&lt;=10,"5-10",HR_Analytics[[#This Row],[Years In Current Role]]&lt;=15,"10-15",HR_Analytics[[#This Row],[Years In Current Role]]&gt;15,"Above 15")</f>
        <v>0-2</v>
      </c>
      <c r="AP890" s="3">
        <v>4</v>
      </c>
      <c r="AQ890" s="14" t="str" cm="1">
        <f t="array" ref="AQ890">_xlfn.IFS(HR_Analytics[[#This Row],[Years Since Last Promotion]]&lt;=2,"0-2",HR_Analytics[[#This Row],[Years Since Last Promotion]]&lt;=5,"2-5",HR_Analytics[[#This Row],[Years Since Last Promotion]]&lt;=10,"5-10",HR_Analytics[[#This Row],[Years Since Last Promotion]]&lt;=15,"10-15")</f>
        <v>2-5</v>
      </c>
      <c r="AR890" s="14">
        <v>12</v>
      </c>
      <c r="AS890" s="3" t="str" cm="1">
        <f t="array" ref="AS8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891" spans="1:45" x14ac:dyDescent="0.25">
      <c r="A891" s="12">
        <v>27</v>
      </c>
      <c r="B891" s="12" t="str" cm="1">
        <f t="array" ref="B891">_xlfn.IFS(HR_Analytics[[#This Row],[Age]]&lt;=30,"Below 30",HR_Analytics[[#This Row],[Age]]&lt;=40,"30-40",HR_Analytics[[#This Row],[Age]]&lt;=60,"40-60")</f>
        <v>Below 30</v>
      </c>
      <c r="C891" s="9" t="s">
        <v>17</v>
      </c>
      <c r="D891" s="9" t="s">
        <v>11</v>
      </c>
      <c r="E891" s="9" t="s">
        <v>19</v>
      </c>
      <c r="F891" s="3">
        <v>14</v>
      </c>
      <c r="G891" s="3" t="str" cm="1">
        <f t="array" ref="G891">_xlfn.IFS(HR_Analytics[[#This Row],[Distance From Home]]&lt;=5,"1-5",HR_Analytics[[#This Row],[Distance From Home]]&lt;=10,"5-10",HR_Analytics[[#This Row],[Distance From Home]]&lt;=15,"10-15",HR_Analytics[[#This Row],[Distance From Home]]&lt;=20,"15-20",HR_Analytics[[#This Row],[Distance From Home]]&gt;20,"Above 20")</f>
        <v>10-15</v>
      </c>
      <c r="H891" s="3">
        <v>3</v>
      </c>
      <c r="I891" s="9" t="str">
        <f>VLOOKUP(H891,Mapping!$J$2:$K$6,2,0)</f>
        <v>Bachelors</v>
      </c>
      <c r="J891" s="9" t="s">
        <v>13</v>
      </c>
      <c r="K891" s="3">
        <v>1244</v>
      </c>
      <c r="L891" s="3">
        <v>1</v>
      </c>
      <c r="M891" s="9" t="str">
        <f>VLOOKUP(L891,Mapping!$A$2:$B$5,2,0)</f>
        <v>Very Dissatisfied</v>
      </c>
      <c r="N891" s="9" t="s">
        <v>20</v>
      </c>
      <c r="O891" s="3">
        <v>3</v>
      </c>
      <c r="P891" s="9" t="str">
        <f>VLOOKUP(O891,Mapping!$A$9:$B$12,2,0)</f>
        <v>High</v>
      </c>
      <c r="Q891" s="3">
        <v>1</v>
      </c>
      <c r="R891" s="9" t="str">
        <f>VLOOKUP(Q891,Mapping!$A$16:$B$20,2,0)</f>
        <v>Entry Level</v>
      </c>
      <c r="S891" s="9" t="s">
        <v>21</v>
      </c>
      <c r="T891" s="3">
        <v>1</v>
      </c>
      <c r="U891" s="9" t="str">
        <f>VLOOKUP(T891,Mapping!$E$9:$F$12,2,0)</f>
        <v>Very Dissatisfied</v>
      </c>
      <c r="V891" s="9" t="s">
        <v>22</v>
      </c>
      <c r="W891" s="5">
        <v>2235</v>
      </c>
      <c r="X891" s="3">
        <v>1</v>
      </c>
      <c r="Y891" s="9" t="s">
        <v>10</v>
      </c>
      <c r="Z891" s="4">
        <v>14</v>
      </c>
      <c r="AA891" s="24">
        <f>HR_Analytics[[#This Row],[Salary Hike]]/100</f>
        <v>0.14000000000000001</v>
      </c>
      <c r="AB891" s="3">
        <v>3</v>
      </c>
      <c r="AC891" s="9" t="str">
        <f>VLOOKUP(AB891,Mapping!$E$2:$F$3,2,0)</f>
        <v>Excellent</v>
      </c>
      <c r="AD891" s="3">
        <v>4</v>
      </c>
      <c r="AE891" s="9" t="str">
        <f>VLOOKUP(AD891,Mapping!$E$16:$F$19,2,0)</f>
        <v>Satisfied</v>
      </c>
      <c r="AF891" s="3">
        <v>2</v>
      </c>
      <c r="AG891" s="3">
        <v>9</v>
      </c>
      <c r="AH891" s="3" t="str" cm="1">
        <f t="array" ref="AH891">_xlfn.IFS(HR_Analytics[[#This Row],[Total Working Years]]&lt;=2,"0-2",HR_Analytics[[#This Row],[Total Working Years]]&lt;=5,"2-5",HR_Analytics[[#This Row],[Total Working Years]]&lt;=10,"5-10",HR_Analytics[[#This Row],[Total Working Years]]&lt;=20,"10-20",HR_Analytics[[#This Row],[Total Working Years]]&lt;=40,"20-40")</f>
        <v>5-10</v>
      </c>
      <c r="AI891" s="3">
        <v>3</v>
      </c>
      <c r="AJ891" s="3">
        <v>2</v>
      </c>
      <c r="AK891" s="9" t="str">
        <f>VLOOKUP(AJ891,Mapping!$J$10:$K$13,2,0)</f>
        <v>Good</v>
      </c>
      <c r="AL891" s="3">
        <v>9</v>
      </c>
      <c r="AM891" s="3" t="str" cm="1">
        <f t="array" ref="AM891">_xlfn.IFS(HR_Analytics[[#This Row],[Years At Company]]&lt;=2,"0-2",HR_Analytics[[#This Row],[Years At Company]]&lt;=5,"2-5",HR_Analytics[[#This Row],[Years At Company]]&lt;=10,"5-10",HR_Analytics[[#This Row],[Years At Company]]&lt;=20,"10-20",HR_Analytics[[#This Row],[Years At Company]]&lt;=40,"20-40")</f>
        <v>5-10</v>
      </c>
      <c r="AN891" s="3">
        <v>7</v>
      </c>
      <c r="AO891" s="3" t="str" cm="1">
        <f t="array" ref="AO891">_xlfn.IFS(HR_Analytics[[#This Row],[Years In Current Role]]&lt;=2,"0-2",HR_Analytics[[#This Row],[Years In Current Role]]&lt;=5,"2-5",HR_Analytics[[#This Row],[Years In Current Role]]&lt;=10,"5-10",HR_Analytics[[#This Row],[Years In Current Role]]&lt;=15,"10-15",HR_Analytics[[#This Row],[Years In Current Role]]&gt;15,"Above 15")</f>
        <v>5-10</v>
      </c>
      <c r="AP891" s="3">
        <v>6</v>
      </c>
      <c r="AQ891" s="14" t="str" cm="1">
        <f t="array" ref="AQ891">_xlfn.IFS(HR_Analytics[[#This Row],[Years Since Last Promotion]]&lt;=2,"0-2",HR_Analytics[[#This Row],[Years Since Last Promotion]]&lt;=5,"2-5",HR_Analytics[[#This Row],[Years Since Last Promotion]]&lt;=10,"5-10",HR_Analytics[[#This Row],[Years Since Last Promotion]]&lt;=15,"10-15")</f>
        <v>5-10</v>
      </c>
      <c r="AR891" s="14">
        <v>8</v>
      </c>
      <c r="AS891" s="3" t="str" cm="1">
        <f t="array" ref="AS8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92" spans="1:45" x14ac:dyDescent="0.25">
      <c r="A892" s="12">
        <v>54</v>
      </c>
      <c r="B892" s="12" t="str" cm="1">
        <f t="array" ref="B892">_xlfn.IFS(HR_Analytics[[#This Row],[Age]]&lt;=30,"Below 30",HR_Analytics[[#This Row],[Age]]&lt;=40,"30-40",HR_Analytics[[#This Row],[Age]]&lt;=60,"40-60")</f>
        <v>40-60</v>
      </c>
      <c r="C892" s="9" t="s">
        <v>17</v>
      </c>
      <c r="D892" s="9" t="s">
        <v>18</v>
      </c>
      <c r="E892" s="9" t="s">
        <v>19</v>
      </c>
      <c r="F892" s="3">
        <v>1</v>
      </c>
      <c r="G892" s="3" t="str" cm="1">
        <f t="array" ref="G892">_xlfn.IFS(HR_Analytics[[#This Row],[Distance From Home]]&lt;=5,"1-5",HR_Analytics[[#This Row],[Distance From Home]]&lt;=10,"5-10",HR_Analytics[[#This Row],[Distance From Home]]&lt;=15,"10-15",HR_Analytics[[#This Row],[Distance From Home]]&lt;=20,"15-20",HR_Analytics[[#This Row],[Distance From Home]]&gt;20,"Above 20")</f>
        <v>1-5</v>
      </c>
      <c r="H892" s="3">
        <v>4</v>
      </c>
      <c r="I892" s="9" t="str">
        <f>VLOOKUP(H892,Mapping!$J$2:$K$6,2,0)</f>
        <v>Masters</v>
      </c>
      <c r="J892" s="9" t="s">
        <v>13</v>
      </c>
      <c r="K892" s="3">
        <v>1245</v>
      </c>
      <c r="L892" s="3">
        <v>4</v>
      </c>
      <c r="M892" s="9" t="str">
        <f>VLOOKUP(L892,Mapping!$A$2:$B$5,2,0)</f>
        <v>Satisfied</v>
      </c>
      <c r="N892" s="9" t="s">
        <v>14</v>
      </c>
      <c r="O892" s="3">
        <v>3</v>
      </c>
      <c r="P892" s="9" t="str">
        <f>VLOOKUP(O892,Mapping!$A$9:$B$12,2,0)</f>
        <v>High</v>
      </c>
      <c r="Q892" s="3">
        <v>3</v>
      </c>
      <c r="R892" s="9" t="str">
        <f>VLOOKUP(Q892,Mapping!$A$16:$B$20,2,0)</f>
        <v>Mid Level</v>
      </c>
      <c r="S892" s="9" t="s">
        <v>27</v>
      </c>
      <c r="T892" s="3">
        <v>3</v>
      </c>
      <c r="U892" s="9" t="str">
        <f>VLOOKUP(T892,Mapping!$E$9:$F$12,2,0)</f>
        <v>Neutral</v>
      </c>
      <c r="V892" s="9" t="s">
        <v>26</v>
      </c>
      <c r="W892" s="5">
        <v>10502</v>
      </c>
      <c r="X892" s="3">
        <v>7</v>
      </c>
      <c r="Y892" s="9" t="s">
        <v>17</v>
      </c>
      <c r="Z892" s="4">
        <v>17</v>
      </c>
      <c r="AA892" s="24">
        <f>HR_Analytics[[#This Row],[Salary Hike]]/100</f>
        <v>0.17</v>
      </c>
      <c r="AB892" s="3">
        <v>3</v>
      </c>
      <c r="AC892" s="9" t="str">
        <f>VLOOKUP(AB892,Mapping!$E$2:$F$3,2,0)</f>
        <v>Excellent</v>
      </c>
      <c r="AD892" s="3">
        <v>1</v>
      </c>
      <c r="AE892" s="9" t="str">
        <f>VLOOKUP(AD892,Mapping!$E$16:$F$19,2,0)</f>
        <v>Very Dissatisfied</v>
      </c>
      <c r="AF892" s="3">
        <v>1</v>
      </c>
      <c r="AG892" s="3">
        <v>33</v>
      </c>
      <c r="AH892" s="3" t="str" cm="1">
        <f t="array" ref="AH892">_xlfn.IFS(HR_Analytics[[#This Row],[Total Working Years]]&lt;=2,"0-2",HR_Analytics[[#This Row],[Total Working Years]]&lt;=5,"2-5",HR_Analytics[[#This Row],[Total Working Years]]&lt;=10,"5-10",HR_Analytics[[#This Row],[Total Working Years]]&lt;=20,"10-20",HR_Analytics[[#This Row],[Total Working Years]]&lt;=40,"20-40")</f>
        <v>20-40</v>
      </c>
      <c r="AI892" s="3">
        <v>2</v>
      </c>
      <c r="AJ892" s="3">
        <v>1</v>
      </c>
      <c r="AK892" s="9" t="str">
        <f>VLOOKUP(AJ892,Mapping!$J$10:$K$13,2,0)</f>
        <v>Bad</v>
      </c>
      <c r="AL892" s="3">
        <v>5</v>
      </c>
      <c r="AM892" s="3" t="str" cm="1">
        <f t="array" ref="AM892">_xlfn.IFS(HR_Analytics[[#This Row],[Years At Company]]&lt;=2,"0-2",HR_Analytics[[#This Row],[Years At Company]]&lt;=5,"2-5",HR_Analytics[[#This Row],[Years At Company]]&lt;=10,"5-10",HR_Analytics[[#This Row],[Years At Company]]&lt;=20,"10-20",HR_Analytics[[#This Row],[Years At Company]]&lt;=40,"20-40")</f>
        <v>2-5</v>
      </c>
      <c r="AN892" s="3">
        <v>4</v>
      </c>
      <c r="AO892" s="3" t="str" cm="1">
        <f t="array" ref="AO892">_xlfn.IFS(HR_Analytics[[#This Row],[Years In Current Role]]&lt;=2,"0-2",HR_Analytics[[#This Row],[Years In Current Role]]&lt;=5,"2-5",HR_Analytics[[#This Row],[Years In Current Role]]&lt;=10,"5-10",HR_Analytics[[#This Row],[Years In Current Role]]&lt;=15,"10-15",HR_Analytics[[#This Row],[Years In Current Role]]&gt;15,"Above 15")</f>
        <v>2-5</v>
      </c>
      <c r="AP892" s="3">
        <v>1</v>
      </c>
      <c r="AQ892" s="14" t="str" cm="1">
        <f t="array" ref="AQ892">_xlfn.IFS(HR_Analytics[[#This Row],[Years Since Last Promotion]]&lt;=2,"0-2",HR_Analytics[[#This Row],[Years Since Last Promotion]]&lt;=5,"2-5",HR_Analytics[[#This Row],[Years Since Last Promotion]]&lt;=10,"5-10",HR_Analytics[[#This Row],[Years Since Last Promotion]]&lt;=15,"10-15")</f>
        <v>0-2</v>
      </c>
      <c r="AR892" s="14">
        <v>4</v>
      </c>
      <c r="AS892" s="3" t="str" cm="1">
        <f t="array" ref="AS8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893" spans="1:45" x14ac:dyDescent="0.25">
      <c r="A893" s="12">
        <v>44</v>
      </c>
      <c r="B893" s="12" t="str" cm="1">
        <f t="array" ref="B893">_xlfn.IFS(HR_Analytics[[#This Row],[Age]]&lt;=30,"Below 30",HR_Analytics[[#This Row],[Age]]&lt;=40,"30-40",HR_Analytics[[#This Row],[Age]]&lt;=60,"40-60")</f>
        <v>40-60</v>
      </c>
      <c r="C893" s="9" t="s">
        <v>17</v>
      </c>
      <c r="D893" s="9" t="s">
        <v>11</v>
      </c>
      <c r="E893" s="9" t="s">
        <v>19</v>
      </c>
      <c r="F893" s="3">
        <v>2</v>
      </c>
      <c r="G893" s="3" t="str" cm="1">
        <f t="array" ref="G893">_xlfn.IFS(HR_Analytics[[#This Row],[Distance From Home]]&lt;=5,"1-5",HR_Analytics[[#This Row],[Distance From Home]]&lt;=10,"5-10",HR_Analytics[[#This Row],[Distance From Home]]&lt;=15,"10-15",HR_Analytics[[#This Row],[Distance From Home]]&lt;=20,"15-20",HR_Analytics[[#This Row],[Distance From Home]]&gt;20,"Above 20")</f>
        <v>1-5</v>
      </c>
      <c r="H893" s="3">
        <v>1</v>
      </c>
      <c r="I893" s="9" t="str">
        <f>VLOOKUP(H893,Mapping!$J$2:$K$6,2,0)</f>
        <v>Below College</v>
      </c>
      <c r="J893" s="9" t="s">
        <v>13</v>
      </c>
      <c r="K893" s="3">
        <v>1246</v>
      </c>
      <c r="L893" s="3">
        <v>1</v>
      </c>
      <c r="M893" s="9" t="str">
        <f>VLOOKUP(L893,Mapping!$A$2:$B$5,2,0)</f>
        <v>Very Dissatisfied</v>
      </c>
      <c r="N893" s="9" t="s">
        <v>14</v>
      </c>
      <c r="O893" s="3">
        <v>4</v>
      </c>
      <c r="P893" s="9" t="str">
        <f>VLOOKUP(O893,Mapping!$A$9:$B$12,2,0)</f>
        <v>Very High</v>
      </c>
      <c r="Q893" s="3">
        <v>1</v>
      </c>
      <c r="R893" s="9" t="str">
        <f>VLOOKUP(Q893,Mapping!$A$16:$B$20,2,0)</f>
        <v>Entry Level</v>
      </c>
      <c r="S893" s="9" t="s">
        <v>21</v>
      </c>
      <c r="T893" s="3">
        <v>4</v>
      </c>
      <c r="U893" s="9" t="str">
        <f>VLOOKUP(T893,Mapping!$E$9:$F$12,2,0)</f>
        <v>Satisfied</v>
      </c>
      <c r="V893" s="9" t="s">
        <v>22</v>
      </c>
      <c r="W893" s="5">
        <v>2011</v>
      </c>
      <c r="X893" s="3">
        <v>1</v>
      </c>
      <c r="Y893" s="9" t="s">
        <v>17</v>
      </c>
      <c r="Z893" s="4">
        <v>13</v>
      </c>
      <c r="AA893" s="24">
        <f>HR_Analytics[[#This Row],[Salary Hike]]/100</f>
        <v>0.13</v>
      </c>
      <c r="AB893" s="3">
        <v>3</v>
      </c>
      <c r="AC893" s="9" t="str">
        <f>VLOOKUP(AB893,Mapping!$E$2:$F$3,2,0)</f>
        <v>Excellent</v>
      </c>
      <c r="AD893" s="3">
        <v>4</v>
      </c>
      <c r="AE893" s="9" t="str">
        <f>VLOOKUP(AD893,Mapping!$E$16:$F$19,2,0)</f>
        <v>Satisfied</v>
      </c>
      <c r="AF893" s="3">
        <v>1</v>
      </c>
      <c r="AG893" s="3">
        <v>10</v>
      </c>
      <c r="AH893" s="3" t="str" cm="1">
        <f t="array" ref="AH893">_xlfn.IFS(HR_Analytics[[#This Row],[Total Working Years]]&lt;=2,"0-2",HR_Analytics[[#This Row],[Total Working Years]]&lt;=5,"2-5",HR_Analytics[[#This Row],[Total Working Years]]&lt;=10,"5-10",HR_Analytics[[#This Row],[Total Working Years]]&lt;=20,"10-20",HR_Analytics[[#This Row],[Total Working Years]]&lt;=40,"20-40")</f>
        <v>5-10</v>
      </c>
      <c r="AI893" s="3">
        <v>5</v>
      </c>
      <c r="AJ893" s="3">
        <v>3</v>
      </c>
      <c r="AK893" s="9" t="str">
        <f>VLOOKUP(AJ893,Mapping!$J$10:$K$13,2,0)</f>
        <v>Better</v>
      </c>
      <c r="AL893" s="3">
        <v>10</v>
      </c>
      <c r="AM893" s="3" t="str" cm="1">
        <f t="array" ref="AM893">_xlfn.IFS(HR_Analytics[[#This Row],[Years At Company]]&lt;=2,"0-2",HR_Analytics[[#This Row],[Years At Company]]&lt;=5,"2-5",HR_Analytics[[#This Row],[Years At Company]]&lt;=10,"5-10",HR_Analytics[[#This Row],[Years At Company]]&lt;=20,"10-20",HR_Analytics[[#This Row],[Years At Company]]&lt;=40,"20-40")</f>
        <v>5-10</v>
      </c>
      <c r="AN893" s="3">
        <v>5</v>
      </c>
      <c r="AO893" s="3" t="str" cm="1">
        <f t="array" ref="AO893">_xlfn.IFS(HR_Analytics[[#This Row],[Years In Current Role]]&lt;=2,"0-2",HR_Analytics[[#This Row],[Years In Current Role]]&lt;=5,"2-5",HR_Analytics[[#This Row],[Years In Current Role]]&lt;=10,"5-10",HR_Analytics[[#This Row],[Years In Current Role]]&lt;=15,"10-15",HR_Analytics[[#This Row],[Years In Current Role]]&gt;15,"Above 15")</f>
        <v>2-5</v>
      </c>
      <c r="AP893" s="3">
        <v>7</v>
      </c>
      <c r="AQ893" s="14" t="str" cm="1">
        <f t="array" ref="AQ893">_xlfn.IFS(HR_Analytics[[#This Row],[Years Since Last Promotion]]&lt;=2,"0-2",HR_Analytics[[#This Row],[Years Since Last Promotion]]&lt;=5,"2-5",HR_Analytics[[#This Row],[Years Since Last Promotion]]&lt;=10,"5-10",HR_Analytics[[#This Row],[Years Since Last Promotion]]&lt;=15,"10-15")</f>
        <v>5-10</v>
      </c>
      <c r="AR893" s="14">
        <v>7</v>
      </c>
      <c r="AS893" s="3" t="str" cm="1">
        <f t="array" ref="AS8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94" spans="1:45" x14ac:dyDescent="0.25">
      <c r="A894" s="12">
        <v>19</v>
      </c>
      <c r="B894" s="12" t="str" cm="1">
        <f t="array" ref="B894">_xlfn.IFS(HR_Analytics[[#This Row],[Age]]&lt;=30,"Below 30",HR_Analytics[[#This Row],[Age]]&lt;=40,"30-40",HR_Analytics[[#This Row],[Age]]&lt;=60,"40-60")</f>
        <v>Below 30</v>
      </c>
      <c r="C894" s="9" t="s">
        <v>10</v>
      </c>
      <c r="D894" s="9" t="s">
        <v>29</v>
      </c>
      <c r="E894" s="9" t="s">
        <v>19</v>
      </c>
      <c r="F894" s="3">
        <v>10</v>
      </c>
      <c r="G894" s="3" t="str" cm="1">
        <f t="array" ref="G894">_xlfn.IFS(HR_Analytics[[#This Row],[Distance From Home]]&lt;=5,"1-5",HR_Analytics[[#This Row],[Distance From Home]]&lt;=10,"5-10",HR_Analytics[[#This Row],[Distance From Home]]&lt;=15,"10-15",HR_Analytics[[#This Row],[Distance From Home]]&lt;=20,"15-20",HR_Analytics[[#This Row],[Distance From Home]]&gt;20,"Above 20")</f>
        <v>5-10</v>
      </c>
      <c r="H894" s="3">
        <v>3</v>
      </c>
      <c r="I894" s="9" t="str">
        <f>VLOOKUP(H894,Mapping!$J$2:$K$6,2,0)</f>
        <v>Bachelors</v>
      </c>
      <c r="J894" s="9" t="s">
        <v>25</v>
      </c>
      <c r="K894" s="3">
        <v>1248</v>
      </c>
      <c r="L894" s="3">
        <v>1</v>
      </c>
      <c r="M894" s="9" t="str">
        <f>VLOOKUP(L894,Mapping!$A$2:$B$5,2,0)</f>
        <v>Very Dissatisfied</v>
      </c>
      <c r="N894" s="9" t="s">
        <v>14</v>
      </c>
      <c r="O894" s="3">
        <v>2</v>
      </c>
      <c r="P894" s="9" t="str">
        <f>VLOOKUP(O894,Mapping!$A$9:$B$12,2,0)</f>
        <v>Medium</v>
      </c>
      <c r="Q894" s="3">
        <v>1</v>
      </c>
      <c r="R894" s="9" t="str">
        <f>VLOOKUP(Q894,Mapping!$A$16:$B$20,2,0)</f>
        <v>Entry Level</v>
      </c>
      <c r="S894" s="9" t="s">
        <v>21</v>
      </c>
      <c r="T894" s="3">
        <v>2</v>
      </c>
      <c r="U894" s="9" t="str">
        <f>VLOOKUP(T894,Mapping!$E$9:$F$12,2,0)</f>
        <v>Dissatisfied</v>
      </c>
      <c r="V894" s="9" t="s">
        <v>16</v>
      </c>
      <c r="W894" s="5">
        <v>1859</v>
      </c>
      <c r="X894" s="3">
        <v>1</v>
      </c>
      <c r="Y894" s="9" t="s">
        <v>10</v>
      </c>
      <c r="Z894" s="4">
        <v>25</v>
      </c>
      <c r="AA894" s="24">
        <f>HR_Analytics[[#This Row],[Salary Hike]]/100</f>
        <v>0.25</v>
      </c>
      <c r="AB894" s="3">
        <v>4</v>
      </c>
      <c r="AC894" s="9" t="str">
        <f>VLOOKUP(AB894,Mapping!$E$2:$F$3,2,0)</f>
        <v>Outstanding</v>
      </c>
      <c r="AD894" s="3">
        <v>2</v>
      </c>
      <c r="AE894" s="9" t="str">
        <f>VLOOKUP(AD894,Mapping!$E$16:$F$19,2,0)</f>
        <v>Dissatisfied</v>
      </c>
      <c r="AF894" s="3">
        <v>0</v>
      </c>
      <c r="AG894" s="3">
        <v>1</v>
      </c>
      <c r="AH894" s="3" t="str" cm="1">
        <f t="array" ref="AH894">_xlfn.IFS(HR_Analytics[[#This Row],[Total Working Years]]&lt;=2,"0-2",HR_Analytics[[#This Row],[Total Working Years]]&lt;=5,"2-5",HR_Analytics[[#This Row],[Total Working Years]]&lt;=10,"5-10",HR_Analytics[[#This Row],[Total Working Years]]&lt;=20,"10-20",HR_Analytics[[#This Row],[Total Working Years]]&lt;=40,"20-40")</f>
        <v>0-2</v>
      </c>
      <c r="AI894" s="3">
        <v>2</v>
      </c>
      <c r="AJ894" s="3">
        <v>4</v>
      </c>
      <c r="AK894" s="9" t="str">
        <f>VLOOKUP(AJ894,Mapping!$J$10:$K$13,2,0)</f>
        <v>Best</v>
      </c>
      <c r="AL894" s="3">
        <v>1</v>
      </c>
      <c r="AM894" s="3" t="str" cm="1">
        <f t="array" ref="AM894">_xlfn.IFS(HR_Analytics[[#This Row],[Years At Company]]&lt;=2,"0-2",HR_Analytics[[#This Row],[Years At Company]]&lt;=5,"2-5",HR_Analytics[[#This Row],[Years At Company]]&lt;=10,"5-10",HR_Analytics[[#This Row],[Years At Company]]&lt;=20,"10-20",HR_Analytics[[#This Row],[Years At Company]]&lt;=40,"20-40")</f>
        <v>0-2</v>
      </c>
      <c r="AN894" s="3">
        <v>1</v>
      </c>
      <c r="AO894" s="3" t="str" cm="1">
        <f t="array" ref="AO894">_xlfn.IFS(HR_Analytics[[#This Row],[Years In Current Role]]&lt;=2,"0-2",HR_Analytics[[#This Row],[Years In Current Role]]&lt;=5,"2-5",HR_Analytics[[#This Row],[Years In Current Role]]&lt;=10,"5-10",HR_Analytics[[#This Row],[Years In Current Role]]&lt;=15,"10-15",HR_Analytics[[#This Row],[Years In Current Role]]&gt;15,"Above 15")</f>
        <v>0-2</v>
      </c>
      <c r="AP894" s="3">
        <v>0</v>
      </c>
      <c r="AQ894" s="14" t="str" cm="1">
        <f t="array" ref="AQ894">_xlfn.IFS(HR_Analytics[[#This Row],[Years Since Last Promotion]]&lt;=2,"0-2",HR_Analytics[[#This Row],[Years Since Last Promotion]]&lt;=5,"2-5",HR_Analytics[[#This Row],[Years Since Last Promotion]]&lt;=10,"5-10",HR_Analytics[[#This Row],[Years Since Last Promotion]]&lt;=15,"10-15")</f>
        <v>0-2</v>
      </c>
      <c r="AR894" s="14">
        <v>0</v>
      </c>
      <c r="AS894" s="3" t="str" cm="1">
        <f t="array" ref="AS8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95" spans="1:45" x14ac:dyDescent="0.25">
      <c r="A895" s="12">
        <v>29</v>
      </c>
      <c r="B895" s="12" t="str" cm="1">
        <f t="array" ref="B895">_xlfn.IFS(HR_Analytics[[#This Row],[Age]]&lt;=30,"Below 30",HR_Analytics[[#This Row],[Age]]&lt;=40,"30-40",HR_Analytics[[#This Row],[Age]]&lt;=60,"40-60")</f>
        <v>Below 30</v>
      </c>
      <c r="C895" s="9" t="s">
        <v>17</v>
      </c>
      <c r="D895" s="9" t="s">
        <v>11</v>
      </c>
      <c r="E895" s="9" t="s">
        <v>19</v>
      </c>
      <c r="F895" s="3">
        <v>1</v>
      </c>
      <c r="G895" s="3" t="str" cm="1">
        <f t="array" ref="G895">_xlfn.IFS(HR_Analytics[[#This Row],[Distance From Home]]&lt;=5,"1-5",HR_Analytics[[#This Row],[Distance From Home]]&lt;=10,"5-10",HR_Analytics[[#This Row],[Distance From Home]]&lt;=15,"10-15",HR_Analytics[[#This Row],[Distance From Home]]&lt;=20,"15-20",HR_Analytics[[#This Row],[Distance From Home]]&gt;20,"Above 20")</f>
        <v>1-5</v>
      </c>
      <c r="H895" s="3">
        <v>3</v>
      </c>
      <c r="I895" s="9" t="str">
        <f>VLOOKUP(H895,Mapping!$J$2:$K$6,2,0)</f>
        <v>Bachelors</v>
      </c>
      <c r="J895" s="9" t="s">
        <v>13</v>
      </c>
      <c r="K895" s="3">
        <v>1249</v>
      </c>
      <c r="L895" s="3">
        <v>1</v>
      </c>
      <c r="M895" s="9" t="str">
        <f>VLOOKUP(L895,Mapping!$A$2:$B$5,2,0)</f>
        <v>Very Dissatisfied</v>
      </c>
      <c r="N895" s="9" t="s">
        <v>14</v>
      </c>
      <c r="O895" s="3">
        <v>3</v>
      </c>
      <c r="P895" s="9" t="str">
        <f>VLOOKUP(O895,Mapping!$A$9:$B$12,2,0)</f>
        <v>High</v>
      </c>
      <c r="Q895" s="3">
        <v>1</v>
      </c>
      <c r="R895" s="9" t="str">
        <f>VLOOKUP(Q895,Mapping!$A$16:$B$20,2,0)</f>
        <v>Entry Level</v>
      </c>
      <c r="S895" s="9" t="s">
        <v>21</v>
      </c>
      <c r="T895" s="3">
        <v>4</v>
      </c>
      <c r="U895" s="9" t="str">
        <f>VLOOKUP(T895,Mapping!$E$9:$F$12,2,0)</f>
        <v>Satisfied</v>
      </c>
      <c r="V895" s="9" t="s">
        <v>26</v>
      </c>
      <c r="W895" s="5">
        <v>3760</v>
      </c>
      <c r="X895" s="3">
        <v>1</v>
      </c>
      <c r="Y895" s="9" t="s">
        <v>17</v>
      </c>
      <c r="Z895" s="4">
        <v>15</v>
      </c>
      <c r="AA895" s="24">
        <f>HR_Analytics[[#This Row],[Salary Hike]]/100</f>
        <v>0.15</v>
      </c>
      <c r="AB895" s="3">
        <v>3</v>
      </c>
      <c r="AC895" s="9" t="str">
        <f>VLOOKUP(AB895,Mapping!$E$2:$F$3,2,0)</f>
        <v>Excellent</v>
      </c>
      <c r="AD895" s="3">
        <v>1</v>
      </c>
      <c r="AE895" s="9" t="str">
        <f>VLOOKUP(AD895,Mapping!$E$16:$F$19,2,0)</f>
        <v>Very Dissatisfied</v>
      </c>
      <c r="AF895" s="3">
        <v>3</v>
      </c>
      <c r="AG895" s="3">
        <v>3</v>
      </c>
      <c r="AH895" s="3" t="str" cm="1">
        <f t="array" ref="AH895">_xlfn.IFS(HR_Analytics[[#This Row],[Total Working Years]]&lt;=2,"0-2",HR_Analytics[[#This Row],[Total Working Years]]&lt;=5,"2-5",HR_Analytics[[#This Row],[Total Working Years]]&lt;=10,"5-10",HR_Analytics[[#This Row],[Total Working Years]]&lt;=20,"10-20",HR_Analytics[[#This Row],[Total Working Years]]&lt;=40,"20-40")</f>
        <v>2-5</v>
      </c>
      <c r="AI895" s="3">
        <v>5</v>
      </c>
      <c r="AJ895" s="3">
        <v>3</v>
      </c>
      <c r="AK895" s="9" t="str">
        <f>VLOOKUP(AJ895,Mapping!$J$10:$K$13,2,0)</f>
        <v>Better</v>
      </c>
      <c r="AL895" s="3">
        <v>3</v>
      </c>
      <c r="AM895" s="3" t="str" cm="1">
        <f t="array" ref="AM895">_xlfn.IFS(HR_Analytics[[#This Row],[Years At Company]]&lt;=2,"0-2",HR_Analytics[[#This Row],[Years At Company]]&lt;=5,"2-5",HR_Analytics[[#This Row],[Years At Company]]&lt;=10,"5-10",HR_Analytics[[#This Row],[Years At Company]]&lt;=20,"10-20",HR_Analytics[[#This Row],[Years At Company]]&lt;=40,"20-40")</f>
        <v>2-5</v>
      </c>
      <c r="AN895" s="3">
        <v>2</v>
      </c>
      <c r="AO895" s="3" t="str" cm="1">
        <f t="array" ref="AO895">_xlfn.IFS(HR_Analytics[[#This Row],[Years In Current Role]]&lt;=2,"0-2",HR_Analytics[[#This Row],[Years In Current Role]]&lt;=5,"2-5",HR_Analytics[[#This Row],[Years In Current Role]]&lt;=10,"5-10",HR_Analytics[[#This Row],[Years In Current Role]]&lt;=15,"10-15",HR_Analytics[[#This Row],[Years In Current Role]]&gt;15,"Above 15")</f>
        <v>0-2</v>
      </c>
      <c r="AP895" s="3">
        <v>1</v>
      </c>
      <c r="AQ895" s="14" t="str" cm="1">
        <f t="array" ref="AQ895">_xlfn.IFS(HR_Analytics[[#This Row],[Years Since Last Promotion]]&lt;=2,"0-2",HR_Analytics[[#This Row],[Years Since Last Promotion]]&lt;=5,"2-5",HR_Analytics[[#This Row],[Years Since Last Promotion]]&lt;=10,"5-10",HR_Analytics[[#This Row],[Years Since Last Promotion]]&lt;=15,"10-15")</f>
        <v>0-2</v>
      </c>
      <c r="AR895" s="14">
        <v>2</v>
      </c>
      <c r="AS895" s="3" t="str" cm="1">
        <f t="array" ref="AS8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96" spans="1:45" x14ac:dyDescent="0.25">
      <c r="A896" s="12">
        <v>54</v>
      </c>
      <c r="B896" s="12" t="str" cm="1">
        <f t="array" ref="B896">_xlfn.IFS(HR_Analytics[[#This Row],[Age]]&lt;=30,"Below 30",HR_Analytics[[#This Row],[Age]]&lt;=40,"30-40",HR_Analytics[[#This Row],[Age]]&lt;=60,"40-60")</f>
        <v>40-60</v>
      </c>
      <c r="C896" s="9" t="s">
        <v>17</v>
      </c>
      <c r="D896" s="9" t="s">
        <v>11</v>
      </c>
      <c r="E896" s="9" t="s">
        <v>19</v>
      </c>
      <c r="F896" s="3">
        <v>3</v>
      </c>
      <c r="G896" s="3" t="str" cm="1">
        <f t="array" ref="G896">_xlfn.IFS(HR_Analytics[[#This Row],[Distance From Home]]&lt;=5,"1-5",HR_Analytics[[#This Row],[Distance From Home]]&lt;=10,"5-10",HR_Analytics[[#This Row],[Distance From Home]]&lt;=15,"10-15",HR_Analytics[[#This Row],[Distance From Home]]&lt;=20,"15-20",HR_Analytics[[#This Row],[Distance From Home]]&gt;20,"Above 20")</f>
        <v>1-5</v>
      </c>
      <c r="H896" s="3">
        <v>3</v>
      </c>
      <c r="I896" s="9" t="str">
        <f>VLOOKUP(H896,Mapping!$J$2:$K$6,2,0)</f>
        <v>Bachelors</v>
      </c>
      <c r="J896" s="9" t="s">
        <v>13</v>
      </c>
      <c r="K896" s="3">
        <v>1250</v>
      </c>
      <c r="L896" s="3">
        <v>4</v>
      </c>
      <c r="M896" s="9" t="str">
        <f>VLOOKUP(L896,Mapping!$A$2:$B$5,2,0)</f>
        <v>Satisfied</v>
      </c>
      <c r="N896" s="9" t="s">
        <v>20</v>
      </c>
      <c r="O896" s="3">
        <v>3</v>
      </c>
      <c r="P896" s="9" t="str">
        <f>VLOOKUP(O896,Mapping!$A$9:$B$12,2,0)</f>
        <v>High</v>
      </c>
      <c r="Q896" s="3">
        <v>4</v>
      </c>
      <c r="R896" s="9" t="str">
        <f>VLOOKUP(Q896,Mapping!$A$16:$B$20,2,0)</f>
        <v>Senior</v>
      </c>
      <c r="S896" s="9" t="s">
        <v>32</v>
      </c>
      <c r="T896" s="3">
        <v>4</v>
      </c>
      <c r="U896" s="9" t="str">
        <f>VLOOKUP(T896,Mapping!$E$9:$F$12,2,0)</f>
        <v>Satisfied</v>
      </c>
      <c r="V896" s="9" t="s">
        <v>22</v>
      </c>
      <c r="W896" s="5">
        <v>17779</v>
      </c>
      <c r="X896" s="3">
        <v>3</v>
      </c>
      <c r="Y896" s="9" t="s">
        <v>17</v>
      </c>
      <c r="Z896" s="4">
        <v>14</v>
      </c>
      <c r="AA896" s="24">
        <f>HR_Analytics[[#This Row],[Salary Hike]]/100</f>
        <v>0.14000000000000001</v>
      </c>
      <c r="AB896" s="3">
        <v>3</v>
      </c>
      <c r="AC896" s="9" t="str">
        <f>VLOOKUP(AB896,Mapping!$E$2:$F$3,2,0)</f>
        <v>Excellent</v>
      </c>
      <c r="AD896" s="3">
        <v>1</v>
      </c>
      <c r="AE896" s="9" t="str">
        <f>VLOOKUP(AD896,Mapping!$E$16:$F$19,2,0)</f>
        <v>Very Dissatisfied</v>
      </c>
      <c r="AF896" s="3">
        <v>0</v>
      </c>
      <c r="AG896" s="3">
        <v>36</v>
      </c>
      <c r="AH896" s="3" t="str" cm="1">
        <f t="array" ref="AH896">_xlfn.IFS(HR_Analytics[[#This Row],[Total Working Years]]&lt;=2,"0-2",HR_Analytics[[#This Row],[Total Working Years]]&lt;=5,"2-5",HR_Analytics[[#This Row],[Total Working Years]]&lt;=10,"5-10",HR_Analytics[[#This Row],[Total Working Years]]&lt;=20,"10-20",HR_Analytics[[#This Row],[Total Working Years]]&lt;=40,"20-40")</f>
        <v>20-40</v>
      </c>
      <c r="AI896" s="3">
        <v>2</v>
      </c>
      <c r="AJ896" s="3">
        <v>3</v>
      </c>
      <c r="AK896" s="9" t="str">
        <f>VLOOKUP(AJ896,Mapping!$J$10:$K$13,2,0)</f>
        <v>Better</v>
      </c>
      <c r="AL896" s="3">
        <v>10</v>
      </c>
      <c r="AM896" s="3" t="str" cm="1">
        <f t="array" ref="AM896">_xlfn.IFS(HR_Analytics[[#This Row],[Years At Company]]&lt;=2,"0-2",HR_Analytics[[#This Row],[Years At Company]]&lt;=5,"2-5",HR_Analytics[[#This Row],[Years At Company]]&lt;=10,"5-10",HR_Analytics[[#This Row],[Years At Company]]&lt;=20,"10-20",HR_Analytics[[#This Row],[Years At Company]]&lt;=40,"20-40")</f>
        <v>5-10</v>
      </c>
      <c r="AN896" s="3">
        <v>9</v>
      </c>
      <c r="AO896" s="3" t="str" cm="1">
        <f t="array" ref="AO896">_xlfn.IFS(HR_Analytics[[#This Row],[Years In Current Role]]&lt;=2,"0-2",HR_Analytics[[#This Row],[Years In Current Role]]&lt;=5,"2-5",HR_Analytics[[#This Row],[Years In Current Role]]&lt;=10,"5-10",HR_Analytics[[#This Row],[Years In Current Role]]&lt;=15,"10-15",HR_Analytics[[#This Row],[Years In Current Role]]&gt;15,"Above 15")</f>
        <v>5-10</v>
      </c>
      <c r="AP896" s="3">
        <v>0</v>
      </c>
      <c r="AQ896" s="14" t="str" cm="1">
        <f t="array" ref="AQ896">_xlfn.IFS(HR_Analytics[[#This Row],[Years Since Last Promotion]]&lt;=2,"0-2",HR_Analytics[[#This Row],[Years Since Last Promotion]]&lt;=5,"2-5",HR_Analytics[[#This Row],[Years Since Last Promotion]]&lt;=10,"5-10",HR_Analytics[[#This Row],[Years Since Last Promotion]]&lt;=15,"10-15")</f>
        <v>0-2</v>
      </c>
      <c r="AR896" s="14">
        <v>9</v>
      </c>
      <c r="AS896" s="3" t="str" cm="1">
        <f t="array" ref="AS8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97" spans="1:45" x14ac:dyDescent="0.25">
      <c r="A897" s="12">
        <v>31</v>
      </c>
      <c r="B897" s="12" t="str" cm="1">
        <f t="array" ref="B897">_xlfn.IFS(HR_Analytics[[#This Row],[Age]]&lt;=30,"Below 30",HR_Analytics[[#This Row],[Age]]&lt;=40,"30-40",HR_Analytics[[#This Row],[Age]]&lt;=60,"40-60")</f>
        <v>30-40</v>
      </c>
      <c r="C897" s="9" t="s">
        <v>17</v>
      </c>
      <c r="D897" s="9" t="s">
        <v>11</v>
      </c>
      <c r="E897" s="9" t="s">
        <v>19</v>
      </c>
      <c r="F897" s="3">
        <v>11</v>
      </c>
      <c r="G897" s="3" t="str" cm="1">
        <f t="array" ref="G897">_xlfn.IFS(HR_Analytics[[#This Row],[Distance From Home]]&lt;=5,"1-5",HR_Analytics[[#This Row],[Distance From Home]]&lt;=10,"5-10",HR_Analytics[[#This Row],[Distance From Home]]&lt;=15,"10-15",HR_Analytics[[#This Row],[Distance From Home]]&lt;=20,"15-20",HR_Analytics[[#This Row],[Distance From Home]]&gt;20,"Above 20")</f>
        <v>10-15</v>
      </c>
      <c r="H897" s="3">
        <v>2</v>
      </c>
      <c r="I897" s="9" t="str">
        <f>VLOOKUP(H897,Mapping!$J$2:$K$6,2,0)</f>
        <v>College</v>
      </c>
      <c r="J897" s="9" t="s">
        <v>25</v>
      </c>
      <c r="K897" s="3">
        <v>1251</v>
      </c>
      <c r="L897" s="3">
        <v>3</v>
      </c>
      <c r="M897" s="9" t="str">
        <f>VLOOKUP(L897,Mapping!$A$2:$B$5,2,0)</f>
        <v>Neutral</v>
      </c>
      <c r="N897" s="9" t="s">
        <v>20</v>
      </c>
      <c r="O897" s="3">
        <v>3</v>
      </c>
      <c r="P897" s="9" t="str">
        <f>VLOOKUP(O897,Mapping!$A$9:$B$12,2,0)</f>
        <v>High</v>
      </c>
      <c r="Q897" s="3">
        <v>2</v>
      </c>
      <c r="R897" s="9" t="str">
        <f>VLOOKUP(Q897,Mapping!$A$16:$B$20,2,0)</f>
        <v>Junior</v>
      </c>
      <c r="S897" s="9" t="s">
        <v>28</v>
      </c>
      <c r="T897" s="3">
        <v>1</v>
      </c>
      <c r="U897" s="9" t="str">
        <f>VLOOKUP(T897,Mapping!$E$9:$F$12,2,0)</f>
        <v>Very Dissatisfied</v>
      </c>
      <c r="V897" s="9" t="s">
        <v>22</v>
      </c>
      <c r="W897" s="5">
        <v>6833</v>
      </c>
      <c r="X897" s="3">
        <v>1</v>
      </c>
      <c r="Y897" s="9" t="s">
        <v>10</v>
      </c>
      <c r="Z897" s="4">
        <v>12</v>
      </c>
      <c r="AA897" s="24">
        <f>HR_Analytics[[#This Row],[Salary Hike]]/100</f>
        <v>0.12</v>
      </c>
      <c r="AB897" s="3">
        <v>3</v>
      </c>
      <c r="AC897" s="9" t="str">
        <f>VLOOKUP(AB897,Mapping!$E$2:$F$3,2,0)</f>
        <v>Excellent</v>
      </c>
      <c r="AD897" s="3">
        <v>4</v>
      </c>
      <c r="AE897" s="9" t="str">
        <f>VLOOKUP(AD897,Mapping!$E$16:$F$19,2,0)</f>
        <v>Satisfied</v>
      </c>
      <c r="AF897" s="3">
        <v>0</v>
      </c>
      <c r="AG897" s="3">
        <v>6</v>
      </c>
      <c r="AH897" s="3" t="str" cm="1">
        <f t="array" ref="AH897">_xlfn.IFS(HR_Analytics[[#This Row],[Total Working Years]]&lt;=2,"0-2",HR_Analytics[[#This Row],[Total Working Years]]&lt;=5,"2-5",HR_Analytics[[#This Row],[Total Working Years]]&lt;=10,"5-10",HR_Analytics[[#This Row],[Total Working Years]]&lt;=20,"10-20",HR_Analytics[[#This Row],[Total Working Years]]&lt;=40,"20-40")</f>
        <v>5-10</v>
      </c>
      <c r="AI897" s="3">
        <v>2</v>
      </c>
      <c r="AJ897" s="3">
        <v>2</v>
      </c>
      <c r="AK897" s="9" t="str">
        <f>VLOOKUP(AJ897,Mapping!$J$10:$K$13,2,0)</f>
        <v>Good</v>
      </c>
      <c r="AL897" s="3">
        <v>6</v>
      </c>
      <c r="AM897" s="3" t="str" cm="1">
        <f t="array" ref="AM897">_xlfn.IFS(HR_Analytics[[#This Row],[Years At Company]]&lt;=2,"0-2",HR_Analytics[[#This Row],[Years At Company]]&lt;=5,"2-5",HR_Analytics[[#This Row],[Years At Company]]&lt;=10,"5-10",HR_Analytics[[#This Row],[Years At Company]]&lt;=20,"10-20",HR_Analytics[[#This Row],[Years At Company]]&lt;=40,"20-40")</f>
        <v>5-10</v>
      </c>
      <c r="AN897" s="3">
        <v>5</v>
      </c>
      <c r="AO897" s="3" t="str" cm="1">
        <f t="array" ref="AO897">_xlfn.IFS(HR_Analytics[[#This Row],[Years In Current Role]]&lt;=2,"0-2",HR_Analytics[[#This Row],[Years In Current Role]]&lt;=5,"2-5",HR_Analytics[[#This Row],[Years In Current Role]]&lt;=10,"5-10",HR_Analytics[[#This Row],[Years In Current Role]]&lt;=15,"10-15",HR_Analytics[[#This Row],[Years In Current Role]]&gt;15,"Above 15")</f>
        <v>2-5</v>
      </c>
      <c r="AP897" s="3">
        <v>0</v>
      </c>
      <c r="AQ897" s="14" t="str" cm="1">
        <f t="array" ref="AQ897">_xlfn.IFS(HR_Analytics[[#This Row],[Years Since Last Promotion]]&lt;=2,"0-2",HR_Analytics[[#This Row],[Years Since Last Promotion]]&lt;=5,"2-5",HR_Analytics[[#This Row],[Years Since Last Promotion]]&lt;=10,"5-10",HR_Analytics[[#This Row],[Years Since Last Promotion]]&lt;=15,"10-15")</f>
        <v>0-2</v>
      </c>
      <c r="AR897" s="14">
        <v>1</v>
      </c>
      <c r="AS897" s="3" t="str" cm="1">
        <f t="array" ref="AS8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898" spans="1:45" x14ac:dyDescent="0.25">
      <c r="A898" s="12">
        <v>31</v>
      </c>
      <c r="B898" s="12" t="str" cm="1">
        <f t="array" ref="B898">_xlfn.IFS(HR_Analytics[[#This Row],[Age]]&lt;=30,"Below 30",HR_Analytics[[#This Row],[Age]]&lt;=40,"30-40",HR_Analytics[[#This Row],[Age]]&lt;=60,"40-60")</f>
        <v>30-40</v>
      </c>
      <c r="C898" s="9" t="s">
        <v>17</v>
      </c>
      <c r="D898" s="9" t="s">
        <v>11</v>
      </c>
      <c r="E898" s="9" t="s">
        <v>19</v>
      </c>
      <c r="F898" s="3">
        <v>24</v>
      </c>
      <c r="G898" s="3" t="str" cm="1">
        <f t="array" ref="G898">_xlfn.IFS(HR_Analytics[[#This Row],[Distance From Home]]&lt;=5,"1-5",HR_Analytics[[#This Row],[Distance From Home]]&lt;=10,"5-10",HR_Analytics[[#This Row],[Distance From Home]]&lt;=15,"10-15",HR_Analytics[[#This Row],[Distance From Home]]&lt;=20,"15-20",HR_Analytics[[#This Row],[Distance From Home]]&gt;20,"Above 20")</f>
        <v>Above 20</v>
      </c>
      <c r="H898" s="3">
        <v>3</v>
      </c>
      <c r="I898" s="9" t="str">
        <f>VLOOKUP(H898,Mapping!$J$2:$K$6,2,0)</f>
        <v>Bachelors</v>
      </c>
      <c r="J898" s="9" t="s">
        <v>25</v>
      </c>
      <c r="K898" s="3">
        <v>1252</v>
      </c>
      <c r="L898" s="3">
        <v>3</v>
      </c>
      <c r="M898" s="9" t="str">
        <f>VLOOKUP(L898,Mapping!$A$2:$B$5,2,0)</f>
        <v>Neutral</v>
      </c>
      <c r="N898" s="9" t="s">
        <v>14</v>
      </c>
      <c r="O898" s="3">
        <v>2</v>
      </c>
      <c r="P898" s="9" t="str">
        <f>VLOOKUP(O898,Mapping!$A$9:$B$12,2,0)</f>
        <v>Medium</v>
      </c>
      <c r="Q898" s="3">
        <v>2</v>
      </c>
      <c r="R898" s="9" t="str">
        <f>VLOOKUP(Q898,Mapping!$A$16:$B$20,2,0)</f>
        <v>Junior</v>
      </c>
      <c r="S898" s="9" t="s">
        <v>28</v>
      </c>
      <c r="T898" s="3">
        <v>1</v>
      </c>
      <c r="U898" s="9" t="str">
        <f>VLOOKUP(T898,Mapping!$E$9:$F$12,2,0)</f>
        <v>Very Dissatisfied</v>
      </c>
      <c r="V898" s="9" t="s">
        <v>16</v>
      </c>
      <c r="W898" s="5">
        <v>6812</v>
      </c>
      <c r="X898" s="3">
        <v>1</v>
      </c>
      <c r="Y898" s="9" t="s">
        <v>17</v>
      </c>
      <c r="Z898" s="4">
        <v>19</v>
      </c>
      <c r="AA898" s="24">
        <f>HR_Analytics[[#This Row],[Salary Hike]]/100</f>
        <v>0.19</v>
      </c>
      <c r="AB898" s="3">
        <v>3</v>
      </c>
      <c r="AC898" s="9" t="str">
        <f>VLOOKUP(AB898,Mapping!$E$2:$F$3,2,0)</f>
        <v>Excellent</v>
      </c>
      <c r="AD898" s="3">
        <v>2</v>
      </c>
      <c r="AE898" s="9" t="str">
        <f>VLOOKUP(AD898,Mapping!$E$16:$F$19,2,0)</f>
        <v>Dissatisfied</v>
      </c>
      <c r="AF898" s="3">
        <v>0</v>
      </c>
      <c r="AG898" s="3">
        <v>10</v>
      </c>
      <c r="AH898" s="3" t="str" cm="1">
        <f t="array" ref="AH898">_xlfn.IFS(HR_Analytics[[#This Row],[Total Working Years]]&lt;=2,"0-2",HR_Analytics[[#This Row],[Total Working Years]]&lt;=5,"2-5",HR_Analytics[[#This Row],[Total Working Years]]&lt;=10,"5-10",HR_Analytics[[#This Row],[Total Working Years]]&lt;=20,"10-20",HR_Analytics[[#This Row],[Total Working Years]]&lt;=40,"20-40")</f>
        <v>5-10</v>
      </c>
      <c r="AI898" s="3">
        <v>2</v>
      </c>
      <c r="AJ898" s="3">
        <v>3</v>
      </c>
      <c r="AK898" s="9" t="str">
        <f>VLOOKUP(AJ898,Mapping!$J$10:$K$13,2,0)</f>
        <v>Better</v>
      </c>
      <c r="AL898" s="3">
        <v>10</v>
      </c>
      <c r="AM898" s="3" t="str" cm="1">
        <f t="array" ref="AM898">_xlfn.IFS(HR_Analytics[[#This Row],[Years At Company]]&lt;=2,"0-2",HR_Analytics[[#This Row],[Years At Company]]&lt;=5,"2-5",HR_Analytics[[#This Row],[Years At Company]]&lt;=10,"5-10",HR_Analytics[[#This Row],[Years At Company]]&lt;=20,"10-20",HR_Analytics[[#This Row],[Years At Company]]&lt;=40,"20-40")</f>
        <v>5-10</v>
      </c>
      <c r="AN898" s="3">
        <v>9</v>
      </c>
      <c r="AO898" s="3" t="str" cm="1">
        <f t="array" ref="AO898">_xlfn.IFS(HR_Analytics[[#This Row],[Years In Current Role]]&lt;=2,"0-2",HR_Analytics[[#This Row],[Years In Current Role]]&lt;=5,"2-5",HR_Analytics[[#This Row],[Years In Current Role]]&lt;=10,"5-10",HR_Analytics[[#This Row],[Years In Current Role]]&lt;=15,"10-15",HR_Analytics[[#This Row],[Years In Current Role]]&gt;15,"Above 15")</f>
        <v>5-10</v>
      </c>
      <c r="AP898" s="3">
        <v>1</v>
      </c>
      <c r="AQ898" s="14" t="str" cm="1">
        <f t="array" ref="AQ898">_xlfn.IFS(HR_Analytics[[#This Row],[Years Since Last Promotion]]&lt;=2,"0-2",HR_Analytics[[#This Row],[Years Since Last Promotion]]&lt;=5,"2-5",HR_Analytics[[#This Row],[Years Since Last Promotion]]&lt;=10,"5-10",HR_Analytics[[#This Row],[Years Since Last Promotion]]&lt;=15,"10-15")</f>
        <v>0-2</v>
      </c>
      <c r="AR898" s="14">
        <v>8</v>
      </c>
      <c r="AS898" s="3" t="str" cm="1">
        <f t="array" ref="AS8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899" spans="1:45" x14ac:dyDescent="0.25">
      <c r="A899" s="12">
        <v>59</v>
      </c>
      <c r="B899" s="12" t="str" cm="1">
        <f t="array" ref="B899">_xlfn.IFS(HR_Analytics[[#This Row],[Age]]&lt;=30,"Below 30",HR_Analytics[[#This Row],[Age]]&lt;=40,"30-40",HR_Analytics[[#This Row],[Age]]&lt;=60,"40-60")</f>
        <v>40-60</v>
      </c>
      <c r="C899" s="9" t="s">
        <v>17</v>
      </c>
      <c r="D899" s="9" t="s">
        <v>11</v>
      </c>
      <c r="E899" s="9" t="s">
        <v>12</v>
      </c>
      <c r="F899" s="3">
        <v>3</v>
      </c>
      <c r="G899" s="3" t="str" cm="1">
        <f t="array" ref="G899">_xlfn.IFS(HR_Analytics[[#This Row],[Distance From Home]]&lt;=5,"1-5",HR_Analytics[[#This Row],[Distance From Home]]&lt;=10,"5-10",HR_Analytics[[#This Row],[Distance From Home]]&lt;=15,"10-15",HR_Analytics[[#This Row],[Distance From Home]]&lt;=20,"15-20",HR_Analytics[[#This Row],[Distance From Home]]&gt;20,"Above 20")</f>
        <v>1-5</v>
      </c>
      <c r="H899" s="3">
        <v>3</v>
      </c>
      <c r="I899" s="9" t="str">
        <f>VLOOKUP(H899,Mapping!$J$2:$K$6,2,0)</f>
        <v>Bachelors</v>
      </c>
      <c r="J899" s="9" t="s">
        <v>13</v>
      </c>
      <c r="K899" s="3">
        <v>1254</v>
      </c>
      <c r="L899" s="3">
        <v>3</v>
      </c>
      <c r="M899" s="9" t="str">
        <f>VLOOKUP(L899,Mapping!$A$2:$B$5,2,0)</f>
        <v>Neutral</v>
      </c>
      <c r="N899" s="9" t="s">
        <v>14</v>
      </c>
      <c r="O899" s="3">
        <v>2</v>
      </c>
      <c r="P899" s="9" t="str">
        <f>VLOOKUP(O899,Mapping!$A$9:$B$12,2,0)</f>
        <v>Medium</v>
      </c>
      <c r="Q899" s="3">
        <v>2</v>
      </c>
      <c r="R899" s="9" t="str">
        <f>VLOOKUP(Q899,Mapping!$A$16:$B$20,2,0)</f>
        <v>Junior</v>
      </c>
      <c r="S899" s="9" t="s">
        <v>15</v>
      </c>
      <c r="T899" s="3">
        <v>4</v>
      </c>
      <c r="U899" s="9" t="str">
        <f>VLOOKUP(T899,Mapping!$E$9:$F$12,2,0)</f>
        <v>Satisfied</v>
      </c>
      <c r="V899" s="9" t="s">
        <v>16</v>
      </c>
      <c r="W899" s="5">
        <v>5171</v>
      </c>
      <c r="X899" s="3">
        <v>5</v>
      </c>
      <c r="Y899" s="9" t="s">
        <v>17</v>
      </c>
      <c r="Z899" s="4">
        <v>17</v>
      </c>
      <c r="AA899" s="24">
        <f>HR_Analytics[[#This Row],[Salary Hike]]/100</f>
        <v>0.17</v>
      </c>
      <c r="AB899" s="3">
        <v>3</v>
      </c>
      <c r="AC899" s="9" t="str">
        <f>VLOOKUP(AB899,Mapping!$E$2:$F$3,2,0)</f>
        <v>Excellent</v>
      </c>
      <c r="AD899" s="3">
        <v>4</v>
      </c>
      <c r="AE899" s="9" t="str">
        <f>VLOOKUP(AD899,Mapping!$E$16:$F$19,2,0)</f>
        <v>Satisfied</v>
      </c>
      <c r="AF899" s="3">
        <v>0</v>
      </c>
      <c r="AG899" s="3">
        <v>13</v>
      </c>
      <c r="AH899" s="3" t="str" cm="1">
        <f t="array" ref="AH899">_xlfn.IFS(HR_Analytics[[#This Row],[Total Working Years]]&lt;=2,"0-2",HR_Analytics[[#This Row],[Total Working Years]]&lt;=5,"2-5",HR_Analytics[[#This Row],[Total Working Years]]&lt;=10,"5-10",HR_Analytics[[#This Row],[Total Working Years]]&lt;=20,"10-20",HR_Analytics[[#This Row],[Total Working Years]]&lt;=40,"20-40")</f>
        <v>10-20</v>
      </c>
      <c r="AI899" s="3">
        <v>2</v>
      </c>
      <c r="AJ899" s="3">
        <v>3</v>
      </c>
      <c r="AK899" s="9" t="str">
        <f>VLOOKUP(AJ899,Mapping!$J$10:$K$13,2,0)</f>
        <v>Better</v>
      </c>
      <c r="AL899" s="3">
        <v>6</v>
      </c>
      <c r="AM899" s="3" t="str" cm="1">
        <f t="array" ref="AM899">_xlfn.IFS(HR_Analytics[[#This Row],[Years At Company]]&lt;=2,"0-2",HR_Analytics[[#This Row],[Years At Company]]&lt;=5,"2-5",HR_Analytics[[#This Row],[Years At Company]]&lt;=10,"5-10",HR_Analytics[[#This Row],[Years At Company]]&lt;=20,"10-20",HR_Analytics[[#This Row],[Years At Company]]&lt;=40,"20-40")</f>
        <v>5-10</v>
      </c>
      <c r="AN899" s="3">
        <v>1</v>
      </c>
      <c r="AO899" s="3" t="str" cm="1">
        <f t="array" ref="AO899">_xlfn.IFS(HR_Analytics[[#This Row],[Years In Current Role]]&lt;=2,"0-2",HR_Analytics[[#This Row],[Years In Current Role]]&lt;=5,"2-5",HR_Analytics[[#This Row],[Years In Current Role]]&lt;=10,"5-10",HR_Analytics[[#This Row],[Years In Current Role]]&lt;=15,"10-15",HR_Analytics[[#This Row],[Years In Current Role]]&gt;15,"Above 15")</f>
        <v>0-2</v>
      </c>
      <c r="AP899" s="3">
        <v>0</v>
      </c>
      <c r="AQ899" s="14" t="str" cm="1">
        <f t="array" ref="AQ899">_xlfn.IFS(HR_Analytics[[#This Row],[Years Since Last Promotion]]&lt;=2,"0-2",HR_Analytics[[#This Row],[Years Since Last Promotion]]&lt;=5,"2-5",HR_Analytics[[#This Row],[Years Since Last Promotion]]&lt;=10,"5-10",HR_Analytics[[#This Row],[Years Since Last Promotion]]&lt;=15,"10-15")</f>
        <v>0-2</v>
      </c>
      <c r="AR899" s="14">
        <v>5</v>
      </c>
      <c r="AS899" s="3" t="str" cm="1">
        <f t="array" ref="AS8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00" spans="1:45" x14ac:dyDescent="0.25">
      <c r="A900" s="12">
        <v>43</v>
      </c>
      <c r="B900" s="12" t="str" cm="1">
        <f t="array" ref="B900">_xlfn.IFS(HR_Analytics[[#This Row],[Age]]&lt;=30,"Below 30",HR_Analytics[[#This Row],[Age]]&lt;=40,"30-40",HR_Analytics[[#This Row],[Age]]&lt;=60,"40-60")</f>
        <v>40-60</v>
      </c>
      <c r="C900" s="9" t="s">
        <v>17</v>
      </c>
      <c r="D900" s="9" t="s">
        <v>11</v>
      </c>
      <c r="E900" s="9" t="s">
        <v>19</v>
      </c>
      <c r="F900" s="3">
        <v>3</v>
      </c>
      <c r="G900" s="3" t="str" cm="1">
        <f t="array" ref="G900">_xlfn.IFS(HR_Analytics[[#This Row],[Distance From Home]]&lt;=5,"1-5",HR_Analytics[[#This Row],[Distance From Home]]&lt;=10,"5-10",HR_Analytics[[#This Row],[Distance From Home]]&lt;=15,"10-15",HR_Analytics[[#This Row],[Distance From Home]]&lt;=20,"15-20",HR_Analytics[[#This Row],[Distance From Home]]&gt;20,"Above 20")</f>
        <v>1-5</v>
      </c>
      <c r="H900" s="3">
        <v>3</v>
      </c>
      <c r="I900" s="9" t="str">
        <f>VLOOKUP(H900,Mapping!$J$2:$K$6,2,0)</f>
        <v>Bachelors</v>
      </c>
      <c r="J900" s="9" t="s">
        <v>13</v>
      </c>
      <c r="K900" s="3">
        <v>1255</v>
      </c>
      <c r="L900" s="3">
        <v>3</v>
      </c>
      <c r="M900" s="9" t="str">
        <f>VLOOKUP(L900,Mapping!$A$2:$B$5,2,0)</f>
        <v>Neutral</v>
      </c>
      <c r="N900" s="9" t="s">
        <v>20</v>
      </c>
      <c r="O900" s="3">
        <v>1</v>
      </c>
      <c r="P900" s="9" t="str">
        <f>VLOOKUP(O900,Mapping!$A$9:$B$12,2,0)</f>
        <v>Low</v>
      </c>
      <c r="Q900" s="3">
        <v>5</v>
      </c>
      <c r="R900" s="9" t="str">
        <f>VLOOKUP(Q900,Mapping!$A$16:$B$20,2,0)</f>
        <v>Executive</v>
      </c>
      <c r="S900" s="9" t="s">
        <v>32</v>
      </c>
      <c r="T900" s="3">
        <v>4</v>
      </c>
      <c r="U900" s="9" t="str">
        <f>VLOOKUP(T900,Mapping!$E$9:$F$12,2,0)</f>
        <v>Satisfied</v>
      </c>
      <c r="V900" s="9" t="s">
        <v>22</v>
      </c>
      <c r="W900" s="5">
        <v>19740</v>
      </c>
      <c r="X900" s="3">
        <v>3</v>
      </c>
      <c r="Y900" s="9" t="s">
        <v>17</v>
      </c>
      <c r="Z900" s="4">
        <v>14</v>
      </c>
      <c r="AA900" s="24">
        <f>HR_Analytics[[#This Row],[Salary Hike]]/100</f>
        <v>0.14000000000000001</v>
      </c>
      <c r="AB900" s="3">
        <v>3</v>
      </c>
      <c r="AC900" s="9" t="str">
        <f>VLOOKUP(AB900,Mapping!$E$2:$F$3,2,0)</f>
        <v>Excellent</v>
      </c>
      <c r="AD900" s="3">
        <v>2</v>
      </c>
      <c r="AE900" s="9" t="str">
        <f>VLOOKUP(AD900,Mapping!$E$16:$F$19,2,0)</f>
        <v>Dissatisfied</v>
      </c>
      <c r="AF900" s="3">
        <v>1</v>
      </c>
      <c r="AG900" s="3">
        <v>25</v>
      </c>
      <c r="AH900" s="3" t="str" cm="1">
        <f t="array" ref="AH900">_xlfn.IFS(HR_Analytics[[#This Row],[Total Working Years]]&lt;=2,"0-2",HR_Analytics[[#This Row],[Total Working Years]]&lt;=5,"2-5",HR_Analytics[[#This Row],[Total Working Years]]&lt;=10,"5-10",HR_Analytics[[#This Row],[Total Working Years]]&lt;=20,"10-20",HR_Analytics[[#This Row],[Total Working Years]]&lt;=40,"20-40")</f>
        <v>20-40</v>
      </c>
      <c r="AI900" s="3">
        <v>2</v>
      </c>
      <c r="AJ900" s="3">
        <v>3</v>
      </c>
      <c r="AK900" s="9" t="str">
        <f>VLOOKUP(AJ900,Mapping!$J$10:$K$13,2,0)</f>
        <v>Better</v>
      </c>
      <c r="AL900" s="3">
        <v>8</v>
      </c>
      <c r="AM900" s="3" t="str" cm="1">
        <f t="array" ref="AM900">_xlfn.IFS(HR_Analytics[[#This Row],[Years At Company]]&lt;=2,"0-2",HR_Analytics[[#This Row],[Years At Company]]&lt;=5,"2-5",HR_Analytics[[#This Row],[Years At Company]]&lt;=10,"5-10",HR_Analytics[[#This Row],[Years At Company]]&lt;=20,"10-20",HR_Analytics[[#This Row],[Years At Company]]&lt;=40,"20-40")</f>
        <v>5-10</v>
      </c>
      <c r="AN900" s="3">
        <v>7</v>
      </c>
      <c r="AO900" s="3" t="str" cm="1">
        <f t="array" ref="AO900">_xlfn.IFS(HR_Analytics[[#This Row],[Years In Current Role]]&lt;=2,"0-2",HR_Analytics[[#This Row],[Years In Current Role]]&lt;=5,"2-5",HR_Analytics[[#This Row],[Years In Current Role]]&lt;=10,"5-10",HR_Analytics[[#This Row],[Years In Current Role]]&lt;=15,"10-15",HR_Analytics[[#This Row],[Years In Current Role]]&gt;15,"Above 15")</f>
        <v>5-10</v>
      </c>
      <c r="AP900" s="3">
        <v>0</v>
      </c>
      <c r="AQ900" s="14" t="str" cm="1">
        <f t="array" ref="AQ900">_xlfn.IFS(HR_Analytics[[#This Row],[Years Since Last Promotion]]&lt;=2,"0-2",HR_Analytics[[#This Row],[Years Since Last Promotion]]&lt;=5,"2-5",HR_Analytics[[#This Row],[Years Since Last Promotion]]&lt;=10,"5-10",HR_Analytics[[#This Row],[Years Since Last Promotion]]&lt;=15,"10-15")</f>
        <v>0-2</v>
      </c>
      <c r="AR900" s="14">
        <v>7</v>
      </c>
      <c r="AS900" s="3" t="str" cm="1">
        <f t="array" ref="AS9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01" spans="1:45" x14ac:dyDescent="0.25">
      <c r="A901" s="12">
        <v>49</v>
      </c>
      <c r="B901" s="12" t="str" cm="1">
        <f t="array" ref="B901">_xlfn.IFS(HR_Analytics[[#This Row],[Age]]&lt;=30,"Below 30",HR_Analytics[[#This Row],[Age]]&lt;=40,"30-40",HR_Analytics[[#This Row],[Age]]&lt;=60,"40-60")</f>
        <v>40-60</v>
      </c>
      <c r="C901" s="9" t="s">
        <v>17</v>
      </c>
      <c r="D901" s="9" t="s">
        <v>11</v>
      </c>
      <c r="E901" s="9" t="s">
        <v>19</v>
      </c>
      <c r="F901" s="3">
        <v>4</v>
      </c>
      <c r="G901" s="3" t="str" cm="1">
        <f t="array" ref="G901">_xlfn.IFS(HR_Analytics[[#This Row],[Distance From Home]]&lt;=5,"1-5",HR_Analytics[[#This Row],[Distance From Home]]&lt;=10,"5-10",HR_Analytics[[#This Row],[Distance From Home]]&lt;=15,"10-15",HR_Analytics[[#This Row],[Distance From Home]]&lt;=20,"15-20",HR_Analytics[[#This Row],[Distance From Home]]&gt;20,"Above 20")</f>
        <v>1-5</v>
      </c>
      <c r="H901" s="3">
        <v>2</v>
      </c>
      <c r="I901" s="9" t="str">
        <f>VLOOKUP(H901,Mapping!$J$2:$K$6,2,0)</f>
        <v>College</v>
      </c>
      <c r="J901" s="9" t="s">
        <v>25</v>
      </c>
      <c r="K901" s="3">
        <v>1256</v>
      </c>
      <c r="L901" s="3">
        <v>1</v>
      </c>
      <c r="M901" s="9" t="str">
        <f>VLOOKUP(L901,Mapping!$A$2:$B$5,2,0)</f>
        <v>Very Dissatisfied</v>
      </c>
      <c r="N901" s="9" t="s">
        <v>20</v>
      </c>
      <c r="O901" s="3">
        <v>2</v>
      </c>
      <c r="P901" s="9" t="str">
        <f>VLOOKUP(O901,Mapping!$A$9:$B$12,2,0)</f>
        <v>Medium</v>
      </c>
      <c r="Q901" s="3">
        <v>5</v>
      </c>
      <c r="R901" s="9" t="str">
        <f>VLOOKUP(Q901,Mapping!$A$16:$B$20,2,0)</f>
        <v>Executive</v>
      </c>
      <c r="S901" s="9" t="s">
        <v>30</v>
      </c>
      <c r="T901" s="3">
        <v>3</v>
      </c>
      <c r="U901" s="9" t="str">
        <f>VLOOKUP(T901,Mapping!$E$9:$F$12,2,0)</f>
        <v>Neutral</v>
      </c>
      <c r="V901" s="9" t="s">
        <v>22</v>
      </c>
      <c r="W901" s="5">
        <v>18711</v>
      </c>
      <c r="X901" s="3">
        <v>2</v>
      </c>
      <c r="Y901" s="9" t="s">
        <v>17</v>
      </c>
      <c r="Z901" s="4">
        <v>13</v>
      </c>
      <c r="AA901" s="24">
        <f>HR_Analytics[[#This Row],[Salary Hike]]/100</f>
        <v>0.13</v>
      </c>
      <c r="AB901" s="3">
        <v>3</v>
      </c>
      <c r="AC901" s="9" t="str">
        <f>VLOOKUP(AB901,Mapping!$E$2:$F$3,2,0)</f>
        <v>Excellent</v>
      </c>
      <c r="AD901" s="3">
        <v>3</v>
      </c>
      <c r="AE901" s="9" t="str">
        <f>VLOOKUP(AD901,Mapping!$E$16:$F$19,2,0)</f>
        <v>Neutral</v>
      </c>
      <c r="AF901" s="3">
        <v>1</v>
      </c>
      <c r="AG901" s="3">
        <v>23</v>
      </c>
      <c r="AH901" s="3" t="str" cm="1">
        <f t="array" ref="AH901">_xlfn.IFS(HR_Analytics[[#This Row],[Total Working Years]]&lt;=2,"0-2",HR_Analytics[[#This Row],[Total Working Years]]&lt;=5,"2-5",HR_Analytics[[#This Row],[Total Working Years]]&lt;=10,"5-10",HR_Analytics[[#This Row],[Total Working Years]]&lt;=20,"10-20",HR_Analytics[[#This Row],[Total Working Years]]&lt;=40,"20-40")</f>
        <v>20-40</v>
      </c>
      <c r="AI901" s="3">
        <v>2</v>
      </c>
      <c r="AJ901" s="3">
        <v>4</v>
      </c>
      <c r="AK901" s="9" t="str">
        <f>VLOOKUP(AJ901,Mapping!$J$10:$K$13,2,0)</f>
        <v>Best</v>
      </c>
      <c r="AL901" s="3">
        <v>1</v>
      </c>
      <c r="AM901" s="3" t="str" cm="1">
        <f t="array" ref="AM901">_xlfn.IFS(HR_Analytics[[#This Row],[Years At Company]]&lt;=2,"0-2",HR_Analytics[[#This Row],[Years At Company]]&lt;=5,"2-5",HR_Analytics[[#This Row],[Years At Company]]&lt;=10,"5-10",HR_Analytics[[#This Row],[Years At Company]]&lt;=20,"10-20",HR_Analytics[[#This Row],[Years At Company]]&lt;=40,"20-40")</f>
        <v>0-2</v>
      </c>
      <c r="AN901" s="3">
        <v>0</v>
      </c>
      <c r="AO901" s="3" t="str" cm="1">
        <f t="array" ref="AO901">_xlfn.IFS(HR_Analytics[[#This Row],[Years In Current Role]]&lt;=2,"0-2",HR_Analytics[[#This Row],[Years In Current Role]]&lt;=5,"2-5",HR_Analytics[[#This Row],[Years In Current Role]]&lt;=10,"5-10",HR_Analytics[[#This Row],[Years In Current Role]]&lt;=15,"10-15",HR_Analytics[[#This Row],[Years In Current Role]]&gt;15,"Above 15")</f>
        <v>0-2</v>
      </c>
      <c r="AP901" s="3">
        <v>0</v>
      </c>
      <c r="AQ901" s="14" t="str" cm="1">
        <f t="array" ref="AQ901">_xlfn.IFS(HR_Analytics[[#This Row],[Years Since Last Promotion]]&lt;=2,"0-2",HR_Analytics[[#This Row],[Years Since Last Promotion]]&lt;=5,"2-5",HR_Analytics[[#This Row],[Years Since Last Promotion]]&lt;=10,"5-10",HR_Analytics[[#This Row],[Years Since Last Promotion]]&lt;=15,"10-15")</f>
        <v>0-2</v>
      </c>
      <c r="AR901" s="14">
        <v>0</v>
      </c>
      <c r="AS901" s="3" t="str" cm="1">
        <f t="array" ref="AS9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02" spans="1:45" x14ac:dyDescent="0.25">
      <c r="A902" s="12">
        <v>36</v>
      </c>
      <c r="B902" s="12" t="str" cm="1">
        <f t="array" ref="B902">_xlfn.IFS(HR_Analytics[[#This Row],[Age]]&lt;=30,"Below 30",HR_Analytics[[#This Row],[Age]]&lt;=40,"30-40",HR_Analytics[[#This Row],[Age]]&lt;=60,"40-60")</f>
        <v>30-40</v>
      </c>
      <c r="C902" s="9" t="s">
        <v>17</v>
      </c>
      <c r="D902" s="9" t="s">
        <v>18</v>
      </c>
      <c r="E902" s="9" t="s">
        <v>19</v>
      </c>
      <c r="F902" s="3">
        <v>3</v>
      </c>
      <c r="G902" s="3" t="str" cm="1">
        <f t="array" ref="G902">_xlfn.IFS(HR_Analytics[[#This Row],[Distance From Home]]&lt;=5,"1-5",HR_Analytics[[#This Row],[Distance From Home]]&lt;=10,"5-10",HR_Analytics[[#This Row],[Distance From Home]]&lt;=15,"10-15",HR_Analytics[[#This Row],[Distance From Home]]&lt;=20,"15-20",HR_Analytics[[#This Row],[Distance From Home]]&gt;20,"Above 20")</f>
        <v>1-5</v>
      </c>
      <c r="H902" s="3">
        <v>3</v>
      </c>
      <c r="I902" s="9" t="str">
        <f>VLOOKUP(H902,Mapping!$J$2:$K$6,2,0)</f>
        <v>Bachelors</v>
      </c>
      <c r="J902" s="9" t="s">
        <v>34</v>
      </c>
      <c r="K902" s="3">
        <v>1257</v>
      </c>
      <c r="L902" s="3">
        <v>3</v>
      </c>
      <c r="M902" s="9" t="str">
        <f>VLOOKUP(L902,Mapping!$A$2:$B$5,2,0)</f>
        <v>Neutral</v>
      </c>
      <c r="N902" s="9" t="s">
        <v>20</v>
      </c>
      <c r="O902" s="3">
        <v>3</v>
      </c>
      <c r="P902" s="9" t="str">
        <f>VLOOKUP(O902,Mapping!$A$9:$B$12,2,0)</f>
        <v>High</v>
      </c>
      <c r="Q902" s="3">
        <v>1</v>
      </c>
      <c r="R902" s="9" t="str">
        <f>VLOOKUP(Q902,Mapping!$A$16:$B$20,2,0)</f>
        <v>Entry Level</v>
      </c>
      <c r="S902" s="9" t="s">
        <v>21</v>
      </c>
      <c r="T902" s="3">
        <v>2</v>
      </c>
      <c r="U902" s="9" t="str">
        <f>VLOOKUP(T902,Mapping!$E$9:$F$12,2,0)</f>
        <v>Dissatisfied</v>
      </c>
      <c r="V902" s="9" t="s">
        <v>22</v>
      </c>
      <c r="W902" s="5">
        <v>3692</v>
      </c>
      <c r="X902" s="3">
        <v>1</v>
      </c>
      <c r="Y902" s="9" t="s">
        <v>17</v>
      </c>
      <c r="Z902" s="4">
        <v>12</v>
      </c>
      <c r="AA902" s="24">
        <f>HR_Analytics[[#This Row],[Salary Hike]]/100</f>
        <v>0.12</v>
      </c>
      <c r="AB902" s="3">
        <v>3</v>
      </c>
      <c r="AC902" s="9" t="str">
        <f>VLOOKUP(AB902,Mapping!$E$2:$F$3,2,0)</f>
        <v>Excellent</v>
      </c>
      <c r="AD902" s="3">
        <v>3</v>
      </c>
      <c r="AE902" s="9" t="str">
        <f>VLOOKUP(AD902,Mapping!$E$16:$F$19,2,0)</f>
        <v>Neutral</v>
      </c>
      <c r="AF902" s="3">
        <v>0</v>
      </c>
      <c r="AG902" s="3">
        <v>12</v>
      </c>
      <c r="AH902" s="3" t="str" cm="1">
        <f t="array" ref="AH902">_xlfn.IFS(HR_Analytics[[#This Row],[Total Working Years]]&lt;=2,"0-2",HR_Analytics[[#This Row],[Total Working Years]]&lt;=5,"2-5",HR_Analytics[[#This Row],[Total Working Years]]&lt;=10,"5-10",HR_Analytics[[#This Row],[Total Working Years]]&lt;=20,"10-20",HR_Analytics[[#This Row],[Total Working Years]]&lt;=40,"20-40")</f>
        <v>10-20</v>
      </c>
      <c r="AI902" s="3">
        <v>2</v>
      </c>
      <c r="AJ902" s="3">
        <v>2</v>
      </c>
      <c r="AK902" s="9" t="str">
        <f>VLOOKUP(AJ902,Mapping!$J$10:$K$13,2,0)</f>
        <v>Good</v>
      </c>
      <c r="AL902" s="3">
        <v>11</v>
      </c>
      <c r="AM902" s="3" t="str" cm="1">
        <f t="array" ref="AM902">_xlfn.IFS(HR_Analytics[[#This Row],[Years At Company]]&lt;=2,"0-2",HR_Analytics[[#This Row],[Years At Company]]&lt;=5,"2-5",HR_Analytics[[#This Row],[Years At Company]]&lt;=10,"5-10",HR_Analytics[[#This Row],[Years At Company]]&lt;=20,"10-20",HR_Analytics[[#This Row],[Years At Company]]&lt;=40,"20-40")</f>
        <v>10-20</v>
      </c>
      <c r="AN902" s="3">
        <v>10</v>
      </c>
      <c r="AO902" s="3" t="str" cm="1">
        <f t="array" ref="AO902">_xlfn.IFS(HR_Analytics[[#This Row],[Years In Current Role]]&lt;=2,"0-2",HR_Analytics[[#This Row],[Years In Current Role]]&lt;=5,"2-5",HR_Analytics[[#This Row],[Years In Current Role]]&lt;=10,"5-10",HR_Analytics[[#This Row],[Years In Current Role]]&lt;=15,"10-15",HR_Analytics[[#This Row],[Years In Current Role]]&gt;15,"Above 15")</f>
        <v>5-10</v>
      </c>
      <c r="AP902" s="3">
        <v>0</v>
      </c>
      <c r="AQ902" s="14" t="str" cm="1">
        <f t="array" ref="AQ902">_xlfn.IFS(HR_Analytics[[#This Row],[Years Since Last Promotion]]&lt;=2,"0-2",HR_Analytics[[#This Row],[Years Since Last Promotion]]&lt;=5,"2-5",HR_Analytics[[#This Row],[Years Since Last Promotion]]&lt;=10,"5-10",HR_Analytics[[#This Row],[Years Since Last Promotion]]&lt;=15,"10-15")</f>
        <v>0-2</v>
      </c>
      <c r="AR902" s="14">
        <v>7</v>
      </c>
      <c r="AS902" s="3" t="str" cm="1">
        <f t="array" ref="AS9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03" spans="1:45" x14ac:dyDescent="0.25">
      <c r="A903" s="12">
        <v>48</v>
      </c>
      <c r="B903" s="12" t="str" cm="1">
        <f t="array" ref="B903">_xlfn.IFS(HR_Analytics[[#This Row],[Age]]&lt;=30,"Below 30",HR_Analytics[[#This Row],[Age]]&lt;=40,"30-40",HR_Analytics[[#This Row],[Age]]&lt;=60,"40-60")</f>
        <v>40-60</v>
      </c>
      <c r="C903" s="9" t="s">
        <v>17</v>
      </c>
      <c r="D903" s="9" t="s">
        <v>11</v>
      </c>
      <c r="E903" s="9" t="s">
        <v>19</v>
      </c>
      <c r="F903" s="3">
        <v>2</v>
      </c>
      <c r="G903" s="3" t="str" cm="1">
        <f t="array" ref="G903">_xlfn.IFS(HR_Analytics[[#This Row],[Distance From Home]]&lt;=5,"1-5",HR_Analytics[[#This Row],[Distance From Home]]&lt;=10,"5-10",HR_Analytics[[#This Row],[Distance From Home]]&lt;=15,"10-15",HR_Analytics[[#This Row],[Distance From Home]]&lt;=20,"15-20",HR_Analytics[[#This Row],[Distance From Home]]&gt;20,"Above 20")</f>
        <v>1-5</v>
      </c>
      <c r="H903" s="3">
        <v>2</v>
      </c>
      <c r="I903" s="9" t="str">
        <f>VLOOKUP(H903,Mapping!$J$2:$K$6,2,0)</f>
        <v>College</v>
      </c>
      <c r="J903" s="9" t="s">
        <v>34</v>
      </c>
      <c r="K903" s="3">
        <v>1258</v>
      </c>
      <c r="L903" s="3">
        <v>4</v>
      </c>
      <c r="M903" s="9" t="str">
        <f>VLOOKUP(L903,Mapping!$A$2:$B$5,2,0)</f>
        <v>Satisfied</v>
      </c>
      <c r="N903" s="9" t="s">
        <v>20</v>
      </c>
      <c r="O903" s="3">
        <v>4</v>
      </c>
      <c r="P903" s="9" t="str">
        <f>VLOOKUP(O903,Mapping!$A$9:$B$12,2,0)</f>
        <v>Very High</v>
      </c>
      <c r="Q903" s="3">
        <v>1</v>
      </c>
      <c r="R903" s="9" t="str">
        <f>VLOOKUP(Q903,Mapping!$A$16:$B$20,2,0)</f>
        <v>Entry Level</v>
      </c>
      <c r="S903" s="9" t="s">
        <v>24</v>
      </c>
      <c r="T903" s="3">
        <v>2</v>
      </c>
      <c r="U903" s="9" t="str">
        <f>VLOOKUP(T903,Mapping!$E$9:$F$12,2,0)</f>
        <v>Dissatisfied</v>
      </c>
      <c r="V903" s="9" t="s">
        <v>16</v>
      </c>
      <c r="W903" s="5">
        <v>2559</v>
      </c>
      <c r="X903" s="3">
        <v>5</v>
      </c>
      <c r="Y903" s="9" t="s">
        <v>17</v>
      </c>
      <c r="Z903" s="4">
        <v>11</v>
      </c>
      <c r="AA903" s="24">
        <f>HR_Analytics[[#This Row],[Salary Hike]]/100</f>
        <v>0.11</v>
      </c>
      <c r="AB903" s="3">
        <v>3</v>
      </c>
      <c r="AC903" s="9" t="str">
        <f>VLOOKUP(AB903,Mapping!$E$2:$F$3,2,0)</f>
        <v>Excellent</v>
      </c>
      <c r="AD903" s="3">
        <v>3</v>
      </c>
      <c r="AE903" s="9" t="str">
        <f>VLOOKUP(AD903,Mapping!$E$16:$F$19,2,0)</f>
        <v>Neutral</v>
      </c>
      <c r="AF903" s="3">
        <v>0</v>
      </c>
      <c r="AG903" s="3">
        <v>7</v>
      </c>
      <c r="AH903" s="3" t="str" cm="1">
        <f t="array" ref="AH903">_xlfn.IFS(HR_Analytics[[#This Row],[Total Working Years]]&lt;=2,"0-2",HR_Analytics[[#This Row],[Total Working Years]]&lt;=5,"2-5",HR_Analytics[[#This Row],[Total Working Years]]&lt;=10,"5-10",HR_Analytics[[#This Row],[Total Working Years]]&lt;=20,"10-20",HR_Analytics[[#This Row],[Total Working Years]]&lt;=40,"20-40")</f>
        <v>5-10</v>
      </c>
      <c r="AI903" s="3">
        <v>4</v>
      </c>
      <c r="AJ903" s="3">
        <v>2</v>
      </c>
      <c r="AK903" s="9" t="str">
        <f>VLOOKUP(AJ903,Mapping!$J$10:$K$13,2,0)</f>
        <v>Good</v>
      </c>
      <c r="AL903" s="3">
        <v>1</v>
      </c>
      <c r="AM903" s="3" t="str" cm="1">
        <f t="array" ref="AM903">_xlfn.IFS(HR_Analytics[[#This Row],[Years At Company]]&lt;=2,"0-2",HR_Analytics[[#This Row],[Years At Company]]&lt;=5,"2-5",HR_Analytics[[#This Row],[Years At Company]]&lt;=10,"5-10",HR_Analytics[[#This Row],[Years At Company]]&lt;=20,"10-20",HR_Analytics[[#This Row],[Years At Company]]&lt;=40,"20-40")</f>
        <v>0-2</v>
      </c>
      <c r="AN903" s="3">
        <v>0</v>
      </c>
      <c r="AO903" s="3" t="str" cm="1">
        <f t="array" ref="AO903">_xlfn.IFS(HR_Analytics[[#This Row],[Years In Current Role]]&lt;=2,"0-2",HR_Analytics[[#This Row],[Years In Current Role]]&lt;=5,"2-5",HR_Analytics[[#This Row],[Years In Current Role]]&lt;=10,"5-10",HR_Analytics[[#This Row],[Years In Current Role]]&lt;=15,"10-15",HR_Analytics[[#This Row],[Years In Current Role]]&gt;15,"Above 15")</f>
        <v>0-2</v>
      </c>
      <c r="AP903" s="3">
        <v>0</v>
      </c>
      <c r="AQ903" s="14" t="str" cm="1">
        <f t="array" ref="AQ903">_xlfn.IFS(HR_Analytics[[#This Row],[Years Since Last Promotion]]&lt;=2,"0-2",HR_Analytics[[#This Row],[Years Since Last Promotion]]&lt;=5,"2-5",HR_Analytics[[#This Row],[Years Since Last Promotion]]&lt;=10,"5-10",HR_Analytics[[#This Row],[Years Since Last Promotion]]&lt;=15,"10-15")</f>
        <v>0-2</v>
      </c>
      <c r="AR903" s="14">
        <v>0</v>
      </c>
      <c r="AS903" s="3" t="str" cm="1">
        <f t="array" ref="AS9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04" spans="1:45" x14ac:dyDescent="0.25">
      <c r="A904" s="12">
        <v>27</v>
      </c>
      <c r="B904" s="12" t="str" cm="1">
        <f t="array" ref="B904">_xlfn.IFS(HR_Analytics[[#This Row],[Age]]&lt;=30,"Below 30",HR_Analytics[[#This Row],[Age]]&lt;=40,"30-40",HR_Analytics[[#This Row],[Age]]&lt;=60,"40-60")</f>
        <v>Below 30</v>
      </c>
      <c r="C904" s="9" t="s">
        <v>17</v>
      </c>
      <c r="D904" s="9" t="s">
        <v>11</v>
      </c>
      <c r="E904" s="9" t="s">
        <v>19</v>
      </c>
      <c r="F904" s="3">
        <v>4</v>
      </c>
      <c r="G904" s="3" t="str" cm="1">
        <f t="array" ref="G904">_xlfn.IFS(HR_Analytics[[#This Row],[Distance From Home]]&lt;=5,"1-5",HR_Analytics[[#This Row],[Distance From Home]]&lt;=10,"5-10",HR_Analytics[[#This Row],[Distance From Home]]&lt;=15,"10-15",HR_Analytics[[#This Row],[Distance From Home]]&lt;=20,"15-20",HR_Analytics[[#This Row],[Distance From Home]]&gt;20,"Above 20")</f>
        <v>1-5</v>
      </c>
      <c r="H904" s="3">
        <v>2</v>
      </c>
      <c r="I904" s="9" t="str">
        <f>VLOOKUP(H904,Mapping!$J$2:$K$6,2,0)</f>
        <v>College</v>
      </c>
      <c r="J904" s="9" t="s">
        <v>13</v>
      </c>
      <c r="K904" s="3">
        <v>1259</v>
      </c>
      <c r="L904" s="3">
        <v>1</v>
      </c>
      <c r="M904" s="9" t="str">
        <f>VLOOKUP(L904,Mapping!$A$2:$B$5,2,0)</f>
        <v>Very Dissatisfied</v>
      </c>
      <c r="N904" s="9" t="s">
        <v>20</v>
      </c>
      <c r="O904" s="3">
        <v>3</v>
      </c>
      <c r="P904" s="9" t="str">
        <f>VLOOKUP(O904,Mapping!$A$9:$B$12,2,0)</f>
        <v>High</v>
      </c>
      <c r="Q904" s="3">
        <v>1</v>
      </c>
      <c r="R904" s="9" t="str">
        <f>VLOOKUP(Q904,Mapping!$A$16:$B$20,2,0)</f>
        <v>Entry Level</v>
      </c>
      <c r="S904" s="9" t="s">
        <v>21</v>
      </c>
      <c r="T904" s="3">
        <v>3</v>
      </c>
      <c r="U904" s="9" t="str">
        <f>VLOOKUP(T904,Mapping!$E$9:$F$12,2,0)</f>
        <v>Neutral</v>
      </c>
      <c r="V904" s="9" t="s">
        <v>26</v>
      </c>
      <c r="W904" s="5">
        <v>2517</v>
      </c>
      <c r="X904" s="3">
        <v>1</v>
      </c>
      <c r="Y904" s="9" t="s">
        <v>17</v>
      </c>
      <c r="Z904" s="4">
        <v>11</v>
      </c>
      <c r="AA904" s="24">
        <f>HR_Analytics[[#This Row],[Salary Hike]]/100</f>
        <v>0.11</v>
      </c>
      <c r="AB904" s="3">
        <v>3</v>
      </c>
      <c r="AC904" s="9" t="str">
        <f>VLOOKUP(AB904,Mapping!$E$2:$F$3,2,0)</f>
        <v>Excellent</v>
      </c>
      <c r="AD904" s="3">
        <v>2</v>
      </c>
      <c r="AE904" s="9" t="str">
        <f>VLOOKUP(AD904,Mapping!$E$16:$F$19,2,0)</f>
        <v>Dissatisfied</v>
      </c>
      <c r="AF904" s="3">
        <v>3</v>
      </c>
      <c r="AG904" s="3">
        <v>5</v>
      </c>
      <c r="AH904" s="3" t="str" cm="1">
        <f t="array" ref="AH904">_xlfn.IFS(HR_Analytics[[#This Row],[Total Working Years]]&lt;=2,"0-2",HR_Analytics[[#This Row],[Total Working Years]]&lt;=5,"2-5",HR_Analytics[[#This Row],[Total Working Years]]&lt;=10,"5-10",HR_Analytics[[#This Row],[Total Working Years]]&lt;=20,"10-20",HR_Analytics[[#This Row],[Total Working Years]]&lt;=40,"20-40")</f>
        <v>2-5</v>
      </c>
      <c r="AI904" s="3">
        <v>2</v>
      </c>
      <c r="AJ904" s="3">
        <v>3</v>
      </c>
      <c r="AK904" s="9" t="str">
        <f>VLOOKUP(AJ904,Mapping!$J$10:$K$13,2,0)</f>
        <v>Better</v>
      </c>
      <c r="AL904" s="3">
        <v>5</v>
      </c>
      <c r="AM904" s="3" t="str" cm="1">
        <f t="array" ref="AM904">_xlfn.IFS(HR_Analytics[[#This Row],[Years At Company]]&lt;=2,"0-2",HR_Analytics[[#This Row],[Years At Company]]&lt;=5,"2-5",HR_Analytics[[#This Row],[Years At Company]]&lt;=10,"5-10",HR_Analytics[[#This Row],[Years At Company]]&lt;=20,"10-20",HR_Analytics[[#This Row],[Years At Company]]&lt;=40,"20-40")</f>
        <v>2-5</v>
      </c>
      <c r="AN904" s="3">
        <v>3</v>
      </c>
      <c r="AO904" s="3" t="str" cm="1">
        <f t="array" ref="AO904">_xlfn.IFS(HR_Analytics[[#This Row],[Years In Current Role]]&lt;=2,"0-2",HR_Analytics[[#This Row],[Years In Current Role]]&lt;=5,"2-5",HR_Analytics[[#This Row],[Years In Current Role]]&lt;=10,"5-10",HR_Analytics[[#This Row],[Years In Current Role]]&lt;=15,"10-15",HR_Analytics[[#This Row],[Years In Current Role]]&gt;15,"Above 15")</f>
        <v>2-5</v>
      </c>
      <c r="AP904" s="3">
        <v>0</v>
      </c>
      <c r="AQ904" s="14" t="str" cm="1">
        <f t="array" ref="AQ904">_xlfn.IFS(HR_Analytics[[#This Row],[Years Since Last Promotion]]&lt;=2,"0-2",HR_Analytics[[#This Row],[Years Since Last Promotion]]&lt;=5,"2-5",HR_Analytics[[#This Row],[Years Since Last Promotion]]&lt;=10,"5-10",HR_Analytics[[#This Row],[Years Since Last Promotion]]&lt;=15,"10-15")</f>
        <v>0-2</v>
      </c>
      <c r="AR904" s="14">
        <v>3</v>
      </c>
      <c r="AS904" s="3" t="str" cm="1">
        <f t="array" ref="AS9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05" spans="1:45" x14ac:dyDescent="0.25">
      <c r="A905" s="12">
        <v>29</v>
      </c>
      <c r="B905" s="12" t="str" cm="1">
        <f t="array" ref="B905">_xlfn.IFS(HR_Analytics[[#This Row],[Age]]&lt;=30,"Below 30",HR_Analytics[[#This Row],[Age]]&lt;=40,"30-40",HR_Analytics[[#This Row],[Age]]&lt;=60,"40-60")</f>
        <v>Below 30</v>
      </c>
      <c r="C905" s="9" t="s">
        <v>17</v>
      </c>
      <c r="D905" s="9" t="s">
        <v>11</v>
      </c>
      <c r="E905" s="9" t="s">
        <v>19</v>
      </c>
      <c r="F905" s="3">
        <v>7</v>
      </c>
      <c r="G905" s="3" t="str" cm="1">
        <f t="array" ref="G905">_xlfn.IFS(HR_Analytics[[#This Row],[Distance From Home]]&lt;=5,"1-5",HR_Analytics[[#This Row],[Distance From Home]]&lt;=10,"5-10",HR_Analytics[[#This Row],[Distance From Home]]&lt;=15,"10-15",HR_Analytics[[#This Row],[Distance From Home]]&lt;=20,"15-20",HR_Analytics[[#This Row],[Distance From Home]]&gt;20,"Above 20")</f>
        <v>5-10</v>
      </c>
      <c r="H905" s="3">
        <v>3</v>
      </c>
      <c r="I905" s="9" t="str">
        <f>VLOOKUP(H905,Mapping!$J$2:$K$6,2,0)</f>
        <v>Bachelors</v>
      </c>
      <c r="J905" s="9" t="s">
        <v>13</v>
      </c>
      <c r="K905" s="3">
        <v>1260</v>
      </c>
      <c r="L905" s="3">
        <v>3</v>
      </c>
      <c r="M905" s="9" t="str">
        <f>VLOOKUP(L905,Mapping!$A$2:$B$5,2,0)</f>
        <v>Neutral</v>
      </c>
      <c r="N905" s="9" t="s">
        <v>20</v>
      </c>
      <c r="O905" s="3">
        <v>3</v>
      </c>
      <c r="P905" s="9" t="str">
        <f>VLOOKUP(O905,Mapping!$A$9:$B$12,2,0)</f>
        <v>High</v>
      </c>
      <c r="Q905" s="3">
        <v>2</v>
      </c>
      <c r="R905" s="9" t="str">
        <f>VLOOKUP(Q905,Mapping!$A$16:$B$20,2,0)</f>
        <v>Junior</v>
      </c>
      <c r="S905" s="9" t="s">
        <v>28</v>
      </c>
      <c r="T905" s="3">
        <v>4</v>
      </c>
      <c r="U905" s="9" t="str">
        <f>VLOOKUP(T905,Mapping!$E$9:$F$12,2,0)</f>
        <v>Satisfied</v>
      </c>
      <c r="V905" s="9" t="s">
        <v>26</v>
      </c>
      <c r="W905" s="5">
        <v>6623</v>
      </c>
      <c r="X905" s="3">
        <v>1</v>
      </c>
      <c r="Y905" s="9" t="s">
        <v>10</v>
      </c>
      <c r="Z905" s="4">
        <v>11</v>
      </c>
      <c r="AA905" s="24">
        <f>HR_Analytics[[#This Row],[Salary Hike]]/100</f>
        <v>0.11</v>
      </c>
      <c r="AB905" s="3">
        <v>3</v>
      </c>
      <c r="AC905" s="9" t="str">
        <f>VLOOKUP(AB905,Mapping!$E$2:$F$3,2,0)</f>
        <v>Excellent</v>
      </c>
      <c r="AD905" s="3">
        <v>2</v>
      </c>
      <c r="AE905" s="9" t="str">
        <f>VLOOKUP(AD905,Mapping!$E$16:$F$19,2,0)</f>
        <v>Dissatisfied</v>
      </c>
      <c r="AF905" s="3">
        <v>2</v>
      </c>
      <c r="AG905" s="3">
        <v>6</v>
      </c>
      <c r="AH905" s="3" t="str" cm="1">
        <f t="array" ref="AH905">_xlfn.IFS(HR_Analytics[[#This Row],[Total Working Years]]&lt;=2,"0-2",HR_Analytics[[#This Row],[Total Working Years]]&lt;=5,"2-5",HR_Analytics[[#This Row],[Total Working Years]]&lt;=10,"5-10",HR_Analytics[[#This Row],[Total Working Years]]&lt;=20,"10-20",HR_Analytics[[#This Row],[Total Working Years]]&lt;=40,"20-40")</f>
        <v>5-10</v>
      </c>
      <c r="AI905" s="3">
        <v>2</v>
      </c>
      <c r="AJ905" s="3">
        <v>3</v>
      </c>
      <c r="AK905" s="9" t="str">
        <f>VLOOKUP(AJ905,Mapping!$J$10:$K$13,2,0)</f>
        <v>Better</v>
      </c>
      <c r="AL905" s="3">
        <v>6</v>
      </c>
      <c r="AM905" s="3" t="str" cm="1">
        <f t="array" ref="AM905">_xlfn.IFS(HR_Analytics[[#This Row],[Years At Company]]&lt;=2,"0-2",HR_Analytics[[#This Row],[Years At Company]]&lt;=5,"2-5",HR_Analytics[[#This Row],[Years At Company]]&lt;=10,"5-10",HR_Analytics[[#This Row],[Years At Company]]&lt;=20,"10-20",HR_Analytics[[#This Row],[Years At Company]]&lt;=40,"20-40")</f>
        <v>5-10</v>
      </c>
      <c r="AN905" s="3">
        <v>0</v>
      </c>
      <c r="AO905" s="3" t="str" cm="1">
        <f t="array" ref="AO905">_xlfn.IFS(HR_Analytics[[#This Row],[Years In Current Role]]&lt;=2,"0-2",HR_Analytics[[#This Row],[Years In Current Role]]&lt;=5,"2-5",HR_Analytics[[#This Row],[Years In Current Role]]&lt;=10,"5-10",HR_Analytics[[#This Row],[Years In Current Role]]&lt;=15,"10-15",HR_Analytics[[#This Row],[Years In Current Role]]&gt;15,"Above 15")</f>
        <v>0-2</v>
      </c>
      <c r="AP905" s="3">
        <v>1</v>
      </c>
      <c r="AQ905" s="14" t="str" cm="1">
        <f t="array" ref="AQ905">_xlfn.IFS(HR_Analytics[[#This Row],[Years Since Last Promotion]]&lt;=2,"0-2",HR_Analytics[[#This Row],[Years Since Last Promotion]]&lt;=5,"2-5",HR_Analytics[[#This Row],[Years Since Last Promotion]]&lt;=10,"5-10",HR_Analytics[[#This Row],[Years Since Last Promotion]]&lt;=15,"10-15")</f>
        <v>0-2</v>
      </c>
      <c r="AR905" s="14">
        <v>0</v>
      </c>
      <c r="AS905" s="3" t="str" cm="1">
        <f t="array" ref="AS9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06" spans="1:45" x14ac:dyDescent="0.25">
      <c r="A906" s="12">
        <v>48</v>
      </c>
      <c r="B906" s="12" t="str" cm="1">
        <f t="array" ref="B906">_xlfn.IFS(HR_Analytics[[#This Row],[Age]]&lt;=30,"Below 30",HR_Analytics[[#This Row],[Age]]&lt;=40,"30-40",HR_Analytics[[#This Row],[Age]]&lt;=60,"40-60")</f>
        <v>40-60</v>
      </c>
      <c r="C906" s="9" t="s">
        <v>17</v>
      </c>
      <c r="D906" s="9" t="s">
        <v>11</v>
      </c>
      <c r="E906" s="9" t="s">
        <v>19</v>
      </c>
      <c r="F906" s="3">
        <v>1</v>
      </c>
      <c r="G906" s="3" t="str" cm="1">
        <f t="array" ref="G906">_xlfn.IFS(HR_Analytics[[#This Row],[Distance From Home]]&lt;=5,"1-5",HR_Analytics[[#This Row],[Distance From Home]]&lt;=10,"5-10",HR_Analytics[[#This Row],[Distance From Home]]&lt;=15,"10-15",HR_Analytics[[#This Row],[Distance From Home]]&lt;=20,"15-20",HR_Analytics[[#This Row],[Distance From Home]]&gt;20,"Above 20")</f>
        <v>1-5</v>
      </c>
      <c r="H906" s="3">
        <v>3</v>
      </c>
      <c r="I906" s="9" t="str">
        <f>VLOOKUP(H906,Mapping!$J$2:$K$6,2,0)</f>
        <v>Bachelors</v>
      </c>
      <c r="J906" s="9" t="s">
        <v>13</v>
      </c>
      <c r="K906" s="3">
        <v>1263</v>
      </c>
      <c r="L906" s="3">
        <v>4</v>
      </c>
      <c r="M906" s="9" t="str">
        <f>VLOOKUP(L906,Mapping!$A$2:$B$5,2,0)</f>
        <v>Satisfied</v>
      </c>
      <c r="N906" s="9" t="s">
        <v>20</v>
      </c>
      <c r="O906" s="3">
        <v>2</v>
      </c>
      <c r="P906" s="9" t="str">
        <f>VLOOKUP(O906,Mapping!$A$9:$B$12,2,0)</f>
        <v>Medium</v>
      </c>
      <c r="Q906" s="3">
        <v>5</v>
      </c>
      <c r="R906" s="9" t="str">
        <f>VLOOKUP(Q906,Mapping!$A$16:$B$20,2,0)</f>
        <v>Executive</v>
      </c>
      <c r="S906" s="9" t="s">
        <v>32</v>
      </c>
      <c r="T906" s="3">
        <v>4</v>
      </c>
      <c r="U906" s="9" t="str">
        <f>VLOOKUP(T906,Mapping!$E$9:$F$12,2,0)</f>
        <v>Satisfied</v>
      </c>
      <c r="V906" s="9" t="s">
        <v>16</v>
      </c>
      <c r="W906" s="5">
        <v>18265</v>
      </c>
      <c r="X906" s="3">
        <v>6</v>
      </c>
      <c r="Y906" s="9" t="s">
        <v>17</v>
      </c>
      <c r="Z906" s="4">
        <v>12</v>
      </c>
      <c r="AA906" s="24">
        <f>HR_Analytics[[#This Row],[Salary Hike]]/100</f>
        <v>0.12</v>
      </c>
      <c r="AB906" s="3">
        <v>3</v>
      </c>
      <c r="AC906" s="9" t="str">
        <f>VLOOKUP(AB906,Mapping!$E$2:$F$3,2,0)</f>
        <v>Excellent</v>
      </c>
      <c r="AD906" s="3">
        <v>3</v>
      </c>
      <c r="AE906" s="9" t="str">
        <f>VLOOKUP(AD906,Mapping!$E$16:$F$19,2,0)</f>
        <v>Neutral</v>
      </c>
      <c r="AF906" s="3">
        <v>0</v>
      </c>
      <c r="AG906" s="3">
        <v>25</v>
      </c>
      <c r="AH906" s="3" t="str" cm="1">
        <f t="array" ref="AH906">_xlfn.IFS(HR_Analytics[[#This Row],[Total Working Years]]&lt;=2,"0-2",HR_Analytics[[#This Row],[Total Working Years]]&lt;=5,"2-5",HR_Analytics[[#This Row],[Total Working Years]]&lt;=10,"5-10",HR_Analytics[[#This Row],[Total Working Years]]&lt;=20,"10-20",HR_Analytics[[#This Row],[Total Working Years]]&lt;=40,"20-40")</f>
        <v>20-40</v>
      </c>
      <c r="AI906" s="3">
        <v>3</v>
      </c>
      <c r="AJ906" s="3">
        <v>4</v>
      </c>
      <c r="AK906" s="9" t="str">
        <f>VLOOKUP(AJ906,Mapping!$J$10:$K$13,2,0)</f>
        <v>Best</v>
      </c>
      <c r="AL906" s="3">
        <v>1</v>
      </c>
      <c r="AM906" s="3" t="str" cm="1">
        <f t="array" ref="AM906">_xlfn.IFS(HR_Analytics[[#This Row],[Years At Company]]&lt;=2,"0-2",HR_Analytics[[#This Row],[Years At Company]]&lt;=5,"2-5",HR_Analytics[[#This Row],[Years At Company]]&lt;=10,"5-10",HR_Analytics[[#This Row],[Years At Company]]&lt;=20,"10-20",HR_Analytics[[#This Row],[Years At Company]]&lt;=40,"20-40")</f>
        <v>0-2</v>
      </c>
      <c r="AN906" s="3">
        <v>0</v>
      </c>
      <c r="AO906" s="3" t="str" cm="1">
        <f t="array" ref="AO906">_xlfn.IFS(HR_Analytics[[#This Row],[Years In Current Role]]&lt;=2,"0-2",HR_Analytics[[#This Row],[Years In Current Role]]&lt;=5,"2-5",HR_Analytics[[#This Row],[Years In Current Role]]&lt;=10,"5-10",HR_Analytics[[#This Row],[Years In Current Role]]&lt;=15,"10-15",HR_Analytics[[#This Row],[Years In Current Role]]&gt;15,"Above 15")</f>
        <v>0-2</v>
      </c>
      <c r="AP906" s="3">
        <v>0</v>
      </c>
      <c r="AQ906" s="14" t="str" cm="1">
        <f t="array" ref="AQ906">_xlfn.IFS(HR_Analytics[[#This Row],[Years Since Last Promotion]]&lt;=2,"0-2",HR_Analytics[[#This Row],[Years Since Last Promotion]]&lt;=5,"2-5",HR_Analytics[[#This Row],[Years Since Last Promotion]]&lt;=10,"5-10",HR_Analytics[[#This Row],[Years Since Last Promotion]]&lt;=15,"10-15")</f>
        <v>0-2</v>
      </c>
      <c r="AR906" s="14">
        <v>0</v>
      </c>
      <c r="AS906" s="3" t="str" cm="1">
        <f t="array" ref="AS9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07" spans="1:45" x14ac:dyDescent="0.25">
      <c r="A907" s="12">
        <v>29</v>
      </c>
      <c r="B907" s="12" t="str" cm="1">
        <f t="array" ref="B907">_xlfn.IFS(HR_Analytics[[#This Row],[Age]]&lt;=30,"Below 30",HR_Analytics[[#This Row],[Age]]&lt;=40,"30-40",HR_Analytics[[#This Row],[Age]]&lt;=60,"40-60")</f>
        <v>Below 30</v>
      </c>
      <c r="C907" s="9" t="s">
        <v>17</v>
      </c>
      <c r="D907" s="9" t="s">
        <v>11</v>
      </c>
      <c r="E907" s="9" t="s">
        <v>19</v>
      </c>
      <c r="F907" s="3">
        <v>1</v>
      </c>
      <c r="G907" s="3" t="str" cm="1">
        <f t="array" ref="G907">_xlfn.IFS(HR_Analytics[[#This Row],[Distance From Home]]&lt;=5,"1-5",HR_Analytics[[#This Row],[Distance From Home]]&lt;=10,"5-10",HR_Analytics[[#This Row],[Distance From Home]]&lt;=15,"10-15",HR_Analytics[[#This Row],[Distance From Home]]&lt;=20,"15-20",HR_Analytics[[#This Row],[Distance From Home]]&gt;20,"Above 20")</f>
        <v>1-5</v>
      </c>
      <c r="H907" s="3">
        <v>3</v>
      </c>
      <c r="I907" s="9" t="str">
        <f>VLOOKUP(H907,Mapping!$J$2:$K$6,2,0)</f>
        <v>Bachelors</v>
      </c>
      <c r="J907" s="9" t="s">
        <v>13</v>
      </c>
      <c r="K907" s="3">
        <v>1264</v>
      </c>
      <c r="L907" s="3">
        <v>4</v>
      </c>
      <c r="M907" s="9" t="str">
        <f>VLOOKUP(L907,Mapping!$A$2:$B$5,2,0)</f>
        <v>Satisfied</v>
      </c>
      <c r="N907" s="9" t="s">
        <v>14</v>
      </c>
      <c r="O907" s="3">
        <v>2</v>
      </c>
      <c r="P907" s="9" t="str">
        <f>VLOOKUP(O907,Mapping!$A$9:$B$12,2,0)</f>
        <v>Medium</v>
      </c>
      <c r="Q907" s="3">
        <v>4</v>
      </c>
      <c r="R907" s="9" t="str">
        <f>VLOOKUP(Q907,Mapping!$A$16:$B$20,2,0)</f>
        <v>Senior</v>
      </c>
      <c r="S907" s="9" t="s">
        <v>32</v>
      </c>
      <c r="T907" s="3">
        <v>4</v>
      </c>
      <c r="U907" s="9" t="str">
        <f>VLOOKUP(T907,Mapping!$E$9:$F$12,2,0)</f>
        <v>Satisfied</v>
      </c>
      <c r="V907" s="9" t="s">
        <v>26</v>
      </c>
      <c r="W907" s="5">
        <v>16124</v>
      </c>
      <c r="X907" s="3">
        <v>3</v>
      </c>
      <c r="Y907" s="9" t="s">
        <v>17</v>
      </c>
      <c r="Z907" s="4">
        <v>14</v>
      </c>
      <c r="AA907" s="24">
        <f>HR_Analytics[[#This Row],[Salary Hike]]/100</f>
        <v>0.14000000000000001</v>
      </c>
      <c r="AB907" s="3">
        <v>3</v>
      </c>
      <c r="AC907" s="9" t="str">
        <f>VLOOKUP(AB907,Mapping!$E$2:$F$3,2,0)</f>
        <v>Excellent</v>
      </c>
      <c r="AD907" s="3">
        <v>2</v>
      </c>
      <c r="AE907" s="9" t="str">
        <f>VLOOKUP(AD907,Mapping!$E$16:$F$19,2,0)</f>
        <v>Dissatisfied</v>
      </c>
      <c r="AF907" s="3">
        <v>2</v>
      </c>
      <c r="AG907" s="3">
        <v>9</v>
      </c>
      <c r="AH907" s="3" t="str" cm="1">
        <f t="array" ref="AH907">_xlfn.IFS(HR_Analytics[[#This Row],[Total Working Years]]&lt;=2,"0-2",HR_Analytics[[#This Row],[Total Working Years]]&lt;=5,"2-5",HR_Analytics[[#This Row],[Total Working Years]]&lt;=10,"5-10",HR_Analytics[[#This Row],[Total Working Years]]&lt;=20,"10-20",HR_Analytics[[#This Row],[Total Working Years]]&lt;=40,"20-40")</f>
        <v>5-10</v>
      </c>
      <c r="AI907" s="3">
        <v>2</v>
      </c>
      <c r="AJ907" s="3">
        <v>2</v>
      </c>
      <c r="AK907" s="9" t="str">
        <f>VLOOKUP(AJ907,Mapping!$J$10:$K$13,2,0)</f>
        <v>Good</v>
      </c>
      <c r="AL907" s="3">
        <v>7</v>
      </c>
      <c r="AM907" s="3" t="str" cm="1">
        <f t="array" ref="AM907">_xlfn.IFS(HR_Analytics[[#This Row],[Years At Company]]&lt;=2,"0-2",HR_Analytics[[#This Row],[Years At Company]]&lt;=5,"2-5",HR_Analytics[[#This Row],[Years At Company]]&lt;=10,"5-10",HR_Analytics[[#This Row],[Years At Company]]&lt;=20,"10-20",HR_Analytics[[#This Row],[Years At Company]]&lt;=40,"20-40")</f>
        <v>5-10</v>
      </c>
      <c r="AN907" s="3">
        <v>7</v>
      </c>
      <c r="AO907" s="3" t="str" cm="1">
        <f t="array" ref="AO907">_xlfn.IFS(HR_Analytics[[#This Row],[Years In Current Role]]&lt;=2,"0-2",HR_Analytics[[#This Row],[Years In Current Role]]&lt;=5,"2-5",HR_Analytics[[#This Row],[Years In Current Role]]&lt;=10,"5-10",HR_Analytics[[#This Row],[Years In Current Role]]&lt;=15,"10-15",HR_Analytics[[#This Row],[Years In Current Role]]&gt;15,"Above 15")</f>
        <v>5-10</v>
      </c>
      <c r="AP907" s="3">
        <v>1</v>
      </c>
      <c r="AQ907" s="14" t="str" cm="1">
        <f t="array" ref="AQ907">_xlfn.IFS(HR_Analytics[[#This Row],[Years Since Last Promotion]]&lt;=2,"0-2",HR_Analytics[[#This Row],[Years Since Last Promotion]]&lt;=5,"2-5",HR_Analytics[[#This Row],[Years Since Last Promotion]]&lt;=10,"5-10",HR_Analytics[[#This Row],[Years Since Last Promotion]]&lt;=15,"10-15")</f>
        <v>0-2</v>
      </c>
      <c r="AR907" s="14">
        <v>7</v>
      </c>
      <c r="AS907" s="3" t="str" cm="1">
        <f t="array" ref="AS9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08" spans="1:45" x14ac:dyDescent="0.25">
      <c r="A908" s="12">
        <v>34</v>
      </c>
      <c r="B908" s="12" t="str" cm="1">
        <f t="array" ref="B908">_xlfn.IFS(HR_Analytics[[#This Row],[Age]]&lt;=30,"Below 30",HR_Analytics[[#This Row],[Age]]&lt;=40,"30-40",HR_Analytics[[#This Row],[Age]]&lt;=60,"40-60")</f>
        <v>30-40</v>
      </c>
      <c r="C908" s="9" t="s">
        <v>17</v>
      </c>
      <c r="D908" s="9" t="s">
        <v>11</v>
      </c>
      <c r="E908" s="9" t="s">
        <v>19</v>
      </c>
      <c r="F908" s="3">
        <v>20</v>
      </c>
      <c r="G908" s="3" t="str" cm="1">
        <f t="array" ref="G908">_xlfn.IFS(HR_Analytics[[#This Row],[Distance From Home]]&lt;=5,"1-5",HR_Analytics[[#This Row],[Distance From Home]]&lt;=10,"5-10",HR_Analytics[[#This Row],[Distance From Home]]&lt;=15,"10-15",HR_Analytics[[#This Row],[Distance From Home]]&lt;=20,"15-20",HR_Analytics[[#This Row],[Distance From Home]]&gt;20,"Above 20")</f>
        <v>15-20</v>
      </c>
      <c r="H908" s="3">
        <v>3</v>
      </c>
      <c r="I908" s="9" t="str">
        <f>VLOOKUP(H908,Mapping!$J$2:$K$6,2,0)</f>
        <v>Bachelors</v>
      </c>
      <c r="J908" s="9" t="s">
        <v>34</v>
      </c>
      <c r="K908" s="3">
        <v>1265</v>
      </c>
      <c r="L908" s="3">
        <v>3</v>
      </c>
      <c r="M908" s="9" t="str">
        <f>VLOOKUP(L908,Mapping!$A$2:$B$5,2,0)</f>
        <v>Neutral</v>
      </c>
      <c r="N908" s="9" t="s">
        <v>14</v>
      </c>
      <c r="O908" s="3">
        <v>4</v>
      </c>
      <c r="P908" s="9" t="str">
        <f>VLOOKUP(O908,Mapping!$A$9:$B$12,2,0)</f>
        <v>Very High</v>
      </c>
      <c r="Q908" s="3">
        <v>1</v>
      </c>
      <c r="R908" s="9" t="str">
        <f>VLOOKUP(Q908,Mapping!$A$16:$B$20,2,0)</f>
        <v>Entry Level</v>
      </c>
      <c r="S908" s="9" t="s">
        <v>21</v>
      </c>
      <c r="T908" s="3">
        <v>3</v>
      </c>
      <c r="U908" s="9" t="str">
        <f>VLOOKUP(T908,Mapping!$E$9:$F$12,2,0)</f>
        <v>Neutral</v>
      </c>
      <c r="V908" s="9" t="s">
        <v>22</v>
      </c>
      <c r="W908" s="5">
        <v>2585</v>
      </c>
      <c r="X908" s="3">
        <v>0</v>
      </c>
      <c r="Y908" s="9" t="s">
        <v>17</v>
      </c>
      <c r="Z908" s="4">
        <v>17</v>
      </c>
      <c r="AA908" s="24">
        <f>HR_Analytics[[#This Row],[Salary Hike]]/100</f>
        <v>0.17</v>
      </c>
      <c r="AB908" s="3">
        <v>3</v>
      </c>
      <c r="AC908" s="9" t="str">
        <f>VLOOKUP(AB908,Mapping!$E$2:$F$3,2,0)</f>
        <v>Excellent</v>
      </c>
      <c r="AD908" s="3">
        <v>4</v>
      </c>
      <c r="AE908" s="9" t="str">
        <f>VLOOKUP(AD908,Mapping!$E$16:$F$19,2,0)</f>
        <v>Satisfied</v>
      </c>
      <c r="AF908" s="3">
        <v>0</v>
      </c>
      <c r="AG908" s="3">
        <v>2</v>
      </c>
      <c r="AH908" s="3" t="str" cm="1">
        <f t="array" ref="AH908">_xlfn.IFS(HR_Analytics[[#This Row],[Total Working Years]]&lt;=2,"0-2",HR_Analytics[[#This Row],[Total Working Years]]&lt;=5,"2-5",HR_Analytics[[#This Row],[Total Working Years]]&lt;=10,"5-10",HR_Analytics[[#This Row],[Total Working Years]]&lt;=20,"10-20",HR_Analytics[[#This Row],[Total Working Years]]&lt;=40,"20-40")</f>
        <v>0-2</v>
      </c>
      <c r="AI908" s="3">
        <v>5</v>
      </c>
      <c r="AJ908" s="3">
        <v>2</v>
      </c>
      <c r="AK908" s="9" t="str">
        <f>VLOOKUP(AJ908,Mapping!$J$10:$K$13,2,0)</f>
        <v>Good</v>
      </c>
      <c r="AL908" s="3">
        <v>1</v>
      </c>
      <c r="AM908" s="3" t="str" cm="1">
        <f t="array" ref="AM908">_xlfn.IFS(HR_Analytics[[#This Row],[Years At Company]]&lt;=2,"0-2",HR_Analytics[[#This Row],[Years At Company]]&lt;=5,"2-5",HR_Analytics[[#This Row],[Years At Company]]&lt;=10,"5-10",HR_Analytics[[#This Row],[Years At Company]]&lt;=20,"10-20",HR_Analytics[[#This Row],[Years At Company]]&lt;=40,"20-40")</f>
        <v>0-2</v>
      </c>
      <c r="AN908" s="3">
        <v>0</v>
      </c>
      <c r="AO908" s="3" t="str" cm="1">
        <f t="array" ref="AO908">_xlfn.IFS(HR_Analytics[[#This Row],[Years In Current Role]]&lt;=2,"0-2",HR_Analytics[[#This Row],[Years In Current Role]]&lt;=5,"2-5",HR_Analytics[[#This Row],[Years In Current Role]]&lt;=10,"5-10",HR_Analytics[[#This Row],[Years In Current Role]]&lt;=15,"10-15",HR_Analytics[[#This Row],[Years In Current Role]]&gt;15,"Above 15")</f>
        <v>0-2</v>
      </c>
      <c r="AP908" s="3">
        <v>0</v>
      </c>
      <c r="AQ908" s="14" t="str" cm="1">
        <f t="array" ref="AQ908">_xlfn.IFS(HR_Analytics[[#This Row],[Years Since Last Promotion]]&lt;=2,"0-2",HR_Analytics[[#This Row],[Years Since Last Promotion]]&lt;=5,"2-5",HR_Analytics[[#This Row],[Years Since Last Promotion]]&lt;=10,"5-10",HR_Analytics[[#This Row],[Years Since Last Promotion]]&lt;=15,"10-15")</f>
        <v>0-2</v>
      </c>
      <c r="AR908" s="14">
        <v>0</v>
      </c>
      <c r="AS908" s="3" t="str" cm="1">
        <f t="array" ref="AS9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09" spans="1:45" x14ac:dyDescent="0.25">
      <c r="A909" s="12">
        <v>44</v>
      </c>
      <c r="B909" s="12" t="str" cm="1">
        <f t="array" ref="B909">_xlfn.IFS(HR_Analytics[[#This Row],[Age]]&lt;=30,"Below 30",HR_Analytics[[#This Row],[Age]]&lt;=40,"30-40",HR_Analytics[[#This Row],[Age]]&lt;=60,"40-60")</f>
        <v>40-60</v>
      </c>
      <c r="C909" s="9" t="s">
        <v>17</v>
      </c>
      <c r="D909" s="9" t="s">
        <v>11</v>
      </c>
      <c r="E909" s="9" t="s">
        <v>12</v>
      </c>
      <c r="F909" s="3">
        <v>5</v>
      </c>
      <c r="G909" s="3" t="str" cm="1">
        <f t="array" ref="G909">_xlfn.IFS(HR_Analytics[[#This Row],[Distance From Home]]&lt;=5,"1-5",HR_Analytics[[#This Row],[Distance From Home]]&lt;=10,"5-10",HR_Analytics[[#This Row],[Distance From Home]]&lt;=15,"10-15",HR_Analytics[[#This Row],[Distance From Home]]&lt;=20,"15-20",HR_Analytics[[#This Row],[Distance From Home]]&gt;20,"Above 20")</f>
        <v>1-5</v>
      </c>
      <c r="H909" s="3">
        <v>3</v>
      </c>
      <c r="I909" s="9" t="str">
        <f>VLOOKUP(H909,Mapping!$J$2:$K$6,2,0)</f>
        <v>Bachelors</v>
      </c>
      <c r="J909" s="9" t="s">
        <v>33</v>
      </c>
      <c r="K909" s="3">
        <v>1267</v>
      </c>
      <c r="L909" s="3">
        <v>2</v>
      </c>
      <c r="M909" s="9" t="str">
        <f>VLOOKUP(L909,Mapping!$A$2:$B$5,2,0)</f>
        <v>Dissatisfied</v>
      </c>
      <c r="N909" s="9" t="s">
        <v>20</v>
      </c>
      <c r="O909" s="3">
        <v>3</v>
      </c>
      <c r="P909" s="9" t="str">
        <f>VLOOKUP(O909,Mapping!$A$9:$B$12,2,0)</f>
        <v>High</v>
      </c>
      <c r="Q909" s="3">
        <v>5</v>
      </c>
      <c r="R909" s="9" t="str">
        <f>VLOOKUP(Q909,Mapping!$A$16:$B$20,2,0)</f>
        <v>Executive</v>
      </c>
      <c r="S909" s="9" t="s">
        <v>30</v>
      </c>
      <c r="T909" s="3">
        <v>2</v>
      </c>
      <c r="U909" s="9" t="str">
        <f>VLOOKUP(T909,Mapping!$E$9:$F$12,2,0)</f>
        <v>Dissatisfied</v>
      </c>
      <c r="V909" s="9" t="s">
        <v>22</v>
      </c>
      <c r="W909" s="5">
        <v>18213</v>
      </c>
      <c r="X909" s="3">
        <v>7</v>
      </c>
      <c r="Y909" s="9" t="s">
        <v>17</v>
      </c>
      <c r="Z909" s="4">
        <v>11</v>
      </c>
      <c r="AA909" s="24">
        <f>HR_Analytics[[#This Row],[Salary Hike]]/100</f>
        <v>0.11</v>
      </c>
      <c r="AB909" s="3">
        <v>3</v>
      </c>
      <c r="AC909" s="9" t="str">
        <f>VLOOKUP(AB909,Mapping!$E$2:$F$3,2,0)</f>
        <v>Excellent</v>
      </c>
      <c r="AD909" s="3">
        <v>3</v>
      </c>
      <c r="AE909" s="9" t="str">
        <f>VLOOKUP(AD909,Mapping!$E$16:$F$19,2,0)</f>
        <v>Neutral</v>
      </c>
      <c r="AF909" s="3">
        <v>1</v>
      </c>
      <c r="AG909" s="3">
        <v>26</v>
      </c>
      <c r="AH909" s="3" t="str" cm="1">
        <f t="array" ref="AH909">_xlfn.IFS(HR_Analytics[[#This Row],[Total Working Years]]&lt;=2,"0-2",HR_Analytics[[#This Row],[Total Working Years]]&lt;=5,"2-5",HR_Analytics[[#This Row],[Total Working Years]]&lt;=10,"5-10",HR_Analytics[[#This Row],[Total Working Years]]&lt;=20,"10-20",HR_Analytics[[#This Row],[Total Working Years]]&lt;=40,"20-40")</f>
        <v>20-40</v>
      </c>
      <c r="AI909" s="3">
        <v>5</v>
      </c>
      <c r="AJ909" s="3">
        <v>3</v>
      </c>
      <c r="AK909" s="9" t="str">
        <f>VLOOKUP(AJ909,Mapping!$J$10:$K$13,2,0)</f>
        <v>Better</v>
      </c>
      <c r="AL909" s="3">
        <v>22</v>
      </c>
      <c r="AM909" s="3" t="str" cm="1">
        <f t="array" ref="AM909">_xlfn.IFS(HR_Analytics[[#This Row],[Years At Company]]&lt;=2,"0-2",HR_Analytics[[#This Row],[Years At Company]]&lt;=5,"2-5",HR_Analytics[[#This Row],[Years At Company]]&lt;=10,"5-10",HR_Analytics[[#This Row],[Years At Company]]&lt;=20,"10-20",HR_Analytics[[#This Row],[Years At Company]]&lt;=40,"20-40")</f>
        <v>20-40</v>
      </c>
      <c r="AN909" s="3">
        <v>9</v>
      </c>
      <c r="AO909" s="3" t="str" cm="1">
        <f t="array" ref="AO909">_xlfn.IFS(HR_Analytics[[#This Row],[Years In Current Role]]&lt;=2,"0-2",HR_Analytics[[#This Row],[Years In Current Role]]&lt;=5,"2-5",HR_Analytics[[#This Row],[Years In Current Role]]&lt;=10,"5-10",HR_Analytics[[#This Row],[Years In Current Role]]&lt;=15,"10-15",HR_Analytics[[#This Row],[Years In Current Role]]&gt;15,"Above 15")</f>
        <v>5-10</v>
      </c>
      <c r="AP909" s="3">
        <v>3</v>
      </c>
      <c r="AQ909" s="14" t="str" cm="1">
        <f t="array" ref="AQ909">_xlfn.IFS(HR_Analytics[[#This Row],[Years Since Last Promotion]]&lt;=2,"0-2",HR_Analytics[[#This Row],[Years Since Last Promotion]]&lt;=5,"2-5",HR_Analytics[[#This Row],[Years Since Last Promotion]]&lt;=10,"5-10",HR_Analytics[[#This Row],[Years Since Last Promotion]]&lt;=15,"10-15")</f>
        <v>2-5</v>
      </c>
      <c r="AR909" s="14">
        <v>10</v>
      </c>
      <c r="AS909" s="3" t="str" cm="1">
        <f t="array" ref="AS9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10" spans="1:45" x14ac:dyDescent="0.25">
      <c r="A910" s="12">
        <v>33</v>
      </c>
      <c r="B910" s="12" t="str" cm="1">
        <f t="array" ref="B910">_xlfn.IFS(HR_Analytics[[#This Row],[Age]]&lt;=30,"Below 30",HR_Analytics[[#This Row],[Age]]&lt;=40,"30-40",HR_Analytics[[#This Row],[Age]]&lt;=60,"40-60")</f>
        <v>30-40</v>
      </c>
      <c r="C910" s="9" t="s">
        <v>17</v>
      </c>
      <c r="D910" s="9" t="s">
        <v>11</v>
      </c>
      <c r="E910" s="9" t="s">
        <v>12</v>
      </c>
      <c r="F910" s="3">
        <v>10</v>
      </c>
      <c r="G910" s="3" t="str" cm="1">
        <f t="array" ref="G910">_xlfn.IFS(HR_Analytics[[#This Row],[Distance From Home]]&lt;=5,"1-5",HR_Analytics[[#This Row],[Distance From Home]]&lt;=10,"5-10",HR_Analytics[[#This Row],[Distance From Home]]&lt;=15,"10-15",HR_Analytics[[#This Row],[Distance From Home]]&lt;=20,"15-20",HR_Analytics[[#This Row],[Distance From Home]]&gt;20,"Above 20")</f>
        <v>5-10</v>
      </c>
      <c r="H910" s="3">
        <v>5</v>
      </c>
      <c r="I910" s="9" t="str">
        <f>VLOOKUP(H910,Mapping!$J$2:$K$6,2,0)</f>
        <v>Doctor</v>
      </c>
      <c r="J910" s="9" t="s">
        <v>33</v>
      </c>
      <c r="K910" s="3">
        <v>1268</v>
      </c>
      <c r="L910" s="3">
        <v>4</v>
      </c>
      <c r="M910" s="9" t="str">
        <f>VLOOKUP(L910,Mapping!$A$2:$B$5,2,0)</f>
        <v>Satisfied</v>
      </c>
      <c r="N910" s="9" t="s">
        <v>20</v>
      </c>
      <c r="O910" s="3">
        <v>4</v>
      </c>
      <c r="P910" s="9" t="str">
        <f>VLOOKUP(O910,Mapping!$A$9:$B$12,2,0)</f>
        <v>Very High</v>
      </c>
      <c r="Q910" s="3">
        <v>3</v>
      </c>
      <c r="R910" s="9" t="str">
        <f>VLOOKUP(Q910,Mapping!$A$16:$B$20,2,0)</f>
        <v>Mid Level</v>
      </c>
      <c r="S910" s="9" t="s">
        <v>15</v>
      </c>
      <c r="T910" s="3">
        <v>3</v>
      </c>
      <c r="U910" s="9" t="str">
        <f>VLOOKUP(T910,Mapping!$E$9:$F$12,2,0)</f>
        <v>Neutral</v>
      </c>
      <c r="V910" s="9" t="s">
        <v>26</v>
      </c>
      <c r="W910" s="5">
        <v>8380</v>
      </c>
      <c r="X910" s="3">
        <v>0</v>
      </c>
      <c r="Y910" s="9" t="s">
        <v>10</v>
      </c>
      <c r="Z910" s="4">
        <v>14</v>
      </c>
      <c r="AA910" s="24">
        <f>HR_Analytics[[#This Row],[Salary Hike]]/100</f>
        <v>0.14000000000000001</v>
      </c>
      <c r="AB910" s="3">
        <v>3</v>
      </c>
      <c r="AC910" s="9" t="str">
        <f>VLOOKUP(AB910,Mapping!$E$2:$F$3,2,0)</f>
        <v>Excellent</v>
      </c>
      <c r="AD910" s="3">
        <v>4</v>
      </c>
      <c r="AE910" s="9" t="str">
        <f>VLOOKUP(AD910,Mapping!$E$16:$F$19,2,0)</f>
        <v>Satisfied</v>
      </c>
      <c r="AF910" s="3">
        <v>2</v>
      </c>
      <c r="AG910" s="3">
        <v>10</v>
      </c>
      <c r="AH910" s="3" t="str" cm="1">
        <f t="array" ref="AH910">_xlfn.IFS(HR_Analytics[[#This Row],[Total Working Years]]&lt;=2,"0-2",HR_Analytics[[#This Row],[Total Working Years]]&lt;=5,"2-5",HR_Analytics[[#This Row],[Total Working Years]]&lt;=10,"5-10",HR_Analytics[[#This Row],[Total Working Years]]&lt;=20,"10-20",HR_Analytics[[#This Row],[Total Working Years]]&lt;=40,"20-40")</f>
        <v>5-10</v>
      </c>
      <c r="AI910" s="3">
        <v>3</v>
      </c>
      <c r="AJ910" s="3">
        <v>3</v>
      </c>
      <c r="AK910" s="9" t="str">
        <f>VLOOKUP(AJ910,Mapping!$J$10:$K$13,2,0)</f>
        <v>Better</v>
      </c>
      <c r="AL910" s="3">
        <v>9</v>
      </c>
      <c r="AM910" s="3" t="str" cm="1">
        <f t="array" ref="AM910">_xlfn.IFS(HR_Analytics[[#This Row],[Years At Company]]&lt;=2,"0-2",HR_Analytics[[#This Row],[Years At Company]]&lt;=5,"2-5",HR_Analytics[[#This Row],[Years At Company]]&lt;=10,"5-10",HR_Analytics[[#This Row],[Years At Company]]&lt;=20,"10-20",HR_Analytics[[#This Row],[Years At Company]]&lt;=40,"20-40")</f>
        <v>5-10</v>
      </c>
      <c r="AN910" s="3">
        <v>8</v>
      </c>
      <c r="AO910" s="3" t="str" cm="1">
        <f t="array" ref="AO910">_xlfn.IFS(HR_Analytics[[#This Row],[Years In Current Role]]&lt;=2,"0-2",HR_Analytics[[#This Row],[Years In Current Role]]&lt;=5,"2-5",HR_Analytics[[#This Row],[Years In Current Role]]&lt;=10,"5-10",HR_Analytics[[#This Row],[Years In Current Role]]&lt;=15,"10-15",HR_Analytics[[#This Row],[Years In Current Role]]&gt;15,"Above 15")</f>
        <v>5-10</v>
      </c>
      <c r="AP910" s="3">
        <v>0</v>
      </c>
      <c r="AQ910" s="14" t="str" cm="1">
        <f t="array" ref="AQ910">_xlfn.IFS(HR_Analytics[[#This Row],[Years Since Last Promotion]]&lt;=2,"0-2",HR_Analytics[[#This Row],[Years Since Last Promotion]]&lt;=5,"2-5",HR_Analytics[[#This Row],[Years Since Last Promotion]]&lt;=10,"5-10",HR_Analytics[[#This Row],[Years Since Last Promotion]]&lt;=15,"10-15")</f>
        <v>0-2</v>
      </c>
      <c r="AR910" s="14">
        <v>8</v>
      </c>
      <c r="AS910" s="3" t="str" cm="1">
        <f t="array" ref="AS9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11" spans="1:45" x14ac:dyDescent="0.25">
      <c r="A911" s="12">
        <v>19</v>
      </c>
      <c r="B911" s="12" t="str" cm="1">
        <f t="array" ref="B911">_xlfn.IFS(HR_Analytics[[#This Row],[Age]]&lt;=30,"Below 30",HR_Analytics[[#This Row],[Age]]&lt;=40,"30-40",HR_Analytics[[#This Row],[Age]]&lt;=60,"40-60")</f>
        <v>Below 30</v>
      </c>
      <c r="C911" s="9" t="s">
        <v>17</v>
      </c>
      <c r="D911" s="9" t="s">
        <v>11</v>
      </c>
      <c r="E911" s="9" t="s">
        <v>19</v>
      </c>
      <c r="F911" s="3">
        <v>25</v>
      </c>
      <c r="G911" s="3" t="str" cm="1">
        <f t="array" ref="G911">_xlfn.IFS(HR_Analytics[[#This Row],[Distance From Home]]&lt;=5,"1-5",HR_Analytics[[#This Row],[Distance From Home]]&lt;=10,"5-10",HR_Analytics[[#This Row],[Distance From Home]]&lt;=15,"10-15",HR_Analytics[[#This Row],[Distance From Home]]&lt;=20,"15-20",HR_Analytics[[#This Row],[Distance From Home]]&gt;20,"Above 20")</f>
        <v>Above 20</v>
      </c>
      <c r="H911" s="3">
        <v>3</v>
      </c>
      <c r="I911" s="9" t="str">
        <f>VLOOKUP(H911,Mapping!$J$2:$K$6,2,0)</f>
        <v>Bachelors</v>
      </c>
      <c r="J911" s="9" t="s">
        <v>13</v>
      </c>
      <c r="K911" s="3">
        <v>1269</v>
      </c>
      <c r="L911" s="3">
        <v>2</v>
      </c>
      <c r="M911" s="9" t="str">
        <f>VLOOKUP(L911,Mapping!$A$2:$B$5,2,0)</f>
        <v>Dissatisfied</v>
      </c>
      <c r="N911" s="9" t="s">
        <v>14</v>
      </c>
      <c r="O911" s="3">
        <v>4</v>
      </c>
      <c r="P911" s="9" t="str">
        <f>VLOOKUP(O911,Mapping!$A$9:$B$12,2,0)</f>
        <v>Very High</v>
      </c>
      <c r="Q911" s="3">
        <v>1</v>
      </c>
      <c r="R911" s="9" t="str">
        <f>VLOOKUP(Q911,Mapping!$A$16:$B$20,2,0)</f>
        <v>Entry Level</v>
      </c>
      <c r="S911" s="9" t="s">
        <v>21</v>
      </c>
      <c r="T911" s="3">
        <v>4</v>
      </c>
      <c r="U911" s="9" t="str">
        <f>VLOOKUP(T911,Mapping!$E$9:$F$12,2,0)</f>
        <v>Satisfied</v>
      </c>
      <c r="V911" s="9" t="s">
        <v>16</v>
      </c>
      <c r="W911" s="5">
        <v>2994</v>
      </c>
      <c r="X911" s="3">
        <v>1</v>
      </c>
      <c r="Y911" s="9" t="s">
        <v>10</v>
      </c>
      <c r="Z911" s="4">
        <v>12</v>
      </c>
      <c r="AA911" s="24">
        <f>HR_Analytics[[#This Row],[Salary Hike]]/100</f>
        <v>0.12</v>
      </c>
      <c r="AB911" s="3">
        <v>3</v>
      </c>
      <c r="AC911" s="9" t="str">
        <f>VLOOKUP(AB911,Mapping!$E$2:$F$3,2,0)</f>
        <v>Excellent</v>
      </c>
      <c r="AD911" s="3">
        <v>4</v>
      </c>
      <c r="AE911" s="9" t="str">
        <f>VLOOKUP(AD911,Mapping!$E$16:$F$19,2,0)</f>
        <v>Satisfied</v>
      </c>
      <c r="AF911" s="3">
        <v>0</v>
      </c>
      <c r="AG911" s="3">
        <v>1</v>
      </c>
      <c r="AH911" s="3" t="str" cm="1">
        <f t="array" ref="AH911">_xlfn.IFS(HR_Analytics[[#This Row],[Total Working Years]]&lt;=2,"0-2",HR_Analytics[[#This Row],[Total Working Years]]&lt;=5,"2-5",HR_Analytics[[#This Row],[Total Working Years]]&lt;=10,"5-10",HR_Analytics[[#This Row],[Total Working Years]]&lt;=20,"10-20",HR_Analytics[[#This Row],[Total Working Years]]&lt;=40,"20-40")</f>
        <v>0-2</v>
      </c>
      <c r="AI911" s="3">
        <v>2</v>
      </c>
      <c r="AJ911" s="3">
        <v>3</v>
      </c>
      <c r="AK911" s="9" t="str">
        <f>VLOOKUP(AJ911,Mapping!$J$10:$K$13,2,0)</f>
        <v>Better</v>
      </c>
      <c r="AL911" s="3">
        <v>1</v>
      </c>
      <c r="AM911" s="3" t="str" cm="1">
        <f t="array" ref="AM911">_xlfn.IFS(HR_Analytics[[#This Row],[Years At Company]]&lt;=2,"0-2",HR_Analytics[[#This Row],[Years At Company]]&lt;=5,"2-5",HR_Analytics[[#This Row],[Years At Company]]&lt;=10,"5-10",HR_Analytics[[#This Row],[Years At Company]]&lt;=20,"10-20",HR_Analytics[[#This Row],[Years At Company]]&lt;=40,"20-40")</f>
        <v>0-2</v>
      </c>
      <c r="AN911" s="3">
        <v>0</v>
      </c>
      <c r="AO911" s="3" t="str" cm="1">
        <f t="array" ref="AO911">_xlfn.IFS(HR_Analytics[[#This Row],[Years In Current Role]]&lt;=2,"0-2",HR_Analytics[[#This Row],[Years In Current Role]]&lt;=5,"2-5",HR_Analytics[[#This Row],[Years In Current Role]]&lt;=10,"5-10",HR_Analytics[[#This Row],[Years In Current Role]]&lt;=15,"10-15",HR_Analytics[[#This Row],[Years In Current Role]]&gt;15,"Above 15")</f>
        <v>0-2</v>
      </c>
      <c r="AP911" s="3">
        <v>0</v>
      </c>
      <c r="AQ911" s="14" t="str" cm="1">
        <f t="array" ref="AQ911">_xlfn.IFS(HR_Analytics[[#This Row],[Years Since Last Promotion]]&lt;=2,"0-2",HR_Analytics[[#This Row],[Years Since Last Promotion]]&lt;=5,"2-5",HR_Analytics[[#This Row],[Years Since Last Promotion]]&lt;=10,"5-10",HR_Analytics[[#This Row],[Years Since Last Promotion]]&lt;=15,"10-15")</f>
        <v>0-2</v>
      </c>
      <c r="AR911" s="14">
        <v>1</v>
      </c>
      <c r="AS911" s="3" t="str" cm="1">
        <f t="array" ref="AS9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12" spans="1:45" x14ac:dyDescent="0.25">
      <c r="A912" s="12">
        <v>23</v>
      </c>
      <c r="B912" s="12" t="str" cm="1">
        <f t="array" ref="B912">_xlfn.IFS(HR_Analytics[[#This Row],[Age]]&lt;=30,"Below 30",HR_Analytics[[#This Row],[Age]]&lt;=40,"30-40",HR_Analytics[[#This Row],[Age]]&lt;=60,"40-60")</f>
        <v>Below 30</v>
      </c>
      <c r="C912" s="9" t="s">
        <v>17</v>
      </c>
      <c r="D912" s="9" t="s">
        <v>11</v>
      </c>
      <c r="E912" s="9" t="s">
        <v>19</v>
      </c>
      <c r="F912" s="3">
        <v>1</v>
      </c>
      <c r="G912" s="3" t="str" cm="1">
        <f t="array" ref="G912">_xlfn.IFS(HR_Analytics[[#This Row],[Distance From Home]]&lt;=5,"1-5",HR_Analytics[[#This Row],[Distance From Home]]&lt;=10,"5-10",HR_Analytics[[#This Row],[Distance From Home]]&lt;=15,"10-15",HR_Analytics[[#This Row],[Distance From Home]]&lt;=20,"15-20",HR_Analytics[[#This Row],[Distance From Home]]&gt;20,"Above 20")</f>
        <v>1-5</v>
      </c>
      <c r="H912" s="3">
        <v>2</v>
      </c>
      <c r="I912" s="9" t="str">
        <f>VLOOKUP(H912,Mapping!$J$2:$K$6,2,0)</f>
        <v>College</v>
      </c>
      <c r="J912" s="9" t="s">
        <v>13</v>
      </c>
      <c r="K912" s="3">
        <v>1270</v>
      </c>
      <c r="L912" s="3">
        <v>4</v>
      </c>
      <c r="M912" s="9" t="str">
        <f>VLOOKUP(L912,Mapping!$A$2:$B$5,2,0)</f>
        <v>Satisfied</v>
      </c>
      <c r="N912" s="9" t="s">
        <v>20</v>
      </c>
      <c r="O912" s="3">
        <v>3</v>
      </c>
      <c r="P912" s="9" t="str">
        <f>VLOOKUP(O912,Mapping!$A$9:$B$12,2,0)</f>
        <v>High</v>
      </c>
      <c r="Q912" s="3">
        <v>1</v>
      </c>
      <c r="R912" s="9" t="str">
        <f>VLOOKUP(Q912,Mapping!$A$16:$B$20,2,0)</f>
        <v>Entry Level</v>
      </c>
      <c r="S912" s="9" t="s">
        <v>21</v>
      </c>
      <c r="T912" s="3">
        <v>3</v>
      </c>
      <c r="U912" s="9" t="str">
        <f>VLOOKUP(T912,Mapping!$E$9:$F$12,2,0)</f>
        <v>Neutral</v>
      </c>
      <c r="V912" s="9" t="s">
        <v>22</v>
      </c>
      <c r="W912" s="5">
        <v>1223</v>
      </c>
      <c r="X912" s="3">
        <v>1</v>
      </c>
      <c r="Y912" s="9" t="s">
        <v>17</v>
      </c>
      <c r="Z912" s="4">
        <v>22</v>
      </c>
      <c r="AA912" s="24">
        <f>HR_Analytics[[#This Row],[Salary Hike]]/100</f>
        <v>0.22</v>
      </c>
      <c r="AB912" s="3">
        <v>4</v>
      </c>
      <c r="AC912" s="9" t="str">
        <f>VLOOKUP(AB912,Mapping!$E$2:$F$3,2,0)</f>
        <v>Outstanding</v>
      </c>
      <c r="AD912" s="3">
        <v>4</v>
      </c>
      <c r="AE912" s="9" t="str">
        <f>VLOOKUP(AD912,Mapping!$E$16:$F$19,2,0)</f>
        <v>Satisfied</v>
      </c>
      <c r="AF912" s="3">
        <v>1</v>
      </c>
      <c r="AG912" s="3">
        <v>1</v>
      </c>
      <c r="AH912" s="3" t="str" cm="1">
        <f t="array" ref="AH912">_xlfn.IFS(HR_Analytics[[#This Row],[Total Working Years]]&lt;=2,"0-2",HR_Analytics[[#This Row],[Total Working Years]]&lt;=5,"2-5",HR_Analytics[[#This Row],[Total Working Years]]&lt;=10,"5-10",HR_Analytics[[#This Row],[Total Working Years]]&lt;=20,"10-20",HR_Analytics[[#This Row],[Total Working Years]]&lt;=40,"20-40")</f>
        <v>0-2</v>
      </c>
      <c r="AI912" s="3">
        <v>2</v>
      </c>
      <c r="AJ912" s="3">
        <v>3</v>
      </c>
      <c r="AK912" s="9" t="str">
        <f>VLOOKUP(AJ912,Mapping!$J$10:$K$13,2,0)</f>
        <v>Better</v>
      </c>
      <c r="AL912" s="3">
        <v>1</v>
      </c>
      <c r="AM912" s="3" t="str" cm="1">
        <f t="array" ref="AM912">_xlfn.IFS(HR_Analytics[[#This Row],[Years At Company]]&lt;=2,"0-2",HR_Analytics[[#This Row],[Years At Company]]&lt;=5,"2-5",HR_Analytics[[#This Row],[Years At Company]]&lt;=10,"5-10",HR_Analytics[[#This Row],[Years At Company]]&lt;=20,"10-20",HR_Analytics[[#This Row],[Years At Company]]&lt;=40,"20-40")</f>
        <v>0-2</v>
      </c>
      <c r="AN912" s="3">
        <v>0</v>
      </c>
      <c r="AO912" s="3" t="str" cm="1">
        <f t="array" ref="AO912">_xlfn.IFS(HR_Analytics[[#This Row],[Years In Current Role]]&lt;=2,"0-2",HR_Analytics[[#This Row],[Years In Current Role]]&lt;=5,"2-5",HR_Analytics[[#This Row],[Years In Current Role]]&lt;=10,"5-10",HR_Analytics[[#This Row],[Years In Current Role]]&lt;=15,"10-15",HR_Analytics[[#This Row],[Years In Current Role]]&gt;15,"Above 15")</f>
        <v>0-2</v>
      </c>
      <c r="AP912" s="3">
        <v>0</v>
      </c>
      <c r="AQ912" s="14" t="str" cm="1">
        <f t="array" ref="AQ912">_xlfn.IFS(HR_Analytics[[#This Row],[Years Since Last Promotion]]&lt;=2,"0-2",HR_Analytics[[#This Row],[Years Since Last Promotion]]&lt;=5,"2-5",HR_Analytics[[#This Row],[Years Since Last Promotion]]&lt;=10,"5-10",HR_Analytics[[#This Row],[Years Since Last Promotion]]&lt;=15,"10-15")</f>
        <v>0-2</v>
      </c>
      <c r="AR912" s="14">
        <v>1</v>
      </c>
      <c r="AS912" s="3" t="str" cm="1">
        <f t="array" ref="AS9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13" spans="1:45" x14ac:dyDescent="0.25">
      <c r="A913" s="12">
        <v>25</v>
      </c>
      <c r="B913" s="12" t="str" cm="1">
        <f t="array" ref="B913">_xlfn.IFS(HR_Analytics[[#This Row],[Age]]&lt;=30,"Below 30",HR_Analytics[[#This Row],[Age]]&lt;=40,"30-40",HR_Analytics[[#This Row],[Age]]&lt;=60,"40-60")</f>
        <v>Below 30</v>
      </c>
      <c r="C913" s="9" t="s">
        <v>10</v>
      </c>
      <c r="D913" s="9" t="s">
        <v>18</v>
      </c>
      <c r="E913" s="9" t="s">
        <v>12</v>
      </c>
      <c r="F913" s="3">
        <v>24</v>
      </c>
      <c r="G913" s="3" t="str" cm="1">
        <f t="array" ref="G913">_xlfn.IFS(HR_Analytics[[#This Row],[Distance From Home]]&lt;=5,"1-5",HR_Analytics[[#This Row],[Distance From Home]]&lt;=10,"5-10",HR_Analytics[[#This Row],[Distance From Home]]&lt;=15,"10-15",HR_Analytics[[#This Row],[Distance From Home]]&lt;=20,"15-20",HR_Analytics[[#This Row],[Distance From Home]]&gt;20,"Above 20")</f>
        <v>Above 20</v>
      </c>
      <c r="H913" s="3">
        <v>1</v>
      </c>
      <c r="I913" s="9" t="str">
        <f>VLOOKUP(H913,Mapping!$J$2:$K$6,2,0)</f>
        <v>Below College</v>
      </c>
      <c r="J913" s="9" t="s">
        <v>13</v>
      </c>
      <c r="K913" s="3">
        <v>1273</v>
      </c>
      <c r="L913" s="3">
        <v>3</v>
      </c>
      <c r="M913" s="9" t="str">
        <f>VLOOKUP(L913,Mapping!$A$2:$B$5,2,0)</f>
        <v>Neutral</v>
      </c>
      <c r="N913" s="9" t="s">
        <v>20</v>
      </c>
      <c r="O913" s="3">
        <v>1</v>
      </c>
      <c r="P913" s="9" t="str">
        <f>VLOOKUP(O913,Mapping!$A$9:$B$12,2,0)</f>
        <v>Low</v>
      </c>
      <c r="Q913" s="3">
        <v>1</v>
      </c>
      <c r="R913" s="9" t="str">
        <f>VLOOKUP(Q913,Mapping!$A$16:$B$20,2,0)</f>
        <v>Entry Level</v>
      </c>
      <c r="S913" s="9" t="s">
        <v>31</v>
      </c>
      <c r="T913" s="3">
        <v>4</v>
      </c>
      <c r="U913" s="9" t="str">
        <f>VLOOKUP(T913,Mapping!$E$9:$F$12,2,0)</f>
        <v>Satisfied</v>
      </c>
      <c r="V913" s="9" t="s">
        <v>16</v>
      </c>
      <c r="W913" s="5">
        <v>1118</v>
      </c>
      <c r="X913" s="3">
        <v>1</v>
      </c>
      <c r="Y913" s="9" t="s">
        <v>10</v>
      </c>
      <c r="Z913" s="4">
        <v>14</v>
      </c>
      <c r="AA913" s="24">
        <f>HR_Analytics[[#This Row],[Salary Hike]]/100</f>
        <v>0.14000000000000001</v>
      </c>
      <c r="AB913" s="3">
        <v>3</v>
      </c>
      <c r="AC913" s="9" t="str">
        <f>VLOOKUP(AB913,Mapping!$E$2:$F$3,2,0)</f>
        <v>Excellent</v>
      </c>
      <c r="AD913" s="3">
        <v>4</v>
      </c>
      <c r="AE913" s="9" t="str">
        <f>VLOOKUP(AD913,Mapping!$E$16:$F$19,2,0)</f>
        <v>Satisfied</v>
      </c>
      <c r="AF913" s="3">
        <v>0</v>
      </c>
      <c r="AG913" s="3">
        <v>1</v>
      </c>
      <c r="AH913" s="3" t="str" cm="1">
        <f t="array" ref="AH913">_xlfn.IFS(HR_Analytics[[#This Row],[Total Working Years]]&lt;=2,"0-2",HR_Analytics[[#This Row],[Total Working Years]]&lt;=5,"2-5",HR_Analytics[[#This Row],[Total Working Years]]&lt;=10,"5-10",HR_Analytics[[#This Row],[Total Working Years]]&lt;=20,"10-20",HR_Analytics[[#This Row],[Total Working Years]]&lt;=40,"20-40")</f>
        <v>0-2</v>
      </c>
      <c r="AI913" s="3">
        <v>4</v>
      </c>
      <c r="AJ913" s="3">
        <v>3</v>
      </c>
      <c r="AK913" s="9" t="str">
        <f>VLOOKUP(AJ913,Mapping!$J$10:$K$13,2,0)</f>
        <v>Better</v>
      </c>
      <c r="AL913" s="3">
        <v>1</v>
      </c>
      <c r="AM913" s="3" t="str" cm="1">
        <f t="array" ref="AM913">_xlfn.IFS(HR_Analytics[[#This Row],[Years At Company]]&lt;=2,"0-2",HR_Analytics[[#This Row],[Years At Company]]&lt;=5,"2-5",HR_Analytics[[#This Row],[Years At Company]]&lt;=10,"5-10",HR_Analytics[[#This Row],[Years At Company]]&lt;=20,"10-20",HR_Analytics[[#This Row],[Years At Company]]&lt;=40,"20-40")</f>
        <v>0-2</v>
      </c>
      <c r="AN913" s="3">
        <v>0</v>
      </c>
      <c r="AO913" s="3" t="str" cm="1">
        <f t="array" ref="AO913">_xlfn.IFS(HR_Analytics[[#This Row],[Years In Current Role]]&lt;=2,"0-2",HR_Analytics[[#This Row],[Years In Current Role]]&lt;=5,"2-5",HR_Analytics[[#This Row],[Years In Current Role]]&lt;=10,"5-10",HR_Analytics[[#This Row],[Years In Current Role]]&lt;=15,"10-15",HR_Analytics[[#This Row],[Years In Current Role]]&gt;15,"Above 15")</f>
        <v>0-2</v>
      </c>
      <c r="AP913" s="3">
        <v>1</v>
      </c>
      <c r="AQ913" s="14" t="str" cm="1">
        <f t="array" ref="AQ913">_xlfn.IFS(HR_Analytics[[#This Row],[Years Since Last Promotion]]&lt;=2,"0-2",HR_Analytics[[#This Row],[Years Since Last Promotion]]&lt;=5,"2-5",HR_Analytics[[#This Row],[Years Since Last Promotion]]&lt;=10,"5-10",HR_Analytics[[#This Row],[Years Since Last Promotion]]&lt;=15,"10-15")</f>
        <v>0-2</v>
      </c>
      <c r="AR913" s="14">
        <v>0</v>
      </c>
      <c r="AS913" s="3" t="str" cm="1">
        <f t="array" ref="AS9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14" spans="1:45" x14ac:dyDescent="0.25">
      <c r="A914" s="12">
        <v>26</v>
      </c>
      <c r="B914" s="12" t="str" cm="1">
        <f t="array" ref="B914">_xlfn.IFS(HR_Analytics[[#This Row],[Age]]&lt;=30,"Below 30",HR_Analytics[[#This Row],[Age]]&lt;=40,"30-40",HR_Analytics[[#This Row],[Age]]&lt;=60,"40-60")</f>
        <v>Below 30</v>
      </c>
      <c r="C914" s="9" t="s">
        <v>17</v>
      </c>
      <c r="D914" s="9" t="s">
        <v>11</v>
      </c>
      <c r="E914" s="9" t="s">
        <v>19</v>
      </c>
      <c r="F914" s="3">
        <v>4</v>
      </c>
      <c r="G914" s="3" t="str" cm="1">
        <f t="array" ref="G914">_xlfn.IFS(HR_Analytics[[#This Row],[Distance From Home]]&lt;=5,"1-5",HR_Analytics[[#This Row],[Distance From Home]]&lt;=10,"5-10",HR_Analytics[[#This Row],[Distance From Home]]&lt;=15,"10-15",HR_Analytics[[#This Row],[Distance From Home]]&lt;=20,"15-20",HR_Analytics[[#This Row],[Distance From Home]]&gt;20,"Above 20")</f>
        <v>1-5</v>
      </c>
      <c r="H914" s="3">
        <v>2</v>
      </c>
      <c r="I914" s="9" t="str">
        <f>VLOOKUP(H914,Mapping!$J$2:$K$6,2,0)</f>
        <v>College</v>
      </c>
      <c r="J914" s="9" t="s">
        <v>13</v>
      </c>
      <c r="K914" s="3">
        <v>1275</v>
      </c>
      <c r="L914" s="3">
        <v>3</v>
      </c>
      <c r="M914" s="9" t="str">
        <f>VLOOKUP(L914,Mapping!$A$2:$B$5,2,0)</f>
        <v>Neutral</v>
      </c>
      <c r="N914" s="9" t="s">
        <v>20</v>
      </c>
      <c r="O914" s="3">
        <v>3</v>
      </c>
      <c r="P914" s="9" t="str">
        <f>VLOOKUP(O914,Mapping!$A$9:$B$12,2,0)</f>
        <v>High</v>
      </c>
      <c r="Q914" s="3">
        <v>1</v>
      </c>
      <c r="R914" s="9" t="str">
        <f>VLOOKUP(Q914,Mapping!$A$16:$B$20,2,0)</f>
        <v>Entry Level</v>
      </c>
      <c r="S914" s="9" t="s">
        <v>21</v>
      </c>
      <c r="T914" s="3">
        <v>4</v>
      </c>
      <c r="U914" s="9" t="str">
        <f>VLOOKUP(T914,Mapping!$E$9:$F$12,2,0)</f>
        <v>Satisfied</v>
      </c>
      <c r="V914" s="9" t="s">
        <v>16</v>
      </c>
      <c r="W914" s="5">
        <v>2875</v>
      </c>
      <c r="X914" s="3">
        <v>1</v>
      </c>
      <c r="Y914" s="9" t="s">
        <v>10</v>
      </c>
      <c r="Z914" s="4">
        <v>20</v>
      </c>
      <c r="AA914" s="24">
        <f>HR_Analytics[[#This Row],[Salary Hike]]/100</f>
        <v>0.2</v>
      </c>
      <c r="AB914" s="3">
        <v>4</v>
      </c>
      <c r="AC914" s="9" t="str">
        <f>VLOOKUP(AB914,Mapping!$E$2:$F$3,2,0)</f>
        <v>Outstanding</v>
      </c>
      <c r="AD914" s="3">
        <v>2</v>
      </c>
      <c r="AE914" s="9" t="str">
        <f>VLOOKUP(AD914,Mapping!$E$16:$F$19,2,0)</f>
        <v>Dissatisfied</v>
      </c>
      <c r="AF914" s="3">
        <v>0</v>
      </c>
      <c r="AG914" s="3">
        <v>8</v>
      </c>
      <c r="AH914" s="3" t="str" cm="1">
        <f t="array" ref="AH914">_xlfn.IFS(HR_Analytics[[#This Row],[Total Working Years]]&lt;=2,"0-2",HR_Analytics[[#This Row],[Total Working Years]]&lt;=5,"2-5",HR_Analytics[[#This Row],[Total Working Years]]&lt;=10,"5-10",HR_Analytics[[#This Row],[Total Working Years]]&lt;=20,"10-20",HR_Analytics[[#This Row],[Total Working Years]]&lt;=40,"20-40")</f>
        <v>5-10</v>
      </c>
      <c r="AI914" s="3">
        <v>2</v>
      </c>
      <c r="AJ914" s="3">
        <v>2</v>
      </c>
      <c r="AK914" s="9" t="str">
        <f>VLOOKUP(AJ914,Mapping!$J$10:$K$13,2,0)</f>
        <v>Good</v>
      </c>
      <c r="AL914" s="3">
        <v>8</v>
      </c>
      <c r="AM914" s="3" t="str" cm="1">
        <f t="array" ref="AM914">_xlfn.IFS(HR_Analytics[[#This Row],[Years At Company]]&lt;=2,"0-2",HR_Analytics[[#This Row],[Years At Company]]&lt;=5,"2-5",HR_Analytics[[#This Row],[Years At Company]]&lt;=10,"5-10",HR_Analytics[[#This Row],[Years At Company]]&lt;=20,"10-20",HR_Analytics[[#This Row],[Years At Company]]&lt;=40,"20-40")</f>
        <v>5-10</v>
      </c>
      <c r="AN914" s="3">
        <v>5</v>
      </c>
      <c r="AO914" s="3" t="str" cm="1">
        <f t="array" ref="AO914">_xlfn.IFS(HR_Analytics[[#This Row],[Years In Current Role]]&lt;=2,"0-2",HR_Analytics[[#This Row],[Years In Current Role]]&lt;=5,"2-5",HR_Analytics[[#This Row],[Years In Current Role]]&lt;=10,"5-10",HR_Analytics[[#This Row],[Years In Current Role]]&lt;=15,"10-15",HR_Analytics[[#This Row],[Years In Current Role]]&gt;15,"Above 15")</f>
        <v>2-5</v>
      </c>
      <c r="AP914" s="3">
        <v>2</v>
      </c>
      <c r="AQ914" s="14" t="str" cm="1">
        <f t="array" ref="AQ914">_xlfn.IFS(HR_Analytics[[#This Row],[Years Since Last Promotion]]&lt;=2,"0-2",HR_Analytics[[#This Row],[Years Since Last Promotion]]&lt;=5,"2-5",HR_Analytics[[#This Row],[Years Since Last Promotion]]&lt;=10,"5-10",HR_Analytics[[#This Row],[Years Since Last Promotion]]&lt;=15,"10-15")</f>
        <v>0-2</v>
      </c>
      <c r="AR914" s="14">
        <v>2</v>
      </c>
      <c r="AS914" s="3" t="str" cm="1">
        <f t="array" ref="AS9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15" spans="1:45" x14ac:dyDescent="0.25">
      <c r="A915" s="12">
        <v>45</v>
      </c>
      <c r="B915" s="12" t="str" cm="1">
        <f t="array" ref="B915">_xlfn.IFS(HR_Analytics[[#This Row],[Age]]&lt;=30,"Below 30",HR_Analytics[[#This Row],[Age]]&lt;=40,"30-40",HR_Analytics[[#This Row],[Age]]&lt;=60,"40-60")</f>
        <v>40-60</v>
      </c>
      <c r="C915" s="9" t="s">
        <v>10</v>
      </c>
      <c r="D915" s="9" t="s">
        <v>11</v>
      </c>
      <c r="E915" s="9" t="s">
        <v>12</v>
      </c>
      <c r="F915" s="3">
        <v>2</v>
      </c>
      <c r="G915" s="3" t="str" cm="1">
        <f t="array" ref="G915">_xlfn.IFS(HR_Analytics[[#This Row],[Distance From Home]]&lt;=5,"1-5",HR_Analytics[[#This Row],[Distance From Home]]&lt;=10,"5-10",HR_Analytics[[#This Row],[Distance From Home]]&lt;=15,"10-15",HR_Analytics[[#This Row],[Distance From Home]]&lt;=20,"15-20",HR_Analytics[[#This Row],[Distance From Home]]&gt;20,"Above 20")</f>
        <v>1-5</v>
      </c>
      <c r="H915" s="3">
        <v>3</v>
      </c>
      <c r="I915" s="9" t="str">
        <f>VLOOKUP(H915,Mapping!$J$2:$K$6,2,0)</f>
        <v>Bachelors</v>
      </c>
      <c r="J915" s="9" t="s">
        <v>33</v>
      </c>
      <c r="K915" s="3">
        <v>1277</v>
      </c>
      <c r="L915" s="3">
        <v>1</v>
      </c>
      <c r="M915" s="9" t="str">
        <f>VLOOKUP(L915,Mapping!$A$2:$B$5,2,0)</f>
        <v>Very Dissatisfied</v>
      </c>
      <c r="N915" s="9" t="s">
        <v>14</v>
      </c>
      <c r="O915" s="3">
        <v>1</v>
      </c>
      <c r="P915" s="9" t="str">
        <f>VLOOKUP(O915,Mapping!$A$9:$B$12,2,0)</f>
        <v>Low</v>
      </c>
      <c r="Q915" s="3">
        <v>5</v>
      </c>
      <c r="R915" s="9" t="str">
        <f>VLOOKUP(Q915,Mapping!$A$16:$B$20,2,0)</f>
        <v>Executive</v>
      </c>
      <c r="S915" s="9" t="s">
        <v>30</v>
      </c>
      <c r="T915" s="3">
        <v>2</v>
      </c>
      <c r="U915" s="9" t="str">
        <f>VLOOKUP(T915,Mapping!$E$9:$F$12,2,0)</f>
        <v>Dissatisfied</v>
      </c>
      <c r="V915" s="9" t="s">
        <v>16</v>
      </c>
      <c r="W915" s="5">
        <v>18824</v>
      </c>
      <c r="X915" s="3">
        <v>2</v>
      </c>
      <c r="Y915" s="9" t="s">
        <v>10</v>
      </c>
      <c r="Z915" s="4">
        <v>16</v>
      </c>
      <c r="AA915" s="24">
        <f>HR_Analytics[[#This Row],[Salary Hike]]/100</f>
        <v>0.16</v>
      </c>
      <c r="AB915" s="3">
        <v>3</v>
      </c>
      <c r="AC915" s="9" t="str">
        <f>VLOOKUP(AB915,Mapping!$E$2:$F$3,2,0)</f>
        <v>Excellent</v>
      </c>
      <c r="AD915" s="3">
        <v>1</v>
      </c>
      <c r="AE915" s="9" t="str">
        <f>VLOOKUP(AD915,Mapping!$E$16:$F$19,2,0)</f>
        <v>Very Dissatisfied</v>
      </c>
      <c r="AF915" s="3">
        <v>0</v>
      </c>
      <c r="AG915" s="3">
        <v>26</v>
      </c>
      <c r="AH915" s="3" t="str" cm="1">
        <f t="array" ref="AH915">_xlfn.IFS(HR_Analytics[[#This Row],[Total Working Years]]&lt;=2,"0-2",HR_Analytics[[#This Row],[Total Working Years]]&lt;=5,"2-5",HR_Analytics[[#This Row],[Total Working Years]]&lt;=10,"5-10",HR_Analytics[[#This Row],[Total Working Years]]&lt;=20,"10-20",HR_Analytics[[#This Row],[Total Working Years]]&lt;=40,"20-40")</f>
        <v>20-40</v>
      </c>
      <c r="AI915" s="3">
        <v>2</v>
      </c>
      <c r="AJ915" s="3">
        <v>3</v>
      </c>
      <c r="AK915" s="9" t="str">
        <f>VLOOKUP(AJ915,Mapping!$J$10:$K$13,2,0)</f>
        <v>Better</v>
      </c>
      <c r="AL915" s="3">
        <v>24</v>
      </c>
      <c r="AM915" s="3" t="str" cm="1">
        <f t="array" ref="AM915">_xlfn.IFS(HR_Analytics[[#This Row],[Years At Company]]&lt;=2,"0-2",HR_Analytics[[#This Row],[Years At Company]]&lt;=5,"2-5",HR_Analytics[[#This Row],[Years At Company]]&lt;=10,"5-10",HR_Analytics[[#This Row],[Years At Company]]&lt;=20,"10-20",HR_Analytics[[#This Row],[Years At Company]]&lt;=40,"20-40")</f>
        <v>20-40</v>
      </c>
      <c r="AN915" s="3">
        <v>10</v>
      </c>
      <c r="AO915" s="3" t="str" cm="1">
        <f t="array" ref="AO915">_xlfn.IFS(HR_Analytics[[#This Row],[Years In Current Role]]&lt;=2,"0-2",HR_Analytics[[#This Row],[Years In Current Role]]&lt;=5,"2-5",HR_Analytics[[#This Row],[Years In Current Role]]&lt;=10,"5-10",HR_Analytics[[#This Row],[Years In Current Role]]&lt;=15,"10-15",HR_Analytics[[#This Row],[Years In Current Role]]&gt;15,"Above 15")</f>
        <v>5-10</v>
      </c>
      <c r="AP915" s="3">
        <v>1</v>
      </c>
      <c r="AQ915" s="14" t="str" cm="1">
        <f t="array" ref="AQ915">_xlfn.IFS(HR_Analytics[[#This Row],[Years Since Last Promotion]]&lt;=2,"0-2",HR_Analytics[[#This Row],[Years Since Last Promotion]]&lt;=5,"2-5",HR_Analytics[[#This Row],[Years Since Last Promotion]]&lt;=10,"5-10",HR_Analytics[[#This Row],[Years Since Last Promotion]]&lt;=15,"10-15")</f>
        <v>0-2</v>
      </c>
      <c r="AR915" s="14">
        <v>11</v>
      </c>
      <c r="AS915" s="3" t="str" cm="1">
        <f t="array" ref="AS9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916" spans="1:45" x14ac:dyDescent="0.25">
      <c r="A916" s="12">
        <v>55</v>
      </c>
      <c r="B916" s="12" t="str" cm="1">
        <f t="array" ref="B916">_xlfn.IFS(HR_Analytics[[#This Row],[Age]]&lt;=30,"Below 30",HR_Analytics[[#This Row],[Age]]&lt;=40,"30-40",HR_Analytics[[#This Row],[Age]]&lt;=60,"40-60")</f>
        <v>40-60</v>
      </c>
      <c r="C916" s="9" t="s">
        <v>17</v>
      </c>
      <c r="D916" s="9" t="s">
        <v>29</v>
      </c>
      <c r="E916" s="9" t="s">
        <v>19</v>
      </c>
      <c r="F916" s="3">
        <v>8</v>
      </c>
      <c r="G916" s="3" t="str" cm="1">
        <f t="array" ref="G916">_xlfn.IFS(HR_Analytics[[#This Row],[Distance From Home]]&lt;=5,"1-5",HR_Analytics[[#This Row],[Distance From Home]]&lt;=10,"5-10",HR_Analytics[[#This Row],[Distance From Home]]&lt;=15,"10-15",HR_Analytics[[#This Row],[Distance From Home]]&lt;=20,"15-20",HR_Analytics[[#This Row],[Distance From Home]]&gt;20,"Above 20")</f>
        <v>5-10</v>
      </c>
      <c r="H916" s="3">
        <v>1</v>
      </c>
      <c r="I916" s="9" t="str">
        <f>VLOOKUP(H916,Mapping!$J$2:$K$6,2,0)</f>
        <v>Below College</v>
      </c>
      <c r="J916" s="9" t="s">
        <v>25</v>
      </c>
      <c r="K916" s="3">
        <v>1278</v>
      </c>
      <c r="L916" s="3">
        <v>4</v>
      </c>
      <c r="M916" s="9" t="str">
        <f>VLOOKUP(L916,Mapping!$A$2:$B$5,2,0)</f>
        <v>Satisfied</v>
      </c>
      <c r="N916" s="9" t="s">
        <v>20</v>
      </c>
      <c r="O916" s="3">
        <v>2</v>
      </c>
      <c r="P916" s="9" t="str">
        <f>VLOOKUP(O916,Mapping!$A$9:$B$12,2,0)</f>
        <v>Medium</v>
      </c>
      <c r="Q916" s="3">
        <v>4</v>
      </c>
      <c r="R916" s="9" t="str">
        <f>VLOOKUP(Q916,Mapping!$A$16:$B$20,2,0)</f>
        <v>Senior</v>
      </c>
      <c r="S916" s="9" t="s">
        <v>28</v>
      </c>
      <c r="T916" s="3">
        <v>2</v>
      </c>
      <c r="U916" s="9" t="str">
        <f>VLOOKUP(T916,Mapping!$E$9:$F$12,2,0)</f>
        <v>Dissatisfied</v>
      </c>
      <c r="V916" s="9" t="s">
        <v>26</v>
      </c>
      <c r="W916" s="5">
        <v>13577</v>
      </c>
      <c r="X916" s="3">
        <v>1</v>
      </c>
      <c r="Y916" s="9" t="s">
        <v>10</v>
      </c>
      <c r="Z916" s="4">
        <v>15</v>
      </c>
      <c r="AA916" s="24">
        <f>HR_Analytics[[#This Row],[Salary Hike]]/100</f>
        <v>0.15</v>
      </c>
      <c r="AB916" s="3">
        <v>3</v>
      </c>
      <c r="AC916" s="9" t="str">
        <f>VLOOKUP(AB916,Mapping!$E$2:$F$3,2,0)</f>
        <v>Excellent</v>
      </c>
      <c r="AD916" s="3">
        <v>4</v>
      </c>
      <c r="AE916" s="9" t="str">
        <f>VLOOKUP(AD916,Mapping!$E$16:$F$19,2,0)</f>
        <v>Satisfied</v>
      </c>
      <c r="AF916" s="3">
        <v>1</v>
      </c>
      <c r="AG916" s="3">
        <v>34</v>
      </c>
      <c r="AH916" s="3" t="str" cm="1">
        <f t="array" ref="AH916">_xlfn.IFS(HR_Analytics[[#This Row],[Total Working Years]]&lt;=2,"0-2",HR_Analytics[[#This Row],[Total Working Years]]&lt;=5,"2-5",HR_Analytics[[#This Row],[Total Working Years]]&lt;=10,"5-10",HR_Analytics[[#This Row],[Total Working Years]]&lt;=20,"10-20",HR_Analytics[[#This Row],[Total Working Years]]&lt;=40,"20-40")</f>
        <v>20-40</v>
      </c>
      <c r="AI916" s="3">
        <v>3</v>
      </c>
      <c r="AJ916" s="3">
        <v>3</v>
      </c>
      <c r="AK916" s="9" t="str">
        <f>VLOOKUP(AJ916,Mapping!$J$10:$K$13,2,0)</f>
        <v>Better</v>
      </c>
      <c r="AL916" s="3">
        <v>33</v>
      </c>
      <c r="AM916" s="3" t="str" cm="1">
        <f t="array" ref="AM916">_xlfn.IFS(HR_Analytics[[#This Row],[Years At Company]]&lt;=2,"0-2",HR_Analytics[[#This Row],[Years At Company]]&lt;=5,"2-5",HR_Analytics[[#This Row],[Years At Company]]&lt;=10,"5-10",HR_Analytics[[#This Row],[Years At Company]]&lt;=20,"10-20",HR_Analytics[[#This Row],[Years At Company]]&lt;=40,"20-40")</f>
        <v>20-40</v>
      </c>
      <c r="AN916" s="3">
        <v>9</v>
      </c>
      <c r="AO916" s="3" t="str" cm="1">
        <f t="array" ref="AO916">_xlfn.IFS(HR_Analytics[[#This Row],[Years In Current Role]]&lt;=2,"0-2",HR_Analytics[[#This Row],[Years In Current Role]]&lt;=5,"2-5",HR_Analytics[[#This Row],[Years In Current Role]]&lt;=10,"5-10",HR_Analytics[[#This Row],[Years In Current Role]]&lt;=15,"10-15",HR_Analytics[[#This Row],[Years In Current Role]]&gt;15,"Above 15")</f>
        <v>5-10</v>
      </c>
      <c r="AP916" s="3">
        <v>15</v>
      </c>
      <c r="AQ916" s="14" t="str" cm="1">
        <f t="array" ref="AQ916">_xlfn.IFS(HR_Analytics[[#This Row],[Years Since Last Promotion]]&lt;=2,"0-2",HR_Analytics[[#This Row],[Years Since Last Promotion]]&lt;=5,"2-5",HR_Analytics[[#This Row],[Years Since Last Promotion]]&lt;=10,"5-10",HR_Analytics[[#This Row],[Years Since Last Promotion]]&lt;=15,"10-15")</f>
        <v>10-15</v>
      </c>
      <c r="AR916" s="14">
        <v>0</v>
      </c>
      <c r="AS916" s="3" t="str" cm="1">
        <f t="array" ref="AS9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17" spans="1:45" x14ac:dyDescent="0.25">
      <c r="A917" s="12">
        <v>21</v>
      </c>
      <c r="B917" s="12" t="str" cm="1">
        <f t="array" ref="B917">_xlfn.IFS(HR_Analytics[[#This Row],[Age]]&lt;=30,"Below 30",HR_Analytics[[#This Row],[Age]]&lt;=40,"30-40",HR_Analytics[[#This Row],[Age]]&lt;=60,"40-60")</f>
        <v>Below 30</v>
      </c>
      <c r="C917" s="9" t="s">
        <v>10</v>
      </c>
      <c r="D917" s="9" t="s">
        <v>18</v>
      </c>
      <c r="E917" s="9" t="s">
        <v>19</v>
      </c>
      <c r="F917" s="3">
        <v>10</v>
      </c>
      <c r="G917" s="3" t="str" cm="1">
        <f t="array" ref="G917">_xlfn.IFS(HR_Analytics[[#This Row],[Distance From Home]]&lt;=5,"1-5",HR_Analytics[[#This Row],[Distance From Home]]&lt;=10,"5-10",HR_Analytics[[#This Row],[Distance From Home]]&lt;=15,"10-15",HR_Analytics[[#This Row],[Distance From Home]]&lt;=20,"15-20",HR_Analytics[[#This Row],[Distance From Home]]&gt;20,"Above 20")</f>
        <v>5-10</v>
      </c>
      <c r="H917" s="3">
        <v>2</v>
      </c>
      <c r="I917" s="9" t="str">
        <f>VLOOKUP(H917,Mapping!$J$2:$K$6,2,0)</f>
        <v>College</v>
      </c>
      <c r="J917" s="9" t="s">
        <v>13</v>
      </c>
      <c r="K917" s="3">
        <v>1279</v>
      </c>
      <c r="L917" s="3">
        <v>1</v>
      </c>
      <c r="M917" s="9" t="str">
        <f>VLOOKUP(L917,Mapping!$A$2:$B$5,2,0)</f>
        <v>Very Dissatisfied</v>
      </c>
      <c r="N917" s="9" t="s">
        <v>14</v>
      </c>
      <c r="O917" s="3">
        <v>2</v>
      </c>
      <c r="P917" s="9" t="str">
        <f>VLOOKUP(O917,Mapping!$A$9:$B$12,2,0)</f>
        <v>Medium</v>
      </c>
      <c r="Q917" s="3">
        <v>1</v>
      </c>
      <c r="R917" s="9" t="str">
        <f>VLOOKUP(Q917,Mapping!$A$16:$B$20,2,0)</f>
        <v>Entry Level</v>
      </c>
      <c r="S917" s="9" t="s">
        <v>24</v>
      </c>
      <c r="T917" s="3">
        <v>3</v>
      </c>
      <c r="U917" s="9" t="str">
        <f>VLOOKUP(T917,Mapping!$E$9:$F$12,2,0)</f>
        <v>Neutral</v>
      </c>
      <c r="V917" s="9" t="s">
        <v>16</v>
      </c>
      <c r="W917" s="5">
        <v>2625</v>
      </c>
      <c r="X917" s="3">
        <v>1</v>
      </c>
      <c r="Y917" s="9" t="s">
        <v>17</v>
      </c>
      <c r="Z917" s="4">
        <v>20</v>
      </c>
      <c r="AA917" s="24">
        <f>HR_Analytics[[#This Row],[Salary Hike]]/100</f>
        <v>0.2</v>
      </c>
      <c r="AB917" s="3">
        <v>4</v>
      </c>
      <c r="AC917" s="9" t="str">
        <f>VLOOKUP(AB917,Mapping!$E$2:$F$3,2,0)</f>
        <v>Outstanding</v>
      </c>
      <c r="AD917" s="3">
        <v>3</v>
      </c>
      <c r="AE917" s="9" t="str">
        <f>VLOOKUP(AD917,Mapping!$E$16:$F$19,2,0)</f>
        <v>Neutral</v>
      </c>
      <c r="AF917" s="3">
        <v>0</v>
      </c>
      <c r="AG917" s="3">
        <v>2</v>
      </c>
      <c r="AH917" s="3" t="str" cm="1">
        <f t="array" ref="AH917">_xlfn.IFS(HR_Analytics[[#This Row],[Total Working Years]]&lt;=2,"0-2",HR_Analytics[[#This Row],[Total Working Years]]&lt;=5,"2-5",HR_Analytics[[#This Row],[Total Working Years]]&lt;=10,"5-10",HR_Analytics[[#This Row],[Total Working Years]]&lt;=20,"10-20",HR_Analytics[[#This Row],[Total Working Years]]&lt;=40,"20-40")</f>
        <v>0-2</v>
      </c>
      <c r="AI917" s="3">
        <v>2</v>
      </c>
      <c r="AJ917" s="3">
        <v>1</v>
      </c>
      <c r="AK917" s="9" t="str">
        <f>VLOOKUP(AJ917,Mapping!$J$10:$K$13,2,0)</f>
        <v>Bad</v>
      </c>
      <c r="AL917" s="3">
        <v>2</v>
      </c>
      <c r="AM917" s="3" t="str" cm="1">
        <f t="array" ref="AM917">_xlfn.IFS(HR_Analytics[[#This Row],[Years At Company]]&lt;=2,"0-2",HR_Analytics[[#This Row],[Years At Company]]&lt;=5,"2-5",HR_Analytics[[#This Row],[Years At Company]]&lt;=10,"5-10",HR_Analytics[[#This Row],[Years At Company]]&lt;=20,"10-20",HR_Analytics[[#This Row],[Years At Company]]&lt;=40,"20-40")</f>
        <v>0-2</v>
      </c>
      <c r="AN917" s="3">
        <v>2</v>
      </c>
      <c r="AO917" s="3" t="str" cm="1">
        <f t="array" ref="AO917">_xlfn.IFS(HR_Analytics[[#This Row],[Years In Current Role]]&lt;=2,"0-2",HR_Analytics[[#This Row],[Years In Current Role]]&lt;=5,"2-5",HR_Analytics[[#This Row],[Years In Current Role]]&lt;=10,"5-10",HR_Analytics[[#This Row],[Years In Current Role]]&lt;=15,"10-15",HR_Analytics[[#This Row],[Years In Current Role]]&gt;15,"Above 15")</f>
        <v>0-2</v>
      </c>
      <c r="AP917" s="3">
        <v>2</v>
      </c>
      <c r="AQ917" s="14" t="str" cm="1">
        <f t="array" ref="AQ917">_xlfn.IFS(HR_Analytics[[#This Row],[Years Since Last Promotion]]&lt;=2,"0-2",HR_Analytics[[#This Row],[Years Since Last Promotion]]&lt;=5,"2-5",HR_Analytics[[#This Row],[Years Since Last Promotion]]&lt;=10,"5-10",HR_Analytics[[#This Row],[Years Since Last Promotion]]&lt;=15,"10-15")</f>
        <v>0-2</v>
      </c>
      <c r="AR917" s="14">
        <v>2</v>
      </c>
      <c r="AS917" s="3" t="str" cm="1">
        <f t="array" ref="AS9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18" spans="1:45" x14ac:dyDescent="0.25">
      <c r="A918" s="12">
        <v>46</v>
      </c>
      <c r="B918" s="12" t="str" cm="1">
        <f t="array" ref="B918">_xlfn.IFS(HR_Analytics[[#This Row],[Age]]&lt;=30,"Below 30",HR_Analytics[[#This Row],[Age]]&lt;=40,"30-40",HR_Analytics[[#This Row],[Age]]&lt;=60,"40-60")</f>
        <v>40-60</v>
      </c>
      <c r="C918" s="9" t="s">
        <v>17</v>
      </c>
      <c r="D918" s="9" t="s">
        <v>11</v>
      </c>
      <c r="E918" s="9" t="s">
        <v>12</v>
      </c>
      <c r="F918" s="3">
        <v>4</v>
      </c>
      <c r="G918" s="3" t="str" cm="1">
        <f t="array" ref="G918">_xlfn.IFS(HR_Analytics[[#This Row],[Distance From Home]]&lt;=5,"1-5",HR_Analytics[[#This Row],[Distance From Home]]&lt;=10,"5-10",HR_Analytics[[#This Row],[Distance From Home]]&lt;=15,"10-15",HR_Analytics[[#This Row],[Distance From Home]]&lt;=20,"15-20",HR_Analytics[[#This Row],[Distance From Home]]&gt;20,"Above 20")</f>
        <v>1-5</v>
      </c>
      <c r="H918" s="3">
        <v>2</v>
      </c>
      <c r="I918" s="9" t="str">
        <f>VLOOKUP(H918,Mapping!$J$2:$K$6,2,0)</f>
        <v>College</v>
      </c>
      <c r="J918" s="9" t="s">
        <v>33</v>
      </c>
      <c r="K918" s="3">
        <v>1280</v>
      </c>
      <c r="L918" s="3">
        <v>4</v>
      </c>
      <c r="M918" s="9" t="str">
        <f>VLOOKUP(L918,Mapping!$A$2:$B$5,2,0)</f>
        <v>Satisfied</v>
      </c>
      <c r="N918" s="9" t="s">
        <v>14</v>
      </c>
      <c r="O918" s="3">
        <v>2</v>
      </c>
      <c r="P918" s="9" t="str">
        <f>VLOOKUP(O918,Mapping!$A$9:$B$12,2,0)</f>
        <v>Medium</v>
      </c>
      <c r="Q918" s="3">
        <v>5</v>
      </c>
      <c r="R918" s="9" t="str">
        <f>VLOOKUP(Q918,Mapping!$A$16:$B$20,2,0)</f>
        <v>Executive</v>
      </c>
      <c r="S918" s="9" t="s">
        <v>30</v>
      </c>
      <c r="T918" s="3">
        <v>2</v>
      </c>
      <c r="U918" s="9" t="str">
        <f>VLOOKUP(T918,Mapping!$E$9:$F$12,2,0)</f>
        <v>Dissatisfied</v>
      </c>
      <c r="V918" s="9" t="s">
        <v>22</v>
      </c>
      <c r="W918" s="5">
        <v>18789</v>
      </c>
      <c r="X918" s="3">
        <v>2</v>
      </c>
      <c r="Y918" s="9" t="s">
        <v>17</v>
      </c>
      <c r="Z918" s="4">
        <v>14</v>
      </c>
      <c r="AA918" s="24">
        <f>HR_Analytics[[#This Row],[Salary Hike]]/100</f>
        <v>0.14000000000000001</v>
      </c>
      <c r="AB918" s="3">
        <v>3</v>
      </c>
      <c r="AC918" s="9" t="str">
        <f>VLOOKUP(AB918,Mapping!$E$2:$F$3,2,0)</f>
        <v>Excellent</v>
      </c>
      <c r="AD918" s="3">
        <v>3</v>
      </c>
      <c r="AE918" s="9" t="str">
        <f>VLOOKUP(AD918,Mapping!$E$16:$F$19,2,0)</f>
        <v>Neutral</v>
      </c>
      <c r="AF918" s="3">
        <v>1</v>
      </c>
      <c r="AG918" s="3">
        <v>26</v>
      </c>
      <c r="AH918" s="3" t="str" cm="1">
        <f t="array" ref="AH918">_xlfn.IFS(HR_Analytics[[#This Row],[Total Working Years]]&lt;=2,"0-2",HR_Analytics[[#This Row],[Total Working Years]]&lt;=5,"2-5",HR_Analytics[[#This Row],[Total Working Years]]&lt;=10,"5-10",HR_Analytics[[#This Row],[Total Working Years]]&lt;=20,"10-20",HR_Analytics[[#This Row],[Total Working Years]]&lt;=40,"20-40")</f>
        <v>20-40</v>
      </c>
      <c r="AI918" s="3">
        <v>2</v>
      </c>
      <c r="AJ918" s="3">
        <v>3</v>
      </c>
      <c r="AK918" s="9" t="str">
        <f>VLOOKUP(AJ918,Mapping!$J$10:$K$13,2,0)</f>
        <v>Better</v>
      </c>
      <c r="AL918" s="3">
        <v>11</v>
      </c>
      <c r="AM918" s="3" t="str" cm="1">
        <f t="array" ref="AM918">_xlfn.IFS(HR_Analytics[[#This Row],[Years At Company]]&lt;=2,"0-2",HR_Analytics[[#This Row],[Years At Company]]&lt;=5,"2-5",HR_Analytics[[#This Row],[Years At Company]]&lt;=10,"5-10",HR_Analytics[[#This Row],[Years At Company]]&lt;=20,"10-20",HR_Analytics[[#This Row],[Years At Company]]&lt;=40,"20-40")</f>
        <v>10-20</v>
      </c>
      <c r="AN918" s="3">
        <v>4</v>
      </c>
      <c r="AO918" s="3" t="str" cm="1">
        <f t="array" ref="AO918">_xlfn.IFS(HR_Analytics[[#This Row],[Years In Current Role]]&lt;=2,"0-2",HR_Analytics[[#This Row],[Years In Current Role]]&lt;=5,"2-5",HR_Analytics[[#This Row],[Years In Current Role]]&lt;=10,"5-10",HR_Analytics[[#This Row],[Years In Current Role]]&lt;=15,"10-15",HR_Analytics[[#This Row],[Years In Current Role]]&gt;15,"Above 15")</f>
        <v>2-5</v>
      </c>
      <c r="AP918" s="3">
        <v>0</v>
      </c>
      <c r="AQ918" s="14" t="str" cm="1">
        <f t="array" ref="AQ918">_xlfn.IFS(HR_Analytics[[#This Row],[Years Since Last Promotion]]&lt;=2,"0-2",HR_Analytics[[#This Row],[Years Since Last Promotion]]&lt;=5,"2-5",HR_Analytics[[#This Row],[Years Since Last Promotion]]&lt;=10,"5-10",HR_Analytics[[#This Row],[Years Since Last Promotion]]&lt;=15,"10-15")</f>
        <v>0-2</v>
      </c>
      <c r="AR918" s="14">
        <v>8</v>
      </c>
      <c r="AS918" s="3" t="str" cm="1">
        <f t="array" ref="AS9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19" spans="1:45" x14ac:dyDescent="0.25">
      <c r="A919" s="12">
        <v>34</v>
      </c>
      <c r="B919" s="12" t="str" cm="1">
        <f t="array" ref="B919">_xlfn.IFS(HR_Analytics[[#This Row],[Age]]&lt;=30,"Below 30",HR_Analytics[[#This Row],[Age]]&lt;=40,"30-40",HR_Analytics[[#This Row],[Age]]&lt;=60,"40-60")</f>
        <v>30-40</v>
      </c>
      <c r="C919" s="9" t="s">
        <v>17</v>
      </c>
      <c r="D919" s="9" t="s">
        <v>11</v>
      </c>
      <c r="E919" s="9" t="s">
        <v>12</v>
      </c>
      <c r="F919" s="3">
        <v>2</v>
      </c>
      <c r="G919" s="3" t="str" cm="1">
        <f t="array" ref="G919">_xlfn.IFS(HR_Analytics[[#This Row],[Distance From Home]]&lt;=5,"1-5",HR_Analytics[[#This Row],[Distance From Home]]&lt;=10,"5-10",HR_Analytics[[#This Row],[Distance From Home]]&lt;=15,"10-15",HR_Analytics[[#This Row],[Distance From Home]]&lt;=20,"15-20",HR_Analytics[[#This Row],[Distance From Home]]&gt;20,"Above 20")</f>
        <v>1-5</v>
      </c>
      <c r="H919" s="3">
        <v>3</v>
      </c>
      <c r="I919" s="9" t="str">
        <f>VLOOKUP(H919,Mapping!$J$2:$K$6,2,0)</f>
        <v>Bachelors</v>
      </c>
      <c r="J919" s="9" t="s">
        <v>33</v>
      </c>
      <c r="K919" s="3">
        <v>1281</v>
      </c>
      <c r="L919" s="3">
        <v>3</v>
      </c>
      <c r="M919" s="9" t="str">
        <f>VLOOKUP(L919,Mapping!$A$2:$B$5,2,0)</f>
        <v>Neutral</v>
      </c>
      <c r="N919" s="9" t="s">
        <v>14</v>
      </c>
      <c r="O919" s="3">
        <v>3</v>
      </c>
      <c r="P919" s="9" t="str">
        <f>VLOOKUP(O919,Mapping!$A$9:$B$12,2,0)</f>
        <v>High</v>
      </c>
      <c r="Q919" s="3">
        <v>2</v>
      </c>
      <c r="R919" s="9" t="str">
        <f>VLOOKUP(Q919,Mapping!$A$16:$B$20,2,0)</f>
        <v>Junior</v>
      </c>
      <c r="S919" s="9" t="s">
        <v>15</v>
      </c>
      <c r="T919" s="3">
        <v>1</v>
      </c>
      <c r="U919" s="9" t="str">
        <f>VLOOKUP(T919,Mapping!$E$9:$F$12,2,0)</f>
        <v>Very Dissatisfied</v>
      </c>
      <c r="V919" s="9" t="s">
        <v>16</v>
      </c>
      <c r="W919" s="5">
        <v>4538</v>
      </c>
      <c r="X919" s="3">
        <v>0</v>
      </c>
      <c r="Y919" s="9" t="s">
        <v>10</v>
      </c>
      <c r="Z919" s="4">
        <v>12</v>
      </c>
      <c r="AA919" s="24">
        <f>HR_Analytics[[#This Row],[Salary Hike]]/100</f>
        <v>0.12</v>
      </c>
      <c r="AB919" s="3">
        <v>3</v>
      </c>
      <c r="AC919" s="9" t="str">
        <f>VLOOKUP(AB919,Mapping!$E$2:$F$3,2,0)</f>
        <v>Excellent</v>
      </c>
      <c r="AD919" s="3">
        <v>4</v>
      </c>
      <c r="AE919" s="9" t="str">
        <f>VLOOKUP(AD919,Mapping!$E$16:$F$19,2,0)</f>
        <v>Satisfied</v>
      </c>
      <c r="AF919" s="3">
        <v>0</v>
      </c>
      <c r="AG919" s="3">
        <v>4</v>
      </c>
      <c r="AH919" s="3" t="str" cm="1">
        <f t="array" ref="AH919">_xlfn.IFS(HR_Analytics[[#This Row],[Total Working Years]]&lt;=2,"0-2",HR_Analytics[[#This Row],[Total Working Years]]&lt;=5,"2-5",HR_Analytics[[#This Row],[Total Working Years]]&lt;=10,"5-10",HR_Analytics[[#This Row],[Total Working Years]]&lt;=20,"10-20",HR_Analytics[[#This Row],[Total Working Years]]&lt;=40,"20-40")</f>
        <v>2-5</v>
      </c>
      <c r="AI919" s="3">
        <v>3</v>
      </c>
      <c r="AJ919" s="3">
        <v>3</v>
      </c>
      <c r="AK919" s="9" t="str">
        <f>VLOOKUP(AJ919,Mapping!$J$10:$K$13,2,0)</f>
        <v>Better</v>
      </c>
      <c r="AL919" s="3">
        <v>3</v>
      </c>
      <c r="AM919" s="3" t="str" cm="1">
        <f t="array" ref="AM919">_xlfn.IFS(HR_Analytics[[#This Row],[Years At Company]]&lt;=2,"0-2",HR_Analytics[[#This Row],[Years At Company]]&lt;=5,"2-5",HR_Analytics[[#This Row],[Years At Company]]&lt;=10,"5-10",HR_Analytics[[#This Row],[Years At Company]]&lt;=20,"10-20",HR_Analytics[[#This Row],[Years At Company]]&lt;=40,"20-40")</f>
        <v>2-5</v>
      </c>
      <c r="AN919" s="3">
        <v>2</v>
      </c>
      <c r="AO919" s="3" t="str" cm="1">
        <f t="array" ref="AO919">_xlfn.IFS(HR_Analytics[[#This Row],[Years In Current Role]]&lt;=2,"0-2",HR_Analytics[[#This Row],[Years In Current Role]]&lt;=5,"2-5",HR_Analytics[[#This Row],[Years In Current Role]]&lt;=10,"5-10",HR_Analytics[[#This Row],[Years In Current Role]]&lt;=15,"10-15",HR_Analytics[[#This Row],[Years In Current Role]]&gt;15,"Above 15")</f>
        <v>0-2</v>
      </c>
      <c r="AP919" s="3">
        <v>0</v>
      </c>
      <c r="AQ919" s="14" t="str" cm="1">
        <f t="array" ref="AQ919">_xlfn.IFS(HR_Analytics[[#This Row],[Years Since Last Promotion]]&lt;=2,"0-2",HR_Analytics[[#This Row],[Years Since Last Promotion]]&lt;=5,"2-5",HR_Analytics[[#This Row],[Years Since Last Promotion]]&lt;=10,"5-10",HR_Analytics[[#This Row],[Years Since Last Promotion]]&lt;=15,"10-15")</f>
        <v>0-2</v>
      </c>
      <c r="AR919" s="14">
        <v>2</v>
      </c>
      <c r="AS919" s="3" t="str" cm="1">
        <f t="array" ref="AS9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20" spans="1:45" x14ac:dyDescent="0.25">
      <c r="A920" s="12">
        <v>51</v>
      </c>
      <c r="B920" s="12" t="str" cm="1">
        <f t="array" ref="B920">_xlfn.IFS(HR_Analytics[[#This Row],[Age]]&lt;=30,"Below 30",HR_Analytics[[#This Row],[Age]]&lt;=40,"30-40",HR_Analytics[[#This Row],[Age]]&lt;=60,"40-60")</f>
        <v>40-60</v>
      </c>
      <c r="C920" s="9" t="s">
        <v>17</v>
      </c>
      <c r="D920" s="9" t="s">
        <v>18</v>
      </c>
      <c r="E920" s="9" t="s">
        <v>12</v>
      </c>
      <c r="F920" s="3">
        <v>9</v>
      </c>
      <c r="G920" s="3" t="str" cm="1">
        <f t="array" ref="G920">_xlfn.IFS(HR_Analytics[[#This Row],[Distance From Home]]&lt;=5,"1-5",HR_Analytics[[#This Row],[Distance From Home]]&lt;=10,"5-10",HR_Analytics[[#This Row],[Distance From Home]]&lt;=15,"10-15",HR_Analytics[[#This Row],[Distance From Home]]&lt;=20,"15-20",HR_Analytics[[#This Row],[Distance From Home]]&gt;20,"Above 20")</f>
        <v>5-10</v>
      </c>
      <c r="H920" s="3">
        <v>3</v>
      </c>
      <c r="I920" s="9" t="str">
        <f>VLOOKUP(H920,Mapping!$J$2:$K$6,2,0)</f>
        <v>Bachelors</v>
      </c>
      <c r="J920" s="9" t="s">
        <v>13</v>
      </c>
      <c r="K920" s="3">
        <v>1282</v>
      </c>
      <c r="L920" s="3">
        <v>4</v>
      </c>
      <c r="M920" s="9" t="str">
        <f>VLOOKUP(L920,Mapping!$A$2:$B$5,2,0)</f>
        <v>Satisfied</v>
      </c>
      <c r="N920" s="9" t="s">
        <v>20</v>
      </c>
      <c r="O920" s="3">
        <v>3</v>
      </c>
      <c r="P920" s="9" t="str">
        <f>VLOOKUP(O920,Mapping!$A$9:$B$12,2,0)</f>
        <v>High</v>
      </c>
      <c r="Q920" s="3">
        <v>5</v>
      </c>
      <c r="R920" s="9" t="str">
        <f>VLOOKUP(Q920,Mapping!$A$16:$B$20,2,0)</f>
        <v>Executive</v>
      </c>
      <c r="S920" s="9" t="s">
        <v>30</v>
      </c>
      <c r="T920" s="3">
        <v>2</v>
      </c>
      <c r="U920" s="9" t="str">
        <f>VLOOKUP(T920,Mapping!$E$9:$F$12,2,0)</f>
        <v>Dissatisfied</v>
      </c>
      <c r="V920" s="9" t="s">
        <v>26</v>
      </c>
      <c r="W920" s="5">
        <v>19847</v>
      </c>
      <c r="X920" s="3">
        <v>4</v>
      </c>
      <c r="Y920" s="9" t="s">
        <v>10</v>
      </c>
      <c r="Z920" s="4">
        <v>24</v>
      </c>
      <c r="AA920" s="24">
        <f>HR_Analytics[[#This Row],[Salary Hike]]/100</f>
        <v>0.24</v>
      </c>
      <c r="AB920" s="3">
        <v>4</v>
      </c>
      <c r="AC920" s="9" t="str">
        <f>VLOOKUP(AB920,Mapping!$E$2:$F$3,2,0)</f>
        <v>Outstanding</v>
      </c>
      <c r="AD920" s="3">
        <v>1</v>
      </c>
      <c r="AE920" s="9" t="str">
        <f>VLOOKUP(AD920,Mapping!$E$16:$F$19,2,0)</f>
        <v>Very Dissatisfied</v>
      </c>
      <c r="AF920" s="3">
        <v>1</v>
      </c>
      <c r="AG920" s="3">
        <v>31</v>
      </c>
      <c r="AH920" s="3" t="str" cm="1">
        <f t="array" ref="AH920">_xlfn.IFS(HR_Analytics[[#This Row],[Total Working Years]]&lt;=2,"0-2",HR_Analytics[[#This Row],[Total Working Years]]&lt;=5,"2-5",HR_Analytics[[#This Row],[Total Working Years]]&lt;=10,"5-10",HR_Analytics[[#This Row],[Total Working Years]]&lt;=20,"10-20",HR_Analytics[[#This Row],[Total Working Years]]&lt;=40,"20-40")</f>
        <v>20-40</v>
      </c>
      <c r="AI920" s="3">
        <v>5</v>
      </c>
      <c r="AJ920" s="3">
        <v>2</v>
      </c>
      <c r="AK920" s="9" t="str">
        <f>VLOOKUP(AJ920,Mapping!$J$10:$K$13,2,0)</f>
        <v>Good</v>
      </c>
      <c r="AL920" s="3">
        <v>29</v>
      </c>
      <c r="AM920" s="3" t="str" cm="1">
        <f t="array" ref="AM920">_xlfn.IFS(HR_Analytics[[#This Row],[Years At Company]]&lt;=2,"0-2",HR_Analytics[[#This Row],[Years At Company]]&lt;=5,"2-5",HR_Analytics[[#This Row],[Years At Company]]&lt;=10,"5-10",HR_Analytics[[#This Row],[Years At Company]]&lt;=20,"10-20",HR_Analytics[[#This Row],[Years At Company]]&lt;=40,"20-40")</f>
        <v>20-40</v>
      </c>
      <c r="AN920" s="3">
        <v>10</v>
      </c>
      <c r="AO920" s="3" t="str" cm="1">
        <f t="array" ref="AO920">_xlfn.IFS(HR_Analytics[[#This Row],[Years In Current Role]]&lt;=2,"0-2",HR_Analytics[[#This Row],[Years In Current Role]]&lt;=5,"2-5",HR_Analytics[[#This Row],[Years In Current Role]]&lt;=10,"5-10",HR_Analytics[[#This Row],[Years In Current Role]]&lt;=15,"10-15",HR_Analytics[[#This Row],[Years In Current Role]]&gt;15,"Above 15")</f>
        <v>5-10</v>
      </c>
      <c r="AP920" s="3">
        <v>11</v>
      </c>
      <c r="AQ920" s="14" t="str" cm="1">
        <f t="array" ref="AQ920">_xlfn.IFS(HR_Analytics[[#This Row],[Years Since Last Promotion]]&lt;=2,"0-2",HR_Analytics[[#This Row],[Years Since Last Promotion]]&lt;=5,"2-5",HR_Analytics[[#This Row],[Years Since Last Promotion]]&lt;=10,"5-10",HR_Analytics[[#This Row],[Years Since Last Promotion]]&lt;=15,"10-15")</f>
        <v>10-15</v>
      </c>
      <c r="AR920" s="14">
        <v>10</v>
      </c>
      <c r="AS920" s="3" t="str" cm="1">
        <f t="array" ref="AS9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21" spans="1:45" x14ac:dyDescent="0.25">
      <c r="A921" s="12">
        <v>59</v>
      </c>
      <c r="B921" s="12" t="str" cm="1">
        <f t="array" ref="B921">_xlfn.IFS(HR_Analytics[[#This Row],[Age]]&lt;=30,"Below 30",HR_Analytics[[#This Row],[Age]]&lt;=40,"30-40",HR_Analytics[[#This Row],[Age]]&lt;=60,"40-60")</f>
        <v>40-60</v>
      </c>
      <c r="C921" s="9" t="s">
        <v>17</v>
      </c>
      <c r="D921" s="9" t="s">
        <v>11</v>
      </c>
      <c r="E921" s="9" t="s">
        <v>19</v>
      </c>
      <c r="F921" s="3">
        <v>18</v>
      </c>
      <c r="G921" s="3" t="str" cm="1">
        <f t="array" ref="G921">_xlfn.IFS(HR_Analytics[[#This Row],[Distance From Home]]&lt;=5,"1-5",HR_Analytics[[#This Row],[Distance From Home]]&lt;=10,"5-10",HR_Analytics[[#This Row],[Distance From Home]]&lt;=15,"10-15",HR_Analytics[[#This Row],[Distance From Home]]&lt;=20,"15-20",HR_Analytics[[#This Row],[Distance From Home]]&gt;20,"Above 20")</f>
        <v>15-20</v>
      </c>
      <c r="H921" s="3">
        <v>4</v>
      </c>
      <c r="I921" s="9" t="str">
        <f>VLOOKUP(H921,Mapping!$J$2:$K$6,2,0)</f>
        <v>Masters</v>
      </c>
      <c r="J921" s="9" t="s">
        <v>25</v>
      </c>
      <c r="K921" s="3">
        <v>1283</v>
      </c>
      <c r="L921" s="3">
        <v>4</v>
      </c>
      <c r="M921" s="9" t="str">
        <f>VLOOKUP(L921,Mapping!$A$2:$B$5,2,0)</f>
        <v>Satisfied</v>
      </c>
      <c r="N921" s="9" t="s">
        <v>20</v>
      </c>
      <c r="O921" s="3">
        <v>3</v>
      </c>
      <c r="P921" s="9" t="str">
        <f>VLOOKUP(O921,Mapping!$A$9:$B$12,2,0)</f>
        <v>High</v>
      </c>
      <c r="Q921" s="3">
        <v>3</v>
      </c>
      <c r="R921" s="9" t="str">
        <f>VLOOKUP(Q921,Mapping!$A$16:$B$20,2,0)</f>
        <v>Mid Level</v>
      </c>
      <c r="S921" s="9" t="s">
        <v>27</v>
      </c>
      <c r="T921" s="3">
        <v>4</v>
      </c>
      <c r="U921" s="9" t="str">
        <f>VLOOKUP(T921,Mapping!$E$9:$F$12,2,0)</f>
        <v>Satisfied</v>
      </c>
      <c r="V921" s="9" t="s">
        <v>16</v>
      </c>
      <c r="W921" s="5">
        <v>10512</v>
      </c>
      <c r="X921" s="3">
        <v>6</v>
      </c>
      <c r="Y921" s="9" t="s">
        <v>17</v>
      </c>
      <c r="Z921" s="4">
        <v>12</v>
      </c>
      <c r="AA921" s="24">
        <f>HR_Analytics[[#This Row],[Salary Hike]]/100</f>
        <v>0.12</v>
      </c>
      <c r="AB921" s="3">
        <v>3</v>
      </c>
      <c r="AC921" s="9" t="str">
        <f>VLOOKUP(AB921,Mapping!$E$2:$F$3,2,0)</f>
        <v>Excellent</v>
      </c>
      <c r="AD921" s="3">
        <v>4</v>
      </c>
      <c r="AE921" s="9" t="str">
        <f>VLOOKUP(AD921,Mapping!$E$16:$F$19,2,0)</f>
        <v>Satisfied</v>
      </c>
      <c r="AF921" s="3">
        <v>0</v>
      </c>
      <c r="AG921" s="3">
        <v>25</v>
      </c>
      <c r="AH921" s="3" t="str" cm="1">
        <f t="array" ref="AH921">_xlfn.IFS(HR_Analytics[[#This Row],[Total Working Years]]&lt;=2,"0-2",HR_Analytics[[#This Row],[Total Working Years]]&lt;=5,"2-5",HR_Analytics[[#This Row],[Total Working Years]]&lt;=10,"5-10",HR_Analytics[[#This Row],[Total Working Years]]&lt;=20,"10-20",HR_Analytics[[#This Row],[Total Working Years]]&lt;=40,"20-40")</f>
        <v>20-40</v>
      </c>
      <c r="AI921" s="3">
        <v>6</v>
      </c>
      <c r="AJ921" s="3">
        <v>2</v>
      </c>
      <c r="AK921" s="9" t="str">
        <f>VLOOKUP(AJ921,Mapping!$J$10:$K$13,2,0)</f>
        <v>Good</v>
      </c>
      <c r="AL921" s="3">
        <v>9</v>
      </c>
      <c r="AM921" s="3" t="str" cm="1">
        <f t="array" ref="AM921">_xlfn.IFS(HR_Analytics[[#This Row],[Years At Company]]&lt;=2,"0-2",HR_Analytics[[#This Row],[Years At Company]]&lt;=5,"2-5",HR_Analytics[[#This Row],[Years At Company]]&lt;=10,"5-10",HR_Analytics[[#This Row],[Years At Company]]&lt;=20,"10-20",HR_Analytics[[#This Row],[Years At Company]]&lt;=40,"20-40")</f>
        <v>5-10</v>
      </c>
      <c r="AN921" s="3">
        <v>7</v>
      </c>
      <c r="AO921" s="3" t="str" cm="1">
        <f t="array" ref="AO921">_xlfn.IFS(HR_Analytics[[#This Row],[Years In Current Role]]&lt;=2,"0-2",HR_Analytics[[#This Row],[Years In Current Role]]&lt;=5,"2-5",HR_Analytics[[#This Row],[Years In Current Role]]&lt;=10,"5-10",HR_Analytics[[#This Row],[Years In Current Role]]&lt;=15,"10-15",HR_Analytics[[#This Row],[Years In Current Role]]&gt;15,"Above 15")</f>
        <v>5-10</v>
      </c>
      <c r="AP921" s="3">
        <v>5</v>
      </c>
      <c r="AQ921" s="14" t="str" cm="1">
        <f t="array" ref="AQ921">_xlfn.IFS(HR_Analytics[[#This Row],[Years Since Last Promotion]]&lt;=2,"0-2",HR_Analytics[[#This Row],[Years Since Last Promotion]]&lt;=5,"2-5",HR_Analytics[[#This Row],[Years Since Last Promotion]]&lt;=10,"5-10",HR_Analytics[[#This Row],[Years Since Last Promotion]]&lt;=15,"10-15")</f>
        <v>2-5</v>
      </c>
      <c r="AR921" s="14">
        <v>4</v>
      </c>
      <c r="AS921" s="3" t="str" cm="1">
        <f t="array" ref="AS9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22" spans="1:45" x14ac:dyDescent="0.25">
      <c r="A922" s="12">
        <v>34</v>
      </c>
      <c r="B922" s="12" t="str" cm="1">
        <f t="array" ref="B922">_xlfn.IFS(HR_Analytics[[#This Row],[Age]]&lt;=30,"Below 30",HR_Analytics[[#This Row],[Age]]&lt;=40,"30-40",HR_Analytics[[#This Row],[Age]]&lt;=60,"40-60")</f>
        <v>30-40</v>
      </c>
      <c r="C922" s="9" t="s">
        <v>17</v>
      </c>
      <c r="D922" s="9" t="s">
        <v>18</v>
      </c>
      <c r="E922" s="9" t="s">
        <v>19</v>
      </c>
      <c r="F922" s="3">
        <v>19</v>
      </c>
      <c r="G922" s="3" t="str" cm="1">
        <f t="array" ref="G922">_xlfn.IFS(HR_Analytics[[#This Row],[Distance From Home]]&lt;=5,"1-5",HR_Analytics[[#This Row],[Distance From Home]]&lt;=10,"5-10",HR_Analytics[[#This Row],[Distance From Home]]&lt;=15,"10-15",HR_Analytics[[#This Row],[Distance From Home]]&lt;=20,"15-20",HR_Analytics[[#This Row],[Distance From Home]]&gt;20,"Above 20")</f>
        <v>15-20</v>
      </c>
      <c r="H922" s="3">
        <v>3</v>
      </c>
      <c r="I922" s="9" t="str">
        <f>VLOOKUP(H922,Mapping!$J$2:$K$6,2,0)</f>
        <v>Bachelors</v>
      </c>
      <c r="J922" s="9" t="s">
        <v>25</v>
      </c>
      <c r="K922" s="3">
        <v>1285</v>
      </c>
      <c r="L922" s="3">
        <v>3</v>
      </c>
      <c r="M922" s="9" t="str">
        <f>VLOOKUP(L922,Mapping!$A$2:$B$5,2,0)</f>
        <v>Neutral</v>
      </c>
      <c r="N922" s="9" t="s">
        <v>14</v>
      </c>
      <c r="O922" s="3">
        <v>3</v>
      </c>
      <c r="P922" s="9" t="str">
        <f>VLOOKUP(O922,Mapping!$A$9:$B$12,2,0)</f>
        <v>High</v>
      </c>
      <c r="Q922" s="3">
        <v>2</v>
      </c>
      <c r="R922" s="9" t="str">
        <f>VLOOKUP(Q922,Mapping!$A$16:$B$20,2,0)</f>
        <v>Junior</v>
      </c>
      <c r="S922" s="9" t="s">
        <v>24</v>
      </c>
      <c r="T922" s="3">
        <v>2</v>
      </c>
      <c r="U922" s="9" t="str">
        <f>VLOOKUP(T922,Mapping!$E$9:$F$12,2,0)</f>
        <v>Dissatisfied</v>
      </c>
      <c r="V922" s="9" t="s">
        <v>26</v>
      </c>
      <c r="W922" s="5">
        <v>4444</v>
      </c>
      <c r="X922" s="3">
        <v>4</v>
      </c>
      <c r="Y922" s="9" t="s">
        <v>17</v>
      </c>
      <c r="Z922" s="4">
        <v>13</v>
      </c>
      <c r="AA922" s="24">
        <f>HR_Analytics[[#This Row],[Salary Hike]]/100</f>
        <v>0.13</v>
      </c>
      <c r="AB922" s="3">
        <v>3</v>
      </c>
      <c r="AC922" s="9" t="str">
        <f>VLOOKUP(AB922,Mapping!$E$2:$F$3,2,0)</f>
        <v>Excellent</v>
      </c>
      <c r="AD922" s="3">
        <v>3</v>
      </c>
      <c r="AE922" s="9" t="str">
        <f>VLOOKUP(AD922,Mapping!$E$16:$F$19,2,0)</f>
        <v>Neutral</v>
      </c>
      <c r="AF922" s="3">
        <v>2</v>
      </c>
      <c r="AG922" s="3">
        <v>15</v>
      </c>
      <c r="AH922" s="3" t="str" cm="1">
        <f t="array" ref="AH922">_xlfn.IFS(HR_Analytics[[#This Row],[Total Working Years]]&lt;=2,"0-2",HR_Analytics[[#This Row],[Total Working Years]]&lt;=5,"2-5",HR_Analytics[[#This Row],[Total Working Years]]&lt;=10,"5-10",HR_Analytics[[#This Row],[Total Working Years]]&lt;=20,"10-20",HR_Analytics[[#This Row],[Total Working Years]]&lt;=40,"20-40")</f>
        <v>10-20</v>
      </c>
      <c r="AI922" s="3">
        <v>2</v>
      </c>
      <c r="AJ922" s="3">
        <v>4</v>
      </c>
      <c r="AK922" s="9" t="str">
        <f>VLOOKUP(AJ922,Mapping!$J$10:$K$13,2,0)</f>
        <v>Best</v>
      </c>
      <c r="AL922" s="3">
        <v>11</v>
      </c>
      <c r="AM922" s="3" t="str" cm="1">
        <f t="array" ref="AM922">_xlfn.IFS(HR_Analytics[[#This Row],[Years At Company]]&lt;=2,"0-2",HR_Analytics[[#This Row],[Years At Company]]&lt;=5,"2-5",HR_Analytics[[#This Row],[Years At Company]]&lt;=10,"5-10",HR_Analytics[[#This Row],[Years At Company]]&lt;=20,"10-20",HR_Analytics[[#This Row],[Years At Company]]&lt;=40,"20-40")</f>
        <v>10-20</v>
      </c>
      <c r="AN922" s="3">
        <v>8</v>
      </c>
      <c r="AO922" s="3" t="str" cm="1">
        <f t="array" ref="AO922">_xlfn.IFS(HR_Analytics[[#This Row],[Years In Current Role]]&lt;=2,"0-2",HR_Analytics[[#This Row],[Years In Current Role]]&lt;=5,"2-5",HR_Analytics[[#This Row],[Years In Current Role]]&lt;=10,"5-10",HR_Analytics[[#This Row],[Years In Current Role]]&lt;=15,"10-15",HR_Analytics[[#This Row],[Years In Current Role]]&gt;15,"Above 15")</f>
        <v>5-10</v>
      </c>
      <c r="AP922" s="3">
        <v>5</v>
      </c>
      <c r="AQ922" s="14" t="str" cm="1">
        <f t="array" ref="AQ922">_xlfn.IFS(HR_Analytics[[#This Row],[Years Since Last Promotion]]&lt;=2,"0-2",HR_Analytics[[#This Row],[Years Since Last Promotion]]&lt;=5,"2-5",HR_Analytics[[#This Row],[Years Since Last Promotion]]&lt;=10,"5-10",HR_Analytics[[#This Row],[Years Since Last Promotion]]&lt;=15,"10-15")</f>
        <v>2-5</v>
      </c>
      <c r="AR922" s="14">
        <v>10</v>
      </c>
      <c r="AS922" s="3" t="str" cm="1">
        <f t="array" ref="AS9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23" spans="1:45" x14ac:dyDescent="0.25">
      <c r="A923" s="12">
        <v>28</v>
      </c>
      <c r="B923" s="12" t="str" cm="1">
        <f t="array" ref="B923">_xlfn.IFS(HR_Analytics[[#This Row],[Age]]&lt;=30,"Below 30",HR_Analytics[[#This Row],[Age]]&lt;=40,"30-40",HR_Analytics[[#This Row],[Age]]&lt;=60,"40-60")</f>
        <v>Below 30</v>
      </c>
      <c r="C923" s="9" t="s">
        <v>17</v>
      </c>
      <c r="D923" s="9" t="s">
        <v>18</v>
      </c>
      <c r="E923" s="9" t="s">
        <v>19</v>
      </c>
      <c r="F923" s="3">
        <v>1</v>
      </c>
      <c r="G923" s="3" t="str" cm="1">
        <f t="array" ref="G923">_xlfn.IFS(HR_Analytics[[#This Row],[Distance From Home]]&lt;=5,"1-5",HR_Analytics[[#This Row],[Distance From Home]]&lt;=10,"5-10",HR_Analytics[[#This Row],[Distance From Home]]&lt;=15,"10-15",HR_Analytics[[#This Row],[Distance From Home]]&lt;=20,"15-20",HR_Analytics[[#This Row],[Distance From Home]]&gt;20,"Above 20")</f>
        <v>1-5</v>
      </c>
      <c r="H923" s="3">
        <v>4</v>
      </c>
      <c r="I923" s="9" t="str">
        <f>VLOOKUP(H923,Mapping!$J$2:$K$6,2,0)</f>
        <v>Masters</v>
      </c>
      <c r="J923" s="9" t="s">
        <v>25</v>
      </c>
      <c r="K923" s="3">
        <v>1286</v>
      </c>
      <c r="L923" s="3">
        <v>4</v>
      </c>
      <c r="M923" s="9" t="str">
        <f>VLOOKUP(L923,Mapping!$A$2:$B$5,2,0)</f>
        <v>Satisfied</v>
      </c>
      <c r="N923" s="9" t="s">
        <v>20</v>
      </c>
      <c r="O923" s="3">
        <v>3</v>
      </c>
      <c r="P923" s="9" t="str">
        <f>VLOOKUP(O923,Mapping!$A$9:$B$12,2,0)</f>
        <v>High</v>
      </c>
      <c r="Q923" s="3">
        <v>1</v>
      </c>
      <c r="R923" s="9" t="str">
        <f>VLOOKUP(Q923,Mapping!$A$16:$B$20,2,0)</f>
        <v>Entry Level</v>
      </c>
      <c r="S923" s="9" t="s">
        <v>24</v>
      </c>
      <c r="T923" s="3">
        <v>3</v>
      </c>
      <c r="U923" s="9" t="str">
        <f>VLOOKUP(T923,Mapping!$E$9:$F$12,2,0)</f>
        <v>Neutral</v>
      </c>
      <c r="V923" s="9" t="s">
        <v>16</v>
      </c>
      <c r="W923" s="5">
        <v>2154</v>
      </c>
      <c r="X923" s="3">
        <v>0</v>
      </c>
      <c r="Y923" s="9" t="s">
        <v>10</v>
      </c>
      <c r="Z923" s="4">
        <v>11</v>
      </c>
      <c r="AA923" s="24">
        <f>HR_Analytics[[#This Row],[Salary Hike]]/100</f>
        <v>0.11</v>
      </c>
      <c r="AB923" s="3">
        <v>3</v>
      </c>
      <c r="AC923" s="9" t="str">
        <f>VLOOKUP(AB923,Mapping!$E$2:$F$3,2,0)</f>
        <v>Excellent</v>
      </c>
      <c r="AD923" s="3">
        <v>3</v>
      </c>
      <c r="AE923" s="9" t="str">
        <f>VLOOKUP(AD923,Mapping!$E$16:$F$19,2,0)</f>
        <v>Neutral</v>
      </c>
      <c r="AF923" s="3">
        <v>0</v>
      </c>
      <c r="AG923" s="3">
        <v>5</v>
      </c>
      <c r="AH923" s="3" t="str" cm="1">
        <f t="array" ref="AH923">_xlfn.IFS(HR_Analytics[[#This Row],[Total Working Years]]&lt;=2,"0-2",HR_Analytics[[#This Row],[Total Working Years]]&lt;=5,"2-5",HR_Analytics[[#This Row],[Total Working Years]]&lt;=10,"5-10",HR_Analytics[[#This Row],[Total Working Years]]&lt;=20,"10-20",HR_Analytics[[#This Row],[Total Working Years]]&lt;=40,"20-40")</f>
        <v>2-5</v>
      </c>
      <c r="AI923" s="3">
        <v>2</v>
      </c>
      <c r="AJ923" s="3">
        <v>2</v>
      </c>
      <c r="AK923" s="9" t="str">
        <f>VLOOKUP(AJ923,Mapping!$J$10:$K$13,2,0)</f>
        <v>Good</v>
      </c>
      <c r="AL923" s="3">
        <v>4</v>
      </c>
      <c r="AM923" s="3" t="str" cm="1">
        <f t="array" ref="AM923">_xlfn.IFS(HR_Analytics[[#This Row],[Years At Company]]&lt;=2,"0-2",HR_Analytics[[#This Row],[Years At Company]]&lt;=5,"2-5",HR_Analytics[[#This Row],[Years At Company]]&lt;=10,"5-10",HR_Analytics[[#This Row],[Years At Company]]&lt;=20,"10-20",HR_Analytics[[#This Row],[Years At Company]]&lt;=40,"20-40")</f>
        <v>2-5</v>
      </c>
      <c r="AN923" s="3">
        <v>2</v>
      </c>
      <c r="AO923" s="3" t="str" cm="1">
        <f t="array" ref="AO923">_xlfn.IFS(HR_Analytics[[#This Row],[Years In Current Role]]&lt;=2,"0-2",HR_Analytics[[#This Row],[Years In Current Role]]&lt;=5,"2-5",HR_Analytics[[#This Row],[Years In Current Role]]&lt;=10,"5-10",HR_Analytics[[#This Row],[Years In Current Role]]&lt;=15,"10-15",HR_Analytics[[#This Row],[Years In Current Role]]&gt;15,"Above 15")</f>
        <v>0-2</v>
      </c>
      <c r="AP923" s="3">
        <v>0</v>
      </c>
      <c r="AQ923" s="14" t="str" cm="1">
        <f t="array" ref="AQ923">_xlfn.IFS(HR_Analytics[[#This Row],[Years Since Last Promotion]]&lt;=2,"0-2",HR_Analytics[[#This Row],[Years Since Last Promotion]]&lt;=5,"2-5",HR_Analytics[[#This Row],[Years Since Last Promotion]]&lt;=10,"5-10",HR_Analytics[[#This Row],[Years Since Last Promotion]]&lt;=15,"10-15")</f>
        <v>0-2</v>
      </c>
      <c r="AR923" s="14">
        <v>2</v>
      </c>
      <c r="AS923" s="3" t="str" cm="1">
        <f t="array" ref="AS9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24" spans="1:45" x14ac:dyDescent="0.25">
      <c r="A924" s="12">
        <v>44</v>
      </c>
      <c r="B924" s="12" t="str" cm="1">
        <f t="array" ref="B924">_xlfn.IFS(HR_Analytics[[#This Row],[Age]]&lt;=30,"Below 30",HR_Analytics[[#This Row],[Age]]&lt;=40,"30-40",HR_Analytics[[#This Row],[Age]]&lt;=60,"40-60")</f>
        <v>40-60</v>
      </c>
      <c r="C924" s="9" t="s">
        <v>17</v>
      </c>
      <c r="D924" s="9" t="s">
        <v>11</v>
      </c>
      <c r="E924" s="9" t="s">
        <v>19</v>
      </c>
      <c r="F924" s="3">
        <v>4</v>
      </c>
      <c r="G924" s="3" t="str" cm="1">
        <f t="array" ref="G924">_xlfn.IFS(HR_Analytics[[#This Row],[Distance From Home]]&lt;=5,"1-5",HR_Analytics[[#This Row],[Distance From Home]]&lt;=10,"5-10",HR_Analytics[[#This Row],[Distance From Home]]&lt;=15,"10-15",HR_Analytics[[#This Row],[Distance From Home]]&lt;=20,"15-20",HR_Analytics[[#This Row],[Distance From Home]]&gt;20,"Above 20")</f>
        <v>1-5</v>
      </c>
      <c r="H924" s="3">
        <v>2</v>
      </c>
      <c r="I924" s="9" t="str">
        <f>VLOOKUP(H924,Mapping!$J$2:$K$6,2,0)</f>
        <v>College</v>
      </c>
      <c r="J924" s="9" t="s">
        <v>13</v>
      </c>
      <c r="K924" s="3">
        <v>1288</v>
      </c>
      <c r="L924" s="3">
        <v>3</v>
      </c>
      <c r="M924" s="9" t="str">
        <f>VLOOKUP(L924,Mapping!$A$2:$B$5,2,0)</f>
        <v>Neutral</v>
      </c>
      <c r="N924" s="9" t="s">
        <v>20</v>
      </c>
      <c r="O924" s="3">
        <v>4</v>
      </c>
      <c r="P924" s="9" t="str">
        <f>VLOOKUP(O924,Mapping!$A$9:$B$12,2,0)</f>
        <v>Very High</v>
      </c>
      <c r="Q924" s="3">
        <v>5</v>
      </c>
      <c r="R924" s="9" t="str">
        <f>VLOOKUP(Q924,Mapping!$A$16:$B$20,2,0)</f>
        <v>Executive</v>
      </c>
      <c r="S924" s="9" t="s">
        <v>30</v>
      </c>
      <c r="T924" s="3">
        <v>1</v>
      </c>
      <c r="U924" s="9" t="str">
        <f>VLOOKUP(T924,Mapping!$E$9:$F$12,2,0)</f>
        <v>Very Dissatisfied</v>
      </c>
      <c r="V924" s="9" t="s">
        <v>26</v>
      </c>
      <c r="W924" s="5">
        <v>19190</v>
      </c>
      <c r="X924" s="3">
        <v>1</v>
      </c>
      <c r="Y924" s="9" t="s">
        <v>17</v>
      </c>
      <c r="Z924" s="4">
        <v>14</v>
      </c>
      <c r="AA924" s="24">
        <f>HR_Analytics[[#This Row],[Salary Hike]]/100</f>
        <v>0.14000000000000001</v>
      </c>
      <c r="AB924" s="3">
        <v>3</v>
      </c>
      <c r="AC924" s="9" t="str">
        <f>VLOOKUP(AB924,Mapping!$E$2:$F$3,2,0)</f>
        <v>Excellent</v>
      </c>
      <c r="AD924" s="3">
        <v>4</v>
      </c>
      <c r="AE924" s="9" t="str">
        <f>VLOOKUP(AD924,Mapping!$E$16:$F$19,2,0)</f>
        <v>Satisfied</v>
      </c>
      <c r="AF924" s="3">
        <v>2</v>
      </c>
      <c r="AG924" s="3">
        <v>26</v>
      </c>
      <c r="AH924" s="3" t="str" cm="1">
        <f t="array" ref="AH924">_xlfn.IFS(HR_Analytics[[#This Row],[Total Working Years]]&lt;=2,"0-2",HR_Analytics[[#This Row],[Total Working Years]]&lt;=5,"2-5",HR_Analytics[[#This Row],[Total Working Years]]&lt;=10,"5-10",HR_Analytics[[#This Row],[Total Working Years]]&lt;=20,"10-20",HR_Analytics[[#This Row],[Total Working Years]]&lt;=40,"20-40")</f>
        <v>20-40</v>
      </c>
      <c r="AI924" s="3">
        <v>4</v>
      </c>
      <c r="AJ924" s="3">
        <v>2</v>
      </c>
      <c r="AK924" s="9" t="str">
        <f>VLOOKUP(AJ924,Mapping!$J$10:$K$13,2,0)</f>
        <v>Good</v>
      </c>
      <c r="AL924" s="3">
        <v>25</v>
      </c>
      <c r="AM924" s="3" t="str" cm="1">
        <f t="array" ref="AM924">_xlfn.IFS(HR_Analytics[[#This Row],[Years At Company]]&lt;=2,"0-2",HR_Analytics[[#This Row],[Years At Company]]&lt;=5,"2-5",HR_Analytics[[#This Row],[Years At Company]]&lt;=10,"5-10",HR_Analytics[[#This Row],[Years At Company]]&lt;=20,"10-20",HR_Analytics[[#This Row],[Years At Company]]&lt;=40,"20-40")</f>
        <v>20-40</v>
      </c>
      <c r="AN924" s="3">
        <v>9</v>
      </c>
      <c r="AO924" s="3" t="str" cm="1">
        <f t="array" ref="AO924">_xlfn.IFS(HR_Analytics[[#This Row],[Years In Current Role]]&lt;=2,"0-2",HR_Analytics[[#This Row],[Years In Current Role]]&lt;=5,"2-5",HR_Analytics[[#This Row],[Years In Current Role]]&lt;=10,"5-10",HR_Analytics[[#This Row],[Years In Current Role]]&lt;=15,"10-15",HR_Analytics[[#This Row],[Years In Current Role]]&gt;15,"Above 15")</f>
        <v>5-10</v>
      </c>
      <c r="AP924" s="3">
        <v>14</v>
      </c>
      <c r="AQ924" s="14" t="str" cm="1">
        <f t="array" ref="AQ924">_xlfn.IFS(HR_Analytics[[#This Row],[Years Since Last Promotion]]&lt;=2,"0-2",HR_Analytics[[#This Row],[Years Since Last Promotion]]&lt;=5,"2-5",HR_Analytics[[#This Row],[Years Since Last Promotion]]&lt;=10,"5-10",HR_Analytics[[#This Row],[Years Since Last Promotion]]&lt;=15,"10-15")</f>
        <v>10-15</v>
      </c>
      <c r="AR924" s="14">
        <v>13</v>
      </c>
      <c r="AS924" s="3" t="str" cm="1">
        <f t="array" ref="AS9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925" spans="1:45" x14ac:dyDescent="0.25">
      <c r="A925" s="12">
        <v>34</v>
      </c>
      <c r="B925" s="12" t="str" cm="1">
        <f t="array" ref="B925">_xlfn.IFS(HR_Analytics[[#This Row],[Age]]&lt;=30,"Below 30",HR_Analytics[[#This Row],[Age]]&lt;=40,"30-40",HR_Analytics[[#This Row],[Age]]&lt;=60,"40-60")</f>
        <v>30-40</v>
      </c>
      <c r="C925" s="9" t="s">
        <v>17</v>
      </c>
      <c r="D925" s="9" t="s">
        <v>18</v>
      </c>
      <c r="E925" s="9" t="s">
        <v>35</v>
      </c>
      <c r="F925" s="3">
        <v>11</v>
      </c>
      <c r="G925" s="3" t="str" cm="1">
        <f t="array" ref="G925">_xlfn.IFS(HR_Analytics[[#This Row],[Distance From Home]]&lt;=5,"1-5",HR_Analytics[[#This Row],[Distance From Home]]&lt;=10,"5-10",HR_Analytics[[#This Row],[Distance From Home]]&lt;=15,"10-15",HR_Analytics[[#This Row],[Distance From Home]]&lt;=20,"15-20",HR_Analytics[[#This Row],[Distance From Home]]&gt;20,"Above 20")</f>
        <v>10-15</v>
      </c>
      <c r="H925" s="3">
        <v>3</v>
      </c>
      <c r="I925" s="9" t="str">
        <f>VLOOKUP(H925,Mapping!$J$2:$K$6,2,0)</f>
        <v>Bachelors</v>
      </c>
      <c r="J925" s="9" t="s">
        <v>13</v>
      </c>
      <c r="K925" s="3">
        <v>1289</v>
      </c>
      <c r="L925" s="3">
        <v>3</v>
      </c>
      <c r="M925" s="9" t="str">
        <f>VLOOKUP(L925,Mapping!$A$2:$B$5,2,0)</f>
        <v>Neutral</v>
      </c>
      <c r="N925" s="9" t="s">
        <v>20</v>
      </c>
      <c r="O925" s="3">
        <v>2</v>
      </c>
      <c r="P925" s="9" t="str">
        <f>VLOOKUP(O925,Mapping!$A$9:$B$12,2,0)</f>
        <v>Medium</v>
      </c>
      <c r="Q925" s="3">
        <v>2</v>
      </c>
      <c r="R925" s="9" t="str">
        <f>VLOOKUP(Q925,Mapping!$A$16:$B$20,2,0)</f>
        <v>Junior</v>
      </c>
      <c r="S925" s="9" t="s">
        <v>35</v>
      </c>
      <c r="T925" s="3">
        <v>2</v>
      </c>
      <c r="U925" s="9" t="str">
        <f>VLOOKUP(T925,Mapping!$E$9:$F$12,2,0)</f>
        <v>Dissatisfied</v>
      </c>
      <c r="V925" s="9" t="s">
        <v>22</v>
      </c>
      <c r="W925" s="5">
        <v>4490</v>
      </c>
      <c r="X925" s="3">
        <v>4</v>
      </c>
      <c r="Y925" s="9" t="s">
        <v>17</v>
      </c>
      <c r="Z925" s="4">
        <v>11</v>
      </c>
      <c r="AA925" s="24">
        <f>HR_Analytics[[#This Row],[Salary Hike]]/100</f>
        <v>0.11</v>
      </c>
      <c r="AB925" s="3">
        <v>3</v>
      </c>
      <c r="AC925" s="9" t="str">
        <f>VLOOKUP(AB925,Mapping!$E$2:$F$3,2,0)</f>
        <v>Excellent</v>
      </c>
      <c r="AD925" s="3">
        <v>4</v>
      </c>
      <c r="AE925" s="9" t="str">
        <f>VLOOKUP(AD925,Mapping!$E$16:$F$19,2,0)</f>
        <v>Satisfied</v>
      </c>
      <c r="AF925" s="3">
        <v>2</v>
      </c>
      <c r="AG925" s="3">
        <v>14</v>
      </c>
      <c r="AH925" s="3" t="str" cm="1">
        <f t="array" ref="AH925">_xlfn.IFS(HR_Analytics[[#This Row],[Total Working Years]]&lt;=2,"0-2",HR_Analytics[[#This Row],[Total Working Years]]&lt;=5,"2-5",HR_Analytics[[#This Row],[Total Working Years]]&lt;=10,"5-10",HR_Analytics[[#This Row],[Total Working Years]]&lt;=20,"10-20",HR_Analytics[[#This Row],[Total Working Years]]&lt;=40,"20-40")</f>
        <v>10-20</v>
      </c>
      <c r="AI925" s="3">
        <v>5</v>
      </c>
      <c r="AJ925" s="3">
        <v>4</v>
      </c>
      <c r="AK925" s="9" t="str">
        <f>VLOOKUP(AJ925,Mapping!$J$10:$K$13,2,0)</f>
        <v>Best</v>
      </c>
      <c r="AL925" s="3">
        <v>10</v>
      </c>
      <c r="AM925" s="3" t="str" cm="1">
        <f t="array" ref="AM925">_xlfn.IFS(HR_Analytics[[#This Row],[Years At Company]]&lt;=2,"0-2",HR_Analytics[[#This Row],[Years At Company]]&lt;=5,"2-5",HR_Analytics[[#This Row],[Years At Company]]&lt;=10,"5-10",HR_Analytics[[#This Row],[Years At Company]]&lt;=20,"10-20",HR_Analytics[[#This Row],[Years At Company]]&lt;=40,"20-40")</f>
        <v>5-10</v>
      </c>
      <c r="AN925" s="3">
        <v>9</v>
      </c>
      <c r="AO925" s="3" t="str" cm="1">
        <f t="array" ref="AO925">_xlfn.IFS(HR_Analytics[[#This Row],[Years In Current Role]]&lt;=2,"0-2",HR_Analytics[[#This Row],[Years In Current Role]]&lt;=5,"2-5",HR_Analytics[[#This Row],[Years In Current Role]]&lt;=10,"5-10",HR_Analytics[[#This Row],[Years In Current Role]]&lt;=15,"10-15",HR_Analytics[[#This Row],[Years In Current Role]]&gt;15,"Above 15")</f>
        <v>5-10</v>
      </c>
      <c r="AP925" s="3">
        <v>1</v>
      </c>
      <c r="AQ925" s="14" t="str" cm="1">
        <f t="array" ref="AQ925">_xlfn.IFS(HR_Analytics[[#This Row],[Years Since Last Promotion]]&lt;=2,"0-2",HR_Analytics[[#This Row],[Years Since Last Promotion]]&lt;=5,"2-5",HR_Analytics[[#This Row],[Years Since Last Promotion]]&lt;=10,"5-10",HR_Analytics[[#This Row],[Years Since Last Promotion]]&lt;=15,"10-15")</f>
        <v>0-2</v>
      </c>
      <c r="AR925" s="14">
        <v>8</v>
      </c>
      <c r="AS925" s="3" t="str" cm="1">
        <f t="array" ref="AS9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26" spans="1:45" x14ac:dyDescent="0.25">
      <c r="A926" s="12">
        <v>35</v>
      </c>
      <c r="B926" s="12" t="str" cm="1">
        <f t="array" ref="B926">_xlfn.IFS(HR_Analytics[[#This Row],[Age]]&lt;=30,"Below 30",HR_Analytics[[#This Row],[Age]]&lt;=40,"30-40",HR_Analytics[[#This Row],[Age]]&lt;=60,"40-60")</f>
        <v>30-40</v>
      </c>
      <c r="C926" s="9" t="s">
        <v>17</v>
      </c>
      <c r="D926" s="9" t="s">
        <v>11</v>
      </c>
      <c r="E926" s="9" t="s">
        <v>19</v>
      </c>
      <c r="F926" s="3">
        <v>6</v>
      </c>
      <c r="G926" s="3" t="str" cm="1">
        <f t="array" ref="G926">_xlfn.IFS(HR_Analytics[[#This Row],[Distance From Home]]&lt;=5,"1-5",HR_Analytics[[#This Row],[Distance From Home]]&lt;=10,"5-10",HR_Analytics[[#This Row],[Distance From Home]]&lt;=15,"10-15",HR_Analytics[[#This Row],[Distance From Home]]&lt;=20,"15-20",HR_Analytics[[#This Row],[Distance From Home]]&gt;20,"Above 20")</f>
        <v>5-10</v>
      </c>
      <c r="H926" s="3">
        <v>1</v>
      </c>
      <c r="I926" s="9" t="str">
        <f>VLOOKUP(H926,Mapping!$J$2:$K$6,2,0)</f>
        <v>Below College</v>
      </c>
      <c r="J926" s="9" t="s">
        <v>13</v>
      </c>
      <c r="K926" s="3">
        <v>1291</v>
      </c>
      <c r="L926" s="3">
        <v>3</v>
      </c>
      <c r="M926" s="9" t="str">
        <f>VLOOKUP(L926,Mapping!$A$2:$B$5,2,0)</f>
        <v>Neutral</v>
      </c>
      <c r="N926" s="9" t="s">
        <v>20</v>
      </c>
      <c r="O926" s="3">
        <v>3</v>
      </c>
      <c r="P926" s="9" t="str">
        <f>VLOOKUP(O926,Mapping!$A$9:$B$12,2,0)</f>
        <v>High</v>
      </c>
      <c r="Q926" s="3">
        <v>1</v>
      </c>
      <c r="R926" s="9" t="str">
        <f>VLOOKUP(Q926,Mapping!$A$16:$B$20,2,0)</f>
        <v>Entry Level</v>
      </c>
      <c r="S926" s="9" t="s">
        <v>21</v>
      </c>
      <c r="T926" s="3">
        <v>3</v>
      </c>
      <c r="U926" s="9" t="str">
        <f>VLOOKUP(T926,Mapping!$E$9:$F$12,2,0)</f>
        <v>Neutral</v>
      </c>
      <c r="V926" s="9" t="s">
        <v>22</v>
      </c>
      <c r="W926" s="5">
        <v>3506</v>
      </c>
      <c r="X926" s="3">
        <v>0</v>
      </c>
      <c r="Y926" s="9" t="s">
        <v>10</v>
      </c>
      <c r="Z926" s="4">
        <v>14</v>
      </c>
      <c r="AA926" s="24">
        <f>HR_Analytics[[#This Row],[Salary Hike]]/100</f>
        <v>0.14000000000000001</v>
      </c>
      <c r="AB926" s="3">
        <v>3</v>
      </c>
      <c r="AC926" s="9" t="str">
        <f>VLOOKUP(AB926,Mapping!$E$2:$F$3,2,0)</f>
        <v>Excellent</v>
      </c>
      <c r="AD926" s="3">
        <v>4</v>
      </c>
      <c r="AE926" s="9" t="str">
        <f>VLOOKUP(AD926,Mapping!$E$16:$F$19,2,0)</f>
        <v>Satisfied</v>
      </c>
      <c r="AF926" s="3">
        <v>0</v>
      </c>
      <c r="AG926" s="3">
        <v>4</v>
      </c>
      <c r="AH926" s="3" t="str" cm="1">
        <f t="array" ref="AH926">_xlfn.IFS(HR_Analytics[[#This Row],[Total Working Years]]&lt;=2,"0-2",HR_Analytics[[#This Row],[Total Working Years]]&lt;=5,"2-5",HR_Analytics[[#This Row],[Total Working Years]]&lt;=10,"5-10",HR_Analytics[[#This Row],[Total Working Years]]&lt;=20,"10-20",HR_Analytics[[#This Row],[Total Working Years]]&lt;=40,"20-40")</f>
        <v>2-5</v>
      </c>
      <c r="AI926" s="3">
        <v>3</v>
      </c>
      <c r="AJ926" s="3">
        <v>3</v>
      </c>
      <c r="AK926" s="9" t="str">
        <f>VLOOKUP(AJ926,Mapping!$J$10:$K$13,2,0)</f>
        <v>Better</v>
      </c>
      <c r="AL926" s="3">
        <v>3</v>
      </c>
      <c r="AM926" s="3" t="str" cm="1">
        <f t="array" ref="AM926">_xlfn.IFS(HR_Analytics[[#This Row],[Years At Company]]&lt;=2,"0-2",HR_Analytics[[#This Row],[Years At Company]]&lt;=5,"2-5",HR_Analytics[[#This Row],[Years At Company]]&lt;=10,"5-10",HR_Analytics[[#This Row],[Years At Company]]&lt;=20,"10-20",HR_Analytics[[#This Row],[Years At Company]]&lt;=40,"20-40")</f>
        <v>2-5</v>
      </c>
      <c r="AN926" s="3">
        <v>2</v>
      </c>
      <c r="AO926" s="3" t="str" cm="1">
        <f t="array" ref="AO926">_xlfn.IFS(HR_Analytics[[#This Row],[Years In Current Role]]&lt;=2,"0-2",HR_Analytics[[#This Row],[Years In Current Role]]&lt;=5,"2-5",HR_Analytics[[#This Row],[Years In Current Role]]&lt;=10,"5-10",HR_Analytics[[#This Row],[Years In Current Role]]&lt;=15,"10-15",HR_Analytics[[#This Row],[Years In Current Role]]&gt;15,"Above 15")</f>
        <v>0-2</v>
      </c>
      <c r="AP926" s="3">
        <v>2</v>
      </c>
      <c r="AQ926" s="14" t="str" cm="1">
        <f t="array" ref="AQ926">_xlfn.IFS(HR_Analytics[[#This Row],[Years Since Last Promotion]]&lt;=2,"0-2",HR_Analytics[[#This Row],[Years Since Last Promotion]]&lt;=5,"2-5",HR_Analytics[[#This Row],[Years Since Last Promotion]]&lt;=10,"5-10",HR_Analytics[[#This Row],[Years Since Last Promotion]]&lt;=15,"10-15")</f>
        <v>0-2</v>
      </c>
      <c r="AR926" s="14">
        <v>2</v>
      </c>
      <c r="AS926" s="3" t="str" cm="1">
        <f t="array" ref="AS9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27" spans="1:45" x14ac:dyDescent="0.25">
      <c r="A927" s="12">
        <v>42</v>
      </c>
      <c r="B927" s="12" t="str" cm="1">
        <f t="array" ref="B927">_xlfn.IFS(HR_Analytics[[#This Row],[Age]]&lt;=30,"Below 30",HR_Analytics[[#This Row],[Age]]&lt;=40,"30-40",HR_Analytics[[#This Row],[Age]]&lt;=60,"40-60")</f>
        <v>40-60</v>
      </c>
      <c r="C927" s="9" t="s">
        <v>17</v>
      </c>
      <c r="D927" s="9" t="s">
        <v>11</v>
      </c>
      <c r="E927" s="9" t="s">
        <v>19</v>
      </c>
      <c r="F927" s="3">
        <v>7</v>
      </c>
      <c r="G927" s="3" t="str" cm="1">
        <f t="array" ref="G927">_xlfn.IFS(HR_Analytics[[#This Row],[Distance From Home]]&lt;=5,"1-5",HR_Analytics[[#This Row],[Distance From Home]]&lt;=10,"5-10",HR_Analytics[[#This Row],[Distance From Home]]&lt;=15,"10-15",HR_Analytics[[#This Row],[Distance From Home]]&lt;=20,"15-20",HR_Analytics[[#This Row],[Distance From Home]]&gt;20,"Above 20")</f>
        <v>5-10</v>
      </c>
      <c r="H927" s="3">
        <v>4</v>
      </c>
      <c r="I927" s="9" t="str">
        <f>VLOOKUP(H927,Mapping!$J$2:$K$6,2,0)</f>
        <v>Masters</v>
      </c>
      <c r="J927" s="9" t="s">
        <v>25</v>
      </c>
      <c r="K927" s="3">
        <v>1292</v>
      </c>
      <c r="L927" s="3">
        <v>2</v>
      </c>
      <c r="M927" s="9" t="str">
        <f>VLOOKUP(L927,Mapping!$A$2:$B$5,2,0)</f>
        <v>Dissatisfied</v>
      </c>
      <c r="N927" s="9" t="s">
        <v>14</v>
      </c>
      <c r="O927" s="3">
        <v>4</v>
      </c>
      <c r="P927" s="9" t="str">
        <f>VLOOKUP(O927,Mapping!$A$9:$B$12,2,0)</f>
        <v>Very High</v>
      </c>
      <c r="Q927" s="3">
        <v>2</v>
      </c>
      <c r="R927" s="9" t="str">
        <f>VLOOKUP(Q927,Mapping!$A$16:$B$20,2,0)</f>
        <v>Junior</v>
      </c>
      <c r="S927" s="9" t="s">
        <v>21</v>
      </c>
      <c r="T927" s="3">
        <v>2</v>
      </c>
      <c r="U927" s="9" t="str">
        <f>VLOOKUP(T927,Mapping!$E$9:$F$12,2,0)</f>
        <v>Dissatisfied</v>
      </c>
      <c r="V927" s="9" t="s">
        <v>22</v>
      </c>
      <c r="W927" s="5">
        <v>2372</v>
      </c>
      <c r="X927" s="3">
        <v>6</v>
      </c>
      <c r="Y927" s="9" t="s">
        <v>10</v>
      </c>
      <c r="Z927" s="4">
        <v>16</v>
      </c>
      <c r="AA927" s="24">
        <f>HR_Analytics[[#This Row],[Salary Hike]]/100</f>
        <v>0.16</v>
      </c>
      <c r="AB927" s="3">
        <v>3</v>
      </c>
      <c r="AC927" s="9" t="str">
        <f>VLOOKUP(AB927,Mapping!$E$2:$F$3,2,0)</f>
        <v>Excellent</v>
      </c>
      <c r="AD927" s="3">
        <v>4</v>
      </c>
      <c r="AE927" s="9" t="str">
        <f>VLOOKUP(AD927,Mapping!$E$16:$F$19,2,0)</f>
        <v>Satisfied</v>
      </c>
      <c r="AF927" s="3">
        <v>0</v>
      </c>
      <c r="AG927" s="3">
        <v>18</v>
      </c>
      <c r="AH927" s="3" t="str" cm="1">
        <f t="array" ref="AH927">_xlfn.IFS(HR_Analytics[[#This Row],[Total Working Years]]&lt;=2,"0-2",HR_Analytics[[#This Row],[Total Working Years]]&lt;=5,"2-5",HR_Analytics[[#This Row],[Total Working Years]]&lt;=10,"5-10",HR_Analytics[[#This Row],[Total Working Years]]&lt;=20,"10-20",HR_Analytics[[#This Row],[Total Working Years]]&lt;=40,"20-40")</f>
        <v>10-20</v>
      </c>
      <c r="AI927" s="3">
        <v>2</v>
      </c>
      <c r="AJ927" s="3">
        <v>3</v>
      </c>
      <c r="AK927" s="9" t="str">
        <f>VLOOKUP(AJ927,Mapping!$J$10:$K$13,2,0)</f>
        <v>Better</v>
      </c>
      <c r="AL927" s="3">
        <v>1</v>
      </c>
      <c r="AM927" s="3" t="str" cm="1">
        <f t="array" ref="AM927">_xlfn.IFS(HR_Analytics[[#This Row],[Years At Company]]&lt;=2,"0-2",HR_Analytics[[#This Row],[Years At Company]]&lt;=5,"2-5",HR_Analytics[[#This Row],[Years At Company]]&lt;=10,"5-10",HR_Analytics[[#This Row],[Years At Company]]&lt;=20,"10-20",HR_Analytics[[#This Row],[Years At Company]]&lt;=40,"20-40")</f>
        <v>0-2</v>
      </c>
      <c r="AN927" s="3">
        <v>0</v>
      </c>
      <c r="AO927" s="3" t="str" cm="1">
        <f t="array" ref="AO927">_xlfn.IFS(HR_Analytics[[#This Row],[Years In Current Role]]&lt;=2,"0-2",HR_Analytics[[#This Row],[Years In Current Role]]&lt;=5,"2-5",HR_Analytics[[#This Row],[Years In Current Role]]&lt;=10,"5-10",HR_Analytics[[#This Row],[Years In Current Role]]&lt;=15,"10-15",HR_Analytics[[#This Row],[Years In Current Role]]&gt;15,"Above 15")</f>
        <v>0-2</v>
      </c>
      <c r="AP927" s="3">
        <v>0</v>
      </c>
      <c r="AQ927" s="14" t="str" cm="1">
        <f t="array" ref="AQ927">_xlfn.IFS(HR_Analytics[[#This Row],[Years Since Last Promotion]]&lt;=2,"0-2",HR_Analytics[[#This Row],[Years Since Last Promotion]]&lt;=5,"2-5",HR_Analytics[[#This Row],[Years Since Last Promotion]]&lt;=10,"5-10",HR_Analytics[[#This Row],[Years Since Last Promotion]]&lt;=15,"10-15")</f>
        <v>0-2</v>
      </c>
      <c r="AR927" s="14">
        <v>0</v>
      </c>
      <c r="AS927" s="3" t="str" cm="1">
        <f t="array" ref="AS9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28" spans="1:45" x14ac:dyDescent="0.25">
      <c r="A928" s="12">
        <v>43</v>
      </c>
      <c r="B928" s="12" t="str" cm="1">
        <f t="array" ref="B928">_xlfn.IFS(HR_Analytics[[#This Row],[Age]]&lt;=30,"Below 30",HR_Analytics[[#This Row],[Age]]&lt;=40,"30-40",HR_Analytics[[#This Row],[Age]]&lt;=60,"40-60")</f>
        <v>40-60</v>
      </c>
      <c r="C928" s="9" t="s">
        <v>17</v>
      </c>
      <c r="D928" s="9" t="s">
        <v>11</v>
      </c>
      <c r="E928" s="9" t="s">
        <v>12</v>
      </c>
      <c r="F928" s="3">
        <v>4</v>
      </c>
      <c r="G928" s="3" t="str" cm="1">
        <f t="array" ref="G928">_xlfn.IFS(HR_Analytics[[#This Row],[Distance From Home]]&lt;=5,"1-5",HR_Analytics[[#This Row],[Distance From Home]]&lt;=10,"5-10",HR_Analytics[[#This Row],[Distance From Home]]&lt;=15,"10-15",HR_Analytics[[#This Row],[Distance From Home]]&lt;=20,"15-20",HR_Analytics[[#This Row],[Distance From Home]]&gt;20,"Above 20")</f>
        <v>1-5</v>
      </c>
      <c r="H928" s="3">
        <v>4</v>
      </c>
      <c r="I928" s="9" t="str">
        <f>VLOOKUP(H928,Mapping!$J$2:$K$6,2,0)</f>
        <v>Masters</v>
      </c>
      <c r="J928" s="9" t="s">
        <v>33</v>
      </c>
      <c r="K928" s="3">
        <v>1293</v>
      </c>
      <c r="L928" s="3">
        <v>4</v>
      </c>
      <c r="M928" s="9" t="str">
        <f>VLOOKUP(L928,Mapping!$A$2:$B$5,2,0)</f>
        <v>Satisfied</v>
      </c>
      <c r="N928" s="9" t="s">
        <v>14</v>
      </c>
      <c r="O928" s="3">
        <v>2</v>
      </c>
      <c r="P928" s="9" t="str">
        <f>VLOOKUP(O928,Mapping!$A$9:$B$12,2,0)</f>
        <v>Medium</v>
      </c>
      <c r="Q928" s="3">
        <v>3</v>
      </c>
      <c r="R928" s="9" t="str">
        <f>VLOOKUP(Q928,Mapping!$A$16:$B$20,2,0)</f>
        <v>Mid Level</v>
      </c>
      <c r="S928" s="9" t="s">
        <v>15</v>
      </c>
      <c r="T928" s="3">
        <v>4</v>
      </c>
      <c r="U928" s="9" t="str">
        <f>VLOOKUP(T928,Mapping!$E$9:$F$12,2,0)</f>
        <v>Satisfied</v>
      </c>
      <c r="V928" s="9" t="s">
        <v>16</v>
      </c>
      <c r="W928" s="5">
        <v>10231</v>
      </c>
      <c r="X928" s="3">
        <v>3</v>
      </c>
      <c r="Y928" s="9" t="s">
        <v>17</v>
      </c>
      <c r="Z928" s="4">
        <v>14</v>
      </c>
      <c r="AA928" s="24">
        <f>HR_Analytics[[#This Row],[Salary Hike]]/100</f>
        <v>0.14000000000000001</v>
      </c>
      <c r="AB928" s="3">
        <v>3</v>
      </c>
      <c r="AC928" s="9" t="str">
        <f>VLOOKUP(AB928,Mapping!$E$2:$F$3,2,0)</f>
        <v>Excellent</v>
      </c>
      <c r="AD928" s="3">
        <v>4</v>
      </c>
      <c r="AE928" s="9" t="str">
        <f>VLOOKUP(AD928,Mapping!$E$16:$F$19,2,0)</f>
        <v>Satisfied</v>
      </c>
      <c r="AF928" s="3">
        <v>0</v>
      </c>
      <c r="AG928" s="3">
        <v>23</v>
      </c>
      <c r="AH928" s="3" t="str" cm="1">
        <f t="array" ref="AH928">_xlfn.IFS(HR_Analytics[[#This Row],[Total Working Years]]&lt;=2,"0-2",HR_Analytics[[#This Row],[Total Working Years]]&lt;=5,"2-5",HR_Analytics[[#This Row],[Total Working Years]]&lt;=10,"5-10",HR_Analytics[[#This Row],[Total Working Years]]&lt;=20,"10-20",HR_Analytics[[#This Row],[Total Working Years]]&lt;=40,"20-40")</f>
        <v>20-40</v>
      </c>
      <c r="AI928" s="3">
        <v>3</v>
      </c>
      <c r="AJ928" s="3">
        <v>4</v>
      </c>
      <c r="AK928" s="9" t="str">
        <f>VLOOKUP(AJ928,Mapping!$J$10:$K$13,2,0)</f>
        <v>Best</v>
      </c>
      <c r="AL928" s="3">
        <v>21</v>
      </c>
      <c r="AM928" s="3" t="str" cm="1">
        <f t="array" ref="AM928">_xlfn.IFS(HR_Analytics[[#This Row],[Years At Company]]&lt;=2,"0-2",HR_Analytics[[#This Row],[Years At Company]]&lt;=5,"2-5",HR_Analytics[[#This Row],[Years At Company]]&lt;=10,"5-10",HR_Analytics[[#This Row],[Years At Company]]&lt;=20,"10-20",HR_Analytics[[#This Row],[Years At Company]]&lt;=40,"20-40")</f>
        <v>20-40</v>
      </c>
      <c r="AN928" s="3">
        <v>7</v>
      </c>
      <c r="AO928" s="3" t="str" cm="1">
        <f t="array" ref="AO928">_xlfn.IFS(HR_Analytics[[#This Row],[Years In Current Role]]&lt;=2,"0-2",HR_Analytics[[#This Row],[Years In Current Role]]&lt;=5,"2-5",HR_Analytics[[#This Row],[Years In Current Role]]&lt;=10,"5-10",HR_Analytics[[#This Row],[Years In Current Role]]&lt;=15,"10-15",HR_Analytics[[#This Row],[Years In Current Role]]&gt;15,"Above 15")</f>
        <v>5-10</v>
      </c>
      <c r="AP928" s="3">
        <v>15</v>
      </c>
      <c r="AQ928" s="14" t="str" cm="1">
        <f t="array" ref="AQ928">_xlfn.IFS(HR_Analytics[[#This Row],[Years Since Last Promotion]]&lt;=2,"0-2",HR_Analytics[[#This Row],[Years Since Last Promotion]]&lt;=5,"2-5",HR_Analytics[[#This Row],[Years Since Last Promotion]]&lt;=10,"5-10",HR_Analytics[[#This Row],[Years Since Last Promotion]]&lt;=15,"10-15")</f>
        <v>10-15</v>
      </c>
      <c r="AR928" s="14">
        <v>17</v>
      </c>
      <c r="AS928" s="3" t="str" cm="1">
        <f t="array" ref="AS9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Above 15</v>
      </c>
    </row>
    <row r="929" spans="1:45" x14ac:dyDescent="0.25">
      <c r="A929" s="12">
        <v>36</v>
      </c>
      <c r="B929" s="12" t="str" cm="1">
        <f t="array" ref="B929">_xlfn.IFS(HR_Analytics[[#This Row],[Age]]&lt;=30,"Below 30",HR_Analytics[[#This Row],[Age]]&lt;=40,"30-40",HR_Analytics[[#This Row],[Age]]&lt;=60,"40-60")</f>
        <v>30-40</v>
      </c>
      <c r="C929" s="9" t="s">
        <v>17</v>
      </c>
      <c r="D929" s="9" t="s">
        <v>11</v>
      </c>
      <c r="E929" s="9" t="s">
        <v>19</v>
      </c>
      <c r="F929" s="3">
        <v>2</v>
      </c>
      <c r="G929" s="3" t="str" cm="1">
        <f t="array" ref="G929">_xlfn.IFS(HR_Analytics[[#This Row],[Distance From Home]]&lt;=5,"1-5",HR_Analytics[[#This Row],[Distance From Home]]&lt;=10,"5-10",HR_Analytics[[#This Row],[Distance From Home]]&lt;=15,"10-15",HR_Analytics[[#This Row],[Distance From Home]]&lt;=20,"15-20",HR_Analytics[[#This Row],[Distance From Home]]&gt;20,"Above 20")</f>
        <v>1-5</v>
      </c>
      <c r="H929" s="3">
        <v>4</v>
      </c>
      <c r="I929" s="9" t="str">
        <f>VLOOKUP(H929,Mapping!$J$2:$K$6,2,0)</f>
        <v>Masters</v>
      </c>
      <c r="J929" s="9" t="s">
        <v>13</v>
      </c>
      <c r="K929" s="3">
        <v>1294</v>
      </c>
      <c r="L929" s="3">
        <v>3</v>
      </c>
      <c r="M929" s="9" t="str">
        <f>VLOOKUP(L929,Mapping!$A$2:$B$5,2,0)</f>
        <v>Neutral</v>
      </c>
      <c r="N929" s="9" t="s">
        <v>14</v>
      </c>
      <c r="O929" s="3">
        <v>3</v>
      </c>
      <c r="P929" s="9" t="str">
        <f>VLOOKUP(O929,Mapping!$A$9:$B$12,2,0)</f>
        <v>High</v>
      </c>
      <c r="Q929" s="3">
        <v>2</v>
      </c>
      <c r="R929" s="9" t="str">
        <f>VLOOKUP(Q929,Mapping!$A$16:$B$20,2,0)</f>
        <v>Junior</v>
      </c>
      <c r="S929" s="9" t="s">
        <v>27</v>
      </c>
      <c r="T929" s="3">
        <v>2</v>
      </c>
      <c r="U929" s="9" t="str">
        <f>VLOOKUP(T929,Mapping!$E$9:$F$12,2,0)</f>
        <v>Dissatisfied</v>
      </c>
      <c r="V929" s="9" t="s">
        <v>16</v>
      </c>
      <c r="W929" s="5">
        <v>5410</v>
      </c>
      <c r="X929" s="3">
        <v>9</v>
      </c>
      <c r="Y929" s="9" t="s">
        <v>10</v>
      </c>
      <c r="Z929" s="4">
        <v>11</v>
      </c>
      <c r="AA929" s="24">
        <f>HR_Analytics[[#This Row],[Salary Hike]]/100</f>
        <v>0.11</v>
      </c>
      <c r="AB929" s="3">
        <v>3</v>
      </c>
      <c r="AC929" s="9" t="str">
        <f>VLOOKUP(AB929,Mapping!$E$2:$F$3,2,0)</f>
        <v>Excellent</v>
      </c>
      <c r="AD929" s="3">
        <v>4</v>
      </c>
      <c r="AE929" s="9" t="str">
        <f>VLOOKUP(AD929,Mapping!$E$16:$F$19,2,0)</f>
        <v>Satisfied</v>
      </c>
      <c r="AF929" s="3">
        <v>0</v>
      </c>
      <c r="AG929" s="3">
        <v>18</v>
      </c>
      <c r="AH929" s="3" t="str" cm="1">
        <f t="array" ref="AH929">_xlfn.IFS(HR_Analytics[[#This Row],[Total Working Years]]&lt;=2,"0-2",HR_Analytics[[#This Row],[Total Working Years]]&lt;=5,"2-5",HR_Analytics[[#This Row],[Total Working Years]]&lt;=10,"5-10",HR_Analytics[[#This Row],[Total Working Years]]&lt;=20,"10-20",HR_Analytics[[#This Row],[Total Working Years]]&lt;=40,"20-40")</f>
        <v>10-20</v>
      </c>
      <c r="AI929" s="3">
        <v>2</v>
      </c>
      <c r="AJ929" s="3">
        <v>3</v>
      </c>
      <c r="AK929" s="9" t="str">
        <f>VLOOKUP(AJ929,Mapping!$J$10:$K$13,2,0)</f>
        <v>Better</v>
      </c>
      <c r="AL929" s="3">
        <v>16</v>
      </c>
      <c r="AM929" s="3" t="str" cm="1">
        <f t="array" ref="AM929">_xlfn.IFS(HR_Analytics[[#This Row],[Years At Company]]&lt;=2,"0-2",HR_Analytics[[#This Row],[Years At Company]]&lt;=5,"2-5",HR_Analytics[[#This Row],[Years At Company]]&lt;=10,"5-10",HR_Analytics[[#This Row],[Years At Company]]&lt;=20,"10-20",HR_Analytics[[#This Row],[Years At Company]]&lt;=40,"20-40")</f>
        <v>10-20</v>
      </c>
      <c r="AN929" s="3">
        <v>14</v>
      </c>
      <c r="AO929" s="3" t="str" cm="1">
        <f t="array" ref="AO929">_xlfn.IFS(HR_Analytics[[#This Row],[Years In Current Role]]&lt;=2,"0-2",HR_Analytics[[#This Row],[Years In Current Role]]&lt;=5,"2-5",HR_Analytics[[#This Row],[Years In Current Role]]&lt;=10,"5-10",HR_Analytics[[#This Row],[Years In Current Role]]&lt;=15,"10-15",HR_Analytics[[#This Row],[Years In Current Role]]&gt;15,"Above 15")</f>
        <v>10-15</v>
      </c>
      <c r="AP929" s="3">
        <v>5</v>
      </c>
      <c r="AQ929" s="14" t="str" cm="1">
        <f t="array" ref="AQ929">_xlfn.IFS(HR_Analytics[[#This Row],[Years Since Last Promotion]]&lt;=2,"0-2",HR_Analytics[[#This Row],[Years Since Last Promotion]]&lt;=5,"2-5",HR_Analytics[[#This Row],[Years Since Last Promotion]]&lt;=10,"5-10",HR_Analytics[[#This Row],[Years Since Last Promotion]]&lt;=15,"10-15")</f>
        <v>2-5</v>
      </c>
      <c r="AR929" s="14">
        <v>12</v>
      </c>
      <c r="AS929" s="3" t="str" cm="1">
        <f t="array" ref="AS9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930" spans="1:45" x14ac:dyDescent="0.25">
      <c r="A930" s="12">
        <v>44</v>
      </c>
      <c r="B930" s="12" t="str" cm="1">
        <f t="array" ref="B930">_xlfn.IFS(HR_Analytics[[#This Row],[Age]]&lt;=30,"Below 30",HR_Analytics[[#This Row],[Age]]&lt;=40,"30-40",HR_Analytics[[#This Row],[Age]]&lt;=60,"40-60")</f>
        <v>40-60</v>
      </c>
      <c r="C930" s="9" t="s">
        <v>10</v>
      </c>
      <c r="D930" s="9" t="s">
        <v>11</v>
      </c>
      <c r="E930" s="9" t="s">
        <v>19</v>
      </c>
      <c r="F930" s="3">
        <v>15</v>
      </c>
      <c r="G930" s="3" t="str" cm="1">
        <f t="array" ref="G930">_xlfn.IFS(HR_Analytics[[#This Row],[Distance From Home]]&lt;=5,"1-5",HR_Analytics[[#This Row],[Distance From Home]]&lt;=10,"5-10",HR_Analytics[[#This Row],[Distance From Home]]&lt;=15,"10-15",HR_Analytics[[#This Row],[Distance From Home]]&lt;=20,"15-20",HR_Analytics[[#This Row],[Distance From Home]]&gt;20,"Above 20")</f>
        <v>10-15</v>
      </c>
      <c r="H930" s="3">
        <v>3</v>
      </c>
      <c r="I930" s="9" t="str">
        <f>VLOOKUP(H930,Mapping!$J$2:$K$6,2,0)</f>
        <v>Bachelors</v>
      </c>
      <c r="J930" s="9" t="s">
        <v>25</v>
      </c>
      <c r="K930" s="3">
        <v>1295</v>
      </c>
      <c r="L930" s="3">
        <v>1</v>
      </c>
      <c r="M930" s="9" t="str">
        <f>VLOOKUP(L930,Mapping!$A$2:$B$5,2,0)</f>
        <v>Very Dissatisfied</v>
      </c>
      <c r="N930" s="9" t="s">
        <v>14</v>
      </c>
      <c r="O930" s="3">
        <v>3</v>
      </c>
      <c r="P930" s="9" t="str">
        <f>VLOOKUP(O930,Mapping!$A$9:$B$12,2,0)</f>
        <v>High</v>
      </c>
      <c r="Q930" s="3">
        <v>3</v>
      </c>
      <c r="R930" s="9" t="str">
        <f>VLOOKUP(Q930,Mapping!$A$16:$B$20,2,0)</f>
        <v>Mid Level</v>
      </c>
      <c r="S930" s="9" t="s">
        <v>28</v>
      </c>
      <c r="T930" s="3">
        <v>4</v>
      </c>
      <c r="U930" s="9" t="str">
        <f>VLOOKUP(T930,Mapping!$E$9:$F$12,2,0)</f>
        <v>Satisfied</v>
      </c>
      <c r="V930" s="9" t="s">
        <v>22</v>
      </c>
      <c r="W930" s="5">
        <v>7978</v>
      </c>
      <c r="X930" s="3">
        <v>1</v>
      </c>
      <c r="Y930" s="9" t="s">
        <v>17</v>
      </c>
      <c r="Z930" s="4">
        <v>11</v>
      </c>
      <c r="AA930" s="24">
        <f>HR_Analytics[[#This Row],[Salary Hike]]/100</f>
        <v>0.11</v>
      </c>
      <c r="AB930" s="3">
        <v>3</v>
      </c>
      <c r="AC930" s="9" t="str">
        <f>VLOOKUP(AB930,Mapping!$E$2:$F$3,2,0)</f>
        <v>Excellent</v>
      </c>
      <c r="AD930" s="3">
        <v>4</v>
      </c>
      <c r="AE930" s="9" t="str">
        <f>VLOOKUP(AD930,Mapping!$E$16:$F$19,2,0)</f>
        <v>Satisfied</v>
      </c>
      <c r="AF930" s="3">
        <v>1</v>
      </c>
      <c r="AG930" s="3">
        <v>10</v>
      </c>
      <c r="AH930" s="3" t="str" cm="1">
        <f t="array" ref="AH930">_xlfn.IFS(HR_Analytics[[#This Row],[Total Working Years]]&lt;=2,"0-2",HR_Analytics[[#This Row],[Total Working Years]]&lt;=5,"2-5",HR_Analytics[[#This Row],[Total Working Years]]&lt;=10,"5-10",HR_Analytics[[#This Row],[Total Working Years]]&lt;=20,"10-20",HR_Analytics[[#This Row],[Total Working Years]]&lt;=40,"20-40")</f>
        <v>5-10</v>
      </c>
      <c r="AI930" s="3">
        <v>2</v>
      </c>
      <c r="AJ930" s="3">
        <v>3</v>
      </c>
      <c r="AK930" s="9" t="str">
        <f>VLOOKUP(AJ930,Mapping!$J$10:$K$13,2,0)</f>
        <v>Better</v>
      </c>
      <c r="AL930" s="3">
        <v>10</v>
      </c>
      <c r="AM930" s="3" t="str" cm="1">
        <f t="array" ref="AM930">_xlfn.IFS(HR_Analytics[[#This Row],[Years At Company]]&lt;=2,"0-2",HR_Analytics[[#This Row],[Years At Company]]&lt;=5,"2-5",HR_Analytics[[#This Row],[Years At Company]]&lt;=10,"5-10",HR_Analytics[[#This Row],[Years At Company]]&lt;=20,"10-20",HR_Analytics[[#This Row],[Years At Company]]&lt;=40,"20-40")</f>
        <v>5-10</v>
      </c>
      <c r="AN930" s="3">
        <v>7</v>
      </c>
      <c r="AO930" s="3" t="str" cm="1">
        <f t="array" ref="AO930">_xlfn.IFS(HR_Analytics[[#This Row],[Years In Current Role]]&lt;=2,"0-2",HR_Analytics[[#This Row],[Years In Current Role]]&lt;=5,"2-5",HR_Analytics[[#This Row],[Years In Current Role]]&lt;=10,"5-10",HR_Analytics[[#This Row],[Years In Current Role]]&lt;=15,"10-15",HR_Analytics[[#This Row],[Years In Current Role]]&gt;15,"Above 15")</f>
        <v>5-10</v>
      </c>
      <c r="AP930" s="3">
        <v>0</v>
      </c>
      <c r="AQ930" s="14" t="str" cm="1">
        <f t="array" ref="AQ930">_xlfn.IFS(HR_Analytics[[#This Row],[Years Since Last Promotion]]&lt;=2,"0-2",HR_Analytics[[#This Row],[Years Since Last Promotion]]&lt;=5,"2-5",HR_Analytics[[#This Row],[Years Since Last Promotion]]&lt;=10,"5-10",HR_Analytics[[#This Row],[Years Since Last Promotion]]&lt;=15,"10-15")</f>
        <v>0-2</v>
      </c>
      <c r="AR930" s="14">
        <v>5</v>
      </c>
      <c r="AS930" s="3" t="str" cm="1">
        <f t="array" ref="AS9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31" spans="1:45" x14ac:dyDescent="0.25">
      <c r="A931" s="12">
        <v>28</v>
      </c>
      <c r="B931" s="12" t="str" cm="1">
        <f t="array" ref="B931">_xlfn.IFS(HR_Analytics[[#This Row],[Age]]&lt;=30,"Below 30",HR_Analytics[[#This Row],[Age]]&lt;=40,"30-40",HR_Analytics[[#This Row],[Age]]&lt;=60,"40-60")</f>
        <v>Below 30</v>
      </c>
      <c r="C931" s="9" t="s">
        <v>17</v>
      </c>
      <c r="D931" s="9" t="s">
        <v>18</v>
      </c>
      <c r="E931" s="9" t="s">
        <v>19</v>
      </c>
      <c r="F931" s="3">
        <v>2</v>
      </c>
      <c r="G931" s="3" t="str" cm="1">
        <f t="array" ref="G931">_xlfn.IFS(HR_Analytics[[#This Row],[Distance From Home]]&lt;=5,"1-5",HR_Analytics[[#This Row],[Distance From Home]]&lt;=10,"5-10",HR_Analytics[[#This Row],[Distance From Home]]&lt;=15,"10-15",HR_Analytics[[#This Row],[Distance From Home]]&lt;=20,"15-20",HR_Analytics[[#This Row],[Distance From Home]]&gt;20,"Above 20")</f>
        <v>1-5</v>
      </c>
      <c r="H931" s="3">
        <v>3</v>
      </c>
      <c r="I931" s="9" t="str">
        <f>VLOOKUP(H931,Mapping!$J$2:$K$6,2,0)</f>
        <v>Bachelors</v>
      </c>
      <c r="J931" s="9" t="s">
        <v>13</v>
      </c>
      <c r="K931" s="3">
        <v>1296</v>
      </c>
      <c r="L931" s="3">
        <v>4</v>
      </c>
      <c r="M931" s="9" t="str">
        <f>VLOOKUP(L931,Mapping!$A$2:$B$5,2,0)</f>
        <v>Satisfied</v>
      </c>
      <c r="N931" s="9" t="s">
        <v>20</v>
      </c>
      <c r="O931" s="3">
        <v>2</v>
      </c>
      <c r="P931" s="9" t="str">
        <f>VLOOKUP(O931,Mapping!$A$9:$B$12,2,0)</f>
        <v>Medium</v>
      </c>
      <c r="Q931" s="3">
        <v>1</v>
      </c>
      <c r="R931" s="9" t="str">
        <f>VLOOKUP(Q931,Mapping!$A$16:$B$20,2,0)</f>
        <v>Entry Level</v>
      </c>
      <c r="S931" s="9" t="s">
        <v>24</v>
      </c>
      <c r="T931" s="3">
        <v>4</v>
      </c>
      <c r="U931" s="9" t="str">
        <f>VLOOKUP(T931,Mapping!$E$9:$F$12,2,0)</f>
        <v>Satisfied</v>
      </c>
      <c r="V931" s="9" t="s">
        <v>22</v>
      </c>
      <c r="W931" s="5">
        <v>3867</v>
      </c>
      <c r="X931" s="3">
        <v>1</v>
      </c>
      <c r="Y931" s="9" t="s">
        <v>10</v>
      </c>
      <c r="Z931" s="4">
        <v>12</v>
      </c>
      <c r="AA931" s="24">
        <f>HR_Analytics[[#This Row],[Salary Hike]]/100</f>
        <v>0.12</v>
      </c>
      <c r="AB931" s="3">
        <v>3</v>
      </c>
      <c r="AC931" s="9" t="str">
        <f>VLOOKUP(AB931,Mapping!$E$2:$F$3,2,0)</f>
        <v>Excellent</v>
      </c>
      <c r="AD931" s="3">
        <v>2</v>
      </c>
      <c r="AE931" s="9" t="str">
        <f>VLOOKUP(AD931,Mapping!$E$16:$F$19,2,0)</f>
        <v>Dissatisfied</v>
      </c>
      <c r="AF931" s="3">
        <v>1</v>
      </c>
      <c r="AG931" s="3">
        <v>2</v>
      </c>
      <c r="AH931" s="3" t="str" cm="1">
        <f t="array" ref="AH931">_xlfn.IFS(HR_Analytics[[#This Row],[Total Working Years]]&lt;=2,"0-2",HR_Analytics[[#This Row],[Total Working Years]]&lt;=5,"2-5",HR_Analytics[[#This Row],[Total Working Years]]&lt;=10,"5-10",HR_Analytics[[#This Row],[Total Working Years]]&lt;=20,"10-20",HR_Analytics[[#This Row],[Total Working Years]]&lt;=40,"20-40")</f>
        <v>0-2</v>
      </c>
      <c r="AI931" s="3">
        <v>2</v>
      </c>
      <c r="AJ931" s="3">
        <v>3</v>
      </c>
      <c r="AK931" s="9" t="str">
        <f>VLOOKUP(AJ931,Mapping!$J$10:$K$13,2,0)</f>
        <v>Better</v>
      </c>
      <c r="AL931" s="3">
        <v>2</v>
      </c>
      <c r="AM931" s="3" t="str" cm="1">
        <f t="array" ref="AM931">_xlfn.IFS(HR_Analytics[[#This Row],[Years At Company]]&lt;=2,"0-2",HR_Analytics[[#This Row],[Years At Company]]&lt;=5,"2-5",HR_Analytics[[#This Row],[Years At Company]]&lt;=10,"5-10",HR_Analytics[[#This Row],[Years At Company]]&lt;=20,"10-20",HR_Analytics[[#This Row],[Years At Company]]&lt;=40,"20-40")</f>
        <v>0-2</v>
      </c>
      <c r="AN931" s="3">
        <v>2</v>
      </c>
      <c r="AO931" s="3" t="str" cm="1">
        <f t="array" ref="AO931">_xlfn.IFS(HR_Analytics[[#This Row],[Years In Current Role]]&lt;=2,"0-2",HR_Analytics[[#This Row],[Years In Current Role]]&lt;=5,"2-5",HR_Analytics[[#This Row],[Years In Current Role]]&lt;=10,"5-10",HR_Analytics[[#This Row],[Years In Current Role]]&lt;=15,"10-15",HR_Analytics[[#This Row],[Years In Current Role]]&gt;15,"Above 15")</f>
        <v>0-2</v>
      </c>
      <c r="AP931" s="3">
        <v>2</v>
      </c>
      <c r="AQ931" s="14" t="str" cm="1">
        <f t="array" ref="AQ931">_xlfn.IFS(HR_Analytics[[#This Row],[Years Since Last Promotion]]&lt;=2,"0-2",HR_Analytics[[#This Row],[Years Since Last Promotion]]&lt;=5,"2-5",HR_Analytics[[#This Row],[Years Since Last Promotion]]&lt;=10,"5-10",HR_Analytics[[#This Row],[Years Since Last Promotion]]&lt;=15,"10-15")</f>
        <v>0-2</v>
      </c>
      <c r="AR931" s="14">
        <v>2</v>
      </c>
      <c r="AS931" s="3" t="str" cm="1">
        <f t="array" ref="AS9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32" spans="1:45" x14ac:dyDescent="0.25">
      <c r="A932" s="12">
        <v>51</v>
      </c>
      <c r="B932" s="12" t="str" cm="1">
        <f t="array" ref="B932">_xlfn.IFS(HR_Analytics[[#This Row],[Age]]&lt;=30,"Below 30",HR_Analytics[[#This Row],[Age]]&lt;=40,"30-40",HR_Analytics[[#This Row],[Age]]&lt;=60,"40-60")</f>
        <v>40-60</v>
      </c>
      <c r="C932" s="9" t="s">
        <v>17</v>
      </c>
      <c r="D932" s="9" t="s">
        <v>18</v>
      </c>
      <c r="E932" s="9" t="s">
        <v>19</v>
      </c>
      <c r="F932" s="3">
        <v>6</v>
      </c>
      <c r="G932" s="3" t="str" cm="1">
        <f t="array" ref="G932">_xlfn.IFS(HR_Analytics[[#This Row],[Distance From Home]]&lt;=5,"1-5",HR_Analytics[[#This Row],[Distance From Home]]&lt;=10,"5-10",HR_Analytics[[#This Row],[Distance From Home]]&lt;=15,"10-15",HR_Analytics[[#This Row],[Distance From Home]]&lt;=20,"15-20",HR_Analytics[[#This Row],[Distance From Home]]&gt;20,"Above 20")</f>
        <v>5-10</v>
      </c>
      <c r="H932" s="3">
        <v>2</v>
      </c>
      <c r="I932" s="9" t="str">
        <f>VLOOKUP(H932,Mapping!$J$2:$K$6,2,0)</f>
        <v>College</v>
      </c>
      <c r="J932" s="9" t="s">
        <v>25</v>
      </c>
      <c r="K932" s="3">
        <v>1297</v>
      </c>
      <c r="L932" s="3">
        <v>2</v>
      </c>
      <c r="M932" s="9" t="str">
        <f>VLOOKUP(L932,Mapping!$A$2:$B$5,2,0)</f>
        <v>Dissatisfied</v>
      </c>
      <c r="N932" s="9" t="s">
        <v>14</v>
      </c>
      <c r="O932" s="3">
        <v>2</v>
      </c>
      <c r="P932" s="9" t="str">
        <f>VLOOKUP(O932,Mapping!$A$9:$B$12,2,0)</f>
        <v>Medium</v>
      </c>
      <c r="Q932" s="3">
        <v>1</v>
      </c>
      <c r="R932" s="9" t="str">
        <f>VLOOKUP(Q932,Mapping!$A$16:$B$20,2,0)</f>
        <v>Entry Level</v>
      </c>
      <c r="S932" s="9" t="s">
        <v>24</v>
      </c>
      <c r="T932" s="3">
        <v>3</v>
      </c>
      <c r="U932" s="9" t="str">
        <f>VLOOKUP(T932,Mapping!$E$9:$F$12,2,0)</f>
        <v>Neutral</v>
      </c>
      <c r="V932" s="9" t="s">
        <v>16</v>
      </c>
      <c r="W932" s="5">
        <v>2838</v>
      </c>
      <c r="X932" s="3">
        <v>0</v>
      </c>
      <c r="Y932" s="9" t="s">
        <v>17</v>
      </c>
      <c r="Z932" s="4">
        <v>14</v>
      </c>
      <c r="AA932" s="24">
        <f>HR_Analytics[[#This Row],[Salary Hike]]/100</f>
        <v>0.14000000000000001</v>
      </c>
      <c r="AB932" s="3">
        <v>3</v>
      </c>
      <c r="AC932" s="9" t="str">
        <f>VLOOKUP(AB932,Mapping!$E$2:$F$3,2,0)</f>
        <v>Excellent</v>
      </c>
      <c r="AD932" s="3">
        <v>2</v>
      </c>
      <c r="AE932" s="9" t="str">
        <f>VLOOKUP(AD932,Mapping!$E$16:$F$19,2,0)</f>
        <v>Dissatisfied</v>
      </c>
      <c r="AF932" s="3">
        <v>0</v>
      </c>
      <c r="AG932" s="3">
        <v>8</v>
      </c>
      <c r="AH932" s="3" t="str" cm="1">
        <f t="array" ref="AH932">_xlfn.IFS(HR_Analytics[[#This Row],[Total Working Years]]&lt;=2,"0-2",HR_Analytics[[#This Row],[Total Working Years]]&lt;=5,"2-5",HR_Analytics[[#This Row],[Total Working Years]]&lt;=10,"5-10",HR_Analytics[[#This Row],[Total Working Years]]&lt;=20,"10-20",HR_Analytics[[#This Row],[Total Working Years]]&lt;=40,"20-40")</f>
        <v>5-10</v>
      </c>
      <c r="AI932" s="3">
        <v>6</v>
      </c>
      <c r="AJ932" s="3">
        <v>2</v>
      </c>
      <c r="AK932" s="9" t="str">
        <f>VLOOKUP(AJ932,Mapping!$J$10:$K$13,2,0)</f>
        <v>Good</v>
      </c>
      <c r="AL932" s="3">
        <v>7</v>
      </c>
      <c r="AM932" s="3" t="str" cm="1">
        <f t="array" ref="AM932">_xlfn.IFS(HR_Analytics[[#This Row],[Years At Company]]&lt;=2,"0-2",HR_Analytics[[#This Row],[Years At Company]]&lt;=5,"2-5",HR_Analytics[[#This Row],[Years At Company]]&lt;=10,"5-10",HR_Analytics[[#This Row],[Years At Company]]&lt;=20,"10-20",HR_Analytics[[#This Row],[Years At Company]]&lt;=40,"20-40")</f>
        <v>5-10</v>
      </c>
      <c r="AN932" s="3">
        <v>0</v>
      </c>
      <c r="AO932" s="3" t="str" cm="1">
        <f t="array" ref="AO932">_xlfn.IFS(HR_Analytics[[#This Row],[Years In Current Role]]&lt;=2,"0-2",HR_Analytics[[#This Row],[Years In Current Role]]&lt;=5,"2-5",HR_Analytics[[#This Row],[Years In Current Role]]&lt;=10,"5-10",HR_Analytics[[#This Row],[Years In Current Role]]&lt;=15,"10-15",HR_Analytics[[#This Row],[Years In Current Role]]&gt;15,"Above 15")</f>
        <v>0-2</v>
      </c>
      <c r="AP932" s="3">
        <v>7</v>
      </c>
      <c r="AQ932" s="14" t="str" cm="1">
        <f t="array" ref="AQ932">_xlfn.IFS(HR_Analytics[[#This Row],[Years Since Last Promotion]]&lt;=2,"0-2",HR_Analytics[[#This Row],[Years Since Last Promotion]]&lt;=5,"2-5",HR_Analytics[[#This Row],[Years Since Last Promotion]]&lt;=10,"5-10",HR_Analytics[[#This Row],[Years Since Last Promotion]]&lt;=15,"10-15")</f>
        <v>5-10</v>
      </c>
      <c r="AR932" s="14">
        <v>7</v>
      </c>
      <c r="AS932" s="3" t="str" cm="1">
        <f t="array" ref="AS9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33" spans="1:45" x14ac:dyDescent="0.25">
      <c r="A933" s="12">
        <v>30</v>
      </c>
      <c r="B933" s="12" t="str" cm="1">
        <f t="array" ref="B933">_xlfn.IFS(HR_Analytics[[#This Row],[Age]]&lt;=30,"Below 30",HR_Analytics[[#This Row],[Age]]&lt;=40,"30-40",HR_Analytics[[#This Row],[Age]]&lt;=60,"40-60")</f>
        <v>Below 30</v>
      </c>
      <c r="C933" s="9" t="s">
        <v>17</v>
      </c>
      <c r="D933" s="9" t="s">
        <v>29</v>
      </c>
      <c r="E933" s="9" t="s">
        <v>19</v>
      </c>
      <c r="F933" s="3">
        <v>9</v>
      </c>
      <c r="G933" s="3" t="str" cm="1">
        <f t="array" ref="G933">_xlfn.IFS(HR_Analytics[[#This Row],[Distance From Home]]&lt;=5,"1-5",HR_Analytics[[#This Row],[Distance From Home]]&lt;=10,"5-10",HR_Analytics[[#This Row],[Distance From Home]]&lt;=15,"10-15",HR_Analytics[[#This Row],[Distance From Home]]&lt;=20,"15-20",HR_Analytics[[#This Row],[Distance From Home]]&gt;20,"Above 20")</f>
        <v>5-10</v>
      </c>
      <c r="H933" s="3">
        <v>2</v>
      </c>
      <c r="I933" s="9" t="str">
        <f>VLOOKUP(H933,Mapping!$J$2:$K$6,2,0)</f>
        <v>College</v>
      </c>
      <c r="J933" s="9" t="s">
        <v>25</v>
      </c>
      <c r="K933" s="3">
        <v>1298</v>
      </c>
      <c r="L933" s="3">
        <v>3</v>
      </c>
      <c r="M933" s="9" t="str">
        <f>VLOOKUP(L933,Mapping!$A$2:$B$5,2,0)</f>
        <v>Neutral</v>
      </c>
      <c r="N933" s="9" t="s">
        <v>14</v>
      </c>
      <c r="O933" s="3">
        <v>3</v>
      </c>
      <c r="P933" s="9" t="str">
        <f>VLOOKUP(O933,Mapping!$A$9:$B$12,2,0)</f>
        <v>High</v>
      </c>
      <c r="Q933" s="3">
        <v>2</v>
      </c>
      <c r="R933" s="9" t="str">
        <f>VLOOKUP(Q933,Mapping!$A$16:$B$20,2,0)</f>
        <v>Junior</v>
      </c>
      <c r="S933" s="9" t="s">
        <v>27</v>
      </c>
      <c r="T933" s="3">
        <v>3</v>
      </c>
      <c r="U933" s="9" t="str">
        <f>VLOOKUP(T933,Mapping!$E$9:$F$12,2,0)</f>
        <v>Neutral</v>
      </c>
      <c r="V933" s="9" t="s">
        <v>16</v>
      </c>
      <c r="W933" s="5">
        <v>4695</v>
      </c>
      <c r="X933" s="3">
        <v>7</v>
      </c>
      <c r="Y933" s="9" t="s">
        <v>10</v>
      </c>
      <c r="Z933" s="4">
        <v>18</v>
      </c>
      <c r="AA933" s="24">
        <f>HR_Analytics[[#This Row],[Salary Hike]]/100</f>
        <v>0.18</v>
      </c>
      <c r="AB933" s="3">
        <v>3</v>
      </c>
      <c r="AC933" s="9" t="str">
        <f>VLOOKUP(AB933,Mapping!$E$2:$F$3,2,0)</f>
        <v>Excellent</v>
      </c>
      <c r="AD933" s="3">
        <v>3</v>
      </c>
      <c r="AE933" s="9" t="str">
        <f>VLOOKUP(AD933,Mapping!$E$16:$F$19,2,0)</f>
        <v>Neutral</v>
      </c>
      <c r="AF933" s="3">
        <v>0</v>
      </c>
      <c r="AG933" s="3">
        <v>10</v>
      </c>
      <c r="AH933" s="3" t="str" cm="1">
        <f t="array" ref="AH933">_xlfn.IFS(HR_Analytics[[#This Row],[Total Working Years]]&lt;=2,"0-2",HR_Analytics[[#This Row],[Total Working Years]]&lt;=5,"2-5",HR_Analytics[[#This Row],[Total Working Years]]&lt;=10,"5-10",HR_Analytics[[#This Row],[Total Working Years]]&lt;=20,"10-20",HR_Analytics[[#This Row],[Total Working Years]]&lt;=40,"20-40")</f>
        <v>5-10</v>
      </c>
      <c r="AI933" s="3">
        <v>3</v>
      </c>
      <c r="AJ933" s="3">
        <v>3</v>
      </c>
      <c r="AK933" s="9" t="str">
        <f>VLOOKUP(AJ933,Mapping!$J$10:$K$13,2,0)</f>
        <v>Better</v>
      </c>
      <c r="AL933" s="3">
        <v>8</v>
      </c>
      <c r="AM933" s="3" t="str" cm="1">
        <f t="array" ref="AM933">_xlfn.IFS(HR_Analytics[[#This Row],[Years At Company]]&lt;=2,"0-2",HR_Analytics[[#This Row],[Years At Company]]&lt;=5,"2-5",HR_Analytics[[#This Row],[Years At Company]]&lt;=10,"5-10",HR_Analytics[[#This Row],[Years At Company]]&lt;=20,"10-20",HR_Analytics[[#This Row],[Years At Company]]&lt;=40,"20-40")</f>
        <v>5-10</v>
      </c>
      <c r="AN933" s="3">
        <v>4</v>
      </c>
      <c r="AO933" s="3" t="str" cm="1">
        <f t="array" ref="AO933">_xlfn.IFS(HR_Analytics[[#This Row],[Years In Current Role]]&lt;=2,"0-2",HR_Analytics[[#This Row],[Years In Current Role]]&lt;=5,"2-5",HR_Analytics[[#This Row],[Years In Current Role]]&lt;=10,"5-10",HR_Analytics[[#This Row],[Years In Current Role]]&lt;=15,"10-15",HR_Analytics[[#This Row],[Years In Current Role]]&gt;15,"Above 15")</f>
        <v>2-5</v>
      </c>
      <c r="AP933" s="3">
        <v>1</v>
      </c>
      <c r="AQ933" s="14" t="str" cm="1">
        <f t="array" ref="AQ933">_xlfn.IFS(HR_Analytics[[#This Row],[Years Since Last Promotion]]&lt;=2,"0-2",HR_Analytics[[#This Row],[Years Since Last Promotion]]&lt;=5,"2-5",HR_Analytics[[#This Row],[Years Since Last Promotion]]&lt;=10,"5-10",HR_Analytics[[#This Row],[Years Since Last Promotion]]&lt;=15,"10-15")</f>
        <v>0-2</v>
      </c>
      <c r="AR933" s="14">
        <v>7</v>
      </c>
      <c r="AS933" s="3" t="str" cm="1">
        <f t="array" ref="AS9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34" spans="1:45" x14ac:dyDescent="0.25">
      <c r="A934" s="12">
        <v>29</v>
      </c>
      <c r="B934" s="12" t="str" cm="1">
        <f t="array" ref="B934">_xlfn.IFS(HR_Analytics[[#This Row],[Age]]&lt;=30,"Below 30",HR_Analytics[[#This Row],[Age]]&lt;=40,"30-40",HR_Analytics[[#This Row],[Age]]&lt;=60,"40-60")</f>
        <v>Below 30</v>
      </c>
      <c r="C934" s="9" t="s">
        <v>10</v>
      </c>
      <c r="D934" s="9" t="s">
        <v>11</v>
      </c>
      <c r="E934" s="9" t="s">
        <v>19</v>
      </c>
      <c r="F934" s="3">
        <v>7</v>
      </c>
      <c r="G934" s="3" t="str" cm="1">
        <f t="array" ref="G934">_xlfn.IFS(HR_Analytics[[#This Row],[Distance From Home]]&lt;=5,"1-5",HR_Analytics[[#This Row],[Distance From Home]]&lt;=10,"5-10",HR_Analytics[[#This Row],[Distance From Home]]&lt;=15,"10-15",HR_Analytics[[#This Row],[Distance From Home]]&lt;=20,"15-20",HR_Analytics[[#This Row],[Distance From Home]]&gt;20,"Above 20")</f>
        <v>5-10</v>
      </c>
      <c r="H934" s="3">
        <v>3</v>
      </c>
      <c r="I934" s="9" t="str">
        <f>VLOOKUP(H934,Mapping!$J$2:$K$6,2,0)</f>
        <v>Bachelors</v>
      </c>
      <c r="J934" s="9" t="s">
        <v>34</v>
      </c>
      <c r="K934" s="3">
        <v>1299</v>
      </c>
      <c r="L934" s="3">
        <v>2</v>
      </c>
      <c r="M934" s="9" t="str">
        <f>VLOOKUP(L934,Mapping!$A$2:$B$5,2,0)</f>
        <v>Dissatisfied</v>
      </c>
      <c r="N934" s="9" t="s">
        <v>14</v>
      </c>
      <c r="O934" s="3">
        <v>3</v>
      </c>
      <c r="P934" s="9" t="str">
        <f>VLOOKUP(O934,Mapping!$A$9:$B$12,2,0)</f>
        <v>High</v>
      </c>
      <c r="Q934" s="3">
        <v>1</v>
      </c>
      <c r="R934" s="9" t="str">
        <f>VLOOKUP(Q934,Mapping!$A$16:$B$20,2,0)</f>
        <v>Entry Level</v>
      </c>
      <c r="S934" s="9" t="s">
        <v>24</v>
      </c>
      <c r="T934" s="3">
        <v>3</v>
      </c>
      <c r="U934" s="9" t="str">
        <f>VLOOKUP(T934,Mapping!$E$9:$F$12,2,0)</f>
        <v>Neutral</v>
      </c>
      <c r="V934" s="9" t="s">
        <v>26</v>
      </c>
      <c r="W934" s="5">
        <v>3339</v>
      </c>
      <c r="X934" s="3">
        <v>3</v>
      </c>
      <c r="Y934" s="9" t="s">
        <v>10</v>
      </c>
      <c r="Z934" s="4">
        <v>13</v>
      </c>
      <c r="AA934" s="24">
        <f>HR_Analytics[[#This Row],[Salary Hike]]/100</f>
        <v>0.13</v>
      </c>
      <c r="AB934" s="3">
        <v>3</v>
      </c>
      <c r="AC934" s="9" t="str">
        <f>VLOOKUP(AB934,Mapping!$E$2:$F$3,2,0)</f>
        <v>Excellent</v>
      </c>
      <c r="AD934" s="3">
        <v>1</v>
      </c>
      <c r="AE934" s="9" t="str">
        <f>VLOOKUP(AD934,Mapping!$E$16:$F$19,2,0)</f>
        <v>Very Dissatisfied</v>
      </c>
      <c r="AF934" s="3">
        <v>2</v>
      </c>
      <c r="AG934" s="3">
        <v>10</v>
      </c>
      <c r="AH934" s="3" t="str" cm="1">
        <f t="array" ref="AH934">_xlfn.IFS(HR_Analytics[[#This Row],[Total Working Years]]&lt;=2,"0-2",HR_Analytics[[#This Row],[Total Working Years]]&lt;=5,"2-5",HR_Analytics[[#This Row],[Total Working Years]]&lt;=10,"5-10",HR_Analytics[[#This Row],[Total Working Years]]&lt;=20,"10-20",HR_Analytics[[#This Row],[Total Working Years]]&lt;=40,"20-40")</f>
        <v>5-10</v>
      </c>
      <c r="AI934" s="3">
        <v>2</v>
      </c>
      <c r="AJ934" s="3">
        <v>3</v>
      </c>
      <c r="AK934" s="9" t="str">
        <f>VLOOKUP(AJ934,Mapping!$J$10:$K$13,2,0)</f>
        <v>Better</v>
      </c>
      <c r="AL934" s="3">
        <v>7</v>
      </c>
      <c r="AM934" s="3" t="str" cm="1">
        <f t="array" ref="AM934">_xlfn.IFS(HR_Analytics[[#This Row],[Years At Company]]&lt;=2,"0-2",HR_Analytics[[#This Row],[Years At Company]]&lt;=5,"2-5",HR_Analytics[[#This Row],[Years At Company]]&lt;=10,"5-10",HR_Analytics[[#This Row],[Years At Company]]&lt;=20,"10-20",HR_Analytics[[#This Row],[Years At Company]]&lt;=40,"20-40")</f>
        <v>5-10</v>
      </c>
      <c r="AN934" s="3">
        <v>7</v>
      </c>
      <c r="AO934" s="3" t="str" cm="1">
        <f t="array" ref="AO934">_xlfn.IFS(HR_Analytics[[#This Row],[Years In Current Role]]&lt;=2,"0-2",HR_Analytics[[#This Row],[Years In Current Role]]&lt;=5,"2-5",HR_Analytics[[#This Row],[Years In Current Role]]&lt;=10,"5-10",HR_Analytics[[#This Row],[Years In Current Role]]&lt;=15,"10-15",HR_Analytics[[#This Row],[Years In Current Role]]&gt;15,"Above 15")</f>
        <v>5-10</v>
      </c>
      <c r="AP934" s="3">
        <v>7</v>
      </c>
      <c r="AQ934" s="14" t="str" cm="1">
        <f t="array" ref="AQ934">_xlfn.IFS(HR_Analytics[[#This Row],[Years Since Last Promotion]]&lt;=2,"0-2",HR_Analytics[[#This Row],[Years Since Last Promotion]]&lt;=5,"2-5",HR_Analytics[[#This Row],[Years Since Last Promotion]]&lt;=10,"5-10",HR_Analytics[[#This Row],[Years Since Last Promotion]]&lt;=15,"10-15")</f>
        <v>5-10</v>
      </c>
      <c r="AR934" s="14">
        <v>7</v>
      </c>
      <c r="AS934" s="3" t="str" cm="1">
        <f t="array" ref="AS9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35" spans="1:45" x14ac:dyDescent="0.25">
      <c r="A935" s="12">
        <v>28</v>
      </c>
      <c r="B935" s="12" t="str" cm="1">
        <f t="array" ref="B935">_xlfn.IFS(HR_Analytics[[#This Row],[Age]]&lt;=30,"Below 30",HR_Analytics[[#This Row],[Age]]&lt;=40,"30-40",HR_Analytics[[#This Row],[Age]]&lt;=60,"40-60")</f>
        <v>Below 30</v>
      </c>
      <c r="C935" s="9" t="s">
        <v>17</v>
      </c>
      <c r="D935" s="9" t="s">
        <v>11</v>
      </c>
      <c r="E935" s="9" t="s">
        <v>19</v>
      </c>
      <c r="F935" s="3">
        <v>1</v>
      </c>
      <c r="G935" s="3" t="str" cm="1">
        <f t="array" ref="G935">_xlfn.IFS(HR_Analytics[[#This Row],[Distance From Home]]&lt;=5,"1-5",HR_Analytics[[#This Row],[Distance From Home]]&lt;=10,"5-10",HR_Analytics[[#This Row],[Distance From Home]]&lt;=15,"10-15",HR_Analytics[[#This Row],[Distance From Home]]&lt;=20,"15-20",HR_Analytics[[#This Row],[Distance From Home]]&gt;20,"Above 20")</f>
        <v>1-5</v>
      </c>
      <c r="H935" s="3">
        <v>3</v>
      </c>
      <c r="I935" s="9" t="str">
        <f>VLOOKUP(H935,Mapping!$J$2:$K$6,2,0)</f>
        <v>Bachelors</v>
      </c>
      <c r="J935" s="9" t="s">
        <v>34</v>
      </c>
      <c r="K935" s="3">
        <v>1301</v>
      </c>
      <c r="L935" s="3">
        <v>4</v>
      </c>
      <c r="M935" s="9" t="str">
        <f>VLOOKUP(L935,Mapping!$A$2:$B$5,2,0)</f>
        <v>Satisfied</v>
      </c>
      <c r="N935" s="9" t="s">
        <v>20</v>
      </c>
      <c r="O935" s="3">
        <v>3</v>
      </c>
      <c r="P935" s="9" t="str">
        <f>VLOOKUP(O935,Mapping!$A$9:$B$12,2,0)</f>
        <v>High</v>
      </c>
      <c r="Q935" s="3">
        <v>1</v>
      </c>
      <c r="R935" s="9" t="str">
        <f>VLOOKUP(Q935,Mapping!$A$16:$B$20,2,0)</f>
        <v>Entry Level</v>
      </c>
      <c r="S935" s="9" t="s">
        <v>21</v>
      </c>
      <c r="T935" s="3">
        <v>1</v>
      </c>
      <c r="U935" s="9" t="str">
        <f>VLOOKUP(T935,Mapping!$E$9:$F$12,2,0)</f>
        <v>Very Dissatisfied</v>
      </c>
      <c r="V935" s="9" t="s">
        <v>16</v>
      </c>
      <c r="W935" s="5">
        <v>2080</v>
      </c>
      <c r="X935" s="3">
        <v>2</v>
      </c>
      <c r="Y935" s="9" t="s">
        <v>17</v>
      </c>
      <c r="Z935" s="4">
        <v>11</v>
      </c>
      <c r="AA935" s="24">
        <f>HR_Analytics[[#This Row],[Salary Hike]]/100</f>
        <v>0.11</v>
      </c>
      <c r="AB935" s="3">
        <v>3</v>
      </c>
      <c r="AC935" s="9" t="str">
        <f>VLOOKUP(AB935,Mapping!$E$2:$F$3,2,0)</f>
        <v>Excellent</v>
      </c>
      <c r="AD935" s="3">
        <v>2</v>
      </c>
      <c r="AE935" s="9" t="str">
        <f>VLOOKUP(AD935,Mapping!$E$16:$F$19,2,0)</f>
        <v>Dissatisfied</v>
      </c>
      <c r="AF935" s="3">
        <v>0</v>
      </c>
      <c r="AG935" s="3">
        <v>5</v>
      </c>
      <c r="AH935" s="3" t="str" cm="1">
        <f t="array" ref="AH935">_xlfn.IFS(HR_Analytics[[#This Row],[Total Working Years]]&lt;=2,"0-2",HR_Analytics[[#This Row],[Total Working Years]]&lt;=5,"2-5",HR_Analytics[[#This Row],[Total Working Years]]&lt;=10,"5-10",HR_Analytics[[#This Row],[Total Working Years]]&lt;=20,"10-20",HR_Analytics[[#This Row],[Total Working Years]]&lt;=40,"20-40")</f>
        <v>2-5</v>
      </c>
      <c r="AI935" s="3">
        <v>2</v>
      </c>
      <c r="AJ935" s="3">
        <v>2</v>
      </c>
      <c r="AK935" s="9" t="str">
        <f>VLOOKUP(AJ935,Mapping!$J$10:$K$13,2,0)</f>
        <v>Good</v>
      </c>
      <c r="AL935" s="3">
        <v>3</v>
      </c>
      <c r="AM935" s="3" t="str" cm="1">
        <f t="array" ref="AM935">_xlfn.IFS(HR_Analytics[[#This Row],[Years At Company]]&lt;=2,"0-2",HR_Analytics[[#This Row],[Years At Company]]&lt;=5,"2-5",HR_Analytics[[#This Row],[Years At Company]]&lt;=10,"5-10",HR_Analytics[[#This Row],[Years At Company]]&lt;=20,"10-20",HR_Analytics[[#This Row],[Years At Company]]&lt;=40,"20-40")</f>
        <v>2-5</v>
      </c>
      <c r="AN935" s="3">
        <v>2</v>
      </c>
      <c r="AO935" s="3" t="str" cm="1">
        <f t="array" ref="AO935">_xlfn.IFS(HR_Analytics[[#This Row],[Years In Current Role]]&lt;=2,"0-2",HR_Analytics[[#This Row],[Years In Current Role]]&lt;=5,"2-5",HR_Analytics[[#This Row],[Years In Current Role]]&lt;=10,"5-10",HR_Analytics[[#This Row],[Years In Current Role]]&lt;=15,"10-15",HR_Analytics[[#This Row],[Years In Current Role]]&gt;15,"Above 15")</f>
        <v>0-2</v>
      </c>
      <c r="AP935" s="3">
        <v>1</v>
      </c>
      <c r="AQ935" s="14" t="str" cm="1">
        <f t="array" ref="AQ935">_xlfn.IFS(HR_Analytics[[#This Row],[Years Since Last Promotion]]&lt;=2,"0-2",HR_Analytics[[#This Row],[Years Since Last Promotion]]&lt;=5,"2-5",HR_Analytics[[#This Row],[Years Since Last Promotion]]&lt;=10,"5-10",HR_Analytics[[#This Row],[Years Since Last Promotion]]&lt;=15,"10-15")</f>
        <v>0-2</v>
      </c>
      <c r="AR935" s="14">
        <v>2</v>
      </c>
      <c r="AS935" s="3" t="str" cm="1">
        <f t="array" ref="AS9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36" spans="1:45" x14ac:dyDescent="0.25">
      <c r="A936" s="12">
        <v>25</v>
      </c>
      <c r="B936" s="12" t="str" cm="1">
        <f t="array" ref="B936">_xlfn.IFS(HR_Analytics[[#This Row],[Age]]&lt;=30,"Below 30",HR_Analytics[[#This Row],[Age]]&lt;=40,"30-40",HR_Analytics[[#This Row],[Age]]&lt;=60,"40-60")</f>
        <v>Below 30</v>
      </c>
      <c r="C936" s="9" t="s">
        <v>17</v>
      </c>
      <c r="D936" s="9" t="s">
        <v>11</v>
      </c>
      <c r="E936" s="9" t="s">
        <v>19</v>
      </c>
      <c r="F936" s="3">
        <v>1</v>
      </c>
      <c r="G936" s="3" t="str" cm="1">
        <f t="array" ref="G936">_xlfn.IFS(HR_Analytics[[#This Row],[Distance From Home]]&lt;=5,"1-5",HR_Analytics[[#This Row],[Distance From Home]]&lt;=10,"5-10",HR_Analytics[[#This Row],[Distance From Home]]&lt;=15,"10-15",HR_Analytics[[#This Row],[Distance From Home]]&lt;=20,"15-20",HR_Analytics[[#This Row],[Distance From Home]]&gt;20,"Above 20")</f>
        <v>1-5</v>
      </c>
      <c r="H936" s="3">
        <v>3</v>
      </c>
      <c r="I936" s="9" t="str">
        <f>VLOOKUP(H936,Mapping!$J$2:$K$6,2,0)</f>
        <v>Bachelors</v>
      </c>
      <c r="J936" s="9" t="s">
        <v>25</v>
      </c>
      <c r="K936" s="3">
        <v>1303</v>
      </c>
      <c r="L936" s="3">
        <v>4</v>
      </c>
      <c r="M936" s="9" t="str">
        <f>VLOOKUP(L936,Mapping!$A$2:$B$5,2,0)</f>
        <v>Satisfied</v>
      </c>
      <c r="N936" s="9" t="s">
        <v>14</v>
      </c>
      <c r="O936" s="3">
        <v>3</v>
      </c>
      <c r="P936" s="9" t="str">
        <f>VLOOKUP(O936,Mapping!$A$9:$B$12,2,0)</f>
        <v>High</v>
      </c>
      <c r="Q936" s="3">
        <v>1</v>
      </c>
      <c r="R936" s="9" t="str">
        <f>VLOOKUP(Q936,Mapping!$A$16:$B$20,2,0)</f>
        <v>Entry Level</v>
      </c>
      <c r="S936" s="9" t="s">
        <v>21</v>
      </c>
      <c r="T936" s="3">
        <v>2</v>
      </c>
      <c r="U936" s="9" t="str">
        <f>VLOOKUP(T936,Mapping!$E$9:$F$12,2,0)</f>
        <v>Dissatisfied</v>
      </c>
      <c r="V936" s="9" t="s">
        <v>16</v>
      </c>
      <c r="W936" s="5">
        <v>2096</v>
      </c>
      <c r="X936" s="3">
        <v>1</v>
      </c>
      <c r="Y936" s="9" t="s">
        <v>17</v>
      </c>
      <c r="Z936" s="4">
        <v>18</v>
      </c>
      <c r="AA936" s="24">
        <f>HR_Analytics[[#This Row],[Salary Hike]]/100</f>
        <v>0.18</v>
      </c>
      <c r="AB936" s="3">
        <v>3</v>
      </c>
      <c r="AC936" s="9" t="str">
        <f>VLOOKUP(AB936,Mapping!$E$2:$F$3,2,0)</f>
        <v>Excellent</v>
      </c>
      <c r="AD936" s="3">
        <v>4</v>
      </c>
      <c r="AE936" s="9" t="str">
        <f>VLOOKUP(AD936,Mapping!$E$16:$F$19,2,0)</f>
        <v>Satisfied</v>
      </c>
      <c r="AF936" s="3">
        <v>0</v>
      </c>
      <c r="AG936" s="3">
        <v>2</v>
      </c>
      <c r="AH936" s="3" t="str" cm="1">
        <f t="array" ref="AH936">_xlfn.IFS(HR_Analytics[[#This Row],[Total Working Years]]&lt;=2,"0-2",HR_Analytics[[#This Row],[Total Working Years]]&lt;=5,"2-5",HR_Analytics[[#This Row],[Total Working Years]]&lt;=10,"5-10",HR_Analytics[[#This Row],[Total Working Years]]&lt;=20,"10-20",HR_Analytics[[#This Row],[Total Working Years]]&lt;=40,"20-40")</f>
        <v>0-2</v>
      </c>
      <c r="AI936" s="3">
        <v>3</v>
      </c>
      <c r="AJ936" s="3">
        <v>2</v>
      </c>
      <c r="AK936" s="9" t="str">
        <f>VLOOKUP(AJ936,Mapping!$J$10:$K$13,2,0)</f>
        <v>Good</v>
      </c>
      <c r="AL936" s="3">
        <v>2</v>
      </c>
      <c r="AM936" s="3" t="str" cm="1">
        <f t="array" ref="AM936">_xlfn.IFS(HR_Analytics[[#This Row],[Years At Company]]&lt;=2,"0-2",HR_Analytics[[#This Row],[Years At Company]]&lt;=5,"2-5",HR_Analytics[[#This Row],[Years At Company]]&lt;=10,"5-10",HR_Analytics[[#This Row],[Years At Company]]&lt;=20,"10-20",HR_Analytics[[#This Row],[Years At Company]]&lt;=40,"20-40")</f>
        <v>0-2</v>
      </c>
      <c r="AN936" s="3">
        <v>2</v>
      </c>
      <c r="AO936" s="3" t="str" cm="1">
        <f t="array" ref="AO936">_xlfn.IFS(HR_Analytics[[#This Row],[Years In Current Role]]&lt;=2,"0-2",HR_Analytics[[#This Row],[Years In Current Role]]&lt;=5,"2-5",HR_Analytics[[#This Row],[Years In Current Role]]&lt;=10,"5-10",HR_Analytics[[#This Row],[Years In Current Role]]&lt;=15,"10-15",HR_Analytics[[#This Row],[Years In Current Role]]&gt;15,"Above 15")</f>
        <v>0-2</v>
      </c>
      <c r="AP936" s="3">
        <v>2</v>
      </c>
      <c r="AQ936" s="14" t="str" cm="1">
        <f t="array" ref="AQ936">_xlfn.IFS(HR_Analytics[[#This Row],[Years Since Last Promotion]]&lt;=2,"0-2",HR_Analytics[[#This Row],[Years Since Last Promotion]]&lt;=5,"2-5",HR_Analytics[[#This Row],[Years Since Last Promotion]]&lt;=10,"5-10",HR_Analytics[[#This Row],[Years Since Last Promotion]]&lt;=15,"10-15")</f>
        <v>0-2</v>
      </c>
      <c r="AR936" s="14">
        <v>1</v>
      </c>
      <c r="AS936" s="3" t="str" cm="1">
        <f t="array" ref="AS9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37" spans="1:45" x14ac:dyDescent="0.25">
      <c r="A937" s="12">
        <v>32</v>
      </c>
      <c r="B937" s="12" t="str" cm="1">
        <f t="array" ref="B937">_xlfn.IFS(HR_Analytics[[#This Row],[Age]]&lt;=30,"Below 30",HR_Analytics[[#This Row],[Age]]&lt;=40,"30-40",HR_Analytics[[#This Row],[Age]]&lt;=60,"40-60")</f>
        <v>30-40</v>
      </c>
      <c r="C937" s="9" t="s">
        <v>17</v>
      </c>
      <c r="D937" s="9" t="s">
        <v>11</v>
      </c>
      <c r="E937" s="9" t="s">
        <v>12</v>
      </c>
      <c r="F937" s="3">
        <v>8</v>
      </c>
      <c r="G937" s="3" t="str" cm="1">
        <f t="array" ref="G937">_xlfn.IFS(HR_Analytics[[#This Row],[Distance From Home]]&lt;=5,"1-5",HR_Analytics[[#This Row],[Distance From Home]]&lt;=10,"5-10",HR_Analytics[[#This Row],[Distance From Home]]&lt;=15,"10-15",HR_Analytics[[#This Row],[Distance From Home]]&lt;=20,"15-20",HR_Analytics[[#This Row],[Distance From Home]]&gt;20,"Above 20")</f>
        <v>5-10</v>
      </c>
      <c r="H937" s="3">
        <v>3</v>
      </c>
      <c r="I937" s="9" t="str">
        <f>VLOOKUP(H937,Mapping!$J$2:$K$6,2,0)</f>
        <v>Bachelors</v>
      </c>
      <c r="J937" s="9" t="s">
        <v>25</v>
      </c>
      <c r="K937" s="3">
        <v>1304</v>
      </c>
      <c r="L937" s="3">
        <v>3</v>
      </c>
      <c r="M937" s="9" t="str">
        <f>VLOOKUP(L937,Mapping!$A$2:$B$5,2,0)</f>
        <v>Neutral</v>
      </c>
      <c r="N937" s="9" t="s">
        <v>20</v>
      </c>
      <c r="O937" s="3">
        <v>4</v>
      </c>
      <c r="P937" s="9" t="str">
        <f>VLOOKUP(O937,Mapping!$A$9:$B$12,2,0)</f>
        <v>Very High</v>
      </c>
      <c r="Q937" s="3">
        <v>2</v>
      </c>
      <c r="R937" s="9" t="str">
        <f>VLOOKUP(Q937,Mapping!$A$16:$B$20,2,0)</f>
        <v>Junior</v>
      </c>
      <c r="S937" s="9" t="s">
        <v>15</v>
      </c>
      <c r="T937" s="3">
        <v>4</v>
      </c>
      <c r="U937" s="9" t="str">
        <f>VLOOKUP(T937,Mapping!$E$9:$F$12,2,0)</f>
        <v>Satisfied</v>
      </c>
      <c r="V937" s="9" t="s">
        <v>22</v>
      </c>
      <c r="W937" s="5">
        <v>6209</v>
      </c>
      <c r="X937" s="3">
        <v>1</v>
      </c>
      <c r="Y937" s="9" t="s">
        <v>17</v>
      </c>
      <c r="Z937" s="4">
        <v>15</v>
      </c>
      <c r="AA937" s="24">
        <f>HR_Analytics[[#This Row],[Salary Hike]]/100</f>
        <v>0.15</v>
      </c>
      <c r="AB937" s="3">
        <v>3</v>
      </c>
      <c r="AC937" s="9" t="str">
        <f>VLOOKUP(AB937,Mapping!$E$2:$F$3,2,0)</f>
        <v>Excellent</v>
      </c>
      <c r="AD937" s="3">
        <v>3</v>
      </c>
      <c r="AE937" s="9" t="str">
        <f>VLOOKUP(AD937,Mapping!$E$16:$F$19,2,0)</f>
        <v>Neutral</v>
      </c>
      <c r="AF937" s="3">
        <v>2</v>
      </c>
      <c r="AG937" s="3">
        <v>10</v>
      </c>
      <c r="AH937" s="3" t="str" cm="1">
        <f t="array" ref="AH937">_xlfn.IFS(HR_Analytics[[#This Row],[Total Working Years]]&lt;=2,"0-2",HR_Analytics[[#This Row],[Total Working Years]]&lt;=5,"2-5",HR_Analytics[[#This Row],[Total Working Years]]&lt;=10,"5-10",HR_Analytics[[#This Row],[Total Working Years]]&lt;=20,"10-20",HR_Analytics[[#This Row],[Total Working Years]]&lt;=40,"20-40")</f>
        <v>5-10</v>
      </c>
      <c r="AI937" s="3">
        <v>4</v>
      </c>
      <c r="AJ937" s="3">
        <v>4</v>
      </c>
      <c r="AK937" s="9" t="str">
        <f>VLOOKUP(AJ937,Mapping!$J$10:$K$13,2,0)</f>
        <v>Best</v>
      </c>
      <c r="AL937" s="3">
        <v>10</v>
      </c>
      <c r="AM937" s="3" t="str" cm="1">
        <f t="array" ref="AM937">_xlfn.IFS(HR_Analytics[[#This Row],[Years At Company]]&lt;=2,"0-2",HR_Analytics[[#This Row],[Years At Company]]&lt;=5,"2-5",HR_Analytics[[#This Row],[Years At Company]]&lt;=10,"5-10",HR_Analytics[[#This Row],[Years At Company]]&lt;=20,"10-20",HR_Analytics[[#This Row],[Years At Company]]&lt;=40,"20-40")</f>
        <v>5-10</v>
      </c>
      <c r="AN937" s="3">
        <v>7</v>
      </c>
      <c r="AO937" s="3" t="str" cm="1">
        <f t="array" ref="AO937">_xlfn.IFS(HR_Analytics[[#This Row],[Years In Current Role]]&lt;=2,"0-2",HR_Analytics[[#This Row],[Years In Current Role]]&lt;=5,"2-5",HR_Analytics[[#This Row],[Years In Current Role]]&lt;=10,"5-10",HR_Analytics[[#This Row],[Years In Current Role]]&lt;=15,"10-15",HR_Analytics[[#This Row],[Years In Current Role]]&gt;15,"Above 15")</f>
        <v>5-10</v>
      </c>
      <c r="AP937" s="3">
        <v>0</v>
      </c>
      <c r="AQ937" s="14" t="str" cm="1">
        <f t="array" ref="AQ937">_xlfn.IFS(HR_Analytics[[#This Row],[Years Since Last Promotion]]&lt;=2,"0-2",HR_Analytics[[#This Row],[Years Since Last Promotion]]&lt;=5,"2-5",HR_Analytics[[#This Row],[Years Since Last Promotion]]&lt;=10,"5-10",HR_Analytics[[#This Row],[Years Since Last Promotion]]&lt;=15,"10-15")</f>
        <v>0-2</v>
      </c>
      <c r="AR937" s="14">
        <v>8</v>
      </c>
      <c r="AS937" s="3" t="str" cm="1">
        <f t="array" ref="AS9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38" spans="1:45" x14ac:dyDescent="0.25">
      <c r="A938" s="12">
        <v>45</v>
      </c>
      <c r="B938" s="12" t="str" cm="1">
        <f t="array" ref="B938">_xlfn.IFS(HR_Analytics[[#This Row],[Age]]&lt;=30,"Below 30",HR_Analytics[[#This Row],[Age]]&lt;=40,"30-40",HR_Analytics[[#This Row],[Age]]&lt;=60,"40-60")</f>
        <v>40-60</v>
      </c>
      <c r="C938" s="9" t="s">
        <v>17</v>
      </c>
      <c r="D938" s="9" t="s">
        <v>18</v>
      </c>
      <c r="E938" s="9" t="s">
        <v>19</v>
      </c>
      <c r="F938" s="3">
        <v>25</v>
      </c>
      <c r="G938" s="3" t="str" cm="1">
        <f t="array" ref="G938">_xlfn.IFS(HR_Analytics[[#This Row],[Distance From Home]]&lt;=5,"1-5",HR_Analytics[[#This Row],[Distance From Home]]&lt;=10,"5-10",HR_Analytics[[#This Row],[Distance From Home]]&lt;=15,"10-15",HR_Analytics[[#This Row],[Distance From Home]]&lt;=20,"15-20",HR_Analytics[[#This Row],[Distance From Home]]&gt;20,"Above 20")</f>
        <v>Above 20</v>
      </c>
      <c r="H938" s="3">
        <v>3</v>
      </c>
      <c r="I938" s="9" t="str">
        <f>VLOOKUP(H938,Mapping!$J$2:$K$6,2,0)</f>
        <v>Bachelors</v>
      </c>
      <c r="J938" s="9" t="s">
        <v>25</v>
      </c>
      <c r="K938" s="3">
        <v>1306</v>
      </c>
      <c r="L938" s="3">
        <v>2</v>
      </c>
      <c r="M938" s="9" t="str">
        <f>VLOOKUP(L938,Mapping!$A$2:$B$5,2,0)</f>
        <v>Dissatisfied</v>
      </c>
      <c r="N938" s="9" t="s">
        <v>14</v>
      </c>
      <c r="O938" s="3">
        <v>3</v>
      </c>
      <c r="P938" s="9" t="str">
        <f>VLOOKUP(O938,Mapping!$A$9:$B$12,2,0)</f>
        <v>High</v>
      </c>
      <c r="Q938" s="3">
        <v>5</v>
      </c>
      <c r="R938" s="9" t="str">
        <f>VLOOKUP(Q938,Mapping!$A$16:$B$20,2,0)</f>
        <v>Executive</v>
      </c>
      <c r="S938" s="9" t="s">
        <v>30</v>
      </c>
      <c r="T938" s="3">
        <v>2</v>
      </c>
      <c r="U938" s="9" t="str">
        <f>VLOOKUP(T938,Mapping!$E$9:$F$12,2,0)</f>
        <v>Dissatisfied</v>
      </c>
      <c r="V938" s="9" t="s">
        <v>16</v>
      </c>
      <c r="W938" s="5">
        <v>18061</v>
      </c>
      <c r="X938" s="3">
        <v>3</v>
      </c>
      <c r="Y938" s="9" t="s">
        <v>17</v>
      </c>
      <c r="Z938" s="4">
        <v>22</v>
      </c>
      <c r="AA938" s="24">
        <f>HR_Analytics[[#This Row],[Salary Hike]]/100</f>
        <v>0.22</v>
      </c>
      <c r="AB938" s="3">
        <v>4</v>
      </c>
      <c r="AC938" s="9" t="str">
        <f>VLOOKUP(AB938,Mapping!$E$2:$F$3,2,0)</f>
        <v>Outstanding</v>
      </c>
      <c r="AD938" s="3">
        <v>3</v>
      </c>
      <c r="AE938" s="9" t="str">
        <f>VLOOKUP(AD938,Mapping!$E$16:$F$19,2,0)</f>
        <v>Neutral</v>
      </c>
      <c r="AF938" s="3">
        <v>0</v>
      </c>
      <c r="AG938" s="3">
        <v>22</v>
      </c>
      <c r="AH938" s="3" t="str" cm="1">
        <f t="array" ref="AH938">_xlfn.IFS(HR_Analytics[[#This Row],[Total Working Years]]&lt;=2,"0-2",HR_Analytics[[#This Row],[Total Working Years]]&lt;=5,"2-5",HR_Analytics[[#This Row],[Total Working Years]]&lt;=10,"5-10",HR_Analytics[[#This Row],[Total Working Years]]&lt;=20,"10-20",HR_Analytics[[#This Row],[Total Working Years]]&lt;=40,"20-40")</f>
        <v>20-40</v>
      </c>
      <c r="AI938" s="3">
        <v>4</v>
      </c>
      <c r="AJ938" s="3">
        <v>3</v>
      </c>
      <c r="AK938" s="9" t="str">
        <f>VLOOKUP(AJ938,Mapping!$J$10:$K$13,2,0)</f>
        <v>Better</v>
      </c>
      <c r="AL938" s="3">
        <v>0</v>
      </c>
      <c r="AM938" s="3" t="str" cm="1">
        <f t="array" ref="AM938">_xlfn.IFS(HR_Analytics[[#This Row],[Years At Company]]&lt;=2,"0-2",HR_Analytics[[#This Row],[Years At Company]]&lt;=5,"2-5",HR_Analytics[[#This Row],[Years At Company]]&lt;=10,"5-10",HR_Analytics[[#This Row],[Years At Company]]&lt;=20,"10-20",HR_Analytics[[#This Row],[Years At Company]]&lt;=40,"20-40")</f>
        <v>0-2</v>
      </c>
      <c r="AN938" s="3">
        <v>0</v>
      </c>
      <c r="AO938" s="3" t="str" cm="1">
        <f t="array" ref="AO938">_xlfn.IFS(HR_Analytics[[#This Row],[Years In Current Role]]&lt;=2,"0-2",HR_Analytics[[#This Row],[Years In Current Role]]&lt;=5,"2-5",HR_Analytics[[#This Row],[Years In Current Role]]&lt;=10,"5-10",HR_Analytics[[#This Row],[Years In Current Role]]&lt;=15,"10-15",HR_Analytics[[#This Row],[Years In Current Role]]&gt;15,"Above 15")</f>
        <v>0-2</v>
      </c>
      <c r="AP938" s="3">
        <v>0</v>
      </c>
      <c r="AQ938" s="14" t="str" cm="1">
        <f t="array" ref="AQ938">_xlfn.IFS(HR_Analytics[[#This Row],[Years Since Last Promotion]]&lt;=2,"0-2",HR_Analytics[[#This Row],[Years Since Last Promotion]]&lt;=5,"2-5",HR_Analytics[[#This Row],[Years Since Last Promotion]]&lt;=10,"5-10",HR_Analytics[[#This Row],[Years Since Last Promotion]]&lt;=15,"10-15")</f>
        <v>0-2</v>
      </c>
      <c r="AR938" s="14">
        <v>0</v>
      </c>
      <c r="AS938" s="3" t="str" cm="1">
        <f t="array" ref="AS9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39" spans="1:45" x14ac:dyDescent="0.25">
      <c r="A939" s="12">
        <v>39</v>
      </c>
      <c r="B939" s="12" t="str" cm="1">
        <f t="array" ref="B939">_xlfn.IFS(HR_Analytics[[#This Row],[Age]]&lt;=30,"Below 30",HR_Analytics[[#This Row],[Age]]&lt;=40,"30-40",HR_Analytics[[#This Row],[Age]]&lt;=60,"40-60")</f>
        <v>30-40</v>
      </c>
      <c r="C939" s="9" t="s">
        <v>17</v>
      </c>
      <c r="D939" s="9" t="s">
        <v>11</v>
      </c>
      <c r="E939" s="9" t="s">
        <v>19</v>
      </c>
      <c r="F939" s="3">
        <v>13</v>
      </c>
      <c r="G939" s="3" t="str" cm="1">
        <f t="array" ref="G939">_xlfn.IFS(HR_Analytics[[#This Row],[Distance From Home]]&lt;=5,"1-5",HR_Analytics[[#This Row],[Distance From Home]]&lt;=10,"5-10",HR_Analytics[[#This Row],[Distance From Home]]&lt;=15,"10-15",HR_Analytics[[#This Row],[Distance From Home]]&lt;=20,"15-20",HR_Analytics[[#This Row],[Distance From Home]]&gt;20,"Above 20")</f>
        <v>10-15</v>
      </c>
      <c r="H939" s="3">
        <v>4</v>
      </c>
      <c r="I939" s="9" t="str">
        <f>VLOOKUP(H939,Mapping!$J$2:$K$6,2,0)</f>
        <v>Masters</v>
      </c>
      <c r="J939" s="9" t="s">
        <v>25</v>
      </c>
      <c r="K939" s="3">
        <v>1307</v>
      </c>
      <c r="L939" s="3">
        <v>3</v>
      </c>
      <c r="M939" s="9" t="str">
        <f>VLOOKUP(L939,Mapping!$A$2:$B$5,2,0)</f>
        <v>Neutral</v>
      </c>
      <c r="N939" s="9" t="s">
        <v>14</v>
      </c>
      <c r="O939" s="3">
        <v>2</v>
      </c>
      <c r="P939" s="9" t="str">
        <f>VLOOKUP(O939,Mapping!$A$9:$B$12,2,0)</f>
        <v>Medium</v>
      </c>
      <c r="Q939" s="3">
        <v>4</v>
      </c>
      <c r="R939" s="9" t="str">
        <f>VLOOKUP(Q939,Mapping!$A$16:$B$20,2,0)</f>
        <v>Senior</v>
      </c>
      <c r="S939" s="9" t="s">
        <v>30</v>
      </c>
      <c r="T939" s="3">
        <v>2</v>
      </c>
      <c r="U939" s="9" t="str">
        <f>VLOOKUP(T939,Mapping!$E$9:$F$12,2,0)</f>
        <v>Dissatisfied</v>
      </c>
      <c r="V939" s="9" t="s">
        <v>26</v>
      </c>
      <c r="W939" s="5">
        <v>17123</v>
      </c>
      <c r="X939" s="3">
        <v>6</v>
      </c>
      <c r="Y939" s="9" t="s">
        <v>10</v>
      </c>
      <c r="Z939" s="4">
        <v>13</v>
      </c>
      <c r="AA939" s="24">
        <f>HR_Analytics[[#This Row],[Salary Hike]]/100</f>
        <v>0.13</v>
      </c>
      <c r="AB939" s="3">
        <v>3</v>
      </c>
      <c r="AC939" s="9" t="str">
        <f>VLOOKUP(AB939,Mapping!$E$2:$F$3,2,0)</f>
        <v>Excellent</v>
      </c>
      <c r="AD939" s="3">
        <v>4</v>
      </c>
      <c r="AE939" s="9" t="str">
        <f>VLOOKUP(AD939,Mapping!$E$16:$F$19,2,0)</f>
        <v>Satisfied</v>
      </c>
      <c r="AF939" s="3">
        <v>2</v>
      </c>
      <c r="AG939" s="3">
        <v>21</v>
      </c>
      <c r="AH939" s="3" t="str" cm="1">
        <f t="array" ref="AH939">_xlfn.IFS(HR_Analytics[[#This Row],[Total Working Years]]&lt;=2,"0-2",HR_Analytics[[#This Row],[Total Working Years]]&lt;=5,"2-5",HR_Analytics[[#This Row],[Total Working Years]]&lt;=10,"5-10",HR_Analytics[[#This Row],[Total Working Years]]&lt;=20,"10-20",HR_Analytics[[#This Row],[Total Working Years]]&lt;=40,"20-40")</f>
        <v>20-40</v>
      </c>
      <c r="AI939" s="3">
        <v>4</v>
      </c>
      <c r="AJ939" s="3">
        <v>3</v>
      </c>
      <c r="AK939" s="9" t="str">
        <f>VLOOKUP(AJ939,Mapping!$J$10:$K$13,2,0)</f>
        <v>Better</v>
      </c>
      <c r="AL939" s="3">
        <v>19</v>
      </c>
      <c r="AM939" s="3" t="str" cm="1">
        <f t="array" ref="AM939">_xlfn.IFS(HR_Analytics[[#This Row],[Years At Company]]&lt;=2,"0-2",HR_Analytics[[#This Row],[Years At Company]]&lt;=5,"2-5",HR_Analytics[[#This Row],[Years At Company]]&lt;=10,"5-10",HR_Analytics[[#This Row],[Years At Company]]&lt;=20,"10-20",HR_Analytics[[#This Row],[Years At Company]]&lt;=40,"20-40")</f>
        <v>10-20</v>
      </c>
      <c r="AN939" s="3">
        <v>9</v>
      </c>
      <c r="AO939" s="3" t="str" cm="1">
        <f t="array" ref="AO939">_xlfn.IFS(HR_Analytics[[#This Row],[Years In Current Role]]&lt;=2,"0-2",HR_Analytics[[#This Row],[Years In Current Role]]&lt;=5,"2-5",HR_Analytics[[#This Row],[Years In Current Role]]&lt;=10,"5-10",HR_Analytics[[#This Row],[Years In Current Role]]&lt;=15,"10-15",HR_Analytics[[#This Row],[Years In Current Role]]&gt;15,"Above 15")</f>
        <v>5-10</v>
      </c>
      <c r="AP939" s="3">
        <v>15</v>
      </c>
      <c r="AQ939" s="14" t="str" cm="1">
        <f t="array" ref="AQ939">_xlfn.IFS(HR_Analytics[[#This Row],[Years Since Last Promotion]]&lt;=2,"0-2",HR_Analytics[[#This Row],[Years Since Last Promotion]]&lt;=5,"2-5",HR_Analytics[[#This Row],[Years Since Last Promotion]]&lt;=10,"5-10",HR_Analytics[[#This Row],[Years Since Last Promotion]]&lt;=15,"10-15")</f>
        <v>10-15</v>
      </c>
      <c r="AR939" s="14">
        <v>2</v>
      </c>
      <c r="AS939" s="3" t="str" cm="1">
        <f t="array" ref="AS9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40" spans="1:45" x14ac:dyDescent="0.25">
      <c r="A940" s="12">
        <v>58</v>
      </c>
      <c r="B940" s="12" t="str" cm="1">
        <f t="array" ref="B940">_xlfn.IFS(HR_Analytics[[#This Row],[Age]]&lt;=30,"Below 30",HR_Analytics[[#This Row],[Age]]&lt;=40,"30-40",HR_Analytics[[#This Row],[Age]]&lt;=60,"40-60")</f>
        <v>40-60</v>
      </c>
      <c r="C940" s="9" t="s">
        <v>17</v>
      </c>
      <c r="D940" s="9" t="s">
        <v>11</v>
      </c>
      <c r="E940" s="9" t="s">
        <v>19</v>
      </c>
      <c r="F940" s="3">
        <v>23</v>
      </c>
      <c r="G940" s="3" t="str" cm="1">
        <f t="array" ref="G940">_xlfn.IFS(HR_Analytics[[#This Row],[Distance From Home]]&lt;=5,"1-5",HR_Analytics[[#This Row],[Distance From Home]]&lt;=10,"5-10",HR_Analytics[[#This Row],[Distance From Home]]&lt;=15,"10-15",HR_Analytics[[#This Row],[Distance From Home]]&lt;=20,"15-20",HR_Analytics[[#This Row],[Distance From Home]]&gt;20,"Above 20")</f>
        <v>Above 20</v>
      </c>
      <c r="H940" s="3">
        <v>4</v>
      </c>
      <c r="I940" s="9" t="str">
        <f>VLOOKUP(H940,Mapping!$J$2:$K$6,2,0)</f>
        <v>Masters</v>
      </c>
      <c r="J940" s="9" t="s">
        <v>13</v>
      </c>
      <c r="K940" s="3">
        <v>1308</v>
      </c>
      <c r="L940" s="3">
        <v>1</v>
      </c>
      <c r="M940" s="9" t="str">
        <f>VLOOKUP(L940,Mapping!$A$2:$B$5,2,0)</f>
        <v>Very Dissatisfied</v>
      </c>
      <c r="N940" s="9" t="s">
        <v>20</v>
      </c>
      <c r="O940" s="3">
        <v>3</v>
      </c>
      <c r="P940" s="9" t="str">
        <f>VLOOKUP(O940,Mapping!$A$9:$B$12,2,0)</f>
        <v>High</v>
      </c>
      <c r="Q940" s="3">
        <v>1</v>
      </c>
      <c r="R940" s="9" t="str">
        <f>VLOOKUP(Q940,Mapping!$A$16:$B$20,2,0)</f>
        <v>Entry Level</v>
      </c>
      <c r="S940" s="9" t="s">
        <v>21</v>
      </c>
      <c r="T940" s="3">
        <v>3</v>
      </c>
      <c r="U940" s="9" t="str">
        <f>VLOOKUP(T940,Mapping!$E$9:$F$12,2,0)</f>
        <v>Neutral</v>
      </c>
      <c r="V940" s="9" t="s">
        <v>26</v>
      </c>
      <c r="W940" s="5">
        <v>2372</v>
      </c>
      <c r="X940" s="3">
        <v>1</v>
      </c>
      <c r="Y940" s="9" t="s">
        <v>17</v>
      </c>
      <c r="Z940" s="4">
        <v>12</v>
      </c>
      <c r="AA940" s="24">
        <f>HR_Analytics[[#This Row],[Salary Hike]]/100</f>
        <v>0.12</v>
      </c>
      <c r="AB940" s="3">
        <v>3</v>
      </c>
      <c r="AC940" s="9" t="str">
        <f>VLOOKUP(AB940,Mapping!$E$2:$F$3,2,0)</f>
        <v>Excellent</v>
      </c>
      <c r="AD940" s="3">
        <v>4</v>
      </c>
      <c r="AE940" s="9" t="str">
        <f>VLOOKUP(AD940,Mapping!$E$16:$F$19,2,0)</f>
        <v>Satisfied</v>
      </c>
      <c r="AF940" s="3">
        <v>2</v>
      </c>
      <c r="AG940" s="3">
        <v>2</v>
      </c>
      <c r="AH940" s="3" t="str" cm="1">
        <f t="array" ref="AH940">_xlfn.IFS(HR_Analytics[[#This Row],[Total Working Years]]&lt;=2,"0-2",HR_Analytics[[#This Row],[Total Working Years]]&lt;=5,"2-5",HR_Analytics[[#This Row],[Total Working Years]]&lt;=10,"5-10",HR_Analytics[[#This Row],[Total Working Years]]&lt;=20,"10-20",HR_Analytics[[#This Row],[Total Working Years]]&lt;=40,"20-40")</f>
        <v>0-2</v>
      </c>
      <c r="AI940" s="3">
        <v>3</v>
      </c>
      <c r="AJ940" s="3">
        <v>3</v>
      </c>
      <c r="AK940" s="9" t="str">
        <f>VLOOKUP(AJ940,Mapping!$J$10:$K$13,2,0)</f>
        <v>Better</v>
      </c>
      <c r="AL940" s="3">
        <v>2</v>
      </c>
      <c r="AM940" s="3" t="str" cm="1">
        <f t="array" ref="AM940">_xlfn.IFS(HR_Analytics[[#This Row],[Years At Company]]&lt;=2,"0-2",HR_Analytics[[#This Row],[Years At Company]]&lt;=5,"2-5",HR_Analytics[[#This Row],[Years At Company]]&lt;=10,"5-10",HR_Analytics[[#This Row],[Years At Company]]&lt;=20,"10-20",HR_Analytics[[#This Row],[Years At Company]]&lt;=40,"20-40")</f>
        <v>0-2</v>
      </c>
      <c r="AN940" s="3">
        <v>2</v>
      </c>
      <c r="AO940" s="3" t="str" cm="1">
        <f t="array" ref="AO940">_xlfn.IFS(HR_Analytics[[#This Row],[Years In Current Role]]&lt;=2,"0-2",HR_Analytics[[#This Row],[Years In Current Role]]&lt;=5,"2-5",HR_Analytics[[#This Row],[Years In Current Role]]&lt;=10,"5-10",HR_Analytics[[#This Row],[Years In Current Role]]&lt;=15,"10-15",HR_Analytics[[#This Row],[Years In Current Role]]&gt;15,"Above 15")</f>
        <v>0-2</v>
      </c>
      <c r="AP940" s="3">
        <v>2</v>
      </c>
      <c r="AQ940" s="14" t="str" cm="1">
        <f t="array" ref="AQ940">_xlfn.IFS(HR_Analytics[[#This Row],[Years Since Last Promotion]]&lt;=2,"0-2",HR_Analytics[[#This Row],[Years Since Last Promotion]]&lt;=5,"2-5",HR_Analytics[[#This Row],[Years Since Last Promotion]]&lt;=10,"5-10",HR_Analytics[[#This Row],[Years Since Last Promotion]]&lt;=15,"10-15")</f>
        <v>0-2</v>
      </c>
      <c r="AR940" s="14">
        <v>2</v>
      </c>
      <c r="AS940" s="3" t="str" cm="1">
        <f t="array" ref="AS9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41" spans="1:45" x14ac:dyDescent="0.25">
      <c r="A941" s="12">
        <v>32</v>
      </c>
      <c r="B941" s="12" t="str" cm="1">
        <f t="array" ref="B941">_xlfn.IFS(HR_Analytics[[#This Row],[Age]]&lt;=30,"Below 30",HR_Analytics[[#This Row],[Age]]&lt;=40,"30-40",HR_Analytics[[#This Row],[Age]]&lt;=60,"40-60")</f>
        <v>30-40</v>
      </c>
      <c r="C941" s="9" t="s">
        <v>10</v>
      </c>
      <c r="D941" s="9" t="s">
        <v>11</v>
      </c>
      <c r="E941" s="9" t="s">
        <v>19</v>
      </c>
      <c r="F941" s="3">
        <v>7</v>
      </c>
      <c r="G941" s="3" t="str" cm="1">
        <f t="array" ref="G941">_xlfn.IFS(HR_Analytics[[#This Row],[Distance From Home]]&lt;=5,"1-5",HR_Analytics[[#This Row],[Distance From Home]]&lt;=10,"5-10",HR_Analytics[[#This Row],[Distance From Home]]&lt;=15,"10-15",HR_Analytics[[#This Row],[Distance From Home]]&lt;=20,"15-20",HR_Analytics[[#This Row],[Distance From Home]]&gt;20,"Above 20")</f>
        <v>5-10</v>
      </c>
      <c r="H941" s="3">
        <v>2</v>
      </c>
      <c r="I941" s="9" t="str">
        <f>VLOOKUP(H941,Mapping!$J$2:$K$6,2,0)</f>
        <v>College</v>
      </c>
      <c r="J941" s="9" t="s">
        <v>13</v>
      </c>
      <c r="K941" s="3">
        <v>1309</v>
      </c>
      <c r="L941" s="3">
        <v>4</v>
      </c>
      <c r="M941" s="9" t="str">
        <f>VLOOKUP(L941,Mapping!$A$2:$B$5,2,0)</f>
        <v>Satisfied</v>
      </c>
      <c r="N941" s="9" t="s">
        <v>20</v>
      </c>
      <c r="O941" s="3">
        <v>3</v>
      </c>
      <c r="P941" s="9" t="str">
        <f>VLOOKUP(O941,Mapping!$A$9:$B$12,2,0)</f>
        <v>High</v>
      </c>
      <c r="Q941" s="3">
        <v>2</v>
      </c>
      <c r="R941" s="9" t="str">
        <f>VLOOKUP(Q941,Mapping!$A$16:$B$20,2,0)</f>
        <v>Junior</v>
      </c>
      <c r="S941" s="9" t="s">
        <v>24</v>
      </c>
      <c r="T941" s="3">
        <v>3</v>
      </c>
      <c r="U941" s="9" t="str">
        <f>VLOOKUP(T941,Mapping!$E$9:$F$12,2,0)</f>
        <v>Neutral</v>
      </c>
      <c r="V941" s="9" t="s">
        <v>22</v>
      </c>
      <c r="W941" s="5">
        <v>4883</v>
      </c>
      <c r="X941" s="3">
        <v>1</v>
      </c>
      <c r="Y941" s="9" t="s">
        <v>17</v>
      </c>
      <c r="Z941" s="4">
        <v>18</v>
      </c>
      <c r="AA941" s="24">
        <f>HR_Analytics[[#This Row],[Salary Hike]]/100</f>
        <v>0.18</v>
      </c>
      <c r="AB941" s="3">
        <v>3</v>
      </c>
      <c r="AC941" s="9" t="str">
        <f>VLOOKUP(AB941,Mapping!$E$2:$F$3,2,0)</f>
        <v>Excellent</v>
      </c>
      <c r="AD941" s="3">
        <v>1</v>
      </c>
      <c r="AE941" s="9" t="str">
        <f>VLOOKUP(AD941,Mapping!$E$16:$F$19,2,0)</f>
        <v>Very Dissatisfied</v>
      </c>
      <c r="AF941" s="3">
        <v>1</v>
      </c>
      <c r="AG941" s="3">
        <v>10</v>
      </c>
      <c r="AH941" s="3" t="str" cm="1">
        <f t="array" ref="AH941">_xlfn.IFS(HR_Analytics[[#This Row],[Total Working Years]]&lt;=2,"0-2",HR_Analytics[[#This Row],[Total Working Years]]&lt;=5,"2-5",HR_Analytics[[#This Row],[Total Working Years]]&lt;=10,"5-10",HR_Analytics[[#This Row],[Total Working Years]]&lt;=20,"10-20",HR_Analytics[[#This Row],[Total Working Years]]&lt;=40,"20-40")</f>
        <v>5-10</v>
      </c>
      <c r="AI941" s="3">
        <v>3</v>
      </c>
      <c r="AJ941" s="3">
        <v>3</v>
      </c>
      <c r="AK941" s="9" t="str">
        <f>VLOOKUP(AJ941,Mapping!$J$10:$K$13,2,0)</f>
        <v>Better</v>
      </c>
      <c r="AL941" s="3">
        <v>10</v>
      </c>
      <c r="AM941" s="3" t="str" cm="1">
        <f t="array" ref="AM941">_xlfn.IFS(HR_Analytics[[#This Row],[Years At Company]]&lt;=2,"0-2",HR_Analytics[[#This Row],[Years At Company]]&lt;=5,"2-5",HR_Analytics[[#This Row],[Years At Company]]&lt;=10,"5-10",HR_Analytics[[#This Row],[Years At Company]]&lt;=20,"10-20",HR_Analytics[[#This Row],[Years At Company]]&lt;=40,"20-40")</f>
        <v>5-10</v>
      </c>
      <c r="AN941" s="3">
        <v>4</v>
      </c>
      <c r="AO941" s="3" t="str" cm="1">
        <f t="array" ref="AO941">_xlfn.IFS(HR_Analytics[[#This Row],[Years In Current Role]]&lt;=2,"0-2",HR_Analytics[[#This Row],[Years In Current Role]]&lt;=5,"2-5",HR_Analytics[[#This Row],[Years In Current Role]]&lt;=10,"5-10",HR_Analytics[[#This Row],[Years In Current Role]]&lt;=15,"10-15",HR_Analytics[[#This Row],[Years In Current Role]]&gt;15,"Above 15")</f>
        <v>2-5</v>
      </c>
      <c r="AP941" s="3">
        <v>1</v>
      </c>
      <c r="AQ941" s="14" t="str" cm="1">
        <f t="array" ref="AQ941">_xlfn.IFS(HR_Analytics[[#This Row],[Years Since Last Promotion]]&lt;=2,"0-2",HR_Analytics[[#This Row],[Years Since Last Promotion]]&lt;=5,"2-5",HR_Analytics[[#This Row],[Years Since Last Promotion]]&lt;=10,"5-10",HR_Analytics[[#This Row],[Years Since Last Promotion]]&lt;=15,"10-15")</f>
        <v>0-2</v>
      </c>
      <c r="AR941" s="14">
        <v>1</v>
      </c>
      <c r="AS941" s="3" t="str" cm="1">
        <f t="array" ref="AS9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42" spans="1:45" x14ac:dyDescent="0.25">
      <c r="A942" s="12">
        <v>39</v>
      </c>
      <c r="B942" s="12" t="str" cm="1">
        <f t="array" ref="B942">_xlfn.IFS(HR_Analytics[[#This Row],[Age]]&lt;=30,"Below 30",HR_Analytics[[#This Row],[Age]]&lt;=40,"30-40",HR_Analytics[[#This Row],[Age]]&lt;=60,"40-60")</f>
        <v>30-40</v>
      </c>
      <c r="C942" s="9" t="s">
        <v>10</v>
      </c>
      <c r="D942" s="9" t="s">
        <v>11</v>
      </c>
      <c r="E942" s="9" t="s">
        <v>19</v>
      </c>
      <c r="F942" s="3">
        <v>23</v>
      </c>
      <c r="G942" s="3" t="str" cm="1">
        <f t="array" ref="G942">_xlfn.IFS(HR_Analytics[[#This Row],[Distance From Home]]&lt;=5,"1-5",HR_Analytics[[#This Row],[Distance From Home]]&lt;=10,"5-10",HR_Analytics[[#This Row],[Distance From Home]]&lt;=15,"10-15",HR_Analytics[[#This Row],[Distance From Home]]&lt;=20,"15-20",HR_Analytics[[#This Row],[Distance From Home]]&gt;20,"Above 20")</f>
        <v>Above 20</v>
      </c>
      <c r="H942" s="3">
        <v>3</v>
      </c>
      <c r="I942" s="9" t="str">
        <f>VLOOKUP(H942,Mapping!$J$2:$K$6,2,0)</f>
        <v>Bachelors</v>
      </c>
      <c r="J942" s="9" t="s">
        <v>25</v>
      </c>
      <c r="K942" s="3">
        <v>1310</v>
      </c>
      <c r="L942" s="3">
        <v>3</v>
      </c>
      <c r="M942" s="9" t="str">
        <f>VLOOKUP(L942,Mapping!$A$2:$B$5,2,0)</f>
        <v>Neutral</v>
      </c>
      <c r="N942" s="9" t="s">
        <v>20</v>
      </c>
      <c r="O942" s="3">
        <v>3</v>
      </c>
      <c r="P942" s="9" t="str">
        <f>VLOOKUP(O942,Mapping!$A$9:$B$12,2,0)</f>
        <v>High</v>
      </c>
      <c r="Q942" s="3">
        <v>1</v>
      </c>
      <c r="R942" s="9" t="str">
        <f>VLOOKUP(Q942,Mapping!$A$16:$B$20,2,0)</f>
        <v>Entry Level</v>
      </c>
      <c r="S942" s="9" t="s">
        <v>21</v>
      </c>
      <c r="T942" s="3">
        <v>1</v>
      </c>
      <c r="U942" s="9" t="str">
        <f>VLOOKUP(T942,Mapping!$E$9:$F$12,2,0)</f>
        <v>Very Dissatisfied</v>
      </c>
      <c r="V942" s="9" t="s">
        <v>16</v>
      </c>
      <c r="W942" s="5">
        <v>3904</v>
      </c>
      <c r="X942" s="3">
        <v>0</v>
      </c>
      <c r="Y942" s="9" t="s">
        <v>17</v>
      </c>
      <c r="Z942" s="4">
        <v>13</v>
      </c>
      <c r="AA942" s="24">
        <f>HR_Analytics[[#This Row],[Salary Hike]]/100</f>
        <v>0.13</v>
      </c>
      <c r="AB942" s="3">
        <v>3</v>
      </c>
      <c r="AC942" s="9" t="str">
        <f>VLOOKUP(AB942,Mapping!$E$2:$F$3,2,0)</f>
        <v>Excellent</v>
      </c>
      <c r="AD942" s="3">
        <v>1</v>
      </c>
      <c r="AE942" s="9" t="str">
        <f>VLOOKUP(AD942,Mapping!$E$16:$F$19,2,0)</f>
        <v>Very Dissatisfied</v>
      </c>
      <c r="AF942" s="3">
        <v>0</v>
      </c>
      <c r="AG942" s="3">
        <v>6</v>
      </c>
      <c r="AH942" s="3" t="str" cm="1">
        <f t="array" ref="AH942">_xlfn.IFS(HR_Analytics[[#This Row],[Total Working Years]]&lt;=2,"0-2",HR_Analytics[[#This Row],[Total Working Years]]&lt;=5,"2-5",HR_Analytics[[#This Row],[Total Working Years]]&lt;=10,"5-10",HR_Analytics[[#This Row],[Total Working Years]]&lt;=20,"10-20",HR_Analytics[[#This Row],[Total Working Years]]&lt;=40,"20-40")</f>
        <v>5-10</v>
      </c>
      <c r="AI942" s="3">
        <v>2</v>
      </c>
      <c r="AJ942" s="3">
        <v>3</v>
      </c>
      <c r="AK942" s="9" t="str">
        <f>VLOOKUP(AJ942,Mapping!$J$10:$K$13,2,0)</f>
        <v>Better</v>
      </c>
      <c r="AL942" s="3">
        <v>5</v>
      </c>
      <c r="AM942" s="3" t="str" cm="1">
        <f t="array" ref="AM942">_xlfn.IFS(HR_Analytics[[#This Row],[Years At Company]]&lt;=2,"0-2",HR_Analytics[[#This Row],[Years At Company]]&lt;=5,"2-5",HR_Analytics[[#This Row],[Years At Company]]&lt;=10,"5-10",HR_Analytics[[#This Row],[Years At Company]]&lt;=20,"10-20",HR_Analytics[[#This Row],[Years At Company]]&lt;=40,"20-40")</f>
        <v>2-5</v>
      </c>
      <c r="AN942" s="3">
        <v>2</v>
      </c>
      <c r="AO942" s="3" t="str" cm="1">
        <f t="array" ref="AO942">_xlfn.IFS(HR_Analytics[[#This Row],[Years In Current Role]]&lt;=2,"0-2",HR_Analytics[[#This Row],[Years In Current Role]]&lt;=5,"2-5",HR_Analytics[[#This Row],[Years In Current Role]]&lt;=10,"5-10",HR_Analytics[[#This Row],[Years In Current Role]]&lt;=15,"10-15",HR_Analytics[[#This Row],[Years In Current Role]]&gt;15,"Above 15")</f>
        <v>0-2</v>
      </c>
      <c r="AP942" s="3">
        <v>0</v>
      </c>
      <c r="AQ942" s="14" t="str" cm="1">
        <f t="array" ref="AQ942">_xlfn.IFS(HR_Analytics[[#This Row],[Years Since Last Promotion]]&lt;=2,"0-2",HR_Analytics[[#This Row],[Years Since Last Promotion]]&lt;=5,"2-5",HR_Analytics[[#This Row],[Years Since Last Promotion]]&lt;=10,"5-10",HR_Analytics[[#This Row],[Years Since Last Promotion]]&lt;=15,"10-15")</f>
        <v>0-2</v>
      </c>
      <c r="AR942" s="14">
        <v>3</v>
      </c>
      <c r="AS942" s="3" t="str" cm="1">
        <f t="array" ref="AS9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43" spans="1:45" x14ac:dyDescent="0.25">
      <c r="A943" s="12">
        <v>30</v>
      </c>
      <c r="B943" s="12" t="str" cm="1">
        <f t="array" ref="B943">_xlfn.IFS(HR_Analytics[[#This Row],[Age]]&lt;=30,"Below 30",HR_Analytics[[#This Row],[Age]]&lt;=40,"30-40",HR_Analytics[[#This Row],[Age]]&lt;=60,"40-60")</f>
        <v>Below 30</v>
      </c>
      <c r="C943" s="9" t="s">
        <v>17</v>
      </c>
      <c r="D943" s="9" t="s">
        <v>11</v>
      </c>
      <c r="E943" s="9" t="s">
        <v>19</v>
      </c>
      <c r="F943" s="3">
        <v>6</v>
      </c>
      <c r="G943" s="3" t="str" cm="1">
        <f t="array" ref="G943">_xlfn.IFS(HR_Analytics[[#This Row],[Distance From Home]]&lt;=5,"1-5",HR_Analytics[[#This Row],[Distance From Home]]&lt;=10,"5-10",HR_Analytics[[#This Row],[Distance From Home]]&lt;=15,"10-15",HR_Analytics[[#This Row],[Distance From Home]]&lt;=20,"15-20",HR_Analytics[[#This Row],[Distance From Home]]&gt;20,"Above 20")</f>
        <v>5-10</v>
      </c>
      <c r="H943" s="3">
        <v>3</v>
      </c>
      <c r="I943" s="9" t="str">
        <f>VLOOKUP(H943,Mapping!$J$2:$K$6,2,0)</f>
        <v>Bachelors</v>
      </c>
      <c r="J943" s="9" t="s">
        <v>34</v>
      </c>
      <c r="K943" s="3">
        <v>1311</v>
      </c>
      <c r="L943" s="3">
        <v>1</v>
      </c>
      <c r="M943" s="9" t="str">
        <f>VLOOKUP(L943,Mapping!$A$2:$B$5,2,0)</f>
        <v>Very Dissatisfied</v>
      </c>
      <c r="N943" s="9" t="s">
        <v>14</v>
      </c>
      <c r="O943" s="3">
        <v>2</v>
      </c>
      <c r="P943" s="9" t="str">
        <f>VLOOKUP(O943,Mapping!$A$9:$B$12,2,0)</f>
        <v>Medium</v>
      </c>
      <c r="Q943" s="3">
        <v>2</v>
      </c>
      <c r="R943" s="9" t="str">
        <f>VLOOKUP(Q943,Mapping!$A$16:$B$20,2,0)</f>
        <v>Junior</v>
      </c>
      <c r="S943" s="9" t="s">
        <v>24</v>
      </c>
      <c r="T943" s="3">
        <v>4</v>
      </c>
      <c r="U943" s="9" t="str">
        <f>VLOOKUP(T943,Mapping!$E$9:$F$12,2,0)</f>
        <v>Satisfied</v>
      </c>
      <c r="V943" s="9" t="s">
        <v>22</v>
      </c>
      <c r="W943" s="5">
        <v>4627</v>
      </c>
      <c r="X943" s="3">
        <v>0</v>
      </c>
      <c r="Y943" s="9" t="s">
        <v>17</v>
      </c>
      <c r="Z943" s="4">
        <v>12</v>
      </c>
      <c r="AA943" s="24">
        <f>HR_Analytics[[#This Row],[Salary Hike]]/100</f>
        <v>0.12</v>
      </c>
      <c r="AB943" s="3">
        <v>3</v>
      </c>
      <c r="AC943" s="9" t="str">
        <f>VLOOKUP(AB943,Mapping!$E$2:$F$3,2,0)</f>
        <v>Excellent</v>
      </c>
      <c r="AD943" s="3">
        <v>1</v>
      </c>
      <c r="AE943" s="9" t="str">
        <f>VLOOKUP(AD943,Mapping!$E$16:$F$19,2,0)</f>
        <v>Very Dissatisfied</v>
      </c>
      <c r="AF943" s="3">
        <v>1</v>
      </c>
      <c r="AG943" s="3">
        <v>10</v>
      </c>
      <c r="AH943" s="3" t="str" cm="1">
        <f t="array" ref="AH943">_xlfn.IFS(HR_Analytics[[#This Row],[Total Working Years]]&lt;=2,"0-2",HR_Analytics[[#This Row],[Total Working Years]]&lt;=5,"2-5",HR_Analytics[[#This Row],[Total Working Years]]&lt;=10,"5-10",HR_Analytics[[#This Row],[Total Working Years]]&lt;=20,"10-20",HR_Analytics[[#This Row],[Total Working Years]]&lt;=40,"20-40")</f>
        <v>5-10</v>
      </c>
      <c r="AI943" s="3">
        <v>6</v>
      </c>
      <c r="AJ943" s="3">
        <v>3</v>
      </c>
      <c r="AK943" s="9" t="str">
        <f>VLOOKUP(AJ943,Mapping!$J$10:$K$13,2,0)</f>
        <v>Better</v>
      </c>
      <c r="AL943" s="3">
        <v>9</v>
      </c>
      <c r="AM943" s="3" t="str" cm="1">
        <f t="array" ref="AM943">_xlfn.IFS(HR_Analytics[[#This Row],[Years At Company]]&lt;=2,"0-2",HR_Analytics[[#This Row],[Years At Company]]&lt;=5,"2-5",HR_Analytics[[#This Row],[Years At Company]]&lt;=10,"5-10",HR_Analytics[[#This Row],[Years At Company]]&lt;=20,"10-20",HR_Analytics[[#This Row],[Years At Company]]&lt;=40,"20-40")</f>
        <v>5-10</v>
      </c>
      <c r="AN943" s="3">
        <v>2</v>
      </c>
      <c r="AO943" s="3" t="str" cm="1">
        <f t="array" ref="AO943">_xlfn.IFS(HR_Analytics[[#This Row],[Years In Current Role]]&lt;=2,"0-2",HR_Analytics[[#This Row],[Years In Current Role]]&lt;=5,"2-5",HR_Analytics[[#This Row],[Years In Current Role]]&lt;=10,"5-10",HR_Analytics[[#This Row],[Years In Current Role]]&lt;=15,"10-15",HR_Analytics[[#This Row],[Years In Current Role]]&gt;15,"Above 15")</f>
        <v>0-2</v>
      </c>
      <c r="AP943" s="3">
        <v>6</v>
      </c>
      <c r="AQ943" s="14" t="str" cm="1">
        <f t="array" ref="AQ943">_xlfn.IFS(HR_Analytics[[#This Row],[Years Since Last Promotion]]&lt;=2,"0-2",HR_Analytics[[#This Row],[Years Since Last Promotion]]&lt;=5,"2-5",HR_Analytics[[#This Row],[Years Since Last Promotion]]&lt;=10,"5-10",HR_Analytics[[#This Row],[Years Since Last Promotion]]&lt;=15,"10-15")</f>
        <v>5-10</v>
      </c>
      <c r="AR943" s="14">
        <v>7</v>
      </c>
      <c r="AS943" s="3" t="str" cm="1">
        <f t="array" ref="AS9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44" spans="1:45" x14ac:dyDescent="0.25">
      <c r="A944" s="12">
        <v>36</v>
      </c>
      <c r="B944" s="12" t="str" cm="1">
        <f t="array" ref="B944">_xlfn.IFS(HR_Analytics[[#This Row],[Age]]&lt;=30,"Below 30",HR_Analytics[[#This Row],[Age]]&lt;=40,"30-40",HR_Analytics[[#This Row],[Age]]&lt;=60,"40-60")</f>
        <v>30-40</v>
      </c>
      <c r="C944" s="9" t="s">
        <v>17</v>
      </c>
      <c r="D944" s="9" t="s">
        <v>11</v>
      </c>
      <c r="E944" s="9" t="s">
        <v>19</v>
      </c>
      <c r="F944" s="3">
        <v>10</v>
      </c>
      <c r="G944" s="3" t="str" cm="1">
        <f t="array" ref="G944">_xlfn.IFS(HR_Analytics[[#This Row],[Distance From Home]]&lt;=5,"1-5",HR_Analytics[[#This Row],[Distance From Home]]&lt;=10,"5-10",HR_Analytics[[#This Row],[Distance From Home]]&lt;=15,"10-15",HR_Analytics[[#This Row],[Distance From Home]]&lt;=20,"15-20",HR_Analytics[[#This Row],[Distance From Home]]&gt;20,"Above 20")</f>
        <v>5-10</v>
      </c>
      <c r="H944" s="3">
        <v>4</v>
      </c>
      <c r="I944" s="9" t="str">
        <f>VLOOKUP(H944,Mapping!$J$2:$K$6,2,0)</f>
        <v>Masters</v>
      </c>
      <c r="J944" s="9" t="s">
        <v>34</v>
      </c>
      <c r="K944" s="3">
        <v>1312</v>
      </c>
      <c r="L944" s="3">
        <v>4</v>
      </c>
      <c r="M944" s="9" t="str">
        <f>VLOOKUP(L944,Mapping!$A$2:$B$5,2,0)</f>
        <v>Satisfied</v>
      </c>
      <c r="N944" s="9" t="s">
        <v>14</v>
      </c>
      <c r="O944" s="3">
        <v>3</v>
      </c>
      <c r="P944" s="9" t="str">
        <f>VLOOKUP(O944,Mapping!$A$9:$B$12,2,0)</f>
        <v>High</v>
      </c>
      <c r="Q944" s="3">
        <v>3</v>
      </c>
      <c r="R944" s="9" t="str">
        <f>VLOOKUP(Q944,Mapping!$A$16:$B$20,2,0)</f>
        <v>Mid Level</v>
      </c>
      <c r="S944" s="9" t="s">
        <v>28</v>
      </c>
      <c r="T944" s="3">
        <v>3</v>
      </c>
      <c r="U944" s="9" t="str">
        <f>VLOOKUP(T944,Mapping!$E$9:$F$12,2,0)</f>
        <v>Neutral</v>
      </c>
      <c r="V944" s="9" t="s">
        <v>22</v>
      </c>
      <c r="W944" s="5">
        <v>7094</v>
      </c>
      <c r="X944" s="3">
        <v>3</v>
      </c>
      <c r="Y944" s="9" t="s">
        <v>17</v>
      </c>
      <c r="Z944" s="4">
        <v>12</v>
      </c>
      <c r="AA944" s="24">
        <f>HR_Analytics[[#This Row],[Salary Hike]]/100</f>
        <v>0.12</v>
      </c>
      <c r="AB944" s="3">
        <v>3</v>
      </c>
      <c r="AC944" s="9" t="str">
        <f>VLOOKUP(AB944,Mapping!$E$2:$F$3,2,0)</f>
        <v>Excellent</v>
      </c>
      <c r="AD944" s="3">
        <v>1</v>
      </c>
      <c r="AE944" s="9" t="str">
        <f>VLOOKUP(AD944,Mapping!$E$16:$F$19,2,0)</f>
        <v>Very Dissatisfied</v>
      </c>
      <c r="AF944" s="3">
        <v>0</v>
      </c>
      <c r="AG944" s="3">
        <v>10</v>
      </c>
      <c r="AH944" s="3" t="str" cm="1">
        <f t="array" ref="AH944">_xlfn.IFS(HR_Analytics[[#This Row],[Total Working Years]]&lt;=2,"0-2",HR_Analytics[[#This Row],[Total Working Years]]&lt;=5,"2-5",HR_Analytics[[#This Row],[Total Working Years]]&lt;=10,"5-10",HR_Analytics[[#This Row],[Total Working Years]]&lt;=20,"10-20",HR_Analytics[[#This Row],[Total Working Years]]&lt;=40,"20-40")</f>
        <v>5-10</v>
      </c>
      <c r="AI944" s="3">
        <v>0</v>
      </c>
      <c r="AJ944" s="3">
        <v>3</v>
      </c>
      <c r="AK944" s="9" t="str">
        <f>VLOOKUP(AJ944,Mapping!$J$10:$K$13,2,0)</f>
        <v>Better</v>
      </c>
      <c r="AL944" s="3">
        <v>7</v>
      </c>
      <c r="AM944" s="3" t="str" cm="1">
        <f t="array" ref="AM944">_xlfn.IFS(HR_Analytics[[#This Row],[Years At Company]]&lt;=2,"0-2",HR_Analytics[[#This Row],[Years At Company]]&lt;=5,"2-5",HR_Analytics[[#This Row],[Years At Company]]&lt;=10,"5-10",HR_Analytics[[#This Row],[Years At Company]]&lt;=20,"10-20",HR_Analytics[[#This Row],[Years At Company]]&lt;=40,"20-40")</f>
        <v>5-10</v>
      </c>
      <c r="AN944" s="3">
        <v>7</v>
      </c>
      <c r="AO944" s="3" t="str" cm="1">
        <f t="array" ref="AO944">_xlfn.IFS(HR_Analytics[[#This Row],[Years In Current Role]]&lt;=2,"0-2",HR_Analytics[[#This Row],[Years In Current Role]]&lt;=5,"2-5",HR_Analytics[[#This Row],[Years In Current Role]]&lt;=10,"5-10",HR_Analytics[[#This Row],[Years In Current Role]]&lt;=15,"10-15",HR_Analytics[[#This Row],[Years In Current Role]]&gt;15,"Above 15")</f>
        <v>5-10</v>
      </c>
      <c r="AP944" s="3">
        <v>1</v>
      </c>
      <c r="AQ944" s="14" t="str" cm="1">
        <f t="array" ref="AQ944">_xlfn.IFS(HR_Analytics[[#This Row],[Years Since Last Promotion]]&lt;=2,"0-2",HR_Analytics[[#This Row],[Years Since Last Promotion]]&lt;=5,"2-5",HR_Analytics[[#This Row],[Years Since Last Promotion]]&lt;=10,"5-10",HR_Analytics[[#This Row],[Years Since Last Promotion]]&lt;=15,"10-15")</f>
        <v>0-2</v>
      </c>
      <c r="AR944" s="14">
        <v>7</v>
      </c>
      <c r="AS944" s="3" t="str" cm="1">
        <f t="array" ref="AS9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45" spans="1:45" x14ac:dyDescent="0.25">
      <c r="A945" s="12">
        <v>46</v>
      </c>
      <c r="B945" s="12" t="str" cm="1">
        <f t="array" ref="B945">_xlfn.IFS(HR_Analytics[[#This Row],[Age]]&lt;=30,"Below 30",HR_Analytics[[#This Row],[Age]]&lt;=40,"30-40",HR_Analytics[[#This Row],[Age]]&lt;=60,"40-60")</f>
        <v>40-60</v>
      </c>
      <c r="C945" s="9" t="s">
        <v>17</v>
      </c>
      <c r="D945" s="9" t="s">
        <v>11</v>
      </c>
      <c r="E945" s="9" t="s">
        <v>35</v>
      </c>
      <c r="F945" s="3">
        <v>1</v>
      </c>
      <c r="G945" s="3" t="str" cm="1">
        <f t="array" ref="G945">_xlfn.IFS(HR_Analytics[[#This Row],[Distance From Home]]&lt;=5,"1-5",HR_Analytics[[#This Row],[Distance From Home]]&lt;=10,"5-10",HR_Analytics[[#This Row],[Distance From Home]]&lt;=15,"10-15",HR_Analytics[[#This Row],[Distance From Home]]&lt;=20,"15-20",HR_Analytics[[#This Row],[Distance From Home]]&gt;20,"Above 20")</f>
        <v>1-5</v>
      </c>
      <c r="H945" s="3">
        <v>2</v>
      </c>
      <c r="I945" s="9" t="str">
        <f>VLOOKUP(H945,Mapping!$J$2:$K$6,2,0)</f>
        <v>College</v>
      </c>
      <c r="J945" s="9" t="s">
        <v>13</v>
      </c>
      <c r="K945" s="3">
        <v>1314</v>
      </c>
      <c r="L945" s="3">
        <v>4</v>
      </c>
      <c r="M945" s="9" t="str">
        <f>VLOOKUP(L945,Mapping!$A$2:$B$5,2,0)</f>
        <v>Satisfied</v>
      </c>
      <c r="N945" s="9" t="s">
        <v>14</v>
      </c>
      <c r="O945" s="3">
        <v>3</v>
      </c>
      <c r="P945" s="9" t="str">
        <f>VLOOKUP(O945,Mapping!$A$9:$B$12,2,0)</f>
        <v>High</v>
      </c>
      <c r="Q945" s="3">
        <v>1</v>
      </c>
      <c r="R945" s="9" t="str">
        <f>VLOOKUP(Q945,Mapping!$A$16:$B$20,2,0)</f>
        <v>Entry Level</v>
      </c>
      <c r="S945" s="9" t="s">
        <v>35</v>
      </c>
      <c r="T945" s="3">
        <v>1</v>
      </c>
      <c r="U945" s="9" t="str">
        <f>VLOOKUP(T945,Mapping!$E$9:$F$12,2,0)</f>
        <v>Very Dissatisfied</v>
      </c>
      <c r="V945" s="9" t="s">
        <v>16</v>
      </c>
      <c r="W945" s="5">
        <v>3423</v>
      </c>
      <c r="X945" s="3">
        <v>6</v>
      </c>
      <c r="Y945" s="9" t="s">
        <v>17</v>
      </c>
      <c r="Z945" s="4">
        <v>12</v>
      </c>
      <c r="AA945" s="24">
        <f>HR_Analytics[[#This Row],[Salary Hike]]/100</f>
        <v>0.12</v>
      </c>
      <c r="AB945" s="3">
        <v>3</v>
      </c>
      <c r="AC945" s="9" t="str">
        <f>VLOOKUP(AB945,Mapping!$E$2:$F$3,2,0)</f>
        <v>Excellent</v>
      </c>
      <c r="AD945" s="3">
        <v>3</v>
      </c>
      <c r="AE945" s="9" t="str">
        <f>VLOOKUP(AD945,Mapping!$E$16:$F$19,2,0)</f>
        <v>Neutral</v>
      </c>
      <c r="AF945" s="3">
        <v>0</v>
      </c>
      <c r="AG945" s="3">
        <v>10</v>
      </c>
      <c r="AH945" s="3" t="str" cm="1">
        <f t="array" ref="AH945">_xlfn.IFS(HR_Analytics[[#This Row],[Total Working Years]]&lt;=2,"0-2",HR_Analytics[[#This Row],[Total Working Years]]&lt;=5,"2-5",HR_Analytics[[#This Row],[Total Working Years]]&lt;=10,"5-10",HR_Analytics[[#This Row],[Total Working Years]]&lt;=20,"10-20",HR_Analytics[[#This Row],[Total Working Years]]&lt;=40,"20-40")</f>
        <v>5-10</v>
      </c>
      <c r="AI945" s="3">
        <v>3</v>
      </c>
      <c r="AJ945" s="3">
        <v>4</v>
      </c>
      <c r="AK945" s="9" t="str">
        <f>VLOOKUP(AJ945,Mapping!$J$10:$K$13,2,0)</f>
        <v>Best</v>
      </c>
      <c r="AL945" s="3">
        <v>7</v>
      </c>
      <c r="AM945" s="3" t="str" cm="1">
        <f t="array" ref="AM945">_xlfn.IFS(HR_Analytics[[#This Row],[Years At Company]]&lt;=2,"0-2",HR_Analytics[[#This Row],[Years At Company]]&lt;=5,"2-5",HR_Analytics[[#This Row],[Years At Company]]&lt;=10,"5-10",HR_Analytics[[#This Row],[Years At Company]]&lt;=20,"10-20",HR_Analytics[[#This Row],[Years At Company]]&lt;=40,"20-40")</f>
        <v>5-10</v>
      </c>
      <c r="AN945" s="3">
        <v>6</v>
      </c>
      <c r="AO945" s="3" t="str" cm="1">
        <f t="array" ref="AO945">_xlfn.IFS(HR_Analytics[[#This Row],[Years In Current Role]]&lt;=2,"0-2",HR_Analytics[[#This Row],[Years In Current Role]]&lt;=5,"2-5",HR_Analytics[[#This Row],[Years In Current Role]]&lt;=10,"5-10",HR_Analytics[[#This Row],[Years In Current Role]]&lt;=15,"10-15",HR_Analytics[[#This Row],[Years In Current Role]]&gt;15,"Above 15")</f>
        <v>5-10</v>
      </c>
      <c r="AP945" s="3">
        <v>5</v>
      </c>
      <c r="AQ945" s="14" t="str" cm="1">
        <f t="array" ref="AQ945">_xlfn.IFS(HR_Analytics[[#This Row],[Years Since Last Promotion]]&lt;=2,"0-2",HR_Analytics[[#This Row],[Years Since Last Promotion]]&lt;=5,"2-5",HR_Analytics[[#This Row],[Years Since Last Promotion]]&lt;=10,"5-10",HR_Analytics[[#This Row],[Years Since Last Promotion]]&lt;=15,"10-15")</f>
        <v>2-5</v>
      </c>
      <c r="AR945" s="14">
        <v>7</v>
      </c>
      <c r="AS945" s="3" t="str" cm="1">
        <f t="array" ref="AS9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46" spans="1:45" x14ac:dyDescent="0.25">
      <c r="A946" s="12">
        <v>28</v>
      </c>
      <c r="B946" s="12" t="str" cm="1">
        <f t="array" ref="B946">_xlfn.IFS(HR_Analytics[[#This Row],[Age]]&lt;=30,"Below 30",HR_Analytics[[#This Row],[Age]]&lt;=40,"30-40",HR_Analytics[[#This Row],[Age]]&lt;=60,"40-60")</f>
        <v>Below 30</v>
      </c>
      <c r="C946" s="9" t="s">
        <v>17</v>
      </c>
      <c r="D946" s="9" t="s">
        <v>29</v>
      </c>
      <c r="E946" s="9" t="s">
        <v>19</v>
      </c>
      <c r="F946" s="3">
        <v>1</v>
      </c>
      <c r="G946" s="3" t="str" cm="1">
        <f t="array" ref="G946">_xlfn.IFS(HR_Analytics[[#This Row],[Distance From Home]]&lt;=5,"1-5",HR_Analytics[[#This Row],[Distance From Home]]&lt;=10,"5-10",HR_Analytics[[#This Row],[Distance From Home]]&lt;=15,"10-15",HR_Analytics[[#This Row],[Distance From Home]]&lt;=20,"15-20",HR_Analytics[[#This Row],[Distance From Home]]&gt;20,"Above 20")</f>
        <v>1-5</v>
      </c>
      <c r="H946" s="3">
        <v>3</v>
      </c>
      <c r="I946" s="9" t="str">
        <f>VLOOKUP(H946,Mapping!$J$2:$K$6,2,0)</f>
        <v>Bachelors</v>
      </c>
      <c r="J946" s="9" t="s">
        <v>13</v>
      </c>
      <c r="K946" s="3">
        <v>1315</v>
      </c>
      <c r="L946" s="3">
        <v>3</v>
      </c>
      <c r="M946" s="9" t="str">
        <f>VLOOKUP(L946,Mapping!$A$2:$B$5,2,0)</f>
        <v>Neutral</v>
      </c>
      <c r="N946" s="9" t="s">
        <v>14</v>
      </c>
      <c r="O946" s="3">
        <v>1</v>
      </c>
      <c r="P946" s="9" t="str">
        <f>VLOOKUP(O946,Mapping!$A$9:$B$12,2,0)</f>
        <v>Low</v>
      </c>
      <c r="Q946" s="3">
        <v>2</v>
      </c>
      <c r="R946" s="9" t="str">
        <f>VLOOKUP(Q946,Mapping!$A$16:$B$20,2,0)</f>
        <v>Junior</v>
      </c>
      <c r="S946" s="9" t="s">
        <v>24</v>
      </c>
      <c r="T946" s="3">
        <v>4</v>
      </c>
      <c r="U946" s="9" t="str">
        <f>VLOOKUP(T946,Mapping!$E$9:$F$12,2,0)</f>
        <v>Satisfied</v>
      </c>
      <c r="V946" s="9" t="s">
        <v>22</v>
      </c>
      <c r="W946" s="5">
        <v>6674</v>
      </c>
      <c r="X946" s="3">
        <v>0</v>
      </c>
      <c r="Y946" s="9" t="s">
        <v>17</v>
      </c>
      <c r="Z946" s="4">
        <v>11</v>
      </c>
      <c r="AA946" s="24">
        <f>HR_Analytics[[#This Row],[Salary Hike]]/100</f>
        <v>0.11</v>
      </c>
      <c r="AB946" s="3">
        <v>3</v>
      </c>
      <c r="AC946" s="9" t="str">
        <f>VLOOKUP(AB946,Mapping!$E$2:$F$3,2,0)</f>
        <v>Excellent</v>
      </c>
      <c r="AD946" s="3">
        <v>1</v>
      </c>
      <c r="AE946" s="9" t="str">
        <f>VLOOKUP(AD946,Mapping!$E$16:$F$19,2,0)</f>
        <v>Very Dissatisfied</v>
      </c>
      <c r="AF946" s="3">
        <v>3</v>
      </c>
      <c r="AG946" s="3">
        <v>10</v>
      </c>
      <c r="AH946" s="3" t="str" cm="1">
        <f t="array" ref="AH946">_xlfn.IFS(HR_Analytics[[#This Row],[Total Working Years]]&lt;=2,"0-2",HR_Analytics[[#This Row],[Total Working Years]]&lt;=5,"2-5",HR_Analytics[[#This Row],[Total Working Years]]&lt;=10,"5-10",HR_Analytics[[#This Row],[Total Working Years]]&lt;=20,"10-20",HR_Analytics[[#This Row],[Total Working Years]]&lt;=40,"20-40")</f>
        <v>5-10</v>
      </c>
      <c r="AI946" s="3">
        <v>6</v>
      </c>
      <c r="AJ946" s="3">
        <v>3</v>
      </c>
      <c r="AK946" s="9" t="str">
        <f>VLOOKUP(AJ946,Mapping!$J$10:$K$13,2,0)</f>
        <v>Better</v>
      </c>
      <c r="AL946" s="3">
        <v>9</v>
      </c>
      <c r="AM946" s="3" t="str" cm="1">
        <f t="array" ref="AM946">_xlfn.IFS(HR_Analytics[[#This Row],[Years At Company]]&lt;=2,"0-2",HR_Analytics[[#This Row],[Years At Company]]&lt;=5,"2-5",HR_Analytics[[#This Row],[Years At Company]]&lt;=10,"5-10",HR_Analytics[[#This Row],[Years At Company]]&lt;=20,"10-20",HR_Analytics[[#This Row],[Years At Company]]&lt;=40,"20-40")</f>
        <v>5-10</v>
      </c>
      <c r="AN946" s="3">
        <v>8</v>
      </c>
      <c r="AO946" s="3" t="str" cm="1">
        <f t="array" ref="AO946">_xlfn.IFS(HR_Analytics[[#This Row],[Years In Current Role]]&lt;=2,"0-2",HR_Analytics[[#This Row],[Years In Current Role]]&lt;=5,"2-5",HR_Analytics[[#This Row],[Years In Current Role]]&lt;=10,"5-10",HR_Analytics[[#This Row],[Years In Current Role]]&lt;=15,"10-15",HR_Analytics[[#This Row],[Years In Current Role]]&gt;15,"Above 15")</f>
        <v>5-10</v>
      </c>
      <c r="AP946" s="3">
        <v>7</v>
      </c>
      <c r="AQ946" s="14" t="str" cm="1">
        <f t="array" ref="AQ946">_xlfn.IFS(HR_Analytics[[#This Row],[Years Since Last Promotion]]&lt;=2,"0-2",HR_Analytics[[#This Row],[Years Since Last Promotion]]&lt;=5,"2-5",HR_Analytics[[#This Row],[Years Since Last Promotion]]&lt;=10,"5-10",HR_Analytics[[#This Row],[Years Since Last Promotion]]&lt;=15,"10-15")</f>
        <v>5-10</v>
      </c>
      <c r="AR946" s="14">
        <v>5</v>
      </c>
      <c r="AS946" s="3" t="str" cm="1">
        <f t="array" ref="AS9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47" spans="1:45" x14ac:dyDescent="0.25">
      <c r="A947" s="12">
        <v>50</v>
      </c>
      <c r="B947" s="12" t="str" cm="1">
        <f t="array" ref="B947">_xlfn.IFS(HR_Analytics[[#This Row],[Age]]&lt;=30,"Below 30",HR_Analytics[[#This Row],[Age]]&lt;=40,"30-40",HR_Analytics[[#This Row],[Age]]&lt;=60,"40-60")</f>
        <v>40-60</v>
      </c>
      <c r="C947" s="9" t="s">
        <v>17</v>
      </c>
      <c r="D947" s="9" t="s">
        <v>11</v>
      </c>
      <c r="E947" s="9" t="s">
        <v>19</v>
      </c>
      <c r="F947" s="3">
        <v>28</v>
      </c>
      <c r="G947" s="3" t="str" cm="1">
        <f t="array" ref="G947">_xlfn.IFS(HR_Analytics[[#This Row],[Distance From Home]]&lt;=5,"1-5",HR_Analytics[[#This Row],[Distance From Home]]&lt;=10,"5-10",HR_Analytics[[#This Row],[Distance From Home]]&lt;=15,"10-15",HR_Analytics[[#This Row],[Distance From Home]]&lt;=20,"15-20",HR_Analytics[[#This Row],[Distance From Home]]&gt;20,"Above 20")</f>
        <v>Above 20</v>
      </c>
      <c r="H947" s="3">
        <v>3</v>
      </c>
      <c r="I947" s="9" t="str">
        <f>VLOOKUP(H947,Mapping!$J$2:$K$6,2,0)</f>
        <v>Bachelors</v>
      </c>
      <c r="J947" s="9" t="s">
        <v>13</v>
      </c>
      <c r="K947" s="3">
        <v>1317</v>
      </c>
      <c r="L947" s="3">
        <v>4</v>
      </c>
      <c r="M947" s="9" t="str">
        <f>VLOOKUP(L947,Mapping!$A$2:$B$5,2,0)</f>
        <v>Satisfied</v>
      </c>
      <c r="N947" s="9" t="s">
        <v>14</v>
      </c>
      <c r="O947" s="3">
        <v>3</v>
      </c>
      <c r="P947" s="9" t="str">
        <f>VLOOKUP(O947,Mapping!$A$9:$B$12,2,0)</f>
        <v>High</v>
      </c>
      <c r="Q947" s="3">
        <v>4</v>
      </c>
      <c r="R947" s="9" t="str">
        <f>VLOOKUP(Q947,Mapping!$A$16:$B$20,2,0)</f>
        <v>Senior</v>
      </c>
      <c r="S947" s="9" t="s">
        <v>32</v>
      </c>
      <c r="T947" s="3">
        <v>1</v>
      </c>
      <c r="U947" s="9" t="str">
        <f>VLOOKUP(T947,Mapping!$E$9:$F$12,2,0)</f>
        <v>Very Dissatisfied</v>
      </c>
      <c r="V947" s="9" t="s">
        <v>22</v>
      </c>
      <c r="W947" s="5">
        <v>16880</v>
      </c>
      <c r="X947" s="3">
        <v>4</v>
      </c>
      <c r="Y947" s="9" t="s">
        <v>10</v>
      </c>
      <c r="Z947" s="4">
        <v>11</v>
      </c>
      <c r="AA947" s="24">
        <f>HR_Analytics[[#This Row],[Salary Hike]]/100</f>
        <v>0.11</v>
      </c>
      <c r="AB947" s="3">
        <v>3</v>
      </c>
      <c r="AC947" s="9" t="str">
        <f>VLOOKUP(AB947,Mapping!$E$2:$F$3,2,0)</f>
        <v>Excellent</v>
      </c>
      <c r="AD947" s="3">
        <v>2</v>
      </c>
      <c r="AE947" s="9" t="str">
        <f>VLOOKUP(AD947,Mapping!$E$16:$F$19,2,0)</f>
        <v>Dissatisfied</v>
      </c>
      <c r="AF947" s="3">
        <v>0</v>
      </c>
      <c r="AG947" s="3">
        <v>25</v>
      </c>
      <c r="AH947" s="3" t="str" cm="1">
        <f t="array" ref="AH947">_xlfn.IFS(HR_Analytics[[#This Row],[Total Working Years]]&lt;=2,"0-2",HR_Analytics[[#This Row],[Total Working Years]]&lt;=5,"2-5",HR_Analytics[[#This Row],[Total Working Years]]&lt;=10,"5-10",HR_Analytics[[#This Row],[Total Working Years]]&lt;=20,"10-20",HR_Analytics[[#This Row],[Total Working Years]]&lt;=40,"20-40")</f>
        <v>20-40</v>
      </c>
      <c r="AI947" s="3">
        <v>2</v>
      </c>
      <c r="AJ947" s="3">
        <v>3</v>
      </c>
      <c r="AK947" s="9" t="str">
        <f>VLOOKUP(AJ947,Mapping!$J$10:$K$13,2,0)</f>
        <v>Better</v>
      </c>
      <c r="AL947" s="3">
        <v>3</v>
      </c>
      <c r="AM947" s="3" t="str" cm="1">
        <f t="array" ref="AM947">_xlfn.IFS(HR_Analytics[[#This Row],[Years At Company]]&lt;=2,"0-2",HR_Analytics[[#This Row],[Years At Company]]&lt;=5,"2-5",HR_Analytics[[#This Row],[Years At Company]]&lt;=10,"5-10",HR_Analytics[[#This Row],[Years At Company]]&lt;=20,"10-20",HR_Analytics[[#This Row],[Years At Company]]&lt;=40,"20-40")</f>
        <v>2-5</v>
      </c>
      <c r="AN947" s="3">
        <v>2</v>
      </c>
      <c r="AO947" s="3" t="str" cm="1">
        <f t="array" ref="AO947">_xlfn.IFS(HR_Analytics[[#This Row],[Years In Current Role]]&lt;=2,"0-2",HR_Analytics[[#This Row],[Years In Current Role]]&lt;=5,"2-5",HR_Analytics[[#This Row],[Years In Current Role]]&lt;=10,"5-10",HR_Analytics[[#This Row],[Years In Current Role]]&lt;=15,"10-15",HR_Analytics[[#This Row],[Years In Current Role]]&gt;15,"Above 15")</f>
        <v>0-2</v>
      </c>
      <c r="AP947" s="3">
        <v>1</v>
      </c>
      <c r="AQ947" s="14" t="str" cm="1">
        <f t="array" ref="AQ947">_xlfn.IFS(HR_Analytics[[#This Row],[Years Since Last Promotion]]&lt;=2,"0-2",HR_Analytics[[#This Row],[Years Since Last Promotion]]&lt;=5,"2-5",HR_Analytics[[#This Row],[Years Since Last Promotion]]&lt;=10,"5-10",HR_Analytics[[#This Row],[Years Since Last Promotion]]&lt;=15,"10-15")</f>
        <v>0-2</v>
      </c>
      <c r="AR947" s="14">
        <v>2</v>
      </c>
      <c r="AS947" s="3" t="str" cm="1">
        <f t="array" ref="AS9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48" spans="1:45" x14ac:dyDescent="0.25">
      <c r="A948" s="12">
        <v>40</v>
      </c>
      <c r="B948" s="12" t="str" cm="1">
        <f t="array" ref="B948">_xlfn.IFS(HR_Analytics[[#This Row],[Age]]&lt;=30,"Below 30",HR_Analytics[[#This Row],[Age]]&lt;=40,"30-40",HR_Analytics[[#This Row],[Age]]&lt;=60,"40-60")</f>
        <v>30-40</v>
      </c>
      <c r="C948" s="9" t="s">
        <v>10</v>
      </c>
      <c r="D948" s="9" t="s">
        <v>11</v>
      </c>
      <c r="E948" s="9" t="s">
        <v>12</v>
      </c>
      <c r="F948" s="3">
        <v>25</v>
      </c>
      <c r="G948" s="3" t="str" cm="1">
        <f t="array" ref="G948">_xlfn.IFS(HR_Analytics[[#This Row],[Distance From Home]]&lt;=5,"1-5",HR_Analytics[[#This Row],[Distance From Home]]&lt;=10,"5-10",HR_Analytics[[#This Row],[Distance From Home]]&lt;=15,"10-15",HR_Analytics[[#This Row],[Distance From Home]]&lt;=20,"15-20",HR_Analytics[[#This Row],[Distance From Home]]&gt;20,"Above 20")</f>
        <v>Above 20</v>
      </c>
      <c r="H948" s="3">
        <v>4</v>
      </c>
      <c r="I948" s="9" t="str">
        <f>VLOOKUP(H948,Mapping!$J$2:$K$6,2,0)</f>
        <v>Masters</v>
      </c>
      <c r="J948" s="9" t="s">
        <v>33</v>
      </c>
      <c r="K948" s="3">
        <v>1318</v>
      </c>
      <c r="L948" s="3">
        <v>4</v>
      </c>
      <c r="M948" s="9" t="str">
        <f>VLOOKUP(L948,Mapping!$A$2:$B$5,2,0)</f>
        <v>Satisfied</v>
      </c>
      <c r="N948" s="9" t="s">
        <v>20</v>
      </c>
      <c r="O948" s="3">
        <v>2</v>
      </c>
      <c r="P948" s="9" t="str">
        <f>VLOOKUP(O948,Mapping!$A$9:$B$12,2,0)</f>
        <v>Medium</v>
      </c>
      <c r="Q948" s="3">
        <v>3</v>
      </c>
      <c r="R948" s="9" t="str">
        <f>VLOOKUP(Q948,Mapping!$A$16:$B$20,2,0)</f>
        <v>Mid Level</v>
      </c>
      <c r="S948" s="9" t="s">
        <v>15</v>
      </c>
      <c r="T948" s="3">
        <v>2</v>
      </c>
      <c r="U948" s="9" t="str">
        <f>VLOOKUP(T948,Mapping!$E$9:$F$12,2,0)</f>
        <v>Dissatisfied</v>
      </c>
      <c r="V948" s="9" t="s">
        <v>16</v>
      </c>
      <c r="W948" s="5">
        <v>9094</v>
      </c>
      <c r="X948" s="3">
        <v>2</v>
      </c>
      <c r="Y948" s="9" t="s">
        <v>10</v>
      </c>
      <c r="Z948" s="4">
        <v>12</v>
      </c>
      <c r="AA948" s="24">
        <f>HR_Analytics[[#This Row],[Salary Hike]]/100</f>
        <v>0.12</v>
      </c>
      <c r="AB948" s="3">
        <v>3</v>
      </c>
      <c r="AC948" s="9" t="str">
        <f>VLOOKUP(AB948,Mapping!$E$2:$F$3,2,0)</f>
        <v>Excellent</v>
      </c>
      <c r="AD948" s="3">
        <v>3</v>
      </c>
      <c r="AE948" s="9" t="str">
        <f>VLOOKUP(AD948,Mapping!$E$16:$F$19,2,0)</f>
        <v>Neutral</v>
      </c>
      <c r="AF948" s="3">
        <v>0</v>
      </c>
      <c r="AG948" s="3">
        <v>9</v>
      </c>
      <c r="AH948" s="3" t="str" cm="1">
        <f t="array" ref="AH948">_xlfn.IFS(HR_Analytics[[#This Row],[Total Working Years]]&lt;=2,"0-2",HR_Analytics[[#This Row],[Total Working Years]]&lt;=5,"2-5",HR_Analytics[[#This Row],[Total Working Years]]&lt;=10,"5-10",HR_Analytics[[#This Row],[Total Working Years]]&lt;=20,"10-20",HR_Analytics[[#This Row],[Total Working Years]]&lt;=40,"20-40")</f>
        <v>5-10</v>
      </c>
      <c r="AI948" s="3">
        <v>2</v>
      </c>
      <c r="AJ948" s="3">
        <v>3</v>
      </c>
      <c r="AK948" s="9" t="str">
        <f>VLOOKUP(AJ948,Mapping!$J$10:$K$13,2,0)</f>
        <v>Better</v>
      </c>
      <c r="AL948" s="3">
        <v>5</v>
      </c>
      <c r="AM948" s="3" t="str" cm="1">
        <f t="array" ref="AM948">_xlfn.IFS(HR_Analytics[[#This Row],[Years At Company]]&lt;=2,"0-2",HR_Analytics[[#This Row],[Years At Company]]&lt;=5,"2-5",HR_Analytics[[#This Row],[Years At Company]]&lt;=10,"5-10",HR_Analytics[[#This Row],[Years At Company]]&lt;=20,"10-20",HR_Analytics[[#This Row],[Years At Company]]&lt;=40,"20-40")</f>
        <v>2-5</v>
      </c>
      <c r="AN948" s="3">
        <v>4</v>
      </c>
      <c r="AO948" s="3" t="str" cm="1">
        <f t="array" ref="AO948">_xlfn.IFS(HR_Analytics[[#This Row],[Years In Current Role]]&lt;=2,"0-2",HR_Analytics[[#This Row],[Years In Current Role]]&lt;=5,"2-5",HR_Analytics[[#This Row],[Years In Current Role]]&lt;=10,"5-10",HR_Analytics[[#This Row],[Years In Current Role]]&lt;=15,"10-15",HR_Analytics[[#This Row],[Years In Current Role]]&gt;15,"Above 15")</f>
        <v>2-5</v>
      </c>
      <c r="AP948" s="3">
        <v>1</v>
      </c>
      <c r="AQ948" s="14" t="str" cm="1">
        <f t="array" ref="AQ948">_xlfn.IFS(HR_Analytics[[#This Row],[Years Since Last Promotion]]&lt;=2,"0-2",HR_Analytics[[#This Row],[Years Since Last Promotion]]&lt;=5,"2-5",HR_Analytics[[#This Row],[Years Since Last Promotion]]&lt;=10,"5-10",HR_Analytics[[#This Row],[Years Since Last Promotion]]&lt;=15,"10-15")</f>
        <v>0-2</v>
      </c>
      <c r="AR948" s="14">
        <v>0</v>
      </c>
      <c r="AS948" s="3" t="str" cm="1">
        <f t="array" ref="AS9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49" spans="1:45" x14ac:dyDescent="0.25">
      <c r="A949" s="12">
        <v>52</v>
      </c>
      <c r="B949" s="12" t="str" cm="1">
        <f t="array" ref="B949">_xlfn.IFS(HR_Analytics[[#This Row],[Age]]&lt;=30,"Below 30",HR_Analytics[[#This Row],[Age]]&lt;=40,"30-40",HR_Analytics[[#This Row],[Age]]&lt;=60,"40-60")</f>
        <v>40-60</v>
      </c>
      <c r="C949" s="9" t="s">
        <v>10</v>
      </c>
      <c r="D949" s="9" t="s">
        <v>11</v>
      </c>
      <c r="E949" s="9" t="s">
        <v>12</v>
      </c>
      <c r="F949" s="3">
        <v>5</v>
      </c>
      <c r="G949" s="3" t="str" cm="1">
        <f t="array" ref="G949">_xlfn.IFS(HR_Analytics[[#This Row],[Distance From Home]]&lt;=5,"1-5",HR_Analytics[[#This Row],[Distance From Home]]&lt;=10,"5-10",HR_Analytics[[#This Row],[Distance From Home]]&lt;=15,"10-15",HR_Analytics[[#This Row],[Distance From Home]]&lt;=20,"15-20",HR_Analytics[[#This Row],[Distance From Home]]&gt;20,"Above 20")</f>
        <v>1-5</v>
      </c>
      <c r="H949" s="3">
        <v>3</v>
      </c>
      <c r="I949" s="9" t="str">
        <f>VLOOKUP(H949,Mapping!$J$2:$K$6,2,0)</f>
        <v>Bachelors</v>
      </c>
      <c r="J949" s="9" t="s">
        <v>13</v>
      </c>
      <c r="K949" s="3">
        <v>1319</v>
      </c>
      <c r="L949" s="3">
        <v>2</v>
      </c>
      <c r="M949" s="9" t="str">
        <f>VLOOKUP(L949,Mapping!$A$2:$B$5,2,0)</f>
        <v>Dissatisfied</v>
      </c>
      <c r="N949" s="9" t="s">
        <v>20</v>
      </c>
      <c r="O949" s="3">
        <v>3</v>
      </c>
      <c r="P949" s="9" t="str">
        <f>VLOOKUP(O949,Mapping!$A$9:$B$12,2,0)</f>
        <v>High</v>
      </c>
      <c r="Q949" s="3">
        <v>3</v>
      </c>
      <c r="R949" s="9" t="str">
        <f>VLOOKUP(Q949,Mapping!$A$16:$B$20,2,0)</f>
        <v>Mid Level</v>
      </c>
      <c r="S949" s="9" t="s">
        <v>15</v>
      </c>
      <c r="T949" s="3">
        <v>2</v>
      </c>
      <c r="U949" s="9" t="str">
        <f>VLOOKUP(T949,Mapping!$E$9:$F$12,2,0)</f>
        <v>Dissatisfied</v>
      </c>
      <c r="V949" s="9" t="s">
        <v>16</v>
      </c>
      <c r="W949" s="5">
        <v>8446</v>
      </c>
      <c r="X949" s="3">
        <v>9</v>
      </c>
      <c r="Y949" s="9" t="s">
        <v>10</v>
      </c>
      <c r="Z949" s="4">
        <v>19</v>
      </c>
      <c r="AA949" s="24">
        <f>HR_Analytics[[#This Row],[Salary Hike]]/100</f>
        <v>0.19</v>
      </c>
      <c r="AB949" s="3">
        <v>3</v>
      </c>
      <c r="AC949" s="9" t="str">
        <f>VLOOKUP(AB949,Mapping!$E$2:$F$3,2,0)</f>
        <v>Excellent</v>
      </c>
      <c r="AD949" s="3">
        <v>3</v>
      </c>
      <c r="AE949" s="9" t="str">
        <f>VLOOKUP(AD949,Mapping!$E$16:$F$19,2,0)</f>
        <v>Neutral</v>
      </c>
      <c r="AF949" s="3">
        <v>0</v>
      </c>
      <c r="AG949" s="3">
        <v>10</v>
      </c>
      <c r="AH949" s="3" t="str" cm="1">
        <f t="array" ref="AH949">_xlfn.IFS(HR_Analytics[[#This Row],[Total Working Years]]&lt;=2,"0-2",HR_Analytics[[#This Row],[Total Working Years]]&lt;=5,"2-5",HR_Analytics[[#This Row],[Total Working Years]]&lt;=10,"5-10",HR_Analytics[[#This Row],[Total Working Years]]&lt;=20,"10-20",HR_Analytics[[#This Row],[Total Working Years]]&lt;=40,"20-40")</f>
        <v>5-10</v>
      </c>
      <c r="AI949" s="3">
        <v>2</v>
      </c>
      <c r="AJ949" s="3">
        <v>2</v>
      </c>
      <c r="AK949" s="9" t="str">
        <f>VLOOKUP(AJ949,Mapping!$J$10:$K$13,2,0)</f>
        <v>Good</v>
      </c>
      <c r="AL949" s="3">
        <v>8</v>
      </c>
      <c r="AM949" s="3" t="str" cm="1">
        <f t="array" ref="AM949">_xlfn.IFS(HR_Analytics[[#This Row],[Years At Company]]&lt;=2,"0-2",HR_Analytics[[#This Row],[Years At Company]]&lt;=5,"2-5",HR_Analytics[[#This Row],[Years At Company]]&lt;=10,"5-10",HR_Analytics[[#This Row],[Years At Company]]&lt;=20,"10-20",HR_Analytics[[#This Row],[Years At Company]]&lt;=40,"20-40")</f>
        <v>5-10</v>
      </c>
      <c r="AN949" s="3">
        <v>7</v>
      </c>
      <c r="AO949" s="3" t="str" cm="1">
        <f t="array" ref="AO949">_xlfn.IFS(HR_Analytics[[#This Row],[Years In Current Role]]&lt;=2,"0-2",HR_Analytics[[#This Row],[Years In Current Role]]&lt;=5,"2-5",HR_Analytics[[#This Row],[Years In Current Role]]&lt;=10,"5-10",HR_Analytics[[#This Row],[Years In Current Role]]&lt;=15,"10-15",HR_Analytics[[#This Row],[Years In Current Role]]&gt;15,"Above 15")</f>
        <v>5-10</v>
      </c>
      <c r="AP949" s="3">
        <v>7</v>
      </c>
      <c r="AQ949" s="14" t="str" cm="1">
        <f t="array" ref="AQ949">_xlfn.IFS(HR_Analytics[[#This Row],[Years Since Last Promotion]]&lt;=2,"0-2",HR_Analytics[[#This Row],[Years Since Last Promotion]]&lt;=5,"2-5",HR_Analytics[[#This Row],[Years Since Last Promotion]]&lt;=10,"5-10",HR_Analytics[[#This Row],[Years Since Last Promotion]]&lt;=15,"10-15")</f>
        <v>5-10</v>
      </c>
      <c r="AR949" s="14">
        <v>7</v>
      </c>
      <c r="AS949" s="3" t="str" cm="1">
        <f t="array" ref="AS9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50" spans="1:45" x14ac:dyDescent="0.25">
      <c r="A950" s="12">
        <v>30</v>
      </c>
      <c r="B950" s="12" t="str" cm="1">
        <f t="array" ref="B950">_xlfn.IFS(HR_Analytics[[#This Row],[Age]]&lt;=30,"Below 30",HR_Analytics[[#This Row],[Age]]&lt;=40,"30-40",HR_Analytics[[#This Row],[Age]]&lt;=60,"40-60")</f>
        <v>Below 30</v>
      </c>
      <c r="C950" s="9" t="s">
        <v>17</v>
      </c>
      <c r="D950" s="9" t="s">
        <v>11</v>
      </c>
      <c r="E950" s="9" t="s">
        <v>19</v>
      </c>
      <c r="F950" s="3">
        <v>17</v>
      </c>
      <c r="G950" s="3" t="str" cm="1">
        <f t="array" ref="G950">_xlfn.IFS(HR_Analytics[[#This Row],[Distance From Home]]&lt;=5,"1-5",HR_Analytics[[#This Row],[Distance From Home]]&lt;=10,"5-10",HR_Analytics[[#This Row],[Distance From Home]]&lt;=15,"10-15",HR_Analytics[[#This Row],[Distance From Home]]&lt;=20,"15-20",HR_Analytics[[#This Row],[Distance From Home]]&gt;20,"Above 20")</f>
        <v>15-20</v>
      </c>
      <c r="H950" s="3">
        <v>4</v>
      </c>
      <c r="I950" s="9" t="str">
        <f>VLOOKUP(H950,Mapping!$J$2:$K$6,2,0)</f>
        <v>Masters</v>
      </c>
      <c r="J950" s="9" t="s">
        <v>25</v>
      </c>
      <c r="K950" s="3">
        <v>1321</v>
      </c>
      <c r="L950" s="3">
        <v>2</v>
      </c>
      <c r="M950" s="9" t="str">
        <f>VLOOKUP(L950,Mapping!$A$2:$B$5,2,0)</f>
        <v>Dissatisfied</v>
      </c>
      <c r="N950" s="9" t="s">
        <v>14</v>
      </c>
      <c r="O950" s="3">
        <v>3</v>
      </c>
      <c r="P950" s="9" t="str">
        <f>VLOOKUP(O950,Mapping!$A$9:$B$12,2,0)</f>
        <v>High</v>
      </c>
      <c r="Q950" s="3">
        <v>3</v>
      </c>
      <c r="R950" s="9" t="str">
        <f>VLOOKUP(Q950,Mapping!$A$16:$B$20,2,0)</f>
        <v>Mid Level</v>
      </c>
      <c r="S950" s="9" t="s">
        <v>30</v>
      </c>
      <c r="T950" s="3">
        <v>1</v>
      </c>
      <c r="U950" s="9" t="str">
        <f>VLOOKUP(T950,Mapping!$E$9:$F$12,2,0)</f>
        <v>Very Dissatisfied</v>
      </c>
      <c r="V950" s="9" t="s">
        <v>22</v>
      </c>
      <c r="W950" s="5">
        <v>11916</v>
      </c>
      <c r="X950" s="3">
        <v>1</v>
      </c>
      <c r="Y950" s="9" t="s">
        <v>10</v>
      </c>
      <c r="Z950" s="4">
        <v>23</v>
      </c>
      <c r="AA950" s="24">
        <f>HR_Analytics[[#This Row],[Salary Hike]]/100</f>
        <v>0.23</v>
      </c>
      <c r="AB950" s="3">
        <v>4</v>
      </c>
      <c r="AC950" s="9" t="str">
        <f>VLOOKUP(AB950,Mapping!$E$2:$F$3,2,0)</f>
        <v>Outstanding</v>
      </c>
      <c r="AD950" s="3">
        <v>4</v>
      </c>
      <c r="AE950" s="9" t="str">
        <f>VLOOKUP(AD950,Mapping!$E$16:$F$19,2,0)</f>
        <v>Satisfied</v>
      </c>
      <c r="AF950" s="3">
        <v>2</v>
      </c>
      <c r="AG950" s="3">
        <v>9</v>
      </c>
      <c r="AH950" s="3" t="str" cm="1">
        <f t="array" ref="AH950">_xlfn.IFS(HR_Analytics[[#This Row],[Total Working Years]]&lt;=2,"0-2",HR_Analytics[[#This Row],[Total Working Years]]&lt;=5,"2-5",HR_Analytics[[#This Row],[Total Working Years]]&lt;=10,"5-10",HR_Analytics[[#This Row],[Total Working Years]]&lt;=20,"10-20",HR_Analytics[[#This Row],[Total Working Years]]&lt;=40,"20-40")</f>
        <v>5-10</v>
      </c>
      <c r="AI950" s="3">
        <v>2</v>
      </c>
      <c r="AJ950" s="3">
        <v>3</v>
      </c>
      <c r="AK950" s="9" t="str">
        <f>VLOOKUP(AJ950,Mapping!$J$10:$K$13,2,0)</f>
        <v>Better</v>
      </c>
      <c r="AL950" s="3">
        <v>9</v>
      </c>
      <c r="AM950" s="3" t="str" cm="1">
        <f t="array" ref="AM950">_xlfn.IFS(HR_Analytics[[#This Row],[Years At Company]]&lt;=2,"0-2",HR_Analytics[[#This Row],[Years At Company]]&lt;=5,"2-5",HR_Analytics[[#This Row],[Years At Company]]&lt;=10,"5-10",HR_Analytics[[#This Row],[Years At Company]]&lt;=20,"10-20",HR_Analytics[[#This Row],[Years At Company]]&lt;=40,"20-40")</f>
        <v>5-10</v>
      </c>
      <c r="AN950" s="3">
        <v>1</v>
      </c>
      <c r="AO950" s="3" t="str" cm="1">
        <f t="array" ref="AO950">_xlfn.IFS(HR_Analytics[[#This Row],[Years In Current Role]]&lt;=2,"0-2",HR_Analytics[[#This Row],[Years In Current Role]]&lt;=5,"2-5",HR_Analytics[[#This Row],[Years In Current Role]]&lt;=10,"5-10",HR_Analytics[[#This Row],[Years In Current Role]]&lt;=15,"10-15",HR_Analytics[[#This Row],[Years In Current Role]]&gt;15,"Above 15")</f>
        <v>0-2</v>
      </c>
      <c r="AP950" s="3">
        <v>0</v>
      </c>
      <c r="AQ950" s="14" t="str" cm="1">
        <f t="array" ref="AQ950">_xlfn.IFS(HR_Analytics[[#This Row],[Years Since Last Promotion]]&lt;=2,"0-2",HR_Analytics[[#This Row],[Years Since Last Promotion]]&lt;=5,"2-5",HR_Analytics[[#This Row],[Years Since Last Promotion]]&lt;=10,"5-10",HR_Analytics[[#This Row],[Years Since Last Promotion]]&lt;=15,"10-15")</f>
        <v>0-2</v>
      </c>
      <c r="AR950" s="14">
        <v>8</v>
      </c>
      <c r="AS950" s="3" t="str" cm="1">
        <f t="array" ref="AS9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51" spans="1:45" x14ac:dyDescent="0.25">
      <c r="A951" s="12">
        <v>39</v>
      </c>
      <c r="B951" s="12" t="str" cm="1">
        <f t="array" ref="B951">_xlfn.IFS(HR_Analytics[[#This Row],[Age]]&lt;=30,"Below 30",HR_Analytics[[#This Row],[Age]]&lt;=40,"30-40",HR_Analytics[[#This Row],[Age]]&lt;=60,"40-60")</f>
        <v>30-40</v>
      </c>
      <c r="C951" s="9" t="s">
        <v>17</v>
      </c>
      <c r="D951" s="9" t="s">
        <v>11</v>
      </c>
      <c r="E951" s="9" t="s">
        <v>19</v>
      </c>
      <c r="F951" s="3">
        <v>18</v>
      </c>
      <c r="G951" s="3" t="str" cm="1">
        <f t="array" ref="G951">_xlfn.IFS(HR_Analytics[[#This Row],[Distance From Home]]&lt;=5,"1-5",HR_Analytics[[#This Row],[Distance From Home]]&lt;=10,"5-10",HR_Analytics[[#This Row],[Distance From Home]]&lt;=15,"10-15",HR_Analytics[[#This Row],[Distance From Home]]&lt;=20,"15-20",HR_Analytics[[#This Row],[Distance From Home]]&gt;20,"Above 20")</f>
        <v>15-20</v>
      </c>
      <c r="H951" s="3">
        <v>2</v>
      </c>
      <c r="I951" s="9" t="str">
        <f>VLOOKUP(H951,Mapping!$J$2:$K$6,2,0)</f>
        <v>College</v>
      </c>
      <c r="J951" s="9" t="s">
        <v>13</v>
      </c>
      <c r="K951" s="3">
        <v>1322</v>
      </c>
      <c r="L951" s="3">
        <v>1</v>
      </c>
      <c r="M951" s="9" t="str">
        <f>VLOOKUP(L951,Mapping!$A$2:$B$5,2,0)</f>
        <v>Very Dissatisfied</v>
      </c>
      <c r="N951" s="9" t="s">
        <v>20</v>
      </c>
      <c r="O951" s="3">
        <v>3</v>
      </c>
      <c r="P951" s="9" t="str">
        <f>VLOOKUP(O951,Mapping!$A$9:$B$12,2,0)</f>
        <v>High</v>
      </c>
      <c r="Q951" s="3">
        <v>2</v>
      </c>
      <c r="R951" s="9" t="str">
        <f>VLOOKUP(Q951,Mapping!$A$16:$B$20,2,0)</f>
        <v>Junior</v>
      </c>
      <c r="S951" s="9" t="s">
        <v>27</v>
      </c>
      <c r="T951" s="3">
        <v>3</v>
      </c>
      <c r="U951" s="9" t="str">
        <f>VLOOKUP(T951,Mapping!$E$9:$F$12,2,0)</f>
        <v>Neutral</v>
      </c>
      <c r="V951" s="9" t="s">
        <v>16</v>
      </c>
      <c r="W951" s="5">
        <v>4534</v>
      </c>
      <c r="X951" s="3">
        <v>0</v>
      </c>
      <c r="Y951" s="9" t="s">
        <v>17</v>
      </c>
      <c r="Z951" s="4">
        <v>11</v>
      </c>
      <c r="AA951" s="24">
        <f>HR_Analytics[[#This Row],[Salary Hike]]/100</f>
        <v>0.11</v>
      </c>
      <c r="AB951" s="3">
        <v>3</v>
      </c>
      <c r="AC951" s="9" t="str">
        <f>VLOOKUP(AB951,Mapping!$E$2:$F$3,2,0)</f>
        <v>Excellent</v>
      </c>
      <c r="AD951" s="3">
        <v>1</v>
      </c>
      <c r="AE951" s="9" t="str">
        <f>VLOOKUP(AD951,Mapping!$E$16:$F$19,2,0)</f>
        <v>Very Dissatisfied</v>
      </c>
      <c r="AF951" s="3">
        <v>0</v>
      </c>
      <c r="AG951" s="3">
        <v>9</v>
      </c>
      <c r="AH951" s="3" t="str" cm="1">
        <f t="array" ref="AH951">_xlfn.IFS(HR_Analytics[[#This Row],[Total Working Years]]&lt;=2,"0-2",HR_Analytics[[#This Row],[Total Working Years]]&lt;=5,"2-5",HR_Analytics[[#This Row],[Total Working Years]]&lt;=10,"5-10",HR_Analytics[[#This Row],[Total Working Years]]&lt;=20,"10-20",HR_Analytics[[#This Row],[Total Working Years]]&lt;=40,"20-40")</f>
        <v>5-10</v>
      </c>
      <c r="AI951" s="3">
        <v>6</v>
      </c>
      <c r="AJ951" s="3">
        <v>3</v>
      </c>
      <c r="AK951" s="9" t="str">
        <f>VLOOKUP(AJ951,Mapping!$J$10:$K$13,2,0)</f>
        <v>Better</v>
      </c>
      <c r="AL951" s="3">
        <v>8</v>
      </c>
      <c r="AM951" s="3" t="str" cm="1">
        <f t="array" ref="AM951">_xlfn.IFS(HR_Analytics[[#This Row],[Years At Company]]&lt;=2,"0-2",HR_Analytics[[#This Row],[Years At Company]]&lt;=5,"2-5",HR_Analytics[[#This Row],[Years At Company]]&lt;=10,"5-10",HR_Analytics[[#This Row],[Years At Company]]&lt;=20,"10-20",HR_Analytics[[#This Row],[Years At Company]]&lt;=40,"20-40")</f>
        <v>5-10</v>
      </c>
      <c r="AN951" s="3">
        <v>7</v>
      </c>
      <c r="AO951" s="3" t="str" cm="1">
        <f t="array" ref="AO951">_xlfn.IFS(HR_Analytics[[#This Row],[Years In Current Role]]&lt;=2,"0-2",HR_Analytics[[#This Row],[Years In Current Role]]&lt;=5,"2-5",HR_Analytics[[#This Row],[Years In Current Role]]&lt;=10,"5-10",HR_Analytics[[#This Row],[Years In Current Role]]&lt;=15,"10-15",HR_Analytics[[#This Row],[Years In Current Role]]&gt;15,"Above 15")</f>
        <v>5-10</v>
      </c>
      <c r="AP951" s="3">
        <v>1</v>
      </c>
      <c r="AQ951" s="14" t="str" cm="1">
        <f t="array" ref="AQ951">_xlfn.IFS(HR_Analytics[[#This Row],[Years Since Last Promotion]]&lt;=2,"0-2",HR_Analytics[[#This Row],[Years Since Last Promotion]]&lt;=5,"2-5",HR_Analytics[[#This Row],[Years Since Last Promotion]]&lt;=10,"5-10",HR_Analytics[[#This Row],[Years Since Last Promotion]]&lt;=15,"10-15")</f>
        <v>0-2</v>
      </c>
      <c r="AR951" s="14">
        <v>7</v>
      </c>
      <c r="AS951" s="3" t="str" cm="1">
        <f t="array" ref="AS9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52" spans="1:45" x14ac:dyDescent="0.25">
      <c r="A952" s="12">
        <v>31</v>
      </c>
      <c r="B952" s="12" t="str" cm="1">
        <f t="array" ref="B952">_xlfn.IFS(HR_Analytics[[#This Row],[Age]]&lt;=30,"Below 30",HR_Analytics[[#This Row],[Age]]&lt;=40,"30-40",HR_Analytics[[#This Row],[Age]]&lt;=60,"40-60")</f>
        <v>30-40</v>
      </c>
      <c r="C952" s="9" t="s">
        <v>17</v>
      </c>
      <c r="D952" s="9" t="s">
        <v>29</v>
      </c>
      <c r="E952" s="9" t="s">
        <v>12</v>
      </c>
      <c r="F952" s="3">
        <v>2</v>
      </c>
      <c r="G952" s="3" t="str" cm="1">
        <f t="array" ref="G952">_xlfn.IFS(HR_Analytics[[#This Row],[Distance From Home]]&lt;=5,"1-5",HR_Analytics[[#This Row],[Distance From Home]]&lt;=10,"5-10",HR_Analytics[[#This Row],[Distance From Home]]&lt;=15,"10-15",HR_Analytics[[#This Row],[Distance From Home]]&lt;=20,"15-20",HR_Analytics[[#This Row],[Distance From Home]]&gt;20,"Above 20")</f>
        <v>1-5</v>
      </c>
      <c r="H952" s="3">
        <v>4</v>
      </c>
      <c r="I952" s="9" t="str">
        <f>VLOOKUP(H952,Mapping!$J$2:$K$6,2,0)</f>
        <v>Masters</v>
      </c>
      <c r="J952" s="9" t="s">
        <v>13</v>
      </c>
      <c r="K952" s="3">
        <v>1324</v>
      </c>
      <c r="L952" s="3">
        <v>4</v>
      </c>
      <c r="M952" s="9" t="str">
        <f>VLOOKUP(L952,Mapping!$A$2:$B$5,2,0)</f>
        <v>Satisfied</v>
      </c>
      <c r="N952" s="9" t="s">
        <v>14</v>
      </c>
      <c r="O952" s="3">
        <v>3</v>
      </c>
      <c r="P952" s="9" t="str">
        <f>VLOOKUP(O952,Mapping!$A$9:$B$12,2,0)</f>
        <v>High</v>
      </c>
      <c r="Q952" s="3">
        <v>3</v>
      </c>
      <c r="R952" s="9" t="str">
        <f>VLOOKUP(Q952,Mapping!$A$16:$B$20,2,0)</f>
        <v>Mid Level</v>
      </c>
      <c r="S952" s="9" t="s">
        <v>15</v>
      </c>
      <c r="T952" s="3">
        <v>3</v>
      </c>
      <c r="U952" s="9" t="str">
        <f>VLOOKUP(T952,Mapping!$E$9:$F$12,2,0)</f>
        <v>Neutral</v>
      </c>
      <c r="V952" s="9" t="s">
        <v>26</v>
      </c>
      <c r="W952" s="5">
        <v>9852</v>
      </c>
      <c r="X952" s="3">
        <v>1</v>
      </c>
      <c r="Y952" s="9" t="s">
        <v>10</v>
      </c>
      <c r="Z952" s="4">
        <v>19</v>
      </c>
      <c r="AA952" s="24">
        <f>HR_Analytics[[#This Row],[Salary Hike]]/100</f>
        <v>0.19</v>
      </c>
      <c r="AB952" s="3">
        <v>3</v>
      </c>
      <c r="AC952" s="9" t="str">
        <f>VLOOKUP(AB952,Mapping!$E$2:$F$3,2,0)</f>
        <v>Excellent</v>
      </c>
      <c r="AD952" s="3">
        <v>1</v>
      </c>
      <c r="AE952" s="9" t="str">
        <f>VLOOKUP(AD952,Mapping!$E$16:$F$19,2,0)</f>
        <v>Very Dissatisfied</v>
      </c>
      <c r="AF952" s="3">
        <v>1</v>
      </c>
      <c r="AG952" s="3">
        <v>10</v>
      </c>
      <c r="AH952" s="3" t="str" cm="1">
        <f t="array" ref="AH952">_xlfn.IFS(HR_Analytics[[#This Row],[Total Working Years]]&lt;=2,"0-2",HR_Analytics[[#This Row],[Total Working Years]]&lt;=5,"2-5",HR_Analytics[[#This Row],[Total Working Years]]&lt;=10,"5-10",HR_Analytics[[#This Row],[Total Working Years]]&lt;=20,"10-20",HR_Analytics[[#This Row],[Total Working Years]]&lt;=40,"20-40")</f>
        <v>5-10</v>
      </c>
      <c r="AI952" s="3">
        <v>5</v>
      </c>
      <c r="AJ952" s="3">
        <v>2</v>
      </c>
      <c r="AK952" s="9" t="str">
        <f>VLOOKUP(AJ952,Mapping!$J$10:$K$13,2,0)</f>
        <v>Good</v>
      </c>
      <c r="AL952" s="3">
        <v>10</v>
      </c>
      <c r="AM952" s="3" t="str" cm="1">
        <f t="array" ref="AM952">_xlfn.IFS(HR_Analytics[[#This Row],[Years At Company]]&lt;=2,"0-2",HR_Analytics[[#This Row],[Years At Company]]&lt;=5,"2-5",HR_Analytics[[#This Row],[Years At Company]]&lt;=10,"5-10",HR_Analytics[[#This Row],[Years At Company]]&lt;=20,"10-20",HR_Analytics[[#This Row],[Years At Company]]&lt;=40,"20-40")</f>
        <v>5-10</v>
      </c>
      <c r="AN952" s="3">
        <v>8</v>
      </c>
      <c r="AO952" s="3" t="str" cm="1">
        <f t="array" ref="AO952">_xlfn.IFS(HR_Analytics[[#This Row],[Years In Current Role]]&lt;=2,"0-2",HR_Analytics[[#This Row],[Years In Current Role]]&lt;=5,"2-5",HR_Analytics[[#This Row],[Years In Current Role]]&lt;=10,"5-10",HR_Analytics[[#This Row],[Years In Current Role]]&lt;=15,"10-15",HR_Analytics[[#This Row],[Years In Current Role]]&gt;15,"Above 15")</f>
        <v>5-10</v>
      </c>
      <c r="AP952" s="3">
        <v>9</v>
      </c>
      <c r="AQ952" s="14" t="str" cm="1">
        <f t="array" ref="AQ952">_xlfn.IFS(HR_Analytics[[#This Row],[Years Since Last Promotion]]&lt;=2,"0-2",HR_Analytics[[#This Row],[Years Since Last Promotion]]&lt;=5,"2-5",HR_Analytics[[#This Row],[Years Since Last Promotion]]&lt;=10,"5-10",HR_Analytics[[#This Row],[Years Since Last Promotion]]&lt;=15,"10-15")</f>
        <v>5-10</v>
      </c>
      <c r="AR952" s="14">
        <v>6</v>
      </c>
      <c r="AS952" s="3" t="str" cm="1">
        <f t="array" ref="AS9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53" spans="1:45" x14ac:dyDescent="0.25">
      <c r="A953" s="12">
        <v>41</v>
      </c>
      <c r="B953" s="12" t="str" cm="1">
        <f t="array" ref="B953">_xlfn.IFS(HR_Analytics[[#This Row],[Age]]&lt;=30,"Below 30",HR_Analytics[[#This Row],[Age]]&lt;=40,"30-40",HR_Analytics[[#This Row],[Age]]&lt;=60,"40-60")</f>
        <v>40-60</v>
      </c>
      <c r="C953" s="9" t="s">
        <v>17</v>
      </c>
      <c r="D953" s="9" t="s">
        <v>29</v>
      </c>
      <c r="E953" s="9" t="s">
        <v>12</v>
      </c>
      <c r="F953" s="3">
        <v>10</v>
      </c>
      <c r="G953" s="3" t="str" cm="1">
        <f t="array" ref="G953">_xlfn.IFS(HR_Analytics[[#This Row],[Distance From Home]]&lt;=5,"1-5",HR_Analytics[[#This Row],[Distance From Home]]&lt;=10,"5-10",HR_Analytics[[#This Row],[Distance From Home]]&lt;=15,"10-15",HR_Analytics[[#This Row],[Distance From Home]]&lt;=20,"15-20",HR_Analytics[[#This Row],[Distance From Home]]&gt;20,"Above 20")</f>
        <v>5-10</v>
      </c>
      <c r="H953" s="3">
        <v>2</v>
      </c>
      <c r="I953" s="9" t="str">
        <f>VLOOKUP(H953,Mapping!$J$2:$K$6,2,0)</f>
        <v>College</v>
      </c>
      <c r="J953" s="9" t="s">
        <v>25</v>
      </c>
      <c r="K953" s="3">
        <v>1329</v>
      </c>
      <c r="L953" s="3">
        <v>3</v>
      </c>
      <c r="M953" s="9" t="str">
        <f>VLOOKUP(L953,Mapping!$A$2:$B$5,2,0)</f>
        <v>Neutral</v>
      </c>
      <c r="N953" s="9" t="s">
        <v>20</v>
      </c>
      <c r="O953" s="3">
        <v>1</v>
      </c>
      <c r="P953" s="9" t="str">
        <f>VLOOKUP(O953,Mapping!$A$9:$B$12,2,0)</f>
        <v>Low</v>
      </c>
      <c r="Q953" s="3">
        <v>2</v>
      </c>
      <c r="R953" s="9" t="str">
        <f>VLOOKUP(Q953,Mapping!$A$16:$B$20,2,0)</f>
        <v>Junior</v>
      </c>
      <c r="S953" s="9" t="s">
        <v>15</v>
      </c>
      <c r="T953" s="3">
        <v>2</v>
      </c>
      <c r="U953" s="9" t="str">
        <f>VLOOKUP(T953,Mapping!$E$9:$F$12,2,0)</f>
        <v>Dissatisfied</v>
      </c>
      <c r="V953" s="9" t="s">
        <v>16</v>
      </c>
      <c r="W953" s="5">
        <v>6151</v>
      </c>
      <c r="X953" s="3">
        <v>1</v>
      </c>
      <c r="Y953" s="9" t="s">
        <v>17</v>
      </c>
      <c r="Z953" s="4">
        <v>13</v>
      </c>
      <c r="AA953" s="24">
        <f>HR_Analytics[[#This Row],[Salary Hike]]/100</f>
        <v>0.13</v>
      </c>
      <c r="AB953" s="3">
        <v>3</v>
      </c>
      <c r="AC953" s="9" t="str">
        <f>VLOOKUP(AB953,Mapping!$E$2:$F$3,2,0)</f>
        <v>Excellent</v>
      </c>
      <c r="AD953" s="3">
        <v>1</v>
      </c>
      <c r="AE953" s="9" t="str">
        <f>VLOOKUP(AD953,Mapping!$E$16:$F$19,2,0)</f>
        <v>Very Dissatisfied</v>
      </c>
      <c r="AF953" s="3">
        <v>0</v>
      </c>
      <c r="AG953" s="3">
        <v>19</v>
      </c>
      <c r="AH953" s="3" t="str" cm="1">
        <f t="array" ref="AH953">_xlfn.IFS(HR_Analytics[[#This Row],[Total Working Years]]&lt;=2,"0-2",HR_Analytics[[#This Row],[Total Working Years]]&lt;=5,"2-5",HR_Analytics[[#This Row],[Total Working Years]]&lt;=10,"5-10",HR_Analytics[[#This Row],[Total Working Years]]&lt;=20,"10-20",HR_Analytics[[#This Row],[Total Working Years]]&lt;=40,"20-40")</f>
        <v>10-20</v>
      </c>
      <c r="AI953" s="3">
        <v>4</v>
      </c>
      <c r="AJ953" s="3">
        <v>3</v>
      </c>
      <c r="AK953" s="9" t="str">
        <f>VLOOKUP(AJ953,Mapping!$J$10:$K$13,2,0)</f>
        <v>Better</v>
      </c>
      <c r="AL953" s="3">
        <v>19</v>
      </c>
      <c r="AM953" s="3" t="str" cm="1">
        <f t="array" ref="AM953">_xlfn.IFS(HR_Analytics[[#This Row],[Years At Company]]&lt;=2,"0-2",HR_Analytics[[#This Row],[Years At Company]]&lt;=5,"2-5",HR_Analytics[[#This Row],[Years At Company]]&lt;=10,"5-10",HR_Analytics[[#This Row],[Years At Company]]&lt;=20,"10-20",HR_Analytics[[#This Row],[Years At Company]]&lt;=40,"20-40")</f>
        <v>10-20</v>
      </c>
      <c r="AN953" s="3">
        <v>2</v>
      </c>
      <c r="AO953" s="3" t="str" cm="1">
        <f t="array" ref="AO953">_xlfn.IFS(HR_Analytics[[#This Row],[Years In Current Role]]&lt;=2,"0-2",HR_Analytics[[#This Row],[Years In Current Role]]&lt;=5,"2-5",HR_Analytics[[#This Row],[Years In Current Role]]&lt;=10,"5-10",HR_Analytics[[#This Row],[Years In Current Role]]&lt;=15,"10-15",HR_Analytics[[#This Row],[Years In Current Role]]&gt;15,"Above 15")</f>
        <v>0-2</v>
      </c>
      <c r="AP953" s="3">
        <v>11</v>
      </c>
      <c r="AQ953" s="14" t="str" cm="1">
        <f t="array" ref="AQ953">_xlfn.IFS(HR_Analytics[[#This Row],[Years Since Last Promotion]]&lt;=2,"0-2",HR_Analytics[[#This Row],[Years Since Last Promotion]]&lt;=5,"2-5",HR_Analytics[[#This Row],[Years Since Last Promotion]]&lt;=10,"5-10",HR_Analytics[[#This Row],[Years Since Last Promotion]]&lt;=15,"10-15")</f>
        <v>10-15</v>
      </c>
      <c r="AR953" s="14">
        <v>9</v>
      </c>
      <c r="AS953" s="3" t="str" cm="1">
        <f t="array" ref="AS9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54" spans="1:45" x14ac:dyDescent="0.25">
      <c r="A954" s="12">
        <v>31</v>
      </c>
      <c r="B954" s="12" t="str" cm="1">
        <f t="array" ref="B954">_xlfn.IFS(HR_Analytics[[#This Row],[Age]]&lt;=30,"Below 30",HR_Analytics[[#This Row],[Age]]&lt;=40,"30-40",HR_Analytics[[#This Row],[Age]]&lt;=60,"40-60")</f>
        <v>30-40</v>
      </c>
      <c r="C954" s="9" t="s">
        <v>10</v>
      </c>
      <c r="D954" s="9" t="s">
        <v>18</v>
      </c>
      <c r="E954" s="9" t="s">
        <v>12</v>
      </c>
      <c r="F954" s="3">
        <v>1</v>
      </c>
      <c r="G954" s="3" t="str" cm="1">
        <f t="array" ref="G954">_xlfn.IFS(HR_Analytics[[#This Row],[Distance From Home]]&lt;=5,"1-5",HR_Analytics[[#This Row],[Distance From Home]]&lt;=10,"5-10",HR_Analytics[[#This Row],[Distance From Home]]&lt;=15,"10-15",HR_Analytics[[#This Row],[Distance From Home]]&lt;=20,"15-20",HR_Analytics[[#This Row],[Distance From Home]]&gt;20,"Above 20")</f>
        <v>1-5</v>
      </c>
      <c r="H954" s="3">
        <v>3</v>
      </c>
      <c r="I954" s="9" t="str">
        <f>VLOOKUP(H954,Mapping!$J$2:$K$6,2,0)</f>
        <v>Bachelors</v>
      </c>
      <c r="J954" s="9" t="s">
        <v>13</v>
      </c>
      <c r="K954" s="3">
        <v>1331</v>
      </c>
      <c r="L954" s="3">
        <v>4</v>
      </c>
      <c r="M954" s="9" t="str">
        <f>VLOOKUP(L954,Mapping!$A$2:$B$5,2,0)</f>
        <v>Satisfied</v>
      </c>
      <c r="N954" s="9" t="s">
        <v>14</v>
      </c>
      <c r="O954" s="3">
        <v>3</v>
      </c>
      <c r="P954" s="9" t="str">
        <f>VLOOKUP(O954,Mapping!$A$9:$B$12,2,0)</f>
        <v>High</v>
      </c>
      <c r="Q954" s="3">
        <v>1</v>
      </c>
      <c r="R954" s="9" t="str">
        <f>VLOOKUP(Q954,Mapping!$A$16:$B$20,2,0)</f>
        <v>Entry Level</v>
      </c>
      <c r="S954" s="9" t="s">
        <v>31</v>
      </c>
      <c r="T954" s="3">
        <v>2</v>
      </c>
      <c r="U954" s="9" t="str">
        <f>VLOOKUP(T954,Mapping!$E$9:$F$12,2,0)</f>
        <v>Dissatisfied</v>
      </c>
      <c r="V954" s="9" t="s">
        <v>16</v>
      </c>
      <c r="W954" s="5">
        <v>2302</v>
      </c>
      <c r="X954" s="3">
        <v>1</v>
      </c>
      <c r="Y954" s="9" t="s">
        <v>10</v>
      </c>
      <c r="Z954" s="4">
        <v>11</v>
      </c>
      <c r="AA954" s="24">
        <f>HR_Analytics[[#This Row],[Salary Hike]]/100</f>
        <v>0.11</v>
      </c>
      <c r="AB954" s="3">
        <v>3</v>
      </c>
      <c r="AC954" s="9" t="str">
        <f>VLOOKUP(AB954,Mapping!$E$2:$F$3,2,0)</f>
        <v>Excellent</v>
      </c>
      <c r="AD954" s="3">
        <v>1</v>
      </c>
      <c r="AE954" s="9" t="str">
        <f>VLOOKUP(AD954,Mapping!$E$16:$F$19,2,0)</f>
        <v>Very Dissatisfied</v>
      </c>
      <c r="AF954" s="3">
        <v>0</v>
      </c>
      <c r="AG954" s="3">
        <v>3</v>
      </c>
      <c r="AH954" s="3" t="str" cm="1">
        <f t="array" ref="AH954">_xlfn.IFS(HR_Analytics[[#This Row],[Total Working Years]]&lt;=2,"0-2",HR_Analytics[[#This Row],[Total Working Years]]&lt;=5,"2-5",HR_Analytics[[#This Row],[Total Working Years]]&lt;=10,"5-10",HR_Analytics[[#This Row],[Total Working Years]]&lt;=20,"10-20",HR_Analytics[[#This Row],[Total Working Years]]&lt;=40,"20-40")</f>
        <v>2-5</v>
      </c>
      <c r="AI954" s="3">
        <v>2</v>
      </c>
      <c r="AJ954" s="3">
        <v>4</v>
      </c>
      <c r="AK954" s="9" t="str">
        <f>VLOOKUP(AJ954,Mapping!$J$10:$K$13,2,0)</f>
        <v>Best</v>
      </c>
      <c r="AL954" s="3">
        <v>3</v>
      </c>
      <c r="AM954" s="3" t="str" cm="1">
        <f t="array" ref="AM954">_xlfn.IFS(HR_Analytics[[#This Row],[Years At Company]]&lt;=2,"0-2",HR_Analytics[[#This Row],[Years At Company]]&lt;=5,"2-5",HR_Analytics[[#This Row],[Years At Company]]&lt;=10,"5-10",HR_Analytics[[#This Row],[Years At Company]]&lt;=20,"10-20",HR_Analytics[[#This Row],[Years At Company]]&lt;=40,"20-40")</f>
        <v>2-5</v>
      </c>
      <c r="AN954" s="3">
        <v>2</v>
      </c>
      <c r="AO954" s="3" t="str" cm="1">
        <f t="array" ref="AO954">_xlfn.IFS(HR_Analytics[[#This Row],[Years In Current Role]]&lt;=2,"0-2",HR_Analytics[[#This Row],[Years In Current Role]]&lt;=5,"2-5",HR_Analytics[[#This Row],[Years In Current Role]]&lt;=10,"5-10",HR_Analytics[[#This Row],[Years In Current Role]]&lt;=15,"10-15",HR_Analytics[[#This Row],[Years In Current Role]]&gt;15,"Above 15")</f>
        <v>0-2</v>
      </c>
      <c r="AP954" s="3">
        <v>2</v>
      </c>
      <c r="AQ954" s="14" t="str" cm="1">
        <f t="array" ref="AQ954">_xlfn.IFS(HR_Analytics[[#This Row],[Years Since Last Promotion]]&lt;=2,"0-2",HR_Analytics[[#This Row],[Years Since Last Promotion]]&lt;=5,"2-5",HR_Analytics[[#This Row],[Years Since Last Promotion]]&lt;=10,"5-10",HR_Analytics[[#This Row],[Years Since Last Promotion]]&lt;=15,"10-15")</f>
        <v>0-2</v>
      </c>
      <c r="AR954" s="14">
        <v>2</v>
      </c>
      <c r="AS954" s="3" t="str" cm="1">
        <f t="array" ref="AS9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55" spans="1:45" x14ac:dyDescent="0.25">
      <c r="A955" s="12">
        <v>44</v>
      </c>
      <c r="B955" s="12" t="str" cm="1">
        <f t="array" ref="B955">_xlfn.IFS(HR_Analytics[[#This Row],[Age]]&lt;=30,"Below 30",HR_Analytics[[#This Row],[Age]]&lt;=40,"30-40",HR_Analytics[[#This Row],[Age]]&lt;=60,"40-60")</f>
        <v>40-60</v>
      </c>
      <c r="C955" s="9" t="s">
        <v>10</v>
      </c>
      <c r="D955" s="9" t="s">
        <v>11</v>
      </c>
      <c r="E955" s="9" t="s">
        <v>19</v>
      </c>
      <c r="F955" s="3">
        <v>3</v>
      </c>
      <c r="G955" s="3" t="str" cm="1">
        <f t="array" ref="G955">_xlfn.IFS(HR_Analytics[[#This Row],[Distance From Home]]&lt;=5,"1-5",HR_Analytics[[#This Row],[Distance From Home]]&lt;=10,"5-10",HR_Analytics[[#This Row],[Distance From Home]]&lt;=15,"10-15",HR_Analytics[[#This Row],[Distance From Home]]&lt;=20,"15-20",HR_Analytics[[#This Row],[Distance From Home]]&gt;20,"Above 20")</f>
        <v>1-5</v>
      </c>
      <c r="H955" s="3">
        <v>3</v>
      </c>
      <c r="I955" s="9" t="str">
        <f>VLOOKUP(H955,Mapping!$J$2:$K$6,2,0)</f>
        <v>Bachelors</v>
      </c>
      <c r="J955" s="9" t="s">
        <v>13</v>
      </c>
      <c r="K955" s="3">
        <v>1333</v>
      </c>
      <c r="L955" s="3">
        <v>1</v>
      </c>
      <c r="M955" s="9" t="str">
        <f>VLOOKUP(L955,Mapping!$A$2:$B$5,2,0)</f>
        <v>Very Dissatisfied</v>
      </c>
      <c r="N955" s="9" t="s">
        <v>20</v>
      </c>
      <c r="O955" s="3">
        <v>3</v>
      </c>
      <c r="P955" s="9" t="str">
        <f>VLOOKUP(O955,Mapping!$A$9:$B$12,2,0)</f>
        <v>High</v>
      </c>
      <c r="Q955" s="3">
        <v>1</v>
      </c>
      <c r="R955" s="9" t="str">
        <f>VLOOKUP(Q955,Mapping!$A$16:$B$20,2,0)</f>
        <v>Entry Level</v>
      </c>
      <c r="S955" s="9" t="s">
        <v>24</v>
      </c>
      <c r="T955" s="3">
        <v>1</v>
      </c>
      <c r="U955" s="9" t="str">
        <f>VLOOKUP(T955,Mapping!$E$9:$F$12,2,0)</f>
        <v>Very Dissatisfied</v>
      </c>
      <c r="V955" s="9" t="s">
        <v>22</v>
      </c>
      <c r="W955" s="5">
        <v>2362</v>
      </c>
      <c r="X955" s="3">
        <v>4</v>
      </c>
      <c r="Y955" s="9" t="s">
        <v>17</v>
      </c>
      <c r="Z955" s="4">
        <v>12</v>
      </c>
      <c r="AA955" s="24">
        <f>HR_Analytics[[#This Row],[Salary Hike]]/100</f>
        <v>0.12</v>
      </c>
      <c r="AB955" s="3">
        <v>3</v>
      </c>
      <c r="AC955" s="9" t="str">
        <f>VLOOKUP(AB955,Mapping!$E$2:$F$3,2,0)</f>
        <v>Excellent</v>
      </c>
      <c r="AD955" s="3">
        <v>3</v>
      </c>
      <c r="AE955" s="9" t="str">
        <f>VLOOKUP(AD955,Mapping!$E$16:$F$19,2,0)</f>
        <v>Neutral</v>
      </c>
      <c r="AF955" s="3">
        <v>0</v>
      </c>
      <c r="AG955" s="3">
        <v>10</v>
      </c>
      <c r="AH955" s="3" t="str" cm="1">
        <f t="array" ref="AH955">_xlfn.IFS(HR_Analytics[[#This Row],[Total Working Years]]&lt;=2,"0-2",HR_Analytics[[#This Row],[Total Working Years]]&lt;=5,"2-5",HR_Analytics[[#This Row],[Total Working Years]]&lt;=10,"5-10",HR_Analytics[[#This Row],[Total Working Years]]&lt;=20,"10-20",HR_Analytics[[#This Row],[Total Working Years]]&lt;=40,"20-40")</f>
        <v>5-10</v>
      </c>
      <c r="AI955" s="3">
        <v>4</v>
      </c>
      <c r="AJ955" s="3">
        <v>4</v>
      </c>
      <c r="AK955" s="9" t="str">
        <f>VLOOKUP(AJ955,Mapping!$J$10:$K$13,2,0)</f>
        <v>Best</v>
      </c>
      <c r="AL955" s="3">
        <v>3</v>
      </c>
      <c r="AM955" s="3" t="str" cm="1">
        <f t="array" ref="AM955">_xlfn.IFS(HR_Analytics[[#This Row],[Years At Company]]&lt;=2,"0-2",HR_Analytics[[#This Row],[Years At Company]]&lt;=5,"2-5",HR_Analytics[[#This Row],[Years At Company]]&lt;=10,"5-10",HR_Analytics[[#This Row],[Years At Company]]&lt;=20,"10-20",HR_Analytics[[#This Row],[Years At Company]]&lt;=40,"20-40")</f>
        <v>2-5</v>
      </c>
      <c r="AN955" s="3">
        <v>2</v>
      </c>
      <c r="AO955" s="3" t="str" cm="1">
        <f t="array" ref="AO955">_xlfn.IFS(HR_Analytics[[#This Row],[Years In Current Role]]&lt;=2,"0-2",HR_Analytics[[#This Row],[Years In Current Role]]&lt;=5,"2-5",HR_Analytics[[#This Row],[Years In Current Role]]&lt;=10,"5-10",HR_Analytics[[#This Row],[Years In Current Role]]&lt;=15,"10-15",HR_Analytics[[#This Row],[Years In Current Role]]&gt;15,"Above 15")</f>
        <v>0-2</v>
      </c>
      <c r="AP955" s="3">
        <v>1</v>
      </c>
      <c r="AQ955" s="14" t="str" cm="1">
        <f t="array" ref="AQ955">_xlfn.IFS(HR_Analytics[[#This Row],[Years Since Last Promotion]]&lt;=2,"0-2",HR_Analytics[[#This Row],[Years Since Last Promotion]]&lt;=5,"2-5",HR_Analytics[[#This Row],[Years Since Last Promotion]]&lt;=10,"5-10",HR_Analytics[[#This Row],[Years Since Last Promotion]]&lt;=15,"10-15")</f>
        <v>0-2</v>
      </c>
      <c r="AR955" s="14">
        <v>2</v>
      </c>
      <c r="AS955" s="3" t="str" cm="1">
        <f t="array" ref="AS9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56" spans="1:45" x14ac:dyDescent="0.25">
      <c r="A956" s="12">
        <v>42</v>
      </c>
      <c r="B956" s="12" t="str" cm="1">
        <f t="array" ref="B956">_xlfn.IFS(HR_Analytics[[#This Row],[Age]]&lt;=30,"Below 30",HR_Analytics[[#This Row],[Age]]&lt;=40,"30-40",HR_Analytics[[#This Row],[Age]]&lt;=60,"40-60")</f>
        <v>40-60</v>
      </c>
      <c r="C956" s="9" t="s">
        <v>17</v>
      </c>
      <c r="D956" s="9" t="s">
        <v>29</v>
      </c>
      <c r="E956" s="9" t="s">
        <v>19</v>
      </c>
      <c r="F956" s="3">
        <v>2</v>
      </c>
      <c r="G956" s="3" t="str" cm="1">
        <f t="array" ref="G956">_xlfn.IFS(HR_Analytics[[#This Row],[Distance From Home]]&lt;=5,"1-5",HR_Analytics[[#This Row],[Distance From Home]]&lt;=10,"5-10",HR_Analytics[[#This Row],[Distance From Home]]&lt;=15,"10-15",HR_Analytics[[#This Row],[Distance From Home]]&lt;=20,"15-20",HR_Analytics[[#This Row],[Distance From Home]]&gt;20,"Above 20")</f>
        <v>1-5</v>
      </c>
      <c r="H956" s="3">
        <v>1</v>
      </c>
      <c r="I956" s="9" t="str">
        <f>VLOOKUP(H956,Mapping!$J$2:$K$6,2,0)</f>
        <v>Below College</v>
      </c>
      <c r="J956" s="9" t="s">
        <v>13</v>
      </c>
      <c r="K956" s="3">
        <v>1334</v>
      </c>
      <c r="L956" s="3">
        <v>3</v>
      </c>
      <c r="M956" s="9" t="str">
        <f>VLOOKUP(L956,Mapping!$A$2:$B$5,2,0)</f>
        <v>Neutral</v>
      </c>
      <c r="N956" s="9" t="s">
        <v>20</v>
      </c>
      <c r="O956" s="3">
        <v>3</v>
      </c>
      <c r="P956" s="9" t="str">
        <f>VLOOKUP(O956,Mapping!$A$9:$B$12,2,0)</f>
        <v>High</v>
      </c>
      <c r="Q956" s="3">
        <v>4</v>
      </c>
      <c r="R956" s="9" t="str">
        <f>VLOOKUP(Q956,Mapping!$A$16:$B$20,2,0)</f>
        <v>Senior</v>
      </c>
      <c r="S956" s="9" t="s">
        <v>30</v>
      </c>
      <c r="T956" s="3">
        <v>3</v>
      </c>
      <c r="U956" s="9" t="str">
        <f>VLOOKUP(T956,Mapping!$E$9:$F$12,2,0)</f>
        <v>Neutral</v>
      </c>
      <c r="V956" s="9" t="s">
        <v>22</v>
      </c>
      <c r="W956" s="5">
        <v>17861</v>
      </c>
      <c r="X956" s="3">
        <v>0</v>
      </c>
      <c r="Y956" s="9" t="s">
        <v>10</v>
      </c>
      <c r="Z956" s="4">
        <v>13</v>
      </c>
      <c r="AA956" s="24">
        <f>HR_Analytics[[#This Row],[Salary Hike]]/100</f>
        <v>0.13</v>
      </c>
      <c r="AB956" s="3">
        <v>3</v>
      </c>
      <c r="AC956" s="9" t="str">
        <f>VLOOKUP(AB956,Mapping!$E$2:$F$3,2,0)</f>
        <v>Excellent</v>
      </c>
      <c r="AD956" s="3">
        <v>4</v>
      </c>
      <c r="AE956" s="9" t="str">
        <f>VLOOKUP(AD956,Mapping!$E$16:$F$19,2,0)</f>
        <v>Satisfied</v>
      </c>
      <c r="AF956" s="3">
        <v>0</v>
      </c>
      <c r="AG956" s="3">
        <v>21</v>
      </c>
      <c r="AH956" s="3" t="str" cm="1">
        <f t="array" ref="AH956">_xlfn.IFS(HR_Analytics[[#This Row],[Total Working Years]]&lt;=2,"0-2",HR_Analytics[[#This Row],[Total Working Years]]&lt;=5,"2-5",HR_Analytics[[#This Row],[Total Working Years]]&lt;=10,"5-10",HR_Analytics[[#This Row],[Total Working Years]]&lt;=20,"10-20",HR_Analytics[[#This Row],[Total Working Years]]&lt;=40,"20-40")</f>
        <v>20-40</v>
      </c>
      <c r="AI956" s="3">
        <v>3</v>
      </c>
      <c r="AJ956" s="3">
        <v>2</v>
      </c>
      <c r="AK956" s="9" t="str">
        <f>VLOOKUP(AJ956,Mapping!$J$10:$K$13,2,0)</f>
        <v>Good</v>
      </c>
      <c r="AL956" s="3">
        <v>20</v>
      </c>
      <c r="AM956" s="3" t="str" cm="1">
        <f t="array" ref="AM956">_xlfn.IFS(HR_Analytics[[#This Row],[Years At Company]]&lt;=2,"0-2",HR_Analytics[[#This Row],[Years At Company]]&lt;=5,"2-5",HR_Analytics[[#This Row],[Years At Company]]&lt;=10,"5-10",HR_Analytics[[#This Row],[Years At Company]]&lt;=20,"10-20",HR_Analytics[[#This Row],[Years At Company]]&lt;=40,"20-40")</f>
        <v>10-20</v>
      </c>
      <c r="AN956" s="3">
        <v>8</v>
      </c>
      <c r="AO956" s="3" t="str" cm="1">
        <f t="array" ref="AO956">_xlfn.IFS(HR_Analytics[[#This Row],[Years In Current Role]]&lt;=2,"0-2",HR_Analytics[[#This Row],[Years In Current Role]]&lt;=5,"2-5",HR_Analytics[[#This Row],[Years In Current Role]]&lt;=10,"5-10",HR_Analytics[[#This Row],[Years In Current Role]]&lt;=15,"10-15",HR_Analytics[[#This Row],[Years In Current Role]]&gt;15,"Above 15")</f>
        <v>5-10</v>
      </c>
      <c r="AP956" s="3">
        <v>2</v>
      </c>
      <c r="AQ956" s="14" t="str" cm="1">
        <f t="array" ref="AQ956">_xlfn.IFS(HR_Analytics[[#This Row],[Years Since Last Promotion]]&lt;=2,"0-2",HR_Analytics[[#This Row],[Years Since Last Promotion]]&lt;=5,"2-5",HR_Analytics[[#This Row],[Years Since Last Promotion]]&lt;=10,"5-10",HR_Analytics[[#This Row],[Years Since Last Promotion]]&lt;=15,"10-15")</f>
        <v>0-2</v>
      </c>
      <c r="AR956" s="14">
        <v>10</v>
      </c>
      <c r="AS956" s="3" t="str" cm="1">
        <f t="array" ref="AS9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57" spans="1:45" x14ac:dyDescent="0.25">
      <c r="A957" s="12">
        <v>55</v>
      </c>
      <c r="B957" s="12" t="str" cm="1">
        <f t="array" ref="B957">_xlfn.IFS(HR_Analytics[[#This Row],[Age]]&lt;=30,"Below 30",HR_Analytics[[#This Row],[Age]]&lt;=40,"30-40",HR_Analytics[[#This Row],[Age]]&lt;=60,"40-60")</f>
        <v>40-60</v>
      </c>
      <c r="C957" s="9" t="s">
        <v>17</v>
      </c>
      <c r="D957" s="9" t="s">
        <v>11</v>
      </c>
      <c r="E957" s="9" t="s">
        <v>19</v>
      </c>
      <c r="F957" s="3">
        <v>2</v>
      </c>
      <c r="G957" s="3" t="str" cm="1">
        <f t="array" ref="G957">_xlfn.IFS(HR_Analytics[[#This Row],[Distance From Home]]&lt;=5,"1-5",HR_Analytics[[#This Row],[Distance From Home]]&lt;=10,"5-10",HR_Analytics[[#This Row],[Distance From Home]]&lt;=15,"10-15",HR_Analytics[[#This Row],[Distance From Home]]&lt;=20,"15-20",HR_Analytics[[#This Row],[Distance From Home]]&gt;20,"Above 20")</f>
        <v>1-5</v>
      </c>
      <c r="H957" s="3">
        <v>2</v>
      </c>
      <c r="I957" s="9" t="str">
        <f>VLOOKUP(H957,Mapping!$J$2:$K$6,2,0)</f>
        <v>College</v>
      </c>
      <c r="J957" s="9" t="s">
        <v>25</v>
      </c>
      <c r="K957" s="3">
        <v>1336</v>
      </c>
      <c r="L957" s="3">
        <v>4</v>
      </c>
      <c r="M957" s="9" t="str">
        <f>VLOOKUP(L957,Mapping!$A$2:$B$5,2,0)</f>
        <v>Satisfied</v>
      </c>
      <c r="N957" s="9" t="s">
        <v>14</v>
      </c>
      <c r="O957" s="3">
        <v>1</v>
      </c>
      <c r="P957" s="9" t="str">
        <f>VLOOKUP(O957,Mapping!$A$9:$B$12,2,0)</f>
        <v>Low</v>
      </c>
      <c r="Q957" s="3">
        <v>5</v>
      </c>
      <c r="R957" s="9" t="str">
        <f>VLOOKUP(Q957,Mapping!$A$16:$B$20,2,0)</f>
        <v>Executive</v>
      </c>
      <c r="S957" s="9" t="s">
        <v>30</v>
      </c>
      <c r="T957" s="3">
        <v>3</v>
      </c>
      <c r="U957" s="9" t="str">
        <f>VLOOKUP(T957,Mapping!$E$9:$F$12,2,0)</f>
        <v>Neutral</v>
      </c>
      <c r="V957" s="9" t="s">
        <v>22</v>
      </c>
      <c r="W957" s="5">
        <v>19187</v>
      </c>
      <c r="X957" s="3">
        <v>4</v>
      </c>
      <c r="Y957" s="9" t="s">
        <v>17</v>
      </c>
      <c r="Z957" s="4">
        <v>14</v>
      </c>
      <c r="AA957" s="24">
        <f>HR_Analytics[[#This Row],[Salary Hike]]/100</f>
        <v>0.14000000000000001</v>
      </c>
      <c r="AB957" s="3">
        <v>3</v>
      </c>
      <c r="AC957" s="9" t="str">
        <f>VLOOKUP(AB957,Mapping!$E$2:$F$3,2,0)</f>
        <v>Excellent</v>
      </c>
      <c r="AD957" s="3">
        <v>4</v>
      </c>
      <c r="AE957" s="9" t="str">
        <f>VLOOKUP(AD957,Mapping!$E$16:$F$19,2,0)</f>
        <v>Satisfied</v>
      </c>
      <c r="AF957" s="3">
        <v>1</v>
      </c>
      <c r="AG957" s="3">
        <v>23</v>
      </c>
      <c r="AH957" s="3" t="str" cm="1">
        <f t="array" ref="AH957">_xlfn.IFS(HR_Analytics[[#This Row],[Total Working Years]]&lt;=2,"0-2",HR_Analytics[[#This Row],[Total Working Years]]&lt;=5,"2-5",HR_Analytics[[#This Row],[Total Working Years]]&lt;=10,"5-10",HR_Analytics[[#This Row],[Total Working Years]]&lt;=20,"10-20",HR_Analytics[[#This Row],[Total Working Years]]&lt;=40,"20-40")</f>
        <v>20-40</v>
      </c>
      <c r="AI957" s="3">
        <v>5</v>
      </c>
      <c r="AJ957" s="3">
        <v>3</v>
      </c>
      <c r="AK957" s="9" t="str">
        <f>VLOOKUP(AJ957,Mapping!$J$10:$K$13,2,0)</f>
        <v>Better</v>
      </c>
      <c r="AL957" s="3">
        <v>19</v>
      </c>
      <c r="AM957" s="3" t="str" cm="1">
        <f t="array" ref="AM957">_xlfn.IFS(HR_Analytics[[#This Row],[Years At Company]]&lt;=2,"0-2",HR_Analytics[[#This Row],[Years At Company]]&lt;=5,"2-5",HR_Analytics[[#This Row],[Years At Company]]&lt;=10,"5-10",HR_Analytics[[#This Row],[Years At Company]]&lt;=20,"10-20",HR_Analytics[[#This Row],[Years At Company]]&lt;=40,"20-40")</f>
        <v>10-20</v>
      </c>
      <c r="AN957" s="3">
        <v>9</v>
      </c>
      <c r="AO957" s="3" t="str" cm="1">
        <f t="array" ref="AO957">_xlfn.IFS(HR_Analytics[[#This Row],[Years In Current Role]]&lt;=2,"0-2",HR_Analytics[[#This Row],[Years In Current Role]]&lt;=5,"2-5",HR_Analytics[[#This Row],[Years In Current Role]]&lt;=10,"5-10",HR_Analytics[[#This Row],[Years In Current Role]]&lt;=15,"10-15",HR_Analytics[[#This Row],[Years In Current Role]]&gt;15,"Above 15")</f>
        <v>5-10</v>
      </c>
      <c r="AP957" s="3">
        <v>9</v>
      </c>
      <c r="AQ957" s="14" t="str" cm="1">
        <f t="array" ref="AQ957">_xlfn.IFS(HR_Analytics[[#This Row],[Years Since Last Promotion]]&lt;=2,"0-2",HR_Analytics[[#This Row],[Years Since Last Promotion]]&lt;=5,"2-5",HR_Analytics[[#This Row],[Years Since Last Promotion]]&lt;=10,"5-10",HR_Analytics[[#This Row],[Years Since Last Promotion]]&lt;=15,"10-15")</f>
        <v>5-10</v>
      </c>
      <c r="AR957" s="14">
        <v>11</v>
      </c>
      <c r="AS957" s="3" t="str" cm="1">
        <f t="array" ref="AS9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958" spans="1:45" x14ac:dyDescent="0.25">
      <c r="A958" s="12">
        <v>56</v>
      </c>
      <c r="B958" s="12" t="str" cm="1">
        <f t="array" ref="B958">_xlfn.IFS(HR_Analytics[[#This Row],[Age]]&lt;=30,"Below 30",HR_Analytics[[#This Row],[Age]]&lt;=40,"30-40",HR_Analytics[[#This Row],[Age]]&lt;=60,"40-60")</f>
        <v>40-60</v>
      </c>
      <c r="C958" s="9" t="s">
        <v>17</v>
      </c>
      <c r="D958" s="9" t="s">
        <v>11</v>
      </c>
      <c r="E958" s="9" t="s">
        <v>35</v>
      </c>
      <c r="F958" s="3">
        <v>8</v>
      </c>
      <c r="G958" s="3" t="str" cm="1">
        <f t="array" ref="G958">_xlfn.IFS(HR_Analytics[[#This Row],[Distance From Home]]&lt;=5,"1-5",HR_Analytics[[#This Row],[Distance From Home]]&lt;=10,"5-10",HR_Analytics[[#This Row],[Distance From Home]]&lt;=15,"10-15",HR_Analytics[[#This Row],[Distance From Home]]&lt;=20,"15-20",HR_Analytics[[#This Row],[Distance From Home]]&gt;20,"Above 20")</f>
        <v>5-10</v>
      </c>
      <c r="H958" s="3">
        <v>4</v>
      </c>
      <c r="I958" s="9" t="str">
        <f>VLOOKUP(H958,Mapping!$J$2:$K$6,2,0)</f>
        <v>Masters</v>
      </c>
      <c r="J958" s="9" t="s">
        <v>13</v>
      </c>
      <c r="K958" s="3">
        <v>1338</v>
      </c>
      <c r="L958" s="3">
        <v>4</v>
      </c>
      <c r="M958" s="9" t="str">
        <f>VLOOKUP(L958,Mapping!$A$2:$B$5,2,0)</f>
        <v>Satisfied</v>
      </c>
      <c r="N958" s="9" t="s">
        <v>20</v>
      </c>
      <c r="O958" s="3">
        <v>3</v>
      </c>
      <c r="P958" s="9" t="str">
        <f>VLOOKUP(O958,Mapping!$A$9:$B$12,2,0)</f>
        <v>High</v>
      </c>
      <c r="Q958" s="3">
        <v>5</v>
      </c>
      <c r="R958" s="9" t="str">
        <f>VLOOKUP(Q958,Mapping!$A$16:$B$20,2,0)</f>
        <v>Executive</v>
      </c>
      <c r="S958" s="9" t="s">
        <v>30</v>
      </c>
      <c r="T958" s="3">
        <v>2</v>
      </c>
      <c r="U958" s="9" t="str">
        <f>VLOOKUP(T958,Mapping!$E$9:$F$12,2,0)</f>
        <v>Dissatisfied</v>
      </c>
      <c r="V958" s="9" t="s">
        <v>16</v>
      </c>
      <c r="W958" s="5">
        <v>19717</v>
      </c>
      <c r="X958" s="3">
        <v>6</v>
      </c>
      <c r="Y958" s="9" t="s">
        <v>17</v>
      </c>
      <c r="Z958" s="4">
        <v>14</v>
      </c>
      <c r="AA958" s="24">
        <f>HR_Analytics[[#This Row],[Salary Hike]]/100</f>
        <v>0.14000000000000001</v>
      </c>
      <c r="AB958" s="3">
        <v>3</v>
      </c>
      <c r="AC958" s="9" t="str">
        <f>VLOOKUP(AB958,Mapping!$E$2:$F$3,2,0)</f>
        <v>Excellent</v>
      </c>
      <c r="AD958" s="3">
        <v>1</v>
      </c>
      <c r="AE958" s="9" t="str">
        <f>VLOOKUP(AD958,Mapping!$E$16:$F$19,2,0)</f>
        <v>Very Dissatisfied</v>
      </c>
      <c r="AF958" s="3">
        <v>0</v>
      </c>
      <c r="AG958" s="3">
        <v>36</v>
      </c>
      <c r="AH958" s="3" t="str" cm="1">
        <f t="array" ref="AH958">_xlfn.IFS(HR_Analytics[[#This Row],[Total Working Years]]&lt;=2,"0-2",HR_Analytics[[#This Row],[Total Working Years]]&lt;=5,"2-5",HR_Analytics[[#This Row],[Total Working Years]]&lt;=10,"5-10",HR_Analytics[[#This Row],[Total Working Years]]&lt;=20,"10-20",HR_Analytics[[#This Row],[Total Working Years]]&lt;=40,"20-40")</f>
        <v>20-40</v>
      </c>
      <c r="AI958" s="3">
        <v>4</v>
      </c>
      <c r="AJ958" s="3">
        <v>3</v>
      </c>
      <c r="AK958" s="9" t="str">
        <f>VLOOKUP(AJ958,Mapping!$J$10:$K$13,2,0)</f>
        <v>Better</v>
      </c>
      <c r="AL958" s="3">
        <v>7</v>
      </c>
      <c r="AM958" s="3" t="str" cm="1">
        <f t="array" ref="AM958">_xlfn.IFS(HR_Analytics[[#This Row],[Years At Company]]&lt;=2,"0-2",HR_Analytics[[#This Row],[Years At Company]]&lt;=5,"2-5",HR_Analytics[[#This Row],[Years At Company]]&lt;=10,"5-10",HR_Analytics[[#This Row],[Years At Company]]&lt;=20,"10-20",HR_Analytics[[#This Row],[Years At Company]]&lt;=40,"20-40")</f>
        <v>5-10</v>
      </c>
      <c r="AN958" s="3">
        <v>3</v>
      </c>
      <c r="AO958" s="3" t="str" cm="1">
        <f t="array" ref="AO958">_xlfn.IFS(HR_Analytics[[#This Row],[Years In Current Role]]&lt;=2,"0-2",HR_Analytics[[#This Row],[Years In Current Role]]&lt;=5,"2-5",HR_Analytics[[#This Row],[Years In Current Role]]&lt;=10,"5-10",HR_Analytics[[#This Row],[Years In Current Role]]&lt;=15,"10-15",HR_Analytics[[#This Row],[Years In Current Role]]&gt;15,"Above 15")</f>
        <v>2-5</v>
      </c>
      <c r="AP958" s="3">
        <v>7</v>
      </c>
      <c r="AQ958" s="14" t="str" cm="1">
        <f t="array" ref="AQ958">_xlfn.IFS(HR_Analytics[[#This Row],[Years Since Last Promotion]]&lt;=2,"0-2",HR_Analytics[[#This Row],[Years Since Last Promotion]]&lt;=5,"2-5",HR_Analytics[[#This Row],[Years Since Last Promotion]]&lt;=10,"5-10",HR_Analytics[[#This Row],[Years Since Last Promotion]]&lt;=15,"10-15")</f>
        <v>5-10</v>
      </c>
      <c r="AR958" s="14">
        <v>7</v>
      </c>
      <c r="AS958" s="3" t="str" cm="1">
        <f t="array" ref="AS9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59" spans="1:45" x14ac:dyDescent="0.25">
      <c r="A959" s="12">
        <v>40</v>
      </c>
      <c r="B959" s="12" t="str" cm="1">
        <f t="array" ref="B959">_xlfn.IFS(HR_Analytics[[#This Row],[Age]]&lt;=30,"Below 30",HR_Analytics[[#This Row],[Age]]&lt;=40,"30-40",HR_Analytics[[#This Row],[Age]]&lt;=60,"40-60")</f>
        <v>30-40</v>
      </c>
      <c r="C959" s="9" t="s">
        <v>17</v>
      </c>
      <c r="D959" s="9" t="s">
        <v>29</v>
      </c>
      <c r="E959" s="9" t="s">
        <v>19</v>
      </c>
      <c r="F959" s="3">
        <v>16</v>
      </c>
      <c r="G959" s="3" t="str" cm="1">
        <f t="array" ref="G959">_xlfn.IFS(HR_Analytics[[#This Row],[Distance From Home]]&lt;=5,"1-5",HR_Analytics[[#This Row],[Distance From Home]]&lt;=10,"5-10",HR_Analytics[[#This Row],[Distance From Home]]&lt;=15,"10-15",HR_Analytics[[#This Row],[Distance From Home]]&lt;=20,"15-20",HR_Analytics[[#This Row],[Distance From Home]]&gt;20,"Above 20")</f>
        <v>15-20</v>
      </c>
      <c r="H959" s="3">
        <v>2</v>
      </c>
      <c r="I959" s="9" t="str">
        <f>VLOOKUP(H959,Mapping!$J$2:$K$6,2,0)</f>
        <v>College</v>
      </c>
      <c r="J959" s="9" t="s">
        <v>13</v>
      </c>
      <c r="K959" s="3">
        <v>1340</v>
      </c>
      <c r="L959" s="3">
        <v>3</v>
      </c>
      <c r="M959" s="9" t="str">
        <f>VLOOKUP(L959,Mapping!$A$2:$B$5,2,0)</f>
        <v>Neutral</v>
      </c>
      <c r="N959" s="9" t="s">
        <v>20</v>
      </c>
      <c r="O959" s="3">
        <v>3</v>
      </c>
      <c r="P959" s="9" t="str">
        <f>VLOOKUP(O959,Mapping!$A$9:$B$12,2,0)</f>
        <v>High</v>
      </c>
      <c r="Q959" s="3">
        <v>1</v>
      </c>
      <c r="R959" s="9" t="str">
        <f>VLOOKUP(Q959,Mapping!$A$16:$B$20,2,0)</f>
        <v>Entry Level</v>
      </c>
      <c r="S959" s="9" t="s">
        <v>21</v>
      </c>
      <c r="T959" s="3">
        <v>3</v>
      </c>
      <c r="U959" s="9" t="str">
        <f>VLOOKUP(T959,Mapping!$E$9:$F$12,2,0)</f>
        <v>Neutral</v>
      </c>
      <c r="V959" s="9" t="s">
        <v>26</v>
      </c>
      <c r="W959" s="5">
        <v>3544</v>
      </c>
      <c r="X959" s="3">
        <v>9</v>
      </c>
      <c r="Y959" s="9" t="s">
        <v>17</v>
      </c>
      <c r="Z959" s="4">
        <v>16</v>
      </c>
      <c r="AA959" s="24">
        <f>HR_Analytics[[#This Row],[Salary Hike]]/100</f>
        <v>0.16</v>
      </c>
      <c r="AB959" s="3">
        <v>3</v>
      </c>
      <c r="AC959" s="9" t="str">
        <f>VLOOKUP(AB959,Mapping!$E$2:$F$3,2,0)</f>
        <v>Excellent</v>
      </c>
      <c r="AD959" s="3">
        <v>2</v>
      </c>
      <c r="AE959" s="9" t="str">
        <f>VLOOKUP(AD959,Mapping!$E$16:$F$19,2,0)</f>
        <v>Dissatisfied</v>
      </c>
      <c r="AF959" s="3">
        <v>1</v>
      </c>
      <c r="AG959" s="3">
        <v>6</v>
      </c>
      <c r="AH959" s="3" t="str" cm="1">
        <f t="array" ref="AH959">_xlfn.IFS(HR_Analytics[[#This Row],[Total Working Years]]&lt;=2,"0-2",HR_Analytics[[#This Row],[Total Working Years]]&lt;=5,"2-5",HR_Analytics[[#This Row],[Total Working Years]]&lt;=10,"5-10",HR_Analytics[[#This Row],[Total Working Years]]&lt;=20,"10-20",HR_Analytics[[#This Row],[Total Working Years]]&lt;=40,"20-40")</f>
        <v>5-10</v>
      </c>
      <c r="AI959" s="3">
        <v>0</v>
      </c>
      <c r="AJ959" s="3">
        <v>3</v>
      </c>
      <c r="AK959" s="9" t="str">
        <f>VLOOKUP(AJ959,Mapping!$J$10:$K$13,2,0)</f>
        <v>Better</v>
      </c>
      <c r="AL959" s="3">
        <v>4</v>
      </c>
      <c r="AM959" s="3" t="str" cm="1">
        <f t="array" ref="AM959">_xlfn.IFS(HR_Analytics[[#This Row],[Years At Company]]&lt;=2,"0-2",HR_Analytics[[#This Row],[Years At Company]]&lt;=5,"2-5",HR_Analytics[[#This Row],[Years At Company]]&lt;=10,"5-10",HR_Analytics[[#This Row],[Years At Company]]&lt;=20,"10-20",HR_Analytics[[#This Row],[Years At Company]]&lt;=40,"20-40")</f>
        <v>2-5</v>
      </c>
      <c r="AN959" s="3">
        <v>2</v>
      </c>
      <c r="AO959" s="3" t="str" cm="1">
        <f t="array" ref="AO959">_xlfn.IFS(HR_Analytics[[#This Row],[Years In Current Role]]&lt;=2,"0-2",HR_Analytics[[#This Row],[Years In Current Role]]&lt;=5,"2-5",HR_Analytics[[#This Row],[Years In Current Role]]&lt;=10,"5-10",HR_Analytics[[#This Row],[Years In Current Role]]&lt;=15,"10-15",HR_Analytics[[#This Row],[Years In Current Role]]&gt;15,"Above 15")</f>
        <v>0-2</v>
      </c>
      <c r="AP959" s="3">
        <v>0</v>
      </c>
      <c r="AQ959" s="14" t="str" cm="1">
        <f t="array" ref="AQ959">_xlfn.IFS(HR_Analytics[[#This Row],[Years Since Last Promotion]]&lt;=2,"0-2",HR_Analytics[[#This Row],[Years Since Last Promotion]]&lt;=5,"2-5",HR_Analytics[[#This Row],[Years Since Last Promotion]]&lt;=10,"5-10",HR_Analytics[[#This Row],[Years Since Last Promotion]]&lt;=15,"10-15")</f>
        <v>0-2</v>
      </c>
      <c r="AR959" s="14">
        <v>0</v>
      </c>
      <c r="AS959" s="3" t="str" cm="1">
        <f t="array" ref="AS9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60" spans="1:45" x14ac:dyDescent="0.25">
      <c r="A960" s="12">
        <v>34</v>
      </c>
      <c r="B960" s="12" t="str" cm="1">
        <f t="array" ref="B960">_xlfn.IFS(HR_Analytics[[#This Row],[Age]]&lt;=30,"Below 30",HR_Analytics[[#This Row],[Age]]&lt;=40,"30-40",HR_Analytics[[#This Row],[Age]]&lt;=60,"40-60")</f>
        <v>30-40</v>
      </c>
      <c r="C960" s="9" t="s">
        <v>17</v>
      </c>
      <c r="D960" s="9" t="s">
        <v>11</v>
      </c>
      <c r="E960" s="9" t="s">
        <v>19</v>
      </c>
      <c r="F960" s="3">
        <v>9</v>
      </c>
      <c r="G960" s="3" t="str" cm="1">
        <f t="array" ref="G960">_xlfn.IFS(HR_Analytics[[#This Row],[Distance From Home]]&lt;=5,"1-5",HR_Analytics[[#This Row],[Distance From Home]]&lt;=10,"5-10",HR_Analytics[[#This Row],[Distance From Home]]&lt;=15,"10-15",HR_Analytics[[#This Row],[Distance From Home]]&lt;=20,"15-20",HR_Analytics[[#This Row],[Distance From Home]]&gt;20,"Above 20")</f>
        <v>5-10</v>
      </c>
      <c r="H960" s="3">
        <v>3</v>
      </c>
      <c r="I960" s="9" t="str">
        <f>VLOOKUP(H960,Mapping!$J$2:$K$6,2,0)</f>
        <v>Bachelors</v>
      </c>
      <c r="J960" s="9" t="s">
        <v>13</v>
      </c>
      <c r="K960" s="3">
        <v>1344</v>
      </c>
      <c r="L960" s="3">
        <v>4</v>
      </c>
      <c r="M960" s="9" t="str">
        <f>VLOOKUP(L960,Mapping!$A$2:$B$5,2,0)</f>
        <v>Satisfied</v>
      </c>
      <c r="N960" s="9" t="s">
        <v>20</v>
      </c>
      <c r="O960" s="3">
        <v>3</v>
      </c>
      <c r="P960" s="9" t="str">
        <f>VLOOKUP(O960,Mapping!$A$9:$B$12,2,0)</f>
        <v>High</v>
      </c>
      <c r="Q960" s="3">
        <v>3</v>
      </c>
      <c r="R960" s="9" t="str">
        <f>VLOOKUP(Q960,Mapping!$A$16:$B$20,2,0)</f>
        <v>Mid Level</v>
      </c>
      <c r="S960" s="9" t="s">
        <v>28</v>
      </c>
      <c r="T960" s="3">
        <v>4</v>
      </c>
      <c r="U960" s="9" t="str">
        <f>VLOOKUP(T960,Mapping!$E$9:$F$12,2,0)</f>
        <v>Satisfied</v>
      </c>
      <c r="V960" s="9" t="s">
        <v>26</v>
      </c>
      <c r="W960" s="5">
        <v>8500</v>
      </c>
      <c r="X960" s="3">
        <v>0</v>
      </c>
      <c r="Y960" s="9" t="s">
        <v>17</v>
      </c>
      <c r="Z960" s="4">
        <v>11</v>
      </c>
      <c r="AA960" s="24">
        <f>HR_Analytics[[#This Row],[Salary Hike]]/100</f>
        <v>0.11</v>
      </c>
      <c r="AB960" s="3">
        <v>3</v>
      </c>
      <c r="AC960" s="9" t="str">
        <f>VLOOKUP(AB960,Mapping!$E$2:$F$3,2,0)</f>
        <v>Excellent</v>
      </c>
      <c r="AD960" s="3">
        <v>4</v>
      </c>
      <c r="AE960" s="9" t="str">
        <f>VLOOKUP(AD960,Mapping!$E$16:$F$19,2,0)</f>
        <v>Satisfied</v>
      </c>
      <c r="AF960" s="3">
        <v>1</v>
      </c>
      <c r="AG960" s="3">
        <v>10</v>
      </c>
      <c r="AH960" s="3" t="str" cm="1">
        <f t="array" ref="AH960">_xlfn.IFS(HR_Analytics[[#This Row],[Total Working Years]]&lt;=2,"0-2",HR_Analytics[[#This Row],[Total Working Years]]&lt;=5,"2-5",HR_Analytics[[#This Row],[Total Working Years]]&lt;=10,"5-10",HR_Analytics[[#This Row],[Total Working Years]]&lt;=20,"10-20",HR_Analytics[[#This Row],[Total Working Years]]&lt;=40,"20-40")</f>
        <v>5-10</v>
      </c>
      <c r="AI960" s="3">
        <v>0</v>
      </c>
      <c r="AJ960" s="3">
        <v>2</v>
      </c>
      <c r="AK960" s="9" t="str">
        <f>VLOOKUP(AJ960,Mapping!$J$10:$K$13,2,0)</f>
        <v>Good</v>
      </c>
      <c r="AL960" s="3">
        <v>9</v>
      </c>
      <c r="AM960" s="3" t="str" cm="1">
        <f t="array" ref="AM960">_xlfn.IFS(HR_Analytics[[#This Row],[Years At Company]]&lt;=2,"0-2",HR_Analytics[[#This Row],[Years At Company]]&lt;=5,"2-5",HR_Analytics[[#This Row],[Years At Company]]&lt;=10,"5-10",HR_Analytics[[#This Row],[Years At Company]]&lt;=20,"10-20",HR_Analytics[[#This Row],[Years At Company]]&lt;=40,"20-40")</f>
        <v>5-10</v>
      </c>
      <c r="AN960" s="3">
        <v>7</v>
      </c>
      <c r="AO960" s="3" t="str" cm="1">
        <f t="array" ref="AO960">_xlfn.IFS(HR_Analytics[[#This Row],[Years In Current Role]]&lt;=2,"0-2",HR_Analytics[[#This Row],[Years In Current Role]]&lt;=5,"2-5",HR_Analytics[[#This Row],[Years In Current Role]]&lt;=10,"5-10",HR_Analytics[[#This Row],[Years In Current Role]]&lt;=15,"10-15",HR_Analytics[[#This Row],[Years In Current Role]]&gt;15,"Above 15")</f>
        <v>5-10</v>
      </c>
      <c r="AP960" s="3">
        <v>1</v>
      </c>
      <c r="AQ960" s="14" t="str" cm="1">
        <f t="array" ref="AQ960">_xlfn.IFS(HR_Analytics[[#This Row],[Years Since Last Promotion]]&lt;=2,"0-2",HR_Analytics[[#This Row],[Years Since Last Promotion]]&lt;=5,"2-5",HR_Analytics[[#This Row],[Years Since Last Promotion]]&lt;=10,"5-10",HR_Analytics[[#This Row],[Years Since Last Promotion]]&lt;=15,"10-15")</f>
        <v>0-2</v>
      </c>
      <c r="AR960" s="14">
        <v>6</v>
      </c>
      <c r="AS960" s="3" t="str" cm="1">
        <f t="array" ref="AS9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61" spans="1:45" x14ac:dyDescent="0.25">
      <c r="A961" s="12">
        <v>40</v>
      </c>
      <c r="B961" s="12" t="str" cm="1">
        <f t="array" ref="B961">_xlfn.IFS(HR_Analytics[[#This Row],[Age]]&lt;=30,"Below 30",HR_Analytics[[#This Row],[Age]]&lt;=40,"30-40",HR_Analytics[[#This Row],[Age]]&lt;=60,"40-60")</f>
        <v>30-40</v>
      </c>
      <c r="C961" s="9" t="s">
        <v>17</v>
      </c>
      <c r="D961" s="9" t="s">
        <v>11</v>
      </c>
      <c r="E961" s="9" t="s">
        <v>19</v>
      </c>
      <c r="F961" s="3">
        <v>2</v>
      </c>
      <c r="G961" s="3" t="str" cm="1">
        <f t="array" ref="G961">_xlfn.IFS(HR_Analytics[[#This Row],[Distance From Home]]&lt;=5,"1-5",HR_Analytics[[#This Row],[Distance From Home]]&lt;=10,"5-10",HR_Analytics[[#This Row],[Distance From Home]]&lt;=15,"10-15",HR_Analytics[[#This Row],[Distance From Home]]&lt;=20,"15-20",HR_Analytics[[#This Row],[Distance From Home]]&gt;20,"Above 20")</f>
        <v>1-5</v>
      </c>
      <c r="H961" s="3">
        <v>3</v>
      </c>
      <c r="I961" s="9" t="str">
        <f>VLOOKUP(H961,Mapping!$J$2:$K$6,2,0)</f>
        <v>Bachelors</v>
      </c>
      <c r="J961" s="9" t="s">
        <v>13</v>
      </c>
      <c r="K961" s="3">
        <v>1346</v>
      </c>
      <c r="L961" s="3">
        <v>3</v>
      </c>
      <c r="M961" s="9" t="str">
        <f>VLOOKUP(L961,Mapping!$A$2:$B$5,2,0)</f>
        <v>Neutral</v>
      </c>
      <c r="N961" s="9" t="s">
        <v>20</v>
      </c>
      <c r="O961" s="3">
        <v>3</v>
      </c>
      <c r="P961" s="9" t="str">
        <f>VLOOKUP(O961,Mapping!$A$9:$B$12,2,0)</f>
        <v>High</v>
      </c>
      <c r="Q961" s="3">
        <v>2</v>
      </c>
      <c r="R961" s="9" t="str">
        <f>VLOOKUP(Q961,Mapping!$A$16:$B$20,2,0)</f>
        <v>Junior</v>
      </c>
      <c r="S961" s="9" t="s">
        <v>21</v>
      </c>
      <c r="T961" s="3">
        <v>4</v>
      </c>
      <c r="U961" s="9" t="str">
        <f>VLOOKUP(T961,Mapping!$E$9:$F$12,2,0)</f>
        <v>Satisfied</v>
      </c>
      <c r="V961" s="9" t="s">
        <v>16</v>
      </c>
      <c r="W961" s="5">
        <v>4661</v>
      </c>
      <c r="X961" s="3">
        <v>1</v>
      </c>
      <c r="Y961" s="9" t="s">
        <v>17</v>
      </c>
      <c r="Z961" s="4">
        <v>13</v>
      </c>
      <c r="AA961" s="24">
        <f>HR_Analytics[[#This Row],[Salary Hike]]/100</f>
        <v>0.13</v>
      </c>
      <c r="AB961" s="3">
        <v>3</v>
      </c>
      <c r="AC961" s="9" t="str">
        <f>VLOOKUP(AB961,Mapping!$E$2:$F$3,2,0)</f>
        <v>Excellent</v>
      </c>
      <c r="AD961" s="3">
        <v>3</v>
      </c>
      <c r="AE961" s="9" t="str">
        <f>VLOOKUP(AD961,Mapping!$E$16:$F$19,2,0)</f>
        <v>Neutral</v>
      </c>
      <c r="AF961" s="3">
        <v>0</v>
      </c>
      <c r="AG961" s="3">
        <v>9</v>
      </c>
      <c r="AH961" s="3" t="str" cm="1">
        <f t="array" ref="AH961">_xlfn.IFS(HR_Analytics[[#This Row],[Total Working Years]]&lt;=2,"0-2",HR_Analytics[[#This Row],[Total Working Years]]&lt;=5,"2-5",HR_Analytics[[#This Row],[Total Working Years]]&lt;=10,"5-10",HR_Analytics[[#This Row],[Total Working Years]]&lt;=20,"10-20",HR_Analytics[[#This Row],[Total Working Years]]&lt;=40,"20-40")</f>
        <v>5-10</v>
      </c>
      <c r="AI961" s="3">
        <v>4</v>
      </c>
      <c r="AJ961" s="3">
        <v>3</v>
      </c>
      <c r="AK961" s="9" t="str">
        <f>VLOOKUP(AJ961,Mapping!$J$10:$K$13,2,0)</f>
        <v>Better</v>
      </c>
      <c r="AL961" s="3">
        <v>9</v>
      </c>
      <c r="AM961" s="3" t="str" cm="1">
        <f t="array" ref="AM961">_xlfn.IFS(HR_Analytics[[#This Row],[Years At Company]]&lt;=2,"0-2",HR_Analytics[[#This Row],[Years At Company]]&lt;=5,"2-5",HR_Analytics[[#This Row],[Years At Company]]&lt;=10,"5-10",HR_Analytics[[#This Row],[Years At Company]]&lt;=20,"10-20",HR_Analytics[[#This Row],[Years At Company]]&lt;=40,"20-40")</f>
        <v>5-10</v>
      </c>
      <c r="AN961" s="3">
        <v>8</v>
      </c>
      <c r="AO961" s="3" t="str" cm="1">
        <f t="array" ref="AO961">_xlfn.IFS(HR_Analytics[[#This Row],[Years In Current Role]]&lt;=2,"0-2",HR_Analytics[[#This Row],[Years In Current Role]]&lt;=5,"2-5",HR_Analytics[[#This Row],[Years In Current Role]]&lt;=10,"5-10",HR_Analytics[[#This Row],[Years In Current Role]]&lt;=15,"10-15",HR_Analytics[[#This Row],[Years In Current Role]]&gt;15,"Above 15")</f>
        <v>5-10</v>
      </c>
      <c r="AP961" s="3">
        <v>8</v>
      </c>
      <c r="AQ961" s="14" t="str" cm="1">
        <f t="array" ref="AQ961">_xlfn.IFS(HR_Analytics[[#This Row],[Years Since Last Promotion]]&lt;=2,"0-2",HR_Analytics[[#This Row],[Years Since Last Promotion]]&lt;=5,"2-5",HR_Analytics[[#This Row],[Years Since Last Promotion]]&lt;=10,"5-10",HR_Analytics[[#This Row],[Years Since Last Promotion]]&lt;=15,"10-15")</f>
        <v>5-10</v>
      </c>
      <c r="AR961" s="14">
        <v>8</v>
      </c>
      <c r="AS961" s="3" t="str" cm="1">
        <f t="array" ref="AS9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62" spans="1:45" x14ac:dyDescent="0.25">
      <c r="A962" s="12">
        <v>41</v>
      </c>
      <c r="B962" s="12" t="str" cm="1">
        <f t="array" ref="B962">_xlfn.IFS(HR_Analytics[[#This Row],[Age]]&lt;=30,"Below 30",HR_Analytics[[#This Row],[Age]]&lt;=40,"30-40",HR_Analytics[[#This Row],[Age]]&lt;=60,"40-60")</f>
        <v>40-60</v>
      </c>
      <c r="C962" s="9" t="s">
        <v>17</v>
      </c>
      <c r="D962" s="9" t="s">
        <v>18</v>
      </c>
      <c r="E962" s="9" t="s">
        <v>12</v>
      </c>
      <c r="F962" s="3">
        <v>1</v>
      </c>
      <c r="G962" s="3" t="str" cm="1">
        <f t="array" ref="G962">_xlfn.IFS(HR_Analytics[[#This Row],[Distance From Home]]&lt;=5,"1-5",HR_Analytics[[#This Row],[Distance From Home]]&lt;=10,"5-10",HR_Analytics[[#This Row],[Distance From Home]]&lt;=15,"10-15",HR_Analytics[[#This Row],[Distance From Home]]&lt;=20,"15-20",HR_Analytics[[#This Row],[Distance From Home]]&gt;20,"Above 20")</f>
        <v>1-5</v>
      </c>
      <c r="H962" s="3">
        <v>3</v>
      </c>
      <c r="I962" s="9" t="str">
        <f>VLOOKUP(H962,Mapping!$J$2:$K$6,2,0)</f>
        <v>Bachelors</v>
      </c>
      <c r="J962" s="9" t="s">
        <v>33</v>
      </c>
      <c r="K962" s="3">
        <v>1349</v>
      </c>
      <c r="L962" s="3">
        <v>3</v>
      </c>
      <c r="M962" s="9" t="str">
        <f>VLOOKUP(L962,Mapping!$A$2:$B$5,2,0)</f>
        <v>Neutral</v>
      </c>
      <c r="N962" s="9" t="s">
        <v>14</v>
      </c>
      <c r="O962" s="3">
        <v>3</v>
      </c>
      <c r="P962" s="9" t="str">
        <f>VLOOKUP(O962,Mapping!$A$9:$B$12,2,0)</f>
        <v>High</v>
      </c>
      <c r="Q962" s="3">
        <v>2</v>
      </c>
      <c r="R962" s="9" t="str">
        <f>VLOOKUP(Q962,Mapping!$A$16:$B$20,2,0)</f>
        <v>Junior</v>
      </c>
      <c r="S962" s="9" t="s">
        <v>15</v>
      </c>
      <c r="T962" s="3">
        <v>1</v>
      </c>
      <c r="U962" s="9" t="str">
        <f>VLOOKUP(T962,Mapping!$E$9:$F$12,2,0)</f>
        <v>Very Dissatisfied</v>
      </c>
      <c r="V962" s="9" t="s">
        <v>26</v>
      </c>
      <c r="W962" s="5">
        <v>4103</v>
      </c>
      <c r="X962" s="3">
        <v>0</v>
      </c>
      <c r="Y962" s="9" t="s">
        <v>17</v>
      </c>
      <c r="Z962" s="4">
        <v>17</v>
      </c>
      <c r="AA962" s="24">
        <f>HR_Analytics[[#This Row],[Salary Hike]]/100</f>
        <v>0.17</v>
      </c>
      <c r="AB962" s="3">
        <v>3</v>
      </c>
      <c r="AC962" s="9" t="str">
        <f>VLOOKUP(AB962,Mapping!$E$2:$F$3,2,0)</f>
        <v>Excellent</v>
      </c>
      <c r="AD962" s="3">
        <v>4</v>
      </c>
      <c r="AE962" s="9" t="str">
        <f>VLOOKUP(AD962,Mapping!$E$16:$F$19,2,0)</f>
        <v>Satisfied</v>
      </c>
      <c r="AF962" s="3">
        <v>1</v>
      </c>
      <c r="AG962" s="3">
        <v>10</v>
      </c>
      <c r="AH962" s="3" t="str" cm="1">
        <f t="array" ref="AH962">_xlfn.IFS(HR_Analytics[[#This Row],[Total Working Years]]&lt;=2,"0-2",HR_Analytics[[#This Row],[Total Working Years]]&lt;=5,"2-5",HR_Analytics[[#This Row],[Total Working Years]]&lt;=10,"5-10",HR_Analytics[[#This Row],[Total Working Years]]&lt;=20,"10-20",HR_Analytics[[#This Row],[Total Working Years]]&lt;=40,"20-40")</f>
        <v>5-10</v>
      </c>
      <c r="AI962" s="3">
        <v>2</v>
      </c>
      <c r="AJ962" s="3">
        <v>3</v>
      </c>
      <c r="AK962" s="9" t="str">
        <f>VLOOKUP(AJ962,Mapping!$J$10:$K$13,2,0)</f>
        <v>Better</v>
      </c>
      <c r="AL962" s="3">
        <v>9</v>
      </c>
      <c r="AM962" s="3" t="str" cm="1">
        <f t="array" ref="AM962">_xlfn.IFS(HR_Analytics[[#This Row],[Years At Company]]&lt;=2,"0-2",HR_Analytics[[#This Row],[Years At Company]]&lt;=5,"2-5",HR_Analytics[[#This Row],[Years At Company]]&lt;=10,"5-10",HR_Analytics[[#This Row],[Years At Company]]&lt;=20,"10-20",HR_Analytics[[#This Row],[Years At Company]]&lt;=40,"20-40")</f>
        <v>5-10</v>
      </c>
      <c r="AN962" s="3">
        <v>3</v>
      </c>
      <c r="AO962" s="3" t="str" cm="1">
        <f t="array" ref="AO962">_xlfn.IFS(HR_Analytics[[#This Row],[Years In Current Role]]&lt;=2,"0-2",HR_Analytics[[#This Row],[Years In Current Role]]&lt;=5,"2-5",HR_Analytics[[#This Row],[Years In Current Role]]&lt;=10,"5-10",HR_Analytics[[#This Row],[Years In Current Role]]&lt;=15,"10-15",HR_Analytics[[#This Row],[Years In Current Role]]&gt;15,"Above 15")</f>
        <v>2-5</v>
      </c>
      <c r="AP962" s="3">
        <v>1</v>
      </c>
      <c r="AQ962" s="14" t="str" cm="1">
        <f t="array" ref="AQ962">_xlfn.IFS(HR_Analytics[[#This Row],[Years Since Last Promotion]]&lt;=2,"0-2",HR_Analytics[[#This Row],[Years Since Last Promotion]]&lt;=5,"2-5",HR_Analytics[[#This Row],[Years Since Last Promotion]]&lt;=10,"5-10",HR_Analytics[[#This Row],[Years Since Last Promotion]]&lt;=15,"10-15")</f>
        <v>0-2</v>
      </c>
      <c r="AR962" s="14">
        <v>7</v>
      </c>
      <c r="AS962" s="3" t="str" cm="1">
        <f t="array" ref="AS9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63" spans="1:45" x14ac:dyDescent="0.25">
      <c r="A963" s="12">
        <v>35</v>
      </c>
      <c r="B963" s="12" t="str" cm="1">
        <f t="array" ref="B963">_xlfn.IFS(HR_Analytics[[#This Row],[Age]]&lt;=30,"Below 30",HR_Analytics[[#This Row],[Age]]&lt;=40,"30-40",HR_Analytics[[#This Row],[Age]]&lt;=60,"40-60")</f>
        <v>30-40</v>
      </c>
      <c r="C963" s="9" t="s">
        <v>17</v>
      </c>
      <c r="D963" s="9" t="s">
        <v>18</v>
      </c>
      <c r="E963" s="9" t="s">
        <v>19</v>
      </c>
      <c r="F963" s="3">
        <v>4</v>
      </c>
      <c r="G963" s="3" t="str" cm="1">
        <f t="array" ref="G963">_xlfn.IFS(HR_Analytics[[#This Row],[Distance From Home]]&lt;=5,"1-5",HR_Analytics[[#This Row],[Distance From Home]]&lt;=10,"5-10",HR_Analytics[[#This Row],[Distance From Home]]&lt;=15,"10-15",HR_Analytics[[#This Row],[Distance From Home]]&lt;=20,"15-20",HR_Analytics[[#This Row],[Distance From Home]]&gt;20,"Above 20")</f>
        <v>1-5</v>
      </c>
      <c r="H963" s="3">
        <v>4</v>
      </c>
      <c r="I963" s="9" t="str">
        <f>VLOOKUP(H963,Mapping!$J$2:$K$6,2,0)</f>
        <v>Masters</v>
      </c>
      <c r="J963" s="9" t="s">
        <v>13</v>
      </c>
      <c r="K963" s="3">
        <v>1350</v>
      </c>
      <c r="L963" s="3">
        <v>3</v>
      </c>
      <c r="M963" s="9" t="str">
        <f>VLOOKUP(L963,Mapping!$A$2:$B$5,2,0)</f>
        <v>Neutral</v>
      </c>
      <c r="N963" s="9" t="s">
        <v>20</v>
      </c>
      <c r="O963" s="3">
        <v>3</v>
      </c>
      <c r="P963" s="9" t="str">
        <f>VLOOKUP(O963,Mapping!$A$9:$B$12,2,0)</f>
        <v>High</v>
      </c>
      <c r="Q963" s="3">
        <v>2</v>
      </c>
      <c r="R963" s="9" t="str">
        <f>VLOOKUP(Q963,Mapping!$A$16:$B$20,2,0)</f>
        <v>Junior</v>
      </c>
      <c r="S963" s="9" t="s">
        <v>21</v>
      </c>
      <c r="T963" s="3">
        <v>3</v>
      </c>
      <c r="U963" s="9" t="str">
        <f>VLOOKUP(T963,Mapping!$E$9:$F$12,2,0)</f>
        <v>Neutral</v>
      </c>
      <c r="V963" s="9" t="s">
        <v>16</v>
      </c>
      <c r="W963" s="5">
        <v>4249</v>
      </c>
      <c r="X963" s="3">
        <v>1</v>
      </c>
      <c r="Y963" s="9" t="s">
        <v>10</v>
      </c>
      <c r="Z963" s="4">
        <v>11</v>
      </c>
      <c r="AA963" s="24">
        <f>HR_Analytics[[#This Row],[Salary Hike]]/100</f>
        <v>0.11</v>
      </c>
      <c r="AB963" s="3">
        <v>3</v>
      </c>
      <c r="AC963" s="9" t="str">
        <f>VLOOKUP(AB963,Mapping!$E$2:$F$3,2,0)</f>
        <v>Excellent</v>
      </c>
      <c r="AD963" s="3">
        <v>2</v>
      </c>
      <c r="AE963" s="9" t="str">
        <f>VLOOKUP(AD963,Mapping!$E$16:$F$19,2,0)</f>
        <v>Dissatisfied</v>
      </c>
      <c r="AF963" s="3">
        <v>0</v>
      </c>
      <c r="AG963" s="3">
        <v>9</v>
      </c>
      <c r="AH963" s="3" t="str" cm="1">
        <f t="array" ref="AH963">_xlfn.IFS(HR_Analytics[[#This Row],[Total Working Years]]&lt;=2,"0-2",HR_Analytics[[#This Row],[Total Working Years]]&lt;=5,"2-5",HR_Analytics[[#This Row],[Total Working Years]]&lt;=10,"5-10",HR_Analytics[[#This Row],[Total Working Years]]&lt;=20,"10-20",HR_Analytics[[#This Row],[Total Working Years]]&lt;=40,"20-40")</f>
        <v>5-10</v>
      </c>
      <c r="AI963" s="3">
        <v>3</v>
      </c>
      <c r="AJ963" s="3">
        <v>3</v>
      </c>
      <c r="AK963" s="9" t="str">
        <f>VLOOKUP(AJ963,Mapping!$J$10:$K$13,2,0)</f>
        <v>Better</v>
      </c>
      <c r="AL963" s="3">
        <v>9</v>
      </c>
      <c r="AM963" s="3" t="str" cm="1">
        <f t="array" ref="AM963">_xlfn.IFS(HR_Analytics[[#This Row],[Years At Company]]&lt;=2,"0-2",HR_Analytics[[#This Row],[Years At Company]]&lt;=5,"2-5",HR_Analytics[[#This Row],[Years At Company]]&lt;=10,"5-10",HR_Analytics[[#This Row],[Years At Company]]&lt;=20,"10-20",HR_Analytics[[#This Row],[Years At Company]]&lt;=40,"20-40")</f>
        <v>5-10</v>
      </c>
      <c r="AN963" s="3">
        <v>6</v>
      </c>
      <c r="AO963" s="3" t="str" cm="1">
        <f t="array" ref="AO963">_xlfn.IFS(HR_Analytics[[#This Row],[Years In Current Role]]&lt;=2,"0-2",HR_Analytics[[#This Row],[Years In Current Role]]&lt;=5,"2-5",HR_Analytics[[#This Row],[Years In Current Role]]&lt;=10,"5-10",HR_Analytics[[#This Row],[Years In Current Role]]&lt;=15,"10-15",HR_Analytics[[#This Row],[Years In Current Role]]&gt;15,"Above 15")</f>
        <v>5-10</v>
      </c>
      <c r="AP963" s="3">
        <v>1</v>
      </c>
      <c r="AQ963" s="14" t="str" cm="1">
        <f t="array" ref="AQ963">_xlfn.IFS(HR_Analytics[[#This Row],[Years Since Last Promotion]]&lt;=2,"0-2",HR_Analytics[[#This Row],[Years Since Last Promotion]]&lt;=5,"2-5",HR_Analytics[[#This Row],[Years Since Last Promotion]]&lt;=10,"5-10",HR_Analytics[[#This Row],[Years Since Last Promotion]]&lt;=15,"10-15")</f>
        <v>0-2</v>
      </c>
      <c r="AR963" s="14">
        <v>1</v>
      </c>
      <c r="AS963" s="3" t="str" cm="1">
        <f t="array" ref="AS9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64" spans="1:45" x14ac:dyDescent="0.25">
      <c r="A964" s="12">
        <v>51</v>
      </c>
      <c r="B964" s="12" t="str" cm="1">
        <f t="array" ref="B964">_xlfn.IFS(HR_Analytics[[#This Row],[Age]]&lt;=30,"Below 30",HR_Analytics[[#This Row],[Age]]&lt;=40,"30-40",HR_Analytics[[#This Row],[Age]]&lt;=60,"40-60")</f>
        <v>40-60</v>
      </c>
      <c r="C964" s="9" t="s">
        <v>17</v>
      </c>
      <c r="D964" s="9" t="s">
        <v>11</v>
      </c>
      <c r="E964" s="9" t="s">
        <v>35</v>
      </c>
      <c r="F964" s="3">
        <v>5</v>
      </c>
      <c r="G964" s="3" t="str" cm="1">
        <f t="array" ref="G964">_xlfn.IFS(HR_Analytics[[#This Row],[Distance From Home]]&lt;=5,"1-5",HR_Analytics[[#This Row],[Distance From Home]]&lt;=10,"5-10",HR_Analytics[[#This Row],[Distance From Home]]&lt;=15,"10-15",HR_Analytics[[#This Row],[Distance From Home]]&lt;=20,"15-20",HR_Analytics[[#This Row],[Distance From Home]]&gt;20,"Above 20")</f>
        <v>1-5</v>
      </c>
      <c r="H964" s="3">
        <v>3</v>
      </c>
      <c r="I964" s="9" t="str">
        <f>VLOOKUP(H964,Mapping!$J$2:$K$6,2,0)</f>
        <v>Bachelors</v>
      </c>
      <c r="J964" s="9" t="s">
        <v>13</v>
      </c>
      <c r="K964" s="3">
        <v>1352</v>
      </c>
      <c r="L964" s="3">
        <v>3</v>
      </c>
      <c r="M964" s="9" t="str">
        <f>VLOOKUP(L964,Mapping!$A$2:$B$5,2,0)</f>
        <v>Neutral</v>
      </c>
      <c r="N964" s="9" t="s">
        <v>20</v>
      </c>
      <c r="O964" s="3">
        <v>3</v>
      </c>
      <c r="P964" s="9" t="str">
        <f>VLOOKUP(O964,Mapping!$A$9:$B$12,2,0)</f>
        <v>High</v>
      </c>
      <c r="Q964" s="3">
        <v>4</v>
      </c>
      <c r="R964" s="9" t="str">
        <f>VLOOKUP(Q964,Mapping!$A$16:$B$20,2,0)</f>
        <v>Senior</v>
      </c>
      <c r="S964" s="9" t="s">
        <v>30</v>
      </c>
      <c r="T964" s="3">
        <v>2</v>
      </c>
      <c r="U964" s="9" t="str">
        <f>VLOOKUP(T964,Mapping!$E$9:$F$12,2,0)</f>
        <v>Dissatisfied</v>
      </c>
      <c r="V964" s="9" t="s">
        <v>26</v>
      </c>
      <c r="W964" s="5">
        <v>14026</v>
      </c>
      <c r="X964" s="3">
        <v>1</v>
      </c>
      <c r="Y964" s="9" t="s">
        <v>10</v>
      </c>
      <c r="Z964" s="4">
        <v>11</v>
      </c>
      <c r="AA964" s="24">
        <f>HR_Analytics[[#This Row],[Salary Hike]]/100</f>
        <v>0.11</v>
      </c>
      <c r="AB964" s="3">
        <v>3</v>
      </c>
      <c r="AC964" s="9" t="str">
        <f>VLOOKUP(AB964,Mapping!$E$2:$F$3,2,0)</f>
        <v>Excellent</v>
      </c>
      <c r="AD964" s="3">
        <v>2</v>
      </c>
      <c r="AE964" s="9" t="str">
        <f>VLOOKUP(AD964,Mapping!$E$16:$F$19,2,0)</f>
        <v>Dissatisfied</v>
      </c>
      <c r="AF964" s="3">
        <v>1</v>
      </c>
      <c r="AG964" s="3">
        <v>33</v>
      </c>
      <c r="AH964" s="3" t="str" cm="1">
        <f t="array" ref="AH964">_xlfn.IFS(HR_Analytics[[#This Row],[Total Working Years]]&lt;=2,"0-2",HR_Analytics[[#This Row],[Total Working Years]]&lt;=5,"2-5",HR_Analytics[[#This Row],[Total Working Years]]&lt;=10,"5-10",HR_Analytics[[#This Row],[Total Working Years]]&lt;=20,"10-20",HR_Analytics[[#This Row],[Total Working Years]]&lt;=40,"20-40")</f>
        <v>20-40</v>
      </c>
      <c r="AI964" s="3">
        <v>2</v>
      </c>
      <c r="AJ964" s="3">
        <v>3</v>
      </c>
      <c r="AK964" s="9" t="str">
        <f>VLOOKUP(AJ964,Mapping!$J$10:$K$13,2,0)</f>
        <v>Better</v>
      </c>
      <c r="AL964" s="3">
        <v>33</v>
      </c>
      <c r="AM964" s="3" t="str" cm="1">
        <f t="array" ref="AM964">_xlfn.IFS(HR_Analytics[[#This Row],[Years At Company]]&lt;=2,"0-2",HR_Analytics[[#This Row],[Years At Company]]&lt;=5,"2-5",HR_Analytics[[#This Row],[Years At Company]]&lt;=10,"5-10",HR_Analytics[[#This Row],[Years At Company]]&lt;=20,"10-20",HR_Analytics[[#This Row],[Years At Company]]&lt;=40,"20-40")</f>
        <v>20-40</v>
      </c>
      <c r="AN964" s="3">
        <v>9</v>
      </c>
      <c r="AO964" s="3" t="str" cm="1">
        <f t="array" ref="AO964">_xlfn.IFS(HR_Analytics[[#This Row],[Years In Current Role]]&lt;=2,"0-2",HR_Analytics[[#This Row],[Years In Current Role]]&lt;=5,"2-5",HR_Analytics[[#This Row],[Years In Current Role]]&lt;=10,"5-10",HR_Analytics[[#This Row],[Years In Current Role]]&lt;=15,"10-15",HR_Analytics[[#This Row],[Years In Current Role]]&gt;15,"Above 15")</f>
        <v>5-10</v>
      </c>
      <c r="AP964" s="3">
        <v>0</v>
      </c>
      <c r="AQ964" s="14" t="str" cm="1">
        <f t="array" ref="AQ964">_xlfn.IFS(HR_Analytics[[#This Row],[Years Since Last Promotion]]&lt;=2,"0-2",HR_Analytics[[#This Row],[Years Since Last Promotion]]&lt;=5,"2-5",HR_Analytics[[#This Row],[Years Since Last Promotion]]&lt;=10,"5-10",HR_Analytics[[#This Row],[Years Since Last Promotion]]&lt;=15,"10-15")</f>
        <v>0-2</v>
      </c>
      <c r="AR964" s="14">
        <v>10</v>
      </c>
      <c r="AS964" s="3" t="str" cm="1">
        <f t="array" ref="AS9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65" spans="1:45" x14ac:dyDescent="0.25">
      <c r="A965" s="12">
        <v>38</v>
      </c>
      <c r="B965" s="12" t="str" cm="1">
        <f t="array" ref="B965">_xlfn.IFS(HR_Analytics[[#This Row],[Age]]&lt;=30,"Below 30",HR_Analytics[[#This Row],[Age]]&lt;=40,"30-40",HR_Analytics[[#This Row],[Age]]&lt;=60,"40-60")</f>
        <v>30-40</v>
      </c>
      <c r="C965" s="9" t="s">
        <v>17</v>
      </c>
      <c r="D965" s="9" t="s">
        <v>11</v>
      </c>
      <c r="E965" s="9" t="s">
        <v>12</v>
      </c>
      <c r="F965" s="3">
        <v>2</v>
      </c>
      <c r="G965" s="3" t="str" cm="1">
        <f t="array" ref="G965">_xlfn.IFS(HR_Analytics[[#This Row],[Distance From Home]]&lt;=5,"1-5",HR_Analytics[[#This Row],[Distance From Home]]&lt;=10,"5-10",HR_Analytics[[#This Row],[Distance From Home]]&lt;=15,"10-15",HR_Analytics[[#This Row],[Distance From Home]]&lt;=20,"15-20",HR_Analytics[[#This Row],[Distance From Home]]&gt;20,"Above 20")</f>
        <v>1-5</v>
      </c>
      <c r="H965" s="3">
        <v>2</v>
      </c>
      <c r="I965" s="9" t="str">
        <f>VLOOKUP(H965,Mapping!$J$2:$K$6,2,0)</f>
        <v>College</v>
      </c>
      <c r="J965" s="9" t="s">
        <v>13</v>
      </c>
      <c r="K965" s="3">
        <v>1355</v>
      </c>
      <c r="L965" s="3">
        <v>2</v>
      </c>
      <c r="M965" s="9" t="str">
        <f>VLOOKUP(L965,Mapping!$A$2:$B$5,2,0)</f>
        <v>Dissatisfied</v>
      </c>
      <c r="N965" s="9" t="s">
        <v>14</v>
      </c>
      <c r="O965" s="3">
        <v>3</v>
      </c>
      <c r="P965" s="9" t="str">
        <f>VLOOKUP(O965,Mapping!$A$9:$B$12,2,0)</f>
        <v>High</v>
      </c>
      <c r="Q965" s="3">
        <v>2</v>
      </c>
      <c r="R965" s="9" t="str">
        <f>VLOOKUP(Q965,Mapping!$A$16:$B$20,2,0)</f>
        <v>Junior</v>
      </c>
      <c r="S965" s="9" t="s">
        <v>15</v>
      </c>
      <c r="T965" s="3">
        <v>1</v>
      </c>
      <c r="U965" s="9" t="str">
        <f>VLOOKUP(T965,Mapping!$E$9:$F$12,2,0)</f>
        <v>Very Dissatisfied</v>
      </c>
      <c r="V965" s="9" t="s">
        <v>26</v>
      </c>
      <c r="W965" s="5">
        <v>6893</v>
      </c>
      <c r="X965" s="3">
        <v>3</v>
      </c>
      <c r="Y965" s="9" t="s">
        <v>17</v>
      </c>
      <c r="Z965" s="4">
        <v>15</v>
      </c>
      <c r="AA965" s="24">
        <f>HR_Analytics[[#This Row],[Salary Hike]]/100</f>
        <v>0.15</v>
      </c>
      <c r="AB965" s="3">
        <v>3</v>
      </c>
      <c r="AC965" s="9" t="str">
        <f>VLOOKUP(AB965,Mapping!$E$2:$F$3,2,0)</f>
        <v>Excellent</v>
      </c>
      <c r="AD965" s="3">
        <v>4</v>
      </c>
      <c r="AE965" s="9" t="str">
        <f>VLOOKUP(AD965,Mapping!$E$16:$F$19,2,0)</f>
        <v>Satisfied</v>
      </c>
      <c r="AF965" s="3">
        <v>1</v>
      </c>
      <c r="AG965" s="3">
        <v>11</v>
      </c>
      <c r="AH965" s="3" t="str" cm="1">
        <f t="array" ref="AH965">_xlfn.IFS(HR_Analytics[[#This Row],[Total Working Years]]&lt;=2,"0-2",HR_Analytics[[#This Row],[Total Working Years]]&lt;=5,"2-5",HR_Analytics[[#This Row],[Total Working Years]]&lt;=10,"5-10",HR_Analytics[[#This Row],[Total Working Years]]&lt;=20,"10-20",HR_Analytics[[#This Row],[Total Working Years]]&lt;=40,"20-40")</f>
        <v>10-20</v>
      </c>
      <c r="AI965" s="3">
        <v>3</v>
      </c>
      <c r="AJ965" s="3">
        <v>3</v>
      </c>
      <c r="AK965" s="9" t="str">
        <f>VLOOKUP(AJ965,Mapping!$J$10:$K$13,2,0)</f>
        <v>Better</v>
      </c>
      <c r="AL965" s="3">
        <v>7</v>
      </c>
      <c r="AM965" s="3" t="str" cm="1">
        <f t="array" ref="AM965">_xlfn.IFS(HR_Analytics[[#This Row],[Years At Company]]&lt;=2,"0-2",HR_Analytics[[#This Row],[Years At Company]]&lt;=5,"2-5",HR_Analytics[[#This Row],[Years At Company]]&lt;=10,"5-10",HR_Analytics[[#This Row],[Years At Company]]&lt;=20,"10-20",HR_Analytics[[#This Row],[Years At Company]]&lt;=40,"20-40")</f>
        <v>5-10</v>
      </c>
      <c r="AN965" s="3">
        <v>7</v>
      </c>
      <c r="AO965" s="3" t="str" cm="1">
        <f t="array" ref="AO965">_xlfn.IFS(HR_Analytics[[#This Row],[Years In Current Role]]&lt;=2,"0-2",HR_Analytics[[#This Row],[Years In Current Role]]&lt;=5,"2-5",HR_Analytics[[#This Row],[Years In Current Role]]&lt;=10,"5-10",HR_Analytics[[#This Row],[Years In Current Role]]&lt;=15,"10-15",HR_Analytics[[#This Row],[Years In Current Role]]&gt;15,"Above 15")</f>
        <v>5-10</v>
      </c>
      <c r="AP965" s="3">
        <v>1</v>
      </c>
      <c r="AQ965" s="14" t="str" cm="1">
        <f t="array" ref="AQ965">_xlfn.IFS(HR_Analytics[[#This Row],[Years Since Last Promotion]]&lt;=2,"0-2",HR_Analytics[[#This Row],[Years Since Last Promotion]]&lt;=5,"2-5",HR_Analytics[[#This Row],[Years Since Last Promotion]]&lt;=10,"5-10",HR_Analytics[[#This Row],[Years Since Last Promotion]]&lt;=15,"10-15")</f>
        <v>0-2</v>
      </c>
      <c r="AR965" s="14">
        <v>7</v>
      </c>
      <c r="AS965" s="3" t="str" cm="1">
        <f t="array" ref="AS9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66" spans="1:45" x14ac:dyDescent="0.25">
      <c r="A966" s="12">
        <v>34</v>
      </c>
      <c r="B966" s="12" t="str" cm="1">
        <f t="array" ref="B966">_xlfn.IFS(HR_Analytics[[#This Row],[Age]]&lt;=30,"Below 30",HR_Analytics[[#This Row],[Age]]&lt;=40,"30-40",HR_Analytics[[#This Row],[Age]]&lt;=60,"40-60")</f>
        <v>30-40</v>
      </c>
      <c r="C966" s="9" t="s">
        <v>17</v>
      </c>
      <c r="D966" s="9" t="s">
        <v>11</v>
      </c>
      <c r="E966" s="9" t="s">
        <v>12</v>
      </c>
      <c r="F966" s="3">
        <v>15</v>
      </c>
      <c r="G966" s="3" t="str" cm="1">
        <f t="array" ref="G966">_xlfn.IFS(HR_Analytics[[#This Row],[Distance From Home]]&lt;=5,"1-5",HR_Analytics[[#This Row],[Distance From Home]]&lt;=10,"5-10",HR_Analytics[[#This Row],[Distance From Home]]&lt;=15,"10-15",HR_Analytics[[#This Row],[Distance From Home]]&lt;=20,"15-20",HR_Analytics[[#This Row],[Distance From Home]]&gt;20,"Above 20")</f>
        <v>10-15</v>
      </c>
      <c r="H966" s="3">
        <v>2</v>
      </c>
      <c r="I966" s="9" t="str">
        <f>VLOOKUP(H966,Mapping!$J$2:$K$6,2,0)</f>
        <v>College</v>
      </c>
      <c r="J966" s="9" t="s">
        <v>25</v>
      </c>
      <c r="K966" s="3">
        <v>1356</v>
      </c>
      <c r="L966" s="3">
        <v>3</v>
      </c>
      <c r="M966" s="9" t="str">
        <f>VLOOKUP(L966,Mapping!$A$2:$B$5,2,0)</f>
        <v>Neutral</v>
      </c>
      <c r="N966" s="9" t="s">
        <v>14</v>
      </c>
      <c r="O966" s="3">
        <v>3</v>
      </c>
      <c r="P966" s="9" t="str">
        <f>VLOOKUP(O966,Mapping!$A$9:$B$12,2,0)</f>
        <v>High</v>
      </c>
      <c r="Q966" s="3">
        <v>2</v>
      </c>
      <c r="R966" s="9" t="str">
        <f>VLOOKUP(Q966,Mapping!$A$16:$B$20,2,0)</f>
        <v>Junior</v>
      </c>
      <c r="S966" s="9" t="s">
        <v>15</v>
      </c>
      <c r="T966" s="3">
        <v>1</v>
      </c>
      <c r="U966" s="9" t="str">
        <f>VLOOKUP(T966,Mapping!$E$9:$F$12,2,0)</f>
        <v>Very Dissatisfied</v>
      </c>
      <c r="V966" s="9" t="s">
        <v>16</v>
      </c>
      <c r="W966" s="5">
        <v>6125</v>
      </c>
      <c r="X966" s="3">
        <v>1</v>
      </c>
      <c r="Y966" s="9" t="s">
        <v>17</v>
      </c>
      <c r="Z966" s="4">
        <v>12</v>
      </c>
      <c r="AA966" s="24">
        <f>HR_Analytics[[#This Row],[Salary Hike]]/100</f>
        <v>0.12</v>
      </c>
      <c r="AB966" s="3">
        <v>3</v>
      </c>
      <c r="AC966" s="9" t="str">
        <f>VLOOKUP(AB966,Mapping!$E$2:$F$3,2,0)</f>
        <v>Excellent</v>
      </c>
      <c r="AD966" s="3">
        <v>4</v>
      </c>
      <c r="AE966" s="9" t="str">
        <f>VLOOKUP(AD966,Mapping!$E$16:$F$19,2,0)</f>
        <v>Satisfied</v>
      </c>
      <c r="AF966" s="3">
        <v>0</v>
      </c>
      <c r="AG966" s="3">
        <v>10</v>
      </c>
      <c r="AH966" s="3" t="str" cm="1">
        <f t="array" ref="AH966">_xlfn.IFS(HR_Analytics[[#This Row],[Total Working Years]]&lt;=2,"0-2",HR_Analytics[[#This Row],[Total Working Years]]&lt;=5,"2-5",HR_Analytics[[#This Row],[Total Working Years]]&lt;=10,"5-10",HR_Analytics[[#This Row],[Total Working Years]]&lt;=20,"10-20",HR_Analytics[[#This Row],[Total Working Years]]&lt;=40,"20-40")</f>
        <v>5-10</v>
      </c>
      <c r="AI966" s="3">
        <v>6</v>
      </c>
      <c r="AJ966" s="3">
        <v>4</v>
      </c>
      <c r="AK966" s="9" t="str">
        <f>VLOOKUP(AJ966,Mapping!$J$10:$K$13,2,0)</f>
        <v>Best</v>
      </c>
      <c r="AL966" s="3">
        <v>10</v>
      </c>
      <c r="AM966" s="3" t="str" cm="1">
        <f t="array" ref="AM966">_xlfn.IFS(HR_Analytics[[#This Row],[Years At Company]]&lt;=2,"0-2",HR_Analytics[[#This Row],[Years At Company]]&lt;=5,"2-5",HR_Analytics[[#This Row],[Years At Company]]&lt;=10,"5-10",HR_Analytics[[#This Row],[Years At Company]]&lt;=20,"10-20",HR_Analytics[[#This Row],[Years At Company]]&lt;=40,"20-40")</f>
        <v>5-10</v>
      </c>
      <c r="AN966" s="3">
        <v>8</v>
      </c>
      <c r="AO966" s="3" t="str" cm="1">
        <f t="array" ref="AO966">_xlfn.IFS(HR_Analytics[[#This Row],[Years In Current Role]]&lt;=2,"0-2",HR_Analytics[[#This Row],[Years In Current Role]]&lt;=5,"2-5",HR_Analytics[[#This Row],[Years In Current Role]]&lt;=10,"5-10",HR_Analytics[[#This Row],[Years In Current Role]]&lt;=15,"10-15",HR_Analytics[[#This Row],[Years In Current Role]]&gt;15,"Above 15")</f>
        <v>5-10</v>
      </c>
      <c r="AP966" s="3">
        <v>9</v>
      </c>
      <c r="AQ966" s="14" t="str" cm="1">
        <f t="array" ref="AQ966">_xlfn.IFS(HR_Analytics[[#This Row],[Years Since Last Promotion]]&lt;=2,"0-2",HR_Analytics[[#This Row],[Years Since Last Promotion]]&lt;=5,"2-5",HR_Analytics[[#This Row],[Years Since Last Promotion]]&lt;=10,"5-10",HR_Analytics[[#This Row],[Years Since Last Promotion]]&lt;=15,"10-15")</f>
        <v>5-10</v>
      </c>
      <c r="AR966" s="14">
        <v>6</v>
      </c>
      <c r="AS966" s="3" t="str" cm="1">
        <f t="array" ref="AS9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67" spans="1:45" x14ac:dyDescent="0.25">
      <c r="A967" s="12">
        <v>25</v>
      </c>
      <c r="B967" s="12" t="str" cm="1">
        <f t="array" ref="B967">_xlfn.IFS(HR_Analytics[[#This Row],[Age]]&lt;=30,"Below 30",HR_Analytics[[#This Row],[Age]]&lt;=40,"30-40",HR_Analytics[[#This Row],[Age]]&lt;=60,"40-60")</f>
        <v>Below 30</v>
      </c>
      <c r="C967" s="9" t="s">
        <v>17</v>
      </c>
      <c r="D967" s="9" t="s">
        <v>11</v>
      </c>
      <c r="E967" s="9" t="s">
        <v>19</v>
      </c>
      <c r="F967" s="3">
        <v>19</v>
      </c>
      <c r="G967" s="3" t="str" cm="1">
        <f t="array" ref="G967">_xlfn.IFS(HR_Analytics[[#This Row],[Distance From Home]]&lt;=5,"1-5",HR_Analytics[[#This Row],[Distance From Home]]&lt;=10,"5-10",HR_Analytics[[#This Row],[Distance From Home]]&lt;=15,"10-15",HR_Analytics[[#This Row],[Distance From Home]]&lt;=20,"15-20",HR_Analytics[[#This Row],[Distance From Home]]&gt;20,"Above 20")</f>
        <v>15-20</v>
      </c>
      <c r="H967" s="3">
        <v>1</v>
      </c>
      <c r="I967" s="9" t="str">
        <f>VLOOKUP(H967,Mapping!$J$2:$K$6,2,0)</f>
        <v>Below College</v>
      </c>
      <c r="J967" s="9" t="s">
        <v>25</v>
      </c>
      <c r="K967" s="3">
        <v>1358</v>
      </c>
      <c r="L967" s="3">
        <v>4</v>
      </c>
      <c r="M967" s="9" t="str">
        <f>VLOOKUP(L967,Mapping!$A$2:$B$5,2,0)</f>
        <v>Satisfied</v>
      </c>
      <c r="N967" s="9" t="s">
        <v>20</v>
      </c>
      <c r="O967" s="3">
        <v>3</v>
      </c>
      <c r="P967" s="9" t="str">
        <f>VLOOKUP(O967,Mapping!$A$9:$B$12,2,0)</f>
        <v>High</v>
      </c>
      <c r="Q967" s="3">
        <v>1</v>
      </c>
      <c r="R967" s="9" t="str">
        <f>VLOOKUP(Q967,Mapping!$A$16:$B$20,2,0)</f>
        <v>Entry Level</v>
      </c>
      <c r="S967" s="9" t="s">
        <v>24</v>
      </c>
      <c r="T967" s="3">
        <v>4</v>
      </c>
      <c r="U967" s="9" t="str">
        <f>VLOOKUP(T967,Mapping!$E$9:$F$12,2,0)</f>
        <v>Satisfied</v>
      </c>
      <c r="V967" s="9" t="s">
        <v>22</v>
      </c>
      <c r="W967" s="5">
        <v>3669</v>
      </c>
      <c r="X967" s="3">
        <v>3</v>
      </c>
      <c r="Y967" s="9" t="s">
        <v>17</v>
      </c>
      <c r="Z967" s="4">
        <v>11</v>
      </c>
      <c r="AA967" s="24">
        <f>HR_Analytics[[#This Row],[Salary Hike]]/100</f>
        <v>0.11</v>
      </c>
      <c r="AB967" s="3">
        <v>3</v>
      </c>
      <c r="AC967" s="9" t="str">
        <f>VLOOKUP(AB967,Mapping!$E$2:$F$3,2,0)</f>
        <v>Excellent</v>
      </c>
      <c r="AD967" s="3">
        <v>3</v>
      </c>
      <c r="AE967" s="9" t="str">
        <f>VLOOKUP(AD967,Mapping!$E$16:$F$19,2,0)</f>
        <v>Neutral</v>
      </c>
      <c r="AF967" s="3">
        <v>3</v>
      </c>
      <c r="AG967" s="3">
        <v>7</v>
      </c>
      <c r="AH967" s="3" t="str" cm="1">
        <f t="array" ref="AH967">_xlfn.IFS(HR_Analytics[[#This Row],[Total Working Years]]&lt;=2,"0-2",HR_Analytics[[#This Row],[Total Working Years]]&lt;=5,"2-5",HR_Analytics[[#This Row],[Total Working Years]]&lt;=10,"5-10",HR_Analytics[[#This Row],[Total Working Years]]&lt;=20,"10-20",HR_Analytics[[#This Row],[Total Working Years]]&lt;=40,"20-40")</f>
        <v>5-10</v>
      </c>
      <c r="AI967" s="3">
        <v>6</v>
      </c>
      <c r="AJ967" s="3">
        <v>2</v>
      </c>
      <c r="AK967" s="9" t="str">
        <f>VLOOKUP(AJ967,Mapping!$J$10:$K$13,2,0)</f>
        <v>Good</v>
      </c>
      <c r="AL967" s="3">
        <v>3</v>
      </c>
      <c r="AM967" s="3" t="str" cm="1">
        <f t="array" ref="AM967">_xlfn.IFS(HR_Analytics[[#This Row],[Years At Company]]&lt;=2,"0-2",HR_Analytics[[#This Row],[Years At Company]]&lt;=5,"2-5",HR_Analytics[[#This Row],[Years At Company]]&lt;=10,"5-10",HR_Analytics[[#This Row],[Years At Company]]&lt;=20,"10-20",HR_Analytics[[#This Row],[Years At Company]]&lt;=40,"20-40")</f>
        <v>2-5</v>
      </c>
      <c r="AN967" s="3">
        <v>2</v>
      </c>
      <c r="AO967" s="3" t="str" cm="1">
        <f t="array" ref="AO967">_xlfn.IFS(HR_Analytics[[#This Row],[Years In Current Role]]&lt;=2,"0-2",HR_Analytics[[#This Row],[Years In Current Role]]&lt;=5,"2-5",HR_Analytics[[#This Row],[Years In Current Role]]&lt;=10,"5-10",HR_Analytics[[#This Row],[Years In Current Role]]&lt;=15,"10-15",HR_Analytics[[#This Row],[Years In Current Role]]&gt;15,"Above 15")</f>
        <v>0-2</v>
      </c>
      <c r="AP967" s="3">
        <v>1</v>
      </c>
      <c r="AQ967" s="14" t="str" cm="1">
        <f t="array" ref="AQ967">_xlfn.IFS(HR_Analytics[[#This Row],[Years Since Last Promotion]]&lt;=2,"0-2",HR_Analytics[[#This Row],[Years Since Last Promotion]]&lt;=5,"2-5",HR_Analytics[[#This Row],[Years Since Last Promotion]]&lt;=10,"5-10",HR_Analytics[[#This Row],[Years Since Last Promotion]]&lt;=15,"10-15")</f>
        <v>0-2</v>
      </c>
      <c r="AR967" s="14">
        <v>2</v>
      </c>
      <c r="AS967" s="3" t="str" cm="1">
        <f t="array" ref="AS9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68" spans="1:45" x14ac:dyDescent="0.25">
      <c r="A968" s="12">
        <v>58</v>
      </c>
      <c r="B968" s="12" t="str" cm="1">
        <f t="array" ref="B968">_xlfn.IFS(HR_Analytics[[#This Row],[Age]]&lt;=30,"Below 30",HR_Analytics[[#This Row],[Age]]&lt;=40,"30-40",HR_Analytics[[#This Row],[Age]]&lt;=60,"40-60")</f>
        <v>40-60</v>
      </c>
      <c r="C968" s="9" t="s">
        <v>10</v>
      </c>
      <c r="D968" s="9" t="s">
        <v>11</v>
      </c>
      <c r="E968" s="9" t="s">
        <v>19</v>
      </c>
      <c r="F968" s="3">
        <v>7</v>
      </c>
      <c r="G968" s="3" t="str" cm="1">
        <f t="array" ref="G968">_xlfn.IFS(HR_Analytics[[#This Row],[Distance From Home]]&lt;=5,"1-5",HR_Analytics[[#This Row],[Distance From Home]]&lt;=10,"5-10",HR_Analytics[[#This Row],[Distance From Home]]&lt;=15,"10-15",HR_Analytics[[#This Row],[Distance From Home]]&lt;=20,"15-20",HR_Analytics[[#This Row],[Distance From Home]]&gt;20,"Above 20")</f>
        <v>5-10</v>
      </c>
      <c r="H968" s="3">
        <v>4</v>
      </c>
      <c r="I968" s="9" t="str">
        <f>VLOOKUP(H968,Mapping!$J$2:$K$6,2,0)</f>
        <v>Masters</v>
      </c>
      <c r="J968" s="9" t="s">
        <v>25</v>
      </c>
      <c r="K968" s="3">
        <v>1360</v>
      </c>
      <c r="L968" s="3">
        <v>3</v>
      </c>
      <c r="M968" s="9" t="str">
        <f>VLOOKUP(L968,Mapping!$A$2:$B$5,2,0)</f>
        <v>Neutral</v>
      </c>
      <c r="N968" s="9" t="s">
        <v>14</v>
      </c>
      <c r="O968" s="3">
        <v>2</v>
      </c>
      <c r="P968" s="9" t="str">
        <f>VLOOKUP(O968,Mapping!$A$9:$B$12,2,0)</f>
        <v>Medium</v>
      </c>
      <c r="Q968" s="3">
        <v>3</v>
      </c>
      <c r="R968" s="9" t="str">
        <f>VLOOKUP(Q968,Mapping!$A$16:$B$20,2,0)</f>
        <v>Mid Level</v>
      </c>
      <c r="S968" s="9" t="s">
        <v>27</v>
      </c>
      <c r="T968" s="3">
        <v>1</v>
      </c>
      <c r="U968" s="9" t="str">
        <f>VLOOKUP(T968,Mapping!$E$9:$F$12,2,0)</f>
        <v>Very Dissatisfied</v>
      </c>
      <c r="V968" s="9" t="s">
        <v>22</v>
      </c>
      <c r="W968" s="5">
        <v>10008</v>
      </c>
      <c r="X968" s="3">
        <v>7</v>
      </c>
      <c r="Y968" s="9" t="s">
        <v>10</v>
      </c>
      <c r="Z968" s="4">
        <v>14</v>
      </c>
      <c r="AA968" s="24">
        <f>HR_Analytics[[#This Row],[Salary Hike]]/100</f>
        <v>0.14000000000000001</v>
      </c>
      <c r="AB968" s="3">
        <v>3</v>
      </c>
      <c r="AC968" s="9" t="str">
        <f>VLOOKUP(AB968,Mapping!$E$2:$F$3,2,0)</f>
        <v>Excellent</v>
      </c>
      <c r="AD968" s="3">
        <v>4</v>
      </c>
      <c r="AE968" s="9" t="str">
        <f>VLOOKUP(AD968,Mapping!$E$16:$F$19,2,0)</f>
        <v>Satisfied</v>
      </c>
      <c r="AF968" s="3">
        <v>0</v>
      </c>
      <c r="AG968" s="3">
        <v>31</v>
      </c>
      <c r="AH968" s="3" t="str" cm="1">
        <f t="array" ref="AH968">_xlfn.IFS(HR_Analytics[[#This Row],[Total Working Years]]&lt;=2,"0-2",HR_Analytics[[#This Row],[Total Working Years]]&lt;=5,"2-5",HR_Analytics[[#This Row],[Total Working Years]]&lt;=10,"5-10",HR_Analytics[[#This Row],[Total Working Years]]&lt;=20,"10-20",HR_Analytics[[#This Row],[Total Working Years]]&lt;=40,"20-40")</f>
        <v>20-40</v>
      </c>
      <c r="AI968" s="3">
        <v>0</v>
      </c>
      <c r="AJ968" s="3">
        <v>2</v>
      </c>
      <c r="AK968" s="9" t="str">
        <f>VLOOKUP(AJ968,Mapping!$J$10:$K$13,2,0)</f>
        <v>Good</v>
      </c>
      <c r="AL968" s="3">
        <v>10</v>
      </c>
      <c r="AM968" s="3" t="str" cm="1">
        <f t="array" ref="AM968">_xlfn.IFS(HR_Analytics[[#This Row],[Years At Company]]&lt;=2,"0-2",HR_Analytics[[#This Row],[Years At Company]]&lt;=5,"2-5",HR_Analytics[[#This Row],[Years At Company]]&lt;=10,"5-10",HR_Analytics[[#This Row],[Years At Company]]&lt;=20,"10-20",HR_Analytics[[#This Row],[Years At Company]]&lt;=40,"20-40")</f>
        <v>5-10</v>
      </c>
      <c r="AN968" s="3">
        <v>9</v>
      </c>
      <c r="AO968" s="3" t="str" cm="1">
        <f t="array" ref="AO968">_xlfn.IFS(HR_Analytics[[#This Row],[Years In Current Role]]&lt;=2,"0-2",HR_Analytics[[#This Row],[Years In Current Role]]&lt;=5,"2-5",HR_Analytics[[#This Row],[Years In Current Role]]&lt;=10,"5-10",HR_Analytics[[#This Row],[Years In Current Role]]&lt;=15,"10-15",HR_Analytics[[#This Row],[Years In Current Role]]&gt;15,"Above 15")</f>
        <v>5-10</v>
      </c>
      <c r="AP968" s="3">
        <v>5</v>
      </c>
      <c r="AQ968" s="14" t="str" cm="1">
        <f t="array" ref="AQ968">_xlfn.IFS(HR_Analytics[[#This Row],[Years Since Last Promotion]]&lt;=2,"0-2",HR_Analytics[[#This Row],[Years Since Last Promotion]]&lt;=5,"2-5",HR_Analytics[[#This Row],[Years Since Last Promotion]]&lt;=10,"5-10",HR_Analytics[[#This Row],[Years Since Last Promotion]]&lt;=15,"10-15")</f>
        <v>2-5</v>
      </c>
      <c r="AR968" s="14">
        <v>9</v>
      </c>
      <c r="AS968" s="3" t="str" cm="1">
        <f t="array" ref="AS9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69" spans="1:45" x14ac:dyDescent="0.25">
      <c r="A969" s="12">
        <v>40</v>
      </c>
      <c r="B969" s="12" t="str" cm="1">
        <f t="array" ref="B969">_xlfn.IFS(HR_Analytics[[#This Row],[Age]]&lt;=30,"Below 30",HR_Analytics[[#This Row],[Age]]&lt;=40,"30-40",HR_Analytics[[#This Row],[Age]]&lt;=60,"40-60")</f>
        <v>30-40</v>
      </c>
      <c r="C969" s="9" t="s">
        <v>17</v>
      </c>
      <c r="D969" s="9" t="s">
        <v>11</v>
      </c>
      <c r="E969" s="9" t="s">
        <v>19</v>
      </c>
      <c r="F969" s="3">
        <v>1</v>
      </c>
      <c r="G969" s="3" t="str" cm="1">
        <f t="array" ref="G969">_xlfn.IFS(HR_Analytics[[#This Row],[Distance From Home]]&lt;=5,"1-5",HR_Analytics[[#This Row],[Distance From Home]]&lt;=10,"5-10",HR_Analytics[[#This Row],[Distance From Home]]&lt;=15,"10-15",HR_Analytics[[#This Row],[Distance From Home]]&lt;=20,"15-20",HR_Analytics[[#This Row],[Distance From Home]]&gt;20,"Above 20")</f>
        <v>1-5</v>
      </c>
      <c r="H969" s="3">
        <v>4</v>
      </c>
      <c r="I969" s="9" t="str">
        <f>VLOOKUP(H969,Mapping!$J$2:$K$6,2,0)</f>
        <v>Masters</v>
      </c>
      <c r="J969" s="9" t="s">
        <v>13</v>
      </c>
      <c r="K969" s="3">
        <v>1361</v>
      </c>
      <c r="L969" s="3">
        <v>2</v>
      </c>
      <c r="M969" s="9" t="str">
        <f>VLOOKUP(L969,Mapping!$A$2:$B$5,2,0)</f>
        <v>Dissatisfied</v>
      </c>
      <c r="N969" s="9" t="s">
        <v>20</v>
      </c>
      <c r="O969" s="3">
        <v>3</v>
      </c>
      <c r="P969" s="9" t="str">
        <f>VLOOKUP(O969,Mapping!$A$9:$B$12,2,0)</f>
        <v>High</v>
      </c>
      <c r="Q969" s="3">
        <v>1</v>
      </c>
      <c r="R969" s="9" t="str">
        <f>VLOOKUP(Q969,Mapping!$A$16:$B$20,2,0)</f>
        <v>Entry Level</v>
      </c>
      <c r="S969" s="9" t="s">
        <v>24</v>
      </c>
      <c r="T969" s="3">
        <v>2</v>
      </c>
      <c r="U969" s="9" t="str">
        <f>VLOOKUP(T969,Mapping!$E$9:$F$12,2,0)</f>
        <v>Dissatisfied</v>
      </c>
      <c r="V969" s="9" t="s">
        <v>22</v>
      </c>
      <c r="W969" s="5">
        <v>2387</v>
      </c>
      <c r="X969" s="3">
        <v>3</v>
      </c>
      <c r="Y969" s="9" t="s">
        <v>17</v>
      </c>
      <c r="Z969" s="4">
        <v>22</v>
      </c>
      <c r="AA969" s="24">
        <f>HR_Analytics[[#This Row],[Salary Hike]]/100</f>
        <v>0.22</v>
      </c>
      <c r="AB969" s="3">
        <v>4</v>
      </c>
      <c r="AC969" s="9" t="str">
        <f>VLOOKUP(AB969,Mapping!$E$2:$F$3,2,0)</f>
        <v>Outstanding</v>
      </c>
      <c r="AD969" s="3">
        <v>3</v>
      </c>
      <c r="AE969" s="9" t="str">
        <f>VLOOKUP(AD969,Mapping!$E$16:$F$19,2,0)</f>
        <v>Neutral</v>
      </c>
      <c r="AF969" s="3">
        <v>1</v>
      </c>
      <c r="AG969" s="3">
        <v>7</v>
      </c>
      <c r="AH969" s="3" t="str" cm="1">
        <f t="array" ref="AH969">_xlfn.IFS(HR_Analytics[[#This Row],[Total Working Years]]&lt;=2,"0-2",HR_Analytics[[#This Row],[Total Working Years]]&lt;=5,"2-5",HR_Analytics[[#This Row],[Total Working Years]]&lt;=10,"5-10",HR_Analytics[[#This Row],[Total Working Years]]&lt;=20,"10-20",HR_Analytics[[#This Row],[Total Working Years]]&lt;=40,"20-40")</f>
        <v>5-10</v>
      </c>
      <c r="AI969" s="3">
        <v>3</v>
      </c>
      <c r="AJ969" s="3">
        <v>3</v>
      </c>
      <c r="AK969" s="9" t="str">
        <f>VLOOKUP(AJ969,Mapping!$J$10:$K$13,2,0)</f>
        <v>Better</v>
      </c>
      <c r="AL969" s="3">
        <v>4</v>
      </c>
      <c r="AM969" s="3" t="str" cm="1">
        <f t="array" ref="AM969">_xlfn.IFS(HR_Analytics[[#This Row],[Years At Company]]&lt;=2,"0-2",HR_Analytics[[#This Row],[Years At Company]]&lt;=5,"2-5",HR_Analytics[[#This Row],[Years At Company]]&lt;=10,"5-10",HR_Analytics[[#This Row],[Years At Company]]&lt;=20,"10-20",HR_Analytics[[#This Row],[Years At Company]]&lt;=40,"20-40")</f>
        <v>2-5</v>
      </c>
      <c r="AN969" s="3">
        <v>2</v>
      </c>
      <c r="AO969" s="3" t="str" cm="1">
        <f t="array" ref="AO969">_xlfn.IFS(HR_Analytics[[#This Row],[Years In Current Role]]&lt;=2,"0-2",HR_Analytics[[#This Row],[Years In Current Role]]&lt;=5,"2-5",HR_Analytics[[#This Row],[Years In Current Role]]&lt;=10,"5-10",HR_Analytics[[#This Row],[Years In Current Role]]&lt;=15,"10-15",HR_Analytics[[#This Row],[Years In Current Role]]&gt;15,"Above 15")</f>
        <v>0-2</v>
      </c>
      <c r="AP969" s="3">
        <v>0</v>
      </c>
      <c r="AQ969" s="14" t="str" cm="1">
        <f t="array" ref="AQ969">_xlfn.IFS(HR_Analytics[[#This Row],[Years Since Last Promotion]]&lt;=2,"0-2",HR_Analytics[[#This Row],[Years Since Last Promotion]]&lt;=5,"2-5",HR_Analytics[[#This Row],[Years Since Last Promotion]]&lt;=10,"5-10",HR_Analytics[[#This Row],[Years Since Last Promotion]]&lt;=15,"10-15")</f>
        <v>0-2</v>
      </c>
      <c r="AR969" s="14">
        <v>3</v>
      </c>
      <c r="AS969" s="3" t="str" cm="1">
        <f t="array" ref="AS9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70" spans="1:45" x14ac:dyDescent="0.25">
      <c r="A970" s="12">
        <v>36</v>
      </c>
      <c r="B970" s="12" t="str" cm="1">
        <f t="array" ref="B970">_xlfn.IFS(HR_Analytics[[#This Row],[Age]]&lt;=30,"Below 30",HR_Analytics[[#This Row],[Age]]&lt;=40,"30-40",HR_Analytics[[#This Row],[Age]]&lt;=60,"40-60")</f>
        <v>30-40</v>
      </c>
      <c r="C970" s="9" t="s">
        <v>17</v>
      </c>
      <c r="D970" s="9" t="s">
        <v>18</v>
      </c>
      <c r="E970" s="9" t="s">
        <v>12</v>
      </c>
      <c r="F970" s="3">
        <v>7</v>
      </c>
      <c r="G970" s="3" t="str" cm="1">
        <f t="array" ref="G970">_xlfn.IFS(HR_Analytics[[#This Row],[Distance From Home]]&lt;=5,"1-5",HR_Analytics[[#This Row],[Distance From Home]]&lt;=10,"5-10",HR_Analytics[[#This Row],[Distance From Home]]&lt;=15,"10-15",HR_Analytics[[#This Row],[Distance From Home]]&lt;=20,"15-20",HR_Analytics[[#This Row],[Distance From Home]]&gt;20,"Above 20")</f>
        <v>5-10</v>
      </c>
      <c r="H970" s="3">
        <v>3</v>
      </c>
      <c r="I970" s="9" t="str">
        <f>VLOOKUP(H970,Mapping!$J$2:$K$6,2,0)</f>
        <v>Bachelors</v>
      </c>
      <c r="J970" s="9" t="s">
        <v>33</v>
      </c>
      <c r="K970" s="3">
        <v>1362</v>
      </c>
      <c r="L970" s="3">
        <v>1</v>
      </c>
      <c r="M970" s="9" t="str">
        <f>VLOOKUP(L970,Mapping!$A$2:$B$5,2,0)</f>
        <v>Very Dissatisfied</v>
      </c>
      <c r="N970" s="9" t="s">
        <v>14</v>
      </c>
      <c r="O970" s="3">
        <v>4</v>
      </c>
      <c r="P970" s="9" t="str">
        <f>VLOOKUP(O970,Mapping!$A$9:$B$12,2,0)</f>
        <v>Very High</v>
      </c>
      <c r="Q970" s="3">
        <v>2</v>
      </c>
      <c r="R970" s="9" t="str">
        <f>VLOOKUP(Q970,Mapping!$A$16:$B$20,2,0)</f>
        <v>Junior</v>
      </c>
      <c r="S970" s="9" t="s">
        <v>15</v>
      </c>
      <c r="T970" s="3">
        <v>1</v>
      </c>
      <c r="U970" s="9" t="str">
        <f>VLOOKUP(T970,Mapping!$E$9:$F$12,2,0)</f>
        <v>Very Dissatisfied</v>
      </c>
      <c r="V970" s="9" t="s">
        <v>22</v>
      </c>
      <c r="W970" s="5">
        <v>4639</v>
      </c>
      <c r="X970" s="3">
        <v>2</v>
      </c>
      <c r="Y970" s="9" t="s">
        <v>17</v>
      </c>
      <c r="Z970" s="4">
        <v>16</v>
      </c>
      <c r="AA970" s="24">
        <f>HR_Analytics[[#This Row],[Salary Hike]]/100</f>
        <v>0.16</v>
      </c>
      <c r="AB970" s="3">
        <v>3</v>
      </c>
      <c r="AC970" s="9" t="str">
        <f>VLOOKUP(AB970,Mapping!$E$2:$F$3,2,0)</f>
        <v>Excellent</v>
      </c>
      <c r="AD970" s="3">
        <v>4</v>
      </c>
      <c r="AE970" s="9" t="str">
        <f>VLOOKUP(AD970,Mapping!$E$16:$F$19,2,0)</f>
        <v>Satisfied</v>
      </c>
      <c r="AF970" s="3">
        <v>1</v>
      </c>
      <c r="AG970" s="3">
        <v>17</v>
      </c>
      <c r="AH970" s="3" t="str" cm="1">
        <f t="array" ref="AH970">_xlfn.IFS(HR_Analytics[[#This Row],[Total Working Years]]&lt;=2,"0-2",HR_Analytics[[#This Row],[Total Working Years]]&lt;=5,"2-5",HR_Analytics[[#This Row],[Total Working Years]]&lt;=10,"5-10",HR_Analytics[[#This Row],[Total Working Years]]&lt;=20,"10-20",HR_Analytics[[#This Row],[Total Working Years]]&lt;=40,"20-40")</f>
        <v>10-20</v>
      </c>
      <c r="AI970" s="3">
        <v>2</v>
      </c>
      <c r="AJ970" s="3">
        <v>2</v>
      </c>
      <c r="AK970" s="9" t="str">
        <f>VLOOKUP(AJ970,Mapping!$J$10:$K$13,2,0)</f>
        <v>Good</v>
      </c>
      <c r="AL970" s="3">
        <v>15</v>
      </c>
      <c r="AM970" s="3" t="str" cm="1">
        <f t="array" ref="AM970">_xlfn.IFS(HR_Analytics[[#This Row],[Years At Company]]&lt;=2,"0-2",HR_Analytics[[#This Row],[Years At Company]]&lt;=5,"2-5",HR_Analytics[[#This Row],[Years At Company]]&lt;=10,"5-10",HR_Analytics[[#This Row],[Years At Company]]&lt;=20,"10-20",HR_Analytics[[#This Row],[Years At Company]]&lt;=40,"20-40")</f>
        <v>10-20</v>
      </c>
      <c r="AN970" s="3">
        <v>7</v>
      </c>
      <c r="AO970" s="3" t="str" cm="1">
        <f t="array" ref="AO970">_xlfn.IFS(HR_Analytics[[#This Row],[Years In Current Role]]&lt;=2,"0-2",HR_Analytics[[#This Row],[Years In Current Role]]&lt;=5,"2-5",HR_Analytics[[#This Row],[Years In Current Role]]&lt;=10,"5-10",HR_Analytics[[#This Row],[Years In Current Role]]&lt;=15,"10-15",HR_Analytics[[#This Row],[Years In Current Role]]&gt;15,"Above 15")</f>
        <v>5-10</v>
      </c>
      <c r="AP970" s="3">
        <v>6</v>
      </c>
      <c r="AQ970" s="14" t="str" cm="1">
        <f t="array" ref="AQ970">_xlfn.IFS(HR_Analytics[[#This Row],[Years Since Last Promotion]]&lt;=2,"0-2",HR_Analytics[[#This Row],[Years Since Last Promotion]]&lt;=5,"2-5",HR_Analytics[[#This Row],[Years Since Last Promotion]]&lt;=10,"5-10",HR_Analytics[[#This Row],[Years Since Last Promotion]]&lt;=15,"10-15")</f>
        <v>5-10</v>
      </c>
      <c r="AR970" s="14">
        <v>13</v>
      </c>
      <c r="AS970" s="3" t="str" cm="1">
        <f t="array" ref="AS9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971" spans="1:45" x14ac:dyDescent="0.25">
      <c r="A971" s="12">
        <v>48</v>
      </c>
      <c r="B971" s="12" t="str" cm="1">
        <f t="array" ref="B971">_xlfn.IFS(HR_Analytics[[#This Row],[Age]]&lt;=30,"Below 30",HR_Analytics[[#This Row],[Age]]&lt;=40,"30-40",HR_Analytics[[#This Row],[Age]]&lt;=60,"40-60")</f>
        <v>40-60</v>
      </c>
      <c r="C971" s="9" t="s">
        <v>17</v>
      </c>
      <c r="D971" s="9" t="s">
        <v>11</v>
      </c>
      <c r="E971" s="9" t="s">
        <v>19</v>
      </c>
      <c r="F971" s="3">
        <v>4</v>
      </c>
      <c r="G971" s="3" t="str" cm="1">
        <f t="array" ref="G971">_xlfn.IFS(HR_Analytics[[#This Row],[Distance From Home]]&lt;=5,"1-5",HR_Analytics[[#This Row],[Distance From Home]]&lt;=10,"5-10",HR_Analytics[[#This Row],[Distance From Home]]&lt;=15,"10-15",HR_Analytics[[#This Row],[Distance From Home]]&lt;=20,"15-20",HR_Analytics[[#This Row],[Distance From Home]]&gt;20,"Above 20")</f>
        <v>1-5</v>
      </c>
      <c r="H971" s="3">
        <v>3</v>
      </c>
      <c r="I971" s="9" t="str">
        <f>VLOOKUP(H971,Mapping!$J$2:$K$6,2,0)</f>
        <v>Bachelors</v>
      </c>
      <c r="J971" s="9" t="s">
        <v>13</v>
      </c>
      <c r="K971" s="3">
        <v>1363</v>
      </c>
      <c r="L971" s="3">
        <v>4</v>
      </c>
      <c r="M971" s="9" t="str">
        <f>VLOOKUP(L971,Mapping!$A$2:$B$5,2,0)</f>
        <v>Satisfied</v>
      </c>
      <c r="N971" s="9" t="s">
        <v>20</v>
      </c>
      <c r="O971" s="3">
        <v>3</v>
      </c>
      <c r="P971" s="9" t="str">
        <f>VLOOKUP(O971,Mapping!$A$9:$B$12,2,0)</f>
        <v>High</v>
      </c>
      <c r="Q971" s="3">
        <v>3</v>
      </c>
      <c r="R971" s="9" t="str">
        <f>VLOOKUP(Q971,Mapping!$A$16:$B$20,2,0)</f>
        <v>Mid Level</v>
      </c>
      <c r="S971" s="9" t="s">
        <v>27</v>
      </c>
      <c r="T971" s="3">
        <v>4</v>
      </c>
      <c r="U971" s="9" t="str">
        <f>VLOOKUP(T971,Mapping!$E$9:$F$12,2,0)</f>
        <v>Satisfied</v>
      </c>
      <c r="V971" s="9" t="s">
        <v>16</v>
      </c>
      <c r="W971" s="5">
        <v>7898</v>
      </c>
      <c r="X971" s="3">
        <v>1</v>
      </c>
      <c r="Y971" s="9" t="s">
        <v>17</v>
      </c>
      <c r="Z971" s="4">
        <v>11</v>
      </c>
      <c r="AA971" s="24">
        <f>HR_Analytics[[#This Row],[Salary Hike]]/100</f>
        <v>0.11</v>
      </c>
      <c r="AB971" s="3">
        <v>3</v>
      </c>
      <c r="AC971" s="9" t="str">
        <f>VLOOKUP(AB971,Mapping!$E$2:$F$3,2,0)</f>
        <v>Excellent</v>
      </c>
      <c r="AD971" s="3">
        <v>3</v>
      </c>
      <c r="AE971" s="9" t="str">
        <f>VLOOKUP(AD971,Mapping!$E$16:$F$19,2,0)</f>
        <v>Neutral</v>
      </c>
      <c r="AF971" s="3">
        <v>0</v>
      </c>
      <c r="AG971" s="3">
        <v>11</v>
      </c>
      <c r="AH971" s="3" t="str" cm="1">
        <f t="array" ref="AH971">_xlfn.IFS(HR_Analytics[[#This Row],[Total Working Years]]&lt;=2,"0-2",HR_Analytics[[#This Row],[Total Working Years]]&lt;=5,"2-5",HR_Analytics[[#This Row],[Total Working Years]]&lt;=10,"5-10",HR_Analytics[[#This Row],[Total Working Years]]&lt;=20,"10-20",HR_Analytics[[#This Row],[Total Working Years]]&lt;=40,"20-40")</f>
        <v>10-20</v>
      </c>
      <c r="AI971" s="3">
        <v>2</v>
      </c>
      <c r="AJ971" s="3">
        <v>3</v>
      </c>
      <c r="AK971" s="9" t="str">
        <f>VLOOKUP(AJ971,Mapping!$J$10:$K$13,2,0)</f>
        <v>Better</v>
      </c>
      <c r="AL971" s="3">
        <v>10</v>
      </c>
      <c r="AM971" s="3" t="str" cm="1">
        <f t="array" ref="AM971">_xlfn.IFS(HR_Analytics[[#This Row],[Years At Company]]&lt;=2,"0-2",HR_Analytics[[#This Row],[Years At Company]]&lt;=5,"2-5",HR_Analytics[[#This Row],[Years At Company]]&lt;=10,"5-10",HR_Analytics[[#This Row],[Years At Company]]&lt;=20,"10-20",HR_Analytics[[#This Row],[Years At Company]]&lt;=40,"20-40")</f>
        <v>5-10</v>
      </c>
      <c r="AN971" s="3">
        <v>9</v>
      </c>
      <c r="AO971" s="3" t="str" cm="1">
        <f t="array" ref="AO971">_xlfn.IFS(HR_Analytics[[#This Row],[Years In Current Role]]&lt;=2,"0-2",HR_Analytics[[#This Row],[Years In Current Role]]&lt;=5,"2-5",HR_Analytics[[#This Row],[Years In Current Role]]&lt;=10,"5-10",HR_Analytics[[#This Row],[Years In Current Role]]&lt;=15,"10-15",HR_Analytics[[#This Row],[Years In Current Role]]&gt;15,"Above 15")</f>
        <v>5-10</v>
      </c>
      <c r="AP971" s="3">
        <v>0</v>
      </c>
      <c r="AQ971" s="14" t="str" cm="1">
        <f t="array" ref="AQ971">_xlfn.IFS(HR_Analytics[[#This Row],[Years Since Last Promotion]]&lt;=2,"0-2",HR_Analytics[[#This Row],[Years Since Last Promotion]]&lt;=5,"2-5",HR_Analytics[[#This Row],[Years Since Last Promotion]]&lt;=10,"5-10",HR_Analytics[[#This Row],[Years Since Last Promotion]]&lt;=15,"10-15")</f>
        <v>0-2</v>
      </c>
      <c r="AR971" s="14">
        <v>8</v>
      </c>
      <c r="AS971" s="3" t="str" cm="1">
        <f t="array" ref="AS9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72" spans="1:45" x14ac:dyDescent="0.25">
      <c r="A972" s="12">
        <v>27</v>
      </c>
      <c r="B972" s="12" t="str" cm="1">
        <f t="array" ref="B972">_xlfn.IFS(HR_Analytics[[#This Row],[Age]]&lt;=30,"Below 30",HR_Analytics[[#This Row],[Age]]&lt;=40,"30-40",HR_Analytics[[#This Row],[Age]]&lt;=60,"40-60")</f>
        <v>Below 30</v>
      </c>
      <c r="C972" s="9" t="s">
        <v>17</v>
      </c>
      <c r="D972" s="9" t="s">
        <v>11</v>
      </c>
      <c r="E972" s="9" t="s">
        <v>12</v>
      </c>
      <c r="F972" s="3">
        <v>11</v>
      </c>
      <c r="G972" s="3" t="str" cm="1">
        <f t="array" ref="G972">_xlfn.IFS(HR_Analytics[[#This Row],[Distance From Home]]&lt;=5,"1-5",HR_Analytics[[#This Row],[Distance From Home]]&lt;=10,"5-10",HR_Analytics[[#This Row],[Distance From Home]]&lt;=15,"10-15",HR_Analytics[[#This Row],[Distance From Home]]&lt;=20,"15-20",HR_Analytics[[#This Row],[Distance From Home]]&gt;20,"Above 20")</f>
        <v>10-15</v>
      </c>
      <c r="H972" s="3">
        <v>3</v>
      </c>
      <c r="I972" s="9" t="str">
        <f>VLOOKUP(H972,Mapping!$J$2:$K$6,2,0)</f>
        <v>Bachelors</v>
      </c>
      <c r="J972" s="9" t="s">
        <v>25</v>
      </c>
      <c r="K972" s="3">
        <v>1364</v>
      </c>
      <c r="L972" s="3">
        <v>3</v>
      </c>
      <c r="M972" s="9" t="str">
        <f>VLOOKUP(L972,Mapping!$A$2:$B$5,2,0)</f>
        <v>Neutral</v>
      </c>
      <c r="N972" s="9" t="s">
        <v>14</v>
      </c>
      <c r="O972" s="3">
        <v>4</v>
      </c>
      <c r="P972" s="9" t="str">
        <f>VLOOKUP(O972,Mapping!$A$9:$B$12,2,0)</f>
        <v>Very High</v>
      </c>
      <c r="Q972" s="3">
        <v>1</v>
      </c>
      <c r="R972" s="9" t="str">
        <f>VLOOKUP(Q972,Mapping!$A$16:$B$20,2,0)</f>
        <v>Entry Level</v>
      </c>
      <c r="S972" s="9" t="s">
        <v>31</v>
      </c>
      <c r="T972" s="3">
        <v>4</v>
      </c>
      <c r="U972" s="9" t="str">
        <f>VLOOKUP(T972,Mapping!$E$9:$F$12,2,0)</f>
        <v>Satisfied</v>
      </c>
      <c r="V972" s="9" t="s">
        <v>22</v>
      </c>
      <c r="W972" s="5">
        <v>2534</v>
      </c>
      <c r="X972" s="3">
        <v>8</v>
      </c>
      <c r="Y972" s="9" t="s">
        <v>17</v>
      </c>
      <c r="Z972" s="4">
        <v>14</v>
      </c>
      <c r="AA972" s="24">
        <f>HR_Analytics[[#This Row],[Salary Hike]]/100</f>
        <v>0.14000000000000001</v>
      </c>
      <c r="AB972" s="3">
        <v>3</v>
      </c>
      <c r="AC972" s="9" t="str">
        <f>VLOOKUP(AB972,Mapping!$E$2:$F$3,2,0)</f>
        <v>Excellent</v>
      </c>
      <c r="AD972" s="3">
        <v>2</v>
      </c>
      <c r="AE972" s="9" t="str">
        <f>VLOOKUP(AD972,Mapping!$E$16:$F$19,2,0)</f>
        <v>Dissatisfied</v>
      </c>
      <c r="AF972" s="3">
        <v>1</v>
      </c>
      <c r="AG972" s="3">
        <v>5</v>
      </c>
      <c r="AH972" s="3" t="str" cm="1">
        <f t="array" ref="AH972">_xlfn.IFS(HR_Analytics[[#This Row],[Total Working Years]]&lt;=2,"0-2",HR_Analytics[[#This Row],[Total Working Years]]&lt;=5,"2-5",HR_Analytics[[#This Row],[Total Working Years]]&lt;=10,"5-10",HR_Analytics[[#This Row],[Total Working Years]]&lt;=20,"10-20",HR_Analytics[[#This Row],[Total Working Years]]&lt;=40,"20-40")</f>
        <v>2-5</v>
      </c>
      <c r="AI972" s="3">
        <v>4</v>
      </c>
      <c r="AJ972" s="3">
        <v>3</v>
      </c>
      <c r="AK972" s="9" t="str">
        <f>VLOOKUP(AJ972,Mapping!$J$10:$K$13,2,0)</f>
        <v>Better</v>
      </c>
      <c r="AL972" s="3">
        <v>1</v>
      </c>
      <c r="AM972" s="3" t="str" cm="1">
        <f t="array" ref="AM972">_xlfn.IFS(HR_Analytics[[#This Row],[Years At Company]]&lt;=2,"0-2",HR_Analytics[[#This Row],[Years At Company]]&lt;=5,"2-5",HR_Analytics[[#This Row],[Years At Company]]&lt;=10,"5-10",HR_Analytics[[#This Row],[Years At Company]]&lt;=20,"10-20",HR_Analytics[[#This Row],[Years At Company]]&lt;=40,"20-40")</f>
        <v>0-2</v>
      </c>
      <c r="AN972" s="3">
        <v>0</v>
      </c>
      <c r="AO972" s="3" t="str" cm="1">
        <f t="array" ref="AO972">_xlfn.IFS(HR_Analytics[[#This Row],[Years In Current Role]]&lt;=2,"0-2",HR_Analytics[[#This Row],[Years In Current Role]]&lt;=5,"2-5",HR_Analytics[[#This Row],[Years In Current Role]]&lt;=10,"5-10",HR_Analytics[[#This Row],[Years In Current Role]]&lt;=15,"10-15",HR_Analytics[[#This Row],[Years In Current Role]]&gt;15,"Above 15")</f>
        <v>0-2</v>
      </c>
      <c r="AP972" s="3">
        <v>0</v>
      </c>
      <c r="AQ972" s="14" t="str" cm="1">
        <f t="array" ref="AQ972">_xlfn.IFS(HR_Analytics[[#This Row],[Years Since Last Promotion]]&lt;=2,"0-2",HR_Analytics[[#This Row],[Years Since Last Promotion]]&lt;=5,"2-5",HR_Analytics[[#This Row],[Years Since Last Promotion]]&lt;=10,"5-10",HR_Analytics[[#This Row],[Years Since Last Promotion]]&lt;=15,"10-15")</f>
        <v>0-2</v>
      </c>
      <c r="AR972" s="14">
        <v>0</v>
      </c>
      <c r="AS972" s="3" t="str" cm="1">
        <f t="array" ref="AS9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73" spans="1:45" x14ac:dyDescent="0.25">
      <c r="A973" s="12">
        <v>51</v>
      </c>
      <c r="B973" s="12" t="str" cm="1">
        <f t="array" ref="B973">_xlfn.IFS(HR_Analytics[[#This Row],[Age]]&lt;=30,"Below 30",HR_Analytics[[#This Row],[Age]]&lt;=40,"30-40",HR_Analytics[[#This Row],[Age]]&lt;=60,"40-60")</f>
        <v>40-60</v>
      </c>
      <c r="C973" s="9" t="s">
        <v>17</v>
      </c>
      <c r="D973" s="9" t="s">
        <v>11</v>
      </c>
      <c r="E973" s="9" t="s">
        <v>19</v>
      </c>
      <c r="F973" s="3">
        <v>11</v>
      </c>
      <c r="G973" s="3" t="str" cm="1">
        <f t="array" ref="G973">_xlfn.IFS(HR_Analytics[[#This Row],[Distance From Home]]&lt;=5,"1-5",HR_Analytics[[#This Row],[Distance From Home]]&lt;=10,"5-10",HR_Analytics[[#This Row],[Distance From Home]]&lt;=15,"10-15",HR_Analytics[[#This Row],[Distance From Home]]&lt;=20,"15-20",HR_Analytics[[#This Row],[Distance From Home]]&gt;20,"Above 20")</f>
        <v>10-15</v>
      </c>
      <c r="H973" s="3">
        <v>2</v>
      </c>
      <c r="I973" s="9" t="str">
        <f>VLOOKUP(H973,Mapping!$J$2:$K$6,2,0)</f>
        <v>College</v>
      </c>
      <c r="J973" s="9" t="s">
        <v>34</v>
      </c>
      <c r="K973" s="3">
        <v>1367</v>
      </c>
      <c r="L973" s="3">
        <v>4</v>
      </c>
      <c r="M973" s="9" t="str">
        <f>VLOOKUP(L973,Mapping!$A$2:$B$5,2,0)</f>
        <v>Satisfied</v>
      </c>
      <c r="N973" s="9" t="s">
        <v>14</v>
      </c>
      <c r="O973" s="3">
        <v>2</v>
      </c>
      <c r="P973" s="9" t="str">
        <f>VLOOKUP(O973,Mapping!$A$9:$B$12,2,0)</f>
        <v>Medium</v>
      </c>
      <c r="Q973" s="3">
        <v>4</v>
      </c>
      <c r="R973" s="9" t="str">
        <f>VLOOKUP(Q973,Mapping!$A$16:$B$20,2,0)</f>
        <v>Senior</v>
      </c>
      <c r="S973" s="9" t="s">
        <v>27</v>
      </c>
      <c r="T973" s="3">
        <v>2</v>
      </c>
      <c r="U973" s="9" t="str">
        <f>VLOOKUP(T973,Mapping!$E$9:$F$12,2,0)</f>
        <v>Dissatisfied</v>
      </c>
      <c r="V973" s="9" t="s">
        <v>16</v>
      </c>
      <c r="W973" s="5">
        <v>13142</v>
      </c>
      <c r="X973" s="3">
        <v>3</v>
      </c>
      <c r="Y973" s="9" t="s">
        <v>17</v>
      </c>
      <c r="Z973" s="4">
        <v>16</v>
      </c>
      <c r="AA973" s="24">
        <f>HR_Analytics[[#This Row],[Salary Hike]]/100</f>
        <v>0.16</v>
      </c>
      <c r="AB973" s="3">
        <v>3</v>
      </c>
      <c r="AC973" s="9" t="str">
        <f>VLOOKUP(AB973,Mapping!$E$2:$F$3,2,0)</f>
        <v>Excellent</v>
      </c>
      <c r="AD973" s="3">
        <v>2</v>
      </c>
      <c r="AE973" s="9" t="str">
        <f>VLOOKUP(AD973,Mapping!$E$16:$F$19,2,0)</f>
        <v>Dissatisfied</v>
      </c>
      <c r="AF973" s="3">
        <v>0</v>
      </c>
      <c r="AG973" s="3">
        <v>29</v>
      </c>
      <c r="AH973" s="3" t="str" cm="1">
        <f t="array" ref="AH973">_xlfn.IFS(HR_Analytics[[#This Row],[Total Working Years]]&lt;=2,"0-2",HR_Analytics[[#This Row],[Total Working Years]]&lt;=5,"2-5",HR_Analytics[[#This Row],[Total Working Years]]&lt;=10,"5-10",HR_Analytics[[#This Row],[Total Working Years]]&lt;=20,"10-20",HR_Analytics[[#This Row],[Total Working Years]]&lt;=40,"20-40")</f>
        <v>20-40</v>
      </c>
      <c r="AI973" s="3">
        <v>1</v>
      </c>
      <c r="AJ973" s="3">
        <v>2</v>
      </c>
      <c r="AK973" s="9" t="str">
        <f>VLOOKUP(AJ973,Mapping!$J$10:$K$13,2,0)</f>
        <v>Good</v>
      </c>
      <c r="AL973" s="3">
        <v>5</v>
      </c>
      <c r="AM973" s="3" t="str" cm="1">
        <f t="array" ref="AM973">_xlfn.IFS(HR_Analytics[[#This Row],[Years At Company]]&lt;=2,"0-2",HR_Analytics[[#This Row],[Years At Company]]&lt;=5,"2-5",HR_Analytics[[#This Row],[Years At Company]]&lt;=10,"5-10",HR_Analytics[[#This Row],[Years At Company]]&lt;=20,"10-20",HR_Analytics[[#This Row],[Years At Company]]&lt;=40,"20-40")</f>
        <v>2-5</v>
      </c>
      <c r="AN973" s="3">
        <v>2</v>
      </c>
      <c r="AO973" s="3" t="str" cm="1">
        <f t="array" ref="AO973">_xlfn.IFS(HR_Analytics[[#This Row],[Years In Current Role]]&lt;=2,"0-2",HR_Analytics[[#This Row],[Years In Current Role]]&lt;=5,"2-5",HR_Analytics[[#This Row],[Years In Current Role]]&lt;=10,"5-10",HR_Analytics[[#This Row],[Years In Current Role]]&lt;=15,"10-15",HR_Analytics[[#This Row],[Years In Current Role]]&gt;15,"Above 15")</f>
        <v>0-2</v>
      </c>
      <c r="AP973" s="3">
        <v>0</v>
      </c>
      <c r="AQ973" s="14" t="str" cm="1">
        <f t="array" ref="AQ973">_xlfn.IFS(HR_Analytics[[#This Row],[Years Since Last Promotion]]&lt;=2,"0-2",HR_Analytics[[#This Row],[Years Since Last Promotion]]&lt;=5,"2-5",HR_Analytics[[#This Row],[Years Since Last Promotion]]&lt;=10,"5-10",HR_Analytics[[#This Row],[Years Since Last Promotion]]&lt;=15,"10-15")</f>
        <v>0-2</v>
      </c>
      <c r="AR973" s="14">
        <v>3</v>
      </c>
      <c r="AS973" s="3" t="str" cm="1">
        <f t="array" ref="AS9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74" spans="1:45" x14ac:dyDescent="0.25">
      <c r="A974" s="12">
        <v>18</v>
      </c>
      <c r="B974" s="12" t="str" cm="1">
        <f t="array" ref="B974">_xlfn.IFS(HR_Analytics[[#This Row],[Age]]&lt;=30,"Below 30",HR_Analytics[[#This Row],[Age]]&lt;=40,"30-40",HR_Analytics[[#This Row],[Age]]&lt;=60,"40-60")</f>
        <v>Below 30</v>
      </c>
      <c r="C974" s="9" t="s">
        <v>17</v>
      </c>
      <c r="D974" s="9" t="s">
        <v>29</v>
      </c>
      <c r="E974" s="9" t="s">
        <v>19</v>
      </c>
      <c r="F974" s="3">
        <v>1</v>
      </c>
      <c r="G974" s="3" t="str" cm="1">
        <f t="array" ref="G974">_xlfn.IFS(HR_Analytics[[#This Row],[Distance From Home]]&lt;=5,"1-5",HR_Analytics[[#This Row],[Distance From Home]]&lt;=10,"5-10",HR_Analytics[[#This Row],[Distance From Home]]&lt;=15,"10-15",HR_Analytics[[#This Row],[Distance From Home]]&lt;=20,"15-20",HR_Analytics[[#This Row],[Distance From Home]]&gt;20,"Above 20")</f>
        <v>1-5</v>
      </c>
      <c r="H974" s="3">
        <v>3</v>
      </c>
      <c r="I974" s="9" t="str">
        <f>VLOOKUP(H974,Mapping!$J$2:$K$6,2,0)</f>
        <v>Bachelors</v>
      </c>
      <c r="J974" s="9" t="s">
        <v>13</v>
      </c>
      <c r="K974" s="3">
        <v>1368</v>
      </c>
      <c r="L974" s="3">
        <v>4</v>
      </c>
      <c r="M974" s="9" t="str">
        <f>VLOOKUP(L974,Mapping!$A$2:$B$5,2,0)</f>
        <v>Satisfied</v>
      </c>
      <c r="N974" s="9" t="s">
        <v>14</v>
      </c>
      <c r="O974" s="3">
        <v>3</v>
      </c>
      <c r="P974" s="9" t="str">
        <f>VLOOKUP(O974,Mapping!$A$9:$B$12,2,0)</f>
        <v>High</v>
      </c>
      <c r="Q974" s="3">
        <v>1</v>
      </c>
      <c r="R974" s="9" t="str">
        <f>VLOOKUP(Q974,Mapping!$A$16:$B$20,2,0)</f>
        <v>Entry Level</v>
      </c>
      <c r="S974" s="9" t="s">
        <v>24</v>
      </c>
      <c r="T974" s="3">
        <v>4</v>
      </c>
      <c r="U974" s="9" t="str">
        <f>VLOOKUP(T974,Mapping!$E$9:$F$12,2,0)</f>
        <v>Satisfied</v>
      </c>
      <c r="V974" s="9" t="s">
        <v>16</v>
      </c>
      <c r="W974" s="5">
        <v>1611</v>
      </c>
      <c r="X974" s="3">
        <v>1</v>
      </c>
      <c r="Y974" s="9" t="s">
        <v>17</v>
      </c>
      <c r="Z974" s="4">
        <v>15</v>
      </c>
      <c r="AA974" s="24">
        <f>HR_Analytics[[#This Row],[Salary Hike]]/100</f>
        <v>0.15</v>
      </c>
      <c r="AB974" s="3">
        <v>3</v>
      </c>
      <c r="AC974" s="9" t="str">
        <f>VLOOKUP(AB974,Mapping!$E$2:$F$3,2,0)</f>
        <v>Excellent</v>
      </c>
      <c r="AD974" s="3">
        <v>3</v>
      </c>
      <c r="AE974" s="9" t="str">
        <f>VLOOKUP(AD974,Mapping!$E$16:$F$19,2,0)</f>
        <v>Neutral</v>
      </c>
      <c r="AF974" s="3">
        <v>0</v>
      </c>
      <c r="AG974" s="3">
        <v>0</v>
      </c>
      <c r="AH974" s="3" t="str" cm="1">
        <f t="array" ref="AH974">_xlfn.IFS(HR_Analytics[[#This Row],[Total Working Years]]&lt;=2,"0-2",HR_Analytics[[#This Row],[Total Working Years]]&lt;=5,"2-5",HR_Analytics[[#This Row],[Total Working Years]]&lt;=10,"5-10",HR_Analytics[[#This Row],[Total Working Years]]&lt;=20,"10-20",HR_Analytics[[#This Row],[Total Working Years]]&lt;=40,"20-40")</f>
        <v>0-2</v>
      </c>
      <c r="AI974" s="3">
        <v>5</v>
      </c>
      <c r="AJ974" s="3">
        <v>4</v>
      </c>
      <c r="AK974" s="9" t="str">
        <f>VLOOKUP(AJ974,Mapping!$J$10:$K$13,2,0)</f>
        <v>Best</v>
      </c>
      <c r="AL974" s="3">
        <v>0</v>
      </c>
      <c r="AM974" s="3" t="str" cm="1">
        <f t="array" ref="AM974">_xlfn.IFS(HR_Analytics[[#This Row],[Years At Company]]&lt;=2,"0-2",HR_Analytics[[#This Row],[Years At Company]]&lt;=5,"2-5",HR_Analytics[[#This Row],[Years At Company]]&lt;=10,"5-10",HR_Analytics[[#This Row],[Years At Company]]&lt;=20,"10-20",HR_Analytics[[#This Row],[Years At Company]]&lt;=40,"20-40")</f>
        <v>0-2</v>
      </c>
      <c r="AN974" s="3">
        <v>0</v>
      </c>
      <c r="AO974" s="3" t="str" cm="1">
        <f t="array" ref="AO974">_xlfn.IFS(HR_Analytics[[#This Row],[Years In Current Role]]&lt;=2,"0-2",HR_Analytics[[#This Row],[Years In Current Role]]&lt;=5,"2-5",HR_Analytics[[#This Row],[Years In Current Role]]&lt;=10,"5-10",HR_Analytics[[#This Row],[Years In Current Role]]&lt;=15,"10-15",HR_Analytics[[#This Row],[Years In Current Role]]&gt;15,"Above 15")</f>
        <v>0-2</v>
      </c>
      <c r="AP974" s="3">
        <v>0</v>
      </c>
      <c r="AQ974" s="14" t="str" cm="1">
        <f t="array" ref="AQ974">_xlfn.IFS(HR_Analytics[[#This Row],[Years Since Last Promotion]]&lt;=2,"0-2",HR_Analytics[[#This Row],[Years Since Last Promotion]]&lt;=5,"2-5",HR_Analytics[[#This Row],[Years Since Last Promotion]]&lt;=10,"5-10",HR_Analytics[[#This Row],[Years Since Last Promotion]]&lt;=15,"10-15")</f>
        <v>0-2</v>
      </c>
      <c r="AR974" s="14">
        <v>0</v>
      </c>
      <c r="AS974" s="3" t="str" cm="1">
        <f t="array" ref="AS9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75" spans="1:45" x14ac:dyDescent="0.25">
      <c r="A975" s="12">
        <v>35</v>
      </c>
      <c r="B975" s="12" t="str" cm="1">
        <f t="array" ref="B975">_xlfn.IFS(HR_Analytics[[#This Row],[Age]]&lt;=30,"Below 30",HR_Analytics[[#This Row],[Age]]&lt;=40,"30-40",HR_Analytics[[#This Row],[Age]]&lt;=60,"40-60")</f>
        <v>30-40</v>
      </c>
      <c r="C975" s="9" t="s">
        <v>17</v>
      </c>
      <c r="D975" s="9" t="s">
        <v>11</v>
      </c>
      <c r="E975" s="9" t="s">
        <v>19</v>
      </c>
      <c r="F975" s="3">
        <v>1</v>
      </c>
      <c r="G975" s="3" t="str" cm="1">
        <f t="array" ref="G975">_xlfn.IFS(HR_Analytics[[#This Row],[Distance From Home]]&lt;=5,"1-5",HR_Analytics[[#This Row],[Distance From Home]]&lt;=10,"5-10",HR_Analytics[[#This Row],[Distance From Home]]&lt;=15,"10-15",HR_Analytics[[#This Row],[Distance From Home]]&lt;=20,"15-20",HR_Analytics[[#This Row],[Distance From Home]]&gt;20,"Above 20")</f>
        <v>1-5</v>
      </c>
      <c r="H975" s="3">
        <v>3</v>
      </c>
      <c r="I975" s="9" t="str">
        <f>VLOOKUP(H975,Mapping!$J$2:$K$6,2,0)</f>
        <v>Bachelors</v>
      </c>
      <c r="J975" s="9" t="s">
        <v>25</v>
      </c>
      <c r="K975" s="3">
        <v>1369</v>
      </c>
      <c r="L975" s="3">
        <v>4</v>
      </c>
      <c r="M975" s="9" t="str">
        <f>VLOOKUP(L975,Mapping!$A$2:$B$5,2,0)</f>
        <v>Satisfied</v>
      </c>
      <c r="N975" s="9" t="s">
        <v>14</v>
      </c>
      <c r="O975" s="3">
        <v>2</v>
      </c>
      <c r="P975" s="9" t="str">
        <f>VLOOKUP(O975,Mapping!$A$9:$B$12,2,0)</f>
        <v>Medium</v>
      </c>
      <c r="Q975" s="3">
        <v>2</v>
      </c>
      <c r="R975" s="9" t="str">
        <f>VLOOKUP(Q975,Mapping!$A$16:$B$20,2,0)</f>
        <v>Junior</v>
      </c>
      <c r="S975" s="9" t="s">
        <v>24</v>
      </c>
      <c r="T975" s="3">
        <v>4</v>
      </c>
      <c r="U975" s="9" t="str">
        <f>VLOOKUP(T975,Mapping!$E$9:$F$12,2,0)</f>
        <v>Satisfied</v>
      </c>
      <c r="V975" s="9" t="s">
        <v>22</v>
      </c>
      <c r="W975" s="5">
        <v>5363</v>
      </c>
      <c r="X975" s="3">
        <v>0</v>
      </c>
      <c r="Y975" s="9" t="s">
        <v>17</v>
      </c>
      <c r="Z975" s="4">
        <v>12</v>
      </c>
      <c r="AA975" s="24">
        <f>HR_Analytics[[#This Row],[Salary Hike]]/100</f>
        <v>0.12</v>
      </c>
      <c r="AB975" s="3">
        <v>3</v>
      </c>
      <c r="AC975" s="9" t="str">
        <f>VLOOKUP(AB975,Mapping!$E$2:$F$3,2,0)</f>
        <v>Excellent</v>
      </c>
      <c r="AD975" s="3">
        <v>2</v>
      </c>
      <c r="AE975" s="9" t="str">
        <f>VLOOKUP(AD975,Mapping!$E$16:$F$19,2,0)</f>
        <v>Dissatisfied</v>
      </c>
      <c r="AF975" s="3">
        <v>1</v>
      </c>
      <c r="AG975" s="3">
        <v>10</v>
      </c>
      <c r="AH975" s="3" t="str" cm="1">
        <f t="array" ref="AH975">_xlfn.IFS(HR_Analytics[[#This Row],[Total Working Years]]&lt;=2,"0-2",HR_Analytics[[#This Row],[Total Working Years]]&lt;=5,"2-5",HR_Analytics[[#This Row],[Total Working Years]]&lt;=10,"5-10",HR_Analytics[[#This Row],[Total Working Years]]&lt;=20,"10-20",HR_Analytics[[#This Row],[Total Working Years]]&lt;=40,"20-40")</f>
        <v>5-10</v>
      </c>
      <c r="AI975" s="3">
        <v>0</v>
      </c>
      <c r="AJ975" s="3">
        <v>3</v>
      </c>
      <c r="AK975" s="9" t="str">
        <f>VLOOKUP(AJ975,Mapping!$J$10:$K$13,2,0)</f>
        <v>Better</v>
      </c>
      <c r="AL975" s="3">
        <v>9</v>
      </c>
      <c r="AM975" s="3" t="str" cm="1">
        <f t="array" ref="AM975">_xlfn.IFS(HR_Analytics[[#This Row],[Years At Company]]&lt;=2,"0-2",HR_Analytics[[#This Row],[Years At Company]]&lt;=5,"2-5",HR_Analytics[[#This Row],[Years At Company]]&lt;=10,"5-10",HR_Analytics[[#This Row],[Years At Company]]&lt;=20,"10-20",HR_Analytics[[#This Row],[Years At Company]]&lt;=40,"20-40")</f>
        <v>5-10</v>
      </c>
      <c r="AN975" s="3">
        <v>7</v>
      </c>
      <c r="AO975" s="3" t="str" cm="1">
        <f t="array" ref="AO975">_xlfn.IFS(HR_Analytics[[#This Row],[Years In Current Role]]&lt;=2,"0-2",HR_Analytics[[#This Row],[Years In Current Role]]&lt;=5,"2-5",HR_Analytics[[#This Row],[Years In Current Role]]&lt;=10,"5-10",HR_Analytics[[#This Row],[Years In Current Role]]&lt;=15,"10-15",HR_Analytics[[#This Row],[Years In Current Role]]&gt;15,"Above 15")</f>
        <v>5-10</v>
      </c>
      <c r="AP975" s="3">
        <v>0</v>
      </c>
      <c r="AQ975" s="14" t="str" cm="1">
        <f t="array" ref="AQ975">_xlfn.IFS(HR_Analytics[[#This Row],[Years Since Last Promotion]]&lt;=2,"0-2",HR_Analytics[[#This Row],[Years Since Last Promotion]]&lt;=5,"2-5",HR_Analytics[[#This Row],[Years Since Last Promotion]]&lt;=10,"5-10",HR_Analytics[[#This Row],[Years Since Last Promotion]]&lt;=15,"10-15")</f>
        <v>0-2</v>
      </c>
      <c r="AR975" s="14">
        <v>0</v>
      </c>
      <c r="AS975" s="3" t="str" cm="1">
        <f t="array" ref="AS9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76" spans="1:45" x14ac:dyDescent="0.25">
      <c r="A976" s="12">
        <v>27</v>
      </c>
      <c r="B976" s="12" t="str" cm="1">
        <f t="array" ref="B976">_xlfn.IFS(HR_Analytics[[#This Row],[Age]]&lt;=30,"Below 30",HR_Analytics[[#This Row],[Age]]&lt;=40,"30-40",HR_Analytics[[#This Row],[Age]]&lt;=60,"40-60")</f>
        <v>Below 30</v>
      </c>
      <c r="C976" s="9" t="s">
        <v>17</v>
      </c>
      <c r="D976" s="9" t="s">
        <v>18</v>
      </c>
      <c r="E976" s="9" t="s">
        <v>12</v>
      </c>
      <c r="F976" s="3">
        <v>2</v>
      </c>
      <c r="G976" s="3" t="str" cm="1">
        <f t="array" ref="G976">_xlfn.IFS(HR_Analytics[[#This Row],[Distance From Home]]&lt;=5,"1-5",HR_Analytics[[#This Row],[Distance From Home]]&lt;=10,"5-10",HR_Analytics[[#This Row],[Distance From Home]]&lt;=15,"10-15",HR_Analytics[[#This Row],[Distance From Home]]&lt;=20,"15-20",HR_Analytics[[#This Row],[Distance From Home]]&gt;20,"Above 20")</f>
        <v>1-5</v>
      </c>
      <c r="H976" s="3">
        <v>1</v>
      </c>
      <c r="I976" s="9" t="str">
        <f>VLOOKUP(H976,Mapping!$J$2:$K$6,2,0)</f>
        <v>Below College</v>
      </c>
      <c r="J976" s="9" t="s">
        <v>13</v>
      </c>
      <c r="K976" s="3">
        <v>1371</v>
      </c>
      <c r="L976" s="3">
        <v>4</v>
      </c>
      <c r="M976" s="9" t="str">
        <f>VLOOKUP(L976,Mapping!$A$2:$B$5,2,0)</f>
        <v>Satisfied</v>
      </c>
      <c r="N976" s="9" t="s">
        <v>20</v>
      </c>
      <c r="O976" s="3">
        <v>1</v>
      </c>
      <c r="P976" s="9" t="str">
        <f>VLOOKUP(O976,Mapping!$A$9:$B$12,2,0)</f>
        <v>Low</v>
      </c>
      <c r="Q976" s="3">
        <v>2</v>
      </c>
      <c r="R976" s="9" t="str">
        <f>VLOOKUP(Q976,Mapping!$A$16:$B$20,2,0)</f>
        <v>Junior</v>
      </c>
      <c r="S976" s="9" t="s">
        <v>15</v>
      </c>
      <c r="T976" s="3">
        <v>4</v>
      </c>
      <c r="U976" s="9" t="str">
        <f>VLOOKUP(T976,Mapping!$E$9:$F$12,2,0)</f>
        <v>Satisfied</v>
      </c>
      <c r="V976" s="9" t="s">
        <v>16</v>
      </c>
      <c r="W976" s="5">
        <v>5071</v>
      </c>
      <c r="X976" s="3">
        <v>3</v>
      </c>
      <c r="Y976" s="9" t="s">
        <v>17</v>
      </c>
      <c r="Z976" s="4">
        <v>20</v>
      </c>
      <c r="AA976" s="24">
        <f>HR_Analytics[[#This Row],[Salary Hike]]/100</f>
        <v>0.2</v>
      </c>
      <c r="AB976" s="3">
        <v>4</v>
      </c>
      <c r="AC976" s="9" t="str">
        <f>VLOOKUP(AB976,Mapping!$E$2:$F$3,2,0)</f>
        <v>Outstanding</v>
      </c>
      <c r="AD976" s="3">
        <v>2</v>
      </c>
      <c r="AE976" s="9" t="str">
        <f>VLOOKUP(AD976,Mapping!$E$16:$F$19,2,0)</f>
        <v>Dissatisfied</v>
      </c>
      <c r="AF976" s="3">
        <v>0</v>
      </c>
      <c r="AG976" s="3">
        <v>8</v>
      </c>
      <c r="AH976" s="3" t="str" cm="1">
        <f t="array" ref="AH976">_xlfn.IFS(HR_Analytics[[#This Row],[Total Working Years]]&lt;=2,"0-2",HR_Analytics[[#This Row],[Total Working Years]]&lt;=5,"2-5",HR_Analytics[[#This Row],[Total Working Years]]&lt;=10,"5-10",HR_Analytics[[#This Row],[Total Working Years]]&lt;=20,"10-20",HR_Analytics[[#This Row],[Total Working Years]]&lt;=40,"20-40")</f>
        <v>5-10</v>
      </c>
      <c r="AI976" s="3">
        <v>3</v>
      </c>
      <c r="AJ976" s="3">
        <v>3</v>
      </c>
      <c r="AK976" s="9" t="str">
        <f>VLOOKUP(AJ976,Mapping!$J$10:$K$13,2,0)</f>
        <v>Better</v>
      </c>
      <c r="AL976" s="3">
        <v>6</v>
      </c>
      <c r="AM976" s="3" t="str" cm="1">
        <f t="array" ref="AM976">_xlfn.IFS(HR_Analytics[[#This Row],[Years At Company]]&lt;=2,"0-2",HR_Analytics[[#This Row],[Years At Company]]&lt;=5,"2-5",HR_Analytics[[#This Row],[Years At Company]]&lt;=10,"5-10",HR_Analytics[[#This Row],[Years At Company]]&lt;=20,"10-20",HR_Analytics[[#This Row],[Years At Company]]&lt;=40,"20-40")</f>
        <v>5-10</v>
      </c>
      <c r="AN976" s="3">
        <v>2</v>
      </c>
      <c r="AO976" s="3" t="str" cm="1">
        <f t="array" ref="AO976">_xlfn.IFS(HR_Analytics[[#This Row],[Years In Current Role]]&lt;=2,"0-2",HR_Analytics[[#This Row],[Years In Current Role]]&lt;=5,"2-5",HR_Analytics[[#This Row],[Years In Current Role]]&lt;=10,"5-10",HR_Analytics[[#This Row],[Years In Current Role]]&lt;=15,"10-15",HR_Analytics[[#This Row],[Years In Current Role]]&gt;15,"Above 15")</f>
        <v>0-2</v>
      </c>
      <c r="AP976" s="3">
        <v>0</v>
      </c>
      <c r="AQ976" s="14" t="str" cm="1">
        <f t="array" ref="AQ976">_xlfn.IFS(HR_Analytics[[#This Row],[Years Since Last Promotion]]&lt;=2,"0-2",HR_Analytics[[#This Row],[Years Since Last Promotion]]&lt;=5,"2-5",HR_Analytics[[#This Row],[Years Since Last Promotion]]&lt;=10,"5-10",HR_Analytics[[#This Row],[Years Since Last Promotion]]&lt;=15,"10-15")</f>
        <v>0-2</v>
      </c>
      <c r="AR976" s="14">
        <v>0</v>
      </c>
      <c r="AS976" s="3" t="str" cm="1">
        <f t="array" ref="AS9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77" spans="1:45" x14ac:dyDescent="0.25">
      <c r="A977" s="12">
        <v>55</v>
      </c>
      <c r="B977" s="12" t="str" cm="1">
        <f t="array" ref="B977">_xlfn.IFS(HR_Analytics[[#This Row],[Age]]&lt;=30,"Below 30",HR_Analytics[[#This Row],[Age]]&lt;=40,"30-40",HR_Analytics[[#This Row],[Age]]&lt;=60,"40-60")</f>
        <v>40-60</v>
      </c>
      <c r="C977" s="9" t="s">
        <v>10</v>
      </c>
      <c r="D977" s="9" t="s">
        <v>11</v>
      </c>
      <c r="E977" s="9" t="s">
        <v>12</v>
      </c>
      <c r="F977" s="3">
        <v>13</v>
      </c>
      <c r="G977" s="3" t="str" cm="1">
        <f t="array" ref="G977">_xlfn.IFS(HR_Analytics[[#This Row],[Distance From Home]]&lt;=5,"1-5",HR_Analytics[[#This Row],[Distance From Home]]&lt;=10,"5-10",HR_Analytics[[#This Row],[Distance From Home]]&lt;=15,"10-15",HR_Analytics[[#This Row],[Distance From Home]]&lt;=20,"15-20",HR_Analytics[[#This Row],[Distance From Home]]&gt;20,"Above 20")</f>
        <v>10-15</v>
      </c>
      <c r="H977" s="3">
        <v>4</v>
      </c>
      <c r="I977" s="9" t="str">
        <f>VLOOKUP(H977,Mapping!$J$2:$K$6,2,0)</f>
        <v>Masters</v>
      </c>
      <c r="J977" s="9" t="s">
        <v>33</v>
      </c>
      <c r="K977" s="3">
        <v>1372</v>
      </c>
      <c r="L977" s="3">
        <v>1</v>
      </c>
      <c r="M977" s="9" t="str">
        <f>VLOOKUP(L977,Mapping!$A$2:$B$5,2,0)</f>
        <v>Very Dissatisfied</v>
      </c>
      <c r="N977" s="9" t="s">
        <v>20</v>
      </c>
      <c r="O977" s="3">
        <v>4</v>
      </c>
      <c r="P977" s="9" t="str">
        <f>VLOOKUP(O977,Mapping!$A$9:$B$12,2,0)</f>
        <v>Very High</v>
      </c>
      <c r="Q977" s="3">
        <v>4</v>
      </c>
      <c r="R977" s="9" t="str">
        <f>VLOOKUP(Q977,Mapping!$A$16:$B$20,2,0)</f>
        <v>Senior</v>
      </c>
      <c r="S977" s="9" t="s">
        <v>15</v>
      </c>
      <c r="T977" s="3">
        <v>3</v>
      </c>
      <c r="U977" s="9" t="str">
        <f>VLOOKUP(T977,Mapping!$E$9:$F$12,2,0)</f>
        <v>Neutral</v>
      </c>
      <c r="V977" s="9" t="s">
        <v>16</v>
      </c>
      <c r="W977" s="5">
        <v>13695</v>
      </c>
      <c r="X977" s="3">
        <v>6</v>
      </c>
      <c r="Y977" s="9" t="s">
        <v>10</v>
      </c>
      <c r="Z977" s="4">
        <v>17</v>
      </c>
      <c r="AA977" s="24">
        <f>HR_Analytics[[#This Row],[Salary Hike]]/100</f>
        <v>0.17</v>
      </c>
      <c r="AB977" s="3">
        <v>3</v>
      </c>
      <c r="AC977" s="9" t="str">
        <f>VLOOKUP(AB977,Mapping!$E$2:$F$3,2,0)</f>
        <v>Excellent</v>
      </c>
      <c r="AD977" s="3">
        <v>3</v>
      </c>
      <c r="AE977" s="9" t="str">
        <f>VLOOKUP(AD977,Mapping!$E$16:$F$19,2,0)</f>
        <v>Neutral</v>
      </c>
      <c r="AF977" s="3">
        <v>0</v>
      </c>
      <c r="AG977" s="3">
        <v>24</v>
      </c>
      <c r="AH977" s="3" t="str" cm="1">
        <f t="array" ref="AH977">_xlfn.IFS(HR_Analytics[[#This Row],[Total Working Years]]&lt;=2,"0-2",HR_Analytics[[#This Row],[Total Working Years]]&lt;=5,"2-5",HR_Analytics[[#This Row],[Total Working Years]]&lt;=10,"5-10",HR_Analytics[[#This Row],[Total Working Years]]&lt;=20,"10-20",HR_Analytics[[#This Row],[Total Working Years]]&lt;=40,"20-40")</f>
        <v>20-40</v>
      </c>
      <c r="AI977" s="3">
        <v>2</v>
      </c>
      <c r="AJ977" s="3">
        <v>2</v>
      </c>
      <c r="AK977" s="9" t="str">
        <f>VLOOKUP(AJ977,Mapping!$J$10:$K$13,2,0)</f>
        <v>Good</v>
      </c>
      <c r="AL977" s="3">
        <v>19</v>
      </c>
      <c r="AM977" s="3" t="str" cm="1">
        <f t="array" ref="AM977">_xlfn.IFS(HR_Analytics[[#This Row],[Years At Company]]&lt;=2,"0-2",HR_Analytics[[#This Row],[Years At Company]]&lt;=5,"2-5",HR_Analytics[[#This Row],[Years At Company]]&lt;=10,"5-10",HR_Analytics[[#This Row],[Years At Company]]&lt;=20,"10-20",HR_Analytics[[#This Row],[Years At Company]]&lt;=40,"20-40")</f>
        <v>10-20</v>
      </c>
      <c r="AN977" s="3">
        <v>7</v>
      </c>
      <c r="AO977" s="3" t="str" cm="1">
        <f t="array" ref="AO977">_xlfn.IFS(HR_Analytics[[#This Row],[Years In Current Role]]&lt;=2,"0-2",HR_Analytics[[#This Row],[Years In Current Role]]&lt;=5,"2-5",HR_Analytics[[#This Row],[Years In Current Role]]&lt;=10,"5-10",HR_Analytics[[#This Row],[Years In Current Role]]&lt;=15,"10-15",HR_Analytics[[#This Row],[Years In Current Role]]&gt;15,"Above 15")</f>
        <v>5-10</v>
      </c>
      <c r="AP977" s="3">
        <v>3</v>
      </c>
      <c r="AQ977" s="14" t="str" cm="1">
        <f t="array" ref="AQ977">_xlfn.IFS(HR_Analytics[[#This Row],[Years Since Last Promotion]]&lt;=2,"0-2",HR_Analytics[[#This Row],[Years Since Last Promotion]]&lt;=5,"2-5",HR_Analytics[[#This Row],[Years Since Last Promotion]]&lt;=10,"5-10",HR_Analytics[[#This Row],[Years Since Last Promotion]]&lt;=15,"10-15")</f>
        <v>2-5</v>
      </c>
      <c r="AR977" s="14">
        <v>8</v>
      </c>
      <c r="AS977" s="3" t="str" cm="1">
        <f t="array" ref="AS9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78" spans="1:45" x14ac:dyDescent="0.25">
      <c r="A978" s="12">
        <v>56</v>
      </c>
      <c r="B978" s="12" t="str" cm="1">
        <f t="array" ref="B978">_xlfn.IFS(HR_Analytics[[#This Row],[Age]]&lt;=30,"Below 30",HR_Analytics[[#This Row],[Age]]&lt;=40,"30-40",HR_Analytics[[#This Row],[Age]]&lt;=60,"40-60")</f>
        <v>40-60</v>
      </c>
      <c r="C978" s="9" t="s">
        <v>17</v>
      </c>
      <c r="D978" s="9" t="s">
        <v>11</v>
      </c>
      <c r="E978" s="9" t="s">
        <v>19</v>
      </c>
      <c r="F978" s="3">
        <v>23</v>
      </c>
      <c r="G978" s="3" t="str" cm="1">
        <f t="array" ref="G978">_xlfn.IFS(HR_Analytics[[#This Row],[Distance From Home]]&lt;=5,"1-5",HR_Analytics[[#This Row],[Distance From Home]]&lt;=10,"5-10",HR_Analytics[[#This Row],[Distance From Home]]&lt;=15,"10-15",HR_Analytics[[#This Row],[Distance From Home]]&lt;=20,"15-20",HR_Analytics[[#This Row],[Distance From Home]]&gt;20,"Above 20")</f>
        <v>Above 20</v>
      </c>
      <c r="H978" s="3">
        <v>3</v>
      </c>
      <c r="I978" s="9" t="str">
        <f>VLOOKUP(H978,Mapping!$J$2:$K$6,2,0)</f>
        <v>Bachelors</v>
      </c>
      <c r="J978" s="9" t="s">
        <v>13</v>
      </c>
      <c r="K978" s="3">
        <v>1373</v>
      </c>
      <c r="L978" s="3">
        <v>4</v>
      </c>
      <c r="M978" s="9" t="str">
        <f>VLOOKUP(L978,Mapping!$A$2:$B$5,2,0)</f>
        <v>Satisfied</v>
      </c>
      <c r="N978" s="9" t="s">
        <v>20</v>
      </c>
      <c r="O978" s="3">
        <v>3</v>
      </c>
      <c r="P978" s="9" t="str">
        <f>VLOOKUP(O978,Mapping!$A$9:$B$12,2,0)</f>
        <v>High</v>
      </c>
      <c r="Q978" s="3">
        <v>4</v>
      </c>
      <c r="R978" s="9" t="str">
        <f>VLOOKUP(Q978,Mapping!$A$16:$B$20,2,0)</f>
        <v>Senior</v>
      </c>
      <c r="S978" s="9" t="s">
        <v>27</v>
      </c>
      <c r="T978" s="3">
        <v>2</v>
      </c>
      <c r="U978" s="9" t="str">
        <f>VLOOKUP(T978,Mapping!$E$9:$F$12,2,0)</f>
        <v>Dissatisfied</v>
      </c>
      <c r="V978" s="9" t="s">
        <v>22</v>
      </c>
      <c r="W978" s="5">
        <v>13402</v>
      </c>
      <c r="X978" s="3">
        <v>4</v>
      </c>
      <c r="Y978" s="9" t="s">
        <v>10</v>
      </c>
      <c r="Z978" s="4">
        <v>12</v>
      </c>
      <c r="AA978" s="24">
        <f>HR_Analytics[[#This Row],[Salary Hike]]/100</f>
        <v>0.12</v>
      </c>
      <c r="AB978" s="3">
        <v>3</v>
      </c>
      <c r="AC978" s="9" t="str">
        <f>VLOOKUP(AB978,Mapping!$E$2:$F$3,2,0)</f>
        <v>Excellent</v>
      </c>
      <c r="AD978" s="3">
        <v>1</v>
      </c>
      <c r="AE978" s="9" t="str">
        <f>VLOOKUP(AD978,Mapping!$E$16:$F$19,2,0)</f>
        <v>Very Dissatisfied</v>
      </c>
      <c r="AF978" s="3">
        <v>1</v>
      </c>
      <c r="AG978" s="3">
        <v>33</v>
      </c>
      <c r="AH978" s="3" t="str" cm="1">
        <f t="array" ref="AH978">_xlfn.IFS(HR_Analytics[[#This Row],[Total Working Years]]&lt;=2,"0-2",HR_Analytics[[#This Row],[Total Working Years]]&lt;=5,"2-5",HR_Analytics[[#This Row],[Total Working Years]]&lt;=10,"5-10",HR_Analytics[[#This Row],[Total Working Years]]&lt;=20,"10-20",HR_Analytics[[#This Row],[Total Working Years]]&lt;=40,"20-40")</f>
        <v>20-40</v>
      </c>
      <c r="AI978" s="3">
        <v>0</v>
      </c>
      <c r="AJ978" s="3">
        <v>3</v>
      </c>
      <c r="AK978" s="9" t="str">
        <f>VLOOKUP(AJ978,Mapping!$J$10:$K$13,2,0)</f>
        <v>Better</v>
      </c>
      <c r="AL978" s="3">
        <v>19</v>
      </c>
      <c r="AM978" s="3" t="str" cm="1">
        <f t="array" ref="AM978">_xlfn.IFS(HR_Analytics[[#This Row],[Years At Company]]&lt;=2,"0-2",HR_Analytics[[#This Row],[Years At Company]]&lt;=5,"2-5",HR_Analytics[[#This Row],[Years At Company]]&lt;=10,"5-10",HR_Analytics[[#This Row],[Years At Company]]&lt;=20,"10-20",HR_Analytics[[#This Row],[Years At Company]]&lt;=40,"20-40")</f>
        <v>10-20</v>
      </c>
      <c r="AN978" s="3">
        <v>16</v>
      </c>
      <c r="AO978" s="3" t="str" cm="1">
        <f t="array" ref="AO978">_xlfn.IFS(HR_Analytics[[#This Row],[Years In Current Role]]&lt;=2,"0-2",HR_Analytics[[#This Row],[Years In Current Role]]&lt;=5,"2-5",HR_Analytics[[#This Row],[Years In Current Role]]&lt;=10,"5-10",HR_Analytics[[#This Row],[Years In Current Role]]&lt;=15,"10-15",HR_Analytics[[#This Row],[Years In Current Role]]&gt;15,"Above 15")</f>
        <v>Above 15</v>
      </c>
      <c r="AP978" s="3">
        <v>15</v>
      </c>
      <c r="AQ978" s="14" t="str" cm="1">
        <f t="array" ref="AQ978">_xlfn.IFS(HR_Analytics[[#This Row],[Years Since Last Promotion]]&lt;=2,"0-2",HR_Analytics[[#This Row],[Years Since Last Promotion]]&lt;=5,"2-5",HR_Analytics[[#This Row],[Years Since Last Promotion]]&lt;=10,"5-10",HR_Analytics[[#This Row],[Years Since Last Promotion]]&lt;=15,"10-15")</f>
        <v>10-15</v>
      </c>
      <c r="AR978" s="14">
        <v>9</v>
      </c>
      <c r="AS978" s="3" t="str" cm="1">
        <f t="array" ref="AS9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79" spans="1:45" x14ac:dyDescent="0.25">
      <c r="A979" s="12">
        <v>34</v>
      </c>
      <c r="B979" s="12" t="str" cm="1">
        <f t="array" ref="B979">_xlfn.IFS(HR_Analytics[[#This Row],[Age]]&lt;=30,"Below 30",HR_Analytics[[#This Row],[Age]]&lt;=40,"30-40",HR_Analytics[[#This Row],[Age]]&lt;=60,"40-60")</f>
        <v>30-40</v>
      </c>
      <c r="C979" s="9" t="s">
        <v>17</v>
      </c>
      <c r="D979" s="9" t="s">
        <v>29</v>
      </c>
      <c r="E979" s="9" t="s">
        <v>19</v>
      </c>
      <c r="F979" s="3">
        <v>26</v>
      </c>
      <c r="G979" s="3" t="str" cm="1">
        <f t="array" ref="G979">_xlfn.IFS(HR_Analytics[[#This Row],[Distance From Home]]&lt;=5,"1-5",HR_Analytics[[#This Row],[Distance From Home]]&lt;=10,"5-10",HR_Analytics[[#This Row],[Distance From Home]]&lt;=15,"10-15",HR_Analytics[[#This Row],[Distance From Home]]&lt;=20,"15-20",HR_Analytics[[#This Row],[Distance From Home]]&gt;20,"Above 20")</f>
        <v>Above 20</v>
      </c>
      <c r="H979" s="3">
        <v>1</v>
      </c>
      <c r="I979" s="9" t="str">
        <f>VLOOKUP(H979,Mapping!$J$2:$K$6,2,0)</f>
        <v>Below College</v>
      </c>
      <c r="J979" s="9" t="s">
        <v>34</v>
      </c>
      <c r="K979" s="3">
        <v>1374</v>
      </c>
      <c r="L979" s="3">
        <v>1</v>
      </c>
      <c r="M979" s="9" t="str">
        <f>VLOOKUP(L979,Mapping!$A$2:$B$5,2,0)</f>
        <v>Very Dissatisfied</v>
      </c>
      <c r="N979" s="9" t="s">
        <v>14</v>
      </c>
      <c r="O979" s="3">
        <v>2</v>
      </c>
      <c r="P979" s="9" t="str">
        <f>VLOOKUP(O979,Mapping!$A$9:$B$12,2,0)</f>
        <v>Medium</v>
      </c>
      <c r="Q979" s="3">
        <v>1</v>
      </c>
      <c r="R979" s="9" t="str">
        <f>VLOOKUP(Q979,Mapping!$A$16:$B$20,2,0)</f>
        <v>Entry Level</v>
      </c>
      <c r="S979" s="9" t="s">
        <v>21</v>
      </c>
      <c r="T979" s="3">
        <v>3</v>
      </c>
      <c r="U979" s="9" t="str">
        <f>VLOOKUP(T979,Mapping!$E$9:$F$12,2,0)</f>
        <v>Neutral</v>
      </c>
      <c r="V979" s="9" t="s">
        <v>26</v>
      </c>
      <c r="W979" s="5">
        <v>2029</v>
      </c>
      <c r="X979" s="3">
        <v>1</v>
      </c>
      <c r="Y979" s="9" t="s">
        <v>17</v>
      </c>
      <c r="Z979" s="4">
        <v>20</v>
      </c>
      <c r="AA979" s="24">
        <f>HR_Analytics[[#This Row],[Salary Hike]]/100</f>
        <v>0.2</v>
      </c>
      <c r="AB979" s="3">
        <v>4</v>
      </c>
      <c r="AC979" s="9" t="str">
        <f>VLOOKUP(AB979,Mapping!$E$2:$F$3,2,0)</f>
        <v>Outstanding</v>
      </c>
      <c r="AD979" s="3">
        <v>3</v>
      </c>
      <c r="AE979" s="9" t="str">
        <f>VLOOKUP(AD979,Mapping!$E$16:$F$19,2,0)</f>
        <v>Neutral</v>
      </c>
      <c r="AF979" s="3">
        <v>3</v>
      </c>
      <c r="AG979" s="3">
        <v>5</v>
      </c>
      <c r="AH979" s="3" t="str" cm="1">
        <f t="array" ref="AH979">_xlfn.IFS(HR_Analytics[[#This Row],[Total Working Years]]&lt;=2,"0-2",HR_Analytics[[#This Row],[Total Working Years]]&lt;=5,"2-5",HR_Analytics[[#This Row],[Total Working Years]]&lt;=10,"5-10",HR_Analytics[[#This Row],[Total Working Years]]&lt;=20,"10-20",HR_Analytics[[#This Row],[Total Working Years]]&lt;=40,"20-40")</f>
        <v>2-5</v>
      </c>
      <c r="AI979" s="3">
        <v>2</v>
      </c>
      <c r="AJ979" s="3">
        <v>3</v>
      </c>
      <c r="AK979" s="9" t="str">
        <f>VLOOKUP(AJ979,Mapping!$J$10:$K$13,2,0)</f>
        <v>Better</v>
      </c>
      <c r="AL979" s="3">
        <v>5</v>
      </c>
      <c r="AM979" s="3" t="str" cm="1">
        <f t="array" ref="AM979">_xlfn.IFS(HR_Analytics[[#This Row],[Years At Company]]&lt;=2,"0-2",HR_Analytics[[#This Row],[Years At Company]]&lt;=5,"2-5",HR_Analytics[[#This Row],[Years At Company]]&lt;=10,"5-10",HR_Analytics[[#This Row],[Years At Company]]&lt;=20,"10-20",HR_Analytics[[#This Row],[Years At Company]]&lt;=40,"20-40")</f>
        <v>2-5</v>
      </c>
      <c r="AN979" s="3">
        <v>4</v>
      </c>
      <c r="AO979" s="3" t="str" cm="1">
        <f t="array" ref="AO979">_xlfn.IFS(HR_Analytics[[#This Row],[Years In Current Role]]&lt;=2,"0-2",HR_Analytics[[#This Row],[Years In Current Role]]&lt;=5,"2-5",HR_Analytics[[#This Row],[Years In Current Role]]&lt;=10,"5-10",HR_Analytics[[#This Row],[Years In Current Role]]&lt;=15,"10-15",HR_Analytics[[#This Row],[Years In Current Role]]&gt;15,"Above 15")</f>
        <v>2-5</v>
      </c>
      <c r="AP979" s="3">
        <v>0</v>
      </c>
      <c r="AQ979" s="14" t="str" cm="1">
        <f t="array" ref="AQ979">_xlfn.IFS(HR_Analytics[[#This Row],[Years Since Last Promotion]]&lt;=2,"0-2",HR_Analytics[[#This Row],[Years Since Last Promotion]]&lt;=5,"2-5",HR_Analytics[[#This Row],[Years Since Last Promotion]]&lt;=10,"5-10",HR_Analytics[[#This Row],[Years Since Last Promotion]]&lt;=15,"10-15")</f>
        <v>0-2</v>
      </c>
      <c r="AR979" s="14">
        <v>0</v>
      </c>
      <c r="AS979" s="3" t="str" cm="1">
        <f t="array" ref="AS9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80" spans="1:45" x14ac:dyDescent="0.25">
      <c r="A980" s="12">
        <v>40</v>
      </c>
      <c r="B980" s="12" t="str" cm="1">
        <f t="array" ref="B980">_xlfn.IFS(HR_Analytics[[#This Row],[Age]]&lt;=30,"Below 30",HR_Analytics[[#This Row],[Age]]&lt;=40,"30-40",HR_Analytics[[#This Row],[Age]]&lt;=60,"40-60")</f>
        <v>30-40</v>
      </c>
      <c r="C980" s="9" t="s">
        <v>17</v>
      </c>
      <c r="D980" s="9" t="s">
        <v>11</v>
      </c>
      <c r="E980" s="9" t="s">
        <v>19</v>
      </c>
      <c r="F980" s="3">
        <v>2</v>
      </c>
      <c r="G980" s="3" t="str" cm="1">
        <f t="array" ref="G980">_xlfn.IFS(HR_Analytics[[#This Row],[Distance From Home]]&lt;=5,"1-5",HR_Analytics[[#This Row],[Distance From Home]]&lt;=10,"5-10",HR_Analytics[[#This Row],[Distance From Home]]&lt;=15,"10-15",HR_Analytics[[#This Row],[Distance From Home]]&lt;=20,"15-20",HR_Analytics[[#This Row],[Distance From Home]]&gt;20,"Above 20")</f>
        <v>1-5</v>
      </c>
      <c r="H980" s="3">
        <v>1</v>
      </c>
      <c r="I980" s="9" t="str">
        <f>VLOOKUP(H980,Mapping!$J$2:$K$6,2,0)</f>
        <v>Below College</v>
      </c>
      <c r="J980" s="9" t="s">
        <v>25</v>
      </c>
      <c r="K980" s="3">
        <v>1375</v>
      </c>
      <c r="L980" s="3">
        <v>2</v>
      </c>
      <c r="M980" s="9" t="str">
        <f>VLOOKUP(L980,Mapping!$A$2:$B$5,2,0)</f>
        <v>Dissatisfied</v>
      </c>
      <c r="N980" s="9" t="s">
        <v>14</v>
      </c>
      <c r="O980" s="3">
        <v>4</v>
      </c>
      <c r="P980" s="9" t="str">
        <f>VLOOKUP(O980,Mapping!$A$9:$B$12,2,0)</f>
        <v>Very High</v>
      </c>
      <c r="Q980" s="3">
        <v>2</v>
      </c>
      <c r="R980" s="9" t="str">
        <f>VLOOKUP(Q980,Mapping!$A$16:$B$20,2,0)</f>
        <v>Junior</v>
      </c>
      <c r="S980" s="9" t="s">
        <v>28</v>
      </c>
      <c r="T980" s="3">
        <v>3</v>
      </c>
      <c r="U980" s="9" t="str">
        <f>VLOOKUP(T980,Mapping!$E$9:$F$12,2,0)</f>
        <v>Neutral</v>
      </c>
      <c r="V980" s="9" t="s">
        <v>26</v>
      </c>
      <c r="W980" s="5">
        <v>6377</v>
      </c>
      <c r="X980" s="3">
        <v>5</v>
      </c>
      <c r="Y980" s="9" t="s">
        <v>17</v>
      </c>
      <c r="Z980" s="4">
        <v>20</v>
      </c>
      <c r="AA980" s="24">
        <f>HR_Analytics[[#This Row],[Salary Hike]]/100</f>
        <v>0.2</v>
      </c>
      <c r="AB980" s="3">
        <v>4</v>
      </c>
      <c r="AC980" s="9" t="str">
        <f>VLOOKUP(AB980,Mapping!$E$2:$F$3,2,0)</f>
        <v>Outstanding</v>
      </c>
      <c r="AD980" s="3">
        <v>2</v>
      </c>
      <c r="AE980" s="9" t="str">
        <f>VLOOKUP(AD980,Mapping!$E$16:$F$19,2,0)</f>
        <v>Dissatisfied</v>
      </c>
      <c r="AF980" s="3">
        <v>3</v>
      </c>
      <c r="AG980" s="3">
        <v>15</v>
      </c>
      <c r="AH980" s="3" t="str" cm="1">
        <f t="array" ref="AH980">_xlfn.IFS(HR_Analytics[[#This Row],[Total Working Years]]&lt;=2,"0-2",HR_Analytics[[#This Row],[Total Working Years]]&lt;=5,"2-5",HR_Analytics[[#This Row],[Total Working Years]]&lt;=10,"5-10",HR_Analytics[[#This Row],[Total Working Years]]&lt;=20,"10-20",HR_Analytics[[#This Row],[Total Working Years]]&lt;=40,"20-40")</f>
        <v>10-20</v>
      </c>
      <c r="AI980" s="3">
        <v>0</v>
      </c>
      <c r="AJ980" s="3">
        <v>3</v>
      </c>
      <c r="AK980" s="9" t="str">
        <f>VLOOKUP(AJ980,Mapping!$J$10:$K$13,2,0)</f>
        <v>Better</v>
      </c>
      <c r="AL980" s="3">
        <v>12</v>
      </c>
      <c r="AM980" s="3" t="str" cm="1">
        <f t="array" ref="AM980">_xlfn.IFS(HR_Analytics[[#This Row],[Years At Company]]&lt;=2,"0-2",HR_Analytics[[#This Row],[Years At Company]]&lt;=5,"2-5",HR_Analytics[[#This Row],[Years At Company]]&lt;=10,"5-10",HR_Analytics[[#This Row],[Years At Company]]&lt;=20,"10-20",HR_Analytics[[#This Row],[Years At Company]]&lt;=40,"20-40")</f>
        <v>10-20</v>
      </c>
      <c r="AN980" s="3">
        <v>11</v>
      </c>
      <c r="AO980" s="3" t="str" cm="1">
        <f t="array" ref="AO980">_xlfn.IFS(HR_Analytics[[#This Row],[Years In Current Role]]&lt;=2,"0-2",HR_Analytics[[#This Row],[Years In Current Role]]&lt;=5,"2-5",HR_Analytics[[#This Row],[Years In Current Role]]&lt;=10,"5-10",HR_Analytics[[#This Row],[Years In Current Role]]&lt;=15,"10-15",HR_Analytics[[#This Row],[Years In Current Role]]&gt;15,"Above 15")</f>
        <v>10-15</v>
      </c>
      <c r="AP980" s="3">
        <v>11</v>
      </c>
      <c r="AQ980" s="14" t="str" cm="1">
        <f t="array" ref="AQ980">_xlfn.IFS(HR_Analytics[[#This Row],[Years Since Last Promotion]]&lt;=2,"0-2",HR_Analytics[[#This Row],[Years Since Last Promotion]]&lt;=5,"2-5",HR_Analytics[[#This Row],[Years Since Last Promotion]]&lt;=10,"5-10",HR_Analytics[[#This Row],[Years Since Last Promotion]]&lt;=15,"10-15")</f>
        <v>10-15</v>
      </c>
      <c r="AR980" s="14">
        <v>8</v>
      </c>
      <c r="AS980" s="3" t="str" cm="1">
        <f t="array" ref="AS9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81" spans="1:45" x14ac:dyDescent="0.25">
      <c r="A981" s="12">
        <v>34</v>
      </c>
      <c r="B981" s="12" t="str" cm="1">
        <f t="array" ref="B981">_xlfn.IFS(HR_Analytics[[#This Row],[Age]]&lt;=30,"Below 30",HR_Analytics[[#This Row],[Age]]&lt;=40,"30-40",HR_Analytics[[#This Row],[Age]]&lt;=60,"40-60")</f>
        <v>30-40</v>
      </c>
      <c r="C981" s="9" t="s">
        <v>17</v>
      </c>
      <c r="D981" s="9" t="s">
        <v>11</v>
      </c>
      <c r="E981" s="9" t="s">
        <v>19</v>
      </c>
      <c r="F981" s="3">
        <v>29</v>
      </c>
      <c r="G981" s="3" t="str" cm="1">
        <f t="array" ref="G981">_xlfn.IFS(HR_Analytics[[#This Row],[Distance From Home]]&lt;=5,"1-5",HR_Analytics[[#This Row],[Distance From Home]]&lt;=10,"5-10",HR_Analytics[[#This Row],[Distance From Home]]&lt;=15,"10-15",HR_Analytics[[#This Row],[Distance From Home]]&lt;=20,"15-20",HR_Analytics[[#This Row],[Distance From Home]]&gt;20,"Above 20")</f>
        <v>Above 20</v>
      </c>
      <c r="H981" s="3">
        <v>3</v>
      </c>
      <c r="I981" s="9" t="str">
        <f>VLOOKUP(H981,Mapping!$J$2:$K$6,2,0)</f>
        <v>Bachelors</v>
      </c>
      <c r="J981" s="9" t="s">
        <v>25</v>
      </c>
      <c r="K981" s="3">
        <v>1377</v>
      </c>
      <c r="L981" s="3">
        <v>2</v>
      </c>
      <c r="M981" s="9" t="str">
        <f>VLOOKUP(L981,Mapping!$A$2:$B$5,2,0)</f>
        <v>Dissatisfied</v>
      </c>
      <c r="N981" s="9" t="s">
        <v>20</v>
      </c>
      <c r="O981" s="3">
        <v>3</v>
      </c>
      <c r="P981" s="9" t="str">
        <f>VLOOKUP(O981,Mapping!$A$9:$B$12,2,0)</f>
        <v>High</v>
      </c>
      <c r="Q981" s="3">
        <v>2</v>
      </c>
      <c r="R981" s="9" t="str">
        <f>VLOOKUP(Q981,Mapping!$A$16:$B$20,2,0)</f>
        <v>Junior</v>
      </c>
      <c r="S981" s="9" t="s">
        <v>24</v>
      </c>
      <c r="T981" s="3">
        <v>3</v>
      </c>
      <c r="U981" s="9" t="str">
        <f>VLOOKUP(T981,Mapping!$E$9:$F$12,2,0)</f>
        <v>Neutral</v>
      </c>
      <c r="V981" s="9" t="s">
        <v>22</v>
      </c>
      <c r="W981" s="5">
        <v>5429</v>
      </c>
      <c r="X981" s="3">
        <v>4</v>
      </c>
      <c r="Y981" s="9" t="s">
        <v>17</v>
      </c>
      <c r="Z981" s="4">
        <v>13</v>
      </c>
      <c r="AA981" s="24">
        <f>HR_Analytics[[#This Row],[Salary Hike]]/100</f>
        <v>0.13</v>
      </c>
      <c r="AB981" s="3">
        <v>3</v>
      </c>
      <c r="AC981" s="9" t="str">
        <f>VLOOKUP(AB981,Mapping!$E$2:$F$3,2,0)</f>
        <v>Excellent</v>
      </c>
      <c r="AD981" s="3">
        <v>1</v>
      </c>
      <c r="AE981" s="9" t="str">
        <f>VLOOKUP(AD981,Mapping!$E$16:$F$19,2,0)</f>
        <v>Very Dissatisfied</v>
      </c>
      <c r="AF981" s="3">
        <v>2</v>
      </c>
      <c r="AG981" s="3">
        <v>10</v>
      </c>
      <c r="AH981" s="3" t="str" cm="1">
        <f t="array" ref="AH981">_xlfn.IFS(HR_Analytics[[#This Row],[Total Working Years]]&lt;=2,"0-2",HR_Analytics[[#This Row],[Total Working Years]]&lt;=5,"2-5",HR_Analytics[[#This Row],[Total Working Years]]&lt;=10,"5-10",HR_Analytics[[#This Row],[Total Working Years]]&lt;=20,"10-20",HR_Analytics[[#This Row],[Total Working Years]]&lt;=40,"20-40")</f>
        <v>5-10</v>
      </c>
      <c r="AI981" s="3">
        <v>1</v>
      </c>
      <c r="AJ981" s="3">
        <v>3</v>
      </c>
      <c r="AK981" s="9" t="str">
        <f>VLOOKUP(AJ981,Mapping!$J$10:$K$13,2,0)</f>
        <v>Better</v>
      </c>
      <c r="AL981" s="3">
        <v>8</v>
      </c>
      <c r="AM981" s="3" t="str" cm="1">
        <f t="array" ref="AM981">_xlfn.IFS(HR_Analytics[[#This Row],[Years At Company]]&lt;=2,"0-2",HR_Analytics[[#This Row],[Years At Company]]&lt;=5,"2-5",HR_Analytics[[#This Row],[Years At Company]]&lt;=10,"5-10",HR_Analytics[[#This Row],[Years At Company]]&lt;=20,"10-20",HR_Analytics[[#This Row],[Years At Company]]&lt;=40,"20-40")</f>
        <v>5-10</v>
      </c>
      <c r="AN981" s="3">
        <v>7</v>
      </c>
      <c r="AO981" s="3" t="str" cm="1">
        <f t="array" ref="AO981">_xlfn.IFS(HR_Analytics[[#This Row],[Years In Current Role]]&lt;=2,"0-2",HR_Analytics[[#This Row],[Years In Current Role]]&lt;=5,"2-5",HR_Analytics[[#This Row],[Years In Current Role]]&lt;=10,"5-10",HR_Analytics[[#This Row],[Years In Current Role]]&lt;=15,"10-15",HR_Analytics[[#This Row],[Years In Current Role]]&gt;15,"Above 15")</f>
        <v>5-10</v>
      </c>
      <c r="AP981" s="3">
        <v>7</v>
      </c>
      <c r="AQ981" s="14" t="str" cm="1">
        <f t="array" ref="AQ981">_xlfn.IFS(HR_Analytics[[#This Row],[Years Since Last Promotion]]&lt;=2,"0-2",HR_Analytics[[#This Row],[Years Since Last Promotion]]&lt;=5,"2-5",HR_Analytics[[#This Row],[Years Since Last Promotion]]&lt;=10,"5-10",HR_Analytics[[#This Row],[Years Since Last Promotion]]&lt;=15,"10-15")</f>
        <v>5-10</v>
      </c>
      <c r="AR981" s="14">
        <v>7</v>
      </c>
      <c r="AS981" s="3" t="str" cm="1">
        <f t="array" ref="AS9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82" spans="1:45" x14ac:dyDescent="0.25">
      <c r="A982" s="12">
        <v>31</v>
      </c>
      <c r="B982" s="12" t="str" cm="1">
        <f t="array" ref="B982">_xlfn.IFS(HR_Analytics[[#This Row],[Age]]&lt;=30,"Below 30",HR_Analytics[[#This Row],[Age]]&lt;=40,"30-40",HR_Analytics[[#This Row],[Age]]&lt;=60,"40-60")</f>
        <v>30-40</v>
      </c>
      <c r="C982" s="9" t="s">
        <v>10</v>
      </c>
      <c r="D982" s="9" t="s">
        <v>18</v>
      </c>
      <c r="E982" s="9" t="s">
        <v>12</v>
      </c>
      <c r="F982" s="3">
        <v>2</v>
      </c>
      <c r="G982" s="3" t="str" cm="1">
        <f t="array" ref="G982">_xlfn.IFS(HR_Analytics[[#This Row],[Distance From Home]]&lt;=5,"1-5",HR_Analytics[[#This Row],[Distance From Home]]&lt;=10,"5-10",HR_Analytics[[#This Row],[Distance From Home]]&lt;=15,"10-15",HR_Analytics[[#This Row],[Distance From Home]]&lt;=20,"15-20",HR_Analytics[[#This Row],[Distance From Home]]&gt;20,"Above 20")</f>
        <v>1-5</v>
      </c>
      <c r="H982" s="3">
        <v>3</v>
      </c>
      <c r="I982" s="9" t="str">
        <f>VLOOKUP(H982,Mapping!$J$2:$K$6,2,0)</f>
        <v>Bachelors</v>
      </c>
      <c r="J982" s="9" t="s">
        <v>13</v>
      </c>
      <c r="K982" s="3">
        <v>1379</v>
      </c>
      <c r="L982" s="3">
        <v>3</v>
      </c>
      <c r="M982" s="9" t="str">
        <f>VLOOKUP(L982,Mapping!$A$2:$B$5,2,0)</f>
        <v>Neutral</v>
      </c>
      <c r="N982" s="9" t="s">
        <v>14</v>
      </c>
      <c r="O982" s="3">
        <v>2</v>
      </c>
      <c r="P982" s="9" t="str">
        <f>VLOOKUP(O982,Mapping!$A$9:$B$12,2,0)</f>
        <v>Medium</v>
      </c>
      <c r="Q982" s="3">
        <v>1</v>
      </c>
      <c r="R982" s="9" t="str">
        <f>VLOOKUP(Q982,Mapping!$A$16:$B$20,2,0)</f>
        <v>Entry Level</v>
      </c>
      <c r="S982" s="9" t="s">
        <v>31</v>
      </c>
      <c r="T982" s="3">
        <v>4</v>
      </c>
      <c r="U982" s="9" t="str">
        <f>VLOOKUP(T982,Mapping!$E$9:$F$12,2,0)</f>
        <v>Satisfied</v>
      </c>
      <c r="V982" s="9" t="s">
        <v>16</v>
      </c>
      <c r="W982" s="5">
        <v>2785</v>
      </c>
      <c r="X982" s="3">
        <v>7</v>
      </c>
      <c r="Y982" s="9" t="s">
        <v>17</v>
      </c>
      <c r="Z982" s="4">
        <v>14</v>
      </c>
      <c r="AA982" s="24">
        <f>HR_Analytics[[#This Row],[Salary Hike]]/100</f>
        <v>0.14000000000000001</v>
      </c>
      <c r="AB982" s="3">
        <v>3</v>
      </c>
      <c r="AC982" s="9" t="str">
        <f>VLOOKUP(AB982,Mapping!$E$2:$F$3,2,0)</f>
        <v>Excellent</v>
      </c>
      <c r="AD982" s="3">
        <v>3</v>
      </c>
      <c r="AE982" s="9" t="str">
        <f>VLOOKUP(AD982,Mapping!$E$16:$F$19,2,0)</f>
        <v>Neutral</v>
      </c>
      <c r="AF982" s="3">
        <v>0</v>
      </c>
      <c r="AG982" s="3">
        <v>3</v>
      </c>
      <c r="AH982" s="3" t="str" cm="1">
        <f t="array" ref="AH982">_xlfn.IFS(HR_Analytics[[#This Row],[Total Working Years]]&lt;=2,"0-2",HR_Analytics[[#This Row],[Total Working Years]]&lt;=5,"2-5",HR_Analytics[[#This Row],[Total Working Years]]&lt;=10,"5-10",HR_Analytics[[#This Row],[Total Working Years]]&lt;=20,"10-20",HR_Analytics[[#This Row],[Total Working Years]]&lt;=40,"20-40")</f>
        <v>2-5</v>
      </c>
      <c r="AI982" s="3">
        <v>3</v>
      </c>
      <c r="AJ982" s="3">
        <v>4</v>
      </c>
      <c r="AK982" s="9" t="str">
        <f>VLOOKUP(AJ982,Mapping!$J$10:$K$13,2,0)</f>
        <v>Best</v>
      </c>
      <c r="AL982" s="3">
        <v>1</v>
      </c>
      <c r="AM982" s="3" t="str" cm="1">
        <f t="array" ref="AM982">_xlfn.IFS(HR_Analytics[[#This Row],[Years At Company]]&lt;=2,"0-2",HR_Analytics[[#This Row],[Years At Company]]&lt;=5,"2-5",HR_Analytics[[#This Row],[Years At Company]]&lt;=10,"5-10",HR_Analytics[[#This Row],[Years At Company]]&lt;=20,"10-20",HR_Analytics[[#This Row],[Years At Company]]&lt;=40,"20-40")</f>
        <v>0-2</v>
      </c>
      <c r="AN982" s="3">
        <v>0</v>
      </c>
      <c r="AO982" s="3" t="str" cm="1">
        <f t="array" ref="AO982">_xlfn.IFS(HR_Analytics[[#This Row],[Years In Current Role]]&lt;=2,"0-2",HR_Analytics[[#This Row],[Years In Current Role]]&lt;=5,"2-5",HR_Analytics[[#This Row],[Years In Current Role]]&lt;=10,"5-10",HR_Analytics[[#This Row],[Years In Current Role]]&lt;=15,"10-15",HR_Analytics[[#This Row],[Years In Current Role]]&gt;15,"Above 15")</f>
        <v>0-2</v>
      </c>
      <c r="AP982" s="3">
        <v>0</v>
      </c>
      <c r="AQ982" s="14" t="str" cm="1">
        <f t="array" ref="AQ982">_xlfn.IFS(HR_Analytics[[#This Row],[Years Since Last Promotion]]&lt;=2,"0-2",HR_Analytics[[#This Row],[Years Since Last Promotion]]&lt;=5,"2-5",HR_Analytics[[#This Row],[Years Since Last Promotion]]&lt;=10,"5-10",HR_Analytics[[#This Row],[Years Since Last Promotion]]&lt;=15,"10-15")</f>
        <v>0-2</v>
      </c>
      <c r="AR982" s="14">
        <v>0</v>
      </c>
      <c r="AS982" s="3" t="str" cm="1">
        <f t="array" ref="AS9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83" spans="1:45" x14ac:dyDescent="0.25">
      <c r="A983" s="12">
        <v>35</v>
      </c>
      <c r="B983" s="12" t="str" cm="1">
        <f t="array" ref="B983">_xlfn.IFS(HR_Analytics[[#This Row],[Age]]&lt;=30,"Below 30",HR_Analytics[[#This Row],[Age]]&lt;=40,"30-40",HR_Analytics[[#This Row],[Age]]&lt;=60,"40-60")</f>
        <v>30-40</v>
      </c>
      <c r="C983" s="9" t="s">
        <v>10</v>
      </c>
      <c r="D983" s="9" t="s">
        <v>18</v>
      </c>
      <c r="E983" s="9" t="s">
        <v>12</v>
      </c>
      <c r="F983" s="3">
        <v>18</v>
      </c>
      <c r="G983" s="3" t="str" cm="1">
        <f t="array" ref="G983">_xlfn.IFS(HR_Analytics[[#This Row],[Distance From Home]]&lt;=5,"1-5",HR_Analytics[[#This Row],[Distance From Home]]&lt;=10,"5-10",HR_Analytics[[#This Row],[Distance From Home]]&lt;=15,"10-15",HR_Analytics[[#This Row],[Distance From Home]]&lt;=20,"15-20",HR_Analytics[[#This Row],[Distance From Home]]&gt;20,"Above 20")</f>
        <v>15-20</v>
      </c>
      <c r="H983" s="3">
        <v>4</v>
      </c>
      <c r="I983" s="9" t="str">
        <f>VLOOKUP(H983,Mapping!$J$2:$K$6,2,0)</f>
        <v>Masters</v>
      </c>
      <c r="J983" s="9" t="s">
        <v>33</v>
      </c>
      <c r="K983" s="3">
        <v>1380</v>
      </c>
      <c r="L983" s="3">
        <v>4</v>
      </c>
      <c r="M983" s="9" t="str">
        <f>VLOOKUP(L983,Mapping!$A$2:$B$5,2,0)</f>
        <v>Satisfied</v>
      </c>
      <c r="N983" s="9" t="s">
        <v>14</v>
      </c>
      <c r="O983" s="3">
        <v>3</v>
      </c>
      <c r="P983" s="9" t="str">
        <f>VLOOKUP(O983,Mapping!$A$9:$B$12,2,0)</f>
        <v>High</v>
      </c>
      <c r="Q983" s="3">
        <v>2</v>
      </c>
      <c r="R983" s="9" t="str">
        <f>VLOOKUP(Q983,Mapping!$A$16:$B$20,2,0)</f>
        <v>Junior</v>
      </c>
      <c r="S983" s="9" t="s">
        <v>15</v>
      </c>
      <c r="T983" s="3">
        <v>3</v>
      </c>
      <c r="U983" s="9" t="str">
        <f>VLOOKUP(T983,Mapping!$E$9:$F$12,2,0)</f>
        <v>Neutral</v>
      </c>
      <c r="V983" s="9" t="s">
        <v>22</v>
      </c>
      <c r="W983" s="5">
        <v>4614</v>
      </c>
      <c r="X983" s="3">
        <v>0</v>
      </c>
      <c r="Y983" s="9" t="s">
        <v>10</v>
      </c>
      <c r="Z983" s="4">
        <v>18</v>
      </c>
      <c r="AA983" s="24">
        <f>HR_Analytics[[#This Row],[Salary Hike]]/100</f>
        <v>0.18</v>
      </c>
      <c r="AB983" s="3">
        <v>3</v>
      </c>
      <c r="AC983" s="9" t="str">
        <f>VLOOKUP(AB983,Mapping!$E$2:$F$3,2,0)</f>
        <v>Excellent</v>
      </c>
      <c r="AD983" s="3">
        <v>3</v>
      </c>
      <c r="AE983" s="9" t="str">
        <f>VLOOKUP(AD983,Mapping!$E$16:$F$19,2,0)</f>
        <v>Neutral</v>
      </c>
      <c r="AF983" s="3">
        <v>1</v>
      </c>
      <c r="AG983" s="3">
        <v>5</v>
      </c>
      <c r="AH983" s="3" t="str" cm="1">
        <f t="array" ref="AH983">_xlfn.IFS(HR_Analytics[[#This Row],[Total Working Years]]&lt;=2,"0-2",HR_Analytics[[#This Row],[Total Working Years]]&lt;=5,"2-5",HR_Analytics[[#This Row],[Total Working Years]]&lt;=10,"5-10",HR_Analytics[[#This Row],[Total Working Years]]&lt;=20,"10-20",HR_Analytics[[#This Row],[Total Working Years]]&lt;=40,"20-40")</f>
        <v>2-5</v>
      </c>
      <c r="AI983" s="3">
        <v>0</v>
      </c>
      <c r="AJ983" s="3">
        <v>2</v>
      </c>
      <c r="AK983" s="9" t="str">
        <f>VLOOKUP(AJ983,Mapping!$J$10:$K$13,2,0)</f>
        <v>Good</v>
      </c>
      <c r="AL983" s="3">
        <v>4</v>
      </c>
      <c r="AM983" s="3" t="str" cm="1">
        <f t="array" ref="AM983">_xlfn.IFS(HR_Analytics[[#This Row],[Years At Company]]&lt;=2,"0-2",HR_Analytics[[#This Row],[Years At Company]]&lt;=5,"2-5",HR_Analytics[[#This Row],[Years At Company]]&lt;=10,"5-10",HR_Analytics[[#This Row],[Years At Company]]&lt;=20,"10-20",HR_Analytics[[#This Row],[Years At Company]]&lt;=40,"20-40")</f>
        <v>2-5</v>
      </c>
      <c r="AN983" s="3">
        <v>2</v>
      </c>
      <c r="AO983" s="3" t="str" cm="1">
        <f t="array" ref="AO983">_xlfn.IFS(HR_Analytics[[#This Row],[Years In Current Role]]&lt;=2,"0-2",HR_Analytics[[#This Row],[Years In Current Role]]&lt;=5,"2-5",HR_Analytics[[#This Row],[Years In Current Role]]&lt;=10,"5-10",HR_Analytics[[#This Row],[Years In Current Role]]&lt;=15,"10-15",HR_Analytics[[#This Row],[Years In Current Role]]&gt;15,"Above 15")</f>
        <v>0-2</v>
      </c>
      <c r="AP983" s="3">
        <v>3</v>
      </c>
      <c r="AQ983" s="14" t="str" cm="1">
        <f t="array" ref="AQ983">_xlfn.IFS(HR_Analytics[[#This Row],[Years Since Last Promotion]]&lt;=2,"0-2",HR_Analytics[[#This Row],[Years Since Last Promotion]]&lt;=5,"2-5",HR_Analytics[[#This Row],[Years Since Last Promotion]]&lt;=10,"5-10",HR_Analytics[[#This Row],[Years Since Last Promotion]]&lt;=15,"10-15")</f>
        <v>2-5</v>
      </c>
      <c r="AR983" s="14">
        <v>2</v>
      </c>
      <c r="AS983" s="3" t="str" cm="1">
        <f t="array" ref="AS9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84" spans="1:45" x14ac:dyDescent="0.25">
      <c r="A984" s="12">
        <v>38</v>
      </c>
      <c r="B984" s="12" t="str" cm="1">
        <f t="array" ref="B984">_xlfn.IFS(HR_Analytics[[#This Row],[Age]]&lt;=30,"Below 30",HR_Analytics[[#This Row],[Age]]&lt;=40,"30-40",HR_Analytics[[#This Row],[Age]]&lt;=60,"40-60")</f>
        <v>30-40</v>
      </c>
      <c r="C984" s="9" t="s">
        <v>17</v>
      </c>
      <c r="D984" s="9" t="s">
        <v>18</v>
      </c>
      <c r="E984" s="9" t="s">
        <v>19</v>
      </c>
      <c r="F984" s="3">
        <v>7</v>
      </c>
      <c r="G984" s="3" t="str" cm="1">
        <f t="array" ref="G984">_xlfn.IFS(HR_Analytics[[#This Row],[Distance From Home]]&lt;=5,"1-5",HR_Analytics[[#This Row],[Distance From Home]]&lt;=10,"5-10",HR_Analytics[[#This Row],[Distance From Home]]&lt;=15,"10-15",HR_Analytics[[#This Row],[Distance From Home]]&lt;=20,"15-20",HR_Analytics[[#This Row],[Distance From Home]]&gt;20,"Above 20")</f>
        <v>5-10</v>
      </c>
      <c r="H984" s="3">
        <v>3</v>
      </c>
      <c r="I984" s="9" t="str">
        <f>VLOOKUP(H984,Mapping!$J$2:$K$6,2,0)</f>
        <v>Bachelors</v>
      </c>
      <c r="J984" s="9" t="s">
        <v>13</v>
      </c>
      <c r="K984" s="3">
        <v>1382</v>
      </c>
      <c r="L984" s="3">
        <v>4</v>
      </c>
      <c r="M984" s="9" t="str">
        <f>VLOOKUP(L984,Mapping!$A$2:$B$5,2,0)</f>
        <v>Satisfied</v>
      </c>
      <c r="N984" s="9" t="s">
        <v>20</v>
      </c>
      <c r="O984" s="3">
        <v>4</v>
      </c>
      <c r="P984" s="9" t="str">
        <f>VLOOKUP(O984,Mapping!$A$9:$B$12,2,0)</f>
        <v>Very High</v>
      </c>
      <c r="Q984" s="3">
        <v>1</v>
      </c>
      <c r="R984" s="9" t="str">
        <f>VLOOKUP(Q984,Mapping!$A$16:$B$20,2,0)</f>
        <v>Entry Level</v>
      </c>
      <c r="S984" s="9" t="s">
        <v>21</v>
      </c>
      <c r="T984" s="3">
        <v>3</v>
      </c>
      <c r="U984" s="9" t="str">
        <f>VLOOKUP(T984,Mapping!$E$9:$F$12,2,0)</f>
        <v>Neutral</v>
      </c>
      <c r="V984" s="9" t="s">
        <v>26</v>
      </c>
      <c r="W984" s="5">
        <v>2610</v>
      </c>
      <c r="X984" s="3">
        <v>1</v>
      </c>
      <c r="Y984" s="9" t="s">
        <v>17</v>
      </c>
      <c r="Z984" s="4">
        <v>11</v>
      </c>
      <c r="AA984" s="24">
        <f>HR_Analytics[[#This Row],[Salary Hike]]/100</f>
        <v>0.11</v>
      </c>
      <c r="AB984" s="3">
        <v>3</v>
      </c>
      <c r="AC984" s="9" t="str">
        <f>VLOOKUP(AB984,Mapping!$E$2:$F$3,2,0)</f>
        <v>Excellent</v>
      </c>
      <c r="AD984" s="3">
        <v>4</v>
      </c>
      <c r="AE984" s="9" t="str">
        <f>VLOOKUP(AD984,Mapping!$E$16:$F$19,2,0)</f>
        <v>Satisfied</v>
      </c>
      <c r="AF984" s="3">
        <v>3</v>
      </c>
      <c r="AG984" s="3">
        <v>4</v>
      </c>
      <c r="AH984" s="3" t="str" cm="1">
        <f t="array" ref="AH984">_xlfn.IFS(HR_Analytics[[#This Row],[Total Working Years]]&lt;=2,"0-2",HR_Analytics[[#This Row],[Total Working Years]]&lt;=5,"2-5",HR_Analytics[[#This Row],[Total Working Years]]&lt;=10,"5-10",HR_Analytics[[#This Row],[Total Working Years]]&lt;=20,"10-20",HR_Analytics[[#This Row],[Total Working Years]]&lt;=40,"20-40")</f>
        <v>2-5</v>
      </c>
      <c r="AI984" s="3">
        <v>2</v>
      </c>
      <c r="AJ984" s="3">
        <v>3</v>
      </c>
      <c r="AK984" s="9" t="str">
        <f>VLOOKUP(AJ984,Mapping!$J$10:$K$13,2,0)</f>
        <v>Better</v>
      </c>
      <c r="AL984" s="3">
        <v>4</v>
      </c>
      <c r="AM984" s="3" t="str" cm="1">
        <f t="array" ref="AM984">_xlfn.IFS(HR_Analytics[[#This Row],[Years At Company]]&lt;=2,"0-2",HR_Analytics[[#This Row],[Years At Company]]&lt;=5,"2-5",HR_Analytics[[#This Row],[Years At Company]]&lt;=10,"5-10",HR_Analytics[[#This Row],[Years At Company]]&lt;=20,"10-20",HR_Analytics[[#This Row],[Years At Company]]&lt;=40,"20-40")</f>
        <v>2-5</v>
      </c>
      <c r="AN984" s="3">
        <v>2</v>
      </c>
      <c r="AO984" s="3" t="str" cm="1">
        <f t="array" ref="AO984">_xlfn.IFS(HR_Analytics[[#This Row],[Years In Current Role]]&lt;=2,"0-2",HR_Analytics[[#This Row],[Years In Current Role]]&lt;=5,"2-5",HR_Analytics[[#This Row],[Years In Current Role]]&lt;=10,"5-10",HR_Analytics[[#This Row],[Years In Current Role]]&lt;=15,"10-15",HR_Analytics[[#This Row],[Years In Current Role]]&gt;15,"Above 15")</f>
        <v>0-2</v>
      </c>
      <c r="AP984" s="3">
        <v>0</v>
      </c>
      <c r="AQ984" s="14" t="str" cm="1">
        <f t="array" ref="AQ984">_xlfn.IFS(HR_Analytics[[#This Row],[Years Since Last Promotion]]&lt;=2,"0-2",HR_Analytics[[#This Row],[Years Since Last Promotion]]&lt;=5,"2-5",HR_Analytics[[#This Row],[Years Since Last Promotion]]&lt;=10,"5-10",HR_Analytics[[#This Row],[Years Since Last Promotion]]&lt;=15,"10-15")</f>
        <v>0-2</v>
      </c>
      <c r="AR984" s="14">
        <v>3</v>
      </c>
      <c r="AS984" s="3" t="str" cm="1">
        <f t="array" ref="AS9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85" spans="1:45" x14ac:dyDescent="0.25">
      <c r="A985" s="12">
        <v>34</v>
      </c>
      <c r="B985" s="12" t="str" cm="1">
        <f t="array" ref="B985">_xlfn.IFS(HR_Analytics[[#This Row],[Age]]&lt;=30,"Below 30",HR_Analytics[[#This Row],[Age]]&lt;=40,"30-40",HR_Analytics[[#This Row],[Age]]&lt;=60,"40-60")</f>
        <v>30-40</v>
      </c>
      <c r="C985" s="9" t="s">
        <v>17</v>
      </c>
      <c r="D985" s="9" t="s">
        <v>11</v>
      </c>
      <c r="E985" s="9" t="s">
        <v>19</v>
      </c>
      <c r="F985" s="3">
        <v>2</v>
      </c>
      <c r="G985" s="3" t="str" cm="1">
        <f t="array" ref="G985">_xlfn.IFS(HR_Analytics[[#This Row],[Distance From Home]]&lt;=5,"1-5",HR_Analytics[[#This Row],[Distance From Home]]&lt;=10,"5-10",HR_Analytics[[#This Row],[Distance From Home]]&lt;=15,"10-15",HR_Analytics[[#This Row],[Distance From Home]]&lt;=20,"15-20",HR_Analytics[[#This Row],[Distance From Home]]&gt;20,"Above 20")</f>
        <v>1-5</v>
      </c>
      <c r="H985" s="3">
        <v>4</v>
      </c>
      <c r="I985" s="9" t="str">
        <f>VLOOKUP(H985,Mapping!$J$2:$K$6,2,0)</f>
        <v>Masters</v>
      </c>
      <c r="J985" s="9" t="s">
        <v>34</v>
      </c>
      <c r="K985" s="3">
        <v>1383</v>
      </c>
      <c r="L985" s="3">
        <v>3</v>
      </c>
      <c r="M985" s="9" t="str">
        <f>VLOOKUP(L985,Mapping!$A$2:$B$5,2,0)</f>
        <v>Neutral</v>
      </c>
      <c r="N985" s="9" t="s">
        <v>14</v>
      </c>
      <c r="O985" s="3">
        <v>3</v>
      </c>
      <c r="P985" s="9" t="str">
        <f>VLOOKUP(O985,Mapping!$A$9:$B$12,2,0)</f>
        <v>High</v>
      </c>
      <c r="Q985" s="3">
        <v>2</v>
      </c>
      <c r="R985" s="9" t="str">
        <f>VLOOKUP(Q985,Mapping!$A$16:$B$20,2,0)</f>
        <v>Junior</v>
      </c>
      <c r="S985" s="9" t="s">
        <v>28</v>
      </c>
      <c r="T985" s="3">
        <v>4</v>
      </c>
      <c r="U985" s="9" t="str">
        <f>VLOOKUP(T985,Mapping!$E$9:$F$12,2,0)</f>
        <v>Satisfied</v>
      </c>
      <c r="V985" s="9" t="s">
        <v>16</v>
      </c>
      <c r="W985" s="5">
        <v>6687</v>
      </c>
      <c r="X985" s="3">
        <v>1</v>
      </c>
      <c r="Y985" s="9" t="s">
        <v>17</v>
      </c>
      <c r="Z985" s="4">
        <v>11</v>
      </c>
      <c r="AA985" s="24">
        <f>HR_Analytics[[#This Row],[Salary Hike]]/100</f>
        <v>0.11</v>
      </c>
      <c r="AB985" s="3">
        <v>3</v>
      </c>
      <c r="AC985" s="9" t="str">
        <f>VLOOKUP(AB985,Mapping!$E$2:$F$3,2,0)</f>
        <v>Excellent</v>
      </c>
      <c r="AD985" s="3">
        <v>4</v>
      </c>
      <c r="AE985" s="9" t="str">
        <f>VLOOKUP(AD985,Mapping!$E$16:$F$19,2,0)</f>
        <v>Satisfied</v>
      </c>
      <c r="AF985" s="3">
        <v>0</v>
      </c>
      <c r="AG985" s="3">
        <v>14</v>
      </c>
      <c r="AH985" s="3" t="str" cm="1">
        <f t="array" ref="AH985">_xlfn.IFS(HR_Analytics[[#This Row],[Total Working Years]]&lt;=2,"0-2",HR_Analytics[[#This Row],[Total Working Years]]&lt;=5,"2-5",HR_Analytics[[#This Row],[Total Working Years]]&lt;=10,"5-10",HR_Analytics[[#This Row],[Total Working Years]]&lt;=20,"10-20",HR_Analytics[[#This Row],[Total Working Years]]&lt;=40,"20-40")</f>
        <v>10-20</v>
      </c>
      <c r="AI985" s="3">
        <v>2</v>
      </c>
      <c r="AJ985" s="3">
        <v>4</v>
      </c>
      <c r="AK985" s="9" t="str">
        <f>VLOOKUP(AJ985,Mapping!$J$10:$K$13,2,0)</f>
        <v>Best</v>
      </c>
      <c r="AL985" s="3">
        <v>14</v>
      </c>
      <c r="AM985" s="3" t="str" cm="1">
        <f t="array" ref="AM985">_xlfn.IFS(HR_Analytics[[#This Row],[Years At Company]]&lt;=2,"0-2",HR_Analytics[[#This Row],[Years At Company]]&lt;=5,"2-5",HR_Analytics[[#This Row],[Years At Company]]&lt;=10,"5-10",HR_Analytics[[#This Row],[Years At Company]]&lt;=20,"10-20",HR_Analytics[[#This Row],[Years At Company]]&lt;=40,"20-40")</f>
        <v>10-20</v>
      </c>
      <c r="AN985" s="3">
        <v>11</v>
      </c>
      <c r="AO985" s="3" t="str" cm="1">
        <f t="array" ref="AO985">_xlfn.IFS(HR_Analytics[[#This Row],[Years In Current Role]]&lt;=2,"0-2",HR_Analytics[[#This Row],[Years In Current Role]]&lt;=5,"2-5",HR_Analytics[[#This Row],[Years In Current Role]]&lt;=10,"5-10",HR_Analytics[[#This Row],[Years In Current Role]]&lt;=15,"10-15",HR_Analytics[[#This Row],[Years In Current Role]]&gt;15,"Above 15")</f>
        <v>10-15</v>
      </c>
      <c r="AP985" s="3">
        <v>4</v>
      </c>
      <c r="AQ985" s="14" t="str" cm="1">
        <f t="array" ref="AQ985">_xlfn.IFS(HR_Analytics[[#This Row],[Years Since Last Promotion]]&lt;=2,"0-2",HR_Analytics[[#This Row],[Years Since Last Promotion]]&lt;=5,"2-5",HR_Analytics[[#This Row],[Years Since Last Promotion]]&lt;=10,"5-10",HR_Analytics[[#This Row],[Years Since Last Promotion]]&lt;=15,"10-15")</f>
        <v>2-5</v>
      </c>
      <c r="AR985" s="14">
        <v>11</v>
      </c>
      <c r="AS985" s="3" t="str" cm="1">
        <f t="array" ref="AS9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986" spans="1:45" x14ac:dyDescent="0.25">
      <c r="A986" s="12">
        <v>28</v>
      </c>
      <c r="B986" s="12" t="str" cm="1">
        <f t="array" ref="B986">_xlfn.IFS(HR_Analytics[[#This Row],[Age]]&lt;=30,"Below 30",HR_Analytics[[#This Row],[Age]]&lt;=40,"30-40",HR_Analytics[[#This Row],[Age]]&lt;=60,"40-60")</f>
        <v>Below 30</v>
      </c>
      <c r="C986" s="9" t="s">
        <v>17</v>
      </c>
      <c r="D986" s="9" t="s">
        <v>11</v>
      </c>
      <c r="E986" s="9" t="s">
        <v>12</v>
      </c>
      <c r="F986" s="3">
        <v>26</v>
      </c>
      <c r="G986" s="3" t="str" cm="1">
        <f t="array" ref="G986">_xlfn.IFS(HR_Analytics[[#This Row],[Distance From Home]]&lt;=5,"1-5",HR_Analytics[[#This Row],[Distance From Home]]&lt;=10,"5-10",HR_Analytics[[#This Row],[Distance From Home]]&lt;=15,"10-15",HR_Analytics[[#This Row],[Distance From Home]]&lt;=20,"15-20",HR_Analytics[[#This Row],[Distance From Home]]&gt;20,"Above 20")</f>
        <v>Above 20</v>
      </c>
      <c r="H986" s="3">
        <v>3</v>
      </c>
      <c r="I986" s="9" t="str">
        <f>VLOOKUP(H986,Mapping!$J$2:$K$6,2,0)</f>
        <v>Bachelors</v>
      </c>
      <c r="J986" s="9" t="s">
        <v>13</v>
      </c>
      <c r="K986" s="3">
        <v>1387</v>
      </c>
      <c r="L986" s="3">
        <v>3</v>
      </c>
      <c r="M986" s="9" t="str">
        <f>VLOOKUP(L986,Mapping!$A$2:$B$5,2,0)</f>
        <v>Neutral</v>
      </c>
      <c r="N986" s="9" t="s">
        <v>20</v>
      </c>
      <c r="O986" s="3">
        <v>2</v>
      </c>
      <c r="P986" s="9" t="str">
        <f>VLOOKUP(O986,Mapping!$A$9:$B$12,2,0)</f>
        <v>Medium</v>
      </c>
      <c r="Q986" s="3">
        <v>2</v>
      </c>
      <c r="R986" s="9" t="str">
        <f>VLOOKUP(Q986,Mapping!$A$16:$B$20,2,0)</f>
        <v>Junior</v>
      </c>
      <c r="S986" s="9" t="s">
        <v>15</v>
      </c>
      <c r="T986" s="3">
        <v>1</v>
      </c>
      <c r="U986" s="9" t="str">
        <f>VLOOKUP(T986,Mapping!$E$9:$F$12,2,0)</f>
        <v>Very Dissatisfied</v>
      </c>
      <c r="V986" s="9" t="s">
        <v>22</v>
      </c>
      <c r="W986" s="5">
        <v>4724</v>
      </c>
      <c r="X986" s="3">
        <v>1</v>
      </c>
      <c r="Y986" s="9" t="s">
        <v>17</v>
      </c>
      <c r="Z986" s="4">
        <v>11</v>
      </c>
      <c r="AA986" s="24">
        <f>HR_Analytics[[#This Row],[Salary Hike]]/100</f>
        <v>0.11</v>
      </c>
      <c r="AB986" s="3">
        <v>3</v>
      </c>
      <c r="AC986" s="9" t="str">
        <f>VLOOKUP(AB986,Mapping!$E$2:$F$3,2,0)</f>
        <v>Excellent</v>
      </c>
      <c r="AD986" s="3">
        <v>3</v>
      </c>
      <c r="AE986" s="9" t="str">
        <f>VLOOKUP(AD986,Mapping!$E$16:$F$19,2,0)</f>
        <v>Neutral</v>
      </c>
      <c r="AF986" s="3">
        <v>1</v>
      </c>
      <c r="AG986" s="3">
        <v>5</v>
      </c>
      <c r="AH986" s="3" t="str" cm="1">
        <f t="array" ref="AH986">_xlfn.IFS(HR_Analytics[[#This Row],[Total Working Years]]&lt;=2,"0-2",HR_Analytics[[#This Row],[Total Working Years]]&lt;=5,"2-5",HR_Analytics[[#This Row],[Total Working Years]]&lt;=10,"5-10",HR_Analytics[[#This Row],[Total Working Years]]&lt;=20,"10-20",HR_Analytics[[#This Row],[Total Working Years]]&lt;=40,"20-40")</f>
        <v>2-5</v>
      </c>
      <c r="AI986" s="3">
        <v>0</v>
      </c>
      <c r="AJ986" s="3">
        <v>3</v>
      </c>
      <c r="AK986" s="9" t="str">
        <f>VLOOKUP(AJ986,Mapping!$J$10:$K$13,2,0)</f>
        <v>Better</v>
      </c>
      <c r="AL986" s="3">
        <v>5</v>
      </c>
      <c r="AM986" s="3" t="str" cm="1">
        <f t="array" ref="AM986">_xlfn.IFS(HR_Analytics[[#This Row],[Years At Company]]&lt;=2,"0-2",HR_Analytics[[#This Row],[Years At Company]]&lt;=5,"2-5",HR_Analytics[[#This Row],[Years At Company]]&lt;=10,"5-10",HR_Analytics[[#This Row],[Years At Company]]&lt;=20,"10-20",HR_Analytics[[#This Row],[Years At Company]]&lt;=40,"20-40")</f>
        <v>2-5</v>
      </c>
      <c r="AN986" s="3">
        <v>3</v>
      </c>
      <c r="AO986" s="3" t="str" cm="1">
        <f t="array" ref="AO986">_xlfn.IFS(HR_Analytics[[#This Row],[Years In Current Role]]&lt;=2,"0-2",HR_Analytics[[#This Row],[Years In Current Role]]&lt;=5,"2-5",HR_Analytics[[#This Row],[Years In Current Role]]&lt;=10,"5-10",HR_Analytics[[#This Row],[Years In Current Role]]&lt;=15,"10-15",HR_Analytics[[#This Row],[Years In Current Role]]&gt;15,"Above 15")</f>
        <v>2-5</v>
      </c>
      <c r="AP986" s="3">
        <v>0</v>
      </c>
      <c r="AQ986" s="14" t="str" cm="1">
        <f t="array" ref="AQ986">_xlfn.IFS(HR_Analytics[[#This Row],[Years Since Last Promotion]]&lt;=2,"0-2",HR_Analytics[[#This Row],[Years Since Last Promotion]]&lt;=5,"2-5",HR_Analytics[[#This Row],[Years Since Last Promotion]]&lt;=10,"5-10",HR_Analytics[[#This Row],[Years Since Last Promotion]]&lt;=15,"10-15")</f>
        <v>0-2</v>
      </c>
      <c r="AR986" s="14">
        <v>4</v>
      </c>
      <c r="AS986" s="3" t="str" cm="1">
        <f t="array" ref="AS9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87" spans="1:45" x14ac:dyDescent="0.25">
      <c r="A987" s="12">
        <v>31</v>
      </c>
      <c r="B987" s="12" t="str" cm="1">
        <f t="array" ref="B987">_xlfn.IFS(HR_Analytics[[#This Row],[Age]]&lt;=30,"Below 30",HR_Analytics[[#This Row],[Age]]&lt;=40,"30-40",HR_Analytics[[#This Row],[Age]]&lt;=60,"40-60")</f>
        <v>30-40</v>
      </c>
      <c r="C987" s="9" t="s">
        <v>10</v>
      </c>
      <c r="D987" s="9" t="s">
        <v>11</v>
      </c>
      <c r="E987" s="9" t="s">
        <v>19</v>
      </c>
      <c r="F987" s="3">
        <v>22</v>
      </c>
      <c r="G987" s="3" t="str" cm="1">
        <f t="array" ref="G987">_xlfn.IFS(HR_Analytics[[#This Row],[Distance From Home]]&lt;=5,"1-5",HR_Analytics[[#This Row],[Distance From Home]]&lt;=10,"5-10",HR_Analytics[[#This Row],[Distance From Home]]&lt;=15,"10-15",HR_Analytics[[#This Row],[Distance From Home]]&lt;=20,"15-20",HR_Analytics[[#This Row],[Distance From Home]]&gt;20,"Above 20")</f>
        <v>Above 20</v>
      </c>
      <c r="H987" s="3">
        <v>4</v>
      </c>
      <c r="I987" s="9" t="str">
        <f>VLOOKUP(H987,Mapping!$J$2:$K$6,2,0)</f>
        <v>Masters</v>
      </c>
      <c r="J987" s="9" t="s">
        <v>25</v>
      </c>
      <c r="K987" s="3">
        <v>1389</v>
      </c>
      <c r="L987" s="3">
        <v>4</v>
      </c>
      <c r="M987" s="9" t="str">
        <f>VLOOKUP(L987,Mapping!$A$2:$B$5,2,0)</f>
        <v>Satisfied</v>
      </c>
      <c r="N987" s="9" t="s">
        <v>20</v>
      </c>
      <c r="O987" s="3">
        <v>3</v>
      </c>
      <c r="P987" s="9" t="str">
        <f>VLOOKUP(O987,Mapping!$A$9:$B$12,2,0)</f>
        <v>High</v>
      </c>
      <c r="Q987" s="3">
        <v>2</v>
      </c>
      <c r="R987" s="9" t="str">
        <f>VLOOKUP(Q987,Mapping!$A$16:$B$20,2,0)</f>
        <v>Junior</v>
      </c>
      <c r="S987" s="9" t="s">
        <v>27</v>
      </c>
      <c r="T987" s="3">
        <v>3</v>
      </c>
      <c r="U987" s="9" t="str">
        <f>VLOOKUP(T987,Mapping!$E$9:$F$12,2,0)</f>
        <v>Neutral</v>
      </c>
      <c r="V987" s="9" t="s">
        <v>22</v>
      </c>
      <c r="W987" s="5">
        <v>6179</v>
      </c>
      <c r="X987" s="3">
        <v>1</v>
      </c>
      <c r="Y987" s="9" t="s">
        <v>10</v>
      </c>
      <c r="Z987" s="4">
        <v>15</v>
      </c>
      <c r="AA987" s="24">
        <f>HR_Analytics[[#This Row],[Salary Hike]]/100</f>
        <v>0.15</v>
      </c>
      <c r="AB987" s="3">
        <v>3</v>
      </c>
      <c r="AC987" s="9" t="str">
        <f>VLOOKUP(AB987,Mapping!$E$2:$F$3,2,0)</f>
        <v>Excellent</v>
      </c>
      <c r="AD987" s="3">
        <v>4</v>
      </c>
      <c r="AE987" s="9" t="str">
        <f>VLOOKUP(AD987,Mapping!$E$16:$F$19,2,0)</f>
        <v>Satisfied</v>
      </c>
      <c r="AF987" s="3">
        <v>2</v>
      </c>
      <c r="AG987" s="3">
        <v>10</v>
      </c>
      <c r="AH987" s="3" t="str" cm="1">
        <f t="array" ref="AH987">_xlfn.IFS(HR_Analytics[[#This Row],[Total Working Years]]&lt;=2,"0-2",HR_Analytics[[#This Row],[Total Working Years]]&lt;=5,"2-5",HR_Analytics[[#This Row],[Total Working Years]]&lt;=10,"5-10",HR_Analytics[[#This Row],[Total Working Years]]&lt;=20,"10-20",HR_Analytics[[#This Row],[Total Working Years]]&lt;=40,"20-40")</f>
        <v>5-10</v>
      </c>
      <c r="AI987" s="3">
        <v>3</v>
      </c>
      <c r="AJ987" s="3">
        <v>2</v>
      </c>
      <c r="AK987" s="9" t="str">
        <f>VLOOKUP(AJ987,Mapping!$J$10:$K$13,2,0)</f>
        <v>Good</v>
      </c>
      <c r="AL987" s="3">
        <v>10</v>
      </c>
      <c r="AM987" s="3" t="str" cm="1">
        <f t="array" ref="AM987">_xlfn.IFS(HR_Analytics[[#This Row],[Years At Company]]&lt;=2,"0-2",HR_Analytics[[#This Row],[Years At Company]]&lt;=5,"2-5",HR_Analytics[[#This Row],[Years At Company]]&lt;=10,"5-10",HR_Analytics[[#This Row],[Years At Company]]&lt;=20,"10-20",HR_Analytics[[#This Row],[Years At Company]]&lt;=40,"20-40")</f>
        <v>5-10</v>
      </c>
      <c r="AN987" s="3">
        <v>2</v>
      </c>
      <c r="AO987" s="3" t="str" cm="1">
        <f t="array" ref="AO987">_xlfn.IFS(HR_Analytics[[#This Row],[Years In Current Role]]&lt;=2,"0-2",HR_Analytics[[#This Row],[Years In Current Role]]&lt;=5,"2-5",HR_Analytics[[#This Row],[Years In Current Role]]&lt;=10,"5-10",HR_Analytics[[#This Row],[Years In Current Role]]&lt;=15,"10-15",HR_Analytics[[#This Row],[Years In Current Role]]&gt;15,"Above 15")</f>
        <v>0-2</v>
      </c>
      <c r="AP987" s="3">
        <v>6</v>
      </c>
      <c r="AQ987" s="14" t="str" cm="1">
        <f t="array" ref="AQ987">_xlfn.IFS(HR_Analytics[[#This Row],[Years Since Last Promotion]]&lt;=2,"0-2",HR_Analytics[[#This Row],[Years Since Last Promotion]]&lt;=5,"2-5",HR_Analytics[[#This Row],[Years Since Last Promotion]]&lt;=10,"5-10",HR_Analytics[[#This Row],[Years Since Last Promotion]]&lt;=15,"10-15")</f>
        <v>5-10</v>
      </c>
      <c r="AR987" s="14">
        <v>7</v>
      </c>
      <c r="AS987" s="3" t="str" cm="1">
        <f t="array" ref="AS9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88" spans="1:45" x14ac:dyDescent="0.25">
      <c r="A988" s="12">
        <v>39</v>
      </c>
      <c r="B988" s="12" t="str" cm="1">
        <f t="array" ref="B988">_xlfn.IFS(HR_Analytics[[#This Row],[Age]]&lt;=30,"Below 30",HR_Analytics[[#This Row],[Age]]&lt;=40,"30-40",HR_Analytics[[#This Row],[Age]]&lt;=60,"40-60")</f>
        <v>30-40</v>
      </c>
      <c r="C988" s="9" t="s">
        <v>17</v>
      </c>
      <c r="D988" s="9" t="s">
        <v>11</v>
      </c>
      <c r="E988" s="9" t="s">
        <v>12</v>
      </c>
      <c r="F988" s="3">
        <v>21</v>
      </c>
      <c r="G988" s="3" t="str" cm="1">
        <f t="array" ref="G988">_xlfn.IFS(HR_Analytics[[#This Row],[Distance From Home]]&lt;=5,"1-5",HR_Analytics[[#This Row],[Distance From Home]]&lt;=10,"5-10",HR_Analytics[[#This Row],[Distance From Home]]&lt;=15,"10-15",HR_Analytics[[#This Row],[Distance From Home]]&lt;=20,"15-20",HR_Analytics[[#This Row],[Distance From Home]]&gt;20,"Above 20")</f>
        <v>Above 20</v>
      </c>
      <c r="H988" s="3">
        <v>4</v>
      </c>
      <c r="I988" s="9" t="str">
        <f>VLOOKUP(H988,Mapping!$J$2:$K$6,2,0)</f>
        <v>Masters</v>
      </c>
      <c r="J988" s="9" t="s">
        <v>13</v>
      </c>
      <c r="K988" s="3">
        <v>1390</v>
      </c>
      <c r="L988" s="3">
        <v>1</v>
      </c>
      <c r="M988" s="9" t="str">
        <f>VLOOKUP(L988,Mapping!$A$2:$B$5,2,0)</f>
        <v>Very Dissatisfied</v>
      </c>
      <c r="N988" s="9" t="s">
        <v>20</v>
      </c>
      <c r="O988" s="3">
        <v>2</v>
      </c>
      <c r="P988" s="9" t="str">
        <f>VLOOKUP(O988,Mapping!$A$9:$B$12,2,0)</f>
        <v>Medium</v>
      </c>
      <c r="Q988" s="3">
        <v>2</v>
      </c>
      <c r="R988" s="9" t="str">
        <f>VLOOKUP(Q988,Mapping!$A$16:$B$20,2,0)</f>
        <v>Junior</v>
      </c>
      <c r="S988" s="9" t="s">
        <v>15</v>
      </c>
      <c r="T988" s="3">
        <v>4</v>
      </c>
      <c r="U988" s="9" t="str">
        <f>VLOOKUP(T988,Mapping!$E$9:$F$12,2,0)</f>
        <v>Satisfied</v>
      </c>
      <c r="V988" s="9" t="s">
        <v>22</v>
      </c>
      <c r="W988" s="5">
        <v>6120</v>
      </c>
      <c r="X988" s="3">
        <v>3</v>
      </c>
      <c r="Y988" s="9" t="s">
        <v>10</v>
      </c>
      <c r="Z988" s="4">
        <v>12</v>
      </c>
      <c r="AA988" s="24">
        <f>HR_Analytics[[#This Row],[Salary Hike]]/100</f>
        <v>0.12</v>
      </c>
      <c r="AB988" s="3">
        <v>3</v>
      </c>
      <c r="AC988" s="9" t="str">
        <f>VLOOKUP(AB988,Mapping!$E$2:$F$3,2,0)</f>
        <v>Excellent</v>
      </c>
      <c r="AD988" s="3">
        <v>4</v>
      </c>
      <c r="AE988" s="9" t="str">
        <f>VLOOKUP(AD988,Mapping!$E$16:$F$19,2,0)</f>
        <v>Satisfied</v>
      </c>
      <c r="AF988" s="3">
        <v>2</v>
      </c>
      <c r="AG988" s="3">
        <v>8</v>
      </c>
      <c r="AH988" s="3" t="str" cm="1">
        <f t="array" ref="AH988">_xlfn.IFS(HR_Analytics[[#This Row],[Total Working Years]]&lt;=2,"0-2",HR_Analytics[[#This Row],[Total Working Years]]&lt;=5,"2-5",HR_Analytics[[#This Row],[Total Working Years]]&lt;=10,"5-10",HR_Analytics[[#This Row],[Total Working Years]]&lt;=20,"10-20",HR_Analytics[[#This Row],[Total Working Years]]&lt;=40,"20-40")</f>
        <v>5-10</v>
      </c>
      <c r="AI988" s="3">
        <v>2</v>
      </c>
      <c r="AJ988" s="3">
        <v>4</v>
      </c>
      <c r="AK988" s="9" t="str">
        <f>VLOOKUP(AJ988,Mapping!$J$10:$K$13,2,0)</f>
        <v>Best</v>
      </c>
      <c r="AL988" s="3">
        <v>5</v>
      </c>
      <c r="AM988" s="3" t="str" cm="1">
        <f t="array" ref="AM988">_xlfn.IFS(HR_Analytics[[#This Row],[Years At Company]]&lt;=2,"0-2",HR_Analytics[[#This Row],[Years At Company]]&lt;=5,"2-5",HR_Analytics[[#This Row],[Years At Company]]&lt;=10,"5-10",HR_Analytics[[#This Row],[Years At Company]]&lt;=20,"10-20",HR_Analytics[[#This Row],[Years At Company]]&lt;=40,"20-40")</f>
        <v>2-5</v>
      </c>
      <c r="AN988" s="3">
        <v>4</v>
      </c>
      <c r="AO988" s="3" t="str" cm="1">
        <f t="array" ref="AO988">_xlfn.IFS(HR_Analytics[[#This Row],[Years In Current Role]]&lt;=2,"0-2",HR_Analytics[[#This Row],[Years In Current Role]]&lt;=5,"2-5",HR_Analytics[[#This Row],[Years In Current Role]]&lt;=10,"5-10",HR_Analytics[[#This Row],[Years In Current Role]]&lt;=15,"10-15",HR_Analytics[[#This Row],[Years In Current Role]]&gt;15,"Above 15")</f>
        <v>2-5</v>
      </c>
      <c r="AP988" s="3">
        <v>1</v>
      </c>
      <c r="AQ988" s="14" t="str" cm="1">
        <f t="array" ref="AQ988">_xlfn.IFS(HR_Analytics[[#This Row],[Years Since Last Promotion]]&lt;=2,"0-2",HR_Analytics[[#This Row],[Years Since Last Promotion]]&lt;=5,"2-5",HR_Analytics[[#This Row],[Years Since Last Promotion]]&lt;=10,"5-10",HR_Analytics[[#This Row],[Years Since Last Promotion]]&lt;=15,"10-15")</f>
        <v>0-2</v>
      </c>
      <c r="AR988" s="14">
        <v>4</v>
      </c>
      <c r="AS988" s="3" t="str" cm="1">
        <f t="array" ref="AS9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89" spans="1:45" x14ac:dyDescent="0.25">
      <c r="A989" s="12">
        <v>51</v>
      </c>
      <c r="B989" s="12" t="str" cm="1">
        <f t="array" ref="B989">_xlfn.IFS(HR_Analytics[[#This Row],[Age]]&lt;=30,"Below 30",HR_Analytics[[#This Row],[Age]]&lt;=40,"30-40",HR_Analytics[[#This Row],[Age]]&lt;=60,"40-60")</f>
        <v>40-60</v>
      </c>
      <c r="C989" s="9" t="s">
        <v>17</v>
      </c>
      <c r="D989" s="9" t="s">
        <v>18</v>
      </c>
      <c r="E989" s="9" t="s">
        <v>12</v>
      </c>
      <c r="F989" s="3">
        <v>2</v>
      </c>
      <c r="G989" s="3" t="str" cm="1">
        <f t="array" ref="G989">_xlfn.IFS(HR_Analytics[[#This Row],[Distance From Home]]&lt;=5,"1-5",HR_Analytics[[#This Row],[Distance From Home]]&lt;=10,"5-10",HR_Analytics[[#This Row],[Distance From Home]]&lt;=15,"10-15",HR_Analytics[[#This Row],[Distance From Home]]&lt;=20,"15-20",HR_Analytics[[#This Row],[Distance From Home]]&gt;20,"Above 20")</f>
        <v>1-5</v>
      </c>
      <c r="H989" s="3">
        <v>3</v>
      </c>
      <c r="I989" s="9" t="str">
        <f>VLOOKUP(H989,Mapping!$J$2:$K$6,2,0)</f>
        <v>Bachelors</v>
      </c>
      <c r="J989" s="9" t="s">
        <v>33</v>
      </c>
      <c r="K989" s="3">
        <v>1391</v>
      </c>
      <c r="L989" s="3">
        <v>2</v>
      </c>
      <c r="M989" s="9" t="str">
        <f>VLOOKUP(L989,Mapping!$A$2:$B$5,2,0)</f>
        <v>Dissatisfied</v>
      </c>
      <c r="N989" s="9" t="s">
        <v>20</v>
      </c>
      <c r="O989" s="3">
        <v>3</v>
      </c>
      <c r="P989" s="9" t="str">
        <f>VLOOKUP(O989,Mapping!$A$9:$B$12,2,0)</f>
        <v>High</v>
      </c>
      <c r="Q989" s="3">
        <v>3</v>
      </c>
      <c r="R989" s="9" t="str">
        <f>VLOOKUP(Q989,Mapping!$A$16:$B$20,2,0)</f>
        <v>Mid Level</v>
      </c>
      <c r="S989" s="9" t="s">
        <v>15</v>
      </c>
      <c r="T989" s="3">
        <v>2</v>
      </c>
      <c r="U989" s="9" t="str">
        <f>VLOOKUP(T989,Mapping!$E$9:$F$12,2,0)</f>
        <v>Dissatisfied</v>
      </c>
      <c r="V989" s="9" t="s">
        <v>22</v>
      </c>
      <c r="W989" s="5">
        <v>10596</v>
      </c>
      <c r="X989" s="3">
        <v>2</v>
      </c>
      <c r="Y989" s="9" t="s">
        <v>17</v>
      </c>
      <c r="Z989" s="4">
        <v>11</v>
      </c>
      <c r="AA989" s="24">
        <f>HR_Analytics[[#This Row],[Salary Hike]]/100</f>
        <v>0.11</v>
      </c>
      <c r="AB989" s="3">
        <v>3</v>
      </c>
      <c r="AC989" s="9" t="str">
        <f>VLOOKUP(AB989,Mapping!$E$2:$F$3,2,0)</f>
        <v>Excellent</v>
      </c>
      <c r="AD989" s="3">
        <v>2</v>
      </c>
      <c r="AE989" s="9" t="str">
        <f>VLOOKUP(AD989,Mapping!$E$16:$F$19,2,0)</f>
        <v>Dissatisfied</v>
      </c>
      <c r="AF989" s="3">
        <v>0</v>
      </c>
      <c r="AG989" s="3">
        <v>14</v>
      </c>
      <c r="AH989" s="3" t="str" cm="1">
        <f t="array" ref="AH989">_xlfn.IFS(HR_Analytics[[#This Row],[Total Working Years]]&lt;=2,"0-2",HR_Analytics[[#This Row],[Total Working Years]]&lt;=5,"2-5",HR_Analytics[[#This Row],[Total Working Years]]&lt;=10,"5-10",HR_Analytics[[#This Row],[Total Working Years]]&lt;=20,"10-20",HR_Analytics[[#This Row],[Total Working Years]]&lt;=40,"20-40")</f>
        <v>10-20</v>
      </c>
      <c r="AI989" s="3">
        <v>5</v>
      </c>
      <c r="AJ989" s="3">
        <v>3</v>
      </c>
      <c r="AK989" s="9" t="str">
        <f>VLOOKUP(AJ989,Mapping!$J$10:$K$13,2,0)</f>
        <v>Better</v>
      </c>
      <c r="AL989" s="3">
        <v>4</v>
      </c>
      <c r="AM989" s="3" t="str" cm="1">
        <f t="array" ref="AM989">_xlfn.IFS(HR_Analytics[[#This Row],[Years At Company]]&lt;=2,"0-2",HR_Analytics[[#This Row],[Years At Company]]&lt;=5,"2-5",HR_Analytics[[#This Row],[Years At Company]]&lt;=10,"5-10",HR_Analytics[[#This Row],[Years At Company]]&lt;=20,"10-20",HR_Analytics[[#This Row],[Years At Company]]&lt;=40,"20-40")</f>
        <v>2-5</v>
      </c>
      <c r="AN989" s="3">
        <v>2</v>
      </c>
      <c r="AO989" s="3" t="str" cm="1">
        <f t="array" ref="AO989">_xlfn.IFS(HR_Analytics[[#This Row],[Years In Current Role]]&lt;=2,"0-2",HR_Analytics[[#This Row],[Years In Current Role]]&lt;=5,"2-5",HR_Analytics[[#This Row],[Years In Current Role]]&lt;=10,"5-10",HR_Analytics[[#This Row],[Years In Current Role]]&lt;=15,"10-15",HR_Analytics[[#This Row],[Years In Current Role]]&gt;15,"Above 15")</f>
        <v>0-2</v>
      </c>
      <c r="AP989" s="3">
        <v>3</v>
      </c>
      <c r="AQ989" s="14" t="str" cm="1">
        <f t="array" ref="AQ989">_xlfn.IFS(HR_Analytics[[#This Row],[Years Since Last Promotion]]&lt;=2,"0-2",HR_Analytics[[#This Row],[Years Since Last Promotion]]&lt;=5,"2-5",HR_Analytics[[#This Row],[Years Since Last Promotion]]&lt;=10,"5-10",HR_Analytics[[#This Row],[Years Since Last Promotion]]&lt;=15,"10-15")</f>
        <v>2-5</v>
      </c>
      <c r="AR989" s="14">
        <v>2</v>
      </c>
      <c r="AS989" s="3" t="str" cm="1">
        <f t="array" ref="AS9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90" spans="1:45" x14ac:dyDescent="0.25">
      <c r="A990" s="12">
        <v>41</v>
      </c>
      <c r="B990" s="12" t="str" cm="1">
        <f t="array" ref="B990">_xlfn.IFS(HR_Analytics[[#This Row],[Age]]&lt;=30,"Below 30",HR_Analytics[[#This Row],[Age]]&lt;=40,"30-40",HR_Analytics[[#This Row],[Age]]&lt;=60,"40-60")</f>
        <v>40-60</v>
      </c>
      <c r="C990" s="9" t="s">
        <v>17</v>
      </c>
      <c r="D990" s="9" t="s">
        <v>18</v>
      </c>
      <c r="E990" s="9" t="s">
        <v>19</v>
      </c>
      <c r="F990" s="3">
        <v>22</v>
      </c>
      <c r="G990" s="3" t="str" cm="1">
        <f t="array" ref="G990">_xlfn.IFS(HR_Analytics[[#This Row],[Distance From Home]]&lt;=5,"1-5",HR_Analytics[[#This Row],[Distance From Home]]&lt;=10,"5-10",HR_Analytics[[#This Row],[Distance From Home]]&lt;=15,"10-15",HR_Analytics[[#This Row],[Distance From Home]]&lt;=20,"15-20",HR_Analytics[[#This Row],[Distance From Home]]&gt;20,"Above 20")</f>
        <v>Above 20</v>
      </c>
      <c r="H990" s="3">
        <v>3</v>
      </c>
      <c r="I990" s="9" t="str">
        <f>VLOOKUP(H990,Mapping!$J$2:$K$6,2,0)</f>
        <v>Bachelors</v>
      </c>
      <c r="J990" s="9" t="s">
        <v>13</v>
      </c>
      <c r="K990" s="3">
        <v>1392</v>
      </c>
      <c r="L990" s="3">
        <v>4</v>
      </c>
      <c r="M990" s="9" t="str">
        <f>VLOOKUP(L990,Mapping!$A$2:$B$5,2,0)</f>
        <v>Satisfied</v>
      </c>
      <c r="N990" s="9" t="s">
        <v>14</v>
      </c>
      <c r="O990" s="3">
        <v>3</v>
      </c>
      <c r="P990" s="9" t="str">
        <f>VLOOKUP(O990,Mapping!$A$9:$B$12,2,0)</f>
        <v>High</v>
      </c>
      <c r="Q990" s="3">
        <v>2</v>
      </c>
      <c r="R990" s="9" t="str">
        <f>VLOOKUP(Q990,Mapping!$A$16:$B$20,2,0)</f>
        <v>Junior</v>
      </c>
      <c r="S990" s="9" t="s">
        <v>21</v>
      </c>
      <c r="T990" s="3">
        <v>4</v>
      </c>
      <c r="U990" s="9" t="str">
        <f>VLOOKUP(T990,Mapping!$E$9:$F$12,2,0)</f>
        <v>Satisfied</v>
      </c>
      <c r="V990" s="9" t="s">
        <v>26</v>
      </c>
      <c r="W990" s="5">
        <v>5467</v>
      </c>
      <c r="X990" s="3">
        <v>3</v>
      </c>
      <c r="Y990" s="9" t="s">
        <v>10</v>
      </c>
      <c r="Z990" s="4">
        <v>14</v>
      </c>
      <c r="AA990" s="24">
        <f>HR_Analytics[[#This Row],[Salary Hike]]/100</f>
        <v>0.14000000000000001</v>
      </c>
      <c r="AB990" s="3">
        <v>3</v>
      </c>
      <c r="AC990" s="9" t="str">
        <f>VLOOKUP(AB990,Mapping!$E$2:$F$3,2,0)</f>
        <v>Excellent</v>
      </c>
      <c r="AD990" s="3">
        <v>1</v>
      </c>
      <c r="AE990" s="9" t="str">
        <f>VLOOKUP(AD990,Mapping!$E$16:$F$19,2,0)</f>
        <v>Very Dissatisfied</v>
      </c>
      <c r="AF990" s="3">
        <v>2</v>
      </c>
      <c r="AG990" s="3">
        <v>12</v>
      </c>
      <c r="AH990" s="3" t="str" cm="1">
        <f t="array" ref="AH990">_xlfn.IFS(HR_Analytics[[#This Row],[Total Working Years]]&lt;=2,"0-2",HR_Analytics[[#This Row],[Total Working Years]]&lt;=5,"2-5",HR_Analytics[[#This Row],[Total Working Years]]&lt;=10,"5-10",HR_Analytics[[#This Row],[Total Working Years]]&lt;=20,"10-20",HR_Analytics[[#This Row],[Total Working Years]]&lt;=40,"20-40")</f>
        <v>10-20</v>
      </c>
      <c r="AI990" s="3">
        <v>4</v>
      </c>
      <c r="AJ990" s="3">
        <v>2</v>
      </c>
      <c r="AK990" s="9" t="str">
        <f>VLOOKUP(AJ990,Mapping!$J$10:$K$13,2,0)</f>
        <v>Good</v>
      </c>
      <c r="AL990" s="3">
        <v>6</v>
      </c>
      <c r="AM990" s="3" t="str" cm="1">
        <f t="array" ref="AM990">_xlfn.IFS(HR_Analytics[[#This Row],[Years At Company]]&lt;=2,"0-2",HR_Analytics[[#This Row],[Years At Company]]&lt;=5,"2-5",HR_Analytics[[#This Row],[Years At Company]]&lt;=10,"5-10",HR_Analytics[[#This Row],[Years At Company]]&lt;=20,"10-20",HR_Analytics[[#This Row],[Years At Company]]&lt;=40,"20-40")</f>
        <v>5-10</v>
      </c>
      <c r="AN990" s="3">
        <v>2</v>
      </c>
      <c r="AO990" s="3" t="str" cm="1">
        <f t="array" ref="AO990">_xlfn.IFS(HR_Analytics[[#This Row],[Years In Current Role]]&lt;=2,"0-2",HR_Analytics[[#This Row],[Years In Current Role]]&lt;=5,"2-5",HR_Analytics[[#This Row],[Years In Current Role]]&lt;=10,"5-10",HR_Analytics[[#This Row],[Years In Current Role]]&lt;=15,"10-15",HR_Analytics[[#This Row],[Years In Current Role]]&gt;15,"Above 15")</f>
        <v>0-2</v>
      </c>
      <c r="AP990" s="3">
        <v>3</v>
      </c>
      <c r="AQ990" s="14" t="str" cm="1">
        <f t="array" ref="AQ990">_xlfn.IFS(HR_Analytics[[#This Row],[Years Since Last Promotion]]&lt;=2,"0-2",HR_Analytics[[#This Row],[Years Since Last Promotion]]&lt;=5,"2-5",HR_Analytics[[#This Row],[Years Since Last Promotion]]&lt;=10,"5-10",HR_Analytics[[#This Row],[Years Since Last Promotion]]&lt;=15,"10-15")</f>
        <v>2-5</v>
      </c>
      <c r="AR990" s="14">
        <v>3</v>
      </c>
      <c r="AS990" s="3" t="str" cm="1">
        <f t="array" ref="AS9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91" spans="1:45" x14ac:dyDescent="0.25">
      <c r="A991" s="12">
        <v>37</v>
      </c>
      <c r="B991" s="12" t="str" cm="1">
        <f t="array" ref="B991">_xlfn.IFS(HR_Analytics[[#This Row],[Age]]&lt;=30,"Below 30",HR_Analytics[[#This Row],[Age]]&lt;=40,"30-40",HR_Analytics[[#This Row],[Age]]&lt;=60,"40-60")</f>
        <v>30-40</v>
      </c>
      <c r="C991" s="9" t="s">
        <v>17</v>
      </c>
      <c r="D991" s="9" t="s">
        <v>11</v>
      </c>
      <c r="E991" s="9" t="s">
        <v>19</v>
      </c>
      <c r="F991" s="3">
        <v>4</v>
      </c>
      <c r="G991" s="3" t="str" cm="1">
        <f t="array" ref="G991">_xlfn.IFS(HR_Analytics[[#This Row],[Distance From Home]]&lt;=5,"1-5",HR_Analytics[[#This Row],[Distance From Home]]&lt;=10,"5-10",HR_Analytics[[#This Row],[Distance From Home]]&lt;=15,"10-15",HR_Analytics[[#This Row],[Distance From Home]]&lt;=20,"15-20",HR_Analytics[[#This Row],[Distance From Home]]&gt;20,"Above 20")</f>
        <v>1-5</v>
      </c>
      <c r="H991" s="3">
        <v>1</v>
      </c>
      <c r="I991" s="9" t="str">
        <f>VLOOKUP(H991,Mapping!$J$2:$K$6,2,0)</f>
        <v>Below College</v>
      </c>
      <c r="J991" s="9" t="s">
        <v>13</v>
      </c>
      <c r="K991" s="3">
        <v>1394</v>
      </c>
      <c r="L991" s="3">
        <v>3</v>
      </c>
      <c r="M991" s="9" t="str">
        <f>VLOOKUP(L991,Mapping!$A$2:$B$5,2,0)</f>
        <v>Neutral</v>
      </c>
      <c r="N991" s="9" t="s">
        <v>20</v>
      </c>
      <c r="O991" s="3">
        <v>3</v>
      </c>
      <c r="P991" s="9" t="str">
        <f>VLOOKUP(O991,Mapping!$A$9:$B$12,2,0)</f>
        <v>High</v>
      </c>
      <c r="Q991" s="3">
        <v>1</v>
      </c>
      <c r="R991" s="9" t="str">
        <f>VLOOKUP(Q991,Mapping!$A$16:$B$20,2,0)</f>
        <v>Entry Level</v>
      </c>
      <c r="S991" s="9" t="s">
        <v>21</v>
      </c>
      <c r="T991" s="3">
        <v>3</v>
      </c>
      <c r="U991" s="9" t="str">
        <f>VLOOKUP(T991,Mapping!$E$9:$F$12,2,0)</f>
        <v>Neutral</v>
      </c>
      <c r="V991" s="9" t="s">
        <v>22</v>
      </c>
      <c r="W991" s="5">
        <v>2996</v>
      </c>
      <c r="X991" s="3">
        <v>7</v>
      </c>
      <c r="Y991" s="9" t="s">
        <v>10</v>
      </c>
      <c r="Z991" s="4">
        <v>15</v>
      </c>
      <c r="AA991" s="24">
        <f>HR_Analytics[[#This Row],[Salary Hike]]/100</f>
        <v>0.15</v>
      </c>
      <c r="AB991" s="3">
        <v>3</v>
      </c>
      <c r="AC991" s="9" t="str">
        <f>VLOOKUP(AB991,Mapping!$E$2:$F$3,2,0)</f>
        <v>Excellent</v>
      </c>
      <c r="AD991" s="3">
        <v>4</v>
      </c>
      <c r="AE991" s="9" t="str">
        <f>VLOOKUP(AD991,Mapping!$E$16:$F$19,2,0)</f>
        <v>Satisfied</v>
      </c>
      <c r="AF991" s="3">
        <v>0</v>
      </c>
      <c r="AG991" s="3">
        <v>8</v>
      </c>
      <c r="AH991" s="3" t="str" cm="1">
        <f t="array" ref="AH991">_xlfn.IFS(HR_Analytics[[#This Row],[Total Working Years]]&lt;=2,"0-2",HR_Analytics[[#This Row],[Total Working Years]]&lt;=5,"2-5",HR_Analytics[[#This Row],[Total Working Years]]&lt;=10,"5-10",HR_Analytics[[#This Row],[Total Working Years]]&lt;=20,"10-20",HR_Analytics[[#This Row],[Total Working Years]]&lt;=40,"20-40")</f>
        <v>5-10</v>
      </c>
      <c r="AI991" s="3">
        <v>2</v>
      </c>
      <c r="AJ991" s="3">
        <v>3</v>
      </c>
      <c r="AK991" s="9" t="str">
        <f>VLOOKUP(AJ991,Mapping!$J$10:$K$13,2,0)</f>
        <v>Better</v>
      </c>
      <c r="AL991" s="3">
        <v>6</v>
      </c>
      <c r="AM991" s="3" t="str" cm="1">
        <f t="array" ref="AM991">_xlfn.IFS(HR_Analytics[[#This Row],[Years At Company]]&lt;=2,"0-2",HR_Analytics[[#This Row],[Years At Company]]&lt;=5,"2-5",HR_Analytics[[#This Row],[Years At Company]]&lt;=10,"5-10",HR_Analytics[[#This Row],[Years At Company]]&lt;=20,"10-20",HR_Analytics[[#This Row],[Years At Company]]&lt;=40,"20-40")</f>
        <v>5-10</v>
      </c>
      <c r="AN991" s="3">
        <v>4</v>
      </c>
      <c r="AO991" s="3" t="str" cm="1">
        <f t="array" ref="AO991">_xlfn.IFS(HR_Analytics[[#This Row],[Years In Current Role]]&lt;=2,"0-2",HR_Analytics[[#This Row],[Years In Current Role]]&lt;=5,"2-5",HR_Analytics[[#This Row],[Years In Current Role]]&lt;=10,"5-10",HR_Analytics[[#This Row],[Years In Current Role]]&lt;=15,"10-15",HR_Analytics[[#This Row],[Years In Current Role]]&gt;15,"Above 15")</f>
        <v>2-5</v>
      </c>
      <c r="AP991" s="3">
        <v>1</v>
      </c>
      <c r="AQ991" s="14" t="str" cm="1">
        <f t="array" ref="AQ991">_xlfn.IFS(HR_Analytics[[#This Row],[Years Since Last Promotion]]&lt;=2,"0-2",HR_Analytics[[#This Row],[Years Since Last Promotion]]&lt;=5,"2-5",HR_Analytics[[#This Row],[Years Since Last Promotion]]&lt;=10,"5-10",HR_Analytics[[#This Row],[Years Since Last Promotion]]&lt;=15,"10-15")</f>
        <v>0-2</v>
      </c>
      <c r="AR991" s="14">
        <v>3</v>
      </c>
      <c r="AS991" s="3" t="str" cm="1">
        <f t="array" ref="AS9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92" spans="1:45" x14ac:dyDescent="0.25">
      <c r="A992" s="12">
        <v>33</v>
      </c>
      <c r="B992" s="12" t="str" cm="1">
        <f t="array" ref="B992">_xlfn.IFS(HR_Analytics[[#This Row],[Age]]&lt;=30,"Below 30",HR_Analytics[[#This Row],[Age]]&lt;=40,"30-40",HR_Analytics[[#This Row],[Age]]&lt;=60,"40-60")</f>
        <v>30-40</v>
      </c>
      <c r="C992" s="9" t="s">
        <v>17</v>
      </c>
      <c r="D992" s="9" t="s">
        <v>18</v>
      </c>
      <c r="E992" s="9" t="s">
        <v>12</v>
      </c>
      <c r="F992" s="3">
        <v>5</v>
      </c>
      <c r="G992" s="3" t="str" cm="1">
        <f t="array" ref="G992">_xlfn.IFS(HR_Analytics[[#This Row],[Distance From Home]]&lt;=5,"1-5",HR_Analytics[[#This Row],[Distance From Home]]&lt;=10,"5-10",HR_Analytics[[#This Row],[Distance From Home]]&lt;=15,"10-15",HR_Analytics[[#This Row],[Distance From Home]]&lt;=20,"15-20",HR_Analytics[[#This Row],[Distance From Home]]&gt;20,"Above 20")</f>
        <v>1-5</v>
      </c>
      <c r="H992" s="3">
        <v>1</v>
      </c>
      <c r="I992" s="9" t="str">
        <f>VLOOKUP(H992,Mapping!$J$2:$K$6,2,0)</f>
        <v>Below College</v>
      </c>
      <c r="J992" s="9" t="s">
        <v>13</v>
      </c>
      <c r="K992" s="3">
        <v>1395</v>
      </c>
      <c r="L992" s="3">
        <v>2</v>
      </c>
      <c r="M992" s="9" t="str">
        <f>VLOOKUP(L992,Mapping!$A$2:$B$5,2,0)</f>
        <v>Dissatisfied</v>
      </c>
      <c r="N992" s="9" t="s">
        <v>20</v>
      </c>
      <c r="O992" s="3">
        <v>3</v>
      </c>
      <c r="P992" s="9" t="str">
        <f>VLOOKUP(O992,Mapping!$A$9:$B$12,2,0)</f>
        <v>High</v>
      </c>
      <c r="Q992" s="3">
        <v>2</v>
      </c>
      <c r="R992" s="9" t="str">
        <f>VLOOKUP(Q992,Mapping!$A$16:$B$20,2,0)</f>
        <v>Junior</v>
      </c>
      <c r="S992" s="9" t="s">
        <v>15</v>
      </c>
      <c r="T992" s="3">
        <v>4</v>
      </c>
      <c r="U992" s="9" t="str">
        <f>VLOOKUP(T992,Mapping!$E$9:$F$12,2,0)</f>
        <v>Satisfied</v>
      </c>
      <c r="V992" s="9" t="s">
        <v>22</v>
      </c>
      <c r="W992" s="5">
        <v>9998</v>
      </c>
      <c r="X992" s="3">
        <v>6</v>
      </c>
      <c r="Y992" s="9" t="s">
        <v>17</v>
      </c>
      <c r="Z992" s="4">
        <v>13</v>
      </c>
      <c r="AA992" s="24">
        <f>HR_Analytics[[#This Row],[Salary Hike]]/100</f>
        <v>0.13</v>
      </c>
      <c r="AB992" s="3">
        <v>3</v>
      </c>
      <c r="AC992" s="9" t="str">
        <f>VLOOKUP(AB992,Mapping!$E$2:$F$3,2,0)</f>
        <v>Excellent</v>
      </c>
      <c r="AD992" s="3">
        <v>1</v>
      </c>
      <c r="AE992" s="9" t="str">
        <f>VLOOKUP(AD992,Mapping!$E$16:$F$19,2,0)</f>
        <v>Very Dissatisfied</v>
      </c>
      <c r="AF992" s="3">
        <v>0</v>
      </c>
      <c r="AG992" s="3">
        <v>8</v>
      </c>
      <c r="AH992" s="3" t="str" cm="1">
        <f t="array" ref="AH992">_xlfn.IFS(HR_Analytics[[#This Row],[Total Working Years]]&lt;=2,"0-2",HR_Analytics[[#This Row],[Total Working Years]]&lt;=5,"2-5",HR_Analytics[[#This Row],[Total Working Years]]&lt;=10,"5-10",HR_Analytics[[#This Row],[Total Working Years]]&lt;=20,"10-20",HR_Analytics[[#This Row],[Total Working Years]]&lt;=40,"20-40")</f>
        <v>5-10</v>
      </c>
      <c r="AI992" s="3">
        <v>2</v>
      </c>
      <c r="AJ992" s="3">
        <v>4</v>
      </c>
      <c r="AK992" s="9" t="str">
        <f>VLOOKUP(AJ992,Mapping!$J$10:$K$13,2,0)</f>
        <v>Best</v>
      </c>
      <c r="AL992" s="3">
        <v>5</v>
      </c>
      <c r="AM992" s="3" t="str" cm="1">
        <f t="array" ref="AM992">_xlfn.IFS(HR_Analytics[[#This Row],[Years At Company]]&lt;=2,"0-2",HR_Analytics[[#This Row],[Years At Company]]&lt;=5,"2-5",HR_Analytics[[#This Row],[Years At Company]]&lt;=10,"5-10",HR_Analytics[[#This Row],[Years At Company]]&lt;=20,"10-20",HR_Analytics[[#This Row],[Years At Company]]&lt;=40,"20-40")</f>
        <v>2-5</v>
      </c>
      <c r="AN992" s="3">
        <v>4</v>
      </c>
      <c r="AO992" s="3" t="str" cm="1">
        <f t="array" ref="AO992">_xlfn.IFS(HR_Analytics[[#This Row],[Years In Current Role]]&lt;=2,"0-2",HR_Analytics[[#This Row],[Years In Current Role]]&lt;=5,"2-5",HR_Analytics[[#This Row],[Years In Current Role]]&lt;=10,"5-10",HR_Analytics[[#This Row],[Years In Current Role]]&lt;=15,"10-15",HR_Analytics[[#This Row],[Years In Current Role]]&gt;15,"Above 15")</f>
        <v>2-5</v>
      </c>
      <c r="AP992" s="3">
        <v>1</v>
      </c>
      <c r="AQ992" s="14" t="str" cm="1">
        <f t="array" ref="AQ992">_xlfn.IFS(HR_Analytics[[#This Row],[Years Since Last Promotion]]&lt;=2,"0-2",HR_Analytics[[#This Row],[Years Since Last Promotion]]&lt;=5,"2-5",HR_Analytics[[#This Row],[Years Since Last Promotion]]&lt;=10,"5-10",HR_Analytics[[#This Row],[Years Since Last Promotion]]&lt;=15,"10-15")</f>
        <v>0-2</v>
      </c>
      <c r="AR992" s="14">
        <v>2</v>
      </c>
      <c r="AS992" s="3" t="str" cm="1">
        <f t="array" ref="AS9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93" spans="1:45" x14ac:dyDescent="0.25">
      <c r="A993" s="12">
        <v>32</v>
      </c>
      <c r="B993" s="12" t="str" cm="1">
        <f t="array" ref="B993">_xlfn.IFS(HR_Analytics[[#This Row],[Age]]&lt;=30,"Below 30",HR_Analytics[[#This Row],[Age]]&lt;=40,"30-40",HR_Analytics[[#This Row],[Age]]&lt;=60,"40-60")</f>
        <v>30-40</v>
      </c>
      <c r="C993" s="9" t="s">
        <v>17</v>
      </c>
      <c r="D993" s="9" t="s">
        <v>11</v>
      </c>
      <c r="E993" s="9" t="s">
        <v>12</v>
      </c>
      <c r="F993" s="3">
        <v>2</v>
      </c>
      <c r="G993" s="3" t="str" cm="1">
        <f t="array" ref="G993">_xlfn.IFS(HR_Analytics[[#This Row],[Distance From Home]]&lt;=5,"1-5",HR_Analytics[[#This Row],[Distance From Home]]&lt;=10,"5-10",HR_Analytics[[#This Row],[Distance From Home]]&lt;=15,"10-15",HR_Analytics[[#This Row],[Distance From Home]]&lt;=20,"15-20",HR_Analytics[[#This Row],[Distance From Home]]&gt;20,"Above 20")</f>
        <v>1-5</v>
      </c>
      <c r="H993" s="3">
        <v>1</v>
      </c>
      <c r="I993" s="9" t="str">
        <f>VLOOKUP(H993,Mapping!$J$2:$K$6,2,0)</f>
        <v>Below College</v>
      </c>
      <c r="J993" s="9" t="s">
        <v>33</v>
      </c>
      <c r="K993" s="3">
        <v>1396</v>
      </c>
      <c r="L993" s="3">
        <v>3</v>
      </c>
      <c r="M993" s="9" t="str">
        <f>VLOOKUP(L993,Mapping!$A$2:$B$5,2,0)</f>
        <v>Neutral</v>
      </c>
      <c r="N993" s="9" t="s">
        <v>20</v>
      </c>
      <c r="O993" s="3">
        <v>3</v>
      </c>
      <c r="P993" s="9" t="str">
        <f>VLOOKUP(O993,Mapping!$A$9:$B$12,2,0)</f>
        <v>High</v>
      </c>
      <c r="Q993" s="3">
        <v>2</v>
      </c>
      <c r="R993" s="9" t="str">
        <f>VLOOKUP(Q993,Mapping!$A$16:$B$20,2,0)</f>
        <v>Junior</v>
      </c>
      <c r="S993" s="9" t="s">
        <v>15</v>
      </c>
      <c r="T993" s="3">
        <v>2</v>
      </c>
      <c r="U993" s="9" t="str">
        <f>VLOOKUP(T993,Mapping!$E$9:$F$12,2,0)</f>
        <v>Dissatisfied</v>
      </c>
      <c r="V993" s="9" t="s">
        <v>22</v>
      </c>
      <c r="W993" s="5">
        <v>4078</v>
      </c>
      <c r="X993" s="3">
        <v>0</v>
      </c>
      <c r="Y993" s="9" t="s">
        <v>10</v>
      </c>
      <c r="Z993" s="4">
        <v>13</v>
      </c>
      <c r="AA993" s="24">
        <f>HR_Analytics[[#This Row],[Salary Hike]]/100</f>
        <v>0.13</v>
      </c>
      <c r="AB993" s="3">
        <v>3</v>
      </c>
      <c r="AC993" s="9" t="str">
        <f>VLOOKUP(AB993,Mapping!$E$2:$F$3,2,0)</f>
        <v>Excellent</v>
      </c>
      <c r="AD993" s="3">
        <v>1</v>
      </c>
      <c r="AE993" s="9" t="str">
        <f>VLOOKUP(AD993,Mapping!$E$16:$F$19,2,0)</f>
        <v>Very Dissatisfied</v>
      </c>
      <c r="AF993" s="3">
        <v>3</v>
      </c>
      <c r="AG993" s="3">
        <v>4</v>
      </c>
      <c r="AH993" s="3" t="str" cm="1">
        <f t="array" ref="AH993">_xlfn.IFS(HR_Analytics[[#This Row],[Total Working Years]]&lt;=2,"0-2",HR_Analytics[[#This Row],[Total Working Years]]&lt;=5,"2-5",HR_Analytics[[#This Row],[Total Working Years]]&lt;=10,"5-10",HR_Analytics[[#This Row],[Total Working Years]]&lt;=20,"10-20",HR_Analytics[[#This Row],[Total Working Years]]&lt;=40,"20-40")</f>
        <v>2-5</v>
      </c>
      <c r="AI993" s="3">
        <v>3</v>
      </c>
      <c r="AJ993" s="3">
        <v>2</v>
      </c>
      <c r="AK993" s="9" t="str">
        <f>VLOOKUP(AJ993,Mapping!$J$10:$K$13,2,0)</f>
        <v>Good</v>
      </c>
      <c r="AL993" s="3">
        <v>3</v>
      </c>
      <c r="AM993" s="3" t="str" cm="1">
        <f t="array" ref="AM993">_xlfn.IFS(HR_Analytics[[#This Row],[Years At Company]]&lt;=2,"0-2",HR_Analytics[[#This Row],[Years At Company]]&lt;=5,"2-5",HR_Analytics[[#This Row],[Years At Company]]&lt;=10,"5-10",HR_Analytics[[#This Row],[Years At Company]]&lt;=20,"10-20",HR_Analytics[[#This Row],[Years At Company]]&lt;=40,"20-40")</f>
        <v>2-5</v>
      </c>
      <c r="AN993" s="3">
        <v>2</v>
      </c>
      <c r="AO993" s="3" t="str" cm="1">
        <f t="array" ref="AO993">_xlfn.IFS(HR_Analytics[[#This Row],[Years In Current Role]]&lt;=2,"0-2",HR_Analytics[[#This Row],[Years In Current Role]]&lt;=5,"2-5",HR_Analytics[[#This Row],[Years In Current Role]]&lt;=10,"5-10",HR_Analytics[[#This Row],[Years In Current Role]]&lt;=15,"10-15",HR_Analytics[[#This Row],[Years In Current Role]]&gt;15,"Above 15")</f>
        <v>0-2</v>
      </c>
      <c r="AP993" s="3">
        <v>1</v>
      </c>
      <c r="AQ993" s="14" t="str" cm="1">
        <f t="array" ref="AQ993">_xlfn.IFS(HR_Analytics[[#This Row],[Years Since Last Promotion]]&lt;=2,"0-2",HR_Analytics[[#This Row],[Years Since Last Promotion]]&lt;=5,"2-5",HR_Analytics[[#This Row],[Years Since Last Promotion]]&lt;=10,"5-10",HR_Analytics[[#This Row],[Years Since Last Promotion]]&lt;=15,"10-15")</f>
        <v>0-2</v>
      </c>
      <c r="AR993" s="14">
        <v>2</v>
      </c>
      <c r="AS993" s="3" t="str" cm="1">
        <f t="array" ref="AS9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94" spans="1:45" x14ac:dyDescent="0.25">
      <c r="A994" s="12">
        <v>39</v>
      </c>
      <c r="B994" s="12" t="str" cm="1">
        <f t="array" ref="B994">_xlfn.IFS(HR_Analytics[[#This Row],[Age]]&lt;=30,"Below 30",HR_Analytics[[#This Row],[Age]]&lt;=40,"30-40",HR_Analytics[[#This Row],[Age]]&lt;=60,"40-60")</f>
        <v>30-40</v>
      </c>
      <c r="C994" s="9" t="s">
        <v>17</v>
      </c>
      <c r="D994" s="9" t="s">
        <v>29</v>
      </c>
      <c r="E994" s="9" t="s">
        <v>19</v>
      </c>
      <c r="F994" s="3">
        <v>25</v>
      </c>
      <c r="G994" s="3" t="str" cm="1">
        <f t="array" ref="G994">_xlfn.IFS(HR_Analytics[[#This Row],[Distance From Home]]&lt;=5,"1-5",HR_Analytics[[#This Row],[Distance From Home]]&lt;=10,"5-10",HR_Analytics[[#This Row],[Distance From Home]]&lt;=15,"10-15",HR_Analytics[[#This Row],[Distance From Home]]&lt;=20,"15-20",HR_Analytics[[#This Row],[Distance From Home]]&gt;20,"Above 20")</f>
        <v>Above 20</v>
      </c>
      <c r="H994" s="3">
        <v>2</v>
      </c>
      <c r="I994" s="9" t="str">
        <f>VLOOKUP(H994,Mapping!$J$2:$K$6,2,0)</f>
        <v>College</v>
      </c>
      <c r="J994" s="9" t="s">
        <v>13</v>
      </c>
      <c r="K994" s="3">
        <v>1397</v>
      </c>
      <c r="L994" s="3">
        <v>3</v>
      </c>
      <c r="M994" s="9" t="str">
        <f>VLOOKUP(L994,Mapping!$A$2:$B$5,2,0)</f>
        <v>Neutral</v>
      </c>
      <c r="N994" s="9" t="s">
        <v>20</v>
      </c>
      <c r="O994" s="3">
        <v>3</v>
      </c>
      <c r="P994" s="9" t="str">
        <f>VLOOKUP(O994,Mapping!$A$9:$B$12,2,0)</f>
        <v>High</v>
      </c>
      <c r="Q994" s="3">
        <v>3</v>
      </c>
      <c r="R994" s="9" t="str">
        <f>VLOOKUP(Q994,Mapping!$A$16:$B$20,2,0)</f>
        <v>Mid Level</v>
      </c>
      <c r="S994" s="9" t="s">
        <v>28</v>
      </c>
      <c r="T994" s="3">
        <v>3</v>
      </c>
      <c r="U994" s="9" t="str">
        <f>VLOOKUP(T994,Mapping!$E$9:$F$12,2,0)</f>
        <v>Neutral</v>
      </c>
      <c r="V994" s="9" t="s">
        <v>22</v>
      </c>
      <c r="W994" s="5">
        <v>10920</v>
      </c>
      <c r="X994" s="3">
        <v>3</v>
      </c>
      <c r="Y994" s="9" t="s">
        <v>17</v>
      </c>
      <c r="Z994" s="4">
        <v>21</v>
      </c>
      <c r="AA994" s="24">
        <f>HR_Analytics[[#This Row],[Salary Hike]]/100</f>
        <v>0.21</v>
      </c>
      <c r="AB994" s="3">
        <v>4</v>
      </c>
      <c r="AC994" s="9" t="str">
        <f>VLOOKUP(AB994,Mapping!$E$2:$F$3,2,0)</f>
        <v>Outstanding</v>
      </c>
      <c r="AD994" s="3">
        <v>2</v>
      </c>
      <c r="AE994" s="9" t="str">
        <f>VLOOKUP(AD994,Mapping!$E$16:$F$19,2,0)</f>
        <v>Dissatisfied</v>
      </c>
      <c r="AF994" s="3">
        <v>1</v>
      </c>
      <c r="AG994" s="3">
        <v>13</v>
      </c>
      <c r="AH994" s="3" t="str" cm="1">
        <f t="array" ref="AH994">_xlfn.IFS(HR_Analytics[[#This Row],[Total Working Years]]&lt;=2,"0-2",HR_Analytics[[#This Row],[Total Working Years]]&lt;=5,"2-5",HR_Analytics[[#This Row],[Total Working Years]]&lt;=10,"5-10",HR_Analytics[[#This Row],[Total Working Years]]&lt;=20,"10-20",HR_Analytics[[#This Row],[Total Working Years]]&lt;=40,"20-40")</f>
        <v>10-20</v>
      </c>
      <c r="AI994" s="3">
        <v>2</v>
      </c>
      <c r="AJ994" s="3">
        <v>3</v>
      </c>
      <c r="AK994" s="9" t="str">
        <f>VLOOKUP(AJ994,Mapping!$J$10:$K$13,2,0)</f>
        <v>Better</v>
      </c>
      <c r="AL994" s="3">
        <v>6</v>
      </c>
      <c r="AM994" s="3" t="str" cm="1">
        <f t="array" ref="AM994">_xlfn.IFS(HR_Analytics[[#This Row],[Years At Company]]&lt;=2,"0-2",HR_Analytics[[#This Row],[Years At Company]]&lt;=5,"2-5",HR_Analytics[[#This Row],[Years At Company]]&lt;=10,"5-10",HR_Analytics[[#This Row],[Years At Company]]&lt;=20,"10-20",HR_Analytics[[#This Row],[Years At Company]]&lt;=40,"20-40")</f>
        <v>5-10</v>
      </c>
      <c r="AN994" s="3">
        <v>4</v>
      </c>
      <c r="AO994" s="3" t="str" cm="1">
        <f t="array" ref="AO994">_xlfn.IFS(HR_Analytics[[#This Row],[Years In Current Role]]&lt;=2,"0-2",HR_Analytics[[#This Row],[Years In Current Role]]&lt;=5,"2-5",HR_Analytics[[#This Row],[Years In Current Role]]&lt;=10,"5-10",HR_Analytics[[#This Row],[Years In Current Role]]&lt;=15,"10-15",HR_Analytics[[#This Row],[Years In Current Role]]&gt;15,"Above 15")</f>
        <v>2-5</v>
      </c>
      <c r="AP994" s="3">
        <v>0</v>
      </c>
      <c r="AQ994" s="14" t="str" cm="1">
        <f t="array" ref="AQ994">_xlfn.IFS(HR_Analytics[[#This Row],[Years Since Last Promotion]]&lt;=2,"0-2",HR_Analytics[[#This Row],[Years Since Last Promotion]]&lt;=5,"2-5",HR_Analytics[[#This Row],[Years Since Last Promotion]]&lt;=10,"5-10",HR_Analytics[[#This Row],[Years Since Last Promotion]]&lt;=15,"10-15")</f>
        <v>0-2</v>
      </c>
      <c r="AR994" s="14">
        <v>5</v>
      </c>
      <c r="AS994" s="3" t="str" cm="1">
        <f t="array" ref="AS9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95" spans="1:45" x14ac:dyDescent="0.25">
      <c r="A995" s="12">
        <v>25</v>
      </c>
      <c r="B995" s="12" t="str" cm="1">
        <f t="array" ref="B995">_xlfn.IFS(HR_Analytics[[#This Row],[Age]]&lt;=30,"Below 30",HR_Analytics[[#This Row],[Age]]&lt;=40,"30-40",HR_Analytics[[#This Row],[Age]]&lt;=60,"40-60")</f>
        <v>Below 30</v>
      </c>
      <c r="C995" s="9" t="s">
        <v>17</v>
      </c>
      <c r="D995" s="9" t="s">
        <v>11</v>
      </c>
      <c r="E995" s="9" t="s">
        <v>12</v>
      </c>
      <c r="F995" s="3">
        <v>18</v>
      </c>
      <c r="G995" s="3" t="str" cm="1">
        <f t="array" ref="G995">_xlfn.IFS(HR_Analytics[[#This Row],[Distance From Home]]&lt;=5,"1-5",HR_Analytics[[#This Row],[Distance From Home]]&lt;=10,"5-10",HR_Analytics[[#This Row],[Distance From Home]]&lt;=15,"10-15",HR_Analytics[[#This Row],[Distance From Home]]&lt;=20,"15-20",HR_Analytics[[#This Row],[Distance From Home]]&gt;20,"Above 20")</f>
        <v>15-20</v>
      </c>
      <c r="H995" s="3">
        <v>1</v>
      </c>
      <c r="I995" s="9" t="str">
        <f>VLOOKUP(H995,Mapping!$J$2:$K$6,2,0)</f>
        <v>Below College</v>
      </c>
      <c r="J995" s="9" t="s">
        <v>13</v>
      </c>
      <c r="K995" s="3">
        <v>1399</v>
      </c>
      <c r="L995" s="3">
        <v>1</v>
      </c>
      <c r="M995" s="9" t="str">
        <f>VLOOKUP(L995,Mapping!$A$2:$B$5,2,0)</f>
        <v>Very Dissatisfied</v>
      </c>
      <c r="N995" s="9" t="s">
        <v>20</v>
      </c>
      <c r="O995" s="3">
        <v>4</v>
      </c>
      <c r="P995" s="9" t="str">
        <f>VLOOKUP(O995,Mapping!$A$9:$B$12,2,0)</f>
        <v>Very High</v>
      </c>
      <c r="Q995" s="3">
        <v>2</v>
      </c>
      <c r="R995" s="9" t="str">
        <f>VLOOKUP(Q995,Mapping!$A$16:$B$20,2,0)</f>
        <v>Junior</v>
      </c>
      <c r="S995" s="9" t="s">
        <v>15</v>
      </c>
      <c r="T995" s="3">
        <v>3</v>
      </c>
      <c r="U995" s="9" t="str">
        <f>VLOOKUP(T995,Mapping!$E$9:$F$12,2,0)</f>
        <v>Neutral</v>
      </c>
      <c r="V995" s="9" t="s">
        <v>22</v>
      </c>
      <c r="W995" s="5">
        <v>6232</v>
      </c>
      <c r="X995" s="3">
        <v>2</v>
      </c>
      <c r="Y995" s="9" t="s">
        <v>17</v>
      </c>
      <c r="Z995" s="4">
        <v>11</v>
      </c>
      <c r="AA995" s="24">
        <f>HR_Analytics[[#This Row],[Salary Hike]]/100</f>
        <v>0.11</v>
      </c>
      <c r="AB995" s="3">
        <v>3</v>
      </c>
      <c r="AC995" s="9" t="str">
        <f>VLOOKUP(AB995,Mapping!$E$2:$F$3,2,0)</f>
        <v>Excellent</v>
      </c>
      <c r="AD995" s="3">
        <v>2</v>
      </c>
      <c r="AE995" s="9" t="str">
        <f>VLOOKUP(AD995,Mapping!$E$16:$F$19,2,0)</f>
        <v>Dissatisfied</v>
      </c>
      <c r="AF995" s="3">
        <v>0</v>
      </c>
      <c r="AG995" s="3">
        <v>6</v>
      </c>
      <c r="AH995" s="3" t="str" cm="1">
        <f t="array" ref="AH995">_xlfn.IFS(HR_Analytics[[#This Row],[Total Working Years]]&lt;=2,"0-2",HR_Analytics[[#This Row],[Total Working Years]]&lt;=5,"2-5",HR_Analytics[[#This Row],[Total Working Years]]&lt;=10,"5-10",HR_Analytics[[#This Row],[Total Working Years]]&lt;=20,"10-20",HR_Analytics[[#This Row],[Total Working Years]]&lt;=40,"20-40")</f>
        <v>5-10</v>
      </c>
      <c r="AI995" s="3">
        <v>3</v>
      </c>
      <c r="AJ995" s="3">
        <v>2</v>
      </c>
      <c r="AK995" s="9" t="str">
        <f>VLOOKUP(AJ995,Mapping!$J$10:$K$13,2,0)</f>
        <v>Good</v>
      </c>
      <c r="AL995" s="3">
        <v>3</v>
      </c>
      <c r="AM995" s="3" t="str" cm="1">
        <f t="array" ref="AM995">_xlfn.IFS(HR_Analytics[[#This Row],[Years At Company]]&lt;=2,"0-2",HR_Analytics[[#This Row],[Years At Company]]&lt;=5,"2-5",HR_Analytics[[#This Row],[Years At Company]]&lt;=10,"5-10",HR_Analytics[[#This Row],[Years At Company]]&lt;=20,"10-20",HR_Analytics[[#This Row],[Years At Company]]&lt;=40,"20-40")</f>
        <v>2-5</v>
      </c>
      <c r="AN995" s="3">
        <v>2</v>
      </c>
      <c r="AO995" s="3" t="str" cm="1">
        <f t="array" ref="AO995">_xlfn.IFS(HR_Analytics[[#This Row],[Years In Current Role]]&lt;=2,"0-2",HR_Analytics[[#This Row],[Years In Current Role]]&lt;=5,"2-5",HR_Analytics[[#This Row],[Years In Current Role]]&lt;=10,"5-10",HR_Analytics[[#This Row],[Years In Current Role]]&lt;=15,"10-15",HR_Analytics[[#This Row],[Years In Current Role]]&gt;15,"Above 15")</f>
        <v>0-2</v>
      </c>
      <c r="AP995" s="3">
        <v>1</v>
      </c>
      <c r="AQ995" s="14" t="str" cm="1">
        <f t="array" ref="AQ995">_xlfn.IFS(HR_Analytics[[#This Row],[Years Since Last Promotion]]&lt;=2,"0-2",HR_Analytics[[#This Row],[Years Since Last Promotion]]&lt;=5,"2-5",HR_Analytics[[#This Row],[Years Since Last Promotion]]&lt;=10,"5-10",HR_Analytics[[#This Row],[Years Since Last Promotion]]&lt;=15,"10-15")</f>
        <v>0-2</v>
      </c>
      <c r="AR995" s="14">
        <v>2</v>
      </c>
      <c r="AS995" s="3" t="str" cm="1">
        <f t="array" ref="AS9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96" spans="1:45" x14ac:dyDescent="0.25">
      <c r="A996" s="12">
        <v>52</v>
      </c>
      <c r="B996" s="12" t="str" cm="1">
        <f t="array" ref="B996">_xlfn.IFS(HR_Analytics[[#This Row],[Age]]&lt;=30,"Below 30",HR_Analytics[[#This Row],[Age]]&lt;=40,"30-40",HR_Analytics[[#This Row],[Age]]&lt;=60,"40-60")</f>
        <v>40-60</v>
      </c>
      <c r="C996" s="9" t="s">
        <v>17</v>
      </c>
      <c r="D996" s="9" t="s">
        <v>18</v>
      </c>
      <c r="E996" s="9" t="s">
        <v>19</v>
      </c>
      <c r="F996" s="3">
        <v>28</v>
      </c>
      <c r="G996" s="3" t="str" cm="1">
        <f t="array" ref="G996">_xlfn.IFS(HR_Analytics[[#This Row],[Distance From Home]]&lt;=5,"1-5",HR_Analytics[[#This Row],[Distance From Home]]&lt;=10,"5-10",HR_Analytics[[#This Row],[Distance From Home]]&lt;=15,"10-15",HR_Analytics[[#This Row],[Distance From Home]]&lt;=20,"15-20",HR_Analytics[[#This Row],[Distance From Home]]&gt;20,"Above 20")</f>
        <v>Above 20</v>
      </c>
      <c r="H996" s="3">
        <v>2</v>
      </c>
      <c r="I996" s="9" t="str">
        <f>VLOOKUP(H996,Mapping!$J$2:$K$6,2,0)</f>
        <v>College</v>
      </c>
      <c r="J996" s="9" t="s">
        <v>25</v>
      </c>
      <c r="K996" s="3">
        <v>1401</v>
      </c>
      <c r="L996" s="3">
        <v>4</v>
      </c>
      <c r="M996" s="9" t="str">
        <f>VLOOKUP(L996,Mapping!$A$2:$B$5,2,0)</f>
        <v>Satisfied</v>
      </c>
      <c r="N996" s="9" t="s">
        <v>14</v>
      </c>
      <c r="O996" s="3">
        <v>4</v>
      </c>
      <c r="P996" s="9" t="str">
        <f>VLOOKUP(O996,Mapping!$A$9:$B$12,2,0)</f>
        <v>Very High</v>
      </c>
      <c r="Q996" s="3">
        <v>4</v>
      </c>
      <c r="R996" s="9" t="str">
        <f>VLOOKUP(Q996,Mapping!$A$16:$B$20,2,0)</f>
        <v>Senior</v>
      </c>
      <c r="S996" s="9" t="s">
        <v>27</v>
      </c>
      <c r="T996" s="3">
        <v>3</v>
      </c>
      <c r="U996" s="9" t="str">
        <f>VLOOKUP(T996,Mapping!$E$9:$F$12,2,0)</f>
        <v>Neutral</v>
      </c>
      <c r="V996" s="9" t="s">
        <v>22</v>
      </c>
      <c r="W996" s="5">
        <v>13247</v>
      </c>
      <c r="X996" s="3">
        <v>2</v>
      </c>
      <c r="Y996" s="9" t="s">
        <v>10</v>
      </c>
      <c r="Z996" s="4">
        <v>11</v>
      </c>
      <c r="AA996" s="24">
        <f>HR_Analytics[[#This Row],[Salary Hike]]/100</f>
        <v>0.11</v>
      </c>
      <c r="AB996" s="3">
        <v>3</v>
      </c>
      <c r="AC996" s="9" t="str">
        <f>VLOOKUP(AB996,Mapping!$E$2:$F$3,2,0)</f>
        <v>Excellent</v>
      </c>
      <c r="AD996" s="3">
        <v>2</v>
      </c>
      <c r="AE996" s="9" t="str">
        <f>VLOOKUP(AD996,Mapping!$E$16:$F$19,2,0)</f>
        <v>Dissatisfied</v>
      </c>
      <c r="AF996" s="3">
        <v>1</v>
      </c>
      <c r="AG996" s="3">
        <v>24</v>
      </c>
      <c r="AH996" s="3" t="str" cm="1">
        <f t="array" ref="AH996">_xlfn.IFS(HR_Analytics[[#This Row],[Total Working Years]]&lt;=2,"0-2",HR_Analytics[[#This Row],[Total Working Years]]&lt;=5,"2-5",HR_Analytics[[#This Row],[Total Working Years]]&lt;=10,"5-10",HR_Analytics[[#This Row],[Total Working Years]]&lt;=20,"10-20",HR_Analytics[[#This Row],[Total Working Years]]&lt;=40,"20-40")</f>
        <v>20-40</v>
      </c>
      <c r="AI996" s="3">
        <v>3</v>
      </c>
      <c r="AJ996" s="3">
        <v>2</v>
      </c>
      <c r="AK996" s="9" t="str">
        <f>VLOOKUP(AJ996,Mapping!$J$10:$K$13,2,0)</f>
        <v>Good</v>
      </c>
      <c r="AL996" s="3">
        <v>5</v>
      </c>
      <c r="AM996" s="3" t="str" cm="1">
        <f t="array" ref="AM996">_xlfn.IFS(HR_Analytics[[#This Row],[Years At Company]]&lt;=2,"0-2",HR_Analytics[[#This Row],[Years At Company]]&lt;=5,"2-5",HR_Analytics[[#This Row],[Years At Company]]&lt;=10,"5-10",HR_Analytics[[#This Row],[Years At Company]]&lt;=20,"10-20",HR_Analytics[[#This Row],[Years At Company]]&lt;=40,"20-40")</f>
        <v>2-5</v>
      </c>
      <c r="AN996" s="3">
        <v>3</v>
      </c>
      <c r="AO996" s="3" t="str" cm="1">
        <f t="array" ref="AO996">_xlfn.IFS(HR_Analytics[[#This Row],[Years In Current Role]]&lt;=2,"0-2",HR_Analytics[[#This Row],[Years In Current Role]]&lt;=5,"2-5",HR_Analytics[[#This Row],[Years In Current Role]]&lt;=10,"5-10",HR_Analytics[[#This Row],[Years In Current Role]]&lt;=15,"10-15",HR_Analytics[[#This Row],[Years In Current Role]]&gt;15,"Above 15")</f>
        <v>2-5</v>
      </c>
      <c r="AP996" s="3">
        <v>0</v>
      </c>
      <c r="AQ996" s="14" t="str" cm="1">
        <f t="array" ref="AQ996">_xlfn.IFS(HR_Analytics[[#This Row],[Years Since Last Promotion]]&lt;=2,"0-2",HR_Analytics[[#This Row],[Years Since Last Promotion]]&lt;=5,"2-5",HR_Analytics[[#This Row],[Years Since Last Promotion]]&lt;=10,"5-10",HR_Analytics[[#This Row],[Years Since Last Promotion]]&lt;=15,"10-15")</f>
        <v>0-2</v>
      </c>
      <c r="AR996" s="14">
        <v>2</v>
      </c>
      <c r="AS996" s="3" t="str" cm="1">
        <f t="array" ref="AS9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997" spans="1:45" x14ac:dyDescent="0.25">
      <c r="A997" s="12">
        <v>43</v>
      </c>
      <c r="B997" s="12" t="str" cm="1">
        <f t="array" ref="B997">_xlfn.IFS(HR_Analytics[[#This Row],[Age]]&lt;=30,"Below 30",HR_Analytics[[#This Row],[Age]]&lt;=40,"30-40",HR_Analytics[[#This Row],[Age]]&lt;=60,"40-60")</f>
        <v>40-60</v>
      </c>
      <c r="C997" s="9" t="s">
        <v>17</v>
      </c>
      <c r="D997" s="9" t="s">
        <v>11</v>
      </c>
      <c r="E997" s="9" t="s">
        <v>19</v>
      </c>
      <c r="F997" s="3">
        <v>6</v>
      </c>
      <c r="G997" s="3" t="str" cm="1">
        <f t="array" ref="G997">_xlfn.IFS(HR_Analytics[[#This Row],[Distance From Home]]&lt;=5,"1-5",HR_Analytics[[#This Row],[Distance From Home]]&lt;=10,"5-10",HR_Analytics[[#This Row],[Distance From Home]]&lt;=15,"10-15",HR_Analytics[[#This Row],[Distance From Home]]&lt;=20,"15-20",HR_Analytics[[#This Row],[Distance From Home]]&gt;20,"Above 20")</f>
        <v>5-10</v>
      </c>
      <c r="H997" s="3">
        <v>3</v>
      </c>
      <c r="I997" s="9" t="str">
        <f>VLOOKUP(H997,Mapping!$J$2:$K$6,2,0)</f>
        <v>Bachelors</v>
      </c>
      <c r="J997" s="9" t="s">
        <v>25</v>
      </c>
      <c r="K997" s="3">
        <v>1402</v>
      </c>
      <c r="L997" s="3">
        <v>1</v>
      </c>
      <c r="M997" s="9" t="str">
        <f>VLOOKUP(L997,Mapping!$A$2:$B$5,2,0)</f>
        <v>Very Dissatisfied</v>
      </c>
      <c r="N997" s="9" t="s">
        <v>14</v>
      </c>
      <c r="O997" s="3">
        <v>2</v>
      </c>
      <c r="P997" s="9" t="str">
        <f>VLOOKUP(O997,Mapping!$A$9:$B$12,2,0)</f>
        <v>Medium</v>
      </c>
      <c r="Q997" s="3">
        <v>2</v>
      </c>
      <c r="R997" s="9" t="str">
        <f>VLOOKUP(Q997,Mapping!$A$16:$B$20,2,0)</f>
        <v>Junior</v>
      </c>
      <c r="S997" s="9" t="s">
        <v>21</v>
      </c>
      <c r="T997" s="3">
        <v>3</v>
      </c>
      <c r="U997" s="9" t="str">
        <f>VLOOKUP(T997,Mapping!$E$9:$F$12,2,0)</f>
        <v>Neutral</v>
      </c>
      <c r="V997" s="9" t="s">
        <v>16</v>
      </c>
      <c r="W997" s="5">
        <v>4081</v>
      </c>
      <c r="X997" s="3">
        <v>1</v>
      </c>
      <c r="Y997" s="9" t="s">
        <v>10</v>
      </c>
      <c r="Z997" s="4">
        <v>14</v>
      </c>
      <c r="AA997" s="24">
        <f>HR_Analytics[[#This Row],[Salary Hike]]/100</f>
        <v>0.14000000000000001</v>
      </c>
      <c r="AB997" s="3">
        <v>3</v>
      </c>
      <c r="AC997" s="9" t="str">
        <f>VLOOKUP(AB997,Mapping!$E$2:$F$3,2,0)</f>
        <v>Excellent</v>
      </c>
      <c r="AD997" s="3">
        <v>1</v>
      </c>
      <c r="AE997" s="9" t="str">
        <f>VLOOKUP(AD997,Mapping!$E$16:$F$19,2,0)</f>
        <v>Very Dissatisfied</v>
      </c>
      <c r="AF997" s="3">
        <v>0</v>
      </c>
      <c r="AG997" s="3">
        <v>20</v>
      </c>
      <c r="AH997" s="3" t="str" cm="1">
        <f t="array" ref="AH997">_xlfn.IFS(HR_Analytics[[#This Row],[Total Working Years]]&lt;=2,"0-2",HR_Analytics[[#This Row],[Total Working Years]]&lt;=5,"2-5",HR_Analytics[[#This Row],[Total Working Years]]&lt;=10,"5-10",HR_Analytics[[#This Row],[Total Working Years]]&lt;=20,"10-20",HR_Analytics[[#This Row],[Total Working Years]]&lt;=40,"20-40")</f>
        <v>10-20</v>
      </c>
      <c r="AI997" s="3">
        <v>3</v>
      </c>
      <c r="AJ997" s="3">
        <v>1</v>
      </c>
      <c r="AK997" s="9" t="str">
        <f>VLOOKUP(AJ997,Mapping!$J$10:$K$13,2,0)</f>
        <v>Bad</v>
      </c>
      <c r="AL997" s="3">
        <v>20</v>
      </c>
      <c r="AM997" s="3" t="str" cm="1">
        <f t="array" ref="AM997">_xlfn.IFS(HR_Analytics[[#This Row],[Years At Company]]&lt;=2,"0-2",HR_Analytics[[#This Row],[Years At Company]]&lt;=5,"2-5",HR_Analytics[[#This Row],[Years At Company]]&lt;=10,"5-10",HR_Analytics[[#This Row],[Years At Company]]&lt;=20,"10-20",HR_Analytics[[#This Row],[Years At Company]]&lt;=40,"20-40")</f>
        <v>10-20</v>
      </c>
      <c r="AN997" s="3">
        <v>7</v>
      </c>
      <c r="AO997" s="3" t="str" cm="1">
        <f t="array" ref="AO997">_xlfn.IFS(HR_Analytics[[#This Row],[Years In Current Role]]&lt;=2,"0-2",HR_Analytics[[#This Row],[Years In Current Role]]&lt;=5,"2-5",HR_Analytics[[#This Row],[Years In Current Role]]&lt;=10,"5-10",HR_Analytics[[#This Row],[Years In Current Role]]&lt;=15,"10-15",HR_Analytics[[#This Row],[Years In Current Role]]&gt;15,"Above 15")</f>
        <v>5-10</v>
      </c>
      <c r="AP997" s="3">
        <v>1</v>
      </c>
      <c r="AQ997" s="14" t="str" cm="1">
        <f t="array" ref="AQ997">_xlfn.IFS(HR_Analytics[[#This Row],[Years Since Last Promotion]]&lt;=2,"0-2",HR_Analytics[[#This Row],[Years Since Last Promotion]]&lt;=5,"2-5",HR_Analytics[[#This Row],[Years Since Last Promotion]]&lt;=10,"5-10",HR_Analytics[[#This Row],[Years Since Last Promotion]]&lt;=15,"10-15")</f>
        <v>0-2</v>
      </c>
      <c r="AR997" s="14">
        <v>8</v>
      </c>
      <c r="AS997" s="3" t="str" cm="1">
        <f t="array" ref="AS9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998" spans="1:45" x14ac:dyDescent="0.25">
      <c r="A998" s="12">
        <v>27</v>
      </c>
      <c r="B998" s="12" t="str" cm="1">
        <f t="array" ref="B998">_xlfn.IFS(HR_Analytics[[#This Row],[Age]]&lt;=30,"Below 30",HR_Analytics[[#This Row],[Age]]&lt;=40,"30-40",HR_Analytics[[#This Row],[Age]]&lt;=60,"40-60")</f>
        <v>Below 30</v>
      </c>
      <c r="C998" s="9" t="s">
        <v>17</v>
      </c>
      <c r="D998" s="9" t="s">
        <v>11</v>
      </c>
      <c r="E998" s="9" t="s">
        <v>12</v>
      </c>
      <c r="F998" s="3">
        <v>10</v>
      </c>
      <c r="G998" s="3" t="str" cm="1">
        <f t="array" ref="G998">_xlfn.IFS(HR_Analytics[[#This Row],[Distance From Home]]&lt;=5,"1-5",HR_Analytics[[#This Row],[Distance From Home]]&lt;=10,"5-10",HR_Analytics[[#This Row],[Distance From Home]]&lt;=15,"10-15",HR_Analytics[[#This Row],[Distance From Home]]&lt;=20,"15-20",HR_Analytics[[#This Row],[Distance From Home]]&gt;20,"Above 20")</f>
        <v>5-10</v>
      </c>
      <c r="H998" s="3">
        <v>3</v>
      </c>
      <c r="I998" s="9" t="str">
        <f>VLOOKUP(H998,Mapping!$J$2:$K$6,2,0)</f>
        <v>Bachelors</v>
      </c>
      <c r="J998" s="9" t="s">
        <v>33</v>
      </c>
      <c r="K998" s="3">
        <v>1403</v>
      </c>
      <c r="L998" s="3">
        <v>4</v>
      </c>
      <c r="M998" s="9" t="str">
        <f>VLOOKUP(L998,Mapping!$A$2:$B$5,2,0)</f>
        <v>Satisfied</v>
      </c>
      <c r="N998" s="9" t="s">
        <v>14</v>
      </c>
      <c r="O998" s="3">
        <v>2</v>
      </c>
      <c r="P998" s="9" t="str">
        <f>VLOOKUP(O998,Mapping!$A$9:$B$12,2,0)</f>
        <v>Medium</v>
      </c>
      <c r="Q998" s="3">
        <v>2</v>
      </c>
      <c r="R998" s="9" t="str">
        <f>VLOOKUP(Q998,Mapping!$A$16:$B$20,2,0)</f>
        <v>Junior</v>
      </c>
      <c r="S998" s="9" t="s">
        <v>15</v>
      </c>
      <c r="T998" s="3">
        <v>4</v>
      </c>
      <c r="U998" s="9" t="str">
        <f>VLOOKUP(T998,Mapping!$E$9:$F$12,2,0)</f>
        <v>Satisfied</v>
      </c>
      <c r="V998" s="9" t="s">
        <v>22</v>
      </c>
      <c r="W998" s="5">
        <v>5769</v>
      </c>
      <c r="X998" s="3">
        <v>1</v>
      </c>
      <c r="Y998" s="9" t="s">
        <v>10</v>
      </c>
      <c r="Z998" s="4">
        <v>11</v>
      </c>
      <c r="AA998" s="24">
        <f>HR_Analytics[[#This Row],[Salary Hike]]/100</f>
        <v>0.11</v>
      </c>
      <c r="AB998" s="3">
        <v>3</v>
      </c>
      <c r="AC998" s="9" t="str">
        <f>VLOOKUP(AB998,Mapping!$E$2:$F$3,2,0)</f>
        <v>Excellent</v>
      </c>
      <c r="AD998" s="3">
        <v>4</v>
      </c>
      <c r="AE998" s="9" t="str">
        <f>VLOOKUP(AD998,Mapping!$E$16:$F$19,2,0)</f>
        <v>Satisfied</v>
      </c>
      <c r="AF998" s="3">
        <v>0</v>
      </c>
      <c r="AG998" s="3">
        <v>6</v>
      </c>
      <c r="AH998" s="3" t="str" cm="1">
        <f t="array" ref="AH998">_xlfn.IFS(HR_Analytics[[#This Row],[Total Working Years]]&lt;=2,"0-2",HR_Analytics[[#This Row],[Total Working Years]]&lt;=5,"2-5",HR_Analytics[[#This Row],[Total Working Years]]&lt;=10,"5-10",HR_Analytics[[#This Row],[Total Working Years]]&lt;=20,"10-20",HR_Analytics[[#This Row],[Total Working Years]]&lt;=40,"20-40")</f>
        <v>5-10</v>
      </c>
      <c r="AI998" s="3">
        <v>3</v>
      </c>
      <c r="AJ998" s="3">
        <v>3</v>
      </c>
      <c r="AK998" s="9" t="str">
        <f>VLOOKUP(AJ998,Mapping!$J$10:$K$13,2,0)</f>
        <v>Better</v>
      </c>
      <c r="AL998" s="3">
        <v>6</v>
      </c>
      <c r="AM998" s="3" t="str" cm="1">
        <f t="array" ref="AM998">_xlfn.IFS(HR_Analytics[[#This Row],[Years At Company]]&lt;=2,"0-2",HR_Analytics[[#This Row],[Years At Company]]&lt;=5,"2-5",HR_Analytics[[#This Row],[Years At Company]]&lt;=10,"5-10",HR_Analytics[[#This Row],[Years At Company]]&lt;=20,"10-20",HR_Analytics[[#This Row],[Years At Company]]&lt;=40,"20-40")</f>
        <v>5-10</v>
      </c>
      <c r="AN998" s="3">
        <v>2</v>
      </c>
      <c r="AO998" s="3" t="str" cm="1">
        <f t="array" ref="AO998">_xlfn.IFS(HR_Analytics[[#This Row],[Years In Current Role]]&lt;=2,"0-2",HR_Analytics[[#This Row],[Years In Current Role]]&lt;=5,"2-5",HR_Analytics[[#This Row],[Years In Current Role]]&lt;=10,"5-10",HR_Analytics[[#This Row],[Years In Current Role]]&lt;=15,"10-15",HR_Analytics[[#This Row],[Years In Current Role]]&gt;15,"Above 15")</f>
        <v>0-2</v>
      </c>
      <c r="AP998" s="3">
        <v>4</v>
      </c>
      <c r="AQ998" s="14" t="str" cm="1">
        <f t="array" ref="AQ998">_xlfn.IFS(HR_Analytics[[#This Row],[Years Since Last Promotion]]&lt;=2,"0-2",HR_Analytics[[#This Row],[Years Since Last Promotion]]&lt;=5,"2-5",HR_Analytics[[#This Row],[Years Since Last Promotion]]&lt;=10,"5-10",HR_Analytics[[#This Row],[Years Since Last Promotion]]&lt;=15,"10-15")</f>
        <v>2-5</v>
      </c>
      <c r="AR998" s="14">
        <v>4</v>
      </c>
      <c r="AS998" s="3" t="str" cm="1">
        <f t="array" ref="AS9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999" spans="1:45" x14ac:dyDescent="0.25">
      <c r="A999" s="12">
        <v>27</v>
      </c>
      <c r="B999" s="12" t="str" cm="1">
        <f t="array" ref="B999">_xlfn.IFS(HR_Analytics[[#This Row],[Age]]&lt;=30,"Below 30",HR_Analytics[[#This Row],[Age]]&lt;=40,"30-40",HR_Analytics[[#This Row],[Age]]&lt;=60,"40-60")</f>
        <v>Below 30</v>
      </c>
      <c r="C999" s="9" t="s">
        <v>10</v>
      </c>
      <c r="D999" s="9" t="s">
        <v>11</v>
      </c>
      <c r="E999" s="9" t="s">
        <v>19</v>
      </c>
      <c r="F999" s="3">
        <v>17</v>
      </c>
      <c r="G999" s="3" t="str" cm="1">
        <f t="array" ref="G999">_xlfn.IFS(HR_Analytics[[#This Row],[Distance From Home]]&lt;=5,"1-5",HR_Analytics[[#This Row],[Distance From Home]]&lt;=10,"5-10",HR_Analytics[[#This Row],[Distance From Home]]&lt;=15,"10-15",HR_Analytics[[#This Row],[Distance From Home]]&lt;=20,"15-20",HR_Analytics[[#This Row],[Distance From Home]]&gt;20,"Above 20")</f>
        <v>15-20</v>
      </c>
      <c r="H999" s="3">
        <v>4</v>
      </c>
      <c r="I999" s="9" t="str">
        <f>VLOOKUP(H999,Mapping!$J$2:$K$6,2,0)</f>
        <v>Masters</v>
      </c>
      <c r="J999" s="9" t="s">
        <v>13</v>
      </c>
      <c r="K999" s="3">
        <v>1405</v>
      </c>
      <c r="L999" s="3">
        <v>4</v>
      </c>
      <c r="M999" s="9" t="str">
        <f>VLOOKUP(L999,Mapping!$A$2:$B$5,2,0)</f>
        <v>Satisfied</v>
      </c>
      <c r="N999" s="9" t="s">
        <v>14</v>
      </c>
      <c r="O999" s="3">
        <v>3</v>
      </c>
      <c r="P999" s="9" t="str">
        <f>VLOOKUP(O999,Mapping!$A$9:$B$12,2,0)</f>
        <v>High</v>
      </c>
      <c r="Q999" s="3">
        <v>1</v>
      </c>
      <c r="R999" s="9" t="str">
        <f>VLOOKUP(Q999,Mapping!$A$16:$B$20,2,0)</f>
        <v>Entry Level</v>
      </c>
      <c r="S999" s="9" t="s">
        <v>21</v>
      </c>
      <c r="T999" s="3">
        <v>3</v>
      </c>
      <c r="U999" s="9" t="str">
        <f>VLOOKUP(T999,Mapping!$E$9:$F$12,2,0)</f>
        <v>Neutral</v>
      </c>
      <c r="V999" s="9" t="s">
        <v>16</v>
      </c>
      <c r="W999" s="5">
        <v>2394</v>
      </c>
      <c r="X999" s="3">
        <v>1</v>
      </c>
      <c r="Y999" s="9" t="s">
        <v>10</v>
      </c>
      <c r="Z999" s="4">
        <v>13</v>
      </c>
      <c r="AA999" s="24">
        <f>HR_Analytics[[#This Row],[Salary Hike]]/100</f>
        <v>0.13</v>
      </c>
      <c r="AB999" s="3">
        <v>3</v>
      </c>
      <c r="AC999" s="9" t="str">
        <f>VLOOKUP(AB999,Mapping!$E$2:$F$3,2,0)</f>
        <v>Excellent</v>
      </c>
      <c r="AD999" s="3">
        <v>4</v>
      </c>
      <c r="AE999" s="9" t="str">
        <f>VLOOKUP(AD999,Mapping!$E$16:$F$19,2,0)</f>
        <v>Satisfied</v>
      </c>
      <c r="AF999" s="3">
        <v>0</v>
      </c>
      <c r="AG999" s="3">
        <v>8</v>
      </c>
      <c r="AH999" s="3" t="str" cm="1">
        <f t="array" ref="AH999">_xlfn.IFS(HR_Analytics[[#This Row],[Total Working Years]]&lt;=2,"0-2",HR_Analytics[[#This Row],[Total Working Years]]&lt;=5,"2-5",HR_Analytics[[#This Row],[Total Working Years]]&lt;=10,"5-10",HR_Analytics[[#This Row],[Total Working Years]]&lt;=20,"10-20",HR_Analytics[[#This Row],[Total Working Years]]&lt;=40,"20-40")</f>
        <v>5-10</v>
      </c>
      <c r="AI999" s="3">
        <v>2</v>
      </c>
      <c r="AJ999" s="3">
        <v>3</v>
      </c>
      <c r="AK999" s="9" t="str">
        <f>VLOOKUP(AJ999,Mapping!$J$10:$K$13,2,0)</f>
        <v>Better</v>
      </c>
      <c r="AL999" s="3">
        <v>8</v>
      </c>
      <c r="AM999" s="3" t="str" cm="1">
        <f t="array" ref="AM999">_xlfn.IFS(HR_Analytics[[#This Row],[Years At Company]]&lt;=2,"0-2",HR_Analytics[[#This Row],[Years At Company]]&lt;=5,"2-5",HR_Analytics[[#This Row],[Years At Company]]&lt;=10,"5-10",HR_Analytics[[#This Row],[Years At Company]]&lt;=20,"10-20",HR_Analytics[[#This Row],[Years At Company]]&lt;=40,"20-40")</f>
        <v>5-10</v>
      </c>
      <c r="AN999" s="3">
        <v>2</v>
      </c>
      <c r="AO999" s="3" t="str" cm="1">
        <f t="array" ref="AO999">_xlfn.IFS(HR_Analytics[[#This Row],[Years In Current Role]]&lt;=2,"0-2",HR_Analytics[[#This Row],[Years In Current Role]]&lt;=5,"2-5",HR_Analytics[[#This Row],[Years In Current Role]]&lt;=10,"5-10",HR_Analytics[[#This Row],[Years In Current Role]]&lt;=15,"10-15",HR_Analytics[[#This Row],[Years In Current Role]]&gt;15,"Above 15")</f>
        <v>0-2</v>
      </c>
      <c r="AP999" s="3">
        <v>7</v>
      </c>
      <c r="AQ999" s="14" t="str" cm="1">
        <f t="array" ref="AQ999">_xlfn.IFS(HR_Analytics[[#This Row],[Years Since Last Promotion]]&lt;=2,"0-2",HR_Analytics[[#This Row],[Years Since Last Promotion]]&lt;=5,"2-5",HR_Analytics[[#This Row],[Years Since Last Promotion]]&lt;=10,"5-10",HR_Analytics[[#This Row],[Years Since Last Promotion]]&lt;=15,"10-15")</f>
        <v>5-10</v>
      </c>
      <c r="AR999" s="14">
        <v>7</v>
      </c>
      <c r="AS999" s="3" t="str" cm="1">
        <f t="array" ref="AS9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00" spans="1:45" x14ac:dyDescent="0.25">
      <c r="A1000" s="12">
        <v>26</v>
      </c>
      <c r="B1000" s="12" t="str" cm="1">
        <f t="array" ref="B1000">_xlfn.IFS(HR_Analytics[[#This Row],[Age]]&lt;=30,"Below 30",HR_Analytics[[#This Row],[Age]]&lt;=40,"30-40",HR_Analytics[[#This Row],[Age]]&lt;=60,"40-60")</f>
        <v>Below 30</v>
      </c>
      <c r="C1000" s="9" t="s">
        <v>17</v>
      </c>
      <c r="D1000" s="9" t="s">
        <v>11</v>
      </c>
      <c r="E1000" s="9" t="s">
        <v>19</v>
      </c>
      <c r="F1000" s="3">
        <v>2</v>
      </c>
      <c r="G1000" s="3" t="str" cm="1">
        <f t="array" ref="G1000">_xlfn.IFS(HR_Analytics[[#This Row],[Distance From Home]]&lt;=5,"1-5",HR_Analytics[[#This Row],[Distance From Home]]&lt;=10,"5-10",HR_Analytics[[#This Row],[Distance From Home]]&lt;=15,"10-15",HR_Analytics[[#This Row],[Distance From Home]]&lt;=20,"15-20",HR_Analytics[[#This Row],[Distance From Home]]&gt;20,"Above 20")</f>
        <v>1-5</v>
      </c>
      <c r="H1000" s="3">
        <v>1</v>
      </c>
      <c r="I1000" s="9" t="str">
        <f>VLOOKUP(H1000,Mapping!$J$2:$K$6,2,0)</f>
        <v>Below College</v>
      </c>
      <c r="J1000" s="9" t="s">
        <v>25</v>
      </c>
      <c r="K1000" s="3">
        <v>1407</v>
      </c>
      <c r="L1000" s="3">
        <v>1</v>
      </c>
      <c r="M1000" s="9" t="str">
        <f>VLOOKUP(L1000,Mapping!$A$2:$B$5,2,0)</f>
        <v>Very Dissatisfied</v>
      </c>
      <c r="N1000" s="9" t="s">
        <v>20</v>
      </c>
      <c r="O1000" s="3">
        <v>2</v>
      </c>
      <c r="P1000" s="9" t="str">
        <f>VLOOKUP(O1000,Mapping!$A$9:$B$12,2,0)</f>
        <v>Medium</v>
      </c>
      <c r="Q1000" s="3">
        <v>1</v>
      </c>
      <c r="R1000" s="9" t="str">
        <f>VLOOKUP(Q1000,Mapping!$A$16:$B$20,2,0)</f>
        <v>Entry Level</v>
      </c>
      <c r="S1000" s="9" t="s">
        <v>21</v>
      </c>
      <c r="T1000" s="3">
        <v>4</v>
      </c>
      <c r="U1000" s="9" t="str">
        <f>VLOOKUP(T1000,Mapping!$E$9:$F$12,2,0)</f>
        <v>Satisfied</v>
      </c>
      <c r="V1000" s="9" t="s">
        <v>16</v>
      </c>
      <c r="W1000" s="5">
        <v>3904</v>
      </c>
      <c r="X1000" s="3">
        <v>0</v>
      </c>
      <c r="Y1000" s="9" t="s">
        <v>17</v>
      </c>
      <c r="Z1000" s="4">
        <v>12</v>
      </c>
      <c r="AA1000" s="24">
        <f>HR_Analytics[[#This Row],[Salary Hike]]/100</f>
        <v>0.12</v>
      </c>
      <c r="AB1000" s="3">
        <v>3</v>
      </c>
      <c r="AC1000" s="9" t="str">
        <f>VLOOKUP(AB1000,Mapping!$E$2:$F$3,2,0)</f>
        <v>Excellent</v>
      </c>
      <c r="AD1000" s="3">
        <v>4</v>
      </c>
      <c r="AE1000" s="9" t="str">
        <f>VLOOKUP(AD1000,Mapping!$E$16:$F$19,2,0)</f>
        <v>Satisfied</v>
      </c>
      <c r="AF1000" s="3">
        <v>0</v>
      </c>
      <c r="AG1000" s="3">
        <v>5</v>
      </c>
      <c r="AH1000" s="3" t="str" cm="1">
        <f t="array" ref="AH1000">_xlfn.IFS(HR_Analytics[[#This Row],[Total Working Years]]&lt;=2,"0-2",HR_Analytics[[#This Row],[Total Working Years]]&lt;=5,"2-5",HR_Analytics[[#This Row],[Total Working Years]]&lt;=10,"5-10",HR_Analytics[[#This Row],[Total Working Years]]&lt;=20,"10-20",HR_Analytics[[#This Row],[Total Working Years]]&lt;=40,"20-40")</f>
        <v>2-5</v>
      </c>
      <c r="AI1000" s="3">
        <v>2</v>
      </c>
      <c r="AJ1000" s="3">
        <v>3</v>
      </c>
      <c r="AK1000" s="9" t="str">
        <f>VLOOKUP(AJ1000,Mapping!$J$10:$K$13,2,0)</f>
        <v>Better</v>
      </c>
      <c r="AL1000" s="3">
        <v>4</v>
      </c>
      <c r="AM1000" s="3" t="str" cm="1">
        <f t="array" ref="AM1000">_xlfn.IFS(HR_Analytics[[#This Row],[Years At Company]]&lt;=2,"0-2",HR_Analytics[[#This Row],[Years At Company]]&lt;=5,"2-5",HR_Analytics[[#This Row],[Years At Company]]&lt;=10,"5-10",HR_Analytics[[#This Row],[Years At Company]]&lt;=20,"10-20",HR_Analytics[[#This Row],[Years At Company]]&lt;=40,"20-40")</f>
        <v>2-5</v>
      </c>
      <c r="AN1000" s="3">
        <v>3</v>
      </c>
      <c r="AO1000" s="3" t="str" cm="1">
        <f t="array" ref="AO1000">_xlfn.IFS(HR_Analytics[[#This Row],[Years In Current Role]]&lt;=2,"0-2",HR_Analytics[[#This Row],[Years In Current Role]]&lt;=5,"2-5",HR_Analytics[[#This Row],[Years In Current Role]]&lt;=10,"5-10",HR_Analytics[[#This Row],[Years In Current Role]]&lt;=15,"10-15",HR_Analytics[[#This Row],[Years In Current Role]]&gt;15,"Above 15")</f>
        <v>2-5</v>
      </c>
      <c r="AP1000" s="3">
        <v>1</v>
      </c>
      <c r="AQ1000" s="14" t="str" cm="1">
        <f t="array" ref="AQ1000">_xlfn.IFS(HR_Analytics[[#This Row],[Years Since Last Promotion]]&lt;=2,"0-2",HR_Analytics[[#This Row],[Years Since Last Promotion]]&lt;=5,"2-5",HR_Analytics[[#This Row],[Years Since Last Promotion]]&lt;=10,"5-10",HR_Analytics[[#This Row],[Years Since Last Promotion]]&lt;=15,"10-15")</f>
        <v>0-2</v>
      </c>
      <c r="AR1000" s="14">
        <v>1</v>
      </c>
      <c r="AS1000" s="3" t="str" cm="1">
        <f t="array" ref="AS10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01" spans="1:45" x14ac:dyDescent="0.25">
      <c r="A1001" s="12">
        <v>42</v>
      </c>
      <c r="B1001" s="12" t="str" cm="1">
        <f t="array" ref="B1001">_xlfn.IFS(HR_Analytics[[#This Row],[Age]]&lt;=30,"Below 30",HR_Analytics[[#This Row],[Age]]&lt;=40,"30-40",HR_Analytics[[#This Row],[Age]]&lt;=60,"40-60")</f>
        <v>40-60</v>
      </c>
      <c r="C1001" s="9" t="s">
        <v>17</v>
      </c>
      <c r="D1001" s="9" t="s">
        <v>11</v>
      </c>
      <c r="E1001" s="9" t="s">
        <v>35</v>
      </c>
      <c r="F1001" s="3">
        <v>10</v>
      </c>
      <c r="G1001" s="3" t="str" cm="1">
        <f t="array" ref="G1001">_xlfn.IFS(HR_Analytics[[#This Row],[Distance From Home]]&lt;=5,"1-5",HR_Analytics[[#This Row],[Distance From Home]]&lt;=10,"5-10",HR_Analytics[[#This Row],[Distance From Home]]&lt;=15,"10-15",HR_Analytics[[#This Row],[Distance From Home]]&lt;=20,"15-20",HR_Analytics[[#This Row],[Distance From Home]]&gt;20,"Above 20")</f>
        <v>5-10</v>
      </c>
      <c r="H1001" s="3">
        <v>3</v>
      </c>
      <c r="I1001" s="9" t="str">
        <f>VLOOKUP(H1001,Mapping!$J$2:$K$6,2,0)</f>
        <v>Bachelors</v>
      </c>
      <c r="J1001" s="9" t="s">
        <v>35</v>
      </c>
      <c r="K1001" s="3">
        <v>1408</v>
      </c>
      <c r="L1001" s="3">
        <v>3</v>
      </c>
      <c r="M1001" s="9" t="str">
        <f>VLOOKUP(L1001,Mapping!$A$2:$B$5,2,0)</f>
        <v>Neutral</v>
      </c>
      <c r="N1001" s="9" t="s">
        <v>14</v>
      </c>
      <c r="O1001" s="3">
        <v>3</v>
      </c>
      <c r="P1001" s="9" t="str">
        <f>VLOOKUP(O1001,Mapping!$A$9:$B$12,2,0)</f>
        <v>High</v>
      </c>
      <c r="Q1001" s="3">
        <v>4</v>
      </c>
      <c r="R1001" s="9" t="str">
        <f>VLOOKUP(Q1001,Mapping!$A$16:$B$20,2,0)</f>
        <v>Senior</v>
      </c>
      <c r="S1001" s="9" t="s">
        <v>30</v>
      </c>
      <c r="T1001" s="3">
        <v>1</v>
      </c>
      <c r="U1001" s="9" t="str">
        <f>VLOOKUP(T1001,Mapping!$E$9:$F$12,2,0)</f>
        <v>Very Dissatisfied</v>
      </c>
      <c r="V1001" s="9" t="s">
        <v>22</v>
      </c>
      <c r="W1001" s="5">
        <v>16799</v>
      </c>
      <c r="X1001" s="3">
        <v>0</v>
      </c>
      <c r="Y1001" s="9" t="s">
        <v>17</v>
      </c>
      <c r="Z1001" s="4">
        <v>14</v>
      </c>
      <c r="AA1001" s="24">
        <f>HR_Analytics[[#This Row],[Salary Hike]]/100</f>
        <v>0.14000000000000001</v>
      </c>
      <c r="AB1001" s="3">
        <v>3</v>
      </c>
      <c r="AC1001" s="9" t="str">
        <f>VLOOKUP(AB1001,Mapping!$E$2:$F$3,2,0)</f>
        <v>Excellent</v>
      </c>
      <c r="AD1001" s="3">
        <v>3</v>
      </c>
      <c r="AE1001" s="9" t="str">
        <f>VLOOKUP(AD1001,Mapping!$E$16:$F$19,2,0)</f>
        <v>Neutral</v>
      </c>
      <c r="AF1001" s="3">
        <v>1</v>
      </c>
      <c r="AG1001" s="3">
        <v>21</v>
      </c>
      <c r="AH1001" s="3" t="str" cm="1">
        <f t="array" ref="AH1001">_xlfn.IFS(HR_Analytics[[#This Row],[Total Working Years]]&lt;=2,"0-2",HR_Analytics[[#This Row],[Total Working Years]]&lt;=5,"2-5",HR_Analytics[[#This Row],[Total Working Years]]&lt;=10,"5-10",HR_Analytics[[#This Row],[Total Working Years]]&lt;=20,"10-20",HR_Analytics[[#This Row],[Total Working Years]]&lt;=40,"20-40")</f>
        <v>20-40</v>
      </c>
      <c r="AI1001" s="3">
        <v>5</v>
      </c>
      <c r="AJ1001" s="3">
        <v>3</v>
      </c>
      <c r="AK1001" s="9" t="str">
        <f>VLOOKUP(AJ1001,Mapping!$J$10:$K$13,2,0)</f>
        <v>Better</v>
      </c>
      <c r="AL1001" s="3">
        <v>20</v>
      </c>
      <c r="AM1001" s="3" t="str" cm="1">
        <f t="array" ref="AM1001">_xlfn.IFS(HR_Analytics[[#This Row],[Years At Company]]&lt;=2,"0-2",HR_Analytics[[#This Row],[Years At Company]]&lt;=5,"2-5",HR_Analytics[[#This Row],[Years At Company]]&lt;=10,"5-10",HR_Analytics[[#This Row],[Years At Company]]&lt;=20,"10-20",HR_Analytics[[#This Row],[Years At Company]]&lt;=40,"20-40")</f>
        <v>10-20</v>
      </c>
      <c r="AN1001" s="3">
        <v>7</v>
      </c>
      <c r="AO1001" s="3" t="str" cm="1">
        <f t="array" ref="AO1001">_xlfn.IFS(HR_Analytics[[#This Row],[Years In Current Role]]&lt;=2,"0-2",HR_Analytics[[#This Row],[Years In Current Role]]&lt;=5,"2-5",HR_Analytics[[#This Row],[Years In Current Role]]&lt;=10,"5-10",HR_Analytics[[#This Row],[Years In Current Role]]&lt;=15,"10-15",HR_Analytics[[#This Row],[Years In Current Role]]&gt;15,"Above 15")</f>
        <v>5-10</v>
      </c>
      <c r="AP1001" s="3">
        <v>0</v>
      </c>
      <c r="AQ1001" s="14" t="str" cm="1">
        <f t="array" ref="AQ1001">_xlfn.IFS(HR_Analytics[[#This Row],[Years Since Last Promotion]]&lt;=2,"0-2",HR_Analytics[[#This Row],[Years Since Last Promotion]]&lt;=5,"2-5",HR_Analytics[[#This Row],[Years Since Last Promotion]]&lt;=10,"5-10",HR_Analytics[[#This Row],[Years Since Last Promotion]]&lt;=15,"10-15")</f>
        <v>0-2</v>
      </c>
      <c r="AR1001" s="14">
        <v>9</v>
      </c>
      <c r="AS1001" s="3" t="str" cm="1">
        <f t="array" ref="AS10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02" spans="1:45" x14ac:dyDescent="0.25">
      <c r="A1002" s="12">
        <v>52</v>
      </c>
      <c r="B1002" s="12" t="str" cm="1">
        <f t="array" ref="B1002">_xlfn.IFS(HR_Analytics[[#This Row],[Age]]&lt;=30,"Below 30",HR_Analytics[[#This Row],[Age]]&lt;=40,"30-40",HR_Analytics[[#This Row],[Age]]&lt;=60,"40-60")</f>
        <v>40-60</v>
      </c>
      <c r="C1002" s="9" t="s">
        <v>17</v>
      </c>
      <c r="D1002" s="9" t="s">
        <v>11</v>
      </c>
      <c r="E1002" s="9" t="s">
        <v>19</v>
      </c>
      <c r="F1002" s="3">
        <v>8</v>
      </c>
      <c r="G1002" s="3" t="str" cm="1">
        <f t="array" ref="G1002">_xlfn.IFS(HR_Analytics[[#This Row],[Distance From Home]]&lt;=5,"1-5",HR_Analytics[[#This Row],[Distance From Home]]&lt;=10,"5-10",HR_Analytics[[#This Row],[Distance From Home]]&lt;=15,"10-15",HR_Analytics[[#This Row],[Distance From Home]]&lt;=20,"15-20",HR_Analytics[[#This Row],[Distance From Home]]&gt;20,"Above 20")</f>
        <v>5-10</v>
      </c>
      <c r="H1002" s="3">
        <v>4</v>
      </c>
      <c r="I1002" s="9" t="str">
        <f>VLOOKUP(H1002,Mapping!$J$2:$K$6,2,0)</f>
        <v>Masters</v>
      </c>
      <c r="J1002" s="9" t="s">
        <v>23</v>
      </c>
      <c r="K1002" s="3">
        <v>1409</v>
      </c>
      <c r="L1002" s="3">
        <v>3</v>
      </c>
      <c r="M1002" s="9" t="str">
        <f>VLOOKUP(L1002,Mapping!$A$2:$B$5,2,0)</f>
        <v>Neutral</v>
      </c>
      <c r="N1002" s="9" t="s">
        <v>14</v>
      </c>
      <c r="O1002" s="3">
        <v>3</v>
      </c>
      <c r="P1002" s="9" t="str">
        <f>VLOOKUP(O1002,Mapping!$A$9:$B$12,2,0)</f>
        <v>High</v>
      </c>
      <c r="Q1002" s="3">
        <v>1</v>
      </c>
      <c r="R1002" s="9" t="str">
        <f>VLOOKUP(Q1002,Mapping!$A$16:$B$20,2,0)</f>
        <v>Entry Level</v>
      </c>
      <c r="S1002" s="9" t="s">
        <v>24</v>
      </c>
      <c r="T1002" s="3">
        <v>1</v>
      </c>
      <c r="U1002" s="9" t="str">
        <f>VLOOKUP(T1002,Mapping!$E$9:$F$12,2,0)</f>
        <v>Very Dissatisfied</v>
      </c>
      <c r="V1002" s="9" t="s">
        <v>22</v>
      </c>
      <c r="W1002" s="5">
        <v>2950</v>
      </c>
      <c r="X1002" s="3">
        <v>9</v>
      </c>
      <c r="Y1002" s="9" t="s">
        <v>17</v>
      </c>
      <c r="Z1002" s="4">
        <v>13</v>
      </c>
      <c r="AA1002" s="24">
        <f>HR_Analytics[[#This Row],[Salary Hike]]/100</f>
        <v>0.13</v>
      </c>
      <c r="AB1002" s="3">
        <v>3</v>
      </c>
      <c r="AC1002" s="9" t="str">
        <f>VLOOKUP(AB1002,Mapping!$E$2:$F$3,2,0)</f>
        <v>Excellent</v>
      </c>
      <c r="AD1002" s="3">
        <v>3</v>
      </c>
      <c r="AE1002" s="9" t="str">
        <f>VLOOKUP(AD1002,Mapping!$E$16:$F$19,2,0)</f>
        <v>Neutral</v>
      </c>
      <c r="AF1002" s="3">
        <v>0</v>
      </c>
      <c r="AG1002" s="3">
        <v>12</v>
      </c>
      <c r="AH1002" s="3" t="str" cm="1">
        <f t="array" ref="AH1002">_xlfn.IFS(HR_Analytics[[#This Row],[Total Working Years]]&lt;=2,"0-2",HR_Analytics[[#This Row],[Total Working Years]]&lt;=5,"2-5",HR_Analytics[[#This Row],[Total Working Years]]&lt;=10,"5-10",HR_Analytics[[#This Row],[Total Working Years]]&lt;=20,"10-20",HR_Analytics[[#This Row],[Total Working Years]]&lt;=40,"20-40")</f>
        <v>10-20</v>
      </c>
      <c r="AI1002" s="3">
        <v>2</v>
      </c>
      <c r="AJ1002" s="3">
        <v>1</v>
      </c>
      <c r="AK1002" s="9" t="str">
        <f>VLOOKUP(AJ1002,Mapping!$J$10:$K$13,2,0)</f>
        <v>Bad</v>
      </c>
      <c r="AL1002" s="3">
        <v>5</v>
      </c>
      <c r="AM1002" s="3" t="str" cm="1">
        <f t="array" ref="AM1002">_xlfn.IFS(HR_Analytics[[#This Row],[Years At Company]]&lt;=2,"0-2",HR_Analytics[[#This Row],[Years At Company]]&lt;=5,"2-5",HR_Analytics[[#This Row],[Years At Company]]&lt;=10,"5-10",HR_Analytics[[#This Row],[Years At Company]]&lt;=20,"10-20",HR_Analytics[[#This Row],[Years At Company]]&lt;=40,"20-40")</f>
        <v>2-5</v>
      </c>
      <c r="AN1002" s="3">
        <v>4</v>
      </c>
      <c r="AO1002" s="3" t="str" cm="1">
        <f t="array" ref="AO1002">_xlfn.IFS(HR_Analytics[[#This Row],[Years In Current Role]]&lt;=2,"0-2",HR_Analytics[[#This Row],[Years In Current Role]]&lt;=5,"2-5",HR_Analytics[[#This Row],[Years In Current Role]]&lt;=10,"5-10",HR_Analytics[[#This Row],[Years In Current Role]]&lt;=15,"10-15",HR_Analytics[[#This Row],[Years In Current Role]]&gt;15,"Above 15")</f>
        <v>2-5</v>
      </c>
      <c r="AP1002" s="3">
        <v>0</v>
      </c>
      <c r="AQ1002" s="14" t="str" cm="1">
        <f t="array" ref="AQ1002">_xlfn.IFS(HR_Analytics[[#This Row],[Years Since Last Promotion]]&lt;=2,"0-2",HR_Analytics[[#This Row],[Years Since Last Promotion]]&lt;=5,"2-5",HR_Analytics[[#This Row],[Years Since Last Promotion]]&lt;=10,"5-10",HR_Analytics[[#This Row],[Years Since Last Promotion]]&lt;=15,"10-15")</f>
        <v>0-2</v>
      </c>
      <c r="AR1002" s="14">
        <v>4</v>
      </c>
      <c r="AS1002" s="3" t="str" cm="1">
        <f t="array" ref="AS10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03" spans="1:45" x14ac:dyDescent="0.25">
      <c r="A1003" s="12">
        <v>37</v>
      </c>
      <c r="B1003" s="12" t="str" cm="1">
        <f t="array" ref="B1003">_xlfn.IFS(HR_Analytics[[#This Row],[Age]]&lt;=30,"Below 30",HR_Analytics[[#This Row],[Age]]&lt;=40,"30-40",HR_Analytics[[#This Row],[Age]]&lt;=60,"40-60")</f>
        <v>30-40</v>
      </c>
      <c r="C1003" s="9" t="s">
        <v>17</v>
      </c>
      <c r="D1003" s="9" t="s">
        <v>11</v>
      </c>
      <c r="E1003" s="9" t="s">
        <v>19</v>
      </c>
      <c r="F1003" s="3">
        <v>11</v>
      </c>
      <c r="G1003" s="3" t="str" cm="1">
        <f t="array" ref="G1003">_xlfn.IFS(HR_Analytics[[#This Row],[Distance From Home]]&lt;=5,"1-5",HR_Analytics[[#This Row],[Distance From Home]]&lt;=10,"5-10",HR_Analytics[[#This Row],[Distance From Home]]&lt;=15,"10-15",HR_Analytics[[#This Row],[Distance From Home]]&lt;=20,"15-20",HR_Analytics[[#This Row],[Distance From Home]]&gt;20,"Above 20")</f>
        <v>10-15</v>
      </c>
      <c r="H1003" s="3">
        <v>3</v>
      </c>
      <c r="I1003" s="9" t="str">
        <f>VLOOKUP(H1003,Mapping!$J$2:$K$6,2,0)</f>
        <v>Bachelors</v>
      </c>
      <c r="J1003" s="9" t="s">
        <v>25</v>
      </c>
      <c r="K1003" s="3">
        <v>1411</v>
      </c>
      <c r="L1003" s="3">
        <v>1</v>
      </c>
      <c r="M1003" s="9" t="str">
        <f>VLOOKUP(L1003,Mapping!$A$2:$B$5,2,0)</f>
        <v>Very Dissatisfied</v>
      </c>
      <c r="N1003" s="9" t="s">
        <v>14</v>
      </c>
      <c r="O1003" s="3">
        <v>3</v>
      </c>
      <c r="P1003" s="9" t="str">
        <f>VLOOKUP(O1003,Mapping!$A$9:$B$12,2,0)</f>
        <v>High</v>
      </c>
      <c r="Q1003" s="3">
        <v>1</v>
      </c>
      <c r="R1003" s="9" t="str">
        <f>VLOOKUP(Q1003,Mapping!$A$16:$B$20,2,0)</f>
        <v>Entry Level</v>
      </c>
      <c r="S1003" s="9" t="s">
        <v>24</v>
      </c>
      <c r="T1003" s="3">
        <v>3</v>
      </c>
      <c r="U1003" s="9" t="str">
        <f>VLOOKUP(T1003,Mapping!$E$9:$F$12,2,0)</f>
        <v>Neutral</v>
      </c>
      <c r="V1003" s="9" t="s">
        <v>16</v>
      </c>
      <c r="W1003" s="5">
        <v>3629</v>
      </c>
      <c r="X1003" s="3">
        <v>4</v>
      </c>
      <c r="Y1003" s="9" t="s">
        <v>17</v>
      </c>
      <c r="Z1003" s="4">
        <v>18</v>
      </c>
      <c r="AA1003" s="24">
        <f>HR_Analytics[[#This Row],[Salary Hike]]/100</f>
        <v>0.18</v>
      </c>
      <c r="AB1003" s="3">
        <v>3</v>
      </c>
      <c r="AC1003" s="9" t="str">
        <f>VLOOKUP(AB1003,Mapping!$E$2:$F$3,2,0)</f>
        <v>Excellent</v>
      </c>
      <c r="AD1003" s="3">
        <v>1</v>
      </c>
      <c r="AE1003" s="9" t="str">
        <f>VLOOKUP(AD1003,Mapping!$E$16:$F$19,2,0)</f>
        <v>Very Dissatisfied</v>
      </c>
      <c r="AF1003" s="3">
        <v>0</v>
      </c>
      <c r="AG1003" s="3">
        <v>8</v>
      </c>
      <c r="AH1003" s="3" t="str" cm="1">
        <f t="array" ref="AH1003">_xlfn.IFS(HR_Analytics[[#This Row],[Total Working Years]]&lt;=2,"0-2",HR_Analytics[[#This Row],[Total Working Years]]&lt;=5,"2-5",HR_Analytics[[#This Row],[Total Working Years]]&lt;=10,"5-10",HR_Analytics[[#This Row],[Total Working Years]]&lt;=20,"10-20",HR_Analytics[[#This Row],[Total Working Years]]&lt;=40,"20-40")</f>
        <v>5-10</v>
      </c>
      <c r="AI1003" s="3">
        <v>6</v>
      </c>
      <c r="AJ1003" s="3">
        <v>3</v>
      </c>
      <c r="AK1003" s="9" t="str">
        <f>VLOOKUP(AJ1003,Mapping!$J$10:$K$13,2,0)</f>
        <v>Better</v>
      </c>
      <c r="AL1003" s="3">
        <v>3</v>
      </c>
      <c r="AM1003" s="3" t="str" cm="1">
        <f t="array" ref="AM1003">_xlfn.IFS(HR_Analytics[[#This Row],[Years At Company]]&lt;=2,"0-2",HR_Analytics[[#This Row],[Years At Company]]&lt;=5,"2-5",HR_Analytics[[#This Row],[Years At Company]]&lt;=10,"5-10",HR_Analytics[[#This Row],[Years At Company]]&lt;=20,"10-20",HR_Analytics[[#This Row],[Years At Company]]&lt;=40,"20-40")</f>
        <v>2-5</v>
      </c>
      <c r="AN1003" s="3">
        <v>2</v>
      </c>
      <c r="AO1003" s="3" t="str" cm="1">
        <f t="array" ref="AO1003">_xlfn.IFS(HR_Analytics[[#This Row],[Years In Current Role]]&lt;=2,"0-2",HR_Analytics[[#This Row],[Years In Current Role]]&lt;=5,"2-5",HR_Analytics[[#This Row],[Years In Current Role]]&lt;=10,"5-10",HR_Analytics[[#This Row],[Years In Current Role]]&lt;=15,"10-15",HR_Analytics[[#This Row],[Years In Current Role]]&gt;15,"Above 15")</f>
        <v>0-2</v>
      </c>
      <c r="AP1003" s="3">
        <v>0</v>
      </c>
      <c r="AQ1003" s="14" t="str" cm="1">
        <f t="array" ref="AQ1003">_xlfn.IFS(HR_Analytics[[#This Row],[Years Since Last Promotion]]&lt;=2,"0-2",HR_Analytics[[#This Row],[Years Since Last Promotion]]&lt;=5,"2-5",HR_Analytics[[#This Row],[Years Since Last Promotion]]&lt;=10,"5-10",HR_Analytics[[#This Row],[Years Since Last Promotion]]&lt;=15,"10-15")</f>
        <v>0-2</v>
      </c>
      <c r="AR1003" s="14">
        <v>2</v>
      </c>
      <c r="AS1003" s="3" t="str" cm="1">
        <f t="array" ref="AS10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04" spans="1:45" x14ac:dyDescent="0.25">
      <c r="A1004" s="12">
        <v>35</v>
      </c>
      <c r="B1004" s="12" t="str" cm="1">
        <f t="array" ref="B1004">_xlfn.IFS(HR_Analytics[[#This Row],[Age]]&lt;=30,"Below 30",HR_Analytics[[#This Row],[Age]]&lt;=40,"30-40",HR_Analytics[[#This Row],[Age]]&lt;=60,"40-60")</f>
        <v>30-40</v>
      </c>
      <c r="C1004" s="9" t="s">
        <v>17</v>
      </c>
      <c r="D1004" s="9" t="s">
        <v>18</v>
      </c>
      <c r="E1004" s="9" t="s">
        <v>19</v>
      </c>
      <c r="F1004" s="3">
        <v>18</v>
      </c>
      <c r="G1004" s="3" t="str" cm="1">
        <f t="array" ref="G1004">_xlfn.IFS(HR_Analytics[[#This Row],[Distance From Home]]&lt;=5,"1-5",HR_Analytics[[#This Row],[Distance From Home]]&lt;=10,"5-10",HR_Analytics[[#This Row],[Distance From Home]]&lt;=15,"10-15",HR_Analytics[[#This Row],[Distance From Home]]&lt;=20,"15-20",HR_Analytics[[#This Row],[Distance From Home]]&gt;20,"Above 20")</f>
        <v>15-20</v>
      </c>
      <c r="H1004" s="3">
        <v>2</v>
      </c>
      <c r="I1004" s="9" t="str">
        <f>VLOOKUP(H1004,Mapping!$J$2:$K$6,2,0)</f>
        <v>College</v>
      </c>
      <c r="J1004" s="9" t="s">
        <v>13</v>
      </c>
      <c r="K1004" s="3">
        <v>1412</v>
      </c>
      <c r="L1004" s="3">
        <v>3</v>
      </c>
      <c r="M1004" s="9" t="str">
        <f>VLOOKUP(L1004,Mapping!$A$2:$B$5,2,0)</f>
        <v>Neutral</v>
      </c>
      <c r="N1004" s="9" t="s">
        <v>20</v>
      </c>
      <c r="O1004" s="3">
        <v>3</v>
      </c>
      <c r="P1004" s="9" t="str">
        <f>VLOOKUP(O1004,Mapping!$A$9:$B$12,2,0)</f>
        <v>High</v>
      </c>
      <c r="Q1004" s="3">
        <v>3</v>
      </c>
      <c r="R1004" s="9" t="str">
        <f>VLOOKUP(Q1004,Mapping!$A$16:$B$20,2,0)</f>
        <v>Mid Level</v>
      </c>
      <c r="S1004" s="9" t="s">
        <v>27</v>
      </c>
      <c r="T1004" s="3">
        <v>4</v>
      </c>
      <c r="U1004" s="9" t="str">
        <f>VLOOKUP(T1004,Mapping!$E$9:$F$12,2,0)</f>
        <v>Satisfied</v>
      </c>
      <c r="V1004" s="9" t="s">
        <v>16</v>
      </c>
      <c r="W1004" s="5">
        <v>9362</v>
      </c>
      <c r="X1004" s="3">
        <v>2</v>
      </c>
      <c r="Y1004" s="9" t="s">
        <v>17</v>
      </c>
      <c r="Z1004" s="4">
        <v>11</v>
      </c>
      <c r="AA1004" s="24">
        <f>HR_Analytics[[#This Row],[Salary Hike]]/100</f>
        <v>0.11</v>
      </c>
      <c r="AB1004" s="3">
        <v>3</v>
      </c>
      <c r="AC1004" s="9" t="str">
        <f>VLOOKUP(AB1004,Mapping!$E$2:$F$3,2,0)</f>
        <v>Excellent</v>
      </c>
      <c r="AD1004" s="3">
        <v>3</v>
      </c>
      <c r="AE1004" s="9" t="str">
        <f>VLOOKUP(AD1004,Mapping!$E$16:$F$19,2,0)</f>
        <v>Neutral</v>
      </c>
      <c r="AF1004" s="3">
        <v>0</v>
      </c>
      <c r="AG1004" s="3">
        <v>10</v>
      </c>
      <c r="AH1004" s="3" t="str" cm="1">
        <f t="array" ref="AH1004">_xlfn.IFS(HR_Analytics[[#This Row],[Total Working Years]]&lt;=2,"0-2",HR_Analytics[[#This Row],[Total Working Years]]&lt;=5,"2-5",HR_Analytics[[#This Row],[Total Working Years]]&lt;=10,"5-10",HR_Analytics[[#This Row],[Total Working Years]]&lt;=20,"10-20",HR_Analytics[[#This Row],[Total Working Years]]&lt;=40,"20-40")</f>
        <v>5-10</v>
      </c>
      <c r="AI1004" s="3">
        <v>2</v>
      </c>
      <c r="AJ1004" s="3">
        <v>3</v>
      </c>
      <c r="AK1004" s="9" t="str">
        <f>VLOOKUP(AJ1004,Mapping!$J$10:$K$13,2,0)</f>
        <v>Better</v>
      </c>
      <c r="AL1004" s="3">
        <v>2</v>
      </c>
      <c r="AM1004" s="3" t="str" cm="1">
        <f t="array" ref="AM1004">_xlfn.IFS(HR_Analytics[[#This Row],[Years At Company]]&lt;=2,"0-2",HR_Analytics[[#This Row],[Years At Company]]&lt;=5,"2-5",HR_Analytics[[#This Row],[Years At Company]]&lt;=10,"5-10",HR_Analytics[[#This Row],[Years At Company]]&lt;=20,"10-20",HR_Analytics[[#This Row],[Years At Company]]&lt;=40,"20-40")</f>
        <v>0-2</v>
      </c>
      <c r="AN1004" s="3">
        <v>2</v>
      </c>
      <c r="AO1004" s="3" t="str" cm="1">
        <f t="array" ref="AO1004">_xlfn.IFS(HR_Analytics[[#This Row],[Years In Current Role]]&lt;=2,"0-2",HR_Analytics[[#This Row],[Years In Current Role]]&lt;=5,"2-5",HR_Analytics[[#This Row],[Years In Current Role]]&lt;=10,"5-10",HR_Analytics[[#This Row],[Years In Current Role]]&lt;=15,"10-15",HR_Analytics[[#This Row],[Years In Current Role]]&gt;15,"Above 15")</f>
        <v>0-2</v>
      </c>
      <c r="AP1004" s="3">
        <v>2</v>
      </c>
      <c r="AQ1004" s="14" t="str" cm="1">
        <f t="array" ref="AQ1004">_xlfn.IFS(HR_Analytics[[#This Row],[Years Since Last Promotion]]&lt;=2,"0-2",HR_Analytics[[#This Row],[Years Since Last Promotion]]&lt;=5,"2-5",HR_Analytics[[#This Row],[Years Since Last Promotion]]&lt;=10,"5-10",HR_Analytics[[#This Row],[Years Since Last Promotion]]&lt;=15,"10-15")</f>
        <v>0-2</v>
      </c>
      <c r="AR1004" s="14">
        <v>2</v>
      </c>
      <c r="AS1004" s="3" t="str" cm="1">
        <f t="array" ref="AS10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05" spans="1:45" x14ac:dyDescent="0.25">
      <c r="A1005" s="12">
        <v>25</v>
      </c>
      <c r="B1005" s="12" t="str" cm="1">
        <f t="array" ref="B1005">_xlfn.IFS(HR_Analytics[[#This Row],[Age]]&lt;=30,"Below 30",HR_Analytics[[#This Row],[Age]]&lt;=40,"30-40",HR_Analytics[[#This Row],[Age]]&lt;=60,"40-60")</f>
        <v>Below 30</v>
      </c>
      <c r="C1005" s="9" t="s">
        <v>17</v>
      </c>
      <c r="D1005" s="9" t="s">
        <v>11</v>
      </c>
      <c r="E1005" s="9" t="s">
        <v>19</v>
      </c>
      <c r="F1005" s="3">
        <v>1</v>
      </c>
      <c r="G1005" s="3" t="str" cm="1">
        <f t="array" ref="G1005">_xlfn.IFS(HR_Analytics[[#This Row],[Distance From Home]]&lt;=5,"1-5",HR_Analytics[[#This Row],[Distance From Home]]&lt;=10,"5-10",HR_Analytics[[#This Row],[Distance From Home]]&lt;=15,"10-15",HR_Analytics[[#This Row],[Distance From Home]]&lt;=20,"15-20",HR_Analytics[[#This Row],[Distance From Home]]&gt;20,"Above 20")</f>
        <v>1-5</v>
      </c>
      <c r="H1005" s="3">
        <v>3</v>
      </c>
      <c r="I1005" s="9" t="str">
        <f>VLOOKUP(H1005,Mapping!$J$2:$K$6,2,0)</f>
        <v>Bachelors</v>
      </c>
      <c r="J1005" s="9" t="s">
        <v>34</v>
      </c>
      <c r="K1005" s="3">
        <v>1415</v>
      </c>
      <c r="L1005" s="3">
        <v>1</v>
      </c>
      <c r="M1005" s="9" t="str">
        <f>VLOOKUP(L1005,Mapping!$A$2:$B$5,2,0)</f>
        <v>Very Dissatisfied</v>
      </c>
      <c r="N1005" s="9" t="s">
        <v>20</v>
      </c>
      <c r="O1005" s="3">
        <v>3</v>
      </c>
      <c r="P1005" s="9" t="str">
        <f>VLOOKUP(O1005,Mapping!$A$9:$B$12,2,0)</f>
        <v>High</v>
      </c>
      <c r="Q1005" s="3">
        <v>1</v>
      </c>
      <c r="R1005" s="9" t="str">
        <f>VLOOKUP(Q1005,Mapping!$A$16:$B$20,2,0)</f>
        <v>Entry Level</v>
      </c>
      <c r="S1005" s="9" t="s">
        <v>24</v>
      </c>
      <c r="T1005" s="3">
        <v>4</v>
      </c>
      <c r="U1005" s="9" t="str">
        <f>VLOOKUP(T1005,Mapping!$E$9:$F$12,2,0)</f>
        <v>Satisfied</v>
      </c>
      <c r="V1005" s="9" t="s">
        <v>22</v>
      </c>
      <c r="W1005" s="5">
        <v>3229</v>
      </c>
      <c r="X1005" s="3">
        <v>4</v>
      </c>
      <c r="Y1005" s="9" t="s">
        <v>17</v>
      </c>
      <c r="Z1005" s="4">
        <v>11</v>
      </c>
      <c r="AA1005" s="24">
        <f>HR_Analytics[[#This Row],[Salary Hike]]/100</f>
        <v>0.11</v>
      </c>
      <c r="AB1005" s="3">
        <v>3</v>
      </c>
      <c r="AC1005" s="9" t="str">
        <f>VLOOKUP(AB1005,Mapping!$E$2:$F$3,2,0)</f>
        <v>Excellent</v>
      </c>
      <c r="AD1005" s="3">
        <v>2</v>
      </c>
      <c r="AE1005" s="9" t="str">
        <f>VLOOKUP(AD1005,Mapping!$E$16:$F$19,2,0)</f>
        <v>Dissatisfied</v>
      </c>
      <c r="AF1005" s="3">
        <v>1</v>
      </c>
      <c r="AG1005" s="3">
        <v>7</v>
      </c>
      <c r="AH1005" s="3" t="str" cm="1">
        <f t="array" ref="AH1005">_xlfn.IFS(HR_Analytics[[#This Row],[Total Working Years]]&lt;=2,"0-2",HR_Analytics[[#This Row],[Total Working Years]]&lt;=5,"2-5",HR_Analytics[[#This Row],[Total Working Years]]&lt;=10,"5-10",HR_Analytics[[#This Row],[Total Working Years]]&lt;=20,"10-20",HR_Analytics[[#This Row],[Total Working Years]]&lt;=40,"20-40")</f>
        <v>5-10</v>
      </c>
      <c r="AI1005" s="3">
        <v>2</v>
      </c>
      <c r="AJ1005" s="3">
        <v>2</v>
      </c>
      <c r="AK1005" s="9" t="str">
        <f>VLOOKUP(AJ1005,Mapping!$J$10:$K$13,2,0)</f>
        <v>Good</v>
      </c>
      <c r="AL1005" s="3">
        <v>3</v>
      </c>
      <c r="AM1005" s="3" t="str" cm="1">
        <f t="array" ref="AM1005">_xlfn.IFS(HR_Analytics[[#This Row],[Years At Company]]&lt;=2,"0-2",HR_Analytics[[#This Row],[Years At Company]]&lt;=5,"2-5",HR_Analytics[[#This Row],[Years At Company]]&lt;=10,"5-10",HR_Analytics[[#This Row],[Years At Company]]&lt;=20,"10-20",HR_Analytics[[#This Row],[Years At Company]]&lt;=40,"20-40")</f>
        <v>2-5</v>
      </c>
      <c r="AN1005" s="3">
        <v>2</v>
      </c>
      <c r="AO1005" s="3" t="str" cm="1">
        <f t="array" ref="AO1005">_xlfn.IFS(HR_Analytics[[#This Row],[Years In Current Role]]&lt;=2,"0-2",HR_Analytics[[#This Row],[Years In Current Role]]&lt;=5,"2-5",HR_Analytics[[#This Row],[Years In Current Role]]&lt;=10,"5-10",HR_Analytics[[#This Row],[Years In Current Role]]&lt;=15,"10-15",HR_Analytics[[#This Row],[Years In Current Role]]&gt;15,"Above 15")</f>
        <v>0-2</v>
      </c>
      <c r="AP1005" s="3">
        <v>0</v>
      </c>
      <c r="AQ1005" s="14" t="str" cm="1">
        <f t="array" ref="AQ1005">_xlfn.IFS(HR_Analytics[[#This Row],[Years Since Last Promotion]]&lt;=2,"0-2",HR_Analytics[[#This Row],[Years Since Last Promotion]]&lt;=5,"2-5",HR_Analytics[[#This Row],[Years Since Last Promotion]]&lt;=10,"5-10",HR_Analytics[[#This Row],[Years Since Last Promotion]]&lt;=15,"10-15")</f>
        <v>0-2</v>
      </c>
      <c r="AR1005" s="14">
        <v>2</v>
      </c>
      <c r="AS1005" s="3" t="str" cm="1">
        <f t="array" ref="AS10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06" spans="1:45" x14ac:dyDescent="0.25">
      <c r="A1006" s="12">
        <v>26</v>
      </c>
      <c r="B1006" s="12" t="str" cm="1">
        <f t="array" ref="B1006">_xlfn.IFS(HR_Analytics[[#This Row],[Age]]&lt;=30,"Below 30",HR_Analytics[[#This Row],[Age]]&lt;=40,"30-40",HR_Analytics[[#This Row],[Age]]&lt;=60,"40-60")</f>
        <v>Below 30</v>
      </c>
      <c r="C1006" s="9" t="s">
        <v>17</v>
      </c>
      <c r="D1006" s="9" t="s">
        <v>11</v>
      </c>
      <c r="E1006" s="9" t="s">
        <v>19</v>
      </c>
      <c r="F1006" s="3">
        <v>7</v>
      </c>
      <c r="G1006" s="3" t="str" cm="1">
        <f t="array" ref="G1006">_xlfn.IFS(HR_Analytics[[#This Row],[Distance From Home]]&lt;=5,"1-5",HR_Analytics[[#This Row],[Distance From Home]]&lt;=10,"5-10",HR_Analytics[[#This Row],[Distance From Home]]&lt;=15,"10-15",HR_Analytics[[#This Row],[Distance From Home]]&lt;=20,"15-20",HR_Analytics[[#This Row],[Distance From Home]]&gt;20,"Above 20")</f>
        <v>5-10</v>
      </c>
      <c r="H1006" s="3">
        <v>3</v>
      </c>
      <c r="I1006" s="9" t="str">
        <f>VLOOKUP(H1006,Mapping!$J$2:$K$6,2,0)</f>
        <v>Bachelors</v>
      </c>
      <c r="J1006" s="9" t="s">
        <v>23</v>
      </c>
      <c r="K1006" s="3">
        <v>1417</v>
      </c>
      <c r="L1006" s="3">
        <v>3</v>
      </c>
      <c r="M1006" s="9" t="str">
        <f>VLOOKUP(L1006,Mapping!$A$2:$B$5,2,0)</f>
        <v>Neutral</v>
      </c>
      <c r="N1006" s="9" t="s">
        <v>20</v>
      </c>
      <c r="O1006" s="3">
        <v>4</v>
      </c>
      <c r="P1006" s="9" t="str">
        <f>VLOOKUP(O1006,Mapping!$A$9:$B$12,2,0)</f>
        <v>Very High</v>
      </c>
      <c r="Q1006" s="3">
        <v>1</v>
      </c>
      <c r="R1006" s="9" t="str">
        <f>VLOOKUP(Q1006,Mapping!$A$16:$B$20,2,0)</f>
        <v>Entry Level</v>
      </c>
      <c r="S1006" s="9" t="s">
        <v>24</v>
      </c>
      <c r="T1006" s="3">
        <v>1</v>
      </c>
      <c r="U1006" s="9" t="str">
        <f>VLOOKUP(T1006,Mapping!$E$9:$F$12,2,0)</f>
        <v>Very Dissatisfied</v>
      </c>
      <c r="V1006" s="9" t="s">
        <v>16</v>
      </c>
      <c r="W1006" s="5">
        <v>3578</v>
      </c>
      <c r="X1006" s="3">
        <v>0</v>
      </c>
      <c r="Y1006" s="9" t="s">
        <v>17</v>
      </c>
      <c r="Z1006" s="4">
        <v>12</v>
      </c>
      <c r="AA1006" s="24">
        <f>HR_Analytics[[#This Row],[Salary Hike]]/100</f>
        <v>0.12</v>
      </c>
      <c r="AB1006" s="3">
        <v>3</v>
      </c>
      <c r="AC1006" s="9" t="str">
        <f>VLOOKUP(AB1006,Mapping!$E$2:$F$3,2,0)</f>
        <v>Excellent</v>
      </c>
      <c r="AD1006" s="3">
        <v>4</v>
      </c>
      <c r="AE1006" s="9" t="str">
        <f>VLOOKUP(AD1006,Mapping!$E$16:$F$19,2,0)</f>
        <v>Satisfied</v>
      </c>
      <c r="AF1006" s="3">
        <v>0</v>
      </c>
      <c r="AG1006" s="3">
        <v>8</v>
      </c>
      <c r="AH1006" s="3" t="str" cm="1">
        <f t="array" ref="AH1006">_xlfn.IFS(HR_Analytics[[#This Row],[Total Working Years]]&lt;=2,"0-2",HR_Analytics[[#This Row],[Total Working Years]]&lt;=5,"2-5",HR_Analytics[[#This Row],[Total Working Years]]&lt;=10,"5-10",HR_Analytics[[#This Row],[Total Working Years]]&lt;=20,"10-20",HR_Analytics[[#This Row],[Total Working Years]]&lt;=40,"20-40")</f>
        <v>5-10</v>
      </c>
      <c r="AI1006" s="3">
        <v>2</v>
      </c>
      <c r="AJ1006" s="3">
        <v>3</v>
      </c>
      <c r="AK1006" s="9" t="str">
        <f>VLOOKUP(AJ1006,Mapping!$J$10:$K$13,2,0)</f>
        <v>Better</v>
      </c>
      <c r="AL1006" s="3">
        <v>7</v>
      </c>
      <c r="AM1006" s="3" t="str" cm="1">
        <f t="array" ref="AM1006">_xlfn.IFS(HR_Analytics[[#This Row],[Years At Company]]&lt;=2,"0-2",HR_Analytics[[#This Row],[Years At Company]]&lt;=5,"2-5",HR_Analytics[[#This Row],[Years At Company]]&lt;=10,"5-10",HR_Analytics[[#This Row],[Years At Company]]&lt;=20,"10-20",HR_Analytics[[#This Row],[Years At Company]]&lt;=40,"20-40")</f>
        <v>5-10</v>
      </c>
      <c r="AN1006" s="3">
        <v>7</v>
      </c>
      <c r="AO1006" s="3" t="str" cm="1">
        <f t="array" ref="AO1006">_xlfn.IFS(HR_Analytics[[#This Row],[Years In Current Role]]&lt;=2,"0-2",HR_Analytics[[#This Row],[Years In Current Role]]&lt;=5,"2-5",HR_Analytics[[#This Row],[Years In Current Role]]&lt;=10,"5-10",HR_Analytics[[#This Row],[Years In Current Role]]&lt;=15,"10-15",HR_Analytics[[#This Row],[Years In Current Role]]&gt;15,"Above 15")</f>
        <v>5-10</v>
      </c>
      <c r="AP1006" s="3">
        <v>0</v>
      </c>
      <c r="AQ1006" s="14" t="str" cm="1">
        <f t="array" ref="AQ1006">_xlfn.IFS(HR_Analytics[[#This Row],[Years Since Last Promotion]]&lt;=2,"0-2",HR_Analytics[[#This Row],[Years Since Last Promotion]]&lt;=5,"2-5",HR_Analytics[[#This Row],[Years Since Last Promotion]]&lt;=10,"5-10",HR_Analytics[[#This Row],[Years Since Last Promotion]]&lt;=15,"10-15")</f>
        <v>0-2</v>
      </c>
      <c r="AR1006" s="14">
        <v>7</v>
      </c>
      <c r="AS1006" s="3" t="str" cm="1">
        <f t="array" ref="AS10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07" spans="1:45" x14ac:dyDescent="0.25">
      <c r="A1007" s="12">
        <v>29</v>
      </c>
      <c r="B1007" s="12" t="str" cm="1">
        <f t="array" ref="B1007">_xlfn.IFS(HR_Analytics[[#This Row],[Age]]&lt;=30,"Below 30",HR_Analytics[[#This Row],[Age]]&lt;=40,"30-40",HR_Analytics[[#This Row],[Age]]&lt;=60,"40-60")</f>
        <v>Below 30</v>
      </c>
      <c r="C1007" s="9" t="s">
        <v>17</v>
      </c>
      <c r="D1007" s="9" t="s">
        <v>11</v>
      </c>
      <c r="E1007" s="9" t="s">
        <v>35</v>
      </c>
      <c r="F1007" s="3">
        <v>17</v>
      </c>
      <c r="G1007" s="3" t="str" cm="1">
        <f t="array" ref="G1007">_xlfn.IFS(HR_Analytics[[#This Row],[Distance From Home]]&lt;=5,"1-5",HR_Analytics[[#This Row],[Distance From Home]]&lt;=10,"5-10",HR_Analytics[[#This Row],[Distance From Home]]&lt;=15,"10-15",HR_Analytics[[#This Row],[Distance From Home]]&lt;=20,"15-20",HR_Analytics[[#This Row],[Distance From Home]]&gt;20,"Above 20")</f>
        <v>15-20</v>
      </c>
      <c r="H1007" s="3">
        <v>3</v>
      </c>
      <c r="I1007" s="9" t="str">
        <f>VLOOKUP(H1007,Mapping!$J$2:$K$6,2,0)</f>
        <v>Bachelors</v>
      </c>
      <c r="J1007" s="9" t="s">
        <v>23</v>
      </c>
      <c r="K1007" s="3">
        <v>1419</v>
      </c>
      <c r="L1007" s="3">
        <v>2</v>
      </c>
      <c r="M1007" s="9" t="str">
        <f>VLOOKUP(L1007,Mapping!$A$2:$B$5,2,0)</f>
        <v>Dissatisfied</v>
      </c>
      <c r="N1007" s="9" t="s">
        <v>20</v>
      </c>
      <c r="O1007" s="3">
        <v>2</v>
      </c>
      <c r="P1007" s="9" t="str">
        <f>VLOOKUP(O1007,Mapping!$A$9:$B$12,2,0)</f>
        <v>Medium</v>
      </c>
      <c r="Q1007" s="3">
        <v>3</v>
      </c>
      <c r="R1007" s="9" t="str">
        <f>VLOOKUP(Q1007,Mapping!$A$16:$B$20,2,0)</f>
        <v>Mid Level</v>
      </c>
      <c r="S1007" s="9" t="s">
        <v>35</v>
      </c>
      <c r="T1007" s="3">
        <v>1</v>
      </c>
      <c r="U1007" s="9" t="str">
        <f>VLOOKUP(T1007,Mapping!$E$9:$F$12,2,0)</f>
        <v>Very Dissatisfied</v>
      </c>
      <c r="V1007" s="9" t="s">
        <v>16</v>
      </c>
      <c r="W1007" s="5">
        <v>7988</v>
      </c>
      <c r="X1007" s="3">
        <v>1</v>
      </c>
      <c r="Y1007" s="9" t="s">
        <v>17</v>
      </c>
      <c r="Z1007" s="4">
        <v>13</v>
      </c>
      <c r="AA1007" s="24">
        <f>HR_Analytics[[#This Row],[Salary Hike]]/100</f>
        <v>0.13</v>
      </c>
      <c r="AB1007" s="3">
        <v>3</v>
      </c>
      <c r="AC1007" s="9" t="str">
        <f>VLOOKUP(AB1007,Mapping!$E$2:$F$3,2,0)</f>
        <v>Excellent</v>
      </c>
      <c r="AD1007" s="3">
        <v>1</v>
      </c>
      <c r="AE1007" s="9" t="str">
        <f>VLOOKUP(AD1007,Mapping!$E$16:$F$19,2,0)</f>
        <v>Very Dissatisfied</v>
      </c>
      <c r="AF1007" s="3">
        <v>0</v>
      </c>
      <c r="AG1007" s="3">
        <v>10</v>
      </c>
      <c r="AH1007" s="3" t="str" cm="1">
        <f t="array" ref="AH1007">_xlfn.IFS(HR_Analytics[[#This Row],[Total Working Years]]&lt;=2,"0-2",HR_Analytics[[#This Row],[Total Working Years]]&lt;=5,"2-5",HR_Analytics[[#This Row],[Total Working Years]]&lt;=10,"5-10",HR_Analytics[[#This Row],[Total Working Years]]&lt;=20,"10-20",HR_Analytics[[#This Row],[Total Working Years]]&lt;=40,"20-40")</f>
        <v>5-10</v>
      </c>
      <c r="AI1007" s="3">
        <v>3</v>
      </c>
      <c r="AJ1007" s="3">
        <v>2</v>
      </c>
      <c r="AK1007" s="9" t="str">
        <f>VLOOKUP(AJ1007,Mapping!$J$10:$K$13,2,0)</f>
        <v>Good</v>
      </c>
      <c r="AL1007" s="3">
        <v>10</v>
      </c>
      <c r="AM1007" s="3" t="str" cm="1">
        <f t="array" ref="AM1007">_xlfn.IFS(HR_Analytics[[#This Row],[Years At Company]]&lt;=2,"0-2",HR_Analytics[[#This Row],[Years At Company]]&lt;=5,"2-5",HR_Analytics[[#This Row],[Years At Company]]&lt;=10,"5-10",HR_Analytics[[#This Row],[Years At Company]]&lt;=20,"10-20",HR_Analytics[[#This Row],[Years At Company]]&lt;=40,"20-40")</f>
        <v>5-10</v>
      </c>
      <c r="AN1007" s="3">
        <v>9</v>
      </c>
      <c r="AO1007" s="3" t="str" cm="1">
        <f t="array" ref="AO1007">_xlfn.IFS(HR_Analytics[[#This Row],[Years In Current Role]]&lt;=2,"0-2",HR_Analytics[[#This Row],[Years In Current Role]]&lt;=5,"2-5",HR_Analytics[[#This Row],[Years In Current Role]]&lt;=10,"5-10",HR_Analytics[[#This Row],[Years In Current Role]]&lt;=15,"10-15",HR_Analytics[[#This Row],[Years In Current Role]]&gt;15,"Above 15")</f>
        <v>5-10</v>
      </c>
      <c r="AP1007" s="3">
        <v>0</v>
      </c>
      <c r="AQ1007" s="14" t="str" cm="1">
        <f t="array" ref="AQ1007">_xlfn.IFS(HR_Analytics[[#This Row],[Years Since Last Promotion]]&lt;=2,"0-2",HR_Analytics[[#This Row],[Years Since Last Promotion]]&lt;=5,"2-5",HR_Analytics[[#This Row],[Years Since Last Promotion]]&lt;=10,"5-10",HR_Analytics[[#This Row],[Years Since Last Promotion]]&lt;=15,"10-15")</f>
        <v>0-2</v>
      </c>
      <c r="AR1007" s="14">
        <v>9</v>
      </c>
      <c r="AS1007" s="3" t="str" cm="1">
        <f t="array" ref="AS10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08" spans="1:45" x14ac:dyDescent="0.25">
      <c r="A1008" s="12">
        <v>49</v>
      </c>
      <c r="B1008" s="12" t="str" cm="1">
        <f t="array" ref="B1008">_xlfn.IFS(HR_Analytics[[#This Row],[Age]]&lt;=30,"Below 30",HR_Analytics[[#This Row],[Age]]&lt;=40,"30-40",HR_Analytics[[#This Row],[Age]]&lt;=60,"40-60")</f>
        <v>40-60</v>
      </c>
      <c r="C1008" s="9" t="s">
        <v>10</v>
      </c>
      <c r="D1008" s="9" t="s">
        <v>18</v>
      </c>
      <c r="E1008" s="9" t="s">
        <v>19</v>
      </c>
      <c r="F1008" s="3">
        <v>28</v>
      </c>
      <c r="G1008" s="3" t="str" cm="1">
        <f t="array" ref="G1008">_xlfn.IFS(HR_Analytics[[#This Row],[Distance From Home]]&lt;=5,"1-5",HR_Analytics[[#This Row],[Distance From Home]]&lt;=10,"5-10",HR_Analytics[[#This Row],[Distance From Home]]&lt;=15,"10-15",HR_Analytics[[#This Row],[Distance From Home]]&lt;=20,"15-20",HR_Analytics[[#This Row],[Distance From Home]]&gt;20,"Above 20")</f>
        <v>Above 20</v>
      </c>
      <c r="H1008" s="3">
        <v>2</v>
      </c>
      <c r="I1008" s="9" t="str">
        <f>VLOOKUP(H1008,Mapping!$J$2:$K$6,2,0)</f>
        <v>College</v>
      </c>
      <c r="J1008" s="9" t="s">
        <v>13</v>
      </c>
      <c r="K1008" s="3">
        <v>1420</v>
      </c>
      <c r="L1008" s="3">
        <v>1</v>
      </c>
      <c r="M1008" s="9" t="str">
        <f>VLOOKUP(L1008,Mapping!$A$2:$B$5,2,0)</f>
        <v>Very Dissatisfied</v>
      </c>
      <c r="N1008" s="9" t="s">
        <v>20</v>
      </c>
      <c r="O1008" s="3">
        <v>2</v>
      </c>
      <c r="P1008" s="9" t="str">
        <f>VLOOKUP(O1008,Mapping!$A$9:$B$12,2,0)</f>
        <v>Medium</v>
      </c>
      <c r="Q1008" s="3">
        <v>2</v>
      </c>
      <c r="R1008" s="9" t="str">
        <f>VLOOKUP(Q1008,Mapping!$A$16:$B$20,2,0)</f>
        <v>Junior</v>
      </c>
      <c r="S1008" s="9" t="s">
        <v>24</v>
      </c>
      <c r="T1008" s="3">
        <v>1</v>
      </c>
      <c r="U1008" s="9" t="str">
        <f>VLOOKUP(T1008,Mapping!$E$9:$F$12,2,0)</f>
        <v>Very Dissatisfied</v>
      </c>
      <c r="V1008" s="9" t="s">
        <v>16</v>
      </c>
      <c r="W1008" s="5">
        <v>4284</v>
      </c>
      <c r="X1008" s="3">
        <v>3</v>
      </c>
      <c r="Y1008" s="9" t="s">
        <v>17</v>
      </c>
      <c r="Z1008" s="4">
        <v>20</v>
      </c>
      <c r="AA1008" s="24">
        <f>HR_Analytics[[#This Row],[Salary Hike]]/100</f>
        <v>0.2</v>
      </c>
      <c r="AB1008" s="3">
        <v>4</v>
      </c>
      <c r="AC1008" s="9" t="str">
        <f>VLOOKUP(AB1008,Mapping!$E$2:$F$3,2,0)</f>
        <v>Outstanding</v>
      </c>
      <c r="AD1008" s="3">
        <v>1</v>
      </c>
      <c r="AE1008" s="9" t="str">
        <f>VLOOKUP(AD1008,Mapping!$E$16:$F$19,2,0)</f>
        <v>Very Dissatisfied</v>
      </c>
      <c r="AF1008" s="3">
        <v>0</v>
      </c>
      <c r="AG1008" s="3">
        <v>20</v>
      </c>
      <c r="AH1008" s="3" t="str" cm="1">
        <f t="array" ref="AH1008">_xlfn.IFS(HR_Analytics[[#This Row],[Total Working Years]]&lt;=2,"0-2",HR_Analytics[[#This Row],[Total Working Years]]&lt;=5,"2-5",HR_Analytics[[#This Row],[Total Working Years]]&lt;=10,"5-10",HR_Analytics[[#This Row],[Total Working Years]]&lt;=20,"10-20",HR_Analytics[[#This Row],[Total Working Years]]&lt;=40,"20-40")</f>
        <v>10-20</v>
      </c>
      <c r="AI1008" s="3">
        <v>2</v>
      </c>
      <c r="AJ1008" s="3">
        <v>3</v>
      </c>
      <c r="AK1008" s="9" t="str">
        <f>VLOOKUP(AJ1008,Mapping!$J$10:$K$13,2,0)</f>
        <v>Better</v>
      </c>
      <c r="AL1008" s="3">
        <v>4</v>
      </c>
      <c r="AM1008" s="3" t="str" cm="1">
        <f t="array" ref="AM1008">_xlfn.IFS(HR_Analytics[[#This Row],[Years At Company]]&lt;=2,"0-2",HR_Analytics[[#This Row],[Years At Company]]&lt;=5,"2-5",HR_Analytics[[#This Row],[Years At Company]]&lt;=10,"5-10",HR_Analytics[[#This Row],[Years At Company]]&lt;=20,"10-20",HR_Analytics[[#This Row],[Years At Company]]&lt;=40,"20-40")</f>
        <v>2-5</v>
      </c>
      <c r="AN1008" s="3">
        <v>3</v>
      </c>
      <c r="AO1008" s="3" t="str" cm="1">
        <f t="array" ref="AO1008">_xlfn.IFS(HR_Analytics[[#This Row],[Years In Current Role]]&lt;=2,"0-2",HR_Analytics[[#This Row],[Years In Current Role]]&lt;=5,"2-5",HR_Analytics[[#This Row],[Years In Current Role]]&lt;=10,"5-10",HR_Analytics[[#This Row],[Years In Current Role]]&lt;=15,"10-15",HR_Analytics[[#This Row],[Years In Current Role]]&gt;15,"Above 15")</f>
        <v>2-5</v>
      </c>
      <c r="AP1008" s="3">
        <v>1</v>
      </c>
      <c r="AQ1008" s="14" t="str" cm="1">
        <f t="array" ref="AQ1008">_xlfn.IFS(HR_Analytics[[#This Row],[Years Since Last Promotion]]&lt;=2,"0-2",HR_Analytics[[#This Row],[Years Since Last Promotion]]&lt;=5,"2-5",HR_Analytics[[#This Row],[Years Since Last Promotion]]&lt;=10,"5-10",HR_Analytics[[#This Row],[Years Since Last Promotion]]&lt;=15,"10-15")</f>
        <v>0-2</v>
      </c>
      <c r="AR1008" s="14">
        <v>3</v>
      </c>
      <c r="AS1008" s="3" t="str" cm="1">
        <f t="array" ref="AS10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09" spans="1:45" x14ac:dyDescent="0.25">
      <c r="A1009" s="12">
        <v>29</v>
      </c>
      <c r="B1009" s="12" t="str" cm="1">
        <f t="array" ref="B1009">_xlfn.IFS(HR_Analytics[[#This Row],[Age]]&lt;=30,"Below 30",HR_Analytics[[#This Row],[Age]]&lt;=40,"30-40",HR_Analytics[[#This Row],[Age]]&lt;=60,"40-60")</f>
        <v>Below 30</v>
      </c>
      <c r="C1009" s="9" t="s">
        <v>10</v>
      </c>
      <c r="D1009" s="9" t="s">
        <v>18</v>
      </c>
      <c r="E1009" s="9" t="s">
        <v>19</v>
      </c>
      <c r="F1009" s="3">
        <v>14</v>
      </c>
      <c r="G1009" s="3" t="str" cm="1">
        <f t="array" ref="G1009">_xlfn.IFS(HR_Analytics[[#This Row],[Distance From Home]]&lt;=5,"1-5",HR_Analytics[[#This Row],[Distance From Home]]&lt;=10,"5-10",HR_Analytics[[#This Row],[Distance From Home]]&lt;=15,"10-15",HR_Analytics[[#This Row],[Distance From Home]]&lt;=20,"15-20",HR_Analytics[[#This Row],[Distance From Home]]&gt;20,"Above 20")</f>
        <v>10-15</v>
      </c>
      <c r="H1009" s="3">
        <v>1</v>
      </c>
      <c r="I1009" s="9" t="str">
        <f>VLOOKUP(H1009,Mapping!$J$2:$K$6,2,0)</f>
        <v>Below College</v>
      </c>
      <c r="J1009" s="9" t="s">
        <v>23</v>
      </c>
      <c r="K1009" s="3">
        <v>1421</v>
      </c>
      <c r="L1009" s="3">
        <v>3</v>
      </c>
      <c r="M1009" s="9" t="str">
        <f>VLOOKUP(L1009,Mapping!$A$2:$B$5,2,0)</f>
        <v>Neutral</v>
      </c>
      <c r="N1009" s="9" t="s">
        <v>14</v>
      </c>
      <c r="O1009" s="3">
        <v>3</v>
      </c>
      <c r="P1009" s="9" t="str">
        <f>VLOOKUP(O1009,Mapping!$A$9:$B$12,2,0)</f>
        <v>High</v>
      </c>
      <c r="Q1009" s="3">
        <v>3</v>
      </c>
      <c r="R1009" s="9" t="str">
        <f>VLOOKUP(Q1009,Mapping!$A$16:$B$20,2,0)</f>
        <v>Mid Level</v>
      </c>
      <c r="S1009" s="9" t="s">
        <v>28</v>
      </c>
      <c r="T1009" s="3">
        <v>4</v>
      </c>
      <c r="U1009" s="9" t="str">
        <f>VLOOKUP(T1009,Mapping!$E$9:$F$12,2,0)</f>
        <v>Satisfied</v>
      </c>
      <c r="V1009" s="9" t="s">
        <v>16</v>
      </c>
      <c r="W1009" s="5">
        <v>7553</v>
      </c>
      <c r="X1009" s="3">
        <v>0</v>
      </c>
      <c r="Y1009" s="9" t="s">
        <v>10</v>
      </c>
      <c r="Z1009" s="4">
        <v>12</v>
      </c>
      <c r="AA1009" s="24">
        <f>HR_Analytics[[#This Row],[Salary Hike]]/100</f>
        <v>0.12</v>
      </c>
      <c r="AB1009" s="3">
        <v>3</v>
      </c>
      <c r="AC1009" s="9" t="str">
        <f>VLOOKUP(AB1009,Mapping!$E$2:$F$3,2,0)</f>
        <v>Excellent</v>
      </c>
      <c r="AD1009" s="3">
        <v>1</v>
      </c>
      <c r="AE1009" s="9" t="str">
        <f>VLOOKUP(AD1009,Mapping!$E$16:$F$19,2,0)</f>
        <v>Very Dissatisfied</v>
      </c>
      <c r="AF1009" s="3">
        <v>0</v>
      </c>
      <c r="AG1009" s="3">
        <v>9</v>
      </c>
      <c r="AH1009" s="3" t="str" cm="1">
        <f t="array" ref="AH1009">_xlfn.IFS(HR_Analytics[[#This Row],[Total Working Years]]&lt;=2,"0-2",HR_Analytics[[#This Row],[Total Working Years]]&lt;=5,"2-5",HR_Analytics[[#This Row],[Total Working Years]]&lt;=10,"5-10",HR_Analytics[[#This Row],[Total Working Years]]&lt;=20,"10-20",HR_Analytics[[#This Row],[Total Working Years]]&lt;=40,"20-40")</f>
        <v>5-10</v>
      </c>
      <c r="AI1009" s="3">
        <v>1</v>
      </c>
      <c r="AJ1009" s="3">
        <v>3</v>
      </c>
      <c r="AK1009" s="9" t="str">
        <f>VLOOKUP(AJ1009,Mapping!$J$10:$K$13,2,0)</f>
        <v>Better</v>
      </c>
      <c r="AL1009" s="3">
        <v>8</v>
      </c>
      <c r="AM1009" s="3" t="str" cm="1">
        <f t="array" ref="AM1009">_xlfn.IFS(HR_Analytics[[#This Row],[Years At Company]]&lt;=2,"0-2",HR_Analytics[[#This Row],[Years At Company]]&lt;=5,"2-5",HR_Analytics[[#This Row],[Years At Company]]&lt;=10,"5-10",HR_Analytics[[#This Row],[Years At Company]]&lt;=20,"10-20",HR_Analytics[[#This Row],[Years At Company]]&lt;=40,"20-40")</f>
        <v>5-10</v>
      </c>
      <c r="AN1009" s="3">
        <v>7</v>
      </c>
      <c r="AO1009" s="3" t="str" cm="1">
        <f t="array" ref="AO1009">_xlfn.IFS(HR_Analytics[[#This Row],[Years In Current Role]]&lt;=2,"0-2",HR_Analytics[[#This Row],[Years In Current Role]]&lt;=5,"2-5",HR_Analytics[[#This Row],[Years In Current Role]]&lt;=10,"5-10",HR_Analytics[[#This Row],[Years In Current Role]]&lt;=15,"10-15",HR_Analytics[[#This Row],[Years In Current Role]]&gt;15,"Above 15")</f>
        <v>5-10</v>
      </c>
      <c r="AP1009" s="3">
        <v>7</v>
      </c>
      <c r="AQ1009" s="14" t="str" cm="1">
        <f t="array" ref="AQ1009">_xlfn.IFS(HR_Analytics[[#This Row],[Years Since Last Promotion]]&lt;=2,"0-2",HR_Analytics[[#This Row],[Years Since Last Promotion]]&lt;=5,"2-5",HR_Analytics[[#This Row],[Years Since Last Promotion]]&lt;=10,"5-10",HR_Analytics[[#This Row],[Years Since Last Promotion]]&lt;=15,"10-15")</f>
        <v>5-10</v>
      </c>
      <c r="AR1009" s="14">
        <v>7</v>
      </c>
      <c r="AS1009" s="3" t="str" cm="1">
        <f t="array" ref="AS10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10" spans="1:45" x14ac:dyDescent="0.25">
      <c r="A1010" s="12">
        <v>54</v>
      </c>
      <c r="B1010" s="12" t="str" cm="1">
        <f t="array" ref="B1010">_xlfn.IFS(HR_Analytics[[#This Row],[Age]]&lt;=30,"Below 30",HR_Analytics[[#This Row],[Age]]&lt;=40,"30-40",HR_Analytics[[#This Row],[Age]]&lt;=60,"40-60")</f>
        <v>40-60</v>
      </c>
      <c r="C1010" s="9" t="s">
        <v>17</v>
      </c>
      <c r="D1010" s="9" t="s">
        <v>11</v>
      </c>
      <c r="E1010" s="9" t="s">
        <v>19</v>
      </c>
      <c r="F1010" s="3">
        <v>1</v>
      </c>
      <c r="G1010" s="3" t="str" cm="1">
        <f t="array" ref="G1010">_xlfn.IFS(HR_Analytics[[#This Row],[Distance From Home]]&lt;=5,"1-5",HR_Analytics[[#This Row],[Distance From Home]]&lt;=10,"5-10",HR_Analytics[[#This Row],[Distance From Home]]&lt;=15,"10-15",HR_Analytics[[#This Row],[Distance From Home]]&lt;=20,"15-20",HR_Analytics[[#This Row],[Distance From Home]]&gt;20,"Above 20")</f>
        <v>1-5</v>
      </c>
      <c r="H1010" s="3">
        <v>3</v>
      </c>
      <c r="I1010" s="9" t="str">
        <f>VLOOKUP(H1010,Mapping!$J$2:$K$6,2,0)</f>
        <v>Bachelors</v>
      </c>
      <c r="J1010" s="9" t="s">
        <v>25</v>
      </c>
      <c r="K1010" s="3">
        <v>1422</v>
      </c>
      <c r="L1010" s="3">
        <v>4</v>
      </c>
      <c r="M1010" s="9" t="str">
        <f>VLOOKUP(L1010,Mapping!$A$2:$B$5,2,0)</f>
        <v>Satisfied</v>
      </c>
      <c r="N1010" s="9" t="s">
        <v>14</v>
      </c>
      <c r="O1010" s="3">
        <v>3</v>
      </c>
      <c r="P1010" s="9" t="str">
        <f>VLOOKUP(O1010,Mapping!$A$9:$B$12,2,0)</f>
        <v>High</v>
      </c>
      <c r="Q1010" s="3">
        <v>4</v>
      </c>
      <c r="R1010" s="9" t="str">
        <f>VLOOKUP(Q1010,Mapping!$A$16:$B$20,2,0)</f>
        <v>Senior</v>
      </c>
      <c r="S1010" s="9" t="s">
        <v>32</v>
      </c>
      <c r="T1010" s="3">
        <v>4</v>
      </c>
      <c r="U1010" s="9" t="str">
        <f>VLOOKUP(T1010,Mapping!$E$9:$F$12,2,0)</f>
        <v>Satisfied</v>
      </c>
      <c r="V1010" s="9" t="s">
        <v>16</v>
      </c>
      <c r="W1010" s="5">
        <v>17328</v>
      </c>
      <c r="X1010" s="3">
        <v>6</v>
      </c>
      <c r="Y1010" s="9" t="s">
        <v>17</v>
      </c>
      <c r="Z1010" s="4">
        <v>19</v>
      </c>
      <c r="AA1010" s="24">
        <f>HR_Analytics[[#This Row],[Salary Hike]]/100</f>
        <v>0.19</v>
      </c>
      <c r="AB1010" s="3">
        <v>3</v>
      </c>
      <c r="AC1010" s="9" t="str">
        <f>VLOOKUP(AB1010,Mapping!$E$2:$F$3,2,0)</f>
        <v>Excellent</v>
      </c>
      <c r="AD1010" s="3">
        <v>4</v>
      </c>
      <c r="AE1010" s="9" t="str">
        <f>VLOOKUP(AD1010,Mapping!$E$16:$F$19,2,0)</f>
        <v>Satisfied</v>
      </c>
      <c r="AF1010" s="3">
        <v>0</v>
      </c>
      <c r="AG1010" s="3">
        <v>29</v>
      </c>
      <c r="AH1010" s="3" t="str" cm="1">
        <f t="array" ref="AH1010">_xlfn.IFS(HR_Analytics[[#This Row],[Total Working Years]]&lt;=2,"0-2",HR_Analytics[[#This Row],[Total Working Years]]&lt;=5,"2-5",HR_Analytics[[#This Row],[Total Working Years]]&lt;=10,"5-10",HR_Analytics[[#This Row],[Total Working Years]]&lt;=20,"10-20",HR_Analytics[[#This Row],[Total Working Years]]&lt;=40,"20-40")</f>
        <v>20-40</v>
      </c>
      <c r="AI1010" s="3">
        <v>3</v>
      </c>
      <c r="AJ1010" s="3">
        <v>2</v>
      </c>
      <c r="AK1010" s="9" t="str">
        <f>VLOOKUP(AJ1010,Mapping!$J$10:$K$13,2,0)</f>
        <v>Good</v>
      </c>
      <c r="AL1010" s="3">
        <v>20</v>
      </c>
      <c r="AM1010" s="3" t="str" cm="1">
        <f t="array" ref="AM1010">_xlfn.IFS(HR_Analytics[[#This Row],[Years At Company]]&lt;=2,"0-2",HR_Analytics[[#This Row],[Years At Company]]&lt;=5,"2-5",HR_Analytics[[#This Row],[Years At Company]]&lt;=10,"5-10",HR_Analytics[[#This Row],[Years At Company]]&lt;=20,"10-20",HR_Analytics[[#This Row],[Years At Company]]&lt;=40,"20-40")</f>
        <v>10-20</v>
      </c>
      <c r="AN1010" s="3">
        <v>7</v>
      </c>
      <c r="AO1010" s="3" t="str" cm="1">
        <f t="array" ref="AO1010">_xlfn.IFS(HR_Analytics[[#This Row],[Years In Current Role]]&lt;=2,"0-2",HR_Analytics[[#This Row],[Years In Current Role]]&lt;=5,"2-5",HR_Analytics[[#This Row],[Years In Current Role]]&lt;=10,"5-10",HR_Analytics[[#This Row],[Years In Current Role]]&lt;=15,"10-15",HR_Analytics[[#This Row],[Years In Current Role]]&gt;15,"Above 15")</f>
        <v>5-10</v>
      </c>
      <c r="AP1010" s="3">
        <v>12</v>
      </c>
      <c r="AQ1010" s="14" t="str" cm="1">
        <f t="array" ref="AQ1010">_xlfn.IFS(HR_Analytics[[#This Row],[Years Since Last Promotion]]&lt;=2,"0-2",HR_Analytics[[#This Row],[Years Since Last Promotion]]&lt;=5,"2-5",HR_Analytics[[#This Row],[Years Since Last Promotion]]&lt;=10,"5-10",HR_Analytics[[#This Row],[Years Since Last Promotion]]&lt;=15,"10-15")</f>
        <v>10-15</v>
      </c>
      <c r="AR1010" s="14">
        <v>7</v>
      </c>
      <c r="AS1010" s="3" t="str" cm="1">
        <f t="array" ref="AS10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11" spans="1:45" x14ac:dyDescent="0.25">
      <c r="A1011" s="12">
        <v>58</v>
      </c>
      <c r="B1011" s="12" t="str" cm="1">
        <f t="array" ref="B1011">_xlfn.IFS(HR_Analytics[[#This Row],[Age]]&lt;=30,"Below 30",HR_Analytics[[#This Row],[Age]]&lt;=40,"30-40",HR_Analytics[[#This Row],[Age]]&lt;=60,"40-60")</f>
        <v>40-60</v>
      </c>
      <c r="C1011" s="9" t="s">
        <v>17</v>
      </c>
      <c r="D1011" s="9" t="s">
        <v>11</v>
      </c>
      <c r="E1011" s="9" t="s">
        <v>19</v>
      </c>
      <c r="F1011" s="3">
        <v>1</v>
      </c>
      <c r="G1011" s="3" t="str" cm="1">
        <f t="array" ref="G1011">_xlfn.IFS(HR_Analytics[[#This Row],[Distance From Home]]&lt;=5,"1-5",HR_Analytics[[#This Row],[Distance From Home]]&lt;=10,"5-10",HR_Analytics[[#This Row],[Distance From Home]]&lt;=15,"10-15",HR_Analytics[[#This Row],[Distance From Home]]&lt;=20,"15-20",HR_Analytics[[#This Row],[Distance From Home]]&gt;20,"Above 20")</f>
        <v>1-5</v>
      </c>
      <c r="H1011" s="3">
        <v>3</v>
      </c>
      <c r="I1011" s="9" t="str">
        <f>VLOOKUP(H1011,Mapping!$J$2:$K$6,2,0)</f>
        <v>Bachelors</v>
      </c>
      <c r="J1011" s="9" t="s">
        <v>25</v>
      </c>
      <c r="K1011" s="3">
        <v>1423</v>
      </c>
      <c r="L1011" s="3">
        <v>4</v>
      </c>
      <c r="M1011" s="9" t="str">
        <f>VLOOKUP(L1011,Mapping!$A$2:$B$5,2,0)</f>
        <v>Satisfied</v>
      </c>
      <c r="N1011" s="9" t="s">
        <v>14</v>
      </c>
      <c r="O1011" s="3">
        <v>3</v>
      </c>
      <c r="P1011" s="9" t="str">
        <f>VLOOKUP(O1011,Mapping!$A$9:$B$12,2,0)</f>
        <v>High</v>
      </c>
      <c r="Q1011" s="3">
        <v>5</v>
      </c>
      <c r="R1011" s="9" t="str">
        <f>VLOOKUP(Q1011,Mapping!$A$16:$B$20,2,0)</f>
        <v>Executive</v>
      </c>
      <c r="S1011" s="9" t="s">
        <v>32</v>
      </c>
      <c r="T1011" s="3">
        <v>1</v>
      </c>
      <c r="U1011" s="9" t="str">
        <f>VLOOKUP(T1011,Mapping!$E$9:$F$12,2,0)</f>
        <v>Very Dissatisfied</v>
      </c>
      <c r="V1011" s="9" t="s">
        <v>22</v>
      </c>
      <c r="W1011" s="5">
        <v>19701</v>
      </c>
      <c r="X1011" s="3">
        <v>3</v>
      </c>
      <c r="Y1011" s="9" t="s">
        <v>10</v>
      </c>
      <c r="Z1011" s="4">
        <v>21</v>
      </c>
      <c r="AA1011" s="24">
        <f>HR_Analytics[[#This Row],[Salary Hike]]/100</f>
        <v>0.21</v>
      </c>
      <c r="AB1011" s="3">
        <v>4</v>
      </c>
      <c r="AC1011" s="9" t="str">
        <f>VLOOKUP(AB1011,Mapping!$E$2:$F$3,2,0)</f>
        <v>Outstanding</v>
      </c>
      <c r="AD1011" s="3">
        <v>3</v>
      </c>
      <c r="AE1011" s="9" t="str">
        <f>VLOOKUP(AD1011,Mapping!$E$16:$F$19,2,0)</f>
        <v>Neutral</v>
      </c>
      <c r="AF1011" s="3">
        <v>1</v>
      </c>
      <c r="AG1011" s="3">
        <v>32</v>
      </c>
      <c r="AH1011" s="3" t="str" cm="1">
        <f t="array" ref="AH1011">_xlfn.IFS(HR_Analytics[[#This Row],[Total Working Years]]&lt;=2,"0-2",HR_Analytics[[#This Row],[Total Working Years]]&lt;=5,"2-5",HR_Analytics[[#This Row],[Total Working Years]]&lt;=10,"5-10",HR_Analytics[[#This Row],[Total Working Years]]&lt;=20,"10-20",HR_Analytics[[#This Row],[Total Working Years]]&lt;=40,"20-40")</f>
        <v>20-40</v>
      </c>
      <c r="AI1011" s="3">
        <v>3</v>
      </c>
      <c r="AJ1011" s="3">
        <v>3</v>
      </c>
      <c r="AK1011" s="9" t="str">
        <f>VLOOKUP(AJ1011,Mapping!$J$10:$K$13,2,0)</f>
        <v>Better</v>
      </c>
      <c r="AL1011" s="3">
        <v>9</v>
      </c>
      <c r="AM1011" s="3" t="str" cm="1">
        <f t="array" ref="AM1011">_xlfn.IFS(HR_Analytics[[#This Row],[Years At Company]]&lt;=2,"0-2",HR_Analytics[[#This Row],[Years At Company]]&lt;=5,"2-5",HR_Analytics[[#This Row],[Years At Company]]&lt;=10,"5-10",HR_Analytics[[#This Row],[Years At Company]]&lt;=20,"10-20",HR_Analytics[[#This Row],[Years At Company]]&lt;=40,"20-40")</f>
        <v>5-10</v>
      </c>
      <c r="AN1011" s="3">
        <v>8</v>
      </c>
      <c r="AO1011" s="3" t="str" cm="1">
        <f t="array" ref="AO1011">_xlfn.IFS(HR_Analytics[[#This Row],[Years In Current Role]]&lt;=2,"0-2",HR_Analytics[[#This Row],[Years In Current Role]]&lt;=5,"2-5",HR_Analytics[[#This Row],[Years In Current Role]]&lt;=10,"5-10",HR_Analytics[[#This Row],[Years In Current Role]]&lt;=15,"10-15",HR_Analytics[[#This Row],[Years In Current Role]]&gt;15,"Above 15")</f>
        <v>5-10</v>
      </c>
      <c r="AP1011" s="3">
        <v>1</v>
      </c>
      <c r="AQ1011" s="14" t="str" cm="1">
        <f t="array" ref="AQ1011">_xlfn.IFS(HR_Analytics[[#This Row],[Years Since Last Promotion]]&lt;=2,"0-2",HR_Analytics[[#This Row],[Years Since Last Promotion]]&lt;=5,"2-5",HR_Analytics[[#This Row],[Years Since Last Promotion]]&lt;=10,"5-10",HR_Analytics[[#This Row],[Years Since Last Promotion]]&lt;=15,"10-15")</f>
        <v>0-2</v>
      </c>
      <c r="AR1011" s="14">
        <v>5</v>
      </c>
      <c r="AS1011" s="3" t="str" cm="1">
        <f t="array" ref="AS10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12" spans="1:45" x14ac:dyDescent="0.25">
      <c r="A1012" s="12">
        <v>55</v>
      </c>
      <c r="B1012" s="12" t="str" cm="1">
        <f t="array" ref="B1012">_xlfn.IFS(HR_Analytics[[#This Row],[Age]]&lt;=30,"Below 30",HR_Analytics[[#This Row],[Age]]&lt;=40,"30-40",HR_Analytics[[#This Row],[Age]]&lt;=60,"40-60")</f>
        <v>40-60</v>
      </c>
      <c r="C1012" s="9" t="s">
        <v>17</v>
      </c>
      <c r="D1012" s="9" t="s">
        <v>11</v>
      </c>
      <c r="E1012" s="9" t="s">
        <v>19</v>
      </c>
      <c r="F1012" s="3">
        <v>1</v>
      </c>
      <c r="G1012" s="3" t="str" cm="1">
        <f t="array" ref="G1012">_xlfn.IFS(HR_Analytics[[#This Row],[Distance From Home]]&lt;=5,"1-5",HR_Analytics[[#This Row],[Distance From Home]]&lt;=10,"5-10",HR_Analytics[[#This Row],[Distance From Home]]&lt;=15,"10-15",HR_Analytics[[#This Row],[Distance From Home]]&lt;=20,"15-20",HR_Analytics[[#This Row],[Distance From Home]]&gt;20,"Above 20")</f>
        <v>1-5</v>
      </c>
      <c r="H1012" s="3">
        <v>4</v>
      </c>
      <c r="I1012" s="9" t="str">
        <f>VLOOKUP(H1012,Mapping!$J$2:$K$6,2,0)</f>
        <v>Masters</v>
      </c>
      <c r="J1012" s="9" t="s">
        <v>25</v>
      </c>
      <c r="K1012" s="3">
        <v>1424</v>
      </c>
      <c r="L1012" s="3">
        <v>2</v>
      </c>
      <c r="M1012" s="9" t="str">
        <f>VLOOKUP(L1012,Mapping!$A$2:$B$5,2,0)</f>
        <v>Dissatisfied</v>
      </c>
      <c r="N1012" s="9" t="s">
        <v>20</v>
      </c>
      <c r="O1012" s="3">
        <v>4</v>
      </c>
      <c r="P1012" s="9" t="str">
        <f>VLOOKUP(O1012,Mapping!$A$9:$B$12,2,0)</f>
        <v>Very High</v>
      </c>
      <c r="Q1012" s="3">
        <v>4</v>
      </c>
      <c r="R1012" s="9" t="str">
        <f>VLOOKUP(Q1012,Mapping!$A$16:$B$20,2,0)</f>
        <v>Senior</v>
      </c>
      <c r="S1012" s="9" t="s">
        <v>32</v>
      </c>
      <c r="T1012" s="3">
        <v>4</v>
      </c>
      <c r="U1012" s="9" t="str">
        <f>VLOOKUP(T1012,Mapping!$E$9:$F$12,2,0)</f>
        <v>Satisfied</v>
      </c>
      <c r="V1012" s="9" t="s">
        <v>26</v>
      </c>
      <c r="W1012" s="5">
        <v>14732</v>
      </c>
      <c r="X1012" s="3">
        <v>2</v>
      </c>
      <c r="Y1012" s="9" t="s">
        <v>17</v>
      </c>
      <c r="Z1012" s="4">
        <v>13</v>
      </c>
      <c r="AA1012" s="24">
        <f>HR_Analytics[[#This Row],[Salary Hike]]/100</f>
        <v>0.13</v>
      </c>
      <c r="AB1012" s="3">
        <v>3</v>
      </c>
      <c r="AC1012" s="9" t="str">
        <f>VLOOKUP(AB1012,Mapping!$E$2:$F$3,2,0)</f>
        <v>Excellent</v>
      </c>
      <c r="AD1012" s="3">
        <v>4</v>
      </c>
      <c r="AE1012" s="9" t="str">
        <f>VLOOKUP(AD1012,Mapping!$E$16:$F$19,2,0)</f>
        <v>Satisfied</v>
      </c>
      <c r="AF1012" s="3">
        <v>2</v>
      </c>
      <c r="AG1012" s="3">
        <v>31</v>
      </c>
      <c r="AH1012" s="3" t="str" cm="1">
        <f t="array" ref="AH1012">_xlfn.IFS(HR_Analytics[[#This Row],[Total Working Years]]&lt;=2,"0-2",HR_Analytics[[#This Row],[Total Working Years]]&lt;=5,"2-5",HR_Analytics[[#This Row],[Total Working Years]]&lt;=10,"5-10",HR_Analytics[[#This Row],[Total Working Years]]&lt;=20,"10-20",HR_Analytics[[#This Row],[Total Working Years]]&lt;=40,"20-40")</f>
        <v>20-40</v>
      </c>
      <c r="AI1012" s="3">
        <v>4</v>
      </c>
      <c r="AJ1012" s="3">
        <v>4</v>
      </c>
      <c r="AK1012" s="9" t="str">
        <f>VLOOKUP(AJ1012,Mapping!$J$10:$K$13,2,0)</f>
        <v>Best</v>
      </c>
      <c r="AL1012" s="3">
        <v>7</v>
      </c>
      <c r="AM1012" s="3" t="str" cm="1">
        <f t="array" ref="AM1012">_xlfn.IFS(HR_Analytics[[#This Row],[Years At Company]]&lt;=2,"0-2",HR_Analytics[[#This Row],[Years At Company]]&lt;=5,"2-5",HR_Analytics[[#This Row],[Years At Company]]&lt;=10,"5-10",HR_Analytics[[#This Row],[Years At Company]]&lt;=20,"10-20",HR_Analytics[[#This Row],[Years At Company]]&lt;=40,"20-40")</f>
        <v>5-10</v>
      </c>
      <c r="AN1012" s="3">
        <v>7</v>
      </c>
      <c r="AO1012" s="3" t="str" cm="1">
        <f t="array" ref="AO1012">_xlfn.IFS(HR_Analytics[[#This Row],[Years In Current Role]]&lt;=2,"0-2",HR_Analytics[[#This Row],[Years In Current Role]]&lt;=5,"2-5",HR_Analytics[[#This Row],[Years In Current Role]]&lt;=10,"5-10",HR_Analytics[[#This Row],[Years In Current Role]]&lt;=15,"10-15",HR_Analytics[[#This Row],[Years In Current Role]]&gt;15,"Above 15")</f>
        <v>5-10</v>
      </c>
      <c r="AP1012" s="3">
        <v>0</v>
      </c>
      <c r="AQ1012" s="14" t="str" cm="1">
        <f t="array" ref="AQ1012">_xlfn.IFS(HR_Analytics[[#This Row],[Years Since Last Promotion]]&lt;=2,"0-2",HR_Analytics[[#This Row],[Years Since Last Promotion]]&lt;=5,"2-5",HR_Analytics[[#This Row],[Years Since Last Promotion]]&lt;=10,"5-10",HR_Analytics[[#This Row],[Years Since Last Promotion]]&lt;=15,"10-15")</f>
        <v>0-2</v>
      </c>
      <c r="AR1012" s="14">
        <v>0</v>
      </c>
      <c r="AS1012" s="3" t="str" cm="1">
        <f t="array" ref="AS10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13" spans="1:45" x14ac:dyDescent="0.25">
      <c r="A1013" s="12">
        <v>36</v>
      </c>
      <c r="B1013" s="12" t="str" cm="1">
        <f t="array" ref="B1013">_xlfn.IFS(HR_Analytics[[#This Row],[Age]]&lt;=30,"Below 30",HR_Analytics[[#This Row],[Age]]&lt;=40,"30-40",HR_Analytics[[#This Row],[Age]]&lt;=60,"40-60")</f>
        <v>30-40</v>
      </c>
      <c r="C1013" s="9" t="s">
        <v>17</v>
      </c>
      <c r="D1013" s="9" t="s">
        <v>11</v>
      </c>
      <c r="E1013" s="9" t="s">
        <v>12</v>
      </c>
      <c r="F1013" s="3">
        <v>3</v>
      </c>
      <c r="G1013" s="3" t="str" cm="1">
        <f t="array" ref="G1013">_xlfn.IFS(HR_Analytics[[#This Row],[Distance From Home]]&lt;=5,"1-5",HR_Analytics[[#This Row],[Distance From Home]]&lt;=10,"5-10",HR_Analytics[[#This Row],[Distance From Home]]&lt;=15,"10-15",HR_Analytics[[#This Row],[Distance From Home]]&lt;=20,"15-20",HR_Analytics[[#This Row],[Distance From Home]]&gt;20,"Above 20")</f>
        <v>1-5</v>
      </c>
      <c r="H1013" s="3">
        <v>4</v>
      </c>
      <c r="I1013" s="9" t="str">
        <f>VLOOKUP(H1013,Mapping!$J$2:$K$6,2,0)</f>
        <v>Masters</v>
      </c>
      <c r="J1013" s="9" t="s">
        <v>33</v>
      </c>
      <c r="K1013" s="3">
        <v>1425</v>
      </c>
      <c r="L1013" s="3">
        <v>1</v>
      </c>
      <c r="M1013" s="9" t="str">
        <f>VLOOKUP(L1013,Mapping!$A$2:$B$5,2,0)</f>
        <v>Very Dissatisfied</v>
      </c>
      <c r="N1013" s="9" t="s">
        <v>14</v>
      </c>
      <c r="O1013" s="3">
        <v>3</v>
      </c>
      <c r="P1013" s="9" t="str">
        <f>VLOOKUP(O1013,Mapping!$A$9:$B$12,2,0)</f>
        <v>High</v>
      </c>
      <c r="Q1013" s="3">
        <v>2</v>
      </c>
      <c r="R1013" s="9" t="str">
        <f>VLOOKUP(Q1013,Mapping!$A$16:$B$20,2,0)</f>
        <v>Junior</v>
      </c>
      <c r="S1013" s="9" t="s">
        <v>15</v>
      </c>
      <c r="T1013" s="3">
        <v>2</v>
      </c>
      <c r="U1013" s="9" t="str">
        <f>VLOOKUP(T1013,Mapping!$E$9:$F$12,2,0)</f>
        <v>Dissatisfied</v>
      </c>
      <c r="V1013" s="9" t="s">
        <v>16</v>
      </c>
      <c r="W1013" s="5">
        <v>9278</v>
      </c>
      <c r="X1013" s="3">
        <v>3</v>
      </c>
      <c r="Y1013" s="9" t="s">
        <v>10</v>
      </c>
      <c r="Z1013" s="4">
        <v>16</v>
      </c>
      <c r="AA1013" s="24">
        <f>HR_Analytics[[#This Row],[Salary Hike]]/100</f>
        <v>0.16</v>
      </c>
      <c r="AB1013" s="3">
        <v>3</v>
      </c>
      <c r="AC1013" s="9" t="str">
        <f>VLOOKUP(AB1013,Mapping!$E$2:$F$3,2,0)</f>
        <v>Excellent</v>
      </c>
      <c r="AD1013" s="3">
        <v>4</v>
      </c>
      <c r="AE1013" s="9" t="str">
        <f>VLOOKUP(AD1013,Mapping!$E$16:$F$19,2,0)</f>
        <v>Satisfied</v>
      </c>
      <c r="AF1013" s="3">
        <v>0</v>
      </c>
      <c r="AG1013" s="3">
        <v>15</v>
      </c>
      <c r="AH1013" s="3" t="str" cm="1">
        <f t="array" ref="AH1013">_xlfn.IFS(HR_Analytics[[#This Row],[Total Working Years]]&lt;=2,"0-2",HR_Analytics[[#This Row],[Total Working Years]]&lt;=5,"2-5",HR_Analytics[[#This Row],[Total Working Years]]&lt;=10,"5-10",HR_Analytics[[#This Row],[Total Working Years]]&lt;=20,"10-20",HR_Analytics[[#This Row],[Total Working Years]]&lt;=40,"20-40")</f>
        <v>10-20</v>
      </c>
      <c r="AI1013" s="3">
        <v>3</v>
      </c>
      <c r="AJ1013" s="3">
        <v>3</v>
      </c>
      <c r="AK1013" s="9" t="str">
        <f>VLOOKUP(AJ1013,Mapping!$J$10:$K$13,2,0)</f>
        <v>Better</v>
      </c>
      <c r="AL1013" s="3">
        <v>5</v>
      </c>
      <c r="AM1013" s="3" t="str" cm="1">
        <f t="array" ref="AM1013">_xlfn.IFS(HR_Analytics[[#This Row],[Years At Company]]&lt;=2,"0-2",HR_Analytics[[#This Row],[Years At Company]]&lt;=5,"2-5",HR_Analytics[[#This Row],[Years At Company]]&lt;=10,"5-10",HR_Analytics[[#This Row],[Years At Company]]&lt;=20,"10-20",HR_Analytics[[#This Row],[Years At Company]]&lt;=40,"20-40")</f>
        <v>2-5</v>
      </c>
      <c r="AN1013" s="3">
        <v>4</v>
      </c>
      <c r="AO1013" s="3" t="str" cm="1">
        <f t="array" ref="AO1013">_xlfn.IFS(HR_Analytics[[#This Row],[Years In Current Role]]&lt;=2,"0-2",HR_Analytics[[#This Row],[Years In Current Role]]&lt;=5,"2-5",HR_Analytics[[#This Row],[Years In Current Role]]&lt;=10,"5-10",HR_Analytics[[#This Row],[Years In Current Role]]&lt;=15,"10-15",HR_Analytics[[#This Row],[Years In Current Role]]&gt;15,"Above 15")</f>
        <v>2-5</v>
      </c>
      <c r="AP1013" s="3">
        <v>0</v>
      </c>
      <c r="AQ1013" s="14" t="str" cm="1">
        <f t="array" ref="AQ1013">_xlfn.IFS(HR_Analytics[[#This Row],[Years Since Last Promotion]]&lt;=2,"0-2",HR_Analytics[[#This Row],[Years Since Last Promotion]]&lt;=5,"2-5",HR_Analytics[[#This Row],[Years Since Last Promotion]]&lt;=10,"5-10",HR_Analytics[[#This Row],[Years Since Last Promotion]]&lt;=15,"10-15")</f>
        <v>0-2</v>
      </c>
      <c r="AR1013" s="14">
        <v>1</v>
      </c>
      <c r="AS1013" s="3" t="str" cm="1">
        <f t="array" ref="AS10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14" spans="1:45" x14ac:dyDescent="0.25">
      <c r="A1014" s="12">
        <v>31</v>
      </c>
      <c r="B1014" s="12" t="str" cm="1">
        <f t="array" ref="B1014">_xlfn.IFS(HR_Analytics[[#This Row],[Age]]&lt;=30,"Below 30",HR_Analytics[[#This Row],[Age]]&lt;=40,"30-40",HR_Analytics[[#This Row],[Age]]&lt;=60,"40-60")</f>
        <v>30-40</v>
      </c>
      <c r="C1014" s="9" t="s">
        <v>10</v>
      </c>
      <c r="D1014" s="9" t="s">
        <v>18</v>
      </c>
      <c r="E1014" s="9" t="s">
        <v>12</v>
      </c>
      <c r="F1014" s="3">
        <v>1</v>
      </c>
      <c r="G1014" s="3" t="str" cm="1">
        <f t="array" ref="G1014">_xlfn.IFS(HR_Analytics[[#This Row],[Distance From Home]]&lt;=5,"1-5",HR_Analytics[[#This Row],[Distance From Home]]&lt;=10,"5-10",HR_Analytics[[#This Row],[Distance From Home]]&lt;=15,"10-15",HR_Analytics[[#This Row],[Distance From Home]]&lt;=20,"15-20",HR_Analytics[[#This Row],[Distance From Home]]&gt;20,"Above 20")</f>
        <v>1-5</v>
      </c>
      <c r="H1014" s="3">
        <v>4</v>
      </c>
      <c r="I1014" s="9" t="str">
        <f>VLOOKUP(H1014,Mapping!$J$2:$K$6,2,0)</f>
        <v>Masters</v>
      </c>
      <c r="J1014" s="9" t="s">
        <v>13</v>
      </c>
      <c r="K1014" s="3">
        <v>1427</v>
      </c>
      <c r="L1014" s="3">
        <v>2</v>
      </c>
      <c r="M1014" s="9" t="str">
        <f>VLOOKUP(L1014,Mapping!$A$2:$B$5,2,0)</f>
        <v>Dissatisfied</v>
      </c>
      <c r="N1014" s="9" t="s">
        <v>14</v>
      </c>
      <c r="O1014" s="3">
        <v>1</v>
      </c>
      <c r="P1014" s="9" t="str">
        <f>VLOOKUP(O1014,Mapping!$A$9:$B$12,2,0)</f>
        <v>Low</v>
      </c>
      <c r="Q1014" s="3">
        <v>1</v>
      </c>
      <c r="R1014" s="9" t="str">
        <f>VLOOKUP(Q1014,Mapping!$A$16:$B$20,2,0)</f>
        <v>Entry Level</v>
      </c>
      <c r="S1014" s="9" t="s">
        <v>31</v>
      </c>
      <c r="T1014" s="3">
        <v>3</v>
      </c>
      <c r="U1014" s="9" t="str">
        <f>VLOOKUP(T1014,Mapping!$E$9:$F$12,2,0)</f>
        <v>Neutral</v>
      </c>
      <c r="V1014" s="9" t="s">
        <v>16</v>
      </c>
      <c r="W1014" s="5">
        <v>1359</v>
      </c>
      <c r="X1014" s="3">
        <v>1</v>
      </c>
      <c r="Y1014" s="9" t="s">
        <v>17</v>
      </c>
      <c r="Z1014" s="4">
        <v>12</v>
      </c>
      <c r="AA1014" s="24">
        <f>HR_Analytics[[#This Row],[Salary Hike]]/100</f>
        <v>0.12</v>
      </c>
      <c r="AB1014" s="3">
        <v>3</v>
      </c>
      <c r="AC1014" s="9" t="str">
        <f>VLOOKUP(AB1014,Mapping!$E$2:$F$3,2,0)</f>
        <v>Excellent</v>
      </c>
      <c r="AD1014" s="3">
        <v>2</v>
      </c>
      <c r="AE1014" s="9" t="str">
        <f>VLOOKUP(AD1014,Mapping!$E$16:$F$19,2,0)</f>
        <v>Dissatisfied</v>
      </c>
      <c r="AF1014" s="3">
        <v>0</v>
      </c>
      <c r="AG1014" s="3">
        <v>1</v>
      </c>
      <c r="AH1014" s="3" t="str" cm="1">
        <f t="array" ref="AH1014">_xlfn.IFS(HR_Analytics[[#This Row],[Total Working Years]]&lt;=2,"0-2",HR_Analytics[[#This Row],[Total Working Years]]&lt;=5,"2-5",HR_Analytics[[#This Row],[Total Working Years]]&lt;=10,"5-10",HR_Analytics[[#This Row],[Total Working Years]]&lt;=20,"10-20",HR_Analytics[[#This Row],[Total Working Years]]&lt;=40,"20-40")</f>
        <v>0-2</v>
      </c>
      <c r="AI1014" s="3">
        <v>3</v>
      </c>
      <c r="AJ1014" s="3">
        <v>3</v>
      </c>
      <c r="AK1014" s="9" t="str">
        <f>VLOOKUP(AJ1014,Mapping!$J$10:$K$13,2,0)</f>
        <v>Better</v>
      </c>
      <c r="AL1014" s="3">
        <v>1</v>
      </c>
      <c r="AM1014" s="3" t="str" cm="1">
        <f t="array" ref="AM1014">_xlfn.IFS(HR_Analytics[[#This Row],[Years At Company]]&lt;=2,"0-2",HR_Analytics[[#This Row],[Years At Company]]&lt;=5,"2-5",HR_Analytics[[#This Row],[Years At Company]]&lt;=10,"5-10",HR_Analytics[[#This Row],[Years At Company]]&lt;=20,"10-20",HR_Analytics[[#This Row],[Years At Company]]&lt;=40,"20-40")</f>
        <v>0-2</v>
      </c>
      <c r="AN1014" s="3">
        <v>0</v>
      </c>
      <c r="AO1014" s="3" t="str" cm="1">
        <f t="array" ref="AO1014">_xlfn.IFS(HR_Analytics[[#This Row],[Years In Current Role]]&lt;=2,"0-2",HR_Analytics[[#This Row],[Years In Current Role]]&lt;=5,"2-5",HR_Analytics[[#This Row],[Years In Current Role]]&lt;=10,"5-10",HR_Analytics[[#This Row],[Years In Current Role]]&lt;=15,"10-15",HR_Analytics[[#This Row],[Years In Current Role]]&gt;15,"Above 15")</f>
        <v>0-2</v>
      </c>
      <c r="AP1014" s="3">
        <v>0</v>
      </c>
      <c r="AQ1014" s="14" t="str" cm="1">
        <f t="array" ref="AQ1014">_xlfn.IFS(HR_Analytics[[#This Row],[Years Since Last Promotion]]&lt;=2,"0-2",HR_Analytics[[#This Row],[Years Since Last Promotion]]&lt;=5,"2-5",HR_Analytics[[#This Row],[Years Since Last Promotion]]&lt;=10,"5-10",HR_Analytics[[#This Row],[Years Since Last Promotion]]&lt;=15,"10-15")</f>
        <v>0-2</v>
      </c>
      <c r="AR1014" s="14">
        <v>0</v>
      </c>
      <c r="AS1014" s="3" t="str" cm="1">
        <f t="array" ref="AS10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15" spans="1:45" x14ac:dyDescent="0.25">
      <c r="A1015" s="12">
        <v>30</v>
      </c>
      <c r="B1015" s="12" t="str" cm="1">
        <f t="array" ref="B1015">_xlfn.IFS(HR_Analytics[[#This Row],[Age]]&lt;=30,"Below 30",HR_Analytics[[#This Row],[Age]]&lt;=40,"30-40",HR_Analytics[[#This Row],[Age]]&lt;=60,"40-60")</f>
        <v>Below 30</v>
      </c>
      <c r="C1015" s="9" t="s">
        <v>17</v>
      </c>
      <c r="D1015" s="9" t="s">
        <v>11</v>
      </c>
      <c r="E1015" s="9" t="s">
        <v>12</v>
      </c>
      <c r="F1015" s="3">
        <v>7</v>
      </c>
      <c r="G1015" s="3" t="str" cm="1">
        <f t="array" ref="G1015">_xlfn.IFS(HR_Analytics[[#This Row],[Distance From Home]]&lt;=5,"1-5",HR_Analytics[[#This Row],[Distance From Home]]&lt;=10,"5-10",HR_Analytics[[#This Row],[Distance From Home]]&lt;=15,"10-15",HR_Analytics[[#This Row],[Distance From Home]]&lt;=20,"15-20",HR_Analytics[[#This Row],[Distance From Home]]&gt;20,"Above 20")</f>
        <v>5-10</v>
      </c>
      <c r="H1015" s="3">
        <v>4</v>
      </c>
      <c r="I1015" s="9" t="str">
        <f>VLOOKUP(H1015,Mapping!$J$2:$K$6,2,0)</f>
        <v>Masters</v>
      </c>
      <c r="J1015" s="9" t="s">
        <v>33</v>
      </c>
      <c r="K1015" s="3">
        <v>1428</v>
      </c>
      <c r="L1015" s="3">
        <v>4</v>
      </c>
      <c r="M1015" s="9" t="str">
        <f>VLOOKUP(L1015,Mapping!$A$2:$B$5,2,0)</f>
        <v>Satisfied</v>
      </c>
      <c r="N1015" s="9" t="s">
        <v>14</v>
      </c>
      <c r="O1015" s="3">
        <v>3</v>
      </c>
      <c r="P1015" s="9" t="str">
        <f>VLOOKUP(O1015,Mapping!$A$9:$B$12,2,0)</f>
        <v>High</v>
      </c>
      <c r="Q1015" s="3">
        <v>2</v>
      </c>
      <c r="R1015" s="9" t="str">
        <f>VLOOKUP(Q1015,Mapping!$A$16:$B$20,2,0)</f>
        <v>Junior</v>
      </c>
      <c r="S1015" s="9" t="s">
        <v>15</v>
      </c>
      <c r="T1015" s="3">
        <v>1</v>
      </c>
      <c r="U1015" s="9" t="str">
        <f>VLOOKUP(T1015,Mapping!$E$9:$F$12,2,0)</f>
        <v>Very Dissatisfied</v>
      </c>
      <c r="V1015" s="9" t="s">
        <v>26</v>
      </c>
      <c r="W1015" s="5">
        <v>4779</v>
      </c>
      <c r="X1015" s="3">
        <v>7</v>
      </c>
      <c r="Y1015" s="9" t="s">
        <v>17</v>
      </c>
      <c r="Z1015" s="4">
        <v>14</v>
      </c>
      <c r="AA1015" s="24">
        <f>HR_Analytics[[#This Row],[Salary Hike]]/100</f>
        <v>0.14000000000000001</v>
      </c>
      <c r="AB1015" s="3">
        <v>3</v>
      </c>
      <c r="AC1015" s="9" t="str">
        <f>VLOOKUP(AB1015,Mapping!$E$2:$F$3,2,0)</f>
        <v>Excellent</v>
      </c>
      <c r="AD1015" s="3">
        <v>2</v>
      </c>
      <c r="AE1015" s="9" t="str">
        <f>VLOOKUP(AD1015,Mapping!$E$16:$F$19,2,0)</f>
        <v>Dissatisfied</v>
      </c>
      <c r="AF1015" s="3">
        <v>2</v>
      </c>
      <c r="AG1015" s="3">
        <v>8</v>
      </c>
      <c r="AH1015" s="3" t="str" cm="1">
        <f t="array" ref="AH1015">_xlfn.IFS(HR_Analytics[[#This Row],[Total Working Years]]&lt;=2,"0-2",HR_Analytics[[#This Row],[Total Working Years]]&lt;=5,"2-5",HR_Analytics[[#This Row],[Total Working Years]]&lt;=10,"5-10",HR_Analytics[[#This Row],[Total Working Years]]&lt;=20,"10-20",HR_Analytics[[#This Row],[Total Working Years]]&lt;=40,"20-40")</f>
        <v>5-10</v>
      </c>
      <c r="AI1015" s="3">
        <v>3</v>
      </c>
      <c r="AJ1015" s="3">
        <v>3</v>
      </c>
      <c r="AK1015" s="9" t="str">
        <f>VLOOKUP(AJ1015,Mapping!$J$10:$K$13,2,0)</f>
        <v>Better</v>
      </c>
      <c r="AL1015" s="3">
        <v>3</v>
      </c>
      <c r="AM1015" s="3" t="str" cm="1">
        <f t="array" ref="AM1015">_xlfn.IFS(HR_Analytics[[#This Row],[Years At Company]]&lt;=2,"0-2",HR_Analytics[[#This Row],[Years At Company]]&lt;=5,"2-5",HR_Analytics[[#This Row],[Years At Company]]&lt;=10,"5-10",HR_Analytics[[#This Row],[Years At Company]]&lt;=20,"10-20",HR_Analytics[[#This Row],[Years At Company]]&lt;=40,"20-40")</f>
        <v>2-5</v>
      </c>
      <c r="AN1015" s="3">
        <v>2</v>
      </c>
      <c r="AO1015" s="3" t="str" cm="1">
        <f t="array" ref="AO1015">_xlfn.IFS(HR_Analytics[[#This Row],[Years In Current Role]]&lt;=2,"0-2",HR_Analytics[[#This Row],[Years In Current Role]]&lt;=5,"2-5",HR_Analytics[[#This Row],[Years In Current Role]]&lt;=10,"5-10",HR_Analytics[[#This Row],[Years In Current Role]]&lt;=15,"10-15",HR_Analytics[[#This Row],[Years In Current Role]]&gt;15,"Above 15")</f>
        <v>0-2</v>
      </c>
      <c r="AP1015" s="3">
        <v>0</v>
      </c>
      <c r="AQ1015" s="14" t="str" cm="1">
        <f t="array" ref="AQ1015">_xlfn.IFS(HR_Analytics[[#This Row],[Years Since Last Promotion]]&lt;=2,"0-2",HR_Analytics[[#This Row],[Years Since Last Promotion]]&lt;=5,"2-5",HR_Analytics[[#This Row],[Years Since Last Promotion]]&lt;=10,"5-10",HR_Analytics[[#This Row],[Years Since Last Promotion]]&lt;=15,"10-15")</f>
        <v>0-2</v>
      </c>
      <c r="AR1015" s="14">
        <v>2</v>
      </c>
      <c r="AS1015" s="3" t="str" cm="1">
        <f t="array" ref="AS10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16" spans="1:45" x14ac:dyDescent="0.25">
      <c r="A1016" s="12">
        <v>31</v>
      </c>
      <c r="B1016" s="12" t="str" cm="1">
        <f t="array" ref="B1016">_xlfn.IFS(HR_Analytics[[#This Row],[Age]]&lt;=30,"Below 30",HR_Analytics[[#This Row],[Age]]&lt;=40,"30-40",HR_Analytics[[#This Row],[Age]]&lt;=60,"40-60")</f>
        <v>30-40</v>
      </c>
      <c r="C1016" s="9" t="s">
        <v>17</v>
      </c>
      <c r="D1016" s="9" t="s">
        <v>11</v>
      </c>
      <c r="E1016" s="9" t="s">
        <v>19</v>
      </c>
      <c r="F1016" s="3">
        <v>8</v>
      </c>
      <c r="G1016" s="3" t="str" cm="1">
        <f t="array" ref="G1016">_xlfn.IFS(HR_Analytics[[#This Row],[Distance From Home]]&lt;=5,"1-5",HR_Analytics[[#This Row],[Distance From Home]]&lt;=10,"5-10",HR_Analytics[[#This Row],[Distance From Home]]&lt;=15,"10-15",HR_Analytics[[#This Row],[Distance From Home]]&lt;=20,"15-20",HR_Analytics[[#This Row],[Distance From Home]]&gt;20,"Above 20")</f>
        <v>5-10</v>
      </c>
      <c r="H1016" s="3">
        <v>5</v>
      </c>
      <c r="I1016" s="9" t="str">
        <f>VLOOKUP(H1016,Mapping!$J$2:$K$6,2,0)</f>
        <v>Doctor</v>
      </c>
      <c r="J1016" s="9" t="s">
        <v>13</v>
      </c>
      <c r="K1016" s="3">
        <v>1430</v>
      </c>
      <c r="L1016" s="3">
        <v>1</v>
      </c>
      <c r="M1016" s="9" t="str">
        <f>VLOOKUP(L1016,Mapping!$A$2:$B$5,2,0)</f>
        <v>Very Dissatisfied</v>
      </c>
      <c r="N1016" s="9" t="s">
        <v>14</v>
      </c>
      <c r="O1016" s="3">
        <v>3</v>
      </c>
      <c r="P1016" s="9" t="str">
        <f>VLOOKUP(O1016,Mapping!$A$9:$B$12,2,0)</f>
        <v>High</v>
      </c>
      <c r="Q1016" s="3">
        <v>4</v>
      </c>
      <c r="R1016" s="9" t="str">
        <f>VLOOKUP(Q1016,Mapping!$A$16:$B$20,2,0)</f>
        <v>Senior</v>
      </c>
      <c r="S1016" s="9" t="s">
        <v>32</v>
      </c>
      <c r="T1016" s="3">
        <v>2</v>
      </c>
      <c r="U1016" s="9" t="str">
        <f>VLOOKUP(T1016,Mapping!$E$9:$F$12,2,0)</f>
        <v>Dissatisfied</v>
      </c>
      <c r="V1016" s="9" t="s">
        <v>16</v>
      </c>
      <c r="W1016" s="5">
        <v>16422</v>
      </c>
      <c r="X1016" s="3">
        <v>3</v>
      </c>
      <c r="Y1016" s="9" t="s">
        <v>17</v>
      </c>
      <c r="Z1016" s="4">
        <v>11</v>
      </c>
      <c r="AA1016" s="24">
        <f>HR_Analytics[[#This Row],[Salary Hike]]/100</f>
        <v>0.11</v>
      </c>
      <c r="AB1016" s="3">
        <v>3</v>
      </c>
      <c r="AC1016" s="9" t="str">
        <f>VLOOKUP(AB1016,Mapping!$E$2:$F$3,2,0)</f>
        <v>Excellent</v>
      </c>
      <c r="AD1016" s="3">
        <v>3</v>
      </c>
      <c r="AE1016" s="9" t="str">
        <f>VLOOKUP(AD1016,Mapping!$E$16:$F$19,2,0)</f>
        <v>Neutral</v>
      </c>
      <c r="AF1016" s="3">
        <v>0</v>
      </c>
      <c r="AG1016" s="3">
        <v>9</v>
      </c>
      <c r="AH1016" s="3" t="str" cm="1">
        <f t="array" ref="AH1016">_xlfn.IFS(HR_Analytics[[#This Row],[Total Working Years]]&lt;=2,"0-2",HR_Analytics[[#This Row],[Total Working Years]]&lt;=5,"2-5",HR_Analytics[[#This Row],[Total Working Years]]&lt;=10,"5-10",HR_Analytics[[#This Row],[Total Working Years]]&lt;=20,"10-20",HR_Analytics[[#This Row],[Total Working Years]]&lt;=40,"20-40")</f>
        <v>5-10</v>
      </c>
      <c r="AI1016" s="3">
        <v>3</v>
      </c>
      <c r="AJ1016" s="3">
        <v>4</v>
      </c>
      <c r="AK1016" s="9" t="str">
        <f>VLOOKUP(AJ1016,Mapping!$J$10:$K$13,2,0)</f>
        <v>Best</v>
      </c>
      <c r="AL1016" s="3">
        <v>3</v>
      </c>
      <c r="AM1016" s="3" t="str" cm="1">
        <f t="array" ref="AM1016">_xlfn.IFS(HR_Analytics[[#This Row],[Years At Company]]&lt;=2,"0-2",HR_Analytics[[#This Row],[Years At Company]]&lt;=5,"2-5",HR_Analytics[[#This Row],[Years At Company]]&lt;=10,"5-10",HR_Analytics[[#This Row],[Years At Company]]&lt;=20,"10-20",HR_Analytics[[#This Row],[Years At Company]]&lt;=40,"20-40")</f>
        <v>2-5</v>
      </c>
      <c r="AN1016" s="3">
        <v>2</v>
      </c>
      <c r="AO1016" s="3" t="str" cm="1">
        <f t="array" ref="AO1016">_xlfn.IFS(HR_Analytics[[#This Row],[Years In Current Role]]&lt;=2,"0-2",HR_Analytics[[#This Row],[Years In Current Role]]&lt;=5,"2-5",HR_Analytics[[#This Row],[Years In Current Role]]&lt;=10,"5-10",HR_Analytics[[#This Row],[Years In Current Role]]&lt;=15,"10-15",HR_Analytics[[#This Row],[Years In Current Role]]&gt;15,"Above 15")</f>
        <v>0-2</v>
      </c>
      <c r="AP1016" s="3">
        <v>1</v>
      </c>
      <c r="AQ1016" s="14" t="str" cm="1">
        <f t="array" ref="AQ1016">_xlfn.IFS(HR_Analytics[[#This Row],[Years Since Last Promotion]]&lt;=2,"0-2",HR_Analytics[[#This Row],[Years Since Last Promotion]]&lt;=5,"2-5",HR_Analytics[[#This Row],[Years Since Last Promotion]]&lt;=10,"5-10",HR_Analytics[[#This Row],[Years Since Last Promotion]]&lt;=15,"10-15")</f>
        <v>0-2</v>
      </c>
      <c r="AR1016" s="14">
        <v>0</v>
      </c>
      <c r="AS1016" s="3" t="str" cm="1">
        <f t="array" ref="AS10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17" spans="1:45" x14ac:dyDescent="0.25">
      <c r="A1017" s="12">
        <v>34</v>
      </c>
      <c r="B1017" s="12" t="str" cm="1">
        <f t="array" ref="B1017">_xlfn.IFS(HR_Analytics[[#This Row],[Age]]&lt;=30,"Below 30",HR_Analytics[[#This Row],[Age]]&lt;=40,"30-40",HR_Analytics[[#This Row],[Age]]&lt;=60,"40-60")</f>
        <v>30-40</v>
      </c>
      <c r="C1017" s="9" t="s">
        <v>17</v>
      </c>
      <c r="D1017" s="9" t="s">
        <v>18</v>
      </c>
      <c r="E1017" s="9" t="s">
        <v>19</v>
      </c>
      <c r="F1017" s="3">
        <v>1</v>
      </c>
      <c r="G1017" s="3" t="str" cm="1">
        <f t="array" ref="G1017">_xlfn.IFS(HR_Analytics[[#This Row],[Distance From Home]]&lt;=5,"1-5",HR_Analytics[[#This Row],[Distance From Home]]&lt;=10,"5-10",HR_Analytics[[#This Row],[Distance From Home]]&lt;=15,"10-15",HR_Analytics[[#This Row],[Distance From Home]]&lt;=20,"15-20",HR_Analytics[[#This Row],[Distance From Home]]&gt;20,"Above 20")</f>
        <v>1-5</v>
      </c>
      <c r="H1017" s="3">
        <v>4</v>
      </c>
      <c r="I1017" s="9" t="str">
        <f>VLOOKUP(H1017,Mapping!$J$2:$K$6,2,0)</f>
        <v>Masters</v>
      </c>
      <c r="J1017" s="9" t="s">
        <v>23</v>
      </c>
      <c r="K1017" s="3">
        <v>1431</v>
      </c>
      <c r="L1017" s="3">
        <v>4</v>
      </c>
      <c r="M1017" s="9" t="str">
        <f>VLOOKUP(L1017,Mapping!$A$2:$B$5,2,0)</f>
        <v>Satisfied</v>
      </c>
      <c r="N1017" s="9" t="s">
        <v>20</v>
      </c>
      <c r="O1017" s="3">
        <v>3</v>
      </c>
      <c r="P1017" s="9" t="str">
        <f>VLOOKUP(O1017,Mapping!$A$9:$B$12,2,0)</f>
        <v>High</v>
      </c>
      <c r="Q1017" s="3">
        <v>1</v>
      </c>
      <c r="R1017" s="9" t="str">
        <f>VLOOKUP(Q1017,Mapping!$A$16:$B$20,2,0)</f>
        <v>Entry Level</v>
      </c>
      <c r="S1017" s="9" t="s">
        <v>21</v>
      </c>
      <c r="T1017" s="3">
        <v>1</v>
      </c>
      <c r="U1017" s="9" t="str">
        <f>VLOOKUP(T1017,Mapping!$E$9:$F$12,2,0)</f>
        <v>Very Dissatisfied</v>
      </c>
      <c r="V1017" s="9" t="s">
        <v>26</v>
      </c>
      <c r="W1017" s="5">
        <v>2996</v>
      </c>
      <c r="X1017" s="3">
        <v>5</v>
      </c>
      <c r="Y1017" s="9" t="s">
        <v>17</v>
      </c>
      <c r="Z1017" s="4">
        <v>14</v>
      </c>
      <c r="AA1017" s="24">
        <f>HR_Analytics[[#This Row],[Salary Hike]]/100</f>
        <v>0.14000000000000001</v>
      </c>
      <c r="AB1017" s="3">
        <v>3</v>
      </c>
      <c r="AC1017" s="9" t="str">
        <f>VLOOKUP(AB1017,Mapping!$E$2:$F$3,2,0)</f>
        <v>Excellent</v>
      </c>
      <c r="AD1017" s="3">
        <v>3</v>
      </c>
      <c r="AE1017" s="9" t="str">
        <f>VLOOKUP(AD1017,Mapping!$E$16:$F$19,2,0)</f>
        <v>Neutral</v>
      </c>
      <c r="AF1017" s="3">
        <v>2</v>
      </c>
      <c r="AG1017" s="3">
        <v>10</v>
      </c>
      <c r="AH1017" s="3" t="str" cm="1">
        <f t="array" ref="AH1017">_xlfn.IFS(HR_Analytics[[#This Row],[Total Working Years]]&lt;=2,"0-2",HR_Analytics[[#This Row],[Total Working Years]]&lt;=5,"2-5",HR_Analytics[[#This Row],[Total Working Years]]&lt;=10,"5-10",HR_Analytics[[#This Row],[Total Working Years]]&lt;=20,"10-20",HR_Analytics[[#This Row],[Total Working Years]]&lt;=40,"20-40")</f>
        <v>5-10</v>
      </c>
      <c r="AI1017" s="3">
        <v>2</v>
      </c>
      <c r="AJ1017" s="3">
        <v>3</v>
      </c>
      <c r="AK1017" s="9" t="str">
        <f>VLOOKUP(AJ1017,Mapping!$J$10:$K$13,2,0)</f>
        <v>Better</v>
      </c>
      <c r="AL1017" s="3">
        <v>4</v>
      </c>
      <c r="AM1017" s="3" t="str" cm="1">
        <f t="array" ref="AM1017">_xlfn.IFS(HR_Analytics[[#This Row],[Years At Company]]&lt;=2,"0-2",HR_Analytics[[#This Row],[Years At Company]]&lt;=5,"2-5",HR_Analytics[[#This Row],[Years At Company]]&lt;=10,"5-10",HR_Analytics[[#This Row],[Years At Company]]&lt;=20,"10-20",HR_Analytics[[#This Row],[Years At Company]]&lt;=40,"20-40")</f>
        <v>2-5</v>
      </c>
      <c r="AN1017" s="3">
        <v>3</v>
      </c>
      <c r="AO1017" s="3" t="str" cm="1">
        <f t="array" ref="AO1017">_xlfn.IFS(HR_Analytics[[#This Row],[Years In Current Role]]&lt;=2,"0-2",HR_Analytics[[#This Row],[Years In Current Role]]&lt;=5,"2-5",HR_Analytics[[#This Row],[Years In Current Role]]&lt;=10,"5-10",HR_Analytics[[#This Row],[Years In Current Role]]&lt;=15,"10-15",HR_Analytics[[#This Row],[Years In Current Role]]&gt;15,"Above 15")</f>
        <v>2-5</v>
      </c>
      <c r="AP1017" s="3">
        <v>1</v>
      </c>
      <c r="AQ1017" s="14" t="str" cm="1">
        <f t="array" ref="AQ1017">_xlfn.IFS(HR_Analytics[[#This Row],[Years Since Last Promotion]]&lt;=2,"0-2",HR_Analytics[[#This Row],[Years Since Last Promotion]]&lt;=5,"2-5",HR_Analytics[[#This Row],[Years Since Last Promotion]]&lt;=10,"5-10",HR_Analytics[[#This Row],[Years Since Last Promotion]]&lt;=15,"10-15")</f>
        <v>0-2</v>
      </c>
      <c r="AR1017" s="14">
        <v>3</v>
      </c>
      <c r="AS1017" s="3" t="str" cm="1">
        <f t="array" ref="AS10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18" spans="1:45" x14ac:dyDescent="0.25">
      <c r="A1018" s="12">
        <v>31</v>
      </c>
      <c r="B1018" s="12" t="str" cm="1">
        <f t="array" ref="B1018">_xlfn.IFS(HR_Analytics[[#This Row],[Age]]&lt;=30,"Below 30",HR_Analytics[[#This Row],[Age]]&lt;=40,"30-40",HR_Analytics[[#This Row],[Age]]&lt;=60,"40-60")</f>
        <v>30-40</v>
      </c>
      <c r="C1018" s="9" t="s">
        <v>10</v>
      </c>
      <c r="D1018" s="9" t="s">
        <v>11</v>
      </c>
      <c r="E1018" s="9" t="s">
        <v>19</v>
      </c>
      <c r="F1018" s="3">
        <v>8</v>
      </c>
      <c r="G1018" s="3" t="str" cm="1">
        <f t="array" ref="G1018">_xlfn.IFS(HR_Analytics[[#This Row],[Distance From Home]]&lt;=5,"1-5",HR_Analytics[[#This Row],[Distance From Home]]&lt;=10,"5-10",HR_Analytics[[#This Row],[Distance From Home]]&lt;=15,"10-15",HR_Analytics[[#This Row],[Distance From Home]]&lt;=20,"15-20",HR_Analytics[[#This Row],[Distance From Home]]&gt;20,"Above 20")</f>
        <v>5-10</v>
      </c>
      <c r="H1018" s="3">
        <v>3</v>
      </c>
      <c r="I1018" s="9" t="str">
        <f>VLOOKUP(H1018,Mapping!$J$2:$K$6,2,0)</f>
        <v>Bachelors</v>
      </c>
      <c r="J1018" s="9" t="s">
        <v>13</v>
      </c>
      <c r="K1018" s="3">
        <v>1433</v>
      </c>
      <c r="L1018" s="3">
        <v>1</v>
      </c>
      <c r="M1018" s="9" t="str">
        <f>VLOOKUP(L1018,Mapping!$A$2:$B$5,2,0)</f>
        <v>Very Dissatisfied</v>
      </c>
      <c r="N1018" s="9" t="s">
        <v>14</v>
      </c>
      <c r="O1018" s="3">
        <v>2</v>
      </c>
      <c r="P1018" s="9" t="str">
        <f>VLOOKUP(O1018,Mapping!$A$9:$B$12,2,0)</f>
        <v>Medium</v>
      </c>
      <c r="Q1018" s="3">
        <v>1</v>
      </c>
      <c r="R1018" s="9" t="str">
        <f>VLOOKUP(Q1018,Mapping!$A$16:$B$20,2,0)</f>
        <v>Entry Level</v>
      </c>
      <c r="S1018" s="9" t="s">
        <v>21</v>
      </c>
      <c r="T1018" s="3">
        <v>2</v>
      </c>
      <c r="U1018" s="9" t="str">
        <f>VLOOKUP(T1018,Mapping!$E$9:$F$12,2,0)</f>
        <v>Dissatisfied</v>
      </c>
      <c r="V1018" s="9" t="s">
        <v>16</v>
      </c>
      <c r="W1018" s="5">
        <v>1261</v>
      </c>
      <c r="X1018" s="3">
        <v>1</v>
      </c>
      <c r="Y1018" s="9" t="s">
        <v>17</v>
      </c>
      <c r="Z1018" s="4">
        <v>12</v>
      </c>
      <c r="AA1018" s="24">
        <f>HR_Analytics[[#This Row],[Salary Hike]]/100</f>
        <v>0.12</v>
      </c>
      <c r="AB1018" s="3">
        <v>3</v>
      </c>
      <c r="AC1018" s="9" t="str">
        <f>VLOOKUP(AB1018,Mapping!$E$2:$F$3,2,0)</f>
        <v>Excellent</v>
      </c>
      <c r="AD1018" s="3">
        <v>3</v>
      </c>
      <c r="AE1018" s="9" t="str">
        <f>VLOOKUP(AD1018,Mapping!$E$16:$F$19,2,0)</f>
        <v>Neutral</v>
      </c>
      <c r="AF1018" s="3">
        <v>0</v>
      </c>
      <c r="AG1018" s="3">
        <v>1</v>
      </c>
      <c r="AH1018" s="3" t="str" cm="1">
        <f t="array" ref="AH1018">_xlfn.IFS(HR_Analytics[[#This Row],[Total Working Years]]&lt;=2,"0-2",HR_Analytics[[#This Row],[Total Working Years]]&lt;=5,"2-5",HR_Analytics[[#This Row],[Total Working Years]]&lt;=10,"5-10",HR_Analytics[[#This Row],[Total Working Years]]&lt;=20,"10-20",HR_Analytics[[#This Row],[Total Working Years]]&lt;=40,"20-40")</f>
        <v>0-2</v>
      </c>
      <c r="AI1018" s="3">
        <v>3</v>
      </c>
      <c r="AJ1018" s="3">
        <v>4</v>
      </c>
      <c r="AK1018" s="9" t="str">
        <f>VLOOKUP(AJ1018,Mapping!$J$10:$K$13,2,0)</f>
        <v>Best</v>
      </c>
      <c r="AL1018" s="3">
        <v>1</v>
      </c>
      <c r="AM1018" s="3" t="str" cm="1">
        <f t="array" ref="AM1018">_xlfn.IFS(HR_Analytics[[#This Row],[Years At Company]]&lt;=2,"0-2",HR_Analytics[[#This Row],[Years At Company]]&lt;=5,"2-5",HR_Analytics[[#This Row],[Years At Company]]&lt;=10,"5-10",HR_Analytics[[#This Row],[Years At Company]]&lt;=20,"10-20",HR_Analytics[[#This Row],[Years At Company]]&lt;=40,"20-40")</f>
        <v>0-2</v>
      </c>
      <c r="AN1018" s="3">
        <v>0</v>
      </c>
      <c r="AO1018" s="3" t="str" cm="1">
        <f t="array" ref="AO1018">_xlfn.IFS(HR_Analytics[[#This Row],[Years In Current Role]]&lt;=2,"0-2",HR_Analytics[[#This Row],[Years In Current Role]]&lt;=5,"2-5",HR_Analytics[[#This Row],[Years In Current Role]]&lt;=10,"5-10",HR_Analytics[[#This Row],[Years In Current Role]]&lt;=15,"10-15",HR_Analytics[[#This Row],[Years In Current Role]]&gt;15,"Above 15")</f>
        <v>0-2</v>
      </c>
      <c r="AP1018" s="3">
        <v>0</v>
      </c>
      <c r="AQ1018" s="14" t="str" cm="1">
        <f t="array" ref="AQ1018">_xlfn.IFS(HR_Analytics[[#This Row],[Years Since Last Promotion]]&lt;=2,"0-2",HR_Analytics[[#This Row],[Years Since Last Promotion]]&lt;=5,"2-5",HR_Analytics[[#This Row],[Years Since Last Promotion]]&lt;=10,"5-10",HR_Analytics[[#This Row],[Years Since Last Promotion]]&lt;=15,"10-15")</f>
        <v>0-2</v>
      </c>
      <c r="AR1018" s="14">
        <v>0</v>
      </c>
      <c r="AS1018" s="3" t="str" cm="1">
        <f t="array" ref="AS10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19" spans="1:45" x14ac:dyDescent="0.25">
      <c r="A1019" s="12">
        <v>27</v>
      </c>
      <c r="B1019" s="12" t="str" cm="1">
        <f t="array" ref="B1019">_xlfn.IFS(HR_Analytics[[#This Row],[Age]]&lt;=30,"Below 30",HR_Analytics[[#This Row],[Age]]&lt;=40,"30-40",HR_Analytics[[#This Row],[Age]]&lt;=60,"40-60")</f>
        <v>Below 30</v>
      </c>
      <c r="C1019" s="9" t="s">
        <v>17</v>
      </c>
      <c r="D1019" s="9" t="s">
        <v>11</v>
      </c>
      <c r="E1019" s="9" t="s">
        <v>19</v>
      </c>
      <c r="F1019" s="3">
        <v>11</v>
      </c>
      <c r="G1019" s="3" t="str" cm="1">
        <f t="array" ref="G1019">_xlfn.IFS(HR_Analytics[[#This Row],[Distance From Home]]&lt;=5,"1-5",HR_Analytics[[#This Row],[Distance From Home]]&lt;=10,"5-10",HR_Analytics[[#This Row],[Distance From Home]]&lt;=15,"10-15",HR_Analytics[[#This Row],[Distance From Home]]&lt;=20,"15-20",HR_Analytics[[#This Row],[Distance From Home]]&gt;20,"Above 20")</f>
        <v>10-15</v>
      </c>
      <c r="H1019" s="3">
        <v>1</v>
      </c>
      <c r="I1019" s="9" t="str">
        <f>VLOOKUP(H1019,Mapping!$J$2:$K$6,2,0)</f>
        <v>Below College</v>
      </c>
      <c r="J1019" s="9" t="s">
        <v>13</v>
      </c>
      <c r="K1019" s="3">
        <v>1434</v>
      </c>
      <c r="L1019" s="3">
        <v>2</v>
      </c>
      <c r="M1019" s="9" t="str">
        <f>VLOOKUP(L1019,Mapping!$A$2:$B$5,2,0)</f>
        <v>Dissatisfied</v>
      </c>
      <c r="N1019" s="9" t="s">
        <v>20</v>
      </c>
      <c r="O1019" s="3">
        <v>3</v>
      </c>
      <c r="P1019" s="9" t="str">
        <f>VLOOKUP(O1019,Mapping!$A$9:$B$12,2,0)</f>
        <v>High</v>
      </c>
      <c r="Q1019" s="3">
        <v>1</v>
      </c>
      <c r="R1019" s="9" t="str">
        <f>VLOOKUP(Q1019,Mapping!$A$16:$B$20,2,0)</f>
        <v>Entry Level</v>
      </c>
      <c r="S1019" s="9" t="s">
        <v>24</v>
      </c>
      <c r="T1019" s="3">
        <v>1</v>
      </c>
      <c r="U1019" s="9" t="str">
        <f>VLOOKUP(T1019,Mapping!$E$9:$F$12,2,0)</f>
        <v>Very Dissatisfied</v>
      </c>
      <c r="V1019" s="9" t="s">
        <v>22</v>
      </c>
      <c r="W1019" s="5">
        <v>2099</v>
      </c>
      <c r="X1019" s="3">
        <v>0</v>
      </c>
      <c r="Y1019" s="9" t="s">
        <v>17</v>
      </c>
      <c r="Z1019" s="4">
        <v>14</v>
      </c>
      <c r="AA1019" s="24">
        <f>HR_Analytics[[#This Row],[Salary Hike]]/100</f>
        <v>0.14000000000000001</v>
      </c>
      <c r="AB1019" s="3">
        <v>3</v>
      </c>
      <c r="AC1019" s="9" t="str">
        <f>VLOOKUP(AB1019,Mapping!$E$2:$F$3,2,0)</f>
        <v>Excellent</v>
      </c>
      <c r="AD1019" s="3">
        <v>2</v>
      </c>
      <c r="AE1019" s="9" t="str">
        <f>VLOOKUP(AD1019,Mapping!$E$16:$F$19,2,0)</f>
        <v>Dissatisfied</v>
      </c>
      <c r="AF1019" s="3">
        <v>0</v>
      </c>
      <c r="AG1019" s="3">
        <v>6</v>
      </c>
      <c r="AH1019" s="3" t="str" cm="1">
        <f t="array" ref="AH1019">_xlfn.IFS(HR_Analytics[[#This Row],[Total Working Years]]&lt;=2,"0-2",HR_Analytics[[#This Row],[Total Working Years]]&lt;=5,"2-5",HR_Analytics[[#This Row],[Total Working Years]]&lt;=10,"5-10",HR_Analytics[[#This Row],[Total Working Years]]&lt;=20,"10-20",HR_Analytics[[#This Row],[Total Working Years]]&lt;=40,"20-40")</f>
        <v>5-10</v>
      </c>
      <c r="AI1019" s="3">
        <v>3</v>
      </c>
      <c r="AJ1019" s="3">
        <v>4</v>
      </c>
      <c r="AK1019" s="9" t="str">
        <f>VLOOKUP(AJ1019,Mapping!$J$10:$K$13,2,0)</f>
        <v>Best</v>
      </c>
      <c r="AL1019" s="3">
        <v>5</v>
      </c>
      <c r="AM1019" s="3" t="str" cm="1">
        <f t="array" ref="AM1019">_xlfn.IFS(HR_Analytics[[#This Row],[Years At Company]]&lt;=2,"0-2",HR_Analytics[[#This Row],[Years At Company]]&lt;=5,"2-5",HR_Analytics[[#This Row],[Years At Company]]&lt;=10,"5-10",HR_Analytics[[#This Row],[Years At Company]]&lt;=20,"10-20",HR_Analytics[[#This Row],[Years At Company]]&lt;=40,"20-40")</f>
        <v>2-5</v>
      </c>
      <c r="AN1019" s="3">
        <v>0</v>
      </c>
      <c r="AO1019" s="3" t="str" cm="1">
        <f t="array" ref="AO1019">_xlfn.IFS(HR_Analytics[[#This Row],[Years In Current Role]]&lt;=2,"0-2",HR_Analytics[[#This Row],[Years In Current Role]]&lt;=5,"2-5",HR_Analytics[[#This Row],[Years In Current Role]]&lt;=10,"5-10",HR_Analytics[[#This Row],[Years In Current Role]]&lt;=15,"10-15",HR_Analytics[[#This Row],[Years In Current Role]]&gt;15,"Above 15")</f>
        <v>0-2</v>
      </c>
      <c r="AP1019" s="3">
        <v>1</v>
      </c>
      <c r="AQ1019" s="14" t="str" cm="1">
        <f t="array" ref="AQ1019">_xlfn.IFS(HR_Analytics[[#This Row],[Years Since Last Promotion]]&lt;=2,"0-2",HR_Analytics[[#This Row],[Years Since Last Promotion]]&lt;=5,"2-5",HR_Analytics[[#This Row],[Years Since Last Promotion]]&lt;=10,"5-10",HR_Analytics[[#This Row],[Years Since Last Promotion]]&lt;=15,"10-15")</f>
        <v>0-2</v>
      </c>
      <c r="AR1019" s="14">
        <v>4</v>
      </c>
      <c r="AS1019" s="3" t="str" cm="1">
        <f t="array" ref="AS10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20" spans="1:45" x14ac:dyDescent="0.25">
      <c r="A1020" s="12">
        <v>36</v>
      </c>
      <c r="B1020" s="12" t="str" cm="1">
        <f t="array" ref="B1020">_xlfn.IFS(HR_Analytics[[#This Row],[Age]]&lt;=30,"Below 30",HR_Analytics[[#This Row],[Age]]&lt;=40,"30-40",HR_Analytics[[#This Row],[Age]]&lt;=60,"40-60")</f>
        <v>30-40</v>
      </c>
      <c r="C1020" s="9" t="s">
        <v>17</v>
      </c>
      <c r="D1020" s="9" t="s">
        <v>11</v>
      </c>
      <c r="E1020" s="9" t="s">
        <v>19</v>
      </c>
      <c r="F1020" s="3">
        <v>4</v>
      </c>
      <c r="G1020" s="3" t="str" cm="1">
        <f t="array" ref="G1020">_xlfn.IFS(HR_Analytics[[#This Row],[Distance From Home]]&lt;=5,"1-5",HR_Analytics[[#This Row],[Distance From Home]]&lt;=10,"5-10",HR_Analytics[[#This Row],[Distance From Home]]&lt;=15,"10-15",HR_Analytics[[#This Row],[Distance From Home]]&lt;=20,"15-20",HR_Analytics[[#This Row],[Distance From Home]]&gt;20,"Above 20")</f>
        <v>1-5</v>
      </c>
      <c r="H1020" s="3">
        <v>4</v>
      </c>
      <c r="I1020" s="9" t="str">
        <f>VLOOKUP(H1020,Mapping!$J$2:$K$6,2,0)</f>
        <v>Masters</v>
      </c>
      <c r="J1020" s="9" t="s">
        <v>13</v>
      </c>
      <c r="K1020" s="3">
        <v>1435</v>
      </c>
      <c r="L1020" s="3">
        <v>1</v>
      </c>
      <c r="M1020" s="9" t="str">
        <f>VLOOKUP(L1020,Mapping!$A$2:$B$5,2,0)</f>
        <v>Very Dissatisfied</v>
      </c>
      <c r="N1020" s="9" t="s">
        <v>20</v>
      </c>
      <c r="O1020" s="3">
        <v>2</v>
      </c>
      <c r="P1020" s="9" t="str">
        <f>VLOOKUP(O1020,Mapping!$A$9:$B$12,2,0)</f>
        <v>Medium</v>
      </c>
      <c r="Q1020" s="3">
        <v>2</v>
      </c>
      <c r="R1020" s="9" t="str">
        <f>VLOOKUP(Q1020,Mapping!$A$16:$B$20,2,0)</f>
        <v>Junior</v>
      </c>
      <c r="S1020" s="9" t="s">
        <v>24</v>
      </c>
      <c r="T1020" s="3">
        <v>4</v>
      </c>
      <c r="U1020" s="9" t="str">
        <f>VLOOKUP(T1020,Mapping!$E$9:$F$12,2,0)</f>
        <v>Satisfied</v>
      </c>
      <c r="V1020" s="9" t="s">
        <v>16</v>
      </c>
      <c r="W1020" s="5">
        <v>5810</v>
      </c>
      <c r="X1020" s="3">
        <v>1</v>
      </c>
      <c r="Y1020" s="9" t="s">
        <v>17</v>
      </c>
      <c r="Z1020" s="4">
        <v>16</v>
      </c>
      <c r="AA1020" s="24">
        <f>HR_Analytics[[#This Row],[Salary Hike]]/100</f>
        <v>0.16</v>
      </c>
      <c r="AB1020" s="3">
        <v>3</v>
      </c>
      <c r="AC1020" s="9" t="str">
        <f>VLOOKUP(AB1020,Mapping!$E$2:$F$3,2,0)</f>
        <v>Excellent</v>
      </c>
      <c r="AD1020" s="3">
        <v>3</v>
      </c>
      <c r="AE1020" s="9" t="str">
        <f>VLOOKUP(AD1020,Mapping!$E$16:$F$19,2,0)</f>
        <v>Neutral</v>
      </c>
      <c r="AF1020" s="3">
        <v>0</v>
      </c>
      <c r="AG1020" s="3">
        <v>10</v>
      </c>
      <c r="AH1020" s="3" t="str" cm="1">
        <f t="array" ref="AH1020">_xlfn.IFS(HR_Analytics[[#This Row],[Total Working Years]]&lt;=2,"0-2",HR_Analytics[[#This Row],[Total Working Years]]&lt;=5,"2-5",HR_Analytics[[#This Row],[Total Working Years]]&lt;=10,"5-10",HR_Analytics[[#This Row],[Total Working Years]]&lt;=20,"10-20",HR_Analytics[[#This Row],[Total Working Years]]&lt;=40,"20-40")</f>
        <v>5-10</v>
      </c>
      <c r="AI1020" s="3">
        <v>2</v>
      </c>
      <c r="AJ1020" s="3">
        <v>2</v>
      </c>
      <c r="AK1020" s="9" t="str">
        <f>VLOOKUP(AJ1020,Mapping!$J$10:$K$13,2,0)</f>
        <v>Good</v>
      </c>
      <c r="AL1020" s="3">
        <v>10</v>
      </c>
      <c r="AM1020" s="3" t="str" cm="1">
        <f t="array" ref="AM1020">_xlfn.IFS(HR_Analytics[[#This Row],[Years At Company]]&lt;=2,"0-2",HR_Analytics[[#This Row],[Years At Company]]&lt;=5,"2-5",HR_Analytics[[#This Row],[Years At Company]]&lt;=10,"5-10",HR_Analytics[[#This Row],[Years At Company]]&lt;=20,"10-20",HR_Analytics[[#This Row],[Years At Company]]&lt;=40,"20-40")</f>
        <v>5-10</v>
      </c>
      <c r="AN1020" s="3">
        <v>4</v>
      </c>
      <c r="AO1020" s="3" t="str" cm="1">
        <f t="array" ref="AO1020">_xlfn.IFS(HR_Analytics[[#This Row],[Years In Current Role]]&lt;=2,"0-2",HR_Analytics[[#This Row],[Years In Current Role]]&lt;=5,"2-5",HR_Analytics[[#This Row],[Years In Current Role]]&lt;=10,"5-10",HR_Analytics[[#This Row],[Years In Current Role]]&lt;=15,"10-15",HR_Analytics[[#This Row],[Years In Current Role]]&gt;15,"Above 15")</f>
        <v>2-5</v>
      </c>
      <c r="AP1020" s="3">
        <v>1</v>
      </c>
      <c r="AQ1020" s="14" t="str" cm="1">
        <f t="array" ref="AQ1020">_xlfn.IFS(HR_Analytics[[#This Row],[Years Since Last Promotion]]&lt;=2,"0-2",HR_Analytics[[#This Row],[Years Since Last Promotion]]&lt;=5,"2-5",HR_Analytics[[#This Row],[Years Since Last Promotion]]&lt;=10,"5-10",HR_Analytics[[#This Row],[Years Since Last Promotion]]&lt;=15,"10-15")</f>
        <v>0-2</v>
      </c>
      <c r="AR1020" s="14">
        <v>8</v>
      </c>
      <c r="AS1020" s="3" t="str" cm="1">
        <f t="array" ref="AS10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21" spans="1:45" x14ac:dyDescent="0.25">
      <c r="A1021" s="12">
        <v>36</v>
      </c>
      <c r="B1021" s="12" t="str" cm="1">
        <f t="array" ref="B1021">_xlfn.IFS(HR_Analytics[[#This Row],[Age]]&lt;=30,"Below 30",HR_Analytics[[#This Row],[Age]]&lt;=40,"30-40",HR_Analytics[[#This Row],[Age]]&lt;=60,"40-60")</f>
        <v>30-40</v>
      </c>
      <c r="C1021" s="9" t="s">
        <v>17</v>
      </c>
      <c r="D1021" s="9" t="s">
        <v>11</v>
      </c>
      <c r="E1021" s="9" t="s">
        <v>12</v>
      </c>
      <c r="F1021" s="3">
        <v>16</v>
      </c>
      <c r="G1021" s="3" t="str" cm="1">
        <f t="array" ref="G1021">_xlfn.IFS(HR_Analytics[[#This Row],[Distance From Home]]&lt;=5,"1-5",HR_Analytics[[#This Row],[Distance From Home]]&lt;=10,"5-10",HR_Analytics[[#This Row],[Distance From Home]]&lt;=15,"10-15",HR_Analytics[[#This Row],[Distance From Home]]&lt;=20,"15-20",HR_Analytics[[#This Row],[Distance From Home]]&gt;20,"Above 20")</f>
        <v>15-20</v>
      </c>
      <c r="H1021" s="3">
        <v>4</v>
      </c>
      <c r="I1021" s="9" t="str">
        <f>VLOOKUP(H1021,Mapping!$J$2:$K$6,2,0)</f>
        <v>Masters</v>
      </c>
      <c r="J1021" s="9" t="s">
        <v>33</v>
      </c>
      <c r="K1021" s="3">
        <v>1436</v>
      </c>
      <c r="L1021" s="3">
        <v>3</v>
      </c>
      <c r="M1021" s="9" t="str">
        <f>VLOOKUP(L1021,Mapping!$A$2:$B$5,2,0)</f>
        <v>Neutral</v>
      </c>
      <c r="N1021" s="9" t="s">
        <v>14</v>
      </c>
      <c r="O1021" s="3">
        <v>2</v>
      </c>
      <c r="P1021" s="9" t="str">
        <f>VLOOKUP(O1021,Mapping!$A$9:$B$12,2,0)</f>
        <v>Medium</v>
      </c>
      <c r="Q1021" s="3">
        <v>2</v>
      </c>
      <c r="R1021" s="9" t="str">
        <f>VLOOKUP(Q1021,Mapping!$A$16:$B$20,2,0)</f>
        <v>Junior</v>
      </c>
      <c r="S1021" s="9" t="s">
        <v>15</v>
      </c>
      <c r="T1021" s="3">
        <v>1</v>
      </c>
      <c r="U1021" s="9" t="str">
        <f>VLOOKUP(T1021,Mapping!$E$9:$F$12,2,0)</f>
        <v>Very Dissatisfied</v>
      </c>
      <c r="V1021" s="9" t="s">
        <v>22</v>
      </c>
      <c r="W1021" s="5">
        <v>5647</v>
      </c>
      <c r="X1021" s="3">
        <v>4</v>
      </c>
      <c r="Y1021" s="9" t="s">
        <v>17</v>
      </c>
      <c r="Z1021" s="4">
        <v>13</v>
      </c>
      <c r="AA1021" s="24">
        <f>HR_Analytics[[#This Row],[Salary Hike]]/100</f>
        <v>0.13</v>
      </c>
      <c r="AB1021" s="3">
        <v>3</v>
      </c>
      <c r="AC1021" s="9" t="str">
        <f>VLOOKUP(AB1021,Mapping!$E$2:$F$3,2,0)</f>
        <v>Excellent</v>
      </c>
      <c r="AD1021" s="3">
        <v>1</v>
      </c>
      <c r="AE1021" s="9" t="str">
        <f>VLOOKUP(AD1021,Mapping!$E$16:$F$19,2,0)</f>
        <v>Very Dissatisfied</v>
      </c>
      <c r="AF1021" s="3">
        <v>2</v>
      </c>
      <c r="AG1021" s="3">
        <v>11</v>
      </c>
      <c r="AH1021" s="3" t="str" cm="1">
        <f t="array" ref="AH1021">_xlfn.IFS(HR_Analytics[[#This Row],[Total Working Years]]&lt;=2,"0-2",HR_Analytics[[#This Row],[Total Working Years]]&lt;=5,"2-5",HR_Analytics[[#This Row],[Total Working Years]]&lt;=10,"5-10",HR_Analytics[[#This Row],[Total Working Years]]&lt;=20,"10-20",HR_Analytics[[#This Row],[Total Working Years]]&lt;=40,"20-40")</f>
        <v>10-20</v>
      </c>
      <c r="AI1021" s="3">
        <v>3</v>
      </c>
      <c r="AJ1021" s="3">
        <v>2</v>
      </c>
      <c r="AK1021" s="9" t="str">
        <f>VLOOKUP(AJ1021,Mapping!$J$10:$K$13,2,0)</f>
        <v>Good</v>
      </c>
      <c r="AL1021" s="3">
        <v>3</v>
      </c>
      <c r="AM1021" s="3" t="str" cm="1">
        <f t="array" ref="AM1021">_xlfn.IFS(HR_Analytics[[#This Row],[Years At Company]]&lt;=2,"0-2",HR_Analytics[[#This Row],[Years At Company]]&lt;=5,"2-5",HR_Analytics[[#This Row],[Years At Company]]&lt;=10,"5-10",HR_Analytics[[#This Row],[Years At Company]]&lt;=20,"10-20",HR_Analytics[[#This Row],[Years At Company]]&lt;=40,"20-40")</f>
        <v>2-5</v>
      </c>
      <c r="AN1021" s="3">
        <v>2</v>
      </c>
      <c r="AO1021" s="3" t="str" cm="1">
        <f t="array" ref="AO1021">_xlfn.IFS(HR_Analytics[[#This Row],[Years In Current Role]]&lt;=2,"0-2",HR_Analytics[[#This Row],[Years In Current Role]]&lt;=5,"2-5",HR_Analytics[[#This Row],[Years In Current Role]]&lt;=10,"5-10",HR_Analytics[[#This Row],[Years In Current Role]]&lt;=15,"10-15",HR_Analytics[[#This Row],[Years In Current Role]]&gt;15,"Above 15")</f>
        <v>0-2</v>
      </c>
      <c r="AP1021" s="3">
        <v>0</v>
      </c>
      <c r="AQ1021" s="14" t="str" cm="1">
        <f t="array" ref="AQ1021">_xlfn.IFS(HR_Analytics[[#This Row],[Years Since Last Promotion]]&lt;=2,"0-2",HR_Analytics[[#This Row],[Years Since Last Promotion]]&lt;=5,"2-5",HR_Analytics[[#This Row],[Years Since Last Promotion]]&lt;=10,"5-10",HR_Analytics[[#This Row],[Years Since Last Promotion]]&lt;=15,"10-15")</f>
        <v>0-2</v>
      </c>
      <c r="AR1021" s="14">
        <v>2</v>
      </c>
      <c r="AS1021" s="3" t="str" cm="1">
        <f t="array" ref="AS10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22" spans="1:45" x14ac:dyDescent="0.25">
      <c r="A1022" s="12">
        <v>47</v>
      </c>
      <c r="B1022" s="12" t="str" cm="1">
        <f t="array" ref="B1022">_xlfn.IFS(HR_Analytics[[#This Row],[Age]]&lt;=30,"Below 30",HR_Analytics[[#This Row],[Age]]&lt;=40,"30-40",HR_Analytics[[#This Row],[Age]]&lt;=60,"40-60")</f>
        <v>40-60</v>
      </c>
      <c r="C1022" s="9" t="s">
        <v>17</v>
      </c>
      <c r="D1022" s="9" t="s">
        <v>11</v>
      </c>
      <c r="E1022" s="9" t="s">
        <v>19</v>
      </c>
      <c r="F1022" s="3">
        <v>1</v>
      </c>
      <c r="G1022" s="3" t="str" cm="1">
        <f t="array" ref="G1022">_xlfn.IFS(HR_Analytics[[#This Row],[Distance From Home]]&lt;=5,"1-5",HR_Analytics[[#This Row],[Distance From Home]]&lt;=10,"5-10",HR_Analytics[[#This Row],[Distance From Home]]&lt;=15,"10-15",HR_Analytics[[#This Row],[Distance From Home]]&lt;=20,"15-20",HR_Analytics[[#This Row],[Distance From Home]]&gt;20,"Above 20")</f>
        <v>1-5</v>
      </c>
      <c r="H1022" s="3">
        <v>3</v>
      </c>
      <c r="I1022" s="9" t="str">
        <f>VLOOKUP(H1022,Mapping!$J$2:$K$6,2,0)</f>
        <v>Bachelors</v>
      </c>
      <c r="J1022" s="9" t="s">
        <v>34</v>
      </c>
      <c r="K1022" s="3">
        <v>1438</v>
      </c>
      <c r="L1022" s="3">
        <v>1</v>
      </c>
      <c r="M1022" s="9" t="str">
        <f>VLOOKUP(L1022,Mapping!$A$2:$B$5,2,0)</f>
        <v>Very Dissatisfied</v>
      </c>
      <c r="N1022" s="9" t="s">
        <v>20</v>
      </c>
      <c r="O1022" s="3">
        <v>3</v>
      </c>
      <c r="P1022" s="9" t="str">
        <f>VLOOKUP(O1022,Mapping!$A$9:$B$12,2,0)</f>
        <v>High</v>
      </c>
      <c r="Q1022" s="3">
        <v>1</v>
      </c>
      <c r="R1022" s="9" t="str">
        <f>VLOOKUP(Q1022,Mapping!$A$16:$B$20,2,0)</f>
        <v>Entry Level</v>
      </c>
      <c r="S1022" s="9" t="s">
        <v>21</v>
      </c>
      <c r="T1022" s="3">
        <v>4</v>
      </c>
      <c r="U1022" s="9" t="str">
        <f>VLOOKUP(T1022,Mapping!$E$9:$F$12,2,0)</f>
        <v>Satisfied</v>
      </c>
      <c r="V1022" s="9" t="s">
        <v>22</v>
      </c>
      <c r="W1022" s="5">
        <v>3420</v>
      </c>
      <c r="X1022" s="3">
        <v>7</v>
      </c>
      <c r="Y1022" s="9" t="s">
        <v>17</v>
      </c>
      <c r="Z1022" s="4">
        <v>12</v>
      </c>
      <c r="AA1022" s="24">
        <f>HR_Analytics[[#This Row],[Salary Hike]]/100</f>
        <v>0.12</v>
      </c>
      <c r="AB1022" s="3">
        <v>3</v>
      </c>
      <c r="AC1022" s="9" t="str">
        <f>VLOOKUP(AB1022,Mapping!$E$2:$F$3,2,0)</f>
        <v>Excellent</v>
      </c>
      <c r="AD1022" s="3">
        <v>3</v>
      </c>
      <c r="AE1022" s="9" t="str">
        <f>VLOOKUP(AD1022,Mapping!$E$16:$F$19,2,0)</f>
        <v>Neutral</v>
      </c>
      <c r="AF1022" s="3">
        <v>1</v>
      </c>
      <c r="AG1022" s="3">
        <v>17</v>
      </c>
      <c r="AH1022" s="3" t="str" cm="1">
        <f t="array" ref="AH1022">_xlfn.IFS(HR_Analytics[[#This Row],[Total Working Years]]&lt;=2,"0-2",HR_Analytics[[#This Row],[Total Working Years]]&lt;=5,"2-5",HR_Analytics[[#This Row],[Total Working Years]]&lt;=10,"5-10",HR_Analytics[[#This Row],[Total Working Years]]&lt;=20,"10-20",HR_Analytics[[#This Row],[Total Working Years]]&lt;=40,"20-40")</f>
        <v>10-20</v>
      </c>
      <c r="AI1022" s="3">
        <v>2</v>
      </c>
      <c r="AJ1022" s="3">
        <v>2</v>
      </c>
      <c r="AK1022" s="9" t="str">
        <f>VLOOKUP(AJ1022,Mapping!$J$10:$K$13,2,0)</f>
        <v>Good</v>
      </c>
      <c r="AL1022" s="3">
        <v>6</v>
      </c>
      <c r="AM1022" s="3" t="str" cm="1">
        <f t="array" ref="AM1022">_xlfn.IFS(HR_Analytics[[#This Row],[Years At Company]]&lt;=2,"0-2",HR_Analytics[[#This Row],[Years At Company]]&lt;=5,"2-5",HR_Analytics[[#This Row],[Years At Company]]&lt;=10,"5-10",HR_Analytics[[#This Row],[Years At Company]]&lt;=20,"10-20",HR_Analytics[[#This Row],[Years At Company]]&lt;=40,"20-40")</f>
        <v>5-10</v>
      </c>
      <c r="AN1022" s="3">
        <v>5</v>
      </c>
      <c r="AO1022" s="3" t="str" cm="1">
        <f t="array" ref="AO1022">_xlfn.IFS(HR_Analytics[[#This Row],[Years In Current Role]]&lt;=2,"0-2",HR_Analytics[[#This Row],[Years In Current Role]]&lt;=5,"2-5",HR_Analytics[[#This Row],[Years In Current Role]]&lt;=10,"5-10",HR_Analytics[[#This Row],[Years In Current Role]]&lt;=15,"10-15",HR_Analytics[[#This Row],[Years In Current Role]]&gt;15,"Above 15")</f>
        <v>2-5</v>
      </c>
      <c r="AP1022" s="3">
        <v>1</v>
      </c>
      <c r="AQ1022" s="14" t="str" cm="1">
        <f t="array" ref="AQ1022">_xlfn.IFS(HR_Analytics[[#This Row],[Years Since Last Promotion]]&lt;=2,"0-2",HR_Analytics[[#This Row],[Years Since Last Promotion]]&lt;=5,"2-5",HR_Analytics[[#This Row],[Years Since Last Promotion]]&lt;=10,"5-10",HR_Analytics[[#This Row],[Years Since Last Promotion]]&lt;=15,"10-15")</f>
        <v>0-2</v>
      </c>
      <c r="AR1022" s="14">
        <v>2</v>
      </c>
      <c r="AS1022" s="3" t="str" cm="1">
        <f t="array" ref="AS10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23" spans="1:45" x14ac:dyDescent="0.25">
      <c r="A1023" s="12">
        <v>25</v>
      </c>
      <c r="B1023" s="12" t="str" cm="1">
        <f t="array" ref="B1023">_xlfn.IFS(HR_Analytics[[#This Row],[Age]]&lt;=30,"Below 30",HR_Analytics[[#This Row],[Age]]&lt;=40,"30-40",HR_Analytics[[#This Row],[Age]]&lt;=60,"40-60")</f>
        <v>Below 30</v>
      </c>
      <c r="C1023" s="9" t="s">
        <v>10</v>
      </c>
      <c r="D1023" s="9" t="s">
        <v>11</v>
      </c>
      <c r="E1023" s="9" t="s">
        <v>12</v>
      </c>
      <c r="F1023" s="3">
        <v>9</v>
      </c>
      <c r="G1023" s="3" t="str" cm="1">
        <f t="array" ref="G1023">_xlfn.IFS(HR_Analytics[[#This Row],[Distance From Home]]&lt;=5,"1-5",HR_Analytics[[#This Row],[Distance From Home]]&lt;=10,"5-10",HR_Analytics[[#This Row],[Distance From Home]]&lt;=15,"10-15",HR_Analytics[[#This Row],[Distance From Home]]&lt;=20,"15-20",HR_Analytics[[#This Row],[Distance From Home]]&gt;20,"Above 20")</f>
        <v>5-10</v>
      </c>
      <c r="H1023" s="3">
        <v>2</v>
      </c>
      <c r="I1023" s="9" t="str">
        <f>VLOOKUP(H1023,Mapping!$J$2:$K$6,2,0)</f>
        <v>College</v>
      </c>
      <c r="J1023" s="9" t="s">
        <v>13</v>
      </c>
      <c r="K1023" s="3">
        <v>1439</v>
      </c>
      <c r="L1023" s="3">
        <v>1</v>
      </c>
      <c r="M1023" s="9" t="str">
        <f>VLOOKUP(L1023,Mapping!$A$2:$B$5,2,0)</f>
        <v>Very Dissatisfied</v>
      </c>
      <c r="N1023" s="9" t="s">
        <v>20</v>
      </c>
      <c r="O1023" s="3">
        <v>2</v>
      </c>
      <c r="P1023" s="9" t="str">
        <f>VLOOKUP(O1023,Mapping!$A$9:$B$12,2,0)</f>
        <v>Medium</v>
      </c>
      <c r="Q1023" s="3">
        <v>1</v>
      </c>
      <c r="R1023" s="9" t="str">
        <f>VLOOKUP(Q1023,Mapping!$A$16:$B$20,2,0)</f>
        <v>Entry Level</v>
      </c>
      <c r="S1023" s="9" t="s">
        <v>31</v>
      </c>
      <c r="T1023" s="3">
        <v>1</v>
      </c>
      <c r="U1023" s="9" t="str">
        <f>VLOOKUP(T1023,Mapping!$E$9:$F$12,2,0)</f>
        <v>Very Dissatisfied</v>
      </c>
      <c r="V1023" s="9" t="s">
        <v>22</v>
      </c>
      <c r="W1023" s="5">
        <v>4400</v>
      </c>
      <c r="X1023" s="3">
        <v>3</v>
      </c>
      <c r="Y1023" s="9" t="s">
        <v>17</v>
      </c>
      <c r="Z1023" s="4">
        <v>12</v>
      </c>
      <c r="AA1023" s="24">
        <f>HR_Analytics[[#This Row],[Salary Hike]]/100</f>
        <v>0.12</v>
      </c>
      <c r="AB1023" s="3">
        <v>3</v>
      </c>
      <c r="AC1023" s="9" t="str">
        <f>VLOOKUP(AB1023,Mapping!$E$2:$F$3,2,0)</f>
        <v>Excellent</v>
      </c>
      <c r="AD1023" s="3">
        <v>1</v>
      </c>
      <c r="AE1023" s="9" t="str">
        <f>VLOOKUP(AD1023,Mapping!$E$16:$F$19,2,0)</f>
        <v>Very Dissatisfied</v>
      </c>
      <c r="AF1023" s="3">
        <v>0</v>
      </c>
      <c r="AG1023" s="3">
        <v>6</v>
      </c>
      <c r="AH1023" s="3" t="str" cm="1">
        <f t="array" ref="AH1023">_xlfn.IFS(HR_Analytics[[#This Row],[Total Working Years]]&lt;=2,"0-2",HR_Analytics[[#This Row],[Total Working Years]]&lt;=5,"2-5",HR_Analytics[[#This Row],[Total Working Years]]&lt;=10,"5-10",HR_Analytics[[#This Row],[Total Working Years]]&lt;=20,"10-20",HR_Analytics[[#This Row],[Total Working Years]]&lt;=40,"20-40")</f>
        <v>5-10</v>
      </c>
      <c r="AI1023" s="3">
        <v>2</v>
      </c>
      <c r="AJ1023" s="3">
        <v>3</v>
      </c>
      <c r="AK1023" s="9" t="str">
        <f>VLOOKUP(AJ1023,Mapping!$J$10:$K$13,2,0)</f>
        <v>Better</v>
      </c>
      <c r="AL1023" s="3">
        <v>3</v>
      </c>
      <c r="AM1023" s="3" t="str" cm="1">
        <f t="array" ref="AM1023">_xlfn.IFS(HR_Analytics[[#This Row],[Years At Company]]&lt;=2,"0-2",HR_Analytics[[#This Row],[Years At Company]]&lt;=5,"2-5",HR_Analytics[[#This Row],[Years At Company]]&lt;=10,"5-10",HR_Analytics[[#This Row],[Years At Company]]&lt;=20,"10-20",HR_Analytics[[#This Row],[Years At Company]]&lt;=40,"20-40")</f>
        <v>2-5</v>
      </c>
      <c r="AN1023" s="3">
        <v>2</v>
      </c>
      <c r="AO1023" s="3" t="str" cm="1">
        <f t="array" ref="AO1023">_xlfn.IFS(HR_Analytics[[#This Row],[Years In Current Role]]&lt;=2,"0-2",HR_Analytics[[#This Row],[Years In Current Role]]&lt;=5,"2-5",HR_Analytics[[#This Row],[Years In Current Role]]&lt;=10,"5-10",HR_Analytics[[#This Row],[Years In Current Role]]&lt;=15,"10-15",HR_Analytics[[#This Row],[Years In Current Role]]&gt;15,"Above 15")</f>
        <v>0-2</v>
      </c>
      <c r="AP1023" s="3">
        <v>2</v>
      </c>
      <c r="AQ1023" s="14" t="str" cm="1">
        <f t="array" ref="AQ1023">_xlfn.IFS(HR_Analytics[[#This Row],[Years Since Last Promotion]]&lt;=2,"0-2",HR_Analytics[[#This Row],[Years Since Last Promotion]]&lt;=5,"2-5",HR_Analytics[[#This Row],[Years Since Last Promotion]]&lt;=10,"5-10",HR_Analytics[[#This Row],[Years Since Last Promotion]]&lt;=15,"10-15")</f>
        <v>0-2</v>
      </c>
      <c r="AR1023" s="14">
        <v>2</v>
      </c>
      <c r="AS1023" s="3" t="str" cm="1">
        <f t="array" ref="AS10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24" spans="1:45" x14ac:dyDescent="0.25">
      <c r="A1024" s="12">
        <v>37</v>
      </c>
      <c r="B1024" s="12" t="str" cm="1">
        <f t="array" ref="B1024">_xlfn.IFS(HR_Analytics[[#This Row],[Age]]&lt;=30,"Below 30",HR_Analytics[[#This Row],[Age]]&lt;=40,"30-40",HR_Analytics[[#This Row],[Age]]&lt;=60,"40-60")</f>
        <v>30-40</v>
      </c>
      <c r="C1024" s="9" t="s">
        <v>17</v>
      </c>
      <c r="D1024" s="9" t="s">
        <v>29</v>
      </c>
      <c r="E1024" s="9" t="s">
        <v>19</v>
      </c>
      <c r="F1024" s="3">
        <v>5</v>
      </c>
      <c r="G1024" s="3" t="str" cm="1">
        <f t="array" ref="G1024">_xlfn.IFS(HR_Analytics[[#This Row],[Distance From Home]]&lt;=5,"1-5",HR_Analytics[[#This Row],[Distance From Home]]&lt;=10,"5-10",HR_Analytics[[#This Row],[Distance From Home]]&lt;=15,"10-15",HR_Analytics[[#This Row],[Distance From Home]]&lt;=20,"15-20",HR_Analytics[[#This Row],[Distance From Home]]&gt;20,"Above 20")</f>
        <v>1-5</v>
      </c>
      <c r="H1024" s="3">
        <v>2</v>
      </c>
      <c r="I1024" s="9" t="str">
        <f>VLOOKUP(H1024,Mapping!$J$2:$K$6,2,0)</f>
        <v>College</v>
      </c>
      <c r="J1024" s="9" t="s">
        <v>34</v>
      </c>
      <c r="K1024" s="3">
        <v>1440</v>
      </c>
      <c r="L1024" s="3">
        <v>3</v>
      </c>
      <c r="M1024" s="9" t="str">
        <f>VLOOKUP(L1024,Mapping!$A$2:$B$5,2,0)</f>
        <v>Neutral</v>
      </c>
      <c r="N1024" s="9" t="s">
        <v>20</v>
      </c>
      <c r="O1024" s="3">
        <v>4</v>
      </c>
      <c r="P1024" s="9" t="str">
        <f>VLOOKUP(O1024,Mapping!$A$9:$B$12,2,0)</f>
        <v>Very High</v>
      </c>
      <c r="Q1024" s="3">
        <v>1</v>
      </c>
      <c r="R1024" s="9" t="str">
        <f>VLOOKUP(Q1024,Mapping!$A$16:$B$20,2,0)</f>
        <v>Entry Level</v>
      </c>
      <c r="S1024" s="9" t="s">
        <v>24</v>
      </c>
      <c r="T1024" s="3">
        <v>3</v>
      </c>
      <c r="U1024" s="9" t="str">
        <f>VLOOKUP(T1024,Mapping!$E$9:$F$12,2,0)</f>
        <v>Neutral</v>
      </c>
      <c r="V1024" s="9" t="s">
        <v>16</v>
      </c>
      <c r="W1024" s="5">
        <v>3500</v>
      </c>
      <c r="X1024" s="3">
        <v>0</v>
      </c>
      <c r="Y1024" s="9" t="s">
        <v>17</v>
      </c>
      <c r="Z1024" s="4">
        <v>14</v>
      </c>
      <c r="AA1024" s="24">
        <f>HR_Analytics[[#This Row],[Salary Hike]]/100</f>
        <v>0.14000000000000001</v>
      </c>
      <c r="AB1024" s="3">
        <v>3</v>
      </c>
      <c r="AC1024" s="9" t="str">
        <f>VLOOKUP(AB1024,Mapping!$E$2:$F$3,2,0)</f>
        <v>Excellent</v>
      </c>
      <c r="AD1024" s="3">
        <v>1</v>
      </c>
      <c r="AE1024" s="9" t="str">
        <f>VLOOKUP(AD1024,Mapping!$E$16:$F$19,2,0)</f>
        <v>Very Dissatisfied</v>
      </c>
      <c r="AF1024" s="3">
        <v>0</v>
      </c>
      <c r="AG1024" s="3">
        <v>7</v>
      </c>
      <c r="AH1024" s="3" t="str" cm="1">
        <f t="array" ref="AH1024">_xlfn.IFS(HR_Analytics[[#This Row],[Total Working Years]]&lt;=2,"0-2",HR_Analytics[[#This Row],[Total Working Years]]&lt;=5,"2-5",HR_Analytics[[#This Row],[Total Working Years]]&lt;=10,"5-10",HR_Analytics[[#This Row],[Total Working Years]]&lt;=20,"10-20",HR_Analytics[[#This Row],[Total Working Years]]&lt;=40,"20-40")</f>
        <v>5-10</v>
      </c>
      <c r="AI1024" s="3">
        <v>2</v>
      </c>
      <c r="AJ1024" s="3">
        <v>1</v>
      </c>
      <c r="AK1024" s="9" t="str">
        <f>VLOOKUP(AJ1024,Mapping!$J$10:$K$13,2,0)</f>
        <v>Bad</v>
      </c>
      <c r="AL1024" s="3">
        <v>6</v>
      </c>
      <c r="AM1024" s="3" t="str" cm="1">
        <f t="array" ref="AM1024">_xlfn.IFS(HR_Analytics[[#This Row],[Years At Company]]&lt;=2,"0-2",HR_Analytics[[#This Row],[Years At Company]]&lt;=5,"2-5",HR_Analytics[[#This Row],[Years At Company]]&lt;=10,"5-10",HR_Analytics[[#This Row],[Years At Company]]&lt;=20,"10-20",HR_Analytics[[#This Row],[Years At Company]]&lt;=40,"20-40")</f>
        <v>5-10</v>
      </c>
      <c r="AN1024" s="3">
        <v>5</v>
      </c>
      <c r="AO1024" s="3" t="str" cm="1">
        <f t="array" ref="AO1024">_xlfn.IFS(HR_Analytics[[#This Row],[Years In Current Role]]&lt;=2,"0-2",HR_Analytics[[#This Row],[Years In Current Role]]&lt;=5,"2-5",HR_Analytics[[#This Row],[Years In Current Role]]&lt;=10,"5-10",HR_Analytics[[#This Row],[Years In Current Role]]&lt;=15,"10-15",HR_Analytics[[#This Row],[Years In Current Role]]&gt;15,"Above 15")</f>
        <v>2-5</v>
      </c>
      <c r="AP1024" s="3">
        <v>1</v>
      </c>
      <c r="AQ1024" s="14" t="str" cm="1">
        <f t="array" ref="AQ1024">_xlfn.IFS(HR_Analytics[[#This Row],[Years Since Last Promotion]]&lt;=2,"0-2",HR_Analytics[[#This Row],[Years Since Last Promotion]]&lt;=5,"2-5",HR_Analytics[[#This Row],[Years Since Last Promotion]]&lt;=10,"5-10",HR_Analytics[[#This Row],[Years Since Last Promotion]]&lt;=15,"10-15")</f>
        <v>0-2</v>
      </c>
      <c r="AR1024" s="14">
        <v>3</v>
      </c>
      <c r="AS1024" s="3" t="str" cm="1">
        <f t="array" ref="AS10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25" spans="1:45" x14ac:dyDescent="0.25">
      <c r="A1025" s="12">
        <v>56</v>
      </c>
      <c r="B1025" s="12" t="str" cm="1">
        <f t="array" ref="B1025">_xlfn.IFS(HR_Analytics[[#This Row],[Age]]&lt;=30,"Below 30",HR_Analytics[[#This Row],[Age]]&lt;=40,"30-40",HR_Analytics[[#This Row],[Age]]&lt;=60,"40-60")</f>
        <v>40-60</v>
      </c>
      <c r="C1025" s="9" t="s">
        <v>17</v>
      </c>
      <c r="D1025" s="9" t="s">
        <v>11</v>
      </c>
      <c r="E1025" s="9" t="s">
        <v>19</v>
      </c>
      <c r="F1025" s="3">
        <v>1</v>
      </c>
      <c r="G1025" s="3" t="str" cm="1">
        <f t="array" ref="G1025">_xlfn.IFS(HR_Analytics[[#This Row],[Distance From Home]]&lt;=5,"1-5",HR_Analytics[[#This Row],[Distance From Home]]&lt;=10,"5-10",HR_Analytics[[#This Row],[Distance From Home]]&lt;=15,"10-15",HR_Analytics[[#This Row],[Distance From Home]]&lt;=20,"15-20",HR_Analytics[[#This Row],[Distance From Home]]&gt;20,"Above 20")</f>
        <v>1-5</v>
      </c>
      <c r="H1025" s="3">
        <v>2</v>
      </c>
      <c r="I1025" s="9" t="str">
        <f>VLOOKUP(H1025,Mapping!$J$2:$K$6,2,0)</f>
        <v>College</v>
      </c>
      <c r="J1025" s="9" t="s">
        <v>13</v>
      </c>
      <c r="K1025" s="3">
        <v>1441</v>
      </c>
      <c r="L1025" s="3">
        <v>1</v>
      </c>
      <c r="M1025" s="9" t="str">
        <f>VLOOKUP(L1025,Mapping!$A$2:$B$5,2,0)</f>
        <v>Very Dissatisfied</v>
      </c>
      <c r="N1025" s="9" t="s">
        <v>14</v>
      </c>
      <c r="O1025" s="3">
        <v>3</v>
      </c>
      <c r="P1025" s="9" t="str">
        <f>VLOOKUP(O1025,Mapping!$A$9:$B$12,2,0)</f>
        <v>High</v>
      </c>
      <c r="Q1025" s="3">
        <v>1</v>
      </c>
      <c r="R1025" s="9" t="str">
        <f>VLOOKUP(Q1025,Mapping!$A$16:$B$20,2,0)</f>
        <v>Entry Level</v>
      </c>
      <c r="S1025" s="9" t="s">
        <v>21</v>
      </c>
      <c r="T1025" s="3">
        <v>1</v>
      </c>
      <c r="U1025" s="9" t="str">
        <f>VLOOKUP(T1025,Mapping!$E$9:$F$12,2,0)</f>
        <v>Very Dissatisfied</v>
      </c>
      <c r="V1025" s="9" t="s">
        <v>22</v>
      </c>
      <c r="W1025" s="5">
        <v>2066</v>
      </c>
      <c r="X1025" s="3">
        <v>2</v>
      </c>
      <c r="Y1025" s="9" t="s">
        <v>17</v>
      </c>
      <c r="Z1025" s="4">
        <v>22</v>
      </c>
      <c r="AA1025" s="24">
        <f>HR_Analytics[[#This Row],[Salary Hike]]/100</f>
        <v>0.22</v>
      </c>
      <c r="AB1025" s="3">
        <v>4</v>
      </c>
      <c r="AC1025" s="9" t="str">
        <f>VLOOKUP(AB1025,Mapping!$E$2:$F$3,2,0)</f>
        <v>Outstanding</v>
      </c>
      <c r="AD1025" s="3">
        <v>4</v>
      </c>
      <c r="AE1025" s="9" t="str">
        <f>VLOOKUP(AD1025,Mapping!$E$16:$F$19,2,0)</f>
        <v>Satisfied</v>
      </c>
      <c r="AF1025" s="3">
        <v>1</v>
      </c>
      <c r="AG1025" s="3">
        <v>5</v>
      </c>
      <c r="AH1025" s="3" t="str" cm="1">
        <f t="array" ref="AH1025">_xlfn.IFS(HR_Analytics[[#This Row],[Total Working Years]]&lt;=2,"0-2",HR_Analytics[[#This Row],[Total Working Years]]&lt;=5,"2-5",HR_Analytics[[#This Row],[Total Working Years]]&lt;=10,"5-10",HR_Analytics[[#This Row],[Total Working Years]]&lt;=20,"10-20",HR_Analytics[[#This Row],[Total Working Years]]&lt;=40,"20-40")</f>
        <v>2-5</v>
      </c>
      <c r="AI1025" s="3">
        <v>3</v>
      </c>
      <c r="AJ1025" s="3">
        <v>4</v>
      </c>
      <c r="AK1025" s="9" t="str">
        <f>VLOOKUP(AJ1025,Mapping!$J$10:$K$13,2,0)</f>
        <v>Best</v>
      </c>
      <c r="AL1025" s="3">
        <v>3</v>
      </c>
      <c r="AM1025" s="3" t="str" cm="1">
        <f t="array" ref="AM1025">_xlfn.IFS(HR_Analytics[[#This Row],[Years At Company]]&lt;=2,"0-2",HR_Analytics[[#This Row],[Years At Company]]&lt;=5,"2-5",HR_Analytics[[#This Row],[Years At Company]]&lt;=10,"5-10",HR_Analytics[[#This Row],[Years At Company]]&lt;=20,"10-20",HR_Analytics[[#This Row],[Years At Company]]&lt;=40,"20-40")</f>
        <v>2-5</v>
      </c>
      <c r="AN1025" s="3">
        <v>2</v>
      </c>
      <c r="AO1025" s="3" t="str" cm="1">
        <f t="array" ref="AO1025">_xlfn.IFS(HR_Analytics[[#This Row],[Years In Current Role]]&lt;=2,"0-2",HR_Analytics[[#This Row],[Years In Current Role]]&lt;=5,"2-5",HR_Analytics[[#This Row],[Years In Current Role]]&lt;=10,"5-10",HR_Analytics[[#This Row],[Years In Current Role]]&lt;=15,"10-15",HR_Analytics[[#This Row],[Years In Current Role]]&gt;15,"Above 15")</f>
        <v>0-2</v>
      </c>
      <c r="AP1025" s="3">
        <v>1</v>
      </c>
      <c r="AQ1025" s="14" t="str" cm="1">
        <f t="array" ref="AQ1025">_xlfn.IFS(HR_Analytics[[#This Row],[Years Since Last Promotion]]&lt;=2,"0-2",HR_Analytics[[#This Row],[Years Since Last Promotion]]&lt;=5,"2-5",HR_Analytics[[#This Row],[Years Since Last Promotion]]&lt;=10,"5-10",HR_Analytics[[#This Row],[Years Since Last Promotion]]&lt;=15,"10-15")</f>
        <v>0-2</v>
      </c>
      <c r="AR1025" s="14">
        <v>0</v>
      </c>
      <c r="AS1025" s="3" t="str" cm="1">
        <f t="array" ref="AS10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26" spans="1:45" x14ac:dyDescent="0.25">
      <c r="A1026" s="12">
        <v>47</v>
      </c>
      <c r="B1026" s="12" t="str" cm="1">
        <f t="array" ref="B1026">_xlfn.IFS(HR_Analytics[[#This Row],[Age]]&lt;=30,"Below 30",HR_Analytics[[#This Row],[Age]]&lt;=40,"30-40",HR_Analytics[[#This Row],[Age]]&lt;=60,"40-60")</f>
        <v>40-60</v>
      </c>
      <c r="C1026" s="9" t="s">
        <v>17</v>
      </c>
      <c r="D1026" s="9" t="s">
        <v>11</v>
      </c>
      <c r="E1026" s="9" t="s">
        <v>19</v>
      </c>
      <c r="F1026" s="3">
        <v>2</v>
      </c>
      <c r="G1026" s="3" t="str" cm="1">
        <f t="array" ref="G1026">_xlfn.IFS(HR_Analytics[[#This Row],[Distance From Home]]&lt;=5,"1-5",HR_Analytics[[#This Row],[Distance From Home]]&lt;=10,"5-10",HR_Analytics[[#This Row],[Distance From Home]]&lt;=15,"10-15",HR_Analytics[[#This Row],[Distance From Home]]&lt;=20,"15-20",HR_Analytics[[#This Row],[Distance From Home]]&gt;20,"Above 20")</f>
        <v>1-5</v>
      </c>
      <c r="H1026" s="3">
        <v>4</v>
      </c>
      <c r="I1026" s="9" t="str">
        <f>VLOOKUP(H1026,Mapping!$J$2:$K$6,2,0)</f>
        <v>Masters</v>
      </c>
      <c r="J1026" s="9" t="s">
        <v>25</v>
      </c>
      <c r="K1026" s="3">
        <v>1443</v>
      </c>
      <c r="L1026" s="3">
        <v>1</v>
      </c>
      <c r="M1026" s="9" t="str">
        <f>VLOOKUP(L1026,Mapping!$A$2:$B$5,2,0)</f>
        <v>Very Dissatisfied</v>
      </c>
      <c r="N1026" s="9" t="s">
        <v>14</v>
      </c>
      <c r="O1026" s="3">
        <v>3</v>
      </c>
      <c r="P1026" s="9" t="str">
        <f>VLOOKUP(O1026,Mapping!$A$9:$B$12,2,0)</f>
        <v>High</v>
      </c>
      <c r="Q1026" s="3">
        <v>4</v>
      </c>
      <c r="R1026" s="9" t="str">
        <f>VLOOKUP(Q1026,Mapping!$A$16:$B$20,2,0)</f>
        <v>Senior</v>
      </c>
      <c r="S1026" s="9" t="s">
        <v>32</v>
      </c>
      <c r="T1026" s="3">
        <v>3</v>
      </c>
      <c r="U1026" s="9" t="str">
        <f>VLOOKUP(T1026,Mapping!$E$9:$F$12,2,0)</f>
        <v>Neutral</v>
      </c>
      <c r="V1026" s="9" t="s">
        <v>22</v>
      </c>
      <c r="W1026" s="5">
        <v>17169</v>
      </c>
      <c r="X1026" s="3">
        <v>3</v>
      </c>
      <c r="Y1026" s="9" t="s">
        <v>17</v>
      </c>
      <c r="Z1026" s="4">
        <v>19</v>
      </c>
      <c r="AA1026" s="24">
        <f>HR_Analytics[[#This Row],[Salary Hike]]/100</f>
        <v>0.19</v>
      </c>
      <c r="AB1026" s="3">
        <v>3</v>
      </c>
      <c r="AC1026" s="9" t="str">
        <f>VLOOKUP(AB1026,Mapping!$E$2:$F$3,2,0)</f>
        <v>Excellent</v>
      </c>
      <c r="AD1026" s="3">
        <v>2</v>
      </c>
      <c r="AE1026" s="9" t="str">
        <f>VLOOKUP(AD1026,Mapping!$E$16:$F$19,2,0)</f>
        <v>Dissatisfied</v>
      </c>
      <c r="AF1026" s="3">
        <v>2</v>
      </c>
      <c r="AG1026" s="3">
        <v>26</v>
      </c>
      <c r="AH1026" s="3" t="str" cm="1">
        <f t="array" ref="AH1026">_xlfn.IFS(HR_Analytics[[#This Row],[Total Working Years]]&lt;=2,"0-2",HR_Analytics[[#This Row],[Total Working Years]]&lt;=5,"2-5",HR_Analytics[[#This Row],[Total Working Years]]&lt;=10,"5-10",HR_Analytics[[#This Row],[Total Working Years]]&lt;=20,"10-20",HR_Analytics[[#This Row],[Total Working Years]]&lt;=40,"20-40")</f>
        <v>20-40</v>
      </c>
      <c r="AI1026" s="3">
        <v>2</v>
      </c>
      <c r="AJ1026" s="3">
        <v>4</v>
      </c>
      <c r="AK1026" s="9" t="str">
        <f>VLOOKUP(AJ1026,Mapping!$J$10:$K$13,2,0)</f>
        <v>Best</v>
      </c>
      <c r="AL1026" s="3">
        <v>20</v>
      </c>
      <c r="AM1026" s="3" t="str" cm="1">
        <f t="array" ref="AM1026">_xlfn.IFS(HR_Analytics[[#This Row],[Years At Company]]&lt;=2,"0-2",HR_Analytics[[#This Row],[Years At Company]]&lt;=5,"2-5",HR_Analytics[[#This Row],[Years At Company]]&lt;=10,"5-10",HR_Analytics[[#This Row],[Years At Company]]&lt;=20,"10-20",HR_Analytics[[#This Row],[Years At Company]]&lt;=40,"20-40")</f>
        <v>10-20</v>
      </c>
      <c r="AN1026" s="3">
        <v>17</v>
      </c>
      <c r="AO1026" s="3" t="str" cm="1">
        <f t="array" ref="AO1026">_xlfn.IFS(HR_Analytics[[#This Row],[Years In Current Role]]&lt;=2,"0-2",HR_Analytics[[#This Row],[Years In Current Role]]&lt;=5,"2-5",HR_Analytics[[#This Row],[Years In Current Role]]&lt;=10,"5-10",HR_Analytics[[#This Row],[Years In Current Role]]&lt;=15,"10-15",HR_Analytics[[#This Row],[Years In Current Role]]&gt;15,"Above 15")</f>
        <v>Above 15</v>
      </c>
      <c r="AP1026" s="3">
        <v>5</v>
      </c>
      <c r="AQ1026" s="14" t="str" cm="1">
        <f t="array" ref="AQ1026">_xlfn.IFS(HR_Analytics[[#This Row],[Years Since Last Promotion]]&lt;=2,"0-2",HR_Analytics[[#This Row],[Years Since Last Promotion]]&lt;=5,"2-5",HR_Analytics[[#This Row],[Years Since Last Promotion]]&lt;=10,"5-10",HR_Analytics[[#This Row],[Years Since Last Promotion]]&lt;=15,"10-15")</f>
        <v>2-5</v>
      </c>
      <c r="AR1026" s="14">
        <v>6</v>
      </c>
      <c r="AS1026" s="3" t="str" cm="1">
        <f t="array" ref="AS10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27" spans="1:45" x14ac:dyDescent="0.25">
      <c r="A1027" s="12">
        <v>24</v>
      </c>
      <c r="B1027" s="12" t="str" cm="1">
        <f t="array" ref="B1027">_xlfn.IFS(HR_Analytics[[#This Row],[Age]]&lt;=30,"Below 30",HR_Analytics[[#This Row],[Age]]&lt;=40,"30-40",HR_Analytics[[#This Row],[Age]]&lt;=60,"40-60")</f>
        <v>Below 30</v>
      </c>
      <c r="C1027" s="9" t="s">
        <v>17</v>
      </c>
      <c r="D1027" s="9" t="s">
        <v>11</v>
      </c>
      <c r="E1027" s="9" t="s">
        <v>12</v>
      </c>
      <c r="F1027" s="3">
        <v>4</v>
      </c>
      <c r="G1027" s="3" t="str" cm="1">
        <f t="array" ref="G1027">_xlfn.IFS(HR_Analytics[[#This Row],[Distance From Home]]&lt;=5,"1-5",HR_Analytics[[#This Row],[Distance From Home]]&lt;=10,"5-10",HR_Analytics[[#This Row],[Distance From Home]]&lt;=15,"10-15",HR_Analytics[[#This Row],[Distance From Home]]&lt;=20,"15-20",HR_Analytics[[#This Row],[Distance From Home]]&gt;20,"Above 20")</f>
        <v>1-5</v>
      </c>
      <c r="H1027" s="3">
        <v>1</v>
      </c>
      <c r="I1027" s="9" t="str">
        <f>VLOOKUP(H1027,Mapping!$J$2:$K$6,2,0)</f>
        <v>Below College</v>
      </c>
      <c r="J1027" s="9" t="s">
        <v>25</v>
      </c>
      <c r="K1027" s="3">
        <v>1445</v>
      </c>
      <c r="L1027" s="3">
        <v>4</v>
      </c>
      <c r="M1027" s="9" t="str">
        <f>VLOOKUP(L1027,Mapping!$A$2:$B$5,2,0)</f>
        <v>Satisfied</v>
      </c>
      <c r="N1027" s="9" t="s">
        <v>14</v>
      </c>
      <c r="O1027" s="3">
        <v>3</v>
      </c>
      <c r="P1027" s="9" t="str">
        <f>VLOOKUP(O1027,Mapping!$A$9:$B$12,2,0)</f>
        <v>High</v>
      </c>
      <c r="Q1027" s="3">
        <v>2</v>
      </c>
      <c r="R1027" s="9" t="str">
        <f>VLOOKUP(Q1027,Mapping!$A$16:$B$20,2,0)</f>
        <v>Junior</v>
      </c>
      <c r="S1027" s="9" t="s">
        <v>15</v>
      </c>
      <c r="T1027" s="3">
        <v>3</v>
      </c>
      <c r="U1027" s="9" t="str">
        <f>VLOOKUP(T1027,Mapping!$E$9:$F$12,2,0)</f>
        <v>Neutral</v>
      </c>
      <c r="V1027" s="9" t="s">
        <v>22</v>
      </c>
      <c r="W1027" s="5">
        <v>4162</v>
      </c>
      <c r="X1027" s="3">
        <v>1</v>
      </c>
      <c r="Y1027" s="9" t="s">
        <v>10</v>
      </c>
      <c r="Z1027" s="4">
        <v>12</v>
      </c>
      <c r="AA1027" s="24">
        <f>HR_Analytics[[#This Row],[Salary Hike]]/100</f>
        <v>0.12</v>
      </c>
      <c r="AB1027" s="3">
        <v>3</v>
      </c>
      <c r="AC1027" s="9" t="str">
        <f>VLOOKUP(AB1027,Mapping!$E$2:$F$3,2,0)</f>
        <v>Excellent</v>
      </c>
      <c r="AD1027" s="3">
        <v>3</v>
      </c>
      <c r="AE1027" s="9" t="str">
        <f>VLOOKUP(AD1027,Mapping!$E$16:$F$19,2,0)</f>
        <v>Neutral</v>
      </c>
      <c r="AF1027" s="3">
        <v>2</v>
      </c>
      <c r="AG1027" s="3">
        <v>5</v>
      </c>
      <c r="AH1027" s="3" t="str" cm="1">
        <f t="array" ref="AH1027">_xlfn.IFS(HR_Analytics[[#This Row],[Total Working Years]]&lt;=2,"0-2",HR_Analytics[[#This Row],[Total Working Years]]&lt;=5,"2-5",HR_Analytics[[#This Row],[Total Working Years]]&lt;=10,"5-10",HR_Analytics[[#This Row],[Total Working Years]]&lt;=20,"10-20",HR_Analytics[[#This Row],[Total Working Years]]&lt;=40,"20-40")</f>
        <v>2-5</v>
      </c>
      <c r="AI1027" s="3">
        <v>3</v>
      </c>
      <c r="AJ1027" s="3">
        <v>3</v>
      </c>
      <c r="AK1027" s="9" t="str">
        <f>VLOOKUP(AJ1027,Mapping!$J$10:$K$13,2,0)</f>
        <v>Better</v>
      </c>
      <c r="AL1027" s="3">
        <v>5</v>
      </c>
      <c r="AM1027" s="3" t="str" cm="1">
        <f t="array" ref="AM1027">_xlfn.IFS(HR_Analytics[[#This Row],[Years At Company]]&lt;=2,"0-2",HR_Analytics[[#This Row],[Years At Company]]&lt;=5,"2-5",HR_Analytics[[#This Row],[Years At Company]]&lt;=10,"5-10",HR_Analytics[[#This Row],[Years At Company]]&lt;=20,"10-20",HR_Analytics[[#This Row],[Years At Company]]&lt;=40,"20-40")</f>
        <v>2-5</v>
      </c>
      <c r="AN1027" s="3">
        <v>4</v>
      </c>
      <c r="AO1027" s="3" t="str" cm="1">
        <f t="array" ref="AO1027">_xlfn.IFS(HR_Analytics[[#This Row],[Years In Current Role]]&lt;=2,"0-2",HR_Analytics[[#This Row],[Years In Current Role]]&lt;=5,"2-5",HR_Analytics[[#This Row],[Years In Current Role]]&lt;=10,"5-10",HR_Analytics[[#This Row],[Years In Current Role]]&lt;=15,"10-15",HR_Analytics[[#This Row],[Years In Current Role]]&gt;15,"Above 15")</f>
        <v>2-5</v>
      </c>
      <c r="AP1027" s="3">
        <v>0</v>
      </c>
      <c r="AQ1027" s="14" t="str" cm="1">
        <f t="array" ref="AQ1027">_xlfn.IFS(HR_Analytics[[#This Row],[Years Since Last Promotion]]&lt;=2,"0-2",HR_Analytics[[#This Row],[Years Since Last Promotion]]&lt;=5,"2-5",HR_Analytics[[#This Row],[Years Since Last Promotion]]&lt;=10,"5-10",HR_Analytics[[#This Row],[Years Since Last Promotion]]&lt;=15,"10-15")</f>
        <v>0-2</v>
      </c>
      <c r="AR1027" s="14">
        <v>3</v>
      </c>
      <c r="AS1027" s="3" t="str" cm="1">
        <f t="array" ref="AS10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28" spans="1:45" x14ac:dyDescent="0.25">
      <c r="A1028" s="12">
        <v>32</v>
      </c>
      <c r="B1028" s="12" t="str" cm="1">
        <f t="array" ref="B1028">_xlfn.IFS(HR_Analytics[[#This Row],[Age]]&lt;=30,"Below 30",HR_Analytics[[#This Row],[Age]]&lt;=40,"30-40",HR_Analytics[[#This Row],[Age]]&lt;=60,"40-60")</f>
        <v>30-40</v>
      </c>
      <c r="C1028" s="9" t="s">
        <v>17</v>
      </c>
      <c r="D1028" s="9" t="s">
        <v>11</v>
      </c>
      <c r="E1028" s="9" t="s">
        <v>12</v>
      </c>
      <c r="F1028" s="3">
        <v>7</v>
      </c>
      <c r="G1028" s="3" t="str" cm="1">
        <f t="array" ref="G1028">_xlfn.IFS(HR_Analytics[[#This Row],[Distance From Home]]&lt;=5,"1-5",HR_Analytics[[#This Row],[Distance From Home]]&lt;=10,"5-10",HR_Analytics[[#This Row],[Distance From Home]]&lt;=15,"10-15",HR_Analytics[[#This Row],[Distance From Home]]&lt;=20,"15-20",HR_Analytics[[#This Row],[Distance From Home]]&gt;20,"Above 20")</f>
        <v>5-10</v>
      </c>
      <c r="H1028" s="3">
        <v>5</v>
      </c>
      <c r="I1028" s="9" t="str">
        <f>VLOOKUP(H1028,Mapping!$J$2:$K$6,2,0)</f>
        <v>Doctor</v>
      </c>
      <c r="J1028" s="9" t="s">
        <v>33</v>
      </c>
      <c r="K1028" s="3">
        <v>1446</v>
      </c>
      <c r="L1028" s="3">
        <v>4</v>
      </c>
      <c r="M1028" s="9" t="str">
        <f>VLOOKUP(L1028,Mapping!$A$2:$B$5,2,0)</f>
        <v>Satisfied</v>
      </c>
      <c r="N1028" s="9" t="s">
        <v>20</v>
      </c>
      <c r="O1028" s="3">
        <v>3</v>
      </c>
      <c r="P1028" s="9" t="str">
        <f>VLOOKUP(O1028,Mapping!$A$9:$B$12,2,0)</f>
        <v>High</v>
      </c>
      <c r="Q1028" s="3">
        <v>2</v>
      </c>
      <c r="R1028" s="9" t="str">
        <f>VLOOKUP(Q1028,Mapping!$A$16:$B$20,2,0)</f>
        <v>Junior</v>
      </c>
      <c r="S1028" s="9" t="s">
        <v>15</v>
      </c>
      <c r="T1028" s="3">
        <v>4</v>
      </c>
      <c r="U1028" s="9" t="str">
        <f>VLOOKUP(T1028,Mapping!$E$9:$F$12,2,0)</f>
        <v>Satisfied</v>
      </c>
      <c r="V1028" s="9" t="s">
        <v>22</v>
      </c>
      <c r="W1028" s="5">
        <v>9204</v>
      </c>
      <c r="X1028" s="3">
        <v>4</v>
      </c>
      <c r="Y1028" s="9" t="s">
        <v>17</v>
      </c>
      <c r="Z1028" s="4">
        <v>12</v>
      </c>
      <c r="AA1028" s="24">
        <f>HR_Analytics[[#This Row],[Salary Hike]]/100</f>
        <v>0.12</v>
      </c>
      <c r="AB1028" s="3">
        <v>3</v>
      </c>
      <c r="AC1028" s="9" t="str">
        <f>VLOOKUP(AB1028,Mapping!$E$2:$F$3,2,0)</f>
        <v>Excellent</v>
      </c>
      <c r="AD1028" s="3">
        <v>3</v>
      </c>
      <c r="AE1028" s="9" t="str">
        <f>VLOOKUP(AD1028,Mapping!$E$16:$F$19,2,0)</f>
        <v>Neutral</v>
      </c>
      <c r="AF1028" s="3">
        <v>1</v>
      </c>
      <c r="AG1028" s="3">
        <v>7</v>
      </c>
      <c r="AH1028" s="3" t="str" cm="1">
        <f t="array" ref="AH1028">_xlfn.IFS(HR_Analytics[[#This Row],[Total Working Years]]&lt;=2,"0-2",HR_Analytics[[#This Row],[Total Working Years]]&lt;=5,"2-5",HR_Analytics[[#This Row],[Total Working Years]]&lt;=10,"5-10",HR_Analytics[[#This Row],[Total Working Years]]&lt;=20,"10-20",HR_Analytics[[#This Row],[Total Working Years]]&lt;=40,"20-40")</f>
        <v>5-10</v>
      </c>
      <c r="AI1028" s="3">
        <v>3</v>
      </c>
      <c r="AJ1028" s="3">
        <v>2</v>
      </c>
      <c r="AK1028" s="9" t="str">
        <f>VLOOKUP(AJ1028,Mapping!$J$10:$K$13,2,0)</f>
        <v>Good</v>
      </c>
      <c r="AL1028" s="3">
        <v>4</v>
      </c>
      <c r="AM1028" s="3" t="str" cm="1">
        <f t="array" ref="AM1028">_xlfn.IFS(HR_Analytics[[#This Row],[Years At Company]]&lt;=2,"0-2",HR_Analytics[[#This Row],[Years At Company]]&lt;=5,"2-5",HR_Analytics[[#This Row],[Years At Company]]&lt;=10,"5-10",HR_Analytics[[#This Row],[Years At Company]]&lt;=20,"10-20",HR_Analytics[[#This Row],[Years At Company]]&lt;=40,"20-40")</f>
        <v>2-5</v>
      </c>
      <c r="AN1028" s="3">
        <v>3</v>
      </c>
      <c r="AO1028" s="3" t="str" cm="1">
        <f t="array" ref="AO1028">_xlfn.IFS(HR_Analytics[[#This Row],[Years In Current Role]]&lt;=2,"0-2",HR_Analytics[[#This Row],[Years In Current Role]]&lt;=5,"2-5",HR_Analytics[[#This Row],[Years In Current Role]]&lt;=10,"5-10",HR_Analytics[[#This Row],[Years In Current Role]]&lt;=15,"10-15",HR_Analytics[[#This Row],[Years In Current Role]]&gt;15,"Above 15")</f>
        <v>2-5</v>
      </c>
      <c r="AP1028" s="3">
        <v>0</v>
      </c>
      <c r="AQ1028" s="14" t="str" cm="1">
        <f t="array" ref="AQ1028">_xlfn.IFS(HR_Analytics[[#This Row],[Years Since Last Promotion]]&lt;=2,"0-2",HR_Analytics[[#This Row],[Years Since Last Promotion]]&lt;=5,"2-5",HR_Analytics[[#This Row],[Years Since Last Promotion]]&lt;=10,"5-10",HR_Analytics[[#This Row],[Years Since Last Promotion]]&lt;=15,"10-15")</f>
        <v>0-2</v>
      </c>
      <c r="AR1028" s="14">
        <v>3</v>
      </c>
      <c r="AS1028" s="3" t="str" cm="1">
        <f t="array" ref="AS10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29" spans="1:45" x14ac:dyDescent="0.25">
      <c r="A1029" s="12">
        <v>34</v>
      </c>
      <c r="B1029" s="12" t="str" cm="1">
        <f t="array" ref="B1029">_xlfn.IFS(HR_Analytics[[#This Row],[Age]]&lt;=30,"Below 30",HR_Analytics[[#This Row],[Age]]&lt;=40,"30-40",HR_Analytics[[#This Row],[Age]]&lt;=60,"40-60")</f>
        <v>30-40</v>
      </c>
      <c r="C1029" s="9" t="s">
        <v>17</v>
      </c>
      <c r="D1029" s="9" t="s">
        <v>11</v>
      </c>
      <c r="E1029" s="9" t="s">
        <v>19</v>
      </c>
      <c r="F1029" s="3">
        <v>1</v>
      </c>
      <c r="G1029" s="3" t="str" cm="1">
        <f t="array" ref="G1029">_xlfn.IFS(HR_Analytics[[#This Row],[Distance From Home]]&lt;=5,"1-5",HR_Analytics[[#This Row],[Distance From Home]]&lt;=10,"5-10",HR_Analytics[[#This Row],[Distance From Home]]&lt;=15,"10-15",HR_Analytics[[#This Row],[Distance From Home]]&lt;=20,"15-20",HR_Analytics[[#This Row],[Distance From Home]]&gt;20,"Above 20")</f>
        <v>1-5</v>
      </c>
      <c r="H1029" s="3">
        <v>3</v>
      </c>
      <c r="I1029" s="9" t="str">
        <f>VLOOKUP(H1029,Mapping!$J$2:$K$6,2,0)</f>
        <v>Bachelors</v>
      </c>
      <c r="J1029" s="9" t="s">
        <v>13</v>
      </c>
      <c r="K1029" s="3">
        <v>1447</v>
      </c>
      <c r="L1029" s="3">
        <v>4</v>
      </c>
      <c r="M1029" s="9" t="str">
        <f>VLOOKUP(L1029,Mapping!$A$2:$B$5,2,0)</f>
        <v>Satisfied</v>
      </c>
      <c r="N1029" s="9" t="s">
        <v>14</v>
      </c>
      <c r="O1029" s="3">
        <v>2</v>
      </c>
      <c r="P1029" s="9" t="str">
        <f>VLOOKUP(O1029,Mapping!$A$9:$B$12,2,0)</f>
        <v>Medium</v>
      </c>
      <c r="Q1029" s="3">
        <v>1</v>
      </c>
      <c r="R1029" s="9" t="str">
        <f>VLOOKUP(Q1029,Mapping!$A$16:$B$20,2,0)</f>
        <v>Entry Level</v>
      </c>
      <c r="S1029" s="9" t="s">
        <v>24</v>
      </c>
      <c r="T1029" s="3">
        <v>2</v>
      </c>
      <c r="U1029" s="9" t="str">
        <f>VLOOKUP(T1029,Mapping!$E$9:$F$12,2,0)</f>
        <v>Dissatisfied</v>
      </c>
      <c r="V1029" s="9" t="s">
        <v>22</v>
      </c>
      <c r="W1029" s="5">
        <v>3294</v>
      </c>
      <c r="X1029" s="3">
        <v>5</v>
      </c>
      <c r="Y1029" s="9" t="s">
        <v>17</v>
      </c>
      <c r="Z1029" s="4">
        <v>17</v>
      </c>
      <c r="AA1029" s="24">
        <f>HR_Analytics[[#This Row],[Salary Hike]]/100</f>
        <v>0.17</v>
      </c>
      <c r="AB1029" s="3">
        <v>3</v>
      </c>
      <c r="AC1029" s="9" t="str">
        <f>VLOOKUP(AB1029,Mapping!$E$2:$F$3,2,0)</f>
        <v>Excellent</v>
      </c>
      <c r="AD1029" s="3">
        <v>1</v>
      </c>
      <c r="AE1029" s="9" t="str">
        <f>VLOOKUP(AD1029,Mapping!$E$16:$F$19,2,0)</f>
        <v>Very Dissatisfied</v>
      </c>
      <c r="AF1029" s="3">
        <v>1</v>
      </c>
      <c r="AG1029" s="3">
        <v>7</v>
      </c>
      <c r="AH1029" s="3" t="str" cm="1">
        <f t="array" ref="AH1029">_xlfn.IFS(HR_Analytics[[#This Row],[Total Working Years]]&lt;=2,"0-2",HR_Analytics[[#This Row],[Total Working Years]]&lt;=5,"2-5",HR_Analytics[[#This Row],[Total Working Years]]&lt;=10,"5-10",HR_Analytics[[#This Row],[Total Working Years]]&lt;=20,"10-20",HR_Analytics[[#This Row],[Total Working Years]]&lt;=40,"20-40")</f>
        <v>5-10</v>
      </c>
      <c r="AI1029" s="3">
        <v>2</v>
      </c>
      <c r="AJ1029" s="3">
        <v>2</v>
      </c>
      <c r="AK1029" s="9" t="str">
        <f>VLOOKUP(AJ1029,Mapping!$J$10:$K$13,2,0)</f>
        <v>Good</v>
      </c>
      <c r="AL1029" s="3">
        <v>5</v>
      </c>
      <c r="AM1029" s="3" t="str" cm="1">
        <f t="array" ref="AM1029">_xlfn.IFS(HR_Analytics[[#This Row],[Years At Company]]&lt;=2,"0-2",HR_Analytics[[#This Row],[Years At Company]]&lt;=5,"2-5",HR_Analytics[[#This Row],[Years At Company]]&lt;=10,"5-10",HR_Analytics[[#This Row],[Years At Company]]&lt;=20,"10-20",HR_Analytics[[#This Row],[Years At Company]]&lt;=40,"20-40")</f>
        <v>2-5</v>
      </c>
      <c r="AN1029" s="3">
        <v>4</v>
      </c>
      <c r="AO1029" s="3" t="str" cm="1">
        <f t="array" ref="AO1029">_xlfn.IFS(HR_Analytics[[#This Row],[Years In Current Role]]&lt;=2,"0-2",HR_Analytics[[#This Row],[Years In Current Role]]&lt;=5,"2-5",HR_Analytics[[#This Row],[Years In Current Role]]&lt;=10,"5-10",HR_Analytics[[#This Row],[Years In Current Role]]&lt;=15,"10-15",HR_Analytics[[#This Row],[Years In Current Role]]&gt;15,"Above 15")</f>
        <v>2-5</v>
      </c>
      <c r="AP1029" s="3">
        <v>0</v>
      </c>
      <c r="AQ1029" s="14" t="str" cm="1">
        <f t="array" ref="AQ1029">_xlfn.IFS(HR_Analytics[[#This Row],[Years Since Last Promotion]]&lt;=2,"0-2",HR_Analytics[[#This Row],[Years Since Last Promotion]]&lt;=5,"2-5",HR_Analytics[[#This Row],[Years Since Last Promotion]]&lt;=10,"5-10",HR_Analytics[[#This Row],[Years Since Last Promotion]]&lt;=15,"10-15")</f>
        <v>0-2</v>
      </c>
      <c r="AR1029" s="14">
        <v>2</v>
      </c>
      <c r="AS1029" s="3" t="str" cm="1">
        <f t="array" ref="AS10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30" spans="1:45" x14ac:dyDescent="0.25">
      <c r="A1030" s="12">
        <v>41</v>
      </c>
      <c r="B1030" s="12" t="str" cm="1">
        <f t="array" ref="B1030">_xlfn.IFS(HR_Analytics[[#This Row],[Age]]&lt;=30,"Below 30",HR_Analytics[[#This Row],[Age]]&lt;=40,"30-40",HR_Analytics[[#This Row],[Age]]&lt;=60,"40-60")</f>
        <v>40-60</v>
      </c>
      <c r="C1030" s="9" t="s">
        <v>17</v>
      </c>
      <c r="D1030" s="9" t="s">
        <v>11</v>
      </c>
      <c r="E1030" s="9" t="s">
        <v>19</v>
      </c>
      <c r="F1030" s="3">
        <v>5</v>
      </c>
      <c r="G1030" s="3" t="str" cm="1">
        <f t="array" ref="G1030">_xlfn.IFS(HR_Analytics[[#This Row],[Distance From Home]]&lt;=5,"1-5",HR_Analytics[[#This Row],[Distance From Home]]&lt;=10,"5-10",HR_Analytics[[#This Row],[Distance From Home]]&lt;=15,"10-15",HR_Analytics[[#This Row],[Distance From Home]]&lt;=20,"15-20",HR_Analytics[[#This Row],[Distance From Home]]&gt;20,"Above 20")</f>
        <v>1-5</v>
      </c>
      <c r="H1030" s="3">
        <v>5</v>
      </c>
      <c r="I1030" s="9" t="str">
        <f>VLOOKUP(H1030,Mapping!$J$2:$K$6,2,0)</f>
        <v>Doctor</v>
      </c>
      <c r="J1030" s="9" t="s">
        <v>25</v>
      </c>
      <c r="K1030" s="3">
        <v>1448</v>
      </c>
      <c r="L1030" s="3">
        <v>2</v>
      </c>
      <c r="M1030" s="9" t="str">
        <f>VLOOKUP(L1030,Mapping!$A$2:$B$5,2,0)</f>
        <v>Dissatisfied</v>
      </c>
      <c r="N1030" s="9" t="s">
        <v>20</v>
      </c>
      <c r="O1030" s="3">
        <v>4</v>
      </c>
      <c r="P1030" s="9" t="str">
        <f>VLOOKUP(O1030,Mapping!$A$9:$B$12,2,0)</f>
        <v>Very High</v>
      </c>
      <c r="Q1030" s="3">
        <v>1</v>
      </c>
      <c r="R1030" s="9" t="str">
        <f>VLOOKUP(Q1030,Mapping!$A$16:$B$20,2,0)</f>
        <v>Entry Level</v>
      </c>
      <c r="S1030" s="9" t="s">
        <v>21</v>
      </c>
      <c r="T1030" s="3">
        <v>3</v>
      </c>
      <c r="U1030" s="9" t="str">
        <f>VLOOKUP(T1030,Mapping!$E$9:$F$12,2,0)</f>
        <v>Neutral</v>
      </c>
      <c r="V1030" s="9" t="s">
        <v>22</v>
      </c>
      <c r="W1030" s="5">
        <v>2127</v>
      </c>
      <c r="X1030" s="3">
        <v>2</v>
      </c>
      <c r="Y1030" s="9" t="s">
        <v>10</v>
      </c>
      <c r="Z1030" s="4">
        <v>12</v>
      </c>
      <c r="AA1030" s="24">
        <f>HR_Analytics[[#This Row],[Salary Hike]]/100</f>
        <v>0.12</v>
      </c>
      <c r="AB1030" s="3">
        <v>3</v>
      </c>
      <c r="AC1030" s="9" t="str">
        <f>VLOOKUP(AB1030,Mapping!$E$2:$F$3,2,0)</f>
        <v>Excellent</v>
      </c>
      <c r="AD1030" s="3">
        <v>1</v>
      </c>
      <c r="AE1030" s="9" t="str">
        <f>VLOOKUP(AD1030,Mapping!$E$16:$F$19,2,0)</f>
        <v>Very Dissatisfied</v>
      </c>
      <c r="AF1030" s="3">
        <v>0</v>
      </c>
      <c r="AG1030" s="3">
        <v>7</v>
      </c>
      <c r="AH1030" s="3" t="str" cm="1">
        <f t="array" ref="AH1030">_xlfn.IFS(HR_Analytics[[#This Row],[Total Working Years]]&lt;=2,"0-2",HR_Analytics[[#This Row],[Total Working Years]]&lt;=5,"2-5",HR_Analytics[[#This Row],[Total Working Years]]&lt;=10,"5-10",HR_Analytics[[#This Row],[Total Working Years]]&lt;=20,"10-20",HR_Analytics[[#This Row],[Total Working Years]]&lt;=40,"20-40")</f>
        <v>5-10</v>
      </c>
      <c r="AI1030" s="3">
        <v>5</v>
      </c>
      <c r="AJ1030" s="3">
        <v>2</v>
      </c>
      <c r="AK1030" s="9" t="str">
        <f>VLOOKUP(AJ1030,Mapping!$J$10:$K$13,2,0)</f>
        <v>Good</v>
      </c>
      <c r="AL1030" s="3">
        <v>4</v>
      </c>
      <c r="AM1030" s="3" t="str" cm="1">
        <f t="array" ref="AM1030">_xlfn.IFS(HR_Analytics[[#This Row],[Years At Company]]&lt;=2,"0-2",HR_Analytics[[#This Row],[Years At Company]]&lt;=5,"2-5",HR_Analytics[[#This Row],[Years At Company]]&lt;=10,"5-10",HR_Analytics[[#This Row],[Years At Company]]&lt;=20,"10-20",HR_Analytics[[#This Row],[Years At Company]]&lt;=40,"20-40")</f>
        <v>2-5</v>
      </c>
      <c r="AN1030" s="3">
        <v>2</v>
      </c>
      <c r="AO1030" s="3" t="str" cm="1">
        <f t="array" ref="AO1030">_xlfn.IFS(HR_Analytics[[#This Row],[Years In Current Role]]&lt;=2,"0-2",HR_Analytics[[#This Row],[Years In Current Role]]&lt;=5,"2-5",HR_Analytics[[#This Row],[Years In Current Role]]&lt;=10,"5-10",HR_Analytics[[#This Row],[Years In Current Role]]&lt;=15,"10-15",HR_Analytics[[#This Row],[Years In Current Role]]&gt;15,"Above 15")</f>
        <v>0-2</v>
      </c>
      <c r="AP1030" s="3">
        <v>0</v>
      </c>
      <c r="AQ1030" s="14" t="str" cm="1">
        <f t="array" ref="AQ1030">_xlfn.IFS(HR_Analytics[[#This Row],[Years Since Last Promotion]]&lt;=2,"0-2",HR_Analytics[[#This Row],[Years Since Last Promotion]]&lt;=5,"2-5",HR_Analytics[[#This Row],[Years Since Last Promotion]]&lt;=10,"5-10",HR_Analytics[[#This Row],[Years Since Last Promotion]]&lt;=15,"10-15")</f>
        <v>0-2</v>
      </c>
      <c r="AR1030" s="14">
        <v>3</v>
      </c>
      <c r="AS1030" s="3" t="str" cm="1">
        <f t="array" ref="AS10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31" spans="1:45" x14ac:dyDescent="0.25">
      <c r="A1031" s="12">
        <v>40</v>
      </c>
      <c r="B1031" s="12" t="str" cm="1">
        <f t="array" ref="B1031">_xlfn.IFS(HR_Analytics[[#This Row],[Age]]&lt;=30,"Below 30",HR_Analytics[[#This Row],[Age]]&lt;=40,"30-40",HR_Analytics[[#This Row],[Age]]&lt;=60,"40-60")</f>
        <v>30-40</v>
      </c>
      <c r="C1031" s="9" t="s">
        <v>17</v>
      </c>
      <c r="D1031" s="9" t="s">
        <v>29</v>
      </c>
      <c r="E1031" s="9" t="s">
        <v>19</v>
      </c>
      <c r="F1031" s="3">
        <v>9</v>
      </c>
      <c r="G1031" s="3" t="str" cm="1">
        <f t="array" ref="G1031">_xlfn.IFS(HR_Analytics[[#This Row],[Distance From Home]]&lt;=5,"1-5",HR_Analytics[[#This Row],[Distance From Home]]&lt;=10,"5-10",HR_Analytics[[#This Row],[Distance From Home]]&lt;=15,"10-15",HR_Analytics[[#This Row],[Distance From Home]]&lt;=20,"15-20",HR_Analytics[[#This Row],[Distance From Home]]&gt;20,"Above 20")</f>
        <v>5-10</v>
      </c>
      <c r="H1031" s="3">
        <v>4</v>
      </c>
      <c r="I1031" s="9" t="str">
        <f>VLOOKUP(H1031,Mapping!$J$2:$K$6,2,0)</f>
        <v>Masters</v>
      </c>
      <c r="J1031" s="9" t="s">
        <v>23</v>
      </c>
      <c r="K1031" s="3">
        <v>1449</v>
      </c>
      <c r="L1031" s="3">
        <v>3</v>
      </c>
      <c r="M1031" s="9" t="str">
        <f>VLOOKUP(L1031,Mapping!$A$2:$B$5,2,0)</f>
        <v>Neutral</v>
      </c>
      <c r="N1031" s="9" t="s">
        <v>20</v>
      </c>
      <c r="O1031" s="3">
        <v>3</v>
      </c>
      <c r="P1031" s="9" t="str">
        <f>VLOOKUP(O1031,Mapping!$A$9:$B$12,2,0)</f>
        <v>High</v>
      </c>
      <c r="Q1031" s="3">
        <v>2</v>
      </c>
      <c r="R1031" s="9" t="str">
        <f>VLOOKUP(Q1031,Mapping!$A$16:$B$20,2,0)</f>
        <v>Junior</v>
      </c>
      <c r="S1031" s="9" t="s">
        <v>24</v>
      </c>
      <c r="T1031" s="3">
        <v>3</v>
      </c>
      <c r="U1031" s="9" t="str">
        <f>VLOOKUP(T1031,Mapping!$E$9:$F$12,2,0)</f>
        <v>Neutral</v>
      </c>
      <c r="V1031" s="9" t="s">
        <v>26</v>
      </c>
      <c r="W1031" s="5">
        <v>3975</v>
      </c>
      <c r="X1031" s="3">
        <v>3</v>
      </c>
      <c r="Y1031" s="9" t="s">
        <v>17</v>
      </c>
      <c r="Z1031" s="4">
        <v>11</v>
      </c>
      <c r="AA1031" s="24">
        <f>HR_Analytics[[#This Row],[Salary Hike]]/100</f>
        <v>0.11</v>
      </c>
      <c r="AB1031" s="3">
        <v>3</v>
      </c>
      <c r="AC1031" s="9" t="str">
        <f>VLOOKUP(AB1031,Mapping!$E$2:$F$3,2,0)</f>
        <v>Excellent</v>
      </c>
      <c r="AD1031" s="3">
        <v>3</v>
      </c>
      <c r="AE1031" s="9" t="str">
        <f>VLOOKUP(AD1031,Mapping!$E$16:$F$19,2,0)</f>
        <v>Neutral</v>
      </c>
      <c r="AF1031" s="3">
        <v>2</v>
      </c>
      <c r="AG1031" s="3">
        <v>11</v>
      </c>
      <c r="AH1031" s="3" t="str" cm="1">
        <f t="array" ref="AH1031">_xlfn.IFS(HR_Analytics[[#This Row],[Total Working Years]]&lt;=2,"0-2",HR_Analytics[[#This Row],[Total Working Years]]&lt;=5,"2-5",HR_Analytics[[#This Row],[Total Working Years]]&lt;=10,"5-10",HR_Analytics[[#This Row],[Total Working Years]]&lt;=20,"10-20",HR_Analytics[[#This Row],[Total Working Years]]&lt;=40,"20-40")</f>
        <v>10-20</v>
      </c>
      <c r="AI1031" s="3">
        <v>2</v>
      </c>
      <c r="AJ1031" s="3">
        <v>4</v>
      </c>
      <c r="AK1031" s="9" t="str">
        <f>VLOOKUP(AJ1031,Mapping!$J$10:$K$13,2,0)</f>
        <v>Best</v>
      </c>
      <c r="AL1031" s="3">
        <v>8</v>
      </c>
      <c r="AM1031" s="3" t="str" cm="1">
        <f t="array" ref="AM1031">_xlfn.IFS(HR_Analytics[[#This Row],[Years At Company]]&lt;=2,"0-2",HR_Analytics[[#This Row],[Years At Company]]&lt;=5,"2-5",HR_Analytics[[#This Row],[Years At Company]]&lt;=10,"5-10",HR_Analytics[[#This Row],[Years At Company]]&lt;=20,"10-20",HR_Analytics[[#This Row],[Years At Company]]&lt;=40,"20-40")</f>
        <v>5-10</v>
      </c>
      <c r="AN1031" s="3">
        <v>7</v>
      </c>
      <c r="AO1031" s="3" t="str" cm="1">
        <f t="array" ref="AO1031">_xlfn.IFS(HR_Analytics[[#This Row],[Years In Current Role]]&lt;=2,"0-2",HR_Analytics[[#This Row],[Years In Current Role]]&lt;=5,"2-5",HR_Analytics[[#This Row],[Years In Current Role]]&lt;=10,"5-10",HR_Analytics[[#This Row],[Years In Current Role]]&lt;=15,"10-15",HR_Analytics[[#This Row],[Years In Current Role]]&gt;15,"Above 15")</f>
        <v>5-10</v>
      </c>
      <c r="AP1031" s="3">
        <v>0</v>
      </c>
      <c r="AQ1031" s="14" t="str" cm="1">
        <f t="array" ref="AQ1031">_xlfn.IFS(HR_Analytics[[#This Row],[Years Since Last Promotion]]&lt;=2,"0-2",HR_Analytics[[#This Row],[Years Since Last Promotion]]&lt;=5,"2-5",HR_Analytics[[#This Row],[Years Since Last Promotion]]&lt;=10,"5-10",HR_Analytics[[#This Row],[Years Since Last Promotion]]&lt;=15,"10-15")</f>
        <v>0-2</v>
      </c>
      <c r="AR1031" s="14">
        <v>7</v>
      </c>
      <c r="AS1031" s="3" t="str" cm="1">
        <f t="array" ref="AS10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32" spans="1:45" x14ac:dyDescent="0.25">
      <c r="A1032" s="12">
        <v>31</v>
      </c>
      <c r="B1032" s="12" t="str" cm="1">
        <f t="array" ref="B1032">_xlfn.IFS(HR_Analytics[[#This Row],[Age]]&lt;=30,"Below 30",HR_Analytics[[#This Row],[Age]]&lt;=40,"30-40",HR_Analytics[[#This Row],[Age]]&lt;=60,"40-60")</f>
        <v>30-40</v>
      </c>
      <c r="C1032" s="9" t="s">
        <v>17</v>
      </c>
      <c r="D1032" s="9" t="s">
        <v>11</v>
      </c>
      <c r="E1032" s="9" t="s">
        <v>12</v>
      </c>
      <c r="F1032" s="3">
        <v>8</v>
      </c>
      <c r="G1032" s="3" t="str" cm="1">
        <f t="array" ref="G1032">_xlfn.IFS(HR_Analytics[[#This Row],[Distance From Home]]&lt;=5,"1-5",HR_Analytics[[#This Row],[Distance From Home]]&lt;=10,"5-10",HR_Analytics[[#This Row],[Distance From Home]]&lt;=15,"10-15",HR_Analytics[[#This Row],[Distance From Home]]&lt;=20,"15-20",HR_Analytics[[#This Row],[Distance From Home]]&gt;20,"Above 20")</f>
        <v>5-10</v>
      </c>
      <c r="H1032" s="3">
        <v>2</v>
      </c>
      <c r="I1032" s="9" t="str">
        <f>VLOOKUP(H1032,Mapping!$J$2:$K$6,2,0)</f>
        <v>College</v>
      </c>
      <c r="J1032" s="9" t="s">
        <v>13</v>
      </c>
      <c r="K1032" s="3">
        <v>1453</v>
      </c>
      <c r="L1032" s="3">
        <v>1</v>
      </c>
      <c r="M1032" s="9" t="str">
        <f>VLOOKUP(L1032,Mapping!$A$2:$B$5,2,0)</f>
        <v>Very Dissatisfied</v>
      </c>
      <c r="N1032" s="9" t="s">
        <v>20</v>
      </c>
      <c r="O1032" s="3">
        <v>3</v>
      </c>
      <c r="P1032" s="9" t="str">
        <f>VLOOKUP(O1032,Mapping!$A$9:$B$12,2,0)</f>
        <v>High</v>
      </c>
      <c r="Q1032" s="3">
        <v>3</v>
      </c>
      <c r="R1032" s="9" t="str">
        <f>VLOOKUP(Q1032,Mapping!$A$16:$B$20,2,0)</f>
        <v>Mid Level</v>
      </c>
      <c r="S1032" s="9" t="s">
        <v>15</v>
      </c>
      <c r="T1032" s="3">
        <v>4</v>
      </c>
      <c r="U1032" s="9" t="str">
        <f>VLOOKUP(T1032,Mapping!$E$9:$F$12,2,0)</f>
        <v>Satisfied</v>
      </c>
      <c r="V1032" s="9" t="s">
        <v>26</v>
      </c>
      <c r="W1032" s="5">
        <v>10793</v>
      </c>
      <c r="X1032" s="3">
        <v>1</v>
      </c>
      <c r="Y1032" s="9" t="s">
        <v>17</v>
      </c>
      <c r="Z1032" s="4">
        <v>18</v>
      </c>
      <c r="AA1032" s="24">
        <f>HR_Analytics[[#This Row],[Salary Hike]]/100</f>
        <v>0.18</v>
      </c>
      <c r="AB1032" s="3">
        <v>3</v>
      </c>
      <c r="AC1032" s="9" t="str">
        <f>VLOOKUP(AB1032,Mapping!$E$2:$F$3,2,0)</f>
        <v>Excellent</v>
      </c>
      <c r="AD1032" s="3">
        <v>1</v>
      </c>
      <c r="AE1032" s="9" t="str">
        <f>VLOOKUP(AD1032,Mapping!$E$16:$F$19,2,0)</f>
        <v>Very Dissatisfied</v>
      </c>
      <c r="AF1032" s="3">
        <v>1</v>
      </c>
      <c r="AG1032" s="3">
        <v>13</v>
      </c>
      <c r="AH1032" s="3" t="str" cm="1">
        <f t="array" ref="AH1032">_xlfn.IFS(HR_Analytics[[#This Row],[Total Working Years]]&lt;=2,"0-2",HR_Analytics[[#This Row],[Total Working Years]]&lt;=5,"2-5",HR_Analytics[[#This Row],[Total Working Years]]&lt;=10,"5-10",HR_Analytics[[#This Row],[Total Working Years]]&lt;=20,"10-20",HR_Analytics[[#This Row],[Total Working Years]]&lt;=40,"20-40")</f>
        <v>10-20</v>
      </c>
      <c r="AI1032" s="3">
        <v>5</v>
      </c>
      <c r="AJ1032" s="3">
        <v>3</v>
      </c>
      <c r="AK1032" s="9" t="str">
        <f>VLOOKUP(AJ1032,Mapping!$J$10:$K$13,2,0)</f>
        <v>Better</v>
      </c>
      <c r="AL1032" s="3">
        <v>13</v>
      </c>
      <c r="AM1032" s="3" t="str" cm="1">
        <f t="array" ref="AM1032">_xlfn.IFS(HR_Analytics[[#This Row],[Years At Company]]&lt;=2,"0-2",HR_Analytics[[#This Row],[Years At Company]]&lt;=5,"2-5",HR_Analytics[[#This Row],[Years At Company]]&lt;=10,"5-10",HR_Analytics[[#This Row],[Years At Company]]&lt;=20,"10-20",HR_Analytics[[#This Row],[Years At Company]]&lt;=40,"20-40")</f>
        <v>10-20</v>
      </c>
      <c r="AN1032" s="3">
        <v>7</v>
      </c>
      <c r="AO1032" s="3" t="str" cm="1">
        <f t="array" ref="AO1032">_xlfn.IFS(HR_Analytics[[#This Row],[Years In Current Role]]&lt;=2,"0-2",HR_Analytics[[#This Row],[Years In Current Role]]&lt;=5,"2-5",HR_Analytics[[#This Row],[Years In Current Role]]&lt;=10,"5-10",HR_Analytics[[#This Row],[Years In Current Role]]&lt;=15,"10-15",HR_Analytics[[#This Row],[Years In Current Role]]&gt;15,"Above 15")</f>
        <v>5-10</v>
      </c>
      <c r="AP1032" s="3">
        <v>9</v>
      </c>
      <c r="AQ1032" s="14" t="str" cm="1">
        <f t="array" ref="AQ1032">_xlfn.IFS(HR_Analytics[[#This Row],[Years Since Last Promotion]]&lt;=2,"0-2",HR_Analytics[[#This Row],[Years Since Last Promotion]]&lt;=5,"2-5",HR_Analytics[[#This Row],[Years Since Last Promotion]]&lt;=10,"5-10",HR_Analytics[[#This Row],[Years Since Last Promotion]]&lt;=15,"10-15")</f>
        <v>5-10</v>
      </c>
      <c r="AR1032" s="14">
        <v>9</v>
      </c>
      <c r="AS1032" s="3" t="str" cm="1">
        <f t="array" ref="AS10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33" spans="1:45" x14ac:dyDescent="0.25">
      <c r="A1033" s="12">
        <v>46</v>
      </c>
      <c r="B1033" s="12" t="str" cm="1">
        <f t="array" ref="B1033">_xlfn.IFS(HR_Analytics[[#This Row],[Age]]&lt;=30,"Below 30",HR_Analytics[[#This Row],[Age]]&lt;=40,"30-40",HR_Analytics[[#This Row],[Age]]&lt;=60,"40-60")</f>
        <v>40-60</v>
      </c>
      <c r="C1033" s="9" t="s">
        <v>10</v>
      </c>
      <c r="D1033" s="9" t="s">
        <v>11</v>
      </c>
      <c r="E1033" s="9" t="s">
        <v>12</v>
      </c>
      <c r="F1033" s="3">
        <v>9</v>
      </c>
      <c r="G1033" s="3" t="str" cm="1">
        <f t="array" ref="G1033">_xlfn.IFS(HR_Analytics[[#This Row],[Distance From Home]]&lt;=5,"1-5",HR_Analytics[[#This Row],[Distance From Home]]&lt;=10,"5-10",HR_Analytics[[#This Row],[Distance From Home]]&lt;=15,"10-15",HR_Analytics[[#This Row],[Distance From Home]]&lt;=20,"15-20",HR_Analytics[[#This Row],[Distance From Home]]&gt;20,"Above 20")</f>
        <v>5-10</v>
      </c>
      <c r="H1033" s="3">
        <v>3</v>
      </c>
      <c r="I1033" s="9" t="str">
        <f>VLOOKUP(H1033,Mapping!$J$2:$K$6,2,0)</f>
        <v>Bachelors</v>
      </c>
      <c r="J1033" s="9" t="s">
        <v>33</v>
      </c>
      <c r="K1033" s="3">
        <v>1457</v>
      </c>
      <c r="L1033" s="3">
        <v>1</v>
      </c>
      <c r="M1033" s="9" t="str">
        <f>VLOOKUP(L1033,Mapping!$A$2:$B$5,2,0)</f>
        <v>Very Dissatisfied</v>
      </c>
      <c r="N1033" s="9" t="s">
        <v>20</v>
      </c>
      <c r="O1033" s="3">
        <v>3</v>
      </c>
      <c r="P1033" s="9" t="str">
        <f>VLOOKUP(O1033,Mapping!$A$9:$B$12,2,0)</f>
        <v>High</v>
      </c>
      <c r="Q1033" s="3">
        <v>3</v>
      </c>
      <c r="R1033" s="9" t="str">
        <f>VLOOKUP(Q1033,Mapping!$A$16:$B$20,2,0)</f>
        <v>Mid Level</v>
      </c>
      <c r="S1033" s="9" t="s">
        <v>15</v>
      </c>
      <c r="T1033" s="3">
        <v>4</v>
      </c>
      <c r="U1033" s="9" t="str">
        <f>VLOOKUP(T1033,Mapping!$E$9:$F$12,2,0)</f>
        <v>Satisfied</v>
      </c>
      <c r="V1033" s="9" t="s">
        <v>26</v>
      </c>
      <c r="W1033" s="5">
        <v>10096</v>
      </c>
      <c r="X1033" s="3">
        <v>4</v>
      </c>
      <c r="Y1033" s="9" t="s">
        <v>17</v>
      </c>
      <c r="Z1033" s="4">
        <v>11</v>
      </c>
      <c r="AA1033" s="24">
        <f>HR_Analytics[[#This Row],[Salary Hike]]/100</f>
        <v>0.11</v>
      </c>
      <c r="AB1033" s="3">
        <v>3</v>
      </c>
      <c r="AC1033" s="9" t="str">
        <f>VLOOKUP(AB1033,Mapping!$E$2:$F$3,2,0)</f>
        <v>Excellent</v>
      </c>
      <c r="AD1033" s="3">
        <v>1</v>
      </c>
      <c r="AE1033" s="9" t="str">
        <f>VLOOKUP(AD1033,Mapping!$E$16:$F$19,2,0)</f>
        <v>Very Dissatisfied</v>
      </c>
      <c r="AF1033" s="3">
        <v>1</v>
      </c>
      <c r="AG1033" s="3">
        <v>28</v>
      </c>
      <c r="AH1033" s="3" t="str" cm="1">
        <f t="array" ref="AH1033">_xlfn.IFS(HR_Analytics[[#This Row],[Total Working Years]]&lt;=2,"0-2",HR_Analytics[[#This Row],[Total Working Years]]&lt;=5,"2-5",HR_Analytics[[#This Row],[Total Working Years]]&lt;=10,"5-10",HR_Analytics[[#This Row],[Total Working Years]]&lt;=20,"10-20",HR_Analytics[[#This Row],[Total Working Years]]&lt;=40,"20-40")</f>
        <v>20-40</v>
      </c>
      <c r="AI1033" s="3">
        <v>1</v>
      </c>
      <c r="AJ1033" s="3">
        <v>4</v>
      </c>
      <c r="AK1033" s="9" t="str">
        <f>VLOOKUP(AJ1033,Mapping!$J$10:$K$13,2,0)</f>
        <v>Best</v>
      </c>
      <c r="AL1033" s="3">
        <v>7</v>
      </c>
      <c r="AM1033" s="3" t="str" cm="1">
        <f t="array" ref="AM1033">_xlfn.IFS(HR_Analytics[[#This Row],[Years At Company]]&lt;=2,"0-2",HR_Analytics[[#This Row],[Years At Company]]&lt;=5,"2-5",HR_Analytics[[#This Row],[Years At Company]]&lt;=10,"5-10",HR_Analytics[[#This Row],[Years At Company]]&lt;=20,"10-20",HR_Analytics[[#This Row],[Years At Company]]&lt;=40,"20-40")</f>
        <v>5-10</v>
      </c>
      <c r="AN1033" s="3">
        <v>7</v>
      </c>
      <c r="AO1033" s="3" t="str" cm="1">
        <f t="array" ref="AO1033">_xlfn.IFS(HR_Analytics[[#This Row],[Years In Current Role]]&lt;=2,"0-2",HR_Analytics[[#This Row],[Years In Current Role]]&lt;=5,"2-5",HR_Analytics[[#This Row],[Years In Current Role]]&lt;=10,"5-10",HR_Analytics[[#This Row],[Years In Current Role]]&lt;=15,"10-15",HR_Analytics[[#This Row],[Years In Current Role]]&gt;15,"Above 15")</f>
        <v>5-10</v>
      </c>
      <c r="AP1033" s="3">
        <v>4</v>
      </c>
      <c r="AQ1033" s="14" t="str" cm="1">
        <f t="array" ref="AQ1033">_xlfn.IFS(HR_Analytics[[#This Row],[Years Since Last Promotion]]&lt;=2,"0-2",HR_Analytics[[#This Row],[Years Since Last Promotion]]&lt;=5,"2-5",HR_Analytics[[#This Row],[Years Since Last Promotion]]&lt;=10,"5-10",HR_Analytics[[#This Row],[Years Since Last Promotion]]&lt;=15,"10-15")</f>
        <v>2-5</v>
      </c>
      <c r="AR1033" s="14">
        <v>3</v>
      </c>
      <c r="AS1033" s="3" t="str" cm="1">
        <f t="array" ref="AS10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34" spans="1:45" x14ac:dyDescent="0.25">
      <c r="A1034" s="12">
        <v>39</v>
      </c>
      <c r="B1034" s="12" t="str" cm="1">
        <f t="array" ref="B1034">_xlfn.IFS(HR_Analytics[[#This Row],[Age]]&lt;=30,"Below 30",HR_Analytics[[#This Row],[Age]]&lt;=40,"30-40",HR_Analytics[[#This Row],[Age]]&lt;=60,"40-60")</f>
        <v>30-40</v>
      </c>
      <c r="C1034" s="9" t="s">
        <v>10</v>
      </c>
      <c r="D1034" s="9" t="s">
        <v>29</v>
      </c>
      <c r="E1034" s="9" t="s">
        <v>19</v>
      </c>
      <c r="F1034" s="3">
        <v>2</v>
      </c>
      <c r="G1034" s="3" t="str" cm="1">
        <f t="array" ref="G1034">_xlfn.IFS(HR_Analytics[[#This Row],[Distance From Home]]&lt;=5,"1-5",HR_Analytics[[#This Row],[Distance From Home]]&lt;=10,"5-10",HR_Analytics[[#This Row],[Distance From Home]]&lt;=15,"10-15",HR_Analytics[[#This Row],[Distance From Home]]&lt;=20,"15-20",HR_Analytics[[#This Row],[Distance From Home]]&gt;20,"Above 20")</f>
        <v>1-5</v>
      </c>
      <c r="H1034" s="3">
        <v>3</v>
      </c>
      <c r="I1034" s="9" t="str">
        <f>VLOOKUP(H1034,Mapping!$J$2:$K$6,2,0)</f>
        <v>Bachelors</v>
      </c>
      <c r="J1034" s="9" t="s">
        <v>13</v>
      </c>
      <c r="K1034" s="3">
        <v>1458</v>
      </c>
      <c r="L1034" s="3">
        <v>1</v>
      </c>
      <c r="M1034" s="9" t="str">
        <f>VLOOKUP(L1034,Mapping!$A$2:$B$5,2,0)</f>
        <v>Very Dissatisfied</v>
      </c>
      <c r="N1034" s="9" t="s">
        <v>14</v>
      </c>
      <c r="O1034" s="3">
        <v>2</v>
      </c>
      <c r="P1034" s="9" t="str">
        <f>VLOOKUP(O1034,Mapping!$A$9:$B$12,2,0)</f>
        <v>Medium</v>
      </c>
      <c r="Q1034" s="3">
        <v>1</v>
      </c>
      <c r="R1034" s="9" t="str">
        <f>VLOOKUP(Q1034,Mapping!$A$16:$B$20,2,0)</f>
        <v>Entry Level</v>
      </c>
      <c r="S1034" s="9" t="s">
        <v>24</v>
      </c>
      <c r="T1034" s="3">
        <v>1</v>
      </c>
      <c r="U1034" s="9" t="str">
        <f>VLOOKUP(T1034,Mapping!$E$9:$F$12,2,0)</f>
        <v>Very Dissatisfied</v>
      </c>
      <c r="V1034" s="9" t="s">
        <v>16</v>
      </c>
      <c r="W1034" s="5">
        <v>3646</v>
      </c>
      <c r="X1034" s="3">
        <v>2</v>
      </c>
      <c r="Y1034" s="9" t="s">
        <v>10</v>
      </c>
      <c r="Z1034" s="4">
        <v>23</v>
      </c>
      <c r="AA1034" s="24">
        <f>HR_Analytics[[#This Row],[Salary Hike]]/100</f>
        <v>0.23</v>
      </c>
      <c r="AB1034" s="3">
        <v>4</v>
      </c>
      <c r="AC1034" s="9" t="str">
        <f>VLOOKUP(AB1034,Mapping!$E$2:$F$3,2,0)</f>
        <v>Outstanding</v>
      </c>
      <c r="AD1034" s="3">
        <v>2</v>
      </c>
      <c r="AE1034" s="9" t="str">
        <f>VLOOKUP(AD1034,Mapping!$E$16:$F$19,2,0)</f>
        <v>Dissatisfied</v>
      </c>
      <c r="AF1034" s="3">
        <v>0</v>
      </c>
      <c r="AG1034" s="3">
        <v>11</v>
      </c>
      <c r="AH1034" s="3" t="str" cm="1">
        <f t="array" ref="AH1034">_xlfn.IFS(HR_Analytics[[#This Row],[Total Working Years]]&lt;=2,"0-2",HR_Analytics[[#This Row],[Total Working Years]]&lt;=5,"2-5",HR_Analytics[[#This Row],[Total Working Years]]&lt;=10,"5-10",HR_Analytics[[#This Row],[Total Working Years]]&lt;=20,"10-20",HR_Analytics[[#This Row],[Total Working Years]]&lt;=40,"20-40")</f>
        <v>10-20</v>
      </c>
      <c r="AI1034" s="3">
        <v>2</v>
      </c>
      <c r="AJ1034" s="3">
        <v>4</v>
      </c>
      <c r="AK1034" s="9" t="str">
        <f>VLOOKUP(AJ1034,Mapping!$J$10:$K$13,2,0)</f>
        <v>Best</v>
      </c>
      <c r="AL1034" s="3">
        <v>1</v>
      </c>
      <c r="AM1034" s="3" t="str" cm="1">
        <f t="array" ref="AM1034">_xlfn.IFS(HR_Analytics[[#This Row],[Years At Company]]&lt;=2,"0-2",HR_Analytics[[#This Row],[Years At Company]]&lt;=5,"2-5",HR_Analytics[[#This Row],[Years At Company]]&lt;=10,"5-10",HR_Analytics[[#This Row],[Years At Company]]&lt;=20,"10-20",HR_Analytics[[#This Row],[Years At Company]]&lt;=40,"20-40")</f>
        <v>0-2</v>
      </c>
      <c r="AN1034" s="3">
        <v>0</v>
      </c>
      <c r="AO1034" s="3" t="str" cm="1">
        <f t="array" ref="AO1034">_xlfn.IFS(HR_Analytics[[#This Row],[Years In Current Role]]&lt;=2,"0-2",HR_Analytics[[#This Row],[Years In Current Role]]&lt;=5,"2-5",HR_Analytics[[#This Row],[Years In Current Role]]&lt;=10,"5-10",HR_Analytics[[#This Row],[Years In Current Role]]&lt;=15,"10-15",HR_Analytics[[#This Row],[Years In Current Role]]&gt;15,"Above 15")</f>
        <v>0-2</v>
      </c>
      <c r="AP1034" s="3">
        <v>0</v>
      </c>
      <c r="AQ1034" s="14" t="str" cm="1">
        <f t="array" ref="AQ1034">_xlfn.IFS(HR_Analytics[[#This Row],[Years Since Last Promotion]]&lt;=2,"0-2",HR_Analytics[[#This Row],[Years Since Last Promotion]]&lt;=5,"2-5",HR_Analytics[[#This Row],[Years Since Last Promotion]]&lt;=10,"5-10",HR_Analytics[[#This Row],[Years Since Last Promotion]]&lt;=15,"10-15")</f>
        <v>0-2</v>
      </c>
      <c r="AR1034" s="14">
        <v>0</v>
      </c>
      <c r="AS1034" s="3" t="str" cm="1">
        <f t="array" ref="AS10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35" spans="1:45" x14ac:dyDescent="0.25">
      <c r="A1035" s="12">
        <v>31</v>
      </c>
      <c r="B1035" s="12" t="str" cm="1">
        <f t="array" ref="B1035">_xlfn.IFS(HR_Analytics[[#This Row],[Age]]&lt;=30,"Below 30",HR_Analytics[[#This Row],[Age]]&lt;=40,"30-40",HR_Analytics[[#This Row],[Age]]&lt;=60,"40-60")</f>
        <v>30-40</v>
      </c>
      <c r="C1035" s="9" t="s">
        <v>10</v>
      </c>
      <c r="D1035" s="9" t="s">
        <v>18</v>
      </c>
      <c r="E1035" s="9" t="s">
        <v>19</v>
      </c>
      <c r="F1035" s="3">
        <v>1</v>
      </c>
      <c r="G1035" s="3" t="str" cm="1">
        <f t="array" ref="G1035">_xlfn.IFS(HR_Analytics[[#This Row],[Distance From Home]]&lt;=5,"1-5",HR_Analytics[[#This Row],[Distance From Home]]&lt;=10,"5-10",HR_Analytics[[#This Row],[Distance From Home]]&lt;=15,"10-15",HR_Analytics[[#This Row],[Distance From Home]]&lt;=20,"15-20",HR_Analytics[[#This Row],[Distance From Home]]&gt;20,"Above 20")</f>
        <v>1-5</v>
      </c>
      <c r="H1035" s="3">
        <v>5</v>
      </c>
      <c r="I1035" s="9" t="str">
        <f>VLOOKUP(H1035,Mapping!$J$2:$K$6,2,0)</f>
        <v>Doctor</v>
      </c>
      <c r="J1035" s="9" t="s">
        <v>13</v>
      </c>
      <c r="K1035" s="3">
        <v>1459</v>
      </c>
      <c r="L1035" s="3">
        <v>3</v>
      </c>
      <c r="M1035" s="9" t="str">
        <f>VLOOKUP(L1035,Mapping!$A$2:$B$5,2,0)</f>
        <v>Neutral</v>
      </c>
      <c r="N1035" s="9" t="s">
        <v>14</v>
      </c>
      <c r="O1035" s="3">
        <v>4</v>
      </c>
      <c r="P1035" s="9" t="str">
        <f>VLOOKUP(O1035,Mapping!$A$9:$B$12,2,0)</f>
        <v>Very High</v>
      </c>
      <c r="Q1035" s="3">
        <v>3</v>
      </c>
      <c r="R1035" s="9" t="str">
        <f>VLOOKUP(Q1035,Mapping!$A$16:$B$20,2,0)</f>
        <v>Mid Level</v>
      </c>
      <c r="S1035" s="9" t="s">
        <v>27</v>
      </c>
      <c r="T1035" s="3">
        <v>2</v>
      </c>
      <c r="U1035" s="9" t="str">
        <f>VLOOKUP(T1035,Mapping!$E$9:$F$12,2,0)</f>
        <v>Dissatisfied</v>
      </c>
      <c r="V1035" s="9" t="s">
        <v>16</v>
      </c>
      <c r="W1035" s="5">
        <v>7446</v>
      </c>
      <c r="X1035" s="3">
        <v>1</v>
      </c>
      <c r="Y1035" s="9" t="s">
        <v>17</v>
      </c>
      <c r="Z1035" s="4">
        <v>11</v>
      </c>
      <c r="AA1035" s="24">
        <f>HR_Analytics[[#This Row],[Salary Hike]]/100</f>
        <v>0.11</v>
      </c>
      <c r="AB1035" s="3">
        <v>3</v>
      </c>
      <c r="AC1035" s="9" t="str">
        <f>VLOOKUP(AB1035,Mapping!$E$2:$F$3,2,0)</f>
        <v>Excellent</v>
      </c>
      <c r="AD1035" s="3">
        <v>1</v>
      </c>
      <c r="AE1035" s="9" t="str">
        <f>VLOOKUP(AD1035,Mapping!$E$16:$F$19,2,0)</f>
        <v>Very Dissatisfied</v>
      </c>
      <c r="AF1035" s="3">
        <v>0</v>
      </c>
      <c r="AG1035" s="3">
        <v>10</v>
      </c>
      <c r="AH1035" s="3" t="str" cm="1">
        <f t="array" ref="AH1035">_xlfn.IFS(HR_Analytics[[#This Row],[Total Working Years]]&lt;=2,"0-2",HR_Analytics[[#This Row],[Total Working Years]]&lt;=5,"2-5",HR_Analytics[[#This Row],[Total Working Years]]&lt;=10,"5-10",HR_Analytics[[#This Row],[Total Working Years]]&lt;=20,"10-20",HR_Analytics[[#This Row],[Total Working Years]]&lt;=40,"20-40")</f>
        <v>5-10</v>
      </c>
      <c r="AI1035" s="3">
        <v>2</v>
      </c>
      <c r="AJ1035" s="3">
        <v>3</v>
      </c>
      <c r="AK1035" s="9" t="str">
        <f>VLOOKUP(AJ1035,Mapping!$J$10:$K$13,2,0)</f>
        <v>Better</v>
      </c>
      <c r="AL1035" s="3">
        <v>10</v>
      </c>
      <c r="AM1035" s="3" t="str" cm="1">
        <f t="array" ref="AM1035">_xlfn.IFS(HR_Analytics[[#This Row],[Years At Company]]&lt;=2,"0-2",HR_Analytics[[#This Row],[Years At Company]]&lt;=5,"2-5",HR_Analytics[[#This Row],[Years At Company]]&lt;=10,"5-10",HR_Analytics[[#This Row],[Years At Company]]&lt;=20,"10-20",HR_Analytics[[#This Row],[Years At Company]]&lt;=40,"20-40")</f>
        <v>5-10</v>
      </c>
      <c r="AN1035" s="3">
        <v>8</v>
      </c>
      <c r="AO1035" s="3" t="str" cm="1">
        <f t="array" ref="AO1035">_xlfn.IFS(HR_Analytics[[#This Row],[Years In Current Role]]&lt;=2,"0-2",HR_Analytics[[#This Row],[Years In Current Role]]&lt;=5,"2-5",HR_Analytics[[#This Row],[Years In Current Role]]&lt;=10,"5-10",HR_Analytics[[#This Row],[Years In Current Role]]&lt;=15,"10-15",HR_Analytics[[#This Row],[Years In Current Role]]&gt;15,"Above 15")</f>
        <v>5-10</v>
      </c>
      <c r="AP1035" s="3">
        <v>4</v>
      </c>
      <c r="AQ1035" s="14" t="str" cm="1">
        <f t="array" ref="AQ1035">_xlfn.IFS(HR_Analytics[[#This Row],[Years Since Last Promotion]]&lt;=2,"0-2",HR_Analytics[[#This Row],[Years Since Last Promotion]]&lt;=5,"2-5",HR_Analytics[[#This Row],[Years Since Last Promotion]]&lt;=10,"5-10",HR_Analytics[[#This Row],[Years Since Last Promotion]]&lt;=15,"10-15")</f>
        <v>2-5</v>
      </c>
      <c r="AR1035" s="14">
        <v>7</v>
      </c>
      <c r="AS1035" s="3" t="str" cm="1">
        <f t="array" ref="AS10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36" spans="1:45" x14ac:dyDescent="0.25">
      <c r="A1036" s="12">
        <v>45</v>
      </c>
      <c r="B1036" s="12" t="str" cm="1">
        <f t="array" ref="B1036">_xlfn.IFS(HR_Analytics[[#This Row],[Age]]&lt;=30,"Below 30",HR_Analytics[[#This Row],[Age]]&lt;=40,"30-40",HR_Analytics[[#This Row],[Age]]&lt;=60,"40-60")</f>
        <v>40-60</v>
      </c>
      <c r="C1036" s="9" t="s">
        <v>17</v>
      </c>
      <c r="D1036" s="9" t="s">
        <v>11</v>
      </c>
      <c r="E1036" s="9" t="s">
        <v>19</v>
      </c>
      <c r="F1036" s="3">
        <v>20</v>
      </c>
      <c r="G1036" s="3" t="str" cm="1">
        <f t="array" ref="G1036">_xlfn.IFS(HR_Analytics[[#This Row],[Distance From Home]]&lt;=5,"1-5",HR_Analytics[[#This Row],[Distance From Home]]&lt;=10,"5-10",HR_Analytics[[#This Row],[Distance From Home]]&lt;=15,"10-15",HR_Analytics[[#This Row],[Distance From Home]]&lt;=20,"15-20",HR_Analytics[[#This Row],[Distance From Home]]&gt;20,"Above 20")</f>
        <v>15-20</v>
      </c>
      <c r="H1036" s="3">
        <v>3</v>
      </c>
      <c r="I1036" s="9" t="str">
        <f>VLOOKUP(H1036,Mapping!$J$2:$K$6,2,0)</f>
        <v>Bachelors</v>
      </c>
      <c r="J1036" s="9" t="s">
        <v>25</v>
      </c>
      <c r="K1036" s="3">
        <v>1460</v>
      </c>
      <c r="L1036" s="3">
        <v>2</v>
      </c>
      <c r="M1036" s="9" t="str">
        <f>VLOOKUP(L1036,Mapping!$A$2:$B$5,2,0)</f>
        <v>Dissatisfied</v>
      </c>
      <c r="N1036" s="9" t="s">
        <v>20</v>
      </c>
      <c r="O1036" s="3">
        <v>1</v>
      </c>
      <c r="P1036" s="9" t="str">
        <f>VLOOKUP(O1036,Mapping!$A$9:$B$12,2,0)</f>
        <v>Low</v>
      </c>
      <c r="Q1036" s="3">
        <v>3</v>
      </c>
      <c r="R1036" s="9" t="str">
        <f>VLOOKUP(Q1036,Mapping!$A$16:$B$20,2,0)</f>
        <v>Mid Level</v>
      </c>
      <c r="S1036" s="9" t="s">
        <v>28</v>
      </c>
      <c r="T1036" s="3">
        <v>1</v>
      </c>
      <c r="U1036" s="9" t="str">
        <f>VLOOKUP(T1036,Mapping!$E$9:$F$12,2,0)</f>
        <v>Very Dissatisfied</v>
      </c>
      <c r="V1036" s="9" t="s">
        <v>26</v>
      </c>
      <c r="W1036" s="5">
        <v>10851</v>
      </c>
      <c r="X1036" s="3">
        <v>2</v>
      </c>
      <c r="Y1036" s="9" t="s">
        <v>10</v>
      </c>
      <c r="Z1036" s="4">
        <v>18</v>
      </c>
      <c r="AA1036" s="24">
        <f>HR_Analytics[[#This Row],[Salary Hike]]/100</f>
        <v>0.18</v>
      </c>
      <c r="AB1036" s="3">
        <v>3</v>
      </c>
      <c r="AC1036" s="9" t="str">
        <f>VLOOKUP(AB1036,Mapping!$E$2:$F$3,2,0)</f>
        <v>Excellent</v>
      </c>
      <c r="AD1036" s="3">
        <v>2</v>
      </c>
      <c r="AE1036" s="9" t="str">
        <f>VLOOKUP(AD1036,Mapping!$E$16:$F$19,2,0)</f>
        <v>Dissatisfied</v>
      </c>
      <c r="AF1036" s="3">
        <v>1</v>
      </c>
      <c r="AG1036" s="3">
        <v>24</v>
      </c>
      <c r="AH1036" s="3" t="str" cm="1">
        <f t="array" ref="AH1036">_xlfn.IFS(HR_Analytics[[#This Row],[Total Working Years]]&lt;=2,"0-2",HR_Analytics[[#This Row],[Total Working Years]]&lt;=5,"2-5",HR_Analytics[[#This Row],[Total Working Years]]&lt;=10,"5-10",HR_Analytics[[#This Row],[Total Working Years]]&lt;=20,"10-20",HR_Analytics[[#This Row],[Total Working Years]]&lt;=40,"20-40")</f>
        <v>20-40</v>
      </c>
      <c r="AI1036" s="3">
        <v>2</v>
      </c>
      <c r="AJ1036" s="3">
        <v>3</v>
      </c>
      <c r="AK1036" s="9" t="str">
        <f>VLOOKUP(AJ1036,Mapping!$J$10:$K$13,2,0)</f>
        <v>Better</v>
      </c>
      <c r="AL1036" s="3">
        <v>7</v>
      </c>
      <c r="AM1036" s="3" t="str" cm="1">
        <f t="array" ref="AM1036">_xlfn.IFS(HR_Analytics[[#This Row],[Years At Company]]&lt;=2,"0-2",HR_Analytics[[#This Row],[Years At Company]]&lt;=5,"2-5",HR_Analytics[[#This Row],[Years At Company]]&lt;=10,"5-10",HR_Analytics[[#This Row],[Years At Company]]&lt;=20,"10-20",HR_Analytics[[#This Row],[Years At Company]]&lt;=40,"20-40")</f>
        <v>5-10</v>
      </c>
      <c r="AN1036" s="3">
        <v>7</v>
      </c>
      <c r="AO1036" s="3" t="str" cm="1">
        <f t="array" ref="AO1036">_xlfn.IFS(HR_Analytics[[#This Row],[Years In Current Role]]&lt;=2,"0-2",HR_Analytics[[#This Row],[Years In Current Role]]&lt;=5,"2-5",HR_Analytics[[#This Row],[Years In Current Role]]&lt;=10,"5-10",HR_Analytics[[#This Row],[Years In Current Role]]&lt;=15,"10-15",HR_Analytics[[#This Row],[Years In Current Role]]&gt;15,"Above 15")</f>
        <v>5-10</v>
      </c>
      <c r="AP1036" s="3">
        <v>0</v>
      </c>
      <c r="AQ1036" s="14" t="str" cm="1">
        <f t="array" ref="AQ1036">_xlfn.IFS(HR_Analytics[[#This Row],[Years Since Last Promotion]]&lt;=2,"0-2",HR_Analytics[[#This Row],[Years Since Last Promotion]]&lt;=5,"2-5",HR_Analytics[[#This Row],[Years Since Last Promotion]]&lt;=10,"5-10",HR_Analytics[[#This Row],[Years Since Last Promotion]]&lt;=15,"10-15")</f>
        <v>0-2</v>
      </c>
      <c r="AR1036" s="14">
        <v>7</v>
      </c>
      <c r="AS1036" s="3" t="str" cm="1">
        <f t="array" ref="AS10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37" spans="1:45" x14ac:dyDescent="0.25">
      <c r="A1037" s="12">
        <v>31</v>
      </c>
      <c r="B1037" s="12" t="str" cm="1">
        <f t="array" ref="B1037">_xlfn.IFS(HR_Analytics[[#This Row],[Age]]&lt;=30,"Below 30",HR_Analytics[[#This Row],[Age]]&lt;=40,"30-40",HR_Analytics[[#This Row],[Age]]&lt;=60,"40-60")</f>
        <v>30-40</v>
      </c>
      <c r="C1037" s="9" t="s">
        <v>17</v>
      </c>
      <c r="D1037" s="9" t="s">
        <v>11</v>
      </c>
      <c r="E1037" s="9" t="s">
        <v>35</v>
      </c>
      <c r="F1037" s="3">
        <v>8</v>
      </c>
      <c r="G1037" s="3" t="str" cm="1">
        <f t="array" ref="G1037">_xlfn.IFS(HR_Analytics[[#This Row],[Distance From Home]]&lt;=5,"1-5",HR_Analytics[[#This Row],[Distance From Home]]&lt;=10,"5-10",HR_Analytics[[#This Row],[Distance From Home]]&lt;=15,"10-15",HR_Analytics[[#This Row],[Distance From Home]]&lt;=20,"15-20",HR_Analytics[[#This Row],[Distance From Home]]&gt;20,"Above 20")</f>
        <v>5-10</v>
      </c>
      <c r="H1037" s="3">
        <v>2</v>
      </c>
      <c r="I1037" s="9" t="str">
        <f>VLOOKUP(H1037,Mapping!$J$2:$K$6,2,0)</f>
        <v>College</v>
      </c>
      <c r="J1037" s="9" t="s">
        <v>25</v>
      </c>
      <c r="K1037" s="3">
        <v>1461</v>
      </c>
      <c r="L1037" s="3">
        <v>4</v>
      </c>
      <c r="M1037" s="9" t="str">
        <f>VLOOKUP(L1037,Mapping!$A$2:$B$5,2,0)</f>
        <v>Satisfied</v>
      </c>
      <c r="N1037" s="9" t="s">
        <v>14</v>
      </c>
      <c r="O1037" s="3">
        <v>4</v>
      </c>
      <c r="P1037" s="9" t="str">
        <f>VLOOKUP(O1037,Mapping!$A$9:$B$12,2,0)</f>
        <v>Very High</v>
      </c>
      <c r="Q1037" s="3">
        <v>1</v>
      </c>
      <c r="R1037" s="9" t="str">
        <f>VLOOKUP(Q1037,Mapping!$A$16:$B$20,2,0)</f>
        <v>Entry Level</v>
      </c>
      <c r="S1037" s="9" t="s">
        <v>35</v>
      </c>
      <c r="T1037" s="3">
        <v>2</v>
      </c>
      <c r="U1037" s="9" t="str">
        <f>VLOOKUP(T1037,Mapping!$E$9:$F$12,2,0)</f>
        <v>Dissatisfied</v>
      </c>
      <c r="V1037" s="9" t="s">
        <v>16</v>
      </c>
      <c r="W1037" s="5">
        <v>2109</v>
      </c>
      <c r="X1037" s="3">
        <v>9</v>
      </c>
      <c r="Y1037" s="9" t="s">
        <v>17</v>
      </c>
      <c r="Z1037" s="4">
        <v>18</v>
      </c>
      <c r="AA1037" s="24">
        <f>HR_Analytics[[#This Row],[Salary Hike]]/100</f>
        <v>0.18</v>
      </c>
      <c r="AB1037" s="3">
        <v>3</v>
      </c>
      <c r="AC1037" s="9" t="str">
        <f>VLOOKUP(AB1037,Mapping!$E$2:$F$3,2,0)</f>
        <v>Excellent</v>
      </c>
      <c r="AD1037" s="3">
        <v>4</v>
      </c>
      <c r="AE1037" s="9" t="str">
        <f>VLOOKUP(AD1037,Mapping!$E$16:$F$19,2,0)</f>
        <v>Satisfied</v>
      </c>
      <c r="AF1037" s="3">
        <v>0</v>
      </c>
      <c r="AG1037" s="3">
        <v>8</v>
      </c>
      <c r="AH1037" s="3" t="str" cm="1">
        <f t="array" ref="AH1037">_xlfn.IFS(HR_Analytics[[#This Row],[Total Working Years]]&lt;=2,"0-2",HR_Analytics[[#This Row],[Total Working Years]]&lt;=5,"2-5",HR_Analytics[[#This Row],[Total Working Years]]&lt;=10,"5-10",HR_Analytics[[#This Row],[Total Working Years]]&lt;=20,"10-20",HR_Analytics[[#This Row],[Total Working Years]]&lt;=40,"20-40")</f>
        <v>5-10</v>
      </c>
      <c r="AI1037" s="3">
        <v>3</v>
      </c>
      <c r="AJ1037" s="3">
        <v>3</v>
      </c>
      <c r="AK1037" s="9" t="str">
        <f>VLOOKUP(AJ1037,Mapping!$J$10:$K$13,2,0)</f>
        <v>Better</v>
      </c>
      <c r="AL1037" s="3">
        <v>3</v>
      </c>
      <c r="AM1037" s="3" t="str" cm="1">
        <f t="array" ref="AM1037">_xlfn.IFS(HR_Analytics[[#This Row],[Years At Company]]&lt;=2,"0-2",HR_Analytics[[#This Row],[Years At Company]]&lt;=5,"2-5",HR_Analytics[[#This Row],[Years At Company]]&lt;=10,"5-10",HR_Analytics[[#This Row],[Years At Company]]&lt;=20,"10-20",HR_Analytics[[#This Row],[Years At Company]]&lt;=40,"20-40")</f>
        <v>2-5</v>
      </c>
      <c r="AN1037" s="3">
        <v>2</v>
      </c>
      <c r="AO1037" s="3" t="str" cm="1">
        <f t="array" ref="AO1037">_xlfn.IFS(HR_Analytics[[#This Row],[Years In Current Role]]&lt;=2,"0-2",HR_Analytics[[#This Row],[Years In Current Role]]&lt;=5,"2-5",HR_Analytics[[#This Row],[Years In Current Role]]&lt;=10,"5-10",HR_Analytics[[#This Row],[Years In Current Role]]&lt;=15,"10-15",HR_Analytics[[#This Row],[Years In Current Role]]&gt;15,"Above 15")</f>
        <v>0-2</v>
      </c>
      <c r="AP1037" s="3">
        <v>0</v>
      </c>
      <c r="AQ1037" s="14" t="str" cm="1">
        <f t="array" ref="AQ1037">_xlfn.IFS(HR_Analytics[[#This Row],[Years Since Last Promotion]]&lt;=2,"0-2",HR_Analytics[[#This Row],[Years Since Last Promotion]]&lt;=5,"2-5",HR_Analytics[[#This Row],[Years Since Last Promotion]]&lt;=10,"5-10",HR_Analytics[[#This Row],[Years Since Last Promotion]]&lt;=15,"10-15")</f>
        <v>0-2</v>
      </c>
      <c r="AR1037" s="14">
        <v>2</v>
      </c>
      <c r="AS1037" s="3" t="str" cm="1">
        <f t="array" ref="AS10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38" spans="1:45" x14ac:dyDescent="0.25">
      <c r="A1038" s="12">
        <v>31</v>
      </c>
      <c r="B1038" s="12" t="str" cm="1">
        <f t="array" ref="B1038">_xlfn.IFS(HR_Analytics[[#This Row],[Age]]&lt;=30,"Below 30",HR_Analytics[[#This Row],[Age]]&lt;=40,"30-40",HR_Analytics[[#This Row],[Age]]&lt;=60,"40-60")</f>
        <v>30-40</v>
      </c>
      <c r="C1038" s="9" t="s">
        <v>10</v>
      </c>
      <c r="D1038" s="9" t="s">
        <v>18</v>
      </c>
      <c r="E1038" s="9" t="s">
        <v>19</v>
      </c>
      <c r="F1038" s="3">
        <v>2</v>
      </c>
      <c r="G1038" s="3" t="str" cm="1">
        <f t="array" ref="G1038">_xlfn.IFS(HR_Analytics[[#This Row],[Distance From Home]]&lt;=5,"1-5",HR_Analytics[[#This Row],[Distance From Home]]&lt;=10,"5-10",HR_Analytics[[#This Row],[Distance From Home]]&lt;=15,"10-15",HR_Analytics[[#This Row],[Distance From Home]]&lt;=20,"15-20",HR_Analytics[[#This Row],[Distance From Home]]&gt;20,"Above 20")</f>
        <v>1-5</v>
      </c>
      <c r="H1038" s="3">
        <v>3</v>
      </c>
      <c r="I1038" s="9" t="str">
        <f>VLOOKUP(H1038,Mapping!$J$2:$K$6,2,0)</f>
        <v>Bachelors</v>
      </c>
      <c r="J1038" s="9" t="s">
        <v>13</v>
      </c>
      <c r="K1038" s="3">
        <v>1464</v>
      </c>
      <c r="L1038" s="3">
        <v>2</v>
      </c>
      <c r="M1038" s="9" t="str">
        <f>VLOOKUP(L1038,Mapping!$A$2:$B$5,2,0)</f>
        <v>Dissatisfied</v>
      </c>
      <c r="N1038" s="9" t="s">
        <v>20</v>
      </c>
      <c r="O1038" s="3">
        <v>3</v>
      </c>
      <c r="P1038" s="9" t="str">
        <f>VLOOKUP(O1038,Mapping!$A$9:$B$12,2,0)</f>
        <v>High</v>
      </c>
      <c r="Q1038" s="3">
        <v>1</v>
      </c>
      <c r="R1038" s="9" t="str">
        <f>VLOOKUP(Q1038,Mapping!$A$16:$B$20,2,0)</f>
        <v>Entry Level</v>
      </c>
      <c r="S1038" s="9" t="s">
        <v>24</v>
      </c>
      <c r="T1038" s="3">
        <v>4</v>
      </c>
      <c r="U1038" s="9" t="str">
        <f>VLOOKUP(T1038,Mapping!$E$9:$F$12,2,0)</f>
        <v>Satisfied</v>
      </c>
      <c r="V1038" s="9" t="s">
        <v>22</v>
      </c>
      <c r="W1038" s="5">
        <v>3722</v>
      </c>
      <c r="X1038" s="3">
        <v>6</v>
      </c>
      <c r="Y1038" s="9" t="s">
        <v>10</v>
      </c>
      <c r="Z1038" s="4">
        <v>13</v>
      </c>
      <c r="AA1038" s="24">
        <f>HR_Analytics[[#This Row],[Salary Hike]]/100</f>
        <v>0.13</v>
      </c>
      <c r="AB1038" s="3">
        <v>3</v>
      </c>
      <c r="AC1038" s="9" t="str">
        <f>VLOOKUP(AB1038,Mapping!$E$2:$F$3,2,0)</f>
        <v>Excellent</v>
      </c>
      <c r="AD1038" s="3">
        <v>3</v>
      </c>
      <c r="AE1038" s="9" t="str">
        <f>VLOOKUP(AD1038,Mapping!$E$16:$F$19,2,0)</f>
        <v>Neutral</v>
      </c>
      <c r="AF1038" s="3">
        <v>1</v>
      </c>
      <c r="AG1038" s="3">
        <v>7</v>
      </c>
      <c r="AH1038" s="3" t="str" cm="1">
        <f t="array" ref="AH1038">_xlfn.IFS(HR_Analytics[[#This Row],[Total Working Years]]&lt;=2,"0-2",HR_Analytics[[#This Row],[Total Working Years]]&lt;=5,"2-5",HR_Analytics[[#This Row],[Total Working Years]]&lt;=10,"5-10",HR_Analytics[[#This Row],[Total Working Years]]&lt;=20,"10-20",HR_Analytics[[#This Row],[Total Working Years]]&lt;=40,"20-40")</f>
        <v>5-10</v>
      </c>
      <c r="AI1038" s="3">
        <v>2</v>
      </c>
      <c r="AJ1038" s="3">
        <v>1</v>
      </c>
      <c r="AK1038" s="9" t="str">
        <f>VLOOKUP(AJ1038,Mapping!$J$10:$K$13,2,0)</f>
        <v>Bad</v>
      </c>
      <c r="AL1038" s="3">
        <v>2</v>
      </c>
      <c r="AM1038" s="3" t="str" cm="1">
        <f t="array" ref="AM1038">_xlfn.IFS(HR_Analytics[[#This Row],[Years At Company]]&lt;=2,"0-2",HR_Analytics[[#This Row],[Years At Company]]&lt;=5,"2-5",HR_Analytics[[#This Row],[Years At Company]]&lt;=10,"5-10",HR_Analytics[[#This Row],[Years At Company]]&lt;=20,"10-20",HR_Analytics[[#This Row],[Years At Company]]&lt;=40,"20-40")</f>
        <v>0-2</v>
      </c>
      <c r="AN1038" s="3">
        <v>2</v>
      </c>
      <c r="AO1038" s="3" t="str" cm="1">
        <f t="array" ref="AO1038">_xlfn.IFS(HR_Analytics[[#This Row],[Years In Current Role]]&lt;=2,"0-2",HR_Analytics[[#This Row],[Years In Current Role]]&lt;=5,"2-5",HR_Analytics[[#This Row],[Years In Current Role]]&lt;=10,"5-10",HR_Analytics[[#This Row],[Years In Current Role]]&lt;=15,"10-15",HR_Analytics[[#This Row],[Years In Current Role]]&gt;15,"Above 15")</f>
        <v>0-2</v>
      </c>
      <c r="AP1038" s="3">
        <v>2</v>
      </c>
      <c r="AQ1038" s="14" t="str" cm="1">
        <f t="array" ref="AQ1038">_xlfn.IFS(HR_Analytics[[#This Row],[Years Since Last Promotion]]&lt;=2,"0-2",HR_Analytics[[#This Row],[Years Since Last Promotion]]&lt;=5,"2-5",HR_Analytics[[#This Row],[Years Since Last Promotion]]&lt;=10,"5-10",HR_Analytics[[#This Row],[Years Since Last Promotion]]&lt;=15,"10-15")</f>
        <v>0-2</v>
      </c>
      <c r="AR1038" s="14">
        <v>2</v>
      </c>
      <c r="AS1038" s="3" t="str" cm="1">
        <f t="array" ref="AS10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39" spans="1:45" x14ac:dyDescent="0.25">
      <c r="A1039" s="12">
        <v>45</v>
      </c>
      <c r="B1039" s="12" t="str" cm="1">
        <f t="array" ref="B1039">_xlfn.IFS(HR_Analytics[[#This Row],[Age]]&lt;=30,"Below 30",HR_Analytics[[#This Row],[Age]]&lt;=40,"30-40",HR_Analytics[[#This Row],[Age]]&lt;=60,"40-60")</f>
        <v>40-60</v>
      </c>
      <c r="C1039" s="9" t="s">
        <v>17</v>
      </c>
      <c r="D1039" s="9" t="s">
        <v>11</v>
      </c>
      <c r="E1039" s="9" t="s">
        <v>19</v>
      </c>
      <c r="F1039" s="3">
        <v>29</v>
      </c>
      <c r="G1039" s="3" t="str" cm="1">
        <f t="array" ref="G1039">_xlfn.IFS(HR_Analytics[[#This Row],[Distance From Home]]&lt;=5,"1-5",HR_Analytics[[#This Row],[Distance From Home]]&lt;=10,"5-10",HR_Analytics[[#This Row],[Distance From Home]]&lt;=15,"10-15",HR_Analytics[[#This Row],[Distance From Home]]&lt;=20,"15-20",HR_Analytics[[#This Row],[Distance From Home]]&gt;20,"Above 20")</f>
        <v>Above 20</v>
      </c>
      <c r="H1039" s="3">
        <v>3</v>
      </c>
      <c r="I1039" s="9" t="str">
        <f>VLOOKUP(H1039,Mapping!$J$2:$K$6,2,0)</f>
        <v>Bachelors</v>
      </c>
      <c r="J1039" s="9" t="s">
        <v>34</v>
      </c>
      <c r="K1039" s="3">
        <v>1465</v>
      </c>
      <c r="L1039" s="3">
        <v>2</v>
      </c>
      <c r="M1039" s="9" t="str">
        <f>VLOOKUP(L1039,Mapping!$A$2:$B$5,2,0)</f>
        <v>Dissatisfied</v>
      </c>
      <c r="N1039" s="9" t="s">
        <v>20</v>
      </c>
      <c r="O1039" s="3">
        <v>3</v>
      </c>
      <c r="P1039" s="9" t="str">
        <f>VLOOKUP(O1039,Mapping!$A$9:$B$12,2,0)</f>
        <v>High</v>
      </c>
      <c r="Q1039" s="3">
        <v>3</v>
      </c>
      <c r="R1039" s="9" t="str">
        <f>VLOOKUP(Q1039,Mapping!$A$16:$B$20,2,0)</f>
        <v>Mid Level</v>
      </c>
      <c r="S1039" s="9" t="s">
        <v>27</v>
      </c>
      <c r="T1039" s="3">
        <v>4</v>
      </c>
      <c r="U1039" s="9" t="str">
        <f>VLOOKUP(T1039,Mapping!$E$9:$F$12,2,0)</f>
        <v>Satisfied</v>
      </c>
      <c r="V1039" s="9" t="s">
        <v>22</v>
      </c>
      <c r="W1039" s="5">
        <v>9380</v>
      </c>
      <c r="X1039" s="3">
        <v>4</v>
      </c>
      <c r="Y1039" s="9" t="s">
        <v>10</v>
      </c>
      <c r="Z1039" s="4">
        <v>18</v>
      </c>
      <c r="AA1039" s="24">
        <f>HR_Analytics[[#This Row],[Salary Hike]]/100</f>
        <v>0.18</v>
      </c>
      <c r="AB1039" s="3">
        <v>3</v>
      </c>
      <c r="AC1039" s="9" t="str">
        <f>VLOOKUP(AB1039,Mapping!$E$2:$F$3,2,0)</f>
        <v>Excellent</v>
      </c>
      <c r="AD1039" s="3">
        <v>4</v>
      </c>
      <c r="AE1039" s="9" t="str">
        <f>VLOOKUP(AD1039,Mapping!$E$16:$F$19,2,0)</f>
        <v>Satisfied</v>
      </c>
      <c r="AF1039" s="3">
        <v>2</v>
      </c>
      <c r="AG1039" s="3">
        <v>10</v>
      </c>
      <c r="AH1039" s="3" t="str" cm="1">
        <f t="array" ref="AH1039">_xlfn.IFS(HR_Analytics[[#This Row],[Total Working Years]]&lt;=2,"0-2",HR_Analytics[[#This Row],[Total Working Years]]&lt;=5,"2-5",HR_Analytics[[#This Row],[Total Working Years]]&lt;=10,"5-10",HR_Analytics[[#This Row],[Total Working Years]]&lt;=20,"10-20",HR_Analytics[[#This Row],[Total Working Years]]&lt;=40,"20-40")</f>
        <v>5-10</v>
      </c>
      <c r="AI1039" s="3">
        <v>4</v>
      </c>
      <c r="AJ1039" s="3">
        <v>4</v>
      </c>
      <c r="AK1039" s="9" t="str">
        <f>VLOOKUP(AJ1039,Mapping!$J$10:$K$13,2,0)</f>
        <v>Best</v>
      </c>
      <c r="AL1039" s="3">
        <v>3</v>
      </c>
      <c r="AM1039" s="3" t="str" cm="1">
        <f t="array" ref="AM1039">_xlfn.IFS(HR_Analytics[[#This Row],[Years At Company]]&lt;=2,"0-2",HR_Analytics[[#This Row],[Years At Company]]&lt;=5,"2-5",HR_Analytics[[#This Row],[Years At Company]]&lt;=10,"5-10",HR_Analytics[[#This Row],[Years At Company]]&lt;=20,"10-20",HR_Analytics[[#This Row],[Years At Company]]&lt;=40,"20-40")</f>
        <v>2-5</v>
      </c>
      <c r="AN1039" s="3">
        <v>1</v>
      </c>
      <c r="AO1039" s="3" t="str" cm="1">
        <f t="array" ref="AO1039">_xlfn.IFS(HR_Analytics[[#This Row],[Years In Current Role]]&lt;=2,"0-2",HR_Analytics[[#This Row],[Years In Current Role]]&lt;=5,"2-5",HR_Analytics[[#This Row],[Years In Current Role]]&lt;=10,"5-10",HR_Analytics[[#This Row],[Years In Current Role]]&lt;=15,"10-15",HR_Analytics[[#This Row],[Years In Current Role]]&gt;15,"Above 15")</f>
        <v>0-2</v>
      </c>
      <c r="AP1039" s="3">
        <v>1</v>
      </c>
      <c r="AQ1039" s="14" t="str" cm="1">
        <f t="array" ref="AQ1039">_xlfn.IFS(HR_Analytics[[#This Row],[Years Since Last Promotion]]&lt;=2,"0-2",HR_Analytics[[#This Row],[Years Since Last Promotion]]&lt;=5,"2-5",HR_Analytics[[#This Row],[Years Since Last Promotion]]&lt;=10,"5-10",HR_Analytics[[#This Row],[Years Since Last Promotion]]&lt;=15,"10-15")</f>
        <v>0-2</v>
      </c>
      <c r="AR1039" s="14">
        <v>2</v>
      </c>
      <c r="AS1039" s="3" t="str" cm="1">
        <f t="array" ref="AS10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40" spans="1:45" x14ac:dyDescent="0.25">
      <c r="A1040" s="12">
        <v>48</v>
      </c>
      <c r="B1040" s="12" t="str" cm="1">
        <f t="array" ref="B1040">_xlfn.IFS(HR_Analytics[[#This Row],[Age]]&lt;=30,"Below 30",HR_Analytics[[#This Row],[Age]]&lt;=40,"30-40",HR_Analytics[[#This Row],[Age]]&lt;=60,"40-60")</f>
        <v>40-60</v>
      </c>
      <c r="C1040" s="9" t="s">
        <v>17</v>
      </c>
      <c r="D1040" s="9" t="s">
        <v>11</v>
      </c>
      <c r="E1040" s="9" t="s">
        <v>12</v>
      </c>
      <c r="F1040" s="3">
        <v>7</v>
      </c>
      <c r="G1040" s="3" t="str" cm="1">
        <f t="array" ref="G1040">_xlfn.IFS(HR_Analytics[[#This Row],[Distance From Home]]&lt;=5,"1-5",HR_Analytics[[#This Row],[Distance From Home]]&lt;=10,"5-10",HR_Analytics[[#This Row],[Distance From Home]]&lt;=15,"10-15",HR_Analytics[[#This Row],[Distance From Home]]&lt;=20,"15-20",HR_Analytics[[#This Row],[Distance From Home]]&gt;20,"Above 20")</f>
        <v>5-10</v>
      </c>
      <c r="H1040" s="3">
        <v>3</v>
      </c>
      <c r="I1040" s="9" t="str">
        <f>VLOOKUP(H1040,Mapping!$J$2:$K$6,2,0)</f>
        <v>Bachelors</v>
      </c>
      <c r="J1040" s="9" t="s">
        <v>33</v>
      </c>
      <c r="K1040" s="3">
        <v>1466</v>
      </c>
      <c r="L1040" s="3">
        <v>3</v>
      </c>
      <c r="M1040" s="9" t="str">
        <f>VLOOKUP(L1040,Mapping!$A$2:$B$5,2,0)</f>
        <v>Neutral</v>
      </c>
      <c r="N1040" s="9" t="s">
        <v>20</v>
      </c>
      <c r="O1040" s="3">
        <v>3</v>
      </c>
      <c r="P1040" s="9" t="str">
        <f>VLOOKUP(O1040,Mapping!$A$9:$B$12,2,0)</f>
        <v>High</v>
      </c>
      <c r="Q1040" s="3">
        <v>2</v>
      </c>
      <c r="R1040" s="9" t="str">
        <f>VLOOKUP(Q1040,Mapping!$A$16:$B$20,2,0)</f>
        <v>Junior</v>
      </c>
      <c r="S1040" s="9" t="s">
        <v>15</v>
      </c>
      <c r="T1040" s="3">
        <v>1</v>
      </c>
      <c r="U1040" s="9" t="str">
        <f>VLOOKUP(T1040,Mapping!$E$9:$F$12,2,0)</f>
        <v>Very Dissatisfied</v>
      </c>
      <c r="V1040" s="9" t="s">
        <v>26</v>
      </c>
      <c r="W1040" s="5">
        <v>5486</v>
      </c>
      <c r="X1040" s="3">
        <v>4</v>
      </c>
      <c r="Y1040" s="9" t="s">
        <v>17</v>
      </c>
      <c r="Z1040" s="4">
        <v>11</v>
      </c>
      <c r="AA1040" s="24">
        <f>HR_Analytics[[#This Row],[Salary Hike]]/100</f>
        <v>0.11</v>
      </c>
      <c r="AB1040" s="3">
        <v>3</v>
      </c>
      <c r="AC1040" s="9" t="str">
        <f>VLOOKUP(AB1040,Mapping!$E$2:$F$3,2,0)</f>
        <v>Excellent</v>
      </c>
      <c r="AD1040" s="3">
        <v>1</v>
      </c>
      <c r="AE1040" s="9" t="str">
        <f>VLOOKUP(AD1040,Mapping!$E$16:$F$19,2,0)</f>
        <v>Very Dissatisfied</v>
      </c>
      <c r="AF1040" s="3">
        <v>3</v>
      </c>
      <c r="AG1040" s="3">
        <v>15</v>
      </c>
      <c r="AH1040" s="3" t="str" cm="1">
        <f t="array" ref="AH1040">_xlfn.IFS(HR_Analytics[[#This Row],[Total Working Years]]&lt;=2,"0-2",HR_Analytics[[#This Row],[Total Working Years]]&lt;=5,"2-5",HR_Analytics[[#This Row],[Total Working Years]]&lt;=10,"5-10",HR_Analytics[[#This Row],[Total Working Years]]&lt;=20,"10-20",HR_Analytics[[#This Row],[Total Working Years]]&lt;=40,"20-40")</f>
        <v>10-20</v>
      </c>
      <c r="AI1040" s="3">
        <v>3</v>
      </c>
      <c r="AJ1040" s="3">
        <v>3</v>
      </c>
      <c r="AK1040" s="9" t="str">
        <f>VLOOKUP(AJ1040,Mapping!$J$10:$K$13,2,0)</f>
        <v>Better</v>
      </c>
      <c r="AL1040" s="3">
        <v>2</v>
      </c>
      <c r="AM1040" s="3" t="str" cm="1">
        <f t="array" ref="AM1040">_xlfn.IFS(HR_Analytics[[#This Row],[Years At Company]]&lt;=2,"0-2",HR_Analytics[[#This Row],[Years At Company]]&lt;=5,"2-5",HR_Analytics[[#This Row],[Years At Company]]&lt;=10,"5-10",HR_Analytics[[#This Row],[Years At Company]]&lt;=20,"10-20",HR_Analytics[[#This Row],[Years At Company]]&lt;=40,"20-40")</f>
        <v>0-2</v>
      </c>
      <c r="AN1040" s="3">
        <v>2</v>
      </c>
      <c r="AO1040" s="3" t="str" cm="1">
        <f t="array" ref="AO1040">_xlfn.IFS(HR_Analytics[[#This Row],[Years In Current Role]]&lt;=2,"0-2",HR_Analytics[[#This Row],[Years In Current Role]]&lt;=5,"2-5",HR_Analytics[[#This Row],[Years In Current Role]]&lt;=10,"5-10",HR_Analytics[[#This Row],[Years In Current Role]]&lt;=15,"10-15",HR_Analytics[[#This Row],[Years In Current Role]]&gt;15,"Above 15")</f>
        <v>0-2</v>
      </c>
      <c r="AP1040" s="3">
        <v>2</v>
      </c>
      <c r="AQ1040" s="14" t="str" cm="1">
        <f t="array" ref="AQ1040">_xlfn.IFS(HR_Analytics[[#This Row],[Years Since Last Promotion]]&lt;=2,"0-2",HR_Analytics[[#This Row],[Years Since Last Promotion]]&lt;=5,"2-5",HR_Analytics[[#This Row],[Years Since Last Promotion]]&lt;=10,"5-10",HR_Analytics[[#This Row],[Years Since Last Promotion]]&lt;=15,"10-15")</f>
        <v>0-2</v>
      </c>
      <c r="AR1040" s="14">
        <v>2</v>
      </c>
      <c r="AS1040" s="3" t="str" cm="1">
        <f t="array" ref="AS10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41" spans="1:45" x14ac:dyDescent="0.25">
      <c r="A1041" s="12">
        <v>34</v>
      </c>
      <c r="B1041" s="12" t="str" cm="1">
        <f t="array" ref="B1041">_xlfn.IFS(HR_Analytics[[#This Row],[Age]]&lt;=30,"Below 30",HR_Analytics[[#This Row],[Age]]&lt;=40,"30-40",HR_Analytics[[#This Row],[Age]]&lt;=60,"40-60")</f>
        <v>30-40</v>
      </c>
      <c r="C1041" s="9" t="s">
        <v>10</v>
      </c>
      <c r="D1041" s="9" t="s">
        <v>11</v>
      </c>
      <c r="E1041" s="9" t="s">
        <v>35</v>
      </c>
      <c r="F1041" s="3">
        <v>9</v>
      </c>
      <c r="G1041" s="3" t="str" cm="1">
        <f t="array" ref="G1041">_xlfn.IFS(HR_Analytics[[#This Row],[Distance From Home]]&lt;=5,"1-5",HR_Analytics[[#This Row],[Distance From Home]]&lt;=10,"5-10",HR_Analytics[[#This Row],[Distance From Home]]&lt;=15,"10-15",HR_Analytics[[#This Row],[Distance From Home]]&lt;=20,"15-20",HR_Analytics[[#This Row],[Distance From Home]]&gt;20,"Above 20")</f>
        <v>5-10</v>
      </c>
      <c r="H1041" s="3">
        <v>4</v>
      </c>
      <c r="I1041" s="9" t="str">
        <f>VLOOKUP(H1041,Mapping!$J$2:$K$6,2,0)</f>
        <v>Masters</v>
      </c>
      <c r="J1041" s="9" t="s">
        <v>34</v>
      </c>
      <c r="K1041" s="3">
        <v>1467</v>
      </c>
      <c r="L1041" s="3">
        <v>1</v>
      </c>
      <c r="M1041" s="9" t="str">
        <f>VLOOKUP(L1041,Mapping!$A$2:$B$5,2,0)</f>
        <v>Very Dissatisfied</v>
      </c>
      <c r="N1041" s="9" t="s">
        <v>14</v>
      </c>
      <c r="O1041" s="3">
        <v>3</v>
      </c>
      <c r="P1041" s="9" t="str">
        <f>VLOOKUP(O1041,Mapping!$A$9:$B$12,2,0)</f>
        <v>High</v>
      </c>
      <c r="Q1041" s="3">
        <v>1</v>
      </c>
      <c r="R1041" s="9" t="str">
        <f>VLOOKUP(Q1041,Mapping!$A$16:$B$20,2,0)</f>
        <v>Entry Level</v>
      </c>
      <c r="S1041" s="9" t="s">
        <v>35</v>
      </c>
      <c r="T1041" s="3">
        <v>3</v>
      </c>
      <c r="U1041" s="9" t="str">
        <f>VLOOKUP(T1041,Mapping!$E$9:$F$12,2,0)</f>
        <v>Neutral</v>
      </c>
      <c r="V1041" s="9" t="s">
        <v>22</v>
      </c>
      <c r="W1041" s="5">
        <v>2742</v>
      </c>
      <c r="X1041" s="3">
        <v>1</v>
      </c>
      <c r="Y1041" s="9" t="s">
        <v>17</v>
      </c>
      <c r="Z1041" s="4">
        <v>15</v>
      </c>
      <c r="AA1041" s="24">
        <f>HR_Analytics[[#This Row],[Salary Hike]]/100</f>
        <v>0.15</v>
      </c>
      <c r="AB1041" s="3">
        <v>3</v>
      </c>
      <c r="AC1041" s="9" t="str">
        <f>VLOOKUP(AB1041,Mapping!$E$2:$F$3,2,0)</f>
        <v>Excellent</v>
      </c>
      <c r="AD1041" s="3">
        <v>4</v>
      </c>
      <c r="AE1041" s="9" t="str">
        <f>VLOOKUP(AD1041,Mapping!$E$16:$F$19,2,0)</f>
        <v>Satisfied</v>
      </c>
      <c r="AF1041" s="3">
        <v>0</v>
      </c>
      <c r="AG1041" s="3">
        <v>2</v>
      </c>
      <c r="AH1041" s="3" t="str" cm="1">
        <f t="array" ref="AH1041">_xlfn.IFS(HR_Analytics[[#This Row],[Total Working Years]]&lt;=2,"0-2",HR_Analytics[[#This Row],[Total Working Years]]&lt;=5,"2-5",HR_Analytics[[#This Row],[Total Working Years]]&lt;=10,"5-10",HR_Analytics[[#This Row],[Total Working Years]]&lt;=20,"10-20",HR_Analytics[[#This Row],[Total Working Years]]&lt;=40,"20-40")</f>
        <v>0-2</v>
      </c>
      <c r="AI1041" s="3">
        <v>0</v>
      </c>
      <c r="AJ1041" s="3">
        <v>3</v>
      </c>
      <c r="AK1041" s="9" t="str">
        <f>VLOOKUP(AJ1041,Mapping!$J$10:$K$13,2,0)</f>
        <v>Better</v>
      </c>
      <c r="AL1041" s="3">
        <v>2</v>
      </c>
      <c r="AM1041" s="3" t="str" cm="1">
        <f t="array" ref="AM1041">_xlfn.IFS(HR_Analytics[[#This Row],[Years At Company]]&lt;=2,"0-2",HR_Analytics[[#This Row],[Years At Company]]&lt;=5,"2-5",HR_Analytics[[#This Row],[Years At Company]]&lt;=10,"5-10",HR_Analytics[[#This Row],[Years At Company]]&lt;=20,"10-20",HR_Analytics[[#This Row],[Years At Company]]&lt;=40,"20-40")</f>
        <v>0-2</v>
      </c>
      <c r="AN1041" s="3">
        <v>2</v>
      </c>
      <c r="AO1041" s="3" t="str" cm="1">
        <f t="array" ref="AO1041">_xlfn.IFS(HR_Analytics[[#This Row],[Years In Current Role]]&lt;=2,"0-2",HR_Analytics[[#This Row],[Years In Current Role]]&lt;=5,"2-5",HR_Analytics[[#This Row],[Years In Current Role]]&lt;=10,"5-10",HR_Analytics[[#This Row],[Years In Current Role]]&lt;=15,"10-15",HR_Analytics[[#This Row],[Years In Current Role]]&gt;15,"Above 15")</f>
        <v>0-2</v>
      </c>
      <c r="AP1041" s="3">
        <v>2</v>
      </c>
      <c r="AQ1041" s="14" t="str" cm="1">
        <f t="array" ref="AQ1041">_xlfn.IFS(HR_Analytics[[#This Row],[Years Since Last Promotion]]&lt;=2,"0-2",HR_Analytics[[#This Row],[Years Since Last Promotion]]&lt;=5,"2-5",HR_Analytics[[#This Row],[Years Since Last Promotion]]&lt;=10,"5-10",HR_Analytics[[#This Row],[Years Since Last Promotion]]&lt;=15,"10-15")</f>
        <v>0-2</v>
      </c>
      <c r="AR1041" s="14">
        <v>2</v>
      </c>
      <c r="AS1041" s="3" t="str" cm="1">
        <f t="array" ref="AS10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42" spans="1:45" x14ac:dyDescent="0.25">
      <c r="A1042" s="12">
        <v>40</v>
      </c>
      <c r="B1042" s="12" t="str" cm="1">
        <f t="array" ref="B1042">_xlfn.IFS(HR_Analytics[[#This Row],[Age]]&lt;=30,"Below 30",HR_Analytics[[#This Row],[Age]]&lt;=40,"30-40",HR_Analytics[[#This Row],[Age]]&lt;=60,"40-60")</f>
        <v>30-40</v>
      </c>
      <c r="C1042" s="9" t="s">
        <v>17</v>
      </c>
      <c r="D1042" s="9" t="s">
        <v>29</v>
      </c>
      <c r="E1042" s="9" t="s">
        <v>19</v>
      </c>
      <c r="F1042" s="3">
        <v>8</v>
      </c>
      <c r="G1042" s="3" t="str" cm="1">
        <f t="array" ref="G1042">_xlfn.IFS(HR_Analytics[[#This Row],[Distance From Home]]&lt;=5,"1-5",HR_Analytics[[#This Row],[Distance From Home]]&lt;=10,"5-10",HR_Analytics[[#This Row],[Distance From Home]]&lt;=15,"10-15",HR_Analytics[[#This Row],[Distance From Home]]&lt;=20,"15-20",HR_Analytics[[#This Row],[Distance From Home]]&gt;20,"Above 20")</f>
        <v>5-10</v>
      </c>
      <c r="H1042" s="3">
        <v>1</v>
      </c>
      <c r="I1042" s="9" t="str">
        <f>VLOOKUP(H1042,Mapping!$J$2:$K$6,2,0)</f>
        <v>Below College</v>
      </c>
      <c r="J1042" s="9" t="s">
        <v>25</v>
      </c>
      <c r="K1042" s="3">
        <v>1468</v>
      </c>
      <c r="L1042" s="3">
        <v>4</v>
      </c>
      <c r="M1042" s="9" t="str">
        <f>VLOOKUP(L1042,Mapping!$A$2:$B$5,2,0)</f>
        <v>Satisfied</v>
      </c>
      <c r="N1042" s="9" t="s">
        <v>20</v>
      </c>
      <c r="O1042" s="3">
        <v>2</v>
      </c>
      <c r="P1042" s="9" t="str">
        <f>VLOOKUP(O1042,Mapping!$A$9:$B$12,2,0)</f>
        <v>Medium</v>
      </c>
      <c r="Q1042" s="3">
        <v>3</v>
      </c>
      <c r="R1042" s="9" t="str">
        <f>VLOOKUP(Q1042,Mapping!$A$16:$B$20,2,0)</f>
        <v>Mid Level</v>
      </c>
      <c r="S1042" s="9" t="s">
        <v>32</v>
      </c>
      <c r="T1042" s="3">
        <v>2</v>
      </c>
      <c r="U1042" s="9" t="str">
        <f>VLOOKUP(T1042,Mapping!$E$9:$F$12,2,0)</f>
        <v>Dissatisfied</v>
      </c>
      <c r="V1042" s="9" t="s">
        <v>26</v>
      </c>
      <c r="W1042" s="5">
        <v>13757</v>
      </c>
      <c r="X1042" s="3">
        <v>2</v>
      </c>
      <c r="Y1042" s="9" t="s">
        <v>17</v>
      </c>
      <c r="Z1042" s="4">
        <v>11</v>
      </c>
      <c r="AA1042" s="24">
        <f>HR_Analytics[[#This Row],[Salary Hike]]/100</f>
        <v>0.11</v>
      </c>
      <c r="AB1042" s="3">
        <v>3</v>
      </c>
      <c r="AC1042" s="9" t="str">
        <f>VLOOKUP(AB1042,Mapping!$E$2:$F$3,2,0)</f>
        <v>Excellent</v>
      </c>
      <c r="AD1042" s="3">
        <v>3</v>
      </c>
      <c r="AE1042" s="9" t="str">
        <f>VLOOKUP(AD1042,Mapping!$E$16:$F$19,2,0)</f>
        <v>Neutral</v>
      </c>
      <c r="AF1042" s="3">
        <v>1</v>
      </c>
      <c r="AG1042" s="3">
        <v>16</v>
      </c>
      <c r="AH1042" s="3" t="str" cm="1">
        <f t="array" ref="AH1042">_xlfn.IFS(HR_Analytics[[#This Row],[Total Working Years]]&lt;=2,"0-2",HR_Analytics[[#This Row],[Total Working Years]]&lt;=5,"2-5",HR_Analytics[[#This Row],[Total Working Years]]&lt;=10,"5-10",HR_Analytics[[#This Row],[Total Working Years]]&lt;=20,"10-20",HR_Analytics[[#This Row],[Total Working Years]]&lt;=40,"20-40")</f>
        <v>10-20</v>
      </c>
      <c r="AI1042" s="3">
        <v>5</v>
      </c>
      <c r="AJ1042" s="3">
        <v>3</v>
      </c>
      <c r="AK1042" s="9" t="str">
        <f>VLOOKUP(AJ1042,Mapping!$J$10:$K$13,2,0)</f>
        <v>Better</v>
      </c>
      <c r="AL1042" s="3">
        <v>9</v>
      </c>
      <c r="AM1042" s="3" t="str" cm="1">
        <f t="array" ref="AM1042">_xlfn.IFS(HR_Analytics[[#This Row],[Years At Company]]&lt;=2,"0-2",HR_Analytics[[#This Row],[Years At Company]]&lt;=5,"2-5",HR_Analytics[[#This Row],[Years At Company]]&lt;=10,"5-10",HR_Analytics[[#This Row],[Years At Company]]&lt;=20,"10-20",HR_Analytics[[#This Row],[Years At Company]]&lt;=40,"20-40")</f>
        <v>5-10</v>
      </c>
      <c r="AN1042" s="3">
        <v>8</v>
      </c>
      <c r="AO1042" s="3" t="str" cm="1">
        <f t="array" ref="AO1042">_xlfn.IFS(HR_Analytics[[#This Row],[Years In Current Role]]&lt;=2,"0-2",HR_Analytics[[#This Row],[Years In Current Role]]&lt;=5,"2-5",HR_Analytics[[#This Row],[Years In Current Role]]&lt;=10,"5-10",HR_Analytics[[#This Row],[Years In Current Role]]&lt;=15,"10-15",HR_Analytics[[#This Row],[Years In Current Role]]&gt;15,"Above 15")</f>
        <v>5-10</v>
      </c>
      <c r="AP1042" s="3">
        <v>4</v>
      </c>
      <c r="AQ1042" s="14" t="str" cm="1">
        <f t="array" ref="AQ1042">_xlfn.IFS(HR_Analytics[[#This Row],[Years Since Last Promotion]]&lt;=2,"0-2",HR_Analytics[[#This Row],[Years Since Last Promotion]]&lt;=5,"2-5",HR_Analytics[[#This Row],[Years Since Last Promotion]]&lt;=10,"5-10",HR_Analytics[[#This Row],[Years Since Last Promotion]]&lt;=15,"10-15")</f>
        <v>2-5</v>
      </c>
      <c r="AR1042" s="14">
        <v>8</v>
      </c>
      <c r="AS1042" s="3" t="str" cm="1">
        <f t="array" ref="AS10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43" spans="1:45" x14ac:dyDescent="0.25">
      <c r="A1043" s="12">
        <v>28</v>
      </c>
      <c r="B1043" s="12" t="str" cm="1">
        <f t="array" ref="B1043">_xlfn.IFS(HR_Analytics[[#This Row],[Age]]&lt;=30,"Below 30",HR_Analytics[[#This Row],[Age]]&lt;=40,"30-40",HR_Analytics[[#This Row],[Age]]&lt;=60,"40-60")</f>
        <v>Below 30</v>
      </c>
      <c r="C1043" s="9" t="s">
        <v>17</v>
      </c>
      <c r="D1043" s="9" t="s">
        <v>11</v>
      </c>
      <c r="E1043" s="9" t="s">
        <v>12</v>
      </c>
      <c r="F1043" s="3">
        <v>5</v>
      </c>
      <c r="G1043" s="3" t="str" cm="1">
        <f t="array" ref="G1043">_xlfn.IFS(HR_Analytics[[#This Row],[Distance From Home]]&lt;=5,"1-5",HR_Analytics[[#This Row],[Distance From Home]]&lt;=10,"5-10",HR_Analytics[[#This Row],[Distance From Home]]&lt;=15,"10-15",HR_Analytics[[#This Row],[Distance From Home]]&lt;=20,"15-20",HR_Analytics[[#This Row],[Distance From Home]]&gt;20,"Above 20")</f>
        <v>1-5</v>
      </c>
      <c r="H1043" s="3">
        <v>3</v>
      </c>
      <c r="I1043" s="9" t="str">
        <f>VLOOKUP(H1043,Mapping!$J$2:$K$6,2,0)</f>
        <v>Bachelors</v>
      </c>
      <c r="J1043" s="9" t="s">
        <v>25</v>
      </c>
      <c r="K1043" s="3">
        <v>1469</v>
      </c>
      <c r="L1043" s="3">
        <v>4</v>
      </c>
      <c r="M1043" s="9" t="str">
        <f>VLOOKUP(L1043,Mapping!$A$2:$B$5,2,0)</f>
        <v>Satisfied</v>
      </c>
      <c r="N1043" s="9" t="s">
        <v>20</v>
      </c>
      <c r="O1043" s="3">
        <v>3</v>
      </c>
      <c r="P1043" s="9" t="str">
        <f>VLOOKUP(O1043,Mapping!$A$9:$B$12,2,0)</f>
        <v>High</v>
      </c>
      <c r="Q1043" s="3">
        <v>2</v>
      </c>
      <c r="R1043" s="9" t="str">
        <f>VLOOKUP(Q1043,Mapping!$A$16:$B$20,2,0)</f>
        <v>Junior</v>
      </c>
      <c r="S1043" s="9" t="s">
        <v>15</v>
      </c>
      <c r="T1043" s="3">
        <v>1</v>
      </c>
      <c r="U1043" s="9" t="str">
        <f>VLOOKUP(T1043,Mapping!$E$9:$F$12,2,0)</f>
        <v>Very Dissatisfied</v>
      </c>
      <c r="V1043" s="9" t="s">
        <v>16</v>
      </c>
      <c r="W1043" s="5">
        <v>8463</v>
      </c>
      <c r="X1043" s="3">
        <v>0</v>
      </c>
      <c r="Y1043" s="9" t="s">
        <v>17</v>
      </c>
      <c r="Z1043" s="4">
        <v>18</v>
      </c>
      <c r="AA1043" s="24">
        <f>HR_Analytics[[#This Row],[Salary Hike]]/100</f>
        <v>0.18</v>
      </c>
      <c r="AB1043" s="3">
        <v>3</v>
      </c>
      <c r="AC1043" s="9" t="str">
        <f>VLOOKUP(AB1043,Mapping!$E$2:$F$3,2,0)</f>
        <v>Excellent</v>
      </c>
      <c r="AD1043" s="3">
        <v>4</v>
      </c>
      <c r="AE1043" s="9" t="str">
        <f>VLOOKUP(AD1043,Mapping!$E$16:$F$19,2,0)</f>
        <v>Satisfied</v>
      </c>
      <c r="AF1043" s="3">
        <v>0</v>
      </c>
      <c r="AG1043" s="3">
        <v>6</v>
      </c>
      <c r="AH1043" s="3" t="str" cm="1">
        <f t="array" ref="AH1043">_xlfn.IFS(HR_Analytics[[#This Row],[Total Working Years]]&lt;=2,"0-2",HR_Analytics[[#This Row],[Total Working Years]]&lt;=5,"2-5",HR_Analytics[[#This Row],[Total Working Years]]&lt;=10,"5-10",HR_Analytics[[#This Row],[Total Working Years]]&lt;=20,"10-20",HR_Analytics[[#This Row],[Total Working Years]]&lt;=40,"20-40")</f>
        <v>5-10</v>
      </c>
      <c r="AI1043" s="3">
        <v>4</v>
      </c>
      <c r="AJ1043" s="3">
        <v>3</v>
      </c>
      <c r="AK1043" s="9" t="str">
        <f>VLOOKUP(AJ1043,Mapping!$J$10:$K$13,2,0)</f>
        <v>Better</v>
      </c>
      <c r="AL1043" s="3">
        <v>5</v>
      </c>
      <c r="AM1043" s="3" t="str" cm="1">
        <f t="array" ref="AM1043">_xlfn.IFS(HR_Analytics[[#This Row],[Years At Company]]&lt;=2,"0-2",HR_Analytics[[#This Row],[Years At Company]]&lt;=5,"2-5",HR_Analytics[[#This Row],[Years At Company]]&lt;=10,"5-10",HR_Analytics[[#This Row],[Years At Company]]&lt;=20,"10-20",HR_Analytics[[#This Row],[Years At Company]]&lt;=40,"20-40")</f>
        <v>2-5</v>
      </c>
      <c r="AN1043" s="3">
        <v>4</v>
      </c>
      <c r="AO1043" s="3" t="str" cm="1">
        <f t="array" ref="AO1043">_xlfn.IFS(HR_Analytics[[#This Row],[Years In Current Role]]&lt;=2,"0-2",HR_Analytics[[#This Row],[Years In Current Role]]&lt;=5,"2-5",HR_Analytics[[#This Row],[Years In Current Role]]&lt;=10,"5-10",HR_Analytics[[#This Row],[Years In Current Role]]&lt;=15,"10-15",HR_Analytics[[#This Row],[Years In Current Role]]&gt;15,"Above 15")</f>
        <v>2-5</v>
      </c>
      <c r="AP1043" s="3">
        <v>1</v>
      </c>
      <c r="AQ1043" s="14" t="str" cm="1">
        <f t="array" ref="AQ1043">_xlfn.IFS(HR_Analytics[[#This Row],[Years Since Last Promotion]]&lt;=2,"0-2",HR_Analytics[[#This Row],[Years Since Last Promotion]]&lt;=5,"2-5",HR_Analytics[[#This Row],[Years Since Last Promotion]]&lt;=10,"5-10",HR_Analytics[[#This Row],[Years Since Last Promotion]]&lt;=15,"10-15")</f>
        <v>0-2</v>
      </c>
      <c r="AR1043" s="14">
        <v>3</v>
      </c>
      <c r="AS1043" s="3" t="str" cm="1">
        <f t="array" ref="AS10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44" spans="1:45" x14ac:dyDescent="0.25">
      <c r="A1044" s="12">
        <v>44</v>
      </c>
      <c r="B1044" s="12" t="str" cm="1">
        <f t="array" ref="B1044">_xlfn.IFS(HR_Analytics[[#This Row],[Age]]&lt;=30,"Below 30",HR_Analytics[[#This Row],[Age]]&lt;=40,"30-40",HR_Analytics[[#This Row],[Age]]&lt;=60,"40-60")</f>
        <v>40-60</v>
      </c>
      <c r="C1044" s="9" t="s">
        <v>17</v>
      </c>
      <c r="D1044" s="9" t="s">
        <v>29</v>
      </c>
      <c r="E1044" s="9" t="s">
        <v>19</v>
      </c>
      <c r="F1044" s="3">
        <v>5</v>
      </c>
      <c r="G1044" s="3" t="str" cm="1">
        <f t="array" ref="G1044">_xlfn.IFS(HR_Analytics[[#This Row],[Distance From Home]]&lt;=5,"1-5",HR_Analytics[[#This Row],[Distance From Home]]&lt;=10,"5-10",HR_Analytics[[#This Row],[Distance From Home]]&lt;=15,"10-15",HR_Analytics[[#This Row],[Distance From Home]]&lt;=20,"15-20",HR_Analytics[[#This Row],[Distance From Home]]&gt;20,"Above 20")</f>
        <v>1-5</v>
      </c>
      <c r="H1044" s="3">
        <v>3</v>
      </c>
      <c r="I1044" s="9" t="str">
        <f>VLOOKUP(H1044,Mapping!$J$2:$K$6,2,0)</f>
        <v>Bachelors</v>
      </c>
      <c r="J1044" s="9" t="s">
        <v>13</v>
      </c>
      <c r="K1044" s="3">
        <v>1471</v>
      </c>
      <c r="L1044" s="3">
        <v>3</v>
      </c>
      <c r="M1044" s="9" t="str">
        <f>VLOOKUP(L1044,Mapping!$A$2:$B$5,2,0)</f>
        <v>Neutral</v>
      </c>
      <c r="N1044" s="9" t="s">
        <v>20</v>
      </c>
      <c r="O1044" s="3">
        <v>2</v>
      </c>
      <c r="P1044" s="9" t="str">
        <f>VLOOKUP(O1044,Mapping!$A$9:$B$12,2,0)</f>
        <v>Medium</v>
      </c>
      <c r="Q1044" s="3">
        <v>1</v>
      </c>
      <c r="R1044" s="9" t="str">
        <f>VLOOKUP(Q1044,Mapping!$A$16:$B$20,2,0)</f>
        <v>Entry Level</v>
      </c>
      <c r="S1044" s="9" t="s">
        <v>24</v>
      </c>
      <c r="T1044" s="3">
        <v>3</v>
      </c>
      <c r="U1044" s="9" t="str">
        <f>VLOOKUP(T1044,Mapping!$E$9:$F$12,2,0)</f>
        <v>Neutral</v>
      </c>
      <c r="V1044" s="9" t="s">
        <v>16</v>
      </c>
      <c r="W1044" s="5">
        <v>3162</v>
      </c>
      <c r="X1044" s="3">
        <v>3</v>
      </c>
      <c r="Y1044" s="9" t="s">
        <v>17</v>
      </c>
      <c r="Z1044" s="4">
        <v>14</v>
      </c>
      <c r="AA1044" s="24">
        <f>HR_Analytics[[#This Row],[Salary Hike]]/100</f>
        <v>0.14000000000000001</v>
      </c>
      <c r="AB1044" s="3">
        <v>3</v>
      </c>
      <c r="AC1044" s="9" t="str">
        <f>VLOOKUP(AB1044,Mapping!$E$2:$F$3,2,0)</f>
        <v>Excellent</v>
      </c>
      <c r="AD1044" s="3">
        <v>4</v>
      </c>
      <c r="AE1044" s="9" t="str">
        <f>VLOOKUP(AD1044,Mapping!$E$16:$F$19,2,0)</f>
        <v>Satisfied</v>
      </c>
      <c r="AF1044" s="3">
        <v>0</v>
      </c>
      <c r="AG1044" s="3">
        <v>7</v>
      </c>
      <c r="AH1044" s="3" t="str" cm="1">
        <f t="array" ref="AH1044">_xlfn.IFS(HR_Analytics[[#This Row],[Total Working Years]]&lt;=2,"0-2",HR_Analytics[[#This Row],[Total Working Years]]&lt;=5,"2-5",HR_Analytics[[#This Row],[Total Working Years]]&lt;=10,"5-10",HR_Analytics[[#This Row],[Total Working Years]]&lt;=20,"10-20",HR_Analytics[[#This Row],[Total Working Years]]&lt;=40,"20-40")</f>
        <v>5-10</v>
      </c>
      <c r="AI1044" s="3">
        <v>5</v>
      </c>
      <c r="AJ1044" s="3">
        <v>3</v>
      </c>
      <c r="AK1044" s="9" t="str">
        <f>VLOOKUP(AJ1044,Mapping!$J$10:$K$13,2,0)</f>
        <v>Better</v>
      </c>
      <c r="AL1044" s="3">
        <v>5</v>
      </c>
      <c r="AM1044" s="3" t="str" cm="1">
        <f t="array" ref="AM1044">_xlfn.IFS(HR_Analytics[[#This Row],[Years At Company]]&lt;=2,"0-2",HR_Analytics[[#This Row],[Years At Company]]&lt;=5,"2-5",HR_Analytics[[#This Row],[Years At Company]]&lt;=10,"5-10",HR_Analytics[[#This Row],[Years At Company]]&lt;=20,"10-20",HR_Analytics[[#This Row],[Years At Company]]&lt;=40,"20-40")</f>
        <v>2-5</v>
      </c>
      <c r="AN1044" s="3">
        <v>2</v>
      </c>
      <c r="AO1044" s="3" t="str" cm="1">
        <f t="array" ref="AO1044">_xlfn.IFS(HR_Analytics[[#This Row],[Years In Current Role]]&lt;=2,"0-2",HR_Analytics[[#This Row],[Years In Current Role]]&lt;=5,"2-5",HR_Analytics[[#This Row],[Years In Current Role]]&lt;=10,"5-10",HR_Analytics[[#This Row],[Years In Current Role]]&lt;=15,"10-15",HR_Analytics[[#This Row],[Years In Current Role]]&gt;15,"Above 15")</f>
        <v>0-2</v>
      </c>
      <c r="AP1044" s="3">
        <v>0</v>
      </c>
      <c r="AQ1044" s="14" t="str" cm="1">
        <f t="array" ref="AQ1044">_xlfn.IFS(HR_Analytics[[#This Row],[Years Since Last Promotion]]&lt;=2,"0-2",HR_Analytics[[#This Row],[Years Since Last Promotion]]&lt;=5,"2-5",HR_Analytics[[#This Row],[Years Since Last Promotion]]&lt;=10,"5-10",HR_Analytics[[#This Row],[Years Since Last Promotion]]&lt;=15,"10-15")</f>
        <v>0-2</v>
      </c>
      <c r="AR1044" s="14">
        <v>3</v>
      </c>
      <c r="AS1044" s="3" t="str" cm="1">
        <f t="array" ref="AS10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45" spans="1:45" x14ac:dyDescent="0.25">
      <c r="A1045" s="12">
        <v>53</v>
      </c>
      <c r="B1045" s="12" t="str" cm="1">
        <f t="array" ref="B1045">_xlfn.IFS(HR_Analytics[[#This Row],[Age]]&lt;=30,"Below 30",HR_Analytics[[#This Row],[Age]]&lt;=40,"30-40",HR_Analytics[[#This Row],[Age]]&lt;=60,"40-60")</f>
        <v>40-60</v>
      </c>
      <c r="C1045" s="9" t="s">
        <v>17</v>
      </c>
      <c r="D1045" s="9" t="s">
        <v>11</v>
      </c>
      <c r="E1045" s="9" t="s">
        <v>19</v>
      </c>
      <c r="F1045" s="3">
        <v>2</v>
      </c>
      <c r="G1045" s="3" t="str" cm="1">
        <f t="array" ref="G1045">_xlfn.IFS(HR_Analytics[[#This Row],[Distance From Home]]&lt;=5,"1-5",HR_Analytics[[#This Row],[Distance From Home]]&lt;=10,"5-10",HR_Analytics[[#This Row],[Distance From Home]]&lt;=15,"10-15",HR_Analytics[[#This Row],[Distance From Home]]&lt;=20,"15-20",HR_Analytics[[#This Row],[Distance From Home]]&gt;20,"Above 20")</f>
        <v>1-5</v>
      </c>
      <c r="H1045" s="3">
        <v>3</v>
      </c>
      <c r="I1045" s="9" t="str">
        <f>VLOOKUP(H1045,Mapping!$J$2:$K$6,2,0)</f>
        <v>Bachelors</v>
      </c>
      <c r="J1045" s="9" t="s">
        <v>25</v>
      </c>
      <c r="K1045" s="3">
        <v>1472</v>
      </c>
      <c r="L1045" s="3">
        <v>4</v>
      </c>
      <c r="M1045" s="9" t="str">
        <f>VLOOKUP(L1045,Mapping!$A$2:$B$5,2,0)</f>
        <v>Satisfied</v>
      </c>
      <c r="N1045" s="9" t="s">
        <v>20</v>
      </c>
      <c r="O1045" s="3">
        <v>4</v>
      </c>
      <c r="P1045" s="9" t="str">
        <f>VLOOKUP(O1045,Mapping!$A$9:$B$12,2,0)</f>
        <v>Very High</v>
      </c>
      <c r="Q1045" s="3">
        <v>4</v>
      </c>
      <c r="R1045" s="9" t="str">
        <f>VLOOKUP(Q1045,Mapping!$A$16:$B$20,2,0)</f>
        <v>Senior</v>
      </c>
      <c r="S1045" s="9" t="s">
        <v>32</v>
      </c>
      <c r="T1045" s="3">
        <v>2</v>
      </c>
      <c r="U1045" s="9" t="str">
        <f>VLOOKUP(T1045,Mapping!$E$9:$F$12,2,0)</f>
        <v>Dissatisfied</v>
      </c>
      <c r="V1045" s="9" t="s">
        <v>16</v>
      </c>
      <c r="W1045" s="5">
        <v>16598</v>
      </c>
      <c r="X1045" s="3">
        <v>4</v>
      </c>
      <c r="Y1045" s="9" t="s">
        <v>17</v>
      </c>
      <c r="Z1045" s="4">
        <v>12</v>
      </c>
      <c r="AA1045" s="24">
        <f>HR_Analytics[[#This Row],[Salary Hike]]/100</f>
        <v>0.12</v>
      </c>
      <c r="AB1045" s="3">
        <v>3</v>
      </c>
      <c r="AC1045" s="9" t="str">
        <f>VLOOKUP(AB1045,Mapping!$E$2:$F$3,2,0)</f>
        <v>Excellent</v>
      </c>
      <c r="AD1045" s="3">
        <v>2</v>
      </c>
      <c r="AE1045" s="9" t="str">
        <f>VLOOKUP(AD1045,Mapping!$E$16:$F$19,2,0)</f>
        <v>Dissatisfied</v>
      </c>
      <c r="AF1045" s="3">
        <v>0</v>
      </c>
      <c r="AG1045" s="3">
        <v>35</v>
      </c>
      <c r="AH1045" s="3" t="str" cm="1">
        <f t="array" ref="AH1045">_xlfn.IFS(HR_Analytics[[#This Row],[Total Working Years]]&lt;=2,"0-2",HR_Analytics[[#This Row],[Total Working Years]]&lt;=5,"2-5",HR_Analytics[[#This Row],[Total Working Years]]&lt;=10,"5-10",HR_Analytics[[#This Row],[Total Working Years]]&lt;=20,"10-20",HR_Analytics[[#This Row],[Total Working Years]]&lt;=40,"20-40")</f>
        <v>20-40</v>
      </c>
      <c r="AI1045" s="3">
        <v>2</v>
      </c>
      <c r="AJ1045" s="3">
        <v>2</v>
      </c>
      <c r="AK1045" s="9" t="str">
        <f>VLOOKUP(AJ1045,Mapping!$J$10:$K$13,2,0)</f>
        <v>Good</v>
      </c>
      <c r="AL1045" s="3">
        <v>9</v>
      </c>
      <c r="AM1045" s="3" t="str" cm="1">
        <f t="array" ref="AM1045">_xlfn.IFS(HR_Analytics[[#This Row],[Years At Company]]&lt;=2,"0-2",HR_Analytics[[#This Row],[Years At Company]]&lt;=5,"2-5",HR_Analytics[[#This Row],[Years At Company]]&lt;=10,"5-10",HR_Analytics[[#This Row],[Years At Company]]&lt;=20,"10-20",HR_Analytics[[#This Row],[Years At Company]]&lt;=40,"20-40")</f>
        <v>5-10</v>
      </c>
      <c r="AN1045" s="3">
        <v>8</v>
      </c>
      <c r="AO1045" s="3" t="str" cm="1">
        <f t="array" ref="AO1045">_xlfn.IFS(HR_Analytics[[#This Row],[Years In Current Role]]&lt;=2,"0-2",HR_Analytics[[#This Row],[Years In Current Role]]&lt;=5,"2-5",HR_Analytics[[#This Row],[Years In Current Role]]&lt;=10,"5-10",HR_Analytics[[#This Row],[Years In Current Role]]&lt;=15,"10-15",HR_Analytics[[#This Row],[Years In Current Role]]&gt;15,"Above 15")</f>
        <v>5-10</v>
      </c>
      <c r="AP1045" s="3">
        <v>8</v>
      </c>
      <c r="AQ1045" s="14" t="str" cm="1">
        <f t="array" ref="AQ1045">_xlfn.IFS(HR_Analytics[[#This Row],[Years Since Last Promotion]]&lt;=2,"0-2",HR_Analytics[[#This Row],[Years Since Last Promotion]]&lt;=5,"2-5",HR_Analytics[[#This Row],[Years Since Last Promotion]]&lt;=10,"5-10",HR_Analytics[[#This Row],[Years Since Last Promotion]]&lt;=15,"10-15")</f>
        <v>5-10</v>
      </c>
      <c r="AR1045" s="14">
        <v>8</v>
      </c>
      <c r="AS1045" s="3" t="str" cm="1">
        <f t="array" ref="AS10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46" spans="1:45" x14ac:dyDescent="0.25">
      <c r="A1046" s="12">
        <v>49</v>
      </c>
      <c r="B1046" s="12" t="str" cm="1">
        <f t="array" ref="B1046">_xlfn.IFS(HR_Analytics[[#This Row],[Age]]&lt;=30,"Below 30",HR_Analytics[[#This Row],[Age]]&lt;=40,"30-40",HR_Analytics[[#This Row],[Age]]&lt;=60,"40-60")</f>
        <v>40-60</v>
      </c>
      <c r="C1046" s="9" t="s">
        <v>17</v>
      </c>
      <c r="D1046" s="9" t="s">
        <v>11</v>
      </c>
      <c r="E1046" s="9" t="s">
        <v>19</v>
      </c>
      <c r="F1046" s="3">
        <v>5</v>
      </c>
      <c r="G1046" s="3" t="str" cm="1">
        <f t="array" ref="G1046">_xlfn.IFS(HR_Analytics[[#This Row],[Distance From Home]]&lt;=5,"1-5",HR_Analytics[[#This Row],[Distance From Home]]&lt;=10,"5-10",HR_Analytics[[#This Row],[Distance From Home]]&lt;=15,"10-15",HR_Analytics[[#This Row],[Distance From Home]]&lt;=20,"15-20",HR_Analytics[[#This Row],[Distance From Home]]&gt;20,"Above 20")</f>
        <v>1-5</v>
      </c>
      <c r="H1046" s="3">
        <v>4</v>
      </c>
      <c r="I1046" s="9" t="str">
        <f>VLOOKUP(H1046,Mapping!$J$2:$K$6,2,0)</f>
        <v>Masters</v>
      </c>
      <c r="J1046" s="9" t="s">
        <v>34</v>
      </c>
      <c r="K1046" s="3">
        <v>1473</v>
      </c>
      <c r="L1046" s="3">
        <v>1</v>
      </c>
      <c r="M1046" s="9" t="str">
        <f>VLOOKUP(L1046,Mapping!$A$2:$B$5,2,0)</f>
        <v>Very Dissatisfied</v>
      </c>
      <c r="N1046" s="9" t="s">
        <v>20</v>
      </c>
      <c r="O1046" s="3">
        <v>3</v>
      </c>
      <c r="P1046" s="9" t="str">
        <f>VLOOKUP(O1046,Mapping!$A$9:$B$12,2,0)</f>
        <v>High</v>
      </c>
      <c r="Q1046" s="3">
        <v>2</v>
      </c>
      <c r="R1046" s="9" t="str">
        <f>VLOOKUP(Q1046,Mapping!$A$16:$B$20,2,0)</f>
        <v>Junior</v>
      </c>
      <c r="S1046" s="9" t="s">
        <v>28</v>
      </c>
      <c r="T1046" s="3">
        <v>3</v>
      </c>
      <c r="U1046" s="9" t="str">
        <f>VLOOKUP(T1046,Mapping!$E$9:$F$12,2,0)</f>
        <v>Neutral</v>
      </c>
      <c r="V1046" s="9" t="s">
        <v>22</v>
      </c>
      <c r="W1046" s="5">
        <v>6651</v>
      </c>
      <c r="X1046" s="3">
        <v>2</v>
      </c>
      <c r="Y1046" s="9" t="s">
        <v>17</v>
      </c>
      <c r="Z1046" s="4">
        <v>14</v>
      </c>
      <c r="AA1046" s="24">
        <f>HR_Analytics[[#This Row],[Salary Hike]]/100</f>
        <v>0.14000000000000001</v>
      </c>
      <c r="AB1046" s="3">
        <v>3</v>
      </c>
      <c r="AC1046" s="9" t="str">
        <f>VLOOKUP(AB1046,Mapping!$E$2:$F$3,2,0)</f>
        <v>Excellent</v>
      </c>
      <c r="AD1046" s="3">
        <v>2</v>
      </c>
      <c r="AE1046" s="9" t="str">
        <f>VLOOKUP(AD1046,Mapping!$E$16:$F$19,2,0)</f>
        <v>Dissatisfied</v>
      </c>
      <c r="AF1046" s="3">
        <v>1</v>
      </c>
      <c r="AG1046" s="3">
        <v>20</v>
      </c>
      <c r="AH1046" s="3" t="str" cm="1">
        <f t="array" ref="AH1046">_xlfn.IFS(HR_Analytics[[#This Row],[Total Working Years]]&lt;=2,"0-2",HR_Analytics[[#This Row],[Total Working Years]]&lt;=5,"2-5",HR_Analytics[[#This Row],[Total Working Years]]&lt;=10,"5-10",HR_Analytics[[#This Row],[Total Working Years]]&lt;=20,"10-20",HR_Analytics[[#This Row],[Total Working Years]]&lt;=40,"20-40")</f>
        <v>10-20</v>
      </c>
      <c r="AI1046" s="3">
        <v>0</v>
      </c>
      <c r="AJ1046" s="3">
        <v>2</v>
      </c>
      <c r="AK1046" s="9" t="str">
        <f>VLOOKUP(AJ1046,Mapping!$J$10:$K$13,2,0)</f>
        <v>Good</v>
      </c>
      <c r="AL1046" s="3">
        <v>3</v>
      </c>
      <c r="AM1046" s="3" t="str" cm="1">
        <f t="array" ref="AM1046">_xlfn.IFS(HR_Analytics[[#This Row],[Years At Company]]&lt;=2,"0-2",HR_Analytics[[#This Row],[Years At Company]]&lt;=5,"2-5",HR_Analytics[[#This Row],[Years At Company]]&lt;=10,"5-10",HR_Analytics[[#This Row],[Years At Company]]&lt;=20,"10-20",HR_Analytics[[#This Row],[Years At Company]]&lt;=40,"20-40")</f>
        <v>2-5</v>
      </c>
      <c r="AN1046" s="3">
        <v>2</v>
      </c>
      <c r="AO1046" s="3" t="str" cm="1">
        <f t="array" ref="AO1046">_xlfn.IFS(HR_Analytics[[#This Row],[Years In Current Role]]&lt;=2,"0-2",HR_Analytics[[#This Row],[Years In Current Role]]&lt;=5,"2-5",HR_Analytics[[#This Row],[Years In Current Role]]&lt;=10,"5-10",HR_Analytics[[#This Row],[Years In Current Role]]&lt;=15,"10-15",HR_Analytics[[#This Row],[Years In Current Role]]&gt;15,"Above 15")</f>
        <v>0-2</v>
      </c>
      <c r="AP1046" s="3">
        <v>1</v>
      </c>
      <c r="AQ1046" s="14" t="str" cm="1">
        <f t="array" ref="AQ1046">_xlfn.IFS(HR_Analytics[[#This Row],[Years Since Last Promotion]]&lt;=2,"0-2",HR_Analytics[[#This Row],[Years Since Last Promotion]]&lt;=5,"2-5",HR_Analytics[[#This Row],[Years Since Last Promotion]]&lt;=10,"5-10",HR_Analytics[[#This Row],[Years Since Last Promotion]]&lt;=15,"10-15")</f>
        <v>0-2</v>
      </c>
      <c r="AR1046" s="14">
        <v>2</v>
      </c>
      <c r="AS1046" s="3" t="str" cm="1">
        <f t="array" ref="AS10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47" spans="1:45" x14ac:dyDescent="0.25">
      <c r="A1047" s="12">
        <v>40</v>
      </c>
      <c r="B1047" s="12" t="str" cm="1">
        <f t="array" ref="B1047">_xlfn.IFS(HR_Analytics[[#This Row],[Age]]&lt;=30,"Below 30",HR_Analytics[[#This Row],[Age]]&lt;=40,"30-40",HR_Analytics[[#This Row],[Age]]&lt;=60,"40-60")</f>
        <v>30-40</v>
      </c>
      <c r="C1047" s="9" t="s">
        <v>17</v>
      </c>
      <c r="D1047" s="9" t="s">
        <v>11</v>
      </c>
      <c r="E1047" s="9" t="s">
        <v>19</v>
      </c>
      <c r="F1047" s="3">
        <v>2</v>
      </c>
      <c r="G1047" s="3" t="str" cm="1">
        <f t="array" ref="G1047">_xlfn.IFS(HR_Analytics[[#This Row],[Distance From Home]]&lt;=5,"1-5",HR_Analytics[[#This Row],[Distance From Home]]&lt;=10,"5-10",HR_Analytics[[#This Row],[Distance From Home]]&lt;=15,"10-15",HR_Analytics[[#This Row],[Distance From Home]]&lt;=20,"15-20",HR_Analytics[[#This Row],[Distance From Home]]&gt;20,"Above 20")</f>
        <v>1-5</v>
      </c>
      <c r="H1047" s="3">
        <v>3</v>
      </c>
      <c r="I1047" s="9" t="str">
        <f>VLOOKUP(H1047,Mapping!$J$2:$K$6,2,0)</f>
        <v>Bachelors</v>
      </c>
      <c r="J1047" s="9" t="s">
        <v>25</v>
      </c>
      <c r="K1047" s="3">
        <v>1474</v>
      </c>
      <c r="L1047" s="3">
        <v>3</v>
      </c>
      <c r="M1047" s="9" t="str">
        <f>VLOOKUP(L1047,Mapping!$A$2:$B$5,2,0)</f>
        <v>Neutral</v>
      </c>
      <c r="N1047" s="9" t="s">
        <v>20</v>
      </c>
      <c r="O1047" s="3">
        <v>3</v>
      </c>
      <c r="P1047" s="9" t="str">
        <f>VLOOKUP(O1047,Mapping!$A$9:$B$12,2,0)</f>
        <v>High</v>
      </c>
      <c r="Q1047" s="3">
        <v>1</v>
      </c>
      <c r="R1047" s="9" t="str">
        <f>VLOOKUP(Q1047,Mapping!$A$16:$B$20,2,0)</f>
        <v>Entry Level</v>
      </c>
      <c r="S1047" s="9" t="s">
        <v>21</v>
      </c>
      <c r="T1047" s="3">
        <v>3</v>
      </c>
      <c r="U1047" s="9" t="str">
        <f>VLOOKUP(T1047,Mapping!$E$9:$F$12,2,0)</f>
        <v>Neutral</v>
      </c>
      <c r="V1047" s="9" t="s">
        <v>26</v>
      </c>
      <c r="W1047" s="5">
        <v>2345</v>
      </c>
      <c r="X1047" s="3">
        <v>2</v>
      </c>
      <c r="Y1047" s="9" t="s">
        <v>17</v>
      </c>
      <c r="Z1047" s="4">
        <v>14</v>
      </c>
      <c r="AA1047" s="24">
        <f>HR_Analytics[[#This Row],[Salary Hike]]/100</f>
        <v>0.14000000000000001</v>
      </c>
      <c r="AB1047" s="3">
        <v>3</v>
      </c>
      <c r="AC1047" s="9" t="str">
        <f>VLOOKUP(AB1047,Mapping!$E$2:$F$3,2,0)</f>
        <v>Excellent</v>
      </c>
      <c r="AD1047" s="3">
        <v>3</v>
      </c>
      <c r="AE1047" s="9" t="str">
        <f>VLOOKUP(AD1047,Mapping!$E$16:$F$19,2,0)</f>
        <v>Neutral</v>
      </c>
      <c r="AF1047" s="3">
        <v>1</v>
      </c>
      <c r="AG1047" s="3">
        <v>8</v>
      </c>
      <c r="AH1047" s="3" t="str" cm="1">
        <f t="array" ref="AH1047">_xlfn.IFS(HR_Analytics[[#This Row],[Total Working Years]]&lt;=2,"0-2",HR_Analytics[[#This Row],[Total Working Years]]&lt;=5,"2-5",HR_Analytics[[#This Row],[Total Working Years]]&lt;=10,"5-10",HR_Analytics[[#This Row],[Total Working Years]]&lt;=20,"10-20",HR_Analytics[[#This Row],[Total Working Years]]&lt;=40,"20-40")</f>
        <v>5-10</v>
      </c>
      <c r="AI1047" s="3">
        <v>3</v>
      </c>
      <c r="AJ1047" s="3">
        <v>4</v>
      </c>
      <c r="AK1047" s="9" t="str">
        <f>VLOOKUP(AJ1047,Mapping!$J$10:$K$13,2,0)</f>
        <v>Best</v>
      </c>
      <c r="AL1047" s="3">
        <v>3</v>
      </c>
      <c r="AM1047" s="3" t="str" cm="1">
        <f t="array" ref="AM1047">_xlfn.IFS(HR_Analytics[[#This Row],[Years At Company]]&lt;=2,"0-2",HR_Analytics[[#This Row],[Years At Company]]&lt;=5,"2-5",HR_Analytics[[#This Row],[Years At Company]]&lt;=10,"5-10",HR_Analytics[[#This Row],[Years At Company]]&lt;=20,"10-20",HR_Analytics[[#This Row],[Years At Company]]&lt;=40,"20-40")</f>
        <v>2-5</v>
      </c>
      <c r="AN1047" s="3">
        <v>1</v>
      </c>
      <c r="AO1047" s="3" t="str" cm="1">
        <f t="array" ref="AO1047">_xlfn.IFS(HR_Analytics[[#This Row],[Years In Current Role]]&lt;=2,"0-2",HR_Analytics[[#This Row],[Years In Current Role]]&lt;=5,"2-5",HR_Analytics[[#This Row],[Years In Current Role]]&lt;=10,"5-10",HR_Analytics[[#This Row],[Years In Current Role]]&lt;=15,"10-15",HR_Analytics[[#This Row],[Years In Current Role]]&gt;15,"Above 15")</f>
        <v>0-2</v>
      </c>
      <c r="AP1047" s="3">
        <v>1</v>
      </c>
      <c r="AQ1047" s="14" t="str" cm="1">
        <f t="array" ref="AQ1047">_xlfn.IFS(HR_Analytics[[#This Row],[Years Since Last Promotion]]&lt;=2,"0-2",HR_Analytics[[#This Row],[Years Since Last Promotion]]&lt;=5,"2-5",HR_Analytics[[#This Row],[Years Since Last Promotion]]&lt;=10,"5-10",HR_Analytics[[#This Row],[Years Since Last Promotion]]&lt;=15,"10-15")</f>
        <v>0-2</v>
      </c>
      <c r="AR1047" s="14">
        <v>2</v>
      </c>
      <c r="AS1047" s="3" t="str" cm="1">
        <f t="array" ref="AS10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48" spans="1:45" x14ac:dyDescent="0.25">
      <c r="A1048" s="12">
        <v>44</v>
      </c>
      <c r="B1048" s="12" t="str" cm="1">
        <f t="array" ref="B1048">_xlfn.IFS(HR_Analytics[[#This Row],[Age]]&lt;=30,"Below 30",HR_Analytics[[#This Row],[Age]]&lt;=40,"30-40",HR_Analytics[[#This Row],[Age]]&lt;=60,"40-60")</f>
        <v>40-60</v>
      </c>
      <c r="C1048" s="9" t="s">
        <v>17</v>
      </c>
      <c r="D1048" s="9" t="s">
        <v>11</v>
      </c>
      <c r="E1048" s="9" t="s">
        <v>19</v>
      </c>
      <c r="F1048" s="3">
        <v>20</v>
      </c>
      <c r="G1048" s="3" t="str" cm="1">
        <f t="array" ref="G1048">_xlfn.IFS(HR_Analytics[[#This Row],[Distance From Home]]&lt;=5,"1-5",HR_Analytics[[#This Row],[Distance From Home]]&lt;=10,"5-10",HR_Analytics[[#This Row],[Distance From Home]]&lt;=15,"10-15",HR_Analytics[[#This Row],[Distance From Home]]&lt;=20,"15-20",HR_Analytics[[#This Row],[Distance From Home]]&gt;20,"Above 20")</f>
        <v>15-20</v>
      </c>
      <c r="H1048" s="3">
        <v>3</v>
      </c>
      <c r="I1048" s="9" t="str">
        <f>VLOOKUP(H1048,Mapping!$J$2:$K$6,2,0)</f>
        <v>Bachelors</v>
      </c>
      <c r="J1048" s="9" t="s">
        <v>13</v>
      </c>
      <c r="K1048" s="3">
        <v>1475</v>
      </c>
      <c r="L1048" s="3">
        <v>4</v>
      </c>
      <c r="M1048" s="9" t="str">
        <f>VLOOKUP(L1048,Mapping!$A$2:$B$5,2,0)</f>
        <v>Satisfied</v>
      </c>
      <c r="N1048" s="9" t="s">
        <v>20</v>
      </c>
      <c r="O1048" s="3">
        <v>3</v>
      </c>
      <c r="P1048" s="9" t="str">
        <f>VLOOKUP(O1048,Mapping!$A$9:$B$12,2,0)</f>
        <v>High</v>
      </c>
      <c r="Q1048" s="3">
        <v>1</v>
      </c>
      <c r="R1048" s="9" t="str">
        <f>VLOOKUP(Q1048,Mapping!$A$16:$B$20,2,0)</f>
        <v>Entry Level</v>
      </c>
      <c r="S1048" s="9" t="s">
        <v>21</v>
      </c>
      <c r="T1048" s="3">
        <v>2</v>
      </c>
      <c r="U1048" s="9" t="str">
        <f>VLOOKUP(T1048,Mapping!$E$9:$F$12,2,0)</f>
        <v>Dissatisfied</v>
      </c>
      <c r="V1048" s="9" t="s">
        <v>16</v>
      </c>
      <c r="W1048" s="5">
        <v>3420</v>
      </c>
      <c r="X1048" s="3">
        <v>1</v>
      </c>
      <c r="Y1048" s="9" t="s">
        <v>17</v>
      </c>
      <c r="Z1048" s="4">
        <v>13</v>
      </c>
      <c r="AA1048" s="24">
        <f>HR_Analytics[[#This Row],[Salary Hike]]/100</f>
        <v>0.13</v>
      </c>
      <c r="AB1048" s="3">
        <v>3</v>
      </c>
      <c r="AC1048" s="9" t="str">
        <f>VLOOKUP(AB1048,Mapping!$E$2:$F$3,2,0)</f>
        <v>Excellent</v>
      </c>
      <c r="AD1048" s="3">
        <v>3</v>
      </c>
      <c r="AE1048" s="9" t="str">
        <f>VLOOKUP(AD1048,Mapping!$E$16:$F$19,2,0)</f>
        <v>Neutral</v>
      </c>
      <c r="AF1048" s="3">
        <v>0</v>
      </c>
      <c r="AG1048" s="3">
        <v>6</v>
      </c>
      <c r="AH1048" s="3" t="str" cm="1">
        <f t="array" ref="AH1048">_xlfn.IFS(HR_Analytics[[#This Row],[Total Working Years]]&lt;=2,"0-2",HR_Analytics[[#This Row],[Total Working Years]]&lt;=5,"2-5",HR_Analytics[[#This Row],[Total Working Years]]&lt;=10,"5-10",HR_Analytics[[#This Row],[Total Working Years]]&lt;=20,"10-20",HR_Analytics[[#This Row],[Total Working Years]]&lt;=40,"20-40")</f>
        <v>5-10</v>
      </c>
      <c r="AI1048" s="3">
        <v>3</v>
      </c>
      <c r="AJ1048" s="3">
        <v>2</v>
      </c>
      <c r="AK1048" s="9" t="str">
        <f>VLOOKUP(AJ1048,Mapping!$J$10:$K$13,2,0)</f>
        <v>Good</v>
      </c>
      <c r="AL1048" s="3">
        <v>5</v>
      </c>
      <c r="AM1048" s="3" t="str" cm="1">
        <f t="array" ref="AM1048">_xlfn.IFS(HR_Analytics[[#This Row],[Years At Company]]&lt;=2,"0-2",HR_Analytics[[#This Row],[Years At Company]]&lt;=5,"2-5",HR_Analytics[[#This Row],[Years At Company]]&lt;=10,"5-10",HR_Analytics[[#This Row],[Years At Company]]&lt;=20,"10-20",HR_Analytics[[#This Row],[Years At Company]]&lt;=40,"20-40")</f>
        <v>2-5</v>
      </c>
      <c r="AN1048" s="3">
        <v>2</v>
      </c>
      <c r="AO1048" s="3" t="str" cm="1">
        <f t="array" ref="AO1048">_xlfn.IFS(HR_Analytics[[#This Row],[Years In Current Role]]&lt;=2,"0-2",HR_Analytics[[#This Row],[Years In Current Role]]&lt;=5,"2-5",HR_Analytics[[#This Row],[Years In Current Role]]&lt;=10,"5-10",HR_Analytics[[#This Row],[Years In Current Role]]&lt;=15,"10-15",HR_Analytics[[#This Row],[Years In Current Role]]&gt;15,"Above 15")</f>
        <v>0-2</v>
      </c>
      <c r="AP1048" s="3">
        <v>1</v>
      </c>
      <c r="AQ1048" s="14" t="str" cm="1">
        <f t="array" ref="AQ1048">_xlfn.IFS(HR_Analytics[[#This Row],[Years Since Last Promotion]]&lt;=2,"0-2",HR_Analytics[[#This Row],[Years Since Last Promotion]]&lt;=5,"2-5",HR_Analytics[[#This Row],[Years Since Last Promotion]]&lt;=10,"5-10",HR_Analytics[[#This Row],[Years Since Last Promotion]]&lt;=15,"10-15")</f>
        <v>0-2</v>
      </c>
      <c r="AR1048" s="14">
        <v>3</v>
      </c>
      <c r="AS1048" s="3" t="str" cm="1">
        <f t="array" ref="AS10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49" spans="1:45" x14ac:dyDescent="0.25">
      <c r="A1049" s="12">
        <v>33</v>
      </c>
      <c r="B1049" s="12" t="str" cm="1">
        <f t="array" ref="B1049">_xlfn.IFS(HR_Analytics[[#This Row],[Age]]&lt;=30,"Below 30",HR_Analytics[[#This Row],[Age]]&lt;=40,"30-40",HR_Analytics[[#This Row],[Age]]&lt;=60,"40-60")</f>
        <v>30-40</v>
      </c>
      <c r="C1049" s="9" t="s">
        <v>17</v>
      </c>
      <c r="D1049" s="9" t="s">
        <v>18</v>
      </c>
      <c r="E1049" s="9" t="s">
        <v>12</v>
      </c>
      <c r="F1049" s="3">
        <v>7</v>
      </c>
      <c r="G1049" s="3" t="str" cm="1">
        <f t="array" ref="G1049">_xlfn.IFS(HR_Analytics[[#This Row],[Distance From Home]]&lt;=5,"1-5",HR_Analytics[[#This Row],[Distance From Home]]&lt;=10,"5-10",HR_Analytics[[#This Row],[Distance From Home]]&lt;=15,"10-15",HR_Analytics[[#This Row],[Distance From Home]]&lt;=20,"15-20",HR_Analytics[[#This Row],[Distance From Home]]&gt;20,"Above 20")</f>
        <v>5-10</v>
      </c>
      <c r="H1049" s="3">
        <v>3</v>
      </c>
      <c r="I1049" s="9" t="str">
        <f>VLOOKUP(H1049,Mapping!$J$2:$K$6,2,0)</f>
        <v>Bachelors</v>
      </c>
      <c r="J1049" s="9" t="s">
        <v>25</v>
      </c>
      <c r="K1049" s="3">
        <v>1477</v>
      </c>
      <c r="L1049" s="3">
        <v>4</v>
      </c>
      <c r="M1049" s="9" t="str">
        <f>VLOOKUP(L1049,Mapping!$A$2:$B$5,2,0)</f>
        <v>Satisfied</v>
      </c>
      <c r="N1049" s="9" t="s">
        <v>20</v>
      </c>
      <c r="O1049" s="3">
        <v>3</v>
      </c>
      <c r="P1049" s="9" t="str">
        <f>VLOOKUP(O1049,Mapping!$A$9:$B$12,2,0)</f>
        <v>High</v>
      </c>
      <c r="Q1049" s="3">
        <v>2</v>
      </c>
      <c r="R1049" s="9" t="str">
        <f>VLOOKUP(Q1049,Mapping!$A$16:$B$20,2,0)</f>
        <v>Junior</v>
      </c>
      <c r="S1049" s="9" t="s">
        <v>15</v>
      </c>
      <c r="T1049" s="3">
        <v>1</v>
      </c>
      <c r="U1049" s="9" t="str">
        <f>VLOOKUP(T1049,Mapping!$E$9:$F$12,2,0)</f>
        <v>Very Dissatisfied</v>
      </c>
      <c r="V1049" s="9" t="s">
        <v>22</v>
      </c>
      <c r="W1049" s="5">
        <v>4373</v>
      </c>
      <c r="X1049" s="3">
        <v>0</v>
      </c>
      <c r="Y1049" s="9" t="s">
        <v>17</v>
      </c>
      <c r="Z1049" s="4">
        <v>14</v>
      </c>
      <c r="AA1049" s="24">
        <f>HR_Analytics[[#This Row],[Salary Hike]]/100</f>
        <v>0.14000000000000001</v>
      </c>
      <c r="AB1049" s="3">
        <v>3</v>
      </c>
      <c r="AC1049" s="9" t="str">
        <f>VLOOKUP(AB1049,Mapping!$E$2:$F$3,2,0)</f>
        <v>Excellent</v>
      </c>
      <c r="AD1049" s="3">
        <v>1</v>
      </c>
      <c r="AE1049" s="9" t="str">
        <f>VLOOKUP(AD1049,Mapping!$E$16:$F$19,2,0)</f>
        <v>Very Dissatisfied</v>
      </c>
      <c r="AF1049" s="3">
        <v>2</v>
      </c>
      <c r="AG1049" s="3">
        <v>5</v>
      </c>
      <c r="AH1049" s="3" t="str" cm="1">
        <f t="array" ref="AH1049">_xlfn.IFS(HR_Analytics[[#This Row],[Total Working Years]]&lt;=2,"0-2",HR_Analytics[[#This Row],[Total Working Years]]&lt;=5,"2-5",HR_Analytics[[#This Row],[Total Working Years]]&lt;=10,"5-10",HR_Analytics[[#This Row],[Total Working Years]]&lt;=20,"10-20",HR_Analytics[[#This Row],[Total Working Years]]&lt;=40,"20-40")</f>
        <v>2-5</v>
      </c>
      <c r="AI1049" s="3">
        <v>2</v>
      </c>
      <c r="AJ1049" s="3">
        <v>3</v>
      </c>
      <c r="AK1049" s="9" t="str">
        <f>VLOOKUP(AJ1049,Mapping!$J$10:$K$13,2,0)</f>
        <v>Better</v>
      </c>
      <c r="AL1049" s="3">
        <v>4</v>
      </c>
      <c r="AM1049" s="3" t="str" cm="1">
        <f t="array" ref="AM1049">_xlfn.IFS(HR_Analytics[[#This Row],[Years At Company]]&lt;=2,"0-2",HR_Analytics[[#This Row],[Years At Company]]&lt;=5,"2-5",HR_Analytics[[#This Row],[Years At Company]]&lt;=10,"5-10",HR_Analytics[[#This Row],[Years At Company]]&lt;=20,"10-20",HR_Analytics[[#This Row],[Years At Company]]&lt;=40,"20-40")</f>
        <v>2-5</v>
      </c>
      <c r="AN1049" s="3">
        <v>3</v>
      </c>
      <c r="AO1049" s="3" t="str" cm="1">
        <f t="array" ref="AO1049">_xlfn.IFS(HR_Analytics[[#This Row],[Years In Current Role]]&lt;=2,"0-2",HR_Analytics[[#This Row],[Years In Current Role]]&lt;=5,"2-5",HR_Analytics[[#This Row],[Years In Current Role]]&lt;=10,"5-10",HR_Analytics[[#This Row],[Years In Current Role]]&lt;=15,"10-15",HR_Analytics[[#This Row],[Years In Current Role]]&gt;15,"Above 15")</f>
        <v>2-5</v>
      </c>
      <c r="AP1049" s="3">
        <v>0</v>
      </c>
      <c r="AQ1049" s="14" t="str" cm="1">
        <f t="array" ref="AQ1049">_xlfn.IFS(HR_Analytics[[#This Row],[Years Since Last Promotion]]&lt;=2,"0-2",HR_Analytics[[#This Row],[Years Since Last Promotion]]&lt;=5,"2-5",HR_Analytics[[#This Row],[Years Since Last Promotion]]&lt;=10,"5-10",HR_Analytics[[#This Row],[Years Since Last Promotion]]&lt;=15,"10-15")</f>
        <v>0-2</v>
      </c>
      <c r="AR1049" s="14">
        <v>3</v>
      </c>
      <c r="AS1049" s="3" t="str" cm="1">
        <f t="array" ref="AS10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50" spans="1:45" x14ac:dyDescent="0.25">
      <c r="A1050" s="12">
        <v>34</v>
      </c>
      <c r="B1050" s="12" t="str" cm="1">
        <f t="array" ref="B1050">_xlfn.IFS(HR_Analytics[[#This Row],[Age]]&lt;=30,"Below 30",HR_Analytics[[#This Row],[Age]]&lt;=40,"30-40",HR_Analytics[[#This Row],[Age]]&lt;=60,"40-60")</f>
        <v>30-40</v>
      </c>
      <c r="C1050" s="9" t="s">
        <v>17</v>
      </c>
      <c r="D1050" s="9" t="s">
        <v>11</v>
      </c>
      <c r="E1050" s="9" t="s">
        <v>12</v>
      </c>
      <c r="F1050" s="3">
        <v>3</v>
      </c>
      <c r="G1050" s="3" t="str" cm="1">
        <f t="array" ref="G1050">_xlfn.IFS(HR_Analytics[[#This Row],[Distance From Home]]&lt;=5,"1-5",HR_Analytics[[#This Row],[Distance From Home]]&lt;=10,"5-10",HR_Analytics[[#This Row],[Distance From Home]]&lt;=15,"10-15",HR_Analytics[[#This Row],[Distance From Home]]&lt;=20,"15-20",HR_Analytics[[#This Row],[Distance From Home]]&gt;20,"Above 20")</f>
        <v>1-5</v>
      </c>
      <c r="H1050" s="3">
        <v>3</v>
      </c>
      <c r="I1050" s="9" t="str">
        <f>VLOOKUP(H1050,Mapping!$J$2:$K$6,2,0)</f>
        <v>Bachelors</v>
      </c>
      <c r="J1050" s="9" t="s">
        <v>23</v>
      </c>
      <c r="K1050" s="3">
        <v>1478</v>
      </c>
      <c r="L1050" s="3">
        <v>4</v>
      </c>
      <c r="M1050" s="9" t="str">
        <f>VLOOKUP(L1050,Mapping!$A$2:$B$5,2,0)</f>
        <v>Satisfied</v>
      </c>
      <c r="N1050" s="9" t="s">
        <v>20</v>
      </c>
      <c r="O1050" s="3">
        <v>1</v>
      </c>
      <c r="P1050" s="9" t="str">
        <f>VLOOKUP(O1050,Mapping!$A$9:$B$12,2,0)</f>
        <v>Low</v>
      </c>
      <c r="Q1050" s="3">
        <v>2</v>
      </c>
      <c r="R1050" s="9" t="str">
        <f>VLOOKUP(Q1050,Mapping!$A$16:$B$20,2,0)</f>
        <v>Junior</v>
      </c>
      <c r="S1050" s="9" t="s">
        <v>15</v>
      </c>
      <c r="T1050" s="3">
        <v>1</v>
      </c>
      <c r="U1050" s="9" t="str">
        <f>VLOOKUP(T1050,Mapping!$E$9:$F$12,2,0)</f>
        <v>Very Dissatisfied</v>
      </c>
      <c r="V1050" s="9" t="s">
        <v>16</v>
      </c>
      <c r="W1050" s="5">
        <v>4759</v>
      </c>
      <c r="X1050" s="3">
        <v>3</v>
      </c>
      <c r="Y1050" s="9" t="s">
        <v>17</v>
      </c>
      <c r="Z1050" s="4">
        <v>18</v>
      </c>
      <c r="AA1050" s="24">
        <f>HR_Analytics[[#This Row],[Salary Hike]]/100</f>
        <v>0.18</v>
      </c>
      <c r="AB1050" s="3">
        <v>3</v>
      </c>
      <c r="AC1050" s="9" t="str">
        <f>VLOOKUP(AB1050,Mapping!$E$2:$F$3,2,0)</f>
        <v>Excellent</v>
      </c>
      <c r="AD1050" s="3">
        <v>4</v>
      </c>
      <c r="AE1050" s="9" t="str">
        <f>VLOOKUP(AD1050,Mapping!$E$16:$F$19,2,0)</f>
        <v>Satisfied</v>
      </c>
      <c r="AF1050" s="3">
        <v>0</v>
      </c>
      <c r="AG1050" s="3">
        <v>15</v>
      </c>
      <c r="AH1050" s="3" t="str" cm="1">
        <f t="array" ref="AH1050">_xlfn.IFS(HR_Analytics[[#This Row],[Total Working Years]]&lt;=2,"0-2",HR_Analytics[[#This Row],[Total Working Years]]&lt;=5,"2-5",HR_Analytics[[#This Row],[Total Working Years]]&lt;=10,"5-10",HR_Analytics[[#This Row],[Total Working Years]]&lt;=20,"10-20",HR_Analytics[[#This Row],[Total Working Years]]&lt;=40,"20-40")</f>
        <v>10-20</v>
      </c>
      <c r="AI1050" s="3">
        <v>2</v>
      </c>
      <c r="AJ1050" s="3">
        <v>3</v>
      </c>
      <c r="AK1050" s="9" t="str">
        <f>VLOOKUP(AJ1050,Mapping!$J$10:$K$13,2,0)</f>
        <v>Better</v>
      </c>
      <c r="AL1050" s="3">
        <v>13</v>
      </c>
      <c r="AM1050" s="3" t="str" cm="1">
        <f t="array" ref="AM1050">_xlfn.IFS(HR_Analytics[[#This Row],[Years At Company]]&lt;=2,"0-2",HR_Analytics[[#This Row],[Years At Company]]&lt;=5,"2-5",HR_Analytics[[#This Row],[Years At Company]]&lt;=10,"5-10",HR_Analytics[[#This Row],[Years At Company]]&lt;=20,"10-20",HR_Analytics[[#This Row],[Years At Company]]&lt;=40,"20-40")</f>
        <v>10-20</v>
      </c>
      <c r="AN1050" s="3">
        <v>9</v>
      </c>
      <c r="AO1050" s="3" t="str" cm="1">
        <f t="array" ref="AO1050">_xlfn.IFS(HR_Analytics[[#This Row],[Years In Current Role]]&lt;=2,"0-2",HR_Analytics[[#This Row],[Years In Current Role]]&lt;=5,"2-5",HR_Analytics[[#This Row],[Years In Current Role]]&lt;=10,"5-10",HR_Analytics[[#This Row],[Years In Current Role]]&lt;=15,"10-15",HR_Analytics[[#This Row],[Years In Current Role]]&gt;15,"Above 15")</f>
        <v>5-10</v>
      </c>
      <c r="AP1050" s="3">
        <v>3</v>
      </c>
      <c r="AQ1050" s="14" t="str" cm="1">
        <f t="array" ref="AQ1050">_xlfn.IFS(HR_Analytics[[#This Row],[Years Since Last Promotion]]&lt;=2,"0-2",HR_Analytics[[#This Row],[Years Since Last Promotion]]&lt;=5,"2-5",HR_Analytics[[#This Row],[Years Since Last Promotion]]&lt;=10,"5-10",HR_Analytics[[#This Row],[Years Since Last Promotion]]&lt;=15,"10-15")</f>
        <v>2-5</v>
      </c>
      <c r="AR1050" s="14">
        <v>12</v>
      </c>
      <c r="AS1050" s="3" t="str" cm="1">
        <f t="array" ref="AS10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051" spans="1:45" x14ac:dyDescent="0.25">
      <c r="A1051" s="12">
        <v>30</v>
      </c>
      <c r="B1051" s="12" t="str" cm="1">
        <f t="array" ref="B1051">_xlfn.IFS(HR_Analytics[[#This Row],[Age]]&lt;=30,"Below 30",HR_Analytics[[#This Row],[Age]]&lt;=40,"30-40",HR_Analytics[[#This Row],[Age]]&lt;=60,"40-60")</f>
        <v>Below 30</v>
      </c>
      <c r="C1051" s="9" t="s">
        <v>17</v>
      </c>
      <c r="D1051" s="9" t="s">
        <v>11</v>
      </c>
      <c r="E1051" s="9" t="s">
        <v>12</v>
      </c>
      <c r="F1051" s="3">
        <v>16</v>
      </c>
      <c r="G1051" s="3" t="str" cm="1">
        <f t="array" ref="G1051">_xlfn.IFS(HR_Analytics[[#This Row],[Distance From Home]]&lt;=5,"1-5",HR_Analytics[[#This Row],[Distance From Home]]&lt;=10,"5-10",HR_Analytics[[#This Row],[Distance From Home]]&lt;=15,"10-15",HR_Analytics[[#This Row],[Distance From Home]]&lt;=20,"15-20",HR_Analytics[[#This Row],[Distance From Home]]&gt;20,"Above 20")</f>
        <v>15-20</v>
      </c>
      <c r="H1051" s="3">
        <v>1</v>
      </c>
      <c r="I1051" s="9" t="str">
        <f>VLOOKUP(H1051,Mapping!$J$2:$K$6,2,0)</f>
        <v>Below College</v>
      </c>
      <c r="J1051" s="9" t="s">
        <v>13</v>
      </c>
      <c r="K1051" s="3">
        <v>1479</v>
      </c>
      <c r="L1051" s="3">
        <v>4</v>
      </c>
      <c r="M1051" s="9" t="str">
        <f>VLOOKUP(L1051,Mapping!$A$2:$B$5,2,0)</f>
        <v>Satisfied</v>
      </c>
      <c r="N1051" s="9" t="s">
        <v>20</v>
      </c>
      <c r="O1051" s="3">
        <v>3</v>
      </c>
      <c r="P1051" s="9" t="str">
        <f>VLOOKUP(O1051,Mapping!$A$9:$B$12,2,0)</f>
        <v>High</v>
      </c>
      <c r="Q1051" s="3">
        <v>2</v>
      </c>
      <c r="R1051" s="9" t="str">
        <f>VLOOKUP(Q1051,Mapping!$A$16:$B$20,2,0)</f>
        <v>Junior</v>
      </c>
      <c r="S1051" s="9" t="s">
        <v>15</v>
      </c>
      <c r="T1051" s="3">
        <v>3</v>
      </c>
      <c r="U1051" s="9" t="str">
        <f>VLOOKUP(T1051,Mapping!$E$9:$F$12,2,0)</f>
        <v>Neutral</v>
      </c>
      <c r="V1051" s="9" t="s">
        <v>22</v>
      </c>
      <c r="W1051" s="5">
        <v>5301</v>
      </c>
      <c r="X1051" s="3">
        <v>8</v>
      </c>
      <c r="Y1051" s="9" t="s">
        <v>17</v>
      </c>
      <c r="Z1051" s="4">
        <v>15</v>
      </c>
      <c r="AA1051" s="24">
        <f>HR_Analytics[[#This Row],[Salary Hike]]/100</f>
        <v>0.15</v>
      </c>
      <c r="AB1051" s="3">
        <v>3</v>
      </c>
      <c r="AC1051" s="9" t="str">
        <f>VLOOKUP(AB1051,Mapping!$E$2:$F$3,2,0)</f>
        <v>Excellent</v>
      </c>
      <c r="AD1051" s="3">
        <v>3</v>
      </c>
      <c r="AE1051" s="9" t="str">
        <f>VLOOKUP(AD1051,Mapping!$E$16:$F$19,2,0)</f>
        <v>Neutral</v>
      </c>
      <c r="AF1051" s="3">
        <v>2</v>
      </c>
      <c r="AG1051" s="3">
        <v>4</v>
      </c>
      <c r="AH1051" s="3" t="str" cm="1">
        <f t="array" ref="AH1051">_xlfn.IFS(HR_Analytics[[#This Row],[Total Working Years]]&lt;=2,"0-2",HR_Analytics[[#This Row],[Total Working Years]]&lt;=5,"2-5",HR_Analytics[[#This Row],[Total Working Years]]&lt;=10,"5-10",HR_Analytics[[#This Row],[Total Working Years]]&lt;=20,"10-20",HR_Analytics[[#This Row],[Total Working Years]]&lt;=40,"20-40")</f>
        <v>2-5</v>
      </c>
      <c r="AI1051" s="3">
        <v>2</v>
      </c>
      <c r="AJ1051" s="3">
        <v>2</v>
      </c>
      <c r="AK1051" s="9" t="str">
        <f>VLOOKUP(AJ1051,Mapping!$J$10:$K$13,2,0)</f>
        <v>Good</v>
      </c>
      <c r="AL1051" s="3">
        <v>2</v>
      </c>
      <c r="AM1051" s="3" t="str" cm="1">
        <f t="array" ref="AM1051">_xlfn.IFS(HR_Analytics[[#This Row],[Years At Company]]&lt;=2,"0-2",HR_Analytics[[#This Row],[Years At Company]]&lt;=5,"2-5",HR_Analytics[[#This Row],[Years At Company]]&lt;=10,"5-10",HR_Analytics[[#This Row],[Years At Company]]&lt;=20,"10-20",HR_Analytics[[#This Row],[Years At Company]]&lt;=40,"20-40")</f>
        <v>0-2</v>
      </c>
      <c r="AN1051" s="3">
        <v>1</v>
      </c>
      <c r="AO1051" s="3" t="str" cm="1">
        <f t="array" ref="AO1051">_xlfn.IFS(HR_Analytics[[#This Row],[Years In Current Role]]&lt;=2,"0-2",HR_Analytics[[#This Row],[Years In Current Role]]&lt;=5,"2-5",HR_Analytics[[#This Row],[Years In Current Role]]&lt;=10,"5-10",HR_Analytics[[#This Row],[Years In Current Role]]&lt;=15,"10-15",HR_Analytics[[#This Row],[Years In Current Role]]&gt;15,"Above 15")</f>
        <v>0-2</v>
      </c>
      <c r="AP1051" s="3">
        <v>2</v>
      </c>
      <c r="AQ1051" s="14" t="str" cm="1">
        <f t="array" ref="AQ1051">_xlfn.IFS(HR_Analytics[[#This Row],[Years Since Last Promotion]]&lt;=2,"0-2",HR_Analytics[[#This Row],[Years Since Last Promotion]]&lt;=5,"2-5",HR_Analytics[[#This Row],[Years Since Last Promotion]]&lt;=10,"5-10",HR_Analytics[[#This Row],[Years Since Last Promotion]]&lt;=15,"10-15")</f>
        <v>0-2</v>
      </c>
      <c r="AR1051" s="14">
        <v>2</v>
      </c>
      <c r="AS1051" s="3" t="str" cm="1">
        <f t="array" ref="AS10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52" spans="1:45" x14ac:dyDescent="0.25">
      <c r="A1052" s="12">
        <v>42</v>
      </c>
      <c r="B1052" s="12" t="str" cm="1">
        <f t="array" ref="B1052">_xlfn.IFS(HR_Analytics[[#This Row],[Age]]&lt;=30,"Below 30",HR_Analytics[[#This Row],[Age]]&lt;=40,"30-40",HR_Analytics[[#This Row],[Age]]&lt;=60,"40-60")</f>
        <v>40-60</v>
      </c>
      <c r="C1052" s="9" t="s">
        <v>17</v>
      </c>
      <c r="D1052" s="9" t="s">
        <v>18</v>
      </c>
      <c r="E1052" s="9" t="s">
        <v>19</v>
      </c>
      <c r="F1052" s="3">
        <v>9</v>
      </c>
      <c r="G1052" s="3" t="str" cm="1">
        <f t="array" ref="G1052">_xlfn.IFS(HR_Analytics[[#This Row],[Distance From Home]]&lt;=5,"1-5",HR_Analytics[[#This Row],[Distance From Home]]&lt;=10,"5-10",HR_Analytics[[#This Row],[Distance From Home]]&lt;=15,"10-15",HR_Analytics[[#This Row],[Distance From Home]]&lt;=20,"15-20",HR_Analytics[[#This Row],[Distance From Home]]&gt;20,"Above 20")</f>
        <v>5-10</v>
      </c>
      <c r="H1052" s="3">
        <v>2</v>
      </c>
      <c r="I1052" s="9" t="str">
        <f>VLOOKUP(H1052,Mapping!$J$2:$K$6,2,0)</f>
        <v>College</v>
      </c>
      <c r="J1052" s="9" t="s">
        <v>25</v>
      </c>
      <c r="K1052" s="3">
        <v>1480</v>
      </c>
      <c r="L1052" s="3">
        <v>1</v>
      </c>
      <c r="M1052" s="9" t="str">
        <f>VLOOKUP(L1052,Mapping!$A$2:$B$5,2,0)</f>
        <v>Very Dissatisfied</v>
      </c>
      <c r="N1052" s="9" t="s">
        <v>14</v>
      </c>
      <c r="O1052" s="3">
        <v>3</v>
      </c>
      <c r="P1052" s="9" t="str">
        <f>VLOOKUP(O1052,Mapping!$A$9:$B$12,2,0)</f>
        <v>High</v>
      </c>
      <c r="Q1052" s="3">
        <v>1</v>
      </c>
      <c r="R1052" s="9" t="str">
        <f>VLOOKUP(Q1052,Mapping!$A$16:$B$20,2,0)</f>
        <v>Entry Level</v>
      </c>
      <c r="S1052" s="9" t="s">
        <v>24</v>
      </c>
      <c r="T1052" s="3">
        <v>4</v>
      </c>
      <c r="U1052" s="9" t="str">
        <f>VLOOKUP(T1052,Mapping!$E$9:$F$12,2,0)</f>
        <v>Satisfied</v>
      </c>
      <c r="V1052" s="9" t="s">
        <v>16</v>
      </c>
      <c r="W1052" s="5">
        <v>3673</v>
      </c>
      <c r="X1052" s="3">
        <v>1</v>
      </c>
      <c r="Y1052" s="9" t="s">
        <v>17</v>
      </c>
      <c r="Z1052" s="4">
        <v>13</v>
      </c>
      <c r="AA1052" s="24">
        <f>HR_Analytics[[#This Row],[Salary Hike]]/100</f>
        <v>0.13</v>
      </c>
      <c r="AB1052" s="3">
        <v>3</v>
      </c>
      <c r="AC1052" s="9" t="str">
        <f>VLOOKUP(AB1052,Mapping!$E$2:$F$3,2,0)</f>
        <v>Excellent</v>
      </c>
      <c r="AD1052" s="3">
        <v>3</v>
      </c>
      <c r="AE1052" s="9" t="str">
        <f>VLOOKUP(AD1052,Mapping!$E$16:$F$19,2,0)</f>
        <v>Neutral</v>
      </c>
      <c r="AF1052" s="3">
        <v>0</v>
      </c>
      <c r="AG1052" s="3">
        <v>12</v>
      </c>
      <c r="AH1052" s="3" t="str" cm="1">
        <f t="array" ref="AH1052">_xlfn.IFS(HR_Analytics[[#This Row],[Total Working Years]]&lt;=2,"0-2",HR_Analytics[[#This Row],[Total Working Years]]&lt;=5,"2-5",HR_Analytics[[#This Row],[Total Working Years]]&lt;=10,"5-10",HR_Analytics[[#This Row],[Total Working Years]]&lt;=20,"10-20",HR_Analytics[[#This Row],[Total Working Years]]&lt;=40,"20-40")</f>
        <v>10-20</v>
      </c>
      <c r="AI1052" s="3">
        <v>3</v>
      </c>
      <c r="AJ1052" s="3">
        <v>3</v>
      </c>
      <c r="AK1052" s="9" t="str">
        <f>VLOOKUP(AJ1052,Mapping!$J$10:$K$13,2,0)</f>
        <v>Better</v>
      </c>
      <c r="AL1052" s="3">
        <v>12</v>
      </c>
      <c r="AM1052" s="3" t="str" cm="1">
        <f t="array" ref="AM1052">_xlfn.IFS(HR_Analytics[[#This Row],[Years At Company]]&lt;=2,"0-2",HR_Analytics[[#This Row],[Years At Company]]&lt;=5,"2-5",HR_Analytics[[#This Row],[Years At Company]]&lt;=10,"5-10",HR_Analytics[[#This Row],[Years At Company]]&lt;=20,"10-20",HR_Analytics[[#This Row],[Years At Company]]&lt;=40,"20-40")</f>
        <v>10-20</v>
      </c>
      <c r="AN1052" s="3">
        <v>9</v>
      </c>
      <c r="AO1052" s="3" t="str" cm="1">
        <f t="array" ref="AO1052">_xlfn.IFS(HR_Analytics[[#This Row],[Years In Current Role]]&lt;=2,"0-2",HR_Analytics[[#This Row],[Years In Current Role]]&lt;=5,"2-5",HR_Analytics[[#This Row],[Years In Current Role]]&lt;=10,"5-10",HR_Analytics[[#This Row],[Years In Current Role]]&lt;=15,"10-15",HR_Analytics[[#This Row],[Years In Current Role]]&gt;15,"Above 15")</f>
        <v>5-10</v>
      </c>
      <c r="AP1052" s="3">
        <v>5</v>
      </c>
      <c r="AQ1052" s="14" t="str" cm="1">
        <f t="array" ref="AQ1052">_xlfn.IFS(HR_Analytics[[#This Row],[Years Since Last Promotion]]&lt;=2,"0-2",HR_Analytics[[#This Row],[Years Since Last Promotion]]&lt;=5,"2-5",HR_Analytics[[#This Row],[Years Since Last Promotion]]&lt;=10,"5-10",HR_Analytics[[#This Row],[Years Since Last Promotion]]&lt;=15,"10-15")</f>
        <v>2-5</v>
      </c>
      <c r="AR1052" s="14">
        <v>8</v>
      </c>
      <c r="AS1052" s="3" t="str" cm="1">
        <f t="array" ref="AS10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53" spans="1:45" x14ac:dyDescent="0.25">
      <c r="A1053" s="12">
        <v>44</v>
      </c>
      <c r="B1053" s="12" t="str" cm="1">
        <f t="array" ref="B1053">_xlfn.IFS(HR_Analytics[[#This Row],[Age]]&lt;=30,"Below 30",HR_Analytics[[#This Row],[Age]]&lt;=40,"30-40",HR_Analytics[[#This Row],[Age]]&lt;=60,"40-60")</f>
        <v>40-60</v>
      </c>
      <c r="C1053" s="9" t="s">
        <v>17</v>
      </c>
      <c r="D1053" s="9" t="s">
        <v>18</v>
      </c>
      <c r="E1053" s="9" t="s">
        <v>12</v>
      </c>
      <c r="F1053" s="3">
        <v>1</v>
      </c>
      <c r="G1053" s="3" t="str" cm="1">
        <f t="array" ref="G1053">_xlfn.IFS(HR_Analytics[[#This Row],[Distance From Home]]&lt;=5,"1-5",HR_Analytics[[#This Row],[Distance From Home]]&lt;=10,"5-10",HR_Analytics[[#This Row],[Distance From Home]]&lt;=15,"10-15",HR_Analytics[[#This Row],[Distance From Home]]&lt;=20,"15-20",HR_Analytics[[#This Row],[Distance From Home]]&gt;20,"Above 20")</f>
        <v>1-5</v>
      </c>
      <c r="H1053" s="3">
        <v>5</v>
      </c>
      <c r="I1053" s="9" t="str">
        <f>VLOOKUP(H1053,Mapping!$J$2:$K$6,2,0)</f>
        <v>Doctor</v>
      </c>
      <c r="J1053" s="9" t="s">
        <v>33</v>
      </c>
      <c r="K1053" s="3">
        <v>1481</v>
      </c>
      <c r="L1053" s="3">
        <v>1</v>
      </c>
      <c r="M1053" s="9" t="str">
        <f>VLOOKUP(L1053,Mapping!$A$2:$B$5,2,0)</f>
        <v>Very Dissatisfied</v>
      </c>
      <c r="N1053" s="9" t="s">
        <v>14</v>
      </c>
      <c r="O1053" s="3">
        <v>3</v>
      </c>
      <c r="P1053" s="9" t="str">
        <f>VLOOKUP(O1053,Mapping!$A$9:$B$12,2,0)</f>
        <v>High</v>
      </c>
      <c r="Q1053" s="3">
        <v>2</v>
      </c>
      <c r="R1053" s="9" t="str">
        <f>VLOOKUP(Q1053,Mapping!$A$16:$B$20,2,0)</f>
        <v>Junior</v>
      </c>
      <c r="S1053" s="9" t="s">
        <v>15</v>
      </c>
      <c r="T1053" s="3">
        <v>3</v>
      </c>
      <c r="U1053" s="9" t="str">
        <f>VLOOKUP(T1053,Mapping!$E$9:$F$12,2,0)</f>
        <v>Neutral</v>
      </c>
      <c r="V1053" s="9" t="s">
        <v>22</v>
      </c>
      <c r="W1053" s="5">
        <v>4768</v>
      </c>
      <c r="X1053" s="3">
        <v>7</v>
      </c>
      <c r="Y1053" s="9" t="s">
        <v>17</v>
      </c>
      <c r="Z1053" s="4">
        <v>12</v>
      </c>
      <c r="AA1053" s="24">
        <f>HR_Analytics[[#This Row],[Salary Hike]]/100</f>
        <v>0.12</v>
      </c>
      <c r="AB1053" s="3">
        <v>3</v>
      </c>
      <c r="AC1053" s="9" t="str">
        <f>VLOOKUP(AB1053,Mapping!$E$2:$F$3,2,0)</f>
        <v>Excellent</v>
      </c>
      <c r="AD1053" s="3">
        <v>3</v>
      </c>
      <c r="AE1053" s="9" t="str">
        <f>VLOOKUP(AD1053,Mapping!$E$16:$F$19,2,0)</f>
        <v>Neutral</v>
      </c>
      <c r="AF1053" s="3">
        <v>1</v>
      </c>
      <c r="AG1053" s="3">
        <v>11</v>
      </c>
      <c r="AH1053" s="3" t="str" cm="1">
        <f t="array" ref="AH1053">_xlfn.IFS(HR_Analytics[[#This Row],[Total Working Years]]&lt;=2,"0-2",HR_Analytics[[#This Row],[Total Working Years]]&lt;=5,"2-5",HR_Analytics[[#This Row],[Total Working Years]]&lt;=10,"5-10",HR_Analytics[[#This Row],[Total Working Years]]&lt;=20,"10-20",HR_Analytics[[#This Row],[Total Working Years]]&lt;=40,"20-40")</f>
        <v>10-20</v>
      </c>
      <c r="AI1053" s="3">
        <v>4</v>
      </c>
      <c r="AJ1053" s="3">
        <v>2</v>
      </c>
      <c r="AK1053" s="9" t="str">
        <f>VLOOKUP(AJ1053,Mapping!$J$10:$K$13,2,0)</f>
        <v>Good</v>
      </c>
      <c r="AL1053" s="3">
        <v>1</v>
      </c>
      <c r="AM1053" s="3" t="str" cm="1">
        <f t="array" ref="AM1053">_xlfn.IFS(HR_Analytics[[#This Row],[Years At Company]]&lt;=2,"0-2",HR_Analytics[[#This Row],[Years At Company]]&lt;=5,"2-5",HR_Analytics[[#This Row],[Years At Company]]&lt;=10,"5-10",HR_Analytics[[#This Row],[Years At Company]]&lt;=20,"10-20",HR_Analytics[[#This Row],[Years At Company]]&lt;=40,"20-40")</f>
        <v>0-2</v>
      </c>
      <c r="AN1053" s="3">
        <v>0</v>
      </c>
      <c r="AO1053" s="3" t="str" cm="1">
        <f t="array" ref="AO1053">_xlfn.IFS(HR_Analytics[[#This Row],[Years In Current Role]]&lt;=2,"0-2",HR_Analytics[[#This Row],[Years In Current Role]]&lt;=5,"2-5",HR_Analytics[[#This Row],[Years In Current Role]]&lt;=10,"5-10",HR_Analytics[[#This Row],[Years In Current Role]]&lt;=15,"10-15",HR_Analytics[[#This Row],[Years In Current Role]]&gt;15,"Above 15")</f>
        <v>0-2</v>
      </c>
      <c r="AP1053" s="3">
        <v>0</v>
      </c>
      <c r="AQ1053" s="14" t="str" cm="1">
        <f t="array" ref="AQ1053">_xlfn.IFS(HR_Analytics[[#This Row],[Years Since Last Promotion]]&lt;=2,"0-2",HR_Analytics[[#This Row],[Years Since Last Promotion]]&lt;=5,"2-5",HR_Analytics[[#This Row],[Years Since Last Promotion]]&lt;=10,"5-10",HR_Analytics[[#This Row],[Years Since Last Promotion]]&lt;=15,"10-15")</f>
        <v>0-2</v>
      </c>
      <c r="AR1053" s="14">
        <v>0</v>
      </c>
      <c r="AS1053" s="3" t="str" cm="1">
        <f t="array" ref="AS10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54" spans="1:45" x14ac:dyDescent="0.25">
      <c r="A1054" s="12">
        <v>30</v>
      </c>
      <c r="B1054" s="12" t="str" cm="1">
        <f t="array" ref="B1054">_xlfn.IFS(HR_Analytics[[#This Row],[Age]]&lt;=30,"Below 30",HR_Analytics[[#This Row],[Age]]&lt;=40,"30-40",HR_Analytics[[#This Row],[Age]]&lt;=60,"40-60")</f>
        <v>Below 30</v>
      </c>
      <c r="C1054" s="9" t="s">
        <v>17</v>
      </c>
      <c r="D1054" s="9" t="s">
        <v>29</v>
      </c>
      <c r="E1054" s="9" t="s">
        <v>19</v>
      </c>
      <c r="F1054" s="3">
        <v>7</v>
      </c>
      <c r="G1054" s="3" t="str" cm="1">
        <f t="array" ref="G1054">_xlfn.IFS(HR_Analytics[[#This Row],[Distance From Home]]&lt;=5,"1-5",HR_Analytics[[#This Row],[Distance From Home]]&lt;=10,"5-10",HR_Analytics[[#This Row],[Distance From Home]]&lt;=15,"10-15",HR_Analytics[[#This Row],[Distance From Home]]&lt;=20,"15-20",HR_Analytics[[#This Row],[Distance From Home]]&gt;20,"Above 20")</f>
        <v>5-10</v>
      </c>
      <c r="H1054" s="3">
        <v>3</v>
      </c>
      <c r="I1054" s="9" t="str">
        <f>VLOOKUP(H1054,Mapping!$J$2:$K$6,2,0)</f>
        <v>Bachelors</v>
      </c>
      <c r="J1054" s="9" t="s">
        <v>34</v>
      </c>
      <c r="K1054" s="3">
        <v>1482</v>
      </c>
      <c r="L1054" s="3">
        <v>3</v>
      </c>
      <c r="M1054" s="9" t="str">
        <f>VLOOKUP(L1054,Mapping!$A$2:$B$5,2,0)</f>
        <v>Neutral</v>
      </c>
      <c r="N1054" s="9" t="s">
        <v>20</v>
      </c>
      <c r="O1054" s="3">
        <v>3</v>
      </c>
      <c r="P1054" s="9" t="str">
        <f>VLOOKUP(O1054,Mapping!$A$9:$B$12,2,0)</f>
        <v>High</v>
      </c>
      <c r="Q1054" s="3">
        <v>1</v>
      </c>
      <c r="R1054" s="9" t="str">
        <f>VLOOKUP(Q1054,Mapping!$A$16:$B$20,2,0)</f>
        <v>Entry Level</v>
      </c>
      <c r="S1054" s="9" t="s">
        <v>21</v>
      </c>
      <c r="T1054" s="3">
        <v>3</v>
      </c>
      <c r="U1054" s="9" t="str">
        <f>VLOOKUP(T1054,Mapping!$E$9:$F$12,2,0)</f>
        <v>Neutral</v>
      </c>
      <c r="V1054" s="9" t="s">
        <v>26</v>
      </c>
      <c r="W1054" s="5">
        <v>1274</v>
      </c>
      <c r="X1054" s="3">
        <v>1</v>
      </c>
      <c r="Y1054" s="9" t="s">
        <v>17</v>
      </c>
      <c r="Z1054" s="4">
        <v>13</v>
      </c>
      <c r="AA1054" s="24">
        <f>HR_Analytics[[#This Row],[Salary Hike]]/100</f>
        <v>0.13</v>
      </c>
      <c r="AB1054" s="3">
        <v>3</v>
      </c>
      <c r="AC1054" s="9" t="str">
        <f>VLOOKUP(AB1054,Mapping!$E$2:$F$3,2,0)</f>
        <v>Excellent</v>
      </c>
      <c r="AD1054" s="3">
        <v>2</v>
      </c>
      <c r="AE1054" s="9" t="str">
        <f>VLOOKUP(AD1054,Mapping!$E$16:$F$19,2,0)</f>
        <v>Dissatisfied</v>
      </c>
      <c r="AF1054" s="3">
        <v>2</v>
      </c>
      <c r="AG1054" s="3">
        <v>1</v>
      </c>
      <c r="AH1054" s="3" t="str" cm="1">
        <f t="array" ref="AH1054">_xlfn.IFS(HR_Analytics[[#This Row],[Total Working Years]]&lt;=2,"0-2",HR_Analytics[[#This Row],[Total Working Years]]&lt;=5,"2-5",HR_Analytics[[#This Row],[Total Working Years]]&lt;=10,"5-10",HR_Analytics[[#This Row],[Total Working Years]]&lt;=20,"10-20",HR_Analytics[[#This Row],[Total Working Years]]&lt;=40,"20-40")</f>
        <v>0-2</v>
      </c>
      <c r="AI1054" s="3">
        <v>2</v>
      </c>
      <c r="AJ1054" s="3">
        <v>2</v>
      </c>
      <c r="AK1054" s="9" t="str">
        <f>VLOOKUP(AJ1054,Mapping!$J$10:$K$13,2,0)</f>
        <v>Good</v>
      </c>
      <c r="AL1054" s="3">
        <v>1</v>
      </c>
      <c r="AM1054" s="3" t="str" cm="1">
        <f t="array" ref="AM1054">_xlfn.IFS(HR_Analytics[[#This Row],[Years At Company]]&lt;=2,"0-2",HR_Analytics[[#This Row],[Years At Company]]&lt;=5,"2-5",HR_Analytics[[#This Row],[Years At Company]]&lt;=10,"5-10",HR_Analytics[[#This Row],[Years At Company]]&lt;=20,"10-20",HR_Analytics[[#This Row],[Years At Company]]&lt;=40,"20-40")</f>
        <v>0-2</v>
      </c>
      <c r="AN1054" s="3">
        <v>0</v>
      </c>
      <c r="AO1054" s="3" t="str" cm="1">
        <f t="array" ref="AO1054">_xlfn.IFS(HR_Analytics[[#This Row],[Years In Current Role]]&lt;=2,"0-2",HR_Analytics[[#This Row],[Years In Current Role]]&lt;=5,"2-5",HR_Analytics[[#This Row],[Years In Current Role]]&lt;=10,"5-10",HR_Analytics[[#This Row],[Years In Current Role]]&lt;=15,"10-15",HR_Analytics[[#This Row],[Years In Current Role]]&gt;15,"Above 15")</f>
        <v>0-2</v>
      </c>
      <c r="AP1054" s="3">
        <v>0</v>
      </c>
      <c r="AQ1054" s="14" t="str" cm="1">
        <f t="array" ref="AQ1054">_xlfn.IFS(HR_Analytics[[#This Row],[Years Since Last Promotion]]&lt;=2,"0-2",HR_Analytics[[#This Row],[Years Since Last Promotion]]&lt;=5,"2-5",HR_Analytics[[#This Row],[Years Since Last Promotion]]&lt;=10,"5-10",HR_Analytics[[#This Row],[Years Since Last Promotion]]&lt;=15,"10-15")</f>
        <v>0-2</v>
      </c>
      <c r="AR1054" s="14">
        <v>0</v>
      </c>
      <c r="AS1054" s="3" t="str" cm="1">
        <f t="array" ref="AS10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55" spans="1:45" x14ac:dyDescent="0.25">
      <c r="A1055" s="12">
        <v>57</v>
      </c>
      <c r="B1055" s="12" t="str" cm="1">
        <f t="array" ref="B1055">_xlfn.IFS(HR_Analytics[[#This Row],[Age]]&lt;=30,"Below 30",HR_Analytics[[#This Row],[Age]]&lt;=40,"30-40",HR_Analytics[[#This Row],[Age]]&lt;=60,"40-60")</f>
        <v>40-60</v>
      </c>
      <c r="C1055" s="9" t="s">
        <v>17</v>
      </c>
      <c r="D1055" s="9" t="s">
        <v>11</v>
      </c>
      <c r="E1055" s="9" t="s">
        <v>19</v>
      </c>
      <c r="F1055" s="3">
        <v>1</v>
      </c>
      <c r="G1055" s="3" t="str" cm="1">
        <f t="array" ref="G1055">_xlfn.IFS(HR_Analytics[[#This Row],[Distance From Home]]&lt;=5,"1-5",HR_Analytics[[#This Row],[Distance From Home]]&lt;=10,"5-10",HR_Analytics[[#This Row],[Distance From Home]]&lt;=15,"10-15",HR_Analytics[[#This Row],[Distance From Home]]&lt;=20,"15-20",HR_Analytics[[#This Row],[Distance From Home]]&gt;20,"Above 20")</f>
        <v>1-5</v>
      </c>
      <c r="H1055" s="3">
        <v>2</v>
      </c>
      <c r="I1055" s="9" t="str">
        <f>VLOOKUP(H1055,Mapping!$J$2:$K$6,2,0)</f>
        <v>College</v>
      </c>
      <c r="J1055" s="9" t="s">
        <v>13</v>
      </c>
      <c r="K1055" s="3">
        <v>1483</v>
      </c>
      <c r="L1055" s="3">
        <v>2</v>
      </c>
      <c r="M1055" s="9" t="str">
        <f>VLOOKUP(L1055,Mapping!$A$2:$B$5,2,0)</f>
        <v>Dissatisfied</v>
      </c>
      <c r="N1055" s="9" t="s">
        <v>20</v>
      </c>
      <c r="O1055" s="3">
        <v>4</v>
      </c>
      <c r="P1055" s="9" t="str">
        <f>VLOOKUP(O1055,Mapping!$A$9:$B$12,2,0)</f>
        <v>Very High</v>
      </c>
      <c r="Q1055" s="3">
        <v>2</v>
      </c>
      <c r="R1055" s="9" t="str">
        <f>VLOOKUP(Q1055,Mapping!$A$16:$B$20,2,0)</f>
        <v>Junior</v>
      </c>
      <c r="S1055" s="9" t="s">
        <v>21</v>
      </c>
      <c r="T1055" s="3">
        <v>3</v>
      </c>
      <c r="U1055" s="9" t="str">
        <f>VLOOKUP(T1055,Mapping!$E$9:$F$12,2,0)</f>
        <v>Neutral</v>
      </c>
      <c r="V1055" s="9" t="s">
        <v>22</v>
      </c>
      <c r="W1055" s="5">
        <v>4900</v>
      </c>
      <c r="X1055" s="3">
        <v>0</v>
      </c>
      <c r="Y1055" s="9" t="s">
        <v>17</v>
      </c>
      <c r="Z1055" s="4">
        <v>24</v>
      </c>
      <c r="AA1055" s="24">
        <f>HR_Analytics[[#This Row],[Salary Hike]]/100</f>
        <v>0.24</v>
      </c>
      <c r="AB1055" s="3">
        <v>4</v>
      </c>
      <c r="AC1055" s="9" t="str">
        <f>VLOOKUP(AB1055,Mapping!$E$2:$F$3,2,0)</f>
        <v>Outstanding</v>
      </c>
      <c r="AD1055" s="3">
        <v>1</v>
      </c>
      <c r="AE1055" s="9" t="str">
        <f>VLOOKUP(AD1055,Mapping!$E$16:$F$19,2,0)</f>
        <v>Very Dissatisfied</v>
      </c>
      <c r="AF1055" s="3">
        <v>1</v>
      </c>
      <c r="AG1055" s="3">
        <v>13</v>
      </c>
      <c r="AH1055" s="3" t="str" cm="1">
        <f t="array" ref="AH1055">_xlfn.IFS(HR_Analytics[[#This Row],[Total Working Years]]&lt;=2,"0-2",HR_Analytics[[#This Row],[Total Working Years]]&lt;=5,"2-5",HR_Analytics[[#This Row],[Total Working Years]]&lt;=10,"5-10",HR_Analytics[[#This Row],[Total Working Years]]&lt;=20,"10-20",HR_Analytics[[#This Row],[Total Working Years]]&lt;=40,"20-40")</f>
        <v>10-20</v>
      </c>
      <c r="AI1055" s="3">
        <v>2</v>
      </c>
      <c r="AJ1055" s="3">
        <v>2</v>
      </c>
      <c r="AK1055" s="9" t="str">
        <f>VLOOKUP(AJ1055,Mapping!$J$10:$K$13,2,0)</f>
        <v>Good</v>
      </c>
      <c r="AL1055" s="3">
        <v>12</v>
      </c>
      <c r="AM1055" s="3" t="str" cm="1">
        <f t="array" ref="AM1055">_xlfn.IFS(HR_Analytics[[#This Row],[Years At Company]]&lt;=2,"0-2",HR_Analytics[[#This Row],[Years At Company]]&lt;=5,"2-5",HR_Analytics[[#This Row],[Years At Company]]&lt;=10,"5-10",HR_Analytics[[#This Row],[Years At Company]]&lt;=20,"10-20",HR_Analytics[[#This Row],[Years At Company]]&lt;=40,"20-40")</f>
        <v>10-20</v>
      </c>
      <c r="AN1055" s="3">
        <v>9</v>
      </c>
      <c r="AO1055" s="3" t="str" cm="1">
        <f t="array" ref="AO1055">_xlfn.IFS(HR_Analytics[[#This Row],[Years In Current Role]]&lt;=2,"0-2",HR_Analytics[[#This Row],[Years In Current Role]]&lt;=5,"2-5",HR_Analytics[[#This Row],[Years In Current Role]]&lt;=10,"5-10",HR_Analytics[[#This Row],[Years In Current Role]]&lt;=15,"10-15",HR_Analytics[[#This Row],[Years In Current Role]]&gt;15,"Above 15")</f>
        <v>5-10</v>
      </c>
      <c r="AP1055" s="3">
        <v>2</v>
      </c>
      <c r="AQ1055" s="14" t="str" cm="1">
        <f t="array" ref="AQ1055">_xlfn.IFS(HR_Analytics[[#This Row],[Years Since Last Promotion]]&lt;=2,"0-2",HR_Analytics[[#This Row],[Years Since Last Promotion]]&lt;=5,"2-5",HR_Analytics[[#This Row],[Years Since Last Promotion]]&lt;=10,"5-10",HR_Analytics[[#This Row],[Years Since Last Promotion]]&lt;=15,"10-15")</f>
        <v>0-2</v>
      </c>
      <c r="AR1055" s="14">
        <v>8</v>
      </c>
      <c r="AS1055" s="3" t="str" cm="1">
        <f t="array" ref="AS10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56" spans="1:45" x14ac:dyDescent="0.25">
      <c r="A1056" s="12">
        <v>49</v>
      </c>
      <c r="B1056" s="12" t="str" cm="1">
        <f t="array" ref="B1056">_xlfn.IFS(HR_Analytics[[#This Row],[Age]]&lt;=30,"Below 30",HR_Analytics[[#This Row],[Age]]&lt;=40,"30-40",HR_Analytics[[#This Row],[Age]]&lt;=60,"40-60")</f>
        <v>40-60</v>
      </c>
      <c r="C1056" s="9" t="s">
        <v>17</v>
      </c>
      <c r="D1056" s="9" t="s">
        <v>11</v>
      </c>
      <c r="E1056" s="9" t="s">
        <v>19</v>
      </c>
      <c r="F1056" s="3">
        <v>7</v>
      </c>
      <c r="G1056" s="3" t="str" cm="1">
        <f t="array" ref="G1056">_xlfn.IFS(HR_Analytics[[#This Row],[Distance From Home]]&lt;=5,"1-5",HR_Analytics[[#This Row],[Distance From Home]]&lt;=10,"5-10",HR_Analytics[[#This Row],[Distance From Home]]&lt;=15,"10-15",HR_Analytics[[#This Row],[Distance From Home]]&lt;=20,"15-20",HR_Analytics[[#This Row],[Distance From Home]]&gt;20,"Above 20")</f>
        <v>5-10</v>
      </c>
      <c r="H1056" s="3">
        <v>4</v>
      </c>
      <c r="I1056" s="9" t="str">
        <f>VLOOKUP(H1056,Mapping!$J$2:$K$6,2,0)</f>
        <v>Masters</v>
      </c>
      <c r="J1056" s="9" t="s">
        <v>13</v>
      </c>
      <c r="K1056" s="3">
        <v>1484</v>
      </c>
      <c r="L1056" s="3">
        <v>3</v>
      </c>
      <c r="M1056" s="9" t="str">
        <f>VLOOKUP(L1056,Mapping!$A$2:$B$5,2,0)</f>
        <v>Neutral</v>
      </c>
      <c r="N1056" s="9" t="s">
        <v>20</v>
      </c>
      <c r="O1056" s="3">
        <v>3</v>
      </c>
      <c r="P1056" s="9" t="str">
        <f>VLOOKUP(O1056,Mapping!$A$9:$B$12,2,0)</f>
        <v>High</v>
      </c>
      <c r="Q1056" s="3">
        <v>3</v>
      </c>
      <c r="R1056" s="9" t="str">
        <f>VLOOKUP(Q1056,Mapping!$A$16:$B$20,2,0)</f>
        <v>Mid Level</v>
      </c>
      <c r="S1056" s="9" t="s">
        <v>28</v>
      </c>
      <c r="T1056" s="3">
        <v>2</v>
      </c>
      <c r="U1056" s="9" t="str">
        <f>VLOOKUP(T1056,Mapping!$E$9:$F$12,2,0)</f>
        <v>Dissatisfied</v>
      </c>
      <c r="V1056" s="9" t="s">
        <v>26</v>
      </c>
      <c r="W1056" s="5">
        <v>10466</v>
      </c>
      <c r="X1056" s="3">
        <v>3</v>
      </c>
      <c r="Y1056" s="9" t="s">
        <v>17</v>
      </c>
      <c r="Z1056" s="4">
        <v>14</v>
      </c>
      <c r="AA1056" s="24">
        <f>HR_Analytics[[#This Row],[Salary Hike]]/100</f>
        <v>0.14000000000000001</v>
      </c>
      <c r="AB1056" s="3">
        <v>3</v>
      </c>
      <c r="AC1056" s="9" t="str">
        <f>VLOOKUP(AB1056,Mapping!$E$2:$F$3,2,0)</f>
        <v>Excellent</v>
      </c>
      <c r="AD1056" s="3">
        <v>2</v>
      </c>
      <c r="AE1056" s="9" t="str">
        <f>VLOOKUP(AD1056,Mapping!$E$16:$F$19,2,0)</f>
        <v>Dissatisfied</v>
      </c>
      <c r="AF1056" s="3">
        <v>2</v>
      </c>
      <c r="AG1056" s="3">
        <v>29</v>
      </c>
      <c r="AH1056" s="3" t="str" cm="1">
        <f t="array" ref="AH1056">_xlfn.IFS(HR_Analytics[[#This Row],[Total Working Years]]&lt;=2,"0-2",HR_Analytics[[#This Row],[Total Working Years]]&lt;=5,"2-5",HR_Analytics[[#This Row],[Total Working Years]]&lt;=10,"5-10",HR_Analytics[[#This Row],[Total Working Years]]&lt;=20,"10-20",HR_Analytics[[#This Row],[Total Working Years]]&lt;=40,"20-40")</f>
        <v>20-40</v>
      </c>
      <c r="AI1056" s="3">
        <v>3</v>
      </c>
      <c r="AJ1056" s="3">
        <v>3</v>
      </c>
      <c r="AK1056" s="9" t="str">
        <f>VLOOKUP(AJ1056,Mapping!$J$10:$K$13,2,0)</f>
        <v>Better</v>
      </c>
      <c r="AL1056" s="3">
        <v>8</v>
      </c>
      <c r="AM1056" s="3" t="str" cm="1">
        <f t="array" ref="AM1056">_xlfn.IFS(HR_Analytics[[#This Row],[Years At Company]]&lt;=2,"0-2",HR_Analytics[[#This Row],[Years At Company]]&lt;=5,"2-5",HR_Analytics[[#This Row],[Years At Company]]&lt;=10,"5-10",HR_Analytics[[#This Row],[Years At Company]]&lt;=20,"10-20",HR_Analytics[[#This Row],[Years At Company]]&lt;=40,"20-40")</f>
        <v>5-10</v>
      </c>
      <c r="AN1056" s="3">
        <v>7</v>
      </c>
      <c r="AO1056" s="3" t="str" cm="1">
        <f t="array" ref="AO1056">_xlfn.IFS(HR_Analytics[[#This Row],[Years In Current Role]]&lt;=2,"0-2",HR_Analytics[[#This Row],[Years In Current Role]]&lt;=5,"2-5",HR_Analytics[[#This Row],[Years In Current Role]]&lt;=10,"5-10",HR_Analytics[[#This Row],[Years In Current Role]]&lt;=15,"10-15",HR_Analytics[[#This Row],[Years In Current Role]]&gt;15,"Above 15")</f>
        <v>5-10</v>
      </c>
      <c r="AP1056" s="3">
        <v>0</v>
      </c>
      <c r="AQ1056" s="14" t="str" cm="1">
        <f t="array" ref="AQ1056">_xlfn.IFS(HR_Analytics[[#This Row],[Years Since Last Promotion]]&lt;=2,"0-2",HR_Analytics[[#This Row],[Years Since Last Promotion]]&lt;=5,"2-5",HR_Analytics[[#This Row],[Years Since Last Promotion]]&lt;=10,"5-10",HR_Analytics[[#This Row],[Years Since Last Promotion]]&lt;=15,"10-15")</f>
        <v>0-2</v>
      </c>
      <c r="AR1056" s="14">
        <v>7</v>
      </c>
      <c r="AS1056" s="3" t="str" cm="1">
        <f t="array" ref="AS10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57" spans="1:45" x14ac:dyDescent="0.25">
      <c r="A1057" s="12">
        <v>34</v>
      </c>
      <c r="B1057" s="12" t="str" cm="1">
        <f t="array" ref="B1057">_xlfn.IFS(HR_Analytics[[#This Row],[Age]]&lt;=30,"Below 30",HR_Analytics[[#This Row],[Age]]&lt;=40,"30-40",HR_Analytics[[#This Row],[Age]]&lt;=60,"40-60")</f>
        <v>30-40</v>
      </c>
      <c r="C1057" s="9" t="s">
        <v>17</v>
      </c>
      <c r="D1057" s="9" t="s">
        <v>18</v>
      </c>
      <c r="E1057" s="9" t="s">
        <v>19</v>
      </c>
      <c r="F1057" s="3">
        <v>15</v>
      </c>
      <c r="G1057" s="3" t="str" cm="1">
        <f t="array" ref="G1057">_xlfn.IFS(HR_Analytics[[#This Row],[Distance From Home]]&lt;=5,"1-5",HR_Analytics[[#This Row],[Distance From Home]]&lt;=10,"5-10",HR_Analytics[[#This Row],[Distance From Home]]&lt;=15,"10-15",HR_Analytics[[#This Row],[Distance From Home]]&lt;=20,"15-20",HR_Analytics[[#This Row],[Distance From Home]]&gt;20,"Above 20")</f>
        <v>10-15</v>
      </c>
      <c r="H1057" s="3">
        <v>3</v>
      </c>
      <c r="I1057" s="9" t="str">
        <f>VLOOKUP(H1057,Mapping!$J$2:$K$6,2,0)</f>
        <v>Bachelors</v>
      </c>
      <c r="J1057" s="9" t="s">
        <v>25</v>
      </c>
      <c r="K1057" s="3">
        <v>1485</v>
      </c>
      <c r="L1057" s="3">
        <v>2</v>
      </c>
      <c r="M1057" s="9" t="str">
        <f>VLOOKUP(L1057,Mapping!$A$2:$B$5,2,0)</f>
        <v>Dissatisfied</v>
      </c>
      <c r="N1057" s="9" t="s">
        <v>20</v>
      </c>
      <c r="O1057" s="3">
        <v>3</v>
      </c>
      <c r="P1057" s="9" t="str">
        <f>VLOOKUP(O1057,Mapping!$A$9:$B$12,2,0)</f>
        <v>High</v>
      </c>
      <c r="Q1057" s="3">
        <v>4</v>
      </c>
      <c r="R1057" s="9" t="str">
        <f>VLOOKUP(Q1057,Mapping!$A$16:$B$20,2,0)</f>
        <v>Senior</v>
      </c>
      <c r="S1057" s="9" t="s">
        <v>32</v>
      </c>
      <c r="T1057" s="3">
        <v>1</v>
      </c>
      <c r="U1057" s="9" t="str">
        <f>VLOOKUP(T1057,Mapping!$E$9:$F$12,2,0)</f>
        <v>Very Dissatisfied</v>
      </c>
      <c r="V1057" s="9" t="s">
        <v>26</v>
      </c>
      <c r="W1057" s="5">
        <v>17007</v>
      </c>
      <c r="X1057" s="3">
        <v>7</v>
      </c>
      <c r="Y1057" s="9" t="s">
        <v>17</v>
      </c>
      <c r="Z1057" s="4">
        <v>14</v>
      </c>
      <c r="AA1057" s="24">
        <f>HR_Analytics[[#This Row],[Salary Hike]]/100</f>
        <v>0.14000000000000001</v>
      </c>
      <c r="AB1057" s="3">
        <v>3</v>
      </c>
      <c r="AC1057" s="9" t="str">
        <f>VLOOKUP(AB1057,Mapping!$E$2:$F$3,2,0)</f>
        <v>Excellent</v>
      </c>
      <c r="AD1057" s="3">
        <v>4</v>
      </c>
      <c r="AE1057" s="9" t="str">
        <f>VLOOKUP(AD1057,Mapping!$E$16:$F$19,2,0)</f>
        <v>Satisfied</v>
      </c>
      <c r="AF1057" s="3">
        <v>2</v>
      </c>
      <c r="AG1057" s="3">
        <v>16</v>
      </c>
      <c r="AH1057" s="3" t="str" cm="1">
        <f t="array" ref="AH1057">_xlfn.IFS(HR_Analytics[[#This Row],[Total Working Years]]&lt;=2,"0-2",HR_Analytics[[#This Row],[Total Working Years]]&lt;=5,"2-5",HR_Analytics[[#This Row],[Total Working Years]]&lt;=10,"5-10",HR_Analytics[[#This Row],[Total Working Years]]&lt;=20,"10-20",HR_Analytics[[#This Row],[Total Working Years]]&lt;=40,"20-40")</f>
        <v>10-20</v>
      </c>
      <c r="AI1057" s="3">
        <v>3</v>
      </c>
      <c r="AJ1057" s="3">
        <v>2</v>
      </c>
      <c r="AK1057" s="9" t="str">
        <f>VLOOKUP(AJ1057,Mapping!$J$10:$K$13,2,0)</f>
        <v>Good</v>
      </c>
      <c r="AL1057" s="3">
        <v>14</v>
      </c>
      <c r="AM1057" s="3" t="str" cm="1">
        <f t="array" ref="AM1057">_xlfn.IFS(HR_Analytics[[#This Row],[Years At Company]]&lt;=2,"0-2",HR_Analytics[[#This Row],[Years At Company]]&lt;=5,"2-5",HR_Analytics[[#This Row],[Years At Company]]&lt;=10,"5-10",HR_Analytics[[#This Row],[Years At Company]]&lt;=20,"10-20",HR_Analytics[[#This Row],[Years At Company]]&lt;=40,"20-40")</f>
        <v>10-20</v>
      </c>
      <c r="AN1057" s="3">
        <v>8</v>
      </c>
      <c r="AO1057" s="3" t="str" cm="1">
        <f t="array" ref="AO1057">_xlfn.IFS(HR_Analytics[[#This Row],[Years In Current Role]]&lt;=2,"0-2",HR_Analytics[[#This Row],[Years In Current Role]]&lt;=5,"2-5",HR_Analytics[[#This Row],[Years In Current Role]]&lt;=10,"5-10",HR_Analytics[[#This Row],[Years In Current Role]]&lt;=15,"10-15",HR_Analytics[[#This Row],[Years In Current Role]]&gt;15,"Above 15")</f>
        <v>5-10</v>
      </c>
      <c r="AP1057" s="3">
        <v>6</v>
      </c>
      <c r="AQ1057" s="14" t="str" cm="1">
        <f t="array" ref="AQ1057">_xlfn.IFS(HR_Analytics[[#This Row],[Years Since Last Promotion]]&lt;=2,"0-2",HR_Analytics[[#This Row],[Years Since Last Promotion]]&lt;=5,"2-5",HR_Analytics[[#This Row],[Years Since Last Promotion]]&lt;=10,"5-10",HR_Analytics[[#This Row],[Years Since Last Promotion]]&lt;=15,"10-15")</f>
        <v>5-10</v>
      </c>
      <c r="AR1057" s="14">
        <v>9</v>
      </c>
      <c r="AS1057" s="3" t="str" cm="1">
        <f t="array" ref="AS10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58" spans="1:45" x14ac:dyDescent="0.25">
      <c r="A1058" s="12">
        <v>28</v>
      </c>
      <c r="B1058" s="12" t="str" cm="1">
        <f t="array" ref="B1058">_xlfn.IFS(HR_Analytics[[#This Row],[Age]]&lt;=30,"Below 30",HR_Analytics[[#This Row],[Age]]&lt;=40,"30-40",HR_Analytics[[#This Row],[Age]]&lt;=60,"40-60")</f>
        <v>Below 30</v>
      </c>
      <c r="C1058" s="9" t="s">
        <v>10</v>
      </c>
      <c r="D1058" s="9" t="s">
        <v>18</v>
      </c>
      <c r="E1058" s="9" t="s">
        <v>12</v>
      </c>
      <c r="F1058" s="3">
        <v>1</v>
      </c>
      <c r="G1058" s="3" t="str" cm="1">
        <f t="array" ref="G1058">_xlfn.IFS(HR_Analytics[[#This Row],[Distance From Home]]&lt;=5,"1-5",HR_Analytics[[#This Row],[Distance From Home]]&lt;=10,"5-10",HR_Analytics[[#This Row],[Distance From Home]]&lt;=15,"10-15",HR_Analytics[[#This Row],[Distance From Home]]&lt;=20,"15-20",HR_Analytics[[#This Row],[Distance From Home]]&gt;20,"Above 20")</f>
        <v>1-5</v>
      </c>
      <c r="H1058" s="3">
        <v>3</v>
      </c>
      <c r="I1058" s="9" t="str">
        <f>VLOOKUP(H1058,Mapping!$J$2:$K$6,2,0)</f>
        <v>Bachelors</v>
      </c>
      <c r="J1058" s="9" t="s">
        <v>34</v>
      </c>
      <c r="K1058" s="3">
        <v>1486</v>
      </c>
      <c r="L1058" s="3">
        <v>1</v>
      </c>
      <c r="M1058" s="9" t="str">
        <f>VLOOKUP(L1058,Mapping!$A$2:$B$5,2,0)</f>
        <v>Very Dissatisfied</v>
      </c>
      <c r="N1058" s="9" t="s">
        <v>20</v>
      </c>
      <c r="O1058" s="3">
        <v>3</v>
      </c>
      <c r="P1058" s="9" t="str">
        <f>VLOOKUP(O1058,Mapping!$A$9:$B$12,2,0)</f>
        <v>High</v>
      </c>
      <c r="Q1058" s="3">
        <v>1</v>
      </c>
      <c r="R1058" s="9" t="str">
        <f>VLOOKUP(Q1058,Mapping!$A$16:$B$20,2,0)</f>
        <v>Entry Level</v>
      </c>
      <c r="S1058" s="9" t="s">
        <v>31</v>
      </c>
      <c r="T1058" s="3">
        <v>3</v>
      </c>
      <c r="U1058" s="9" t="str">
        <f>VLOOKUP(T1058,Mapping!$E$9:$F$12,2,0)</f>
        <v>Neutral</v>
      </c>
      <c r="V1058" s="9" t="s">
        <v>22</v>
      </c>
      <c r="W1058" s="5">
        <v>2909</v>
      </c>
      <c r="X1058" s="3">
        <v>3</v>
      </c>
      <c r="Y1058" s="9" t="s">
        <v>17</v>
      </c>
      <c r="Z1058" s="4">
        <v>15</v>
      </c>
      <c r="AA1058" s="24">
        <f>HR_Analytics[[#This Row],[Salary Hike]]/100</f>
        <v>0.15</v>
      </c>
      <c r="AB1058" s="3">
        <v>3</v>
      </c>
      <c r="AC1058" s="9" t="str">
        <f>VLOOKUP(AB1058,Mapping!$E$2:$F$3,2,0)</f>
        <v>Excellent</v>
      </c>
      <c r="AD1058" s="3">
        <v>4</v>
      </c>
      <c r="AE1058" s="9" t="str">
        <f>VLOOKUP(AD1058,Mapping!$E$16:$F$19,2,0)</f>
        <v>Satisfied</v>
      </c>
      <c r="AF1058" s="3">
        <v>1</v>
      </c>
      <c r="AG1058" s="3">
        <v>5</v>
      </c>
      <c r="AH1058" s="3" t="str" cm="1">
        <f t="array" ref="AH1058">_xlfn.IFS(HR_Analytics[[#This Row],[Total Working Years]]&lt;=2,"0-2",HR_Analytics[[#This Row],[Total Working Years]]&lt;=5,"2-5",HR_Analytics[[#This Row],[Total Working Years]]&lt;=10,"5-10",HR_Analytics[[#This Row],[Total Working Years]]&lt;=20,"10-20",HR_Analytics[[#This Row],[Total Working Years]]&lt;=40,"20-40")</f>
        <v>2-5</v>
      </c>
      <c r="AI1058" s="3">
        <v>3</v>
      </c>
      <c r="AJ1058" s="3">
        <v>4</v>
      </c>
      <c r="AK1058" s="9" t="str">
        <f>VLOOKUP(AJ1058,Mapping!$J$10:$K$13,2,0)</f>
        <v>Best</v>
      </c>
      <c r="AL1058" s="3">
        <v>3</v>
      </c>
      <c r="AM1058" s="3" t="str" cm="1">
        <f t="array" ref="AM1058">_xlfn.IFS(HR_Analytics[[#This Row],[Years At Company]]&lt;=2,"0-2",HR_Analytics[[#This Row],[Years At Company]]&lt;=5,"2-5",HR_Analytics[[#This Row],[Years At Company]]&lt;=10,"5-10",HR_Analytics[[#This Row],[Years At Company]]&lt;=20,"10-20",HR_Analytics[[#This Row],[Years At Company]]&lt;=40,"20-40")</f>
        <v>2-5</v>
      </c>
      <c r="AN1058" s="3">
        <v>2</v>
      </c>
      <c r="AO1058" s="3" t="str" cm="1">
        <f t="array" ref="AO1058">_xlfn.IFS(HR_Analytics[[#This Row],[Years In Current Role]]&lt;=2,"0-2",HR_Analytics[[#This Row],[Years In Current Role]]&lt;=5,"2-5",HR_Analytics[[#This Row],[Years In Current Role]]&lt;=10,"5-10",HR_Analytics[[#This Row],[Years In Current Role]]&lt;=15,"10-15",HR_Analytics[[#This Row],[Years In Current Role]]&gt;15,"Above 15")</f>
        <v>0-2</v>
      </c>
      <c r="AP1058" s="3">
        <v>1</v>
      </c>
      <c r="AQ1058" s="14" t="str" cm="1">
        <f t="array" ref="AQ1058">_xlfn.IFS(HR_Analytics[[#This Row],[Years Since Last Promotion]]&lt;=2,"0-2",HR_Analytics[[#This Row],[Years Since Last Promotion]]&lt;=5,"2-5",HR_Analytics[[#This Row],[Years Since Last Promotion]]&lt;=10,"5-10",HR_Analytics[[#This Row],[Years Since Last Promotion]]&lt;=15,"10-15")</f>
        <v>0-2</v>
      </c>
      <c r="AR1058" s="14">
        <v>2</v>
      </c>
      <c r="AS1058" s="3" t="str" cm="1">
        <f t="array" ref="AS10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59" spans="1:45" x14ac:dyDescent="0.25">
      <c r="A1059" s="12">
        <v>29</v>
      </c>
      <c r="B1059" s="12" t="str" cm="1">
        <f t="array" ref="B1059">_xlfn.IFS(HR_Analytics[[#This Row],[Age]]&lt;=30,"Below 30",HR_Analytics[[#This Row],[Age]]&lt;=40,"30-40",HR_Analytics[[#This Row],[Age]]&lt;=60,"40-60")</f>
        <v>Below 30</v>
      </c>
      <c r="C1059" s="9" t="s">
        <v>10</v>
      </c>
      <c r="D1059" s="9" t="s">
        <v>18</v>
      </c>
      <c r="E1059" s="9" t="s">
        <v>12</v>
      </c>
      <c r="F1059" s="3">
        <v>13</v>
      </c>
      <c r="G1059" s="3" t="str" cm="1">
        <f t="array" ref="G1059">_xlfn.IFS(HR_Analytics[[#This Row],[Distance From Home]]&lt;=5,"1-5",HR_Analytics[[#This Row],[Distance From Home]]&lt;=10,"5-10",HR_Analytics[[#This Row],[Distance From Home]]&lt;=15,"10-15",HR_Analytics[[#This Row],[Distance From Home]]&lt;=20,"15-20",HR_Analytics[[#This Row],[Distance From Home]]&gt;20,"Above 20")</f>
        <v>10-15</v>
      </c>
      <c r="H1059" s="3">
        <v>3</v>
      </c>
      <c r="I1059" s="9" t="str">
        <f>VLOOKUP(H1059,Mapping!$J$2:$K$6,2,0)</f>
        <v>Bachelors</v>
      </c>
      <c r="J1059" s="9" t="s">
        <v>34</v>
      </c>
      <c r="K1059" s="3">
        <v>1487</v>
      </c>
      <c r="L1059" s="3">
        <v>1</v>
      </c>
      <c r="M1059" s="9" t="str">
        <f>VLOOKUP(L1059,Mapping!$A$2:$B$5,2,0)</f>
        <v>Very Dissatisfied</v>
      </c>
      <c r="N1059" s="9" t="s">
        <v>14</v>
      </c>
      <c r="O1059" s="3">
        <v>3</v>
      </c>
      <c r="P1059" s="9" t="str">
        <f>VLOOKUP(O1059,Mapping!$A$9:$B$12,2,0)</f>
        <v>High</v>
      </c>
      <c r="Q1059" s="3">
        <v>2</v>
      </c>
      <c r="R1059" s="9" t="str">
        <f>VLOOKUP(Q1059,Mapping!$A$16:$B$20,2,0)</f>
        <v>Junior</v>
      </c>
      <c r="S1059" s="9" t="s">
        <v>15</v>
      </c>
      <c r="T1059" s="3">
        <v>2</v>
      </c>
      <c r="U1059" s="9" t="str">
        <f>VLOOKUP(T1059,Mapping!$E$9:$F$12,2,0)</f>
        <v>Dissatisfied</v>
      </c>
      <c r="V1059" s="9" t="s">
        <v>16</v>
      </c>
      <c r="W1059" s="5">
        <v>5765</v>
      </c>
      <c r="X1059" s="3">
        <v>5</v>
      </c>
      <c r="Y1059" s="9" t="s">
        <v>17</v>
      </c>
      <c r="Z1059" s="4">
        <v>11</v>
      </c>
      <c r="AA1059" s="24">
        <f>HR_Analytics[[#This Row],[Salary Hike]]/100</f>
        <v>0.11</v>
      </c>
      <c r="AB1059" s="3">
        <v>3</v>
      </c>
      <c r="AC1059" s="9" t="str">
        <f>VLOOKUP(AB1059,Mapping!$E$2:$F$3,2,0)</f>
        <v>Excellent</v>
      </c>
      <c r="AD1059" s="3">
        <v>1</v>
      </c>
      <c r="AE1059" s="9" t="str">
        <f>VLOOKUP(AD1059,Mapping!$E$16:$F$19,2,0)</f>
        <v>Very Dissatisfied</v>
      </c>
      <c r="AF1059" s="3">
        <v>0</v>
      </c>
      <c r="AG1059" s="3">
        <v>7</v>
      </c>
      <c r="AH1059" s="3" t="str" cm="1">
        <f t="array" ref="AH1059">_xlfn.IFS(HR_Analytics[[#This Row],[Total Working Years]]&lt;=2,"0-2",HR_Analytics[[#This Row],[Total Working Years]]&lt;=5,"2-5",HR_Analytics[[#This Row],[Total Working Years]]&lt;=10,"5-10",HR_Analytics[[#This Row],[Total Working Years]]&lt;=20,"10-20",HR_Analytics[[#This Row],[Total Working Years]]&lt;=40,"20-40")</f>
        <v>5-10</v>
      </c>
      <c r="AI1059" s="3">
        <v>4</v>
      </c>
      <c r="AJ1059" s="3">
        <v>1</v>
      </c>
      <c r="AK1059" s="9" t="str">
        <f>VLOOKUP(AJ1059,Mapping!$J$10:$K$13,2,0)</f>
        <v>Bad</v>
      </c>
      <c r="AL1059" s="3">
        <v>5</v>
      </c>
      <c r="AM1059" s="3" t="str" cm="1">
        <f t="array" ref="AM1059">_xlfn.IFS(HR_Analytics[[#This Row],[Years At Company]]&lt;=2,"0-2",HR_Analytics[[#This Row],[Years At Company]]&lt;=5,"2-5",HR_Analytics[[#This Row],[Years At Company]]&lt;=10,"5-10",HR_Analytics[[#This Row],[Years At Company]]&lt;=20,"10-20",HR_Analytics[[#This Row],[Years At Company]]&lt;=40,"20-40")</f>
        <v>2-5</v>
      </c>
      <c r="AN1059" s="3">
        <v>3</v>
      </c>
      <c r="AO1059" s="3" t="str" cm="1">
        <f t="array" ref="AO1059">_xlfn.IFS(HR_Analytics[[#This Row],[Years In Current Role]]&lt;=2,"0-2",HR_Analytics[[#This Row],[Years In Current Role]]&lt;=5,"2-5",HR_Analytics[[#This Row],[Years In Current Role]]&lt;=10,"5-10",HR_Analytics[[#This Row],[Years In Current Role]]&lt;=15,"10-15",HR_Analytics[[#This Row],[Years In Current Role]]&gt;15,"Above 15")</f>
        <v>2-5</v>
      </c>
      <c r="AP1059" s="3">
        <v>0</v>
      </c>
      <c r="AQ1059" s="14" t="str" cm="1">
        <f t="array" ref="AQ1059">_xlfn.IFS(HR_Analytics[[#This Row],[Years Since Last Promotion]]&lt;=2,"0-2",HR_Analytics[[#This Row],[Years Since Last Promotion]]&lt;=5,"2-5",HR_Analytics[[#This Row],[Years Since Last Promotion]]&lt;=10,"5-10",HR_Analytics[[#This Row],[Years Since Last Promotion]]&lt;=15,"10-15")</f>
        <v>0-2</v>
      </c>
      <c r="AR1059" s="14">
        <v>0</v>
      </c>
      <c r="AS1059" s="3" t="str" cm="1">
        <f t="array" ref="AS10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60" spans="1:45" x14ac:dyDescent="0.25">
      <c r="A1060" s="12">
        <v>34</v>
      </c>
      <c r="B1060" s="12" t="str" cm="1">
        <f t="array" ref="B1060">_xlfn.IFS(HR_Analytics[[#This Row],[Age]]&lt;=30,"Below 30",HR_Analytics[[#This Row],[Age]]&lt;=40,"30-40",HR_Analytics[[#This Row],[Age]]&lt;=60,"40-60")</f>
        <v>30-40</v>
      </c>
      <c r="C1060" s="9" t="s">
        <v>10</v>
      </c>
      <c r="D1060" s="9" t="s">
        <v>11</v>
      </c>
      <c r="E1060" s="9" t="s">
        <v>12</v>
      </c>
      <c r="F1060" s="3">
        <v>24</v>
      </c>
      <c r="G1060" s="3" t="str" cm="1">
        <f t="array" ref="G1060">_xlfn.IFS(HR_Analytics[[#This Row],[Distance From Home]]&lt;=5,"1-5",HR_Analytics[[#This Row],[Distance From Home]]&lt;=10,"5-10",HR_Analytics[[#This Row],[Distance From Home]]&lt;=15,"10-15",HR_Analytics[[#This Row],[Distance From Home]]&lt;=20,"15-20",HR_Analytics[[#This Row],[Distance From Home]]&gt;20,"Above 20")</f>
        <v>Above 20</v>
      </c>
      <c r="H1060" s="3">
        <v>4</v>
      </c>
      <c r="I1060" s="9" t="str">
        <f>VLOOKUP(H1060,Mapping!$J$2:$K$6,2,0)</f>
        <v>Masters</v>
      </c>
      <c r="J1060" s="9" t="s">
        <v>25</v>
      </c>
      <c r="K1060" s="3">
        <v>1489</v>
      </c>
      <c r="L1060" s="3">
        <v>1</v>
      </c>
      <c r="M1060" s="9" t="str">
        <f>VLOOKUP(L1060,Mapping!$A$2:$B$5,2,0)</f>
        <v>Very Dissatisfied</v>
      </c>
      <c r="N1060" s="9" t="s">
        <v>14</v>
      </c>
      <c r="O1060" s="3">
        <v>2</v>
      </c>
      <c r="P1060" s="9" t="str">
        <f>VLOOKUP(O1060,Mapping!$A$9:$B$12,2,0)</f>
        <v>Medium</v>
      </c>
      <c r="Q1060" s="3">
        <v>2</v>
      </c>
      <c r="R1060" s="9" t="str">
        <f>VLOOKUP(Q1060,Mapping!$A$16:$B$20,2,0)</f>
        <v>Junior</v>
      </c>
      <c r="S1060" s="9" t="s">
        <v>15</v>
      </c>
      <c r="T1060" s="3">
        <v>2</v>
      </c>
      <c r="U1060" s="9" t="str">
        <f>VLOOKUP(T1060,Mapping!$E$9:$F$12,2,0)</f>
        <v>Dissatisfied</v>
      </c>
      <c r="V1060" s="9" t="s">
        <v>16</v>
      </c>
      <c r="W1060" s="5">
        <v>4599</v>
      </c>
      <c r="X1060" s="3">
        <v>0</v>
      </c>
      <c r="Y1060" s="9" t="s">
        <v>10</v>
      </c>
      <c r="Z1060" s="4">
        <v>23</v>
      </c>
      <c r="AA1060" s="24">
        <f>HR_Analytics[[#This Row],[Salary Hike]]/100</f>
        <v>0.23</v>
      </c>
      <c r="AB1060" s="3">
        <v>4</v>
      </c>
      <c r="AC1060" s="9" t="str">
        <f>VLOOKUP(AB1060,Mapping!$E$2:$F$3,2,0)</f>
        <v>Outstanding</v>
      </c>
      <c r="AD1060" s="3">
        <v>3</v>
      </c>
      <c r="AE1060" s="9" t="str">
        <f>VLOOKUP(AD1060,Mapping!$E$16:$F$19,2,0)</f>
        <v>Neutral</v>
      </c>
      <c r="AF1060" s="3">
        <v>0</v>
      </c>
      <c r="AG1060" s="3">
        <v>16</v>
      </c>
      <c r="AH1060" s="3" t="str" cm="1">
        <f t="array" ref="AH1060">_xlfn.IFS(HR_Analytics[[#This Row],[Total Working Years]]&lt;=2,"0-2",HR_Analytics[[#This Row],[Total Working Years]]&lt;=5,"2-5",HR_Analytics[[#This Row],[Total Working Years]]&lt;=10,"5-10",HR_Analytics[[#This Row],[Total Working Years]]&lt;=20,"10-20",HR_Analytics[[#This Row],[Total Working Years]]&lt;=40,"20-40")</f>
        <v>10-20</v>
      </c>
      <c r="AI1060" s="3">
        <v>2</v>
      </c>
      <c r="AJ1060" s="3">
        <v>4</v>
      </c>
      <c r="AK1060" s="9" t="str">
        <f>VLOOKUP(AJ1060,Mapping!$J$10:$K$13,2,0)</f>
        <v>Best</v>
      </c>
      <c r="AL1060" s="3">
        <v>15</v>
      </c>
      <c r="AM1060" s="3" t="str" cm="1">
        <f t="array" ref="AM1060">_xlfn.IFS(HR_Analytics[[#This Row],[Years At Company]]&lt;=2,"0-2",HR_Analytics[[#This Row],[Years At Company]]&lt;=5,"2-5",HR_Analytics[[#This Row],[Years At Company]]&lt;=10,"5-10",HR_Analytics[[#This Row],[Years At Company]]&lt;=20,"10-20",HR_Analytics[[#This Row],[Years At Company]]&lt;=40,"20-40")</f>
        <v>10-20</v>
      </c>
      <c r="AN1060" s="3">
        <v>9</v>
      </c>
      <c r="AO1060" s="3" t="str" cm="1">
        <f t="array" ref="AO1060">_xlfn.IFS(HR_Analytics[[#This Row],[Years In Current Role]]&lt;=2,"0-2",HR_Analytics[[#This Row],[Years In Current Role]]&lt;=5,"2-5",HR_Analytics[[#This Row],[Years In Current Role]]&lt;=10,"5-10",HR_Analytics[[#This Row],[Years In Current Role]]&lt;=15,"10-15",HR_Analytics[[#This Row],[Years In Current Role]]&gt;15,"Above 15")</f>
        <v>5-10</v>
      </c>
      <c r="AP1060" s="3">
        <v>10</v>
      </c>
      <c r="AQ1060" s="14" t="str" cm="1">
        <f t="array" ref="AQ1060">_xlfn.IFS(HR_Analytics[[#This Row],[Years Since Last Promotion]]&lt;=2,"0-2",HR_Analytics[[#This Row],[Years Since Last Promotion]]&lt;=5,"2-5",HR_Analytics[[#This Row],[Years Since Last Promotion]]&lt;=10,"5-10",HR_Analytics[[#This Row],[Years Since Last Promotion]]&lt;=15,"10-15")</f>
        <v>5-10</v>
      </c>
      <c r="AR1060" s="14">
        <v>10</v>
      </c>
      <c r="AS1060" s="3" t="str" cm="1">
        <f t="array" ref="AS10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61" spans="1:45" x14ac:dyDescent="0.25">
      <c r="A1061" s="12">
        <v>35</v>
      </c>
      <c r="B1061" s="12" t="str" cm="1">
        <f t="array" ref="B1061">_xlfn.IFS(HR_Analytics[[#This Row],[Age]]&lt;=30,"Below 30",HR_Analytics[[#This Row],[Age]]&lt;=40,"30-40",HR_Analytics[[#This Row],[Age]]&lt;=60,"40-60")</f>
        <v>30-40</v>
      </c>
      <c r="C1061" s="9" t="s">
        <v>17</v>
      </c>
      <c r="D1061" s="9" t="s">
        <v>11</v>
      </c>
      <c r="E1061" s="9" t="s">
        <v>12</v>
      </c>
      <c r="F1061" s="3">
        <v>7</v>
      </c>
      <c r="G1061" s="3" t="str" cm="1">
        <f t="array" ref="G1061">_xlfn.IFS(HR_Analytics[[#This Row],[Distance From Home]]&lt;=5,"1-5",HR_Analytics[[#This Row],[Distance From Home]]&lt;=10,"5-10",HR_Analytics[[#This Row],[Distance From Home]]&lt;=15,"10-15",HR_Analytics[[#This Row],[Distance From Home]]&lt;=20,"15-20",HR_Analytics[[#This Row],[Distance From Home]]&gt;20,"Above 20")</f>
        <v>5-10</v>
      </c>
      <c r="H1061" s="3">
        <v>1</v>
      </c>
      <c r="I1061" s="9" t="str">
        <f>VLOOKUP(H1061,Mapping!$J$2:$K$6,2,0)</f>
        <v>Below College</v>
      </c>
      <c r="J1061" s="9" t="s">
        <v>13</v>
      </c>
      <c r="K1061" s="3">
        <v>1492</v>
      </c>
      <c r="L1061" s="3">
        <v>4</v>
      </c>
      <c r="M1061" s="9" t="str">
        <f>VLOOKUP(L1061,Mapping!$A$2:$B$5,2,0)</f>
        <v>Satisfied</v>
      </c>
      <c r="N1061" s="9" t="s">
        <v>20</v>
      </c>
      <c r="O1061" s="3">
        <v>3</v>
      </c>
      <c r="P1061" s="9" t="str">
        <f>VLOOKUP(O1061,Mapping!$A$9:$B$12,2,0)</f>
        <v>High</v>
      </c>
      <c r="Q1061" s="3">
        <v>1</v>
      </c>
      <c r="R1061" s="9" t="str">
        <f>VLOOKUP(Q1061,Mapping!$A$16:$B$20,2,0)</f>
        <v>Entry Level</v>
      </c>
      <c r="S1061" s="9" t="s">
        <v>31</v>
      </c>
      <c r="T1061" s="3">
        <v>3</v>
      </c>
      <c r="U1061" s="9" t="str">
        <f>VLOOKUP(T1061,Mapping!$E$9:$F$12,2,0)</f>
        <v>Neutral</v>
      </c>
      <c r="V1061" s="9" t="s">
        <v>22</v>
      </c>
      <c r="W1061" s="5">
        <v>2404</v>
      </c>
      <c r="X1061" s="3">
        <v>1</v>
      </c>
      <c r="Y1061" s="9" t="s">
        <v>17</v>
      </c>
      <c r="Z1061" s="4">
        <v>13</v>
      </c>
      <c r="AA1061" s="24">
        <f>HR_Analytics[[#This Row],[Salary Hike]]/100</f>
        <v>0.13</v>
      </c>
      <c r="AB1061" s="3">
        <v>3</v>
      </c>
      <c r="AC1061" s="9" t="str">
        <f>VLOOKUP(AB1061,Mapping!$E$2:$F$3,2,0)</f>
        <v>Excellent</v>
      </c>
      <c r="AD1061" s="3">
        <v>1</v>
      </c>
      <c r="AE1061" s="9" t="str">
        <f>VLOOKUP(AD1061,Mapping!$E$16:$F$19,2,0)</f>
        <v>Very Dissatisfied</v>
      </c>
      <c r="AF1061" s="3">
        <v>1</v>
      </c>
      <c r="AG1061" s="3">
        <v>1</v>
      </c>
      <c r="AH1061" s="3" t="str" cm="1">
        <f t="array" ref="AH1061">_xlfn.IFS(HR_Analytics[[#This Row],[Total Working Years]]&lt;=2,"0-2",HR_Analytics[[#This Row],[Total Working Years]]&lt;=5,"2-5",HR_Analytics[[#This Row],[Total Working Years]]&lt;=10,"5-10",HR_Analytics[[#This Row],[Total Working Years]]&lt;=20,"10-20",HR_Analytics[[#This Row],[Total Working Years]]&lt;=40,"20-40")</f>
        <v>0-2</v>
      </c>
      <c r="AI1061" s="3">
        <v>3</v>
      </c>
      <c r="AJ1061" s="3">
        <v>3</v>
      </c>
      <c r="AK1061" s="9" t="str">
        <f>VLOOKUP(AJ1061,Mapping!$J$10:$K$13,2,0)</f>
        <v>Better</v>
      </c>
      <c r="AL1061" s="3">
        <v>1</v>
      </c>
      <c r="AM1061" s="3" t="str" cm="1">
        <f t="array" ref="AM1061">_xlfn.IFS(HR_Analytics[[#This Row],[Years At Company]]&lt;=2,"0-2",HR_Analytics[[#This Row],[Years At Company]]&lt;=5,"2-5",HR_Analytics[[#This Row],[Years At Company]]&lt;=10,"5-10",HR_Analytics[[#This Row],[Years At Company]]&lt;=20,"10-20",HR_Analytics[[#This Row],[Years At Company]]&lt;=40,"20-40")</f>
        <v>0-2</v>
      </c>
      <c r="AN1061" s="3">
        <v>0</v>
      </c>
      <c r="AO1061" s="3" t="str" cm="1">
        <f t="array" ref="AO1061">_xlfn.IFS(HR_Analytics[[#This Row],[Years In Current Role]]&lt;=2,"0-2",HR_Analytics[[#This Row],[Years In Current Role]]&lt;=5,"2-5",HR_Analytics[[#This Row],[Years In Current Role]]&lt;=10,"5-10",HR_Analytics[[#This Row],[Years In Current Role]]&lt;=15,"10-15",HR_Analytics[[#This Row],[Years In Current Role]]&gt;15,"Above 15")</f>
        <v>0-2</v>
      </c>
      <c r="AP1061" s="3">
        <v>0</v>
      </c>
      <c r="AQ1061" s="14" t="str" cm="1">
        <f t="array" ref="AQ1061">_xlfn.IFS(HR_Analytics[[#This Row],[Years Since Last Promotion]]&lt;=2,"0-2",HR_Analytics[[#This Row],[Years Since Last Promotion]]&lt;=5,"2-5",HR_Analytics[[#This Row],[Years Since Last Promotion]]&lt;=10,"5-10",HR_Analytics[[#This Row],[Years Since Last Promotion]]&lt;=15,"10-15")</f>
        <v>0-2</v>
      </c>
      <c r="AR1061" s="14">
        <v>0</v>
      </c>
      <c r="AS1061" s="3" t="str" cm="1">
        <f t="array" ref="AS10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62" spans="1:45" x14ac:dyDescent="0.25">
      <c r="A1062" s="12">
        <v>24</v>
      </c>
      <c r="B1062" s="12" t="str" cm="1">
        <f t="array" ref="B1062">_xlfn.IFS(HR_Analytics[[#This Row],[Age]]&lt;=30,"Below 30",HR_Analytics[[#This Row],[Age]]&lt;=40,"30-40",HR_Analytics[[#This Row],[Age]]&lt;=60,"40-60")</f>
        <v>Below 30</v>
      </c>
      <c r="C1062" s="9" t="s">
        <v>10</v>
      </c>
      <c r="D1062" s="9" t="s">
        <v>18</v>
      </c>
      <c r="E1062" s="9" t="s">
        <v>19</v>
      </c>
      <c r="F1062" s="3">
        <v>9</v>
      </c>
      <c r="G1062" s="3" t="str" cm="1">
        <f t="array" ref="G1062">_xlfn.IFS(HR_Analytics[[#This Row],[Distance From Home]]&lt;=5,"1-5",HR_Analytics[[#This Row],[Distance From Home]]&lt;=10,"5-10",HR_Analytics[[#This Row],[Distance From Home]]&lt;=15,"10-15",HR_Analytics[[#This Row],[Distance From Home]]&lt;=20,"15-20",HR_Analytics[[#This Row],[Distance From Home]]&gt;20,"Above 20")</f>
        <v>5-10</v>
      </c>
      <c r="H1062" s="3">
        <v>3</v>
      </c>
      <c r="I1062" s="9" t="str">
        <f>VLOOKUP(H1062,Mapping!$J$2:$K$6,2,0)</f>
        <v>Bachelors</v>
      </c>
      <c r="J1062" s="9" t="s">
        <v>25</v>
      </c>
      <c r="K1062" s="3">
        <v>1494</v>
      </c>
      <c r="L1062" s="3">
        <v>2</v>
      </c>
      <c r="M1062" s="9" t="str">
        <f>VLOOKUP(L1062,Mapping!$A$2:$B$5,2,0)</f>
        <v>Dissatisfied</v>
      </c>
      <c r="N1062" s="9" t="s">
        <v>20</v>
      </c>
      <c r="O1062" s="3">
        <v>3</v>
      </c>
      <c r="P1062" s="9" t="str">
        <f>VLOOKUP(O1062,Mapping!$A$9:$B$12,2,0)</f>
        <v>High</v>
      </c>
      <c r="Q1062" s="3">
        <v>1</v>
      </c>
      <c r="R1062" s="9" t="str">
        <f>VLOOKUP(Q1062,Mapping!$A$16:$B$20,2,0)</f>
        <v>Entry Level</v>
      </c>
      <c r="S1062" s="9" t="s">
        <v>24</v>
      </c>
      <c r="T1062" s="3">
        <v>1</v>
      </c>
      <c r="U1062" s="9" t="str">
        <f>VLOOKUP(T1062,Mapping!$E$9:$F$12,2,0)</f>
        <v>Very Dissatisfied</v>
      </c>
      <c r="V1062" s="9" t="s">
        <v>16</v>
      </c>
      <c r="W1062" s="5">
        <v>3172</v>
      </c>
      <c r="X1062" s="3">
        <v>2</v>
      </c>
      <c r="Y1062" s="9" t="s">
        <v>10</v>
      </c>
      <c r="Z1062" s="4">
        <v>11</v>
      </c>
      <c r="AA1062" s="24">
        <f>HR_Analytics[[#This Row],[Salary Hike]]/100</f>
        <v>0.11</v>
      </c>
      <c r="AB1062" s="3">
        <v>3</v>
      </c>
      <c r="AC1062" s="9" t="str">
        <f>VLOOKUP(AB1062,Mapping!$E$2:$F$3,2,0)</f>
        <v>Excellent</v>
      </c>
      <c r="AD1062" s="3">
        <v>3</v>
      </c>
      <c r="AE1062" s="9" t="str">
        <f>VLOOKUP(AD1062,Mapping!$E$16:$F$19,2,0)</f>
        <v>Neutral</v>
      </c>
      <c r="AF1062" s="3">
        <v>0</v>
      </c>
      <c r="AG1062" s="3">
        <v>4</v>
      </c>
      <c r="AH1062" s="3" t="str" cm="1">
        <f t="array" ref="AH1062">_xlfn.IFS(HR_Analytics[[#This Row],[Total Working Years]]&lt;=2,"0-2",HR_Analytics[[#This Row],[Total Working Years]]&lt;=5,"2-5",HR_Analytics[[#This Row],[Total Working Years]]&lt;=10,"5-10",HR_Analytics[[#This Row],[Total Working Years]]&lt;=20,"10-20",HR_Analytics[[#This Row],[Total Working Years]]&lt;=40,"20-40")</f>
        <v>2-5</v>
      </c>
      <c r="AI1062" s="3">
        <v>2</v>
      </c>
      <c r="AJ1062" s="3">
        <v>2</v>
      </c>
      <c r="AK1062" s="9" t="str">
        <f>VLOOKUP(AJ1062,Mapping!$J$10:$K$13,2,0)</f>
        <v>Good</v>
      </c>
      <c r="AL1062" s="3">
        <v>0</v>
      </c>
      <c r="AM1062" s="3" t="str" cm="1">
        <f t="array" ref="AM1062">_xlfn.IFS(HR_Analytics[[#This Row],[Years At Company]]&lt;=2,"0-2",HR_Analytics[[#This Row],[Years At Company]]&lt;=5,"2-5",HR_Analytics[[#This Row],[Years At Company]]&lt;=10,"5-10",HR_Analytics[[#This Row],[Years At Company]]&lt;=20,"10-20",HR_Analytics[[#This Row],[Years At Company]]&lt;=40,"20-40")</f>
        <v>0-2</v>
      </c>
      <c r="AN1062" s="3">
        <v>0</v>
      </c>
      <c r="AO1062" s="3" t="str" cm="1">
        <f t="array" ref="AO1062">_xlfn.IFS(HR_Analytics[[#This Row],[Years In Current Role]]&lt;=2,"0-2",HR_Analytics[[#This Row],[Years In Current Role]]&lt;=5,"2-5",HR_Analytics[[#This Row],[Years In Current Role]]&lt;=10,"5-10",HR_Analytics[[#This Row],[Years In Current Role]]&lt;=15,"10-15",HR_Analytics[[#This Row],[Years In Current Role]]&gt;15,"Above 15")</f>
        <v>0-2</v>
      </c>
      <c r="AP1062" s="3">
        <v>0</v>
      </c>
      <c r="AQ1062" s="14" t="str" cm="1">
        <f t="array" ref="AQ1062">_xlfn.IFS(HR_Analytics[[#This Row],[Years Since Last Promotion]]&lt;=2,"0-2",HR_Analytics[[#This Row],[Years Since Last Promotion]]&lt;=5,"2-5",HR_Analytics[[#This Row],[Years Since Last Promotion]]&lt;=10,"5-10",HR_Analytics[[#This Row],[Years Since Last Promotion]]&lt;=15,"10-15")</f>
        <v>0-2</v>
      </c>
      <c r="AR1062" s="14">
        <v>0</v>
      </c>
      <c r="AS1062" s="3" t="str" cm="1">
        <f t="array" ref="AS10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63" spans="1:45" x14ac:dyDescent="0.25">
      <c r="A1063" s="12">
        <v>24</v>
      </c>
      <c r="B1063" s="12" t="str" cm="1">
        <f t="array" ref="B1063">_xlfn.IFS(HR_Analytics[[#This Row],[Age]]&lt;=30,"Below 30",HR_Analytics[[#This Row],[Age]]&lt;=40,"30-40",HR_Analytics[[#This Row],[Age]]&lt;=60,"40-60")</f>
        <v>Below 30</v>
      </c>
      <c r="C1063" s="9" t="s">
        <v>17</v>
      </c>
      <c r="D1063" s="9" t="s">
        <v>29</v>
      </c>
      <c r="E1063" s="9" t="s">
        <v>12</v>
      </c>
      <c r="F1063" s="3">
        <v>13</v>
      </c>
      <c r="G1063" s="3" t="str" cm="1">
        <f t="array" ref="G1063">_xlfn.IFS(HR_Analytics[[#This Row],[Distance From Home]]&lt;=5,"1-5",HR_Analytics[[#This Row],[Distance From Home]]&lt;=10,"5-10",HR_Analytics[[#This Row],[Distance From Home]]&lt;=15,"10-15",HR_Analytics[[#This Row],[Distance From Home]]&lt;=20,"15-20",HR_Analytics[[#This Row],[Distance From Home]]&gt;20,"Above 20")</f>
        <v>10-15</v>
      </c>
      <c r="H1063" s="3">
        <v>2</v>
      </c>
      <c r="I1063" s="9" t="str">
        <f>VLOOKUP(H1063,Mapping!$J$2:$K$6,2,0)</f>
        <v>College</v>
      </c>
      <c r="J1063" s="9" t="s">
        <v>13</v>
      </c>
      <c r="K1063" s="3">
        <v>1495</v>
      </c>
      <c r="L1063" s="3">
        <v>4</v>
      </c>
      <c r="M1063" s="9" t="str">
        <f>VLOOKUP(L1063,Mapping!$A$2:$B$5,2,0)</f>
        <v>Satisfied</v>
      </c>
      <c r="N1063" s="9" t="s">
        <v>14</v>
      </c>
      <c r="O1063" s="3">
        <v>3</v>
      </c>
      <c r="P1063" s="9" t="str">
        <f>VLOOKUP(O1063,Mapping!$A$9:$B$12,2,0)</f>
        <v>High</v>
      </c>
      <c r="Q1063" s="3">
        <v>1</v>
      </c>
      <c r="R1063" s="9" t="str">
        <f>VLOOKUP(Q1063,Mapping!$A$16:$B$20,2,0)</f>
        <v>Entry Level</v>
      </c>
      <c r="S1063" s="9" t="s">
        <v>31</v>
      </c>
      <c r="T1063" s="3">
        <v>2</v>
      </c>
      <c r="U1063" s="9" t="str">
        <f>VLOOKUP(T1063,Mapping!$E$9:$F$12,2,0)</f>
        <v>Dissatisfied</v>
      </c>
      <c r="V1063" s="9" t="s">
        <v>22</v>
      </c>
      <c r="W1063" s="5">
        <v>2033</v>
      </c>
      <c r="X1063" s="3">
        <v>1</v>
      </c>
      <c r="Y1063" s="9" t="s">
        <v>17</v>
      </c>
      <c r="Z1063" s="4">
        <v>13</v>
      </c>
      <c r="AA1063" s="24">
        <f>HR_Analytics[[#This Row],[Salary Hike]]/100</f>
        <v>0.13</v>
      </c>
      <c r="AB1063" s="3">
        <v>3</v>
      </c>
      <c r="AC1063" s="9" t="str">
        <f>VLOOKUP(AB1063,Mapping!$E$2:$F$3,2,0)</f>
        <v>Excellent</v>
      </c>
      <c r="AD1063" s="3">
        <v>3</v>
      </c>
      <c r="AE1063" s="9" t="str">
        <f>VLOOKUP(AD1063,Mapping!$E$16:$F$19,2,0)</f>
        <v>Neutral</v>
      </c>
      <c r="AF1063" s="3">
        <v>1</v>
      </c>
      <c r="AG1063" s="3">
        <v>1</v>
      </c>
      <c r="AH1063" s="3" t="str" cm="1">
        <f t="array" ref="AH1063">_xlfn.IFS(HR_Analytics[[#This Row],[Total Working Years]]&lt;=2,"0-2",HR_Analytics[[#This Row],[Total Working Years]]&lt;=5,"2-5",HR_Analytics[[#This Row],[Total Working Years]]&lt;=10,"5-10",HR_Analytics[[#This Row],[Total Working Years]]&lt;=20,"10-20",HR_Analytics[[#This Row],[Total Working Years]]&lt;=40,"20-40")</f>
        <v>0-2</v>
      </c>
      <c r="AI1063" s="3">
        <v>2</v>
      </c>
      <c r="AJ1063" s="3">
        <v>3</v>
      </c>
      <c r="AK1063" s="9" t="str">
        <f>VLOOKUP(AJ1063,Mapping!$J$10:$K$13,2,0)</f>
        <v>Better</v>
      </c>
      <c r="AL1063" s="3">
        <v>1</v>
      </c>
      <c r="AM1063" s="3" t="str" cm="1">
        <f t="array" ref="AM1063">_xlfn.IFS(HR_Analytics[[#This Row],[Years At Company]]&lt;=2,"0-2",HR_Analytics[[#This Row],[Years At Company]]&lt;=5,"2-5",HR_Analytics[[#This Row],[Years At Company]]&lt;=10,"5-10",HR_Analytics[[#This Row],[Years At Company]]&lt;=20,"10-20",HR_Analytics[[#This Row],[Years At Company]]&lt;=40,"20-40")</f>
        <v>0-2</v>
      </c>
      <c r="AN1063" s="3">
        <v>0</v>
      </c>
      <c r="AO1063" s="3" t="str" cm="1">
        <f t="array" ref="AO1063">_xlfn.IFS(HR_Analytics[[#This Row],[Years In Current Role]]&lt;=2,"0-2",HR_Analytics[[#This Row],[Years In Current Role]]&lt;=5,"2-5",HR_Analytics[[#This Row],[Years In Current Role]]&lt;=10,"5-10",HR_Analytics[[#This Row],[Years In Current Role]]&lt;=15,"10-15",HR_Analytics[[#This Row],[Years In Current Role]]&gt;15,"Above 15")</f>
        <v>0-2</v>
      </c>
      <c r="AP1063" s="3">
        <v>0</v>
      </c>
      <c r="AQ1063" s="14" t="str" cm="1">
        <f t="array" ref="AQ1063">_xlfn.IFS(HR_Analytics[[#This Row],[Years Since Last Promotion]]&lt;=2,"0-2",HR_Analytics[[#This Row],[Years Since Last Promotion]]&lt;=5,"2-5",HR_Analytics[[#This Row],[Years Since Last Promotion]]&lt;=10,"5-10",HR_Analytics[[#This Row],[Years Since Last Promotion]]&lt;=15,"10-15")</f>
        <v>0-2</v>
      </c>
      <c r="AR1063" s="14">
        <v>0</v>
      </c>
      <c r="AS1063" s="3" t="str" cm="1">
        <f t="array" ref="AS10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64" spans="1:45" x14ac:dyDescent="0.25">
      <c r="A1064" s="12">
        <v>44</v>
      </c>
      <c r="B1064" s="12" t="str" cm="1">
        <f t="array" ref="B1064">_xlfn.IFS(HR_Analytics[[#This Row],[Age]]&lt;=30,"Below 30",HR_Analytics[[#This Row],[Age]]&lt;=40,"30-40",HR_Analytics[[#This Row],[Age]]&lt;=60,"40-60")</f>
        <v>40-60</v>
      </c>
      <c r="C1064" s="9" t="s">
        <v>17</v>
      </c>
      <c r="D1064" s="9" t="s">
        <v>18</v>
      </c>
      <c r="E1064" s="9" t="s">
        <v>19</v>
      </c>
      <c r="F1064" s="3">
        <v>2</v>
      </c>
      <c r="G1064" s="3" t="str" cm="1">
        <f t="array" ref="G1064">_xlfn.IFS(HR_Analytics[[#This Row],[Distance From Home]]&lt;=5,"1-5",HR_Analytics[[#This Row],[Distance From Home]]&lt;=10,"5-10",HR_Analytics[[#This Row],[Distance From Home]]&lt;=15,"10-15",HR_Analytics[[#This Row],[Distance From Home]]&lt;=20,"15-20",HR_Analytics[[#This Row],[Distance From Home]]&gt;20,"Above 20")</f>
        <v>1-5</v>
      </c>
      <c r="H1064" s="3">
        <v>1</v>
      </c>
      <c r="I1064" s="9" t="str">
        <f>VLOOKUP(H1064,Mapping!$J$2:$K$6,2,0)</f>
        <v>Below College</v>
      </c>
      <c r="J1064" s="9" t="s">
        <v>25</v>
      </c>
      <c r="K1064" s="3">
        <v>1496</v>
      </c>
      <c r="L1064" s="3">
        <v>2</v>
      </c>
      <c r="M1064" s="9" t="str">
        <f>VLOOKUP(L1064,Mapping!$A$2:$B$5,2,0)</f>
        <v>Dissatisfied</v>
      </c>
      <c r="N1064" s="9" t="s">
        <v>20</v>
      </c>
      <c r="O1064" s="3">
        <v>3</v>
      </c>
      <c r="P1064" s="9" t="str">
        <f>VLOOKUP(O1064,Mapping!$A$9:$B$12,2,0)</f>
        <v>High</v>
      </c>
      <c r="Q1064" s="3">
        <v>3</v>
      </c>
      <c r="R1064" s="9" t="str">
        <f>VLOOKUP(Q1064,Mapping!$A$16:$B$20,2,0)</f>
        <v>Mid Level</v>
      </c>
      <c r="S1064" s="9" t="s">
        <v>27</v>
      </c>
      <c r="T1064" s="3">
        <v>3</v>
      </c>
      <c r="U1064" s="9" t="str">
        <f>VLOOKUP(T1064,Mapping!$E$9:$F$12,2,0)</f>
        <v>Neutral</v>
      </c>
      <c r="V1064" s="9" t="s">
        <v>16</v>
      </c>
      <c r="W1064" s="5">
        <v>10209</v>
      </c>
      <c r="X1064" s="3">
        <v>5</v>
      </c>
      <c r="Y1064" s="9" t="s">
        <v>10</v>
      </c>
      <c r="Z1064" s="4">
        <v>18</v>
      </c>
      <c r="AA1064" s="24">
        <f>HR_Analytics[[#This Row],[Salary Hike]]/100</f>
        <v>0.18</v>
      </c>
      <c r="AB1064" s="3">
        <v>3</v>
      </c>
      <c r="AC1064" s="9" t="str">
        <f>VLOOKUP(AB1064,Mapping!$E$2:$F$3,2,0)</f>
        <v>Excellent</v>
      </c>
      <c r="AD1064" s="3">
        <v>2</v>
      </c>
      <c r="AE1064" s="9" t="str">
        <f>VLOOKUP(AD1064,Mapping!$E$16:$F$19,2,0)</f>
        <v>Dissatisfied</v>
      </c>
      <c r="AF1064" s="3">
        <v>0</v>
      </c>
      <c r="AG1064" s="3">
        <v>16</v>
      </c>
      <c r="AH1064" s="3" t="str" cm="1">
        <f t="array" ref="AH1064">_xlfn.IFS(HR_Analytics[[#This Row],[Total Working Years]]&lt;=2,"0-2",HR_Analytics[[#This Row],[Total Working Years]]&lt;=5,"2-5",HR_Analytics[[#This Row],[Total Working Years]]&lt;=10,"5-10",HR_Analytics[[#This Row],[Total Working Years]]&lt;=20,"10-20",HR_Analytics[[#This Row],[Total Working Years]]&lt;=40,"20-40")</f>
        <v>10-20</v>
      </c>
      <c r="AI1064" s="3">
        <v>2</v>
      </c>
      <c r="AJ1064" s="3">
        <v>2</v>
      </c>
      <c r="AK1064" s="9" t="str">
        <f>VLOOKUP(AJ1064,Mapping!$J$10:$K$13,2,0)</f>
        <v>Good</v>
      </c>
      <c r="AL1064" s="3">
        <v>2</v>
      </c>
      <c r="AM1064" s="3" t="str" cm="1">
        <f t="array" ref="AM1064">_xlfn.IFS(HR_Analytics[[#This Row],[Years At Company]]&lt;=2,"0-2",HR_Analytics[[#This Row],[Years At Company]]&lt;=5,"2-5",HR_Analytics[[#This Row],[Years At Company]]&lt;=10,"5-10",HR_Analytics[[#This Row],[Years At Company]]&lt;=20,"10-20",HR_Analytics[[#This Row],[Years At Company]]&lt;=40,"20-40")</f>
        <v>0-2</v>
      </c>
      <c r="AN1064" s="3">
        <v>2</v>
      </c>
      <c r="AO1064" s="3" t="str" cm="1">
        <f t="array" ref="AO1064">_xlfn.IFS(HR_Analytics[[#This Row],[Years In Current Role]]&lt;=2,"0-2",HR_Analytics[[#This Row],[Years In Current Role]]&lt;=5,"2-5",HR_Analytics[[#This Row],[Years In Current Role]]&lt;=10,"5-10",HR_Analytics[[#This Row],[Years In Current Role]]&lt;=15,"10-15",HR_Analytics[[#This Row],[Years In Current Role]]&gt;15,"Above 15")</f>
        <v>0-2</v>
      </c>
      <c r="AP1064" s="3">
        <v>2</v>
      </c>
      <c r="AQ1064" s="14" t="str" cm="1">
        <f t="array" ref="AQ1064">_xlfn.IFS(HR_Analytics[[#This Row],[Years Since Last Promotion]]&lt;=2,"0-2",HR_Analytics[[#This Row],[Years Since Last Promotion]]&lt;=5,"2-5",HR_Analytics[[#This Row],[Years Since Last Promotion]]&lt;=10,"5-10",HR_Analytics[[#This Row],[Years Since Last Promotion]]&lt;=15,"10-15")</f>
        <v>0-2</v>
      </c>
      <c r="AR1064" s="14">
        <v>2</v>
      </c>
      <c r="AS1064" s="3" t="str" cm="1">
        <f t="array" ref="AS10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65" spans="1:45" x14ac:dyDescent="0.25">
      <c r="A1065" s="12">
        <v>29</v>
      </c>
      <c r="B1065" s="12" t="str" cm="1">
        <f t="array" ref="B1065">_xlfn.IFS(HR_Analytics[[#This Row],[Age]]&lt;=30,"Below 30",HR_Analytics[[#This Row],[Age]]&lt;=40,"30-40",HR_Analytics[[#This Row],[Age]]&lt;=60,"40-60")</f>
        <v>Below 30</v>
      </c>
      <c r="C1065" s="9" t="s">
        <v>17</v>
      </c>
      <c r="D1065" s="9" t="s">
        <v>11</v>
      </c>
      <c r="E1065" s="9" t="s">
        <v>12</v>
      </c>
      <c r="F1065" s="3">
        <v>19</v>
      </c>
      <c r="G1065" s="3" t="str" cm="1">
        <f t="array" ref="G1065">_xlfn.IFS(HR_Analytics[[#This Row],[Distance From Home]]&lt;=5,"1-5",HR_Analytics[[#This Row],[Distance From Home]]&lt;=10,"5-10",HR_Analytics[[#This Row],[Distance From Home]]&lt;=15,"10-15",HR_Analytics[[#This Row],[Distance From Home]]&lt;=20,"15-20",HR_Analytics[[#This Row],[Distance From Home]]&gt;20,"Above 20")</f>
        <v>15-20</v>
      </c>
      <c r="H1065" s="3">
        <v>3</v>
      </c>
      <c r="I1065" s="9" t="str">
        <f>VLOOKUP(H1065,Mapping!$J$2:$K$6,2,0)</f>
        <v>Bachelors</v>
      </c>
      <c r="J1065" s="9" t="s">
        <v>13</v>
      </c>
      <c r="K1065" s="3">
        <v>1497</v>
      </c>
      <c r="L1065" s="3">
        <v>3</v>
      </c>
      <c r="M1065" s="9" t="str">
        <f>VLOOKUP(L1065,Mapping!$A$2:$B$5,2,0)</f>
        <v>Neutral</v>
      </c>
      <c r="N1065" s="9" t="s">
        <v>20</v>
      </c>
      <c r="O1065" s="3">
        <v>2</v>
      </c>
      <c r="P1065" s="9" t="str">
        <f>VLOOKUP(O1065,Mapping!$A$9:$B$12,2,0)</f>
        <v>Medium</v>
      </c>
      <c r="Q1065" s="3">
        <v>2</v>
      </c>
      <c r="R1065" s="9" t="str">
        <f>VLOOKUP(Q1065,Mapping!$A$16:$B$20,2,0)</f>
        <v>Junior</v>
      </c>
      <c r="S1065" s="9" t="s">
        <v>15</v>
      </c>
      <c r="T1065" s="3">
        <v>3</v>
      </c>
      <c r="U1065" s="9" t="str">
        <f>VLOOKUP(T1065,Mapping!$E$9:$F$12,2,0)</f>
        <v>Neutral</v>
      </c>
      <c r="V1065" s="9" t="s">
        <v>26</v>
      </c>
      <c r="W1065" s="5">
        <v>8620</v>
      </c>
      <c r="X1065" s="3">
        <v>1</v>
      </c>
      <c r="Y1065" s="9" t="s">
        <v>17</v>
      </c>
      <c r="Z1065" s="4">
        <v>14</v>
      </c>
      <c r="AA1065" s="24">
        <f>HR_Analytics[[#This Row],[Salary Hike]]/100</f>
        <v>0.14000000000000001</v>
      </c>
      <c r="AB1065" s="3">
        <v>3</v>
      </c>
      <c r="AC1065" s="9" t="str">
        <f>VLOOKUP(AB1065,Mapping!$E$2:$F$3,2,0)</f>
        <v>Excellent</v>
      </c>
      <c r="AD1065" s="3">
        <v>3</v>
      </c>
      <c r="AE1065" s="9" t="str">
        <f>VLOOKUP(AD1065,Mapping!$E$16:$F$19,2,0)</f>
        <v>Neutral</v>
      </c>
      <c r="AF1065" s="3">
        <v>2</v>
      </c>
      <c r="AG1065" s="3">
        <v>10</v>
      </c>
      <c r="AH1065" s="3" t="str" cm="1">
        <f t="array" ref="AH1065">_xlfn.IFS(HR_Analytics[[#This Row],[Total Working Years]]&lt;=2,"0-2",HR_Analytics[[#This Row],[Total Working Years]]&lt;=5,"2-5",HR_Analytics[[#This Row],[Total Working Years]]&lt;=10,"5-10",HR_Analytics[[#This Row],[Total Working Years]]&lt;=20,"10-20",HR_Analytics[[#This Row],[Total Working Years]]&lt;=40,"20-40")</f>
        <v>5-10</v>
      </c>
      <c r="AI1065" s="3">
        <v>3</v>
      </c>
      <c r="AJ1065" s="3">
        <v>3</v>
      </c>
      <c r="AK1065" s="9" t="str">
        <f>VLOOKUP(AJ1065,Mapping!$J$10:$K$13,2,0)</f>
        <v>Better</v>
      </c>
      <c r="AL1065" s="3">
        <v>10</v>
      </c>
      <c r="AM1065" s="3" t="str" cm="1">
        <f t="array" ref="AM1065">_xlfn.IFS(HR_Analytics[[#This Row],[Years At Company]]&lt;=2,"0-2",HR_Analytics[[#This Row],[Years At Company]]&lt;=5,"2-5",HR_Analytics[[#This Row],[Years At Company]]&lt;=10,"5-10",HR_Analytics[[#This Row],[Years At Company]]&lt;=20,"10-20",HR_Analytics[[#This Row],[Years At Company]]&lt;=40,"20-40")</f>
        <v>5-10</v>
      </c>
      <c r="AN1065" s="3">
        <v>7</v>
      </c>
      <c r="AO1065" s="3" t="str" cm="1">
        <f t="array" ref="AO1065">_xlfn.IFS(HR_Analytics[[#This Row],[Years In Current Role]]&lt;=2,"0-2",HR_Analytics[[#This Row],[Years In Current Role]]&lt;=5,"2-5",HR_Analytics[[#This Row],[Years In Current Role]]&lt;=10,"5-10",HR_Analytics[[#This Row],[Years In Current Role]]&lt;=15,"10-15",HR_Analytics[[#This Row],[Years In Current Role]]&gt;15,"Above 15")</f>
        <v>5-10</v>
      </c>
      <c r="AP1065" s="3">
        <v>0</v>
      </c>
      <c r="AQ1065" s="14" t="str" cm="1">
        <f t="array" ref="AQ1065">_xlfn.IFS(HR_Analytics[[#This Row],[Years Since Last Promotion]]&lt;=2,"0-2",HR_Analytics[[#This Row],[Years Since Last Promotion]]&lt;=5,"2-5",HR_Analytics[[#This Row],[Years Since Last Promotion]]&lt;=10,"5-10",HR_Analytics[[#This Row],[Years Since Last Promotion]]&lt;=15,"10-15")</f>
        <v>0-2</v>
      </c>
      <c r="AR1065" s="14">
        <v>4</v>
      </c>
      <c r="AS1065" s="3" t="str" cm="1">
        <f t="array" ref="AS10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66" spans="1:45" x14ac:dyDescent="0.25">
      <c r="A1066" s="12">
        <v>30</v>
      </c>
      <c r="B1066" s="12" t="str" cm="1">
        <f t="array" ref="B1066">_xlfn.IFS(HR_Analytics[[#This Row],[Age]]&lt;=30,"Below 30",HR_Analytics[[#This Row],[Age]]&lt;=40,"30-40",HR_Analytics[[#This Row],[Age]]&lt;=60,"40-60")</f>
        <v>Below 30</v>
      </c>
      <c r="C1066" s="9" t="s">
        <v>17</v>
      </c>
      <c r="D1066" s="9" t="s">
        <v>11</v>
      </c>
      <c r="E1066" s="9" t="s">
        <v>35</v>
      </c>
      <c r="F1066" s="3">
        <v>1</v>
      </c>
      <c r="G1066" s="3" t="str" cm="1">
        <f t="array" ref="G1066">_xlfn.IFS(HR_Analytics[[#This Row],[Distance From Home]]&lt;=5,"1-5",HR_Analytics[[#This Row],[Distance From Home]]&lt;=10,"5-10",HR_Analytics[[#This Row],[Distance From Home]]&lt;=15,"10-15",HR_Analytics[[#This Row],[Distance From Home]]&lt;=20,"15-20",HR_Analytics[[#This Row],[Distance From Home]]&gt;20,"Above 20")</f>
        <v>1-5</v>
      </c>
      <c r="H1066" s="3">
        <v>3</v>
      </c>
      <c r="I1066" s="9" t="str">
        <f>VLOOKUP(H1066,Mapping!$J$2:$K$6,2,0)</f>
        <v>Bachelors</v>
      </c>
      <c r="J1066" s="9" t="s">
        <v>13</v>
      </c>
      <c r="K1066" s="3">
        <v>1499</v>
      </c>
      <c r="L1066" s="3">
        <v>3</v>
      </c>
      <c r="M1066" s="9" t="str">
        <f>VLOOKUP(L1066,Mapping!$A$2:$B$5,2,0)</f>
        <v>Neutral</v>
      </c>
      <c r="N1066" s="9" t="s">
        <v>20</v>
      </c>
      <c r="O1066" s="3">
        <v>3</v>
      </c>
      <c r="P1066" s="9" t="str">
        <f>VLOOKUP(O1066,Mapping!$A$9:$B$12,2,0)</f>
        <v>High</v>
      </c>
      <c r="Q1066" s="3">
        <v>1</v>
      </c>
      <c r="R1066" s="9" t="str">
        <f>VLOOKUP(Q1066,Mapping!$A$16:$B$20,2,0)</f>
        <v>Entry Level</v>
      </c>
      <c r="S1066" s="9" t="s">
        <v>35</v>
      </c>
      <c r="T1066" s="3">
        <v>3</v>
      </c>
      <c r="U1066" s="9" t="str">
        <f>VLOOKUP(T1066,Mapping!$E$9:$F$12,2,0)</f>
        <v>Neutral</v>
      </c>
      <c r="V1066" s="9" t="s">
        <v>26</v>
      </c>
      <c r="W1066" s="5">
        <v>2064</v>
      </c>
      <c r="X1066" s="3">
        <v>0</v>
      </c>
      <c r="Y1066" s="9" t="s">
        <v>17</v>
      </c>
      <c r="Z1066" s="4">
        <v>21</v>
      </c>
      <c r="AA1066" s="24">
        <f>HR_Analytics[[#This Row],[Salary Hike]]/100</f>
        <v>0.21</v>
      </c>
      <c r="AB1066" s="3">
        <v>4</v>
      </c>
      <c r="AC1066" s="9" t="str">
        <f>VLOOKUP(AB1066,Mapping!$E$2:$F$3,2,0)</f>
        <v>Outstanding</v>
      </c>
      <c r="AD1066" s="3">
        <v>1</v>
      </c>
      <c r="AE1066" s="9" t="str">
        <f>VLOOKUP(AD1066,Mapping!$E$16:$F$19,2,0)</f>
        <v>Very Dissatisfied</v>
      </c>
      <c r="AF1066" s="3">
        <v>1</v>
      </c>
      <c r="AG1066" s="3">
        <v>6</v>
      </c>
      <c r="AH1066" s="3" t="str" cm="1">
        <f t="array" ref="AH1066">_xlfn.IFS(HR_Analytics[[#This Row],[Total Working Years]]&lt;=2,"0-2",HR_Analytics[[#This Row],[Total Working Years]]&lt;=5,"2-5",HR_Analytics[[#This Row],[Total Working Years]]&lt;=10,"5-10",HR_Analytics[[#This Row],[Total Working Years]]&lt;=20,"10-20",HR_Analytics[[#This Row],[Total Working Years]]&lt;=40,"20-40")</f>
        <v>5-10</v>
      </c>
      <c r="AI1066" s="3">
        <v>3</v>
      </c>
      <c r="AJ1066" s="3">
        <v>4</v>
      </c>
      <c r="AK1066" s="9" t="str">
        <f>VLOOKUP(AJ1066,Mapping!$J$10:$K$13,2,0)</f>
        <v>Best</v>
      </c>
      <c r="AL1066" s="3">
        <v>5</v>
      </c>
      <c r="AM1066" s="3" t="str" cm="1">
        <f t="array" ref="AM1066">_xlfn.IFS(HR_Analytics[[#This Row],[Years At Company]]&lt;=2,"0-2",HR_Analytics[[#This Row],[Years At Company]]&lt;=5,"2-5",HR_Analytics[[#This Row],[Years At Company]]&lt;=10,"5-10",HR_Analytics[[#This Row],[Years At Company]]&lt;=20,"10-20",HR_Analytics[[#This Row],[Years At Company]]&lt;=40,"20-40")</f>
        <v>2-5</v>
      </c>
      <c r="AN1066" s="3">
        <v>3</v>
      </c>
      <c r="AO1066" s="3" t="str" cm="1">
        <f t="array" ref="AO1066">_xlfn.IFS(HR_Analytics[[#This Row],[Years In Current Role]]&lt;=2,"0-2",HR_Analytics[[#This Row],[Years In Current Role]]&lt;=5,"2-5",HR_Analytics[[#This Row],[Years In Current Role]]&lt;=10,"5-10",HR_Analytics[[#This Row],[Years In Current Role]]&lt;=15,"10-15",HR_Analytics[[#This Row],[Years In Current Role]]&gt;15,"Above 15")</f>
        <v>2-5</v>
      </c>
      <c r="AP1066" s="3">
        <v>1</v>
      </c>
      <c r="AQ1066" s="14" t="str" cm="1">
        <f t="array" ref="AQ1066">_xlfn.IFS(HR_Analytics[[#This Row],[Years Since Last Promotion]]&lt;=2,"0-2",HR_Analytics[[#This Row],[Years Since Last Promotion]]&lt;=5,"2-5",HR_Analytics[[#This Row],[Years Since Last Promotion]]&lt;=10,"5-10",HR_Analytics[[#This Row],[Years Since Last Promotion]]&lt;=15,"10-15")</f>
        <v>0-2</v>
      </c>
      <c r="AR1066" s="14">
        <v>3</v>
      </c>
      <c r="AS1066" s="3" t="str" cm="1">
        <f t="array" ref="AS10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67" spans="1:45" x14ac:dyDescent="0.25">
      <c r="A1067" s="12">
        <v>55</v>
      </c>
      <c r="B1067" s="12" t="str" cm="1">
        <f t="array" ref="B1067">_xlfn.IFS(HR_Analytics[[#This Row],[Age]]&lt;=30,"Below 30",HR_Analytics[[#This Row],[Age]]&lt;=40,"30-40",HR_Analytics[[#This Row],[Age]]&lt;=60,"40-60")</f>
        <v>40-60</v>
      </c>
      <c r="C1067" s="9" t="s">
        <v>17</v>
      </c>
      <c r="D1067" s="9" t="s">
        <v>11</v>
      </c>
      <c r="E1067" s="9" t="s">
        <v>19</v>
      </c>
      <c r="F1067" s="3">
        <v>4</v>
      </c>
      <c r="G1067" s="3" t="str" cm="1">
        <f t="array" ref="G1067">_xlfn.IFS(HR_Analytics[[#This Row],[Distance From Home]]&lt;=5,"1-5",HR_Analytics[[#This Row],[Distance From Home]]&lt;=10,"5-10",HR_Analytics[[#This Row],[Distance From Home]]&lt;=15,"10-15",HR_Analytics[[#This Row],[Distance From Home]]&lt;=20,"15-20",HR_Analytics[[#This Row],[Distance From Home]]&gt;20,"Above 20")</f>
        <v>1-5</v>
      </c>
      <c r="H1067" s="3">
        <v>4</v>
      </c>
      <c r="I1067" s="9" t="str">
        <f>VLOOKUP(H1067,Mapping!$J$2:$K$6,2,0)</f>
        <v>Masters</v>
      </c>
      <c r="J1067" s="9" t="s">
        <v>13</v>
      </c>
      <c r="K1067" s="3">
        <v>1501</v>
      </c>
      <c r="L1067" s="3">
        <v>4</v>
      </c>
      <c r="M1067" s="9" t="str">
        <f>VLOOKUP(L1067,Mapping!$A$2:$B$5,2,0)</f>
        <v>Satisfied</v>
      </c>
      <c r="N1067" s="9" t="s">
        <v>20</v>
      </c>
      <c r="O1067" s="3">
        <v>3</v>
      </c>
      <c r="P1067" s="9" t="str">
        <f>VLOOKUP(O1067,Mapping!$A$9:$B$12,2,0)</f>
        <v>High</v>
      </c>
      <c r="Q1067" s="3">
        <v>2</v>
      </c>
      <c r="R1067" s="9" t="str">
        <f>VLOOKUP(Q1067,Mapping!$A$16:$B$20,2,0)</f>
        <v>Junior</v>
      </c>
      <c r="S1067" s="9" t="s">
        <v>28</v>
      </c>
      <c r="T1067" s="3">
        <v>3</v>
      </c>
      <c r="U1067" s="9" t="str">
        <f>VLOOKUP(T1067,Mapping!$E$9:$F$12,2,0)</f>
        <v>Neutral</v>
      </c>
      <c r="V1067" s="9" t="s">
        <v>22</v>
      </c>
      <c r="W1067" s="5">
        <v>4035</v>
      </c>
      <c r="X1067" s="3">
        <v>0</v>
      </c>
      <c r="Y1067" s="9" t="s">
        <v>10</v>
      </c>
      <c r="Z1067" s="4">
        <v>16</v>
      </c>
      <c r="AA1067" s="24">
        <f>HR_Analytics[[#This Row],[Salary Hike]]/100</f>
        <v>0.16</v>
      </c>
      <c r="AB1067" s="3">
        <v>3</v>
      </c>
      <c r="AC1067" s="9" t="str">
        <f>VLOOKUP(AB1067,Mapping!$E$2:$F$3,2,0)</f>
        <v>Excellent</v>
      </c>
      <c r="AD1067" s="3">
        <v>2</v>
      </c>
      <c r="AE1067" s="9" t="str">
        <f>VLOOKUP(AD1067,Mapping!$E$16:$F$19,2,0)</f>
        <v>Dissatisfied</v>
      </c>
      <c r="AF1067" s="3">
        <v>0</v>
      </c>
      <c r="AG1067" s="3">
        <v>4</v>
      </c>
      <c r="AH1067" s="3" t="str" cm="1">
        <f t="array" ref="AH1067">_xlfn.IFS(HR_Analytics[[#This Row],[Total Working Years]]&lt;=2,"0-2",HR_Analytics[[#This Row],[Total Working Years]]&lt;=5,"2-5",HR_Analytics[[#This Row],[Total Working Years]]&lt;=10,"5-10",HR_Analytics[[#This Row],[Total Working Years]]&lt;=20,"10-20",HR_Analytics[[#This Row],[Total Working Years]]&lt;=40,"20-40")</f>
        <v>2-5</v>
      </c>
      <c r="AI1067" s="3">
        <v>2</v>
      </c>
      <c r="AJ1067" s="3">
        <v>3</v>
      </c>
      <c r="AK1067" s="9" t="str">
        <f>VLOOKUP(AJ1067,Mapping!$J$10:$K$13,2,0)</f>
        <v>Better</v>
      </c>
      <c r="AL1067" s="3">
        <v>3</v>
      </c>
      <c r="AM1067" s="3" t="str" cm="1">
        <f t="array" ref="AM1067">_xlfn.IFS(HR_Analytics[[#This Row],[Years At Company]]&lt;=2,"0-2",HR_Analytics[[#This Row],[Years At Company]]&lt;=5,"2-5",HR_Analytics[[#This Row],[Years At Company]]&lt;=10,"5-10",HR_Analytics[[#This Row],[Years At Company]]&lt;=20,"10-20",HR_Analytics[[#This Row],[Years At Company]]&lt;=40,"20-40")</f>
        <v>2-5</v>
      </c>
      <c r="AN1067" s="3">
        <v>2</v>
      </c>
      <c r="AO1067" s="3" t="str" cm="1">
        <f t="array" ref="AO1067">_xlfn.IFS(HR_Analytics[[#This Row],[Years In Current Role]]&lt;=2,"0-2",HR_Analytics[[#This Row],[Years In Current Role]]&lt;=5,"2-5",HR_Analytics[[#This Row],[Years In Current Role]]&lt;=10,"5-10",HR_Analytics[[#This Row],[Years In Current Role]]&lt;=15,"10-15",HR_Analytics[[#This Row],[Years In Current Role]]&gt;15,"Above 15")</f>
        <v>0-2</v>
      </c>
      <c r="AP1067" s="3">
        <v>1</v>
      </c>
      <c r="AQ1067" s="14" t="str" cm="1">
        <f t="array" ref="AQ1067">_xlfn.IFS(HR_Analytics[[#This Row],[Years Since Last Promotion]]&lt;=2,"0-2",HR_Analytics[[#This Row],[Years Since Last Promotion]]&lt;=5,"2-5",HR_Analytics[[#This Row],[Years Since Last Promotion]]&lt;=10,"5-10",HR_Analytics[[#This Row],[Years Since Last Promotion]]&lt;=15,"10-15")</f>
        <v>0-2</v>
      </c>
      <c r="AR1067" s="14">
        <v>2</v>
      </c>
      <c r="AS1067" s="3" t="str" cm="1">
        <f t="array" ref="AS10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68" spans="1:45" x14ac:dyDescent="0.25">
      <c r="A1068" s="12">
        <v>33</v>
      </c>
      <c r="B1068" s="12" t="str" cm="1">
        <f t="array" ref="B1068">_xlfn.IFS(HR_Analytics[[#This Row],[Age]]&lt;=30,"Below 30",HR_Analytics[[#This Row],[Age]]&lt;=40,"30-40",HR_Analytics[[#This Row],[Age]]&lt;=60,"40-60")</f>
        <v>30-40</v>
      </c>
      <c r="C1068" s="9" t="s">
        <v>17</v>
      </c>
      <c r="D1068" s="9" t="s">
        <v>11</v>
      </c>
      <c r="E1068" s="9" t="s">
        <v>19</v>
      </c>
      <c r="F1068" s="3">
        <v>4</v>
      </c>
      <c r="G1068" s="3" t="str" cm="1">
        <f t="array" ref="G1068">_xlfn.IFS(HR_Analytics[[#This Row],[Distance From Home]]&lt;=5,"1-5",HR_Analytics[[#This Row],[Distance From Home]]&lt;=10,"5-10",HR_Analytics[[#This Row],[Distance From Home]]&lt;=15,"10-15",HR_Analytics[[#This Row],[Distance From Home]]&lt;=20,"15-20",HR_Analytics[[#This Row],[Distance From Home]]&gt;20,"Above 20")</f>
        <v>1-5</v>
      </c>
      <c r="H1068" s="3">
        <v>4</v>
      </c>
      <c r="I1068" s="9" t="str">
        <f>VLOOKUP(H1068,Mapping!$J$2:$K$6,2,0)</f>
        <v>Masters</v>
      </c>
      <c r="J1068" s="9" t="s">
        <v>25</v>
      </c>
      <c r="K1068" s="3">
        <v>1502</v>
      </c>
      <c r="L1068" s="3">
        <v>1</v>
      </c>
      <c r="M1068" s="9" t="str">
        <f>VLOOKUP(L1068,Mapping!$A$2:$B$5,2,0)</f>
        <v>Very Dissatisfied</v>
      </c>
      <c r="N1068" s="9" t="s">
        <v>14</v>
      </c>
      <c r="O1068" s="3">
        <v>2</v>
      </c>
      <c r="P1068" s="9" t="str">
        <f>VLOOKUP(O1068,Mapping!$A$9:$B$12,2,0)</f>
        <v>Medium</v>
      </c>
      <c r="Q1068" s="3">
        <v>1</v>
      </c>
      <c r="R1068" s="9" t="str">
        <f>VLOOKUP(Q1068,Mapping!$A$16:$B$20,2,0)</f>
        <v>Entry Level</v>
      </c>
      <c r="S1068" s="9" t="s">
        <v>24</v>
      </c>
      <c r="T1068" s="3">
        <v>2</v>
      </c>
      <c r="U1068" s="9" t="str">
        <f>VLOOKUP(T1068,Mapping!$E$9:$F$12,2,0)</f>
        <v>Dissatisfied</v>
      </c>
      <c r="V1068" s="9" t="s">
        <v>22</v>
      </c>
      <c r="W1068" s="5">
        <v>3838</v>
      </c>
      <c r="X1068" s="3">
        <v>8</v>
      </c>
      <c r="Y1068" s="9" t="s">
        <v>17</v>
      </c>
      <c r="Z1068" s="4">
        <v>11</v>
      </c>
      <c r="AA1068" s="24">
        <f>HR_Analytics[[#This Row],[Salary Hike]]/100</f>
        <v>0.11</v>
      </c>
      <c r="AB1068" s="3">
        <v>3</v>
      </c>
      <c r="AC1068" s="9" t="str">
        <f>VLOOKUP(AB1068,Mapping!$E$2:$F$3,2,0)</f>
        <v>Excellent</v>
      </c>
      <c r="AD1068" s="3">
        <v>4</v>
      </c>
      <c r="AE1068" s="9" t="str">
        <f>VLOOKUP(AD1068,Mapping!$E$16:$F$19,2,0)</f>
        <v>Satisfied</v>
      </c>
      <c r="AF1068" s="3">
        <v>0</v>
      </c>
      <c r="AG1068" s="3">
        <v>8</v>
      </c>
      <c r="AH1068" s="3" t="str" cm="1">
        <f t="array" ref="AH1068">_xlfn.IFS(HR_Analytics[[#This Row],[Total Working Years]]&lt;=2,"0-2",HR_Analytics[[#This Row],[Total Working Years]]&lt;=5,"2-5",HR_Analytics[[#This Row],[Total Working Years]]&lt;=10,"5-10",HR_Analytics[[#This Row],[Total Working Years]]&lt;=20,"10-20",HR_Analytics[[#This Row],[Total Working Years]]&lt;=40,"20-40")</f>
        <v>5-10</v>
      </c>
      <c r="AI1068" s="3">
        <v>5</v>
      </c>
      <c r="AJ1068" s="3">
        <v>3</v>
      </c>
      <c r="AK1068" s="9" t="str">
        <f>VLOOKUP(AJ1068,Mapping!$J$10:$K$13,2,0)</f>
        <v>Better</v>
      </c>
      <c r="AL1068" s="3">
        <v>5</v>
      </c>
      <c r="AM1068" s="3" t="str" cm="1">
        <f t="array" ref="AM1068">_xlfn.IFS(HR_Analytics[[#This Row],[Years At Company]]&lt;=2,"0-2",HR_Analytics[[#This Row],[Years At Company]]&lt;=5,"2-5",HR_Analytics[[#This Row],[Years At Company]]&lt;=10,"5-10",HR_Analytics[[#This Row],[Years At Company]]&lt;=20,"10-20",HR_Analytics[[#This Row],[Years At Company]]&lt;=40,"20-40")</f>
        <v>2-5</v>
      </c>
      <c r="AN1068" s="3">
        <v>4</v>
      </c>
      <c r="AO1068" s="3" t="str" cm="1">
        <f t="array" ref="AO1068">_xlfn.IFS(HR_Analytics[[#This Row],[Years In Current Role]]&lt;=2,"0-2",HR_Analytics[[#This Row],[Years In Current Role]]&lt;=5,"2-5",HR_Analytics[[#This Row],[Years In Current Role]]&lt;=10,"5-10",HR_Analytics[[#This Row],[Years In Current Role]]&lt;=15,"10-15",HR_Analytics[[#This Row],[Years In Current Role]]&gt;15,"Above 15")</f>
        <v>2-5</v>
      </c>
      <c r="AP1068" s="3">
        <v>0</v>
      </c>
      <c r="AQ1068" s="14" t="str" cm="1">
        <f t="array" ref="AQ1068">_xlfn.IFS(HR_Analytics[[#This Row],[Years Since Last Promotion]]&lt;=2,"0-2",HR_Analytics[[#This Row],[Years Since Last Promotion]]&lt;=5,"2-5",HR_Analytics[[#This Row],[Years Since Last Promotion]]&lt;=10,"5-10",HR_Analytics[[#This Row],[Years Since Last Promotion]]&lt;=15,"10-15")</f>
        <v>0-2</v>
      </c>
      <c r="AR1068" s="14">
        <v>2</v>
      </c>
      <c r="AS1068" s="3" t="str" cm="1">
        <f t="array" ref="AS10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69" spans="1:45" x14ac:dyDescent="0.25">
      <c r="A1069" s="12">
        <v>47</v>
      </c>
      <c r="B1069" s="12" t="str" cm="1">
        <f t="array" ref="B1069">_xlfn.IFS(HR_Analytics[[#This Row],[Age]]&lt;=30,"Below 30",HR_Analytics[[#This Row],[Age]]&lt;=40,"30-40",HR_Analytics[[#This Row],[Age]]&lt;=60,"40-60")</f>
        <v>40-60</v>
      </c>
      <c r="C1069" s="9" t="s">
        <v>17</v>
      </c>
      <c r="D1069" s="9" t="s">
        <v>11</v>
      </c>
      <c r="E1069" s="9" t="s">
        <v>12</v>
      </c>
      <c r="F1069" s="3">
        <v>14</v>
      </c>
      <c r="G1069" s="3" t="str" cm="1">
        <f t="array" ref="G1069">_xlfn.IFS(HR_Analytics[[#This Row],[Distance From Home]]&lt;=5,"1-5",HR_Analytics[[#This Row],[Distance From Home]]&lt;=10,"5-10",HR_Analytics[[#This Row],[Distance From Home]]&lt;=15,"10-15",HR_Analytics[[#This Row],[Distance From Home]]&lt;=20,"15-20",HR_Analytics[[#This Row],[Distance From Home]]&gt;20,"Above 20")</f>
        <v>10-15</v>
      </c>
      <c r="H1069" s="3">
        <v>3</v>
      </c>
      <c r="I1069" s="9" t="str">
        <f>VLOOKUP(H1069,Mapping!$J$2:$K$6,2,0)</f>
        <v>Bachelors</v>
      </c>
      <c r="J1069" s="9" t="s">
        <v>25</v>
      </c>
      <c r="K1069" s="3">
        <v>1503</v>
      </c>
      <c r="L1069" s="3">
        <v>3</v>
      </c>
      <c r="M1069" s="9" t="str">
        <f>VLOOKUP(L1069,Mapping!$A$2:$B$5,2,0)</f>
        <v>Neutral</v>
      </c>
      <c r="N1069" s="9" t="s">
        <v>14</v>
      </c>
      <c r="O1069" s="3">
        <v>3</v>
      </c>
      <c r="P1069" s="9" t="str">
        <f>VLOOKUP(O1069,Mapping!$A$9:$B$12,2,0)</f>
        <v>High</v>
      </c>
      <c r="Q1069" s="3">
        <v>2</v>
      </c>
      <c r="R1069" s="9" t="str">
        <f>VLOOKUP(Q1069,Mapping!$A$16:$B$20,2,0)</f>
        <v>Junior</v>
      </c>
      <c r="S1069" s="9" t="s">
        <v>15</v>
      </c>
      <c r="T1069" s="3">
        <v>3</v>
      </c>
      <c r="U1069" s="9" t="str">
        <f>VLOOKUP(T1069,Mapping!$E$9:$F$12,2,0)</f>
        <v>Neutral</v>
      </c>
      <c r="V1069" s="9" t="s">
        <v>22</v>
      </c>
      <c r="W1069" s="5">
        <v>4591</v>
      </c>
      <c r="X1069" s="3">
        <v>3</v>
      </c>
      <c r="Y1069" s="9" t="s">
        <v>10</v>
      </c>
      <c r="Z1069" s="4">
        <v>17</v>
      </c>
      <c r="AA1069" s="24">
        <f>HR_Analytics[[#This Row],[Salary Hike]]/100</f>
        <v>0.17</v>
      </c>
      <c r="AB1069" s="3">
        <v>3</v>
      </c>
      <c r="AC1069" s="9" t="str">
        <f>VLOOKUP(AB1069,Mapping!$E$2:$F$3,2,0)</f>
        <v>Excellent</v>
      </c>
      <c r="AD1069" s="3">
        <v>3</v>
      </c>
      <c r="AE1069" s="9" t="str">
        <f>VLOOKUP(AD1069,Mapping!$E$16:$F$19,2,0)</f>
        <v>Neutral</v>
      </c>
      <c r="AF1069" s="3">
        <v>1</v>
      </c>
      <c r="AG1069" s="3">
        <v>11</v>
      </c>
      <c r="AH1069" s="3" t="str" cm="1">
        <f t="array" ref="AH1069">_xlfn.IFS(HR_Analytics[[#This Row],[Total Working Years]]&lt;=2,"0-2",HR_Analytics[[#This Row],[Total Working Years]]&lt;=5,"2-5",HR_Analytics[[#This Row],[Total Working Years]]&lt;=10,"5-10",HR_Analytics[[#This Row],[Total Working Years]]&lt;=20,"10-20",HR_Analytics[[#This Row],[Total Working Years]]&lt;=40,"20-40")</f>
        <v>10-20</v>
      </c>
      <c r="AI1069" s="3">
        <v>4</v>
      </c>
      <c r="AJ1069" s="3">
        <v>2</v>
      </c>
      <c r="AK1069" s="9" t="str">
        <f>VLOOKUP(AJ1069,Mapping!$J$10:$K$13,2,0)</f>
        <v>Good</v>
      </c>
      <c r="AL1069" s="3">
        <v>5</v>
      </c>
      <c r="AM1069" s="3" t="str" cm="1">
        <f t="array" ref="AM1069">_xlfn.IFS(HR_Analytics[[#This Row],[Years At Company]]&lt;=2,"0-2",HR_Analytics[[#This Row],[Years At Company]]&lt;=5,"2-5",HR_Analytics[[#This Row],[Years At Company]]&lt;=10,"5-10",HR_Analytics[[#This Row],[Years At Company]]&lt;=20,"10-20",HR_Analytics[[#This Row],[Years At Company]]&lt;=40,"20-40")</f>
        <v>2-5</v>
      </c>
      <c r="AN1069" s="3">
        <v>4</v>
      </c>
      <c r="AO1069" s="3" t="str" cm="1">
        <f t="array" ref="AO1069">_xlfn.IFS(HR_Analytics[[#This Row],[Years In Current Role]]&lt;=2,"0-2",HR_Analytics[[#This Row],[Years In Current Role]]&lt;=5,"2-5",HR_Analytics[[#This Row],[Years In Current Role]]&lt;=10,"5-10",HR_Analytics[[#This Row],[Years In Current Role]]&lt;=15,"10-15",HR_Analytics[[#This Row],[Years In Current Role]]&gt;15,"Above 15")</f>
        <v>2-5</v>
      </c>
      <c r="AP1069" s="3">
        <v>1</v>
      </c>
      <c r="AQ1069" s="14" t="str" cm="1">
        <f t="array" ref="AQ1069">_xlfn.IFS(HR_Analytics[[#This Row],[Years Since Last Promotion]]&lt;=2,"0-2",HR_Analytics[[#This Row],[Years Since Last Promotion]]&lt;=5,"2-5",HR_Analytics[[#This Row],[Years Since Last Promotion]]&lt;=10,"5-10",HR_Analytics[[#This Row],[Years Since Last Promotion]]&lt;=15,"10-15")</f>
        <v>0-2</v>
      </c>
      <c r="AR1069" s="14">
        <v>2</v>
      </c>
      <c r="AS1069" s="3" t="str" cm="1">
        <f t="array" ref="AS10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70" spans="1:45" x14ac:dyDescent="0.25">
      <c r="A1070" s="12">
        <v>28</v>
      </c>
      <c r="B1070" s="12" t="str" cm="1">
        <f t="array" ref="B1070">_xlfn.IFS(HR_Analytics[[#This Row],[Age]]&lt;=30,"Below 30",HR_Analytics[[#This Row],[Age]]&lt;=40,"30-40",HR_Analytics[[#This Row],[Age]]&lt;=60,"40-60")</f>
        <v>Below 30</v>
      </c>
      <c r="C1070" s="9" t="s">
        <v>10</v>
      </c>
      <c r="D1070" s="9" t="s">
        <v>18</v>
      </c>
      <c r="E1070" s="9" t="s">
        <v>19</v>
      </c>
      <c r="F1070" s="3">
        <v>2</v>
      </c>
      <c r="G1070" s="3" t="str" cm="1">
        <f t="array" ref="G1070">_xlfn.IFS(HR_Analytics[[#This Row],[Distance From Home]]&lt;=5,"1-5",HR_Analytics[[#This Row],[Distance From Home]]&lt;=10,"5-10",HR_Analytics[[#This Row],[Distance From Home]]&lt;=15,"10-15",HR_Analytics[[#This Row],[Distance From Home]]&lt;=20,"15-20",HR_Analytics[[#This Row],[Distance From Home]]&gt;20,"Above 20")</f>
        <v>1-5</v>
      </c>
      <c r="H1070" s="3">
        <v>2</v>
      </c>
      <c r="I1070" s="9" t="str">
        <f>VLOOKUP(H1070,Mapping!$J$2:$K$6,2,0)</f>
        <v>College</v>
      </c>
      <c r="J1070" s="9" t="s">
        <v>25</v>
      </c>
      <c r="K1070" s="3">
        <v>1504</v>
      </c>
      <c r="L1070" s="3">
        <v>3</v>
      </c>
      <c r="M1070" s="9" t="str">
        <f>VLOOKUP(L1070,Mapping!$A$2:$B$5,2,0)</f>
        <v>Neutral</v>
      </c>
      <c r="N1070" s="9" t="s">
        <v>20</v>
      </c>
      <c r="O1070" s="3">
        <v>2</v>
      </c>
      <c r="P1070" s="9" t="str">
        <f>VLOOKUP(O1070,Mapping!$A$9:$B$12,2,0)</f>
        <v>Medium</v>
      </c>
      <c r="Q1070" s="3">
        <v>1</v>
      </c>
      <c r="R1070" s="9" t="str">
        <f>VLOOKUP(Q1070,Mapping!$A$16:$B$20,2,0)</f>
        <v>Entry Level</v>
      </c>
      <c r="S1070" s="9" t="s">
        <v>24</v>
      </c>
      <c r="T1070" s="3">
        <v>1</v>
      </c>
      <c r="U1070" s="9" t="str">
        <f>VLOOKUP(T1070,Mapping!$E$9:$F$12,2,0)</f>
        <v>Very Dissatisfied</v>
      </c>
      <c r="V1070" s="9" t="s">
        <v>16</v>
      </c>
      <c r="W1070" s="5">
        <v>2561</v>
      </c>
      <c r="X1070" s="3">
        <v>7</v>
      </c>
      <c r="Y1070" s="9" t="s">
        <v>17</v>
      </c>
      <c r="Z1070" s="4">
        <v>11</v>
      </c>
      <c r="AA1070" s="24">
        <f>HR_Analytics[[#This Row],[Salary Hike]]/100</f>
        <v>0.11</v>
      </c>
      <c r="AB1070" s="3">
        <v>3</v>
      </c>
      <c r="AC1070" s="9" t="str">
        <f>VLOOKUP(AB1070,Mapping!$E$2:$F$3,2,0)</f>
        <v>Excellent</v>
      </c>
      <c r="AD1070" s="3">
        <v>3</v>
      </c>
      <c r="AE1070" s="9" t="str">
        <f>VLOOKUP(AD1070,Mapping!$E$16:$F$19,2,0)</f>
        <v>Neutral</v>
      </c>
      <c r="AF1070" s="3">
        <v>0</v>
      </c>
      <c r="AG1070" s="3">
        <v>8</v>
      </c>
      <c r="AH1070" s="3" t="str" cm="1">
        <f t="array" ref="AH1070">_xlfn.IFS(HR_Analytics[[#This Row],[Total Working Years]]&lt;=2,"0-2",HR_Analytics[[#This Row],[Total Working Years]]&lt;=5,"2-5",HR_Analytics[[#This Row],[Total Working Years]]&lt;=10,"5-10",HR_Analytics[[#This Row],[Total Working Years]]&lt;=20,"10-20",HR_Analytics[[#This Row],[Total Working Years]]&lt;=40,"20-40")</f>
        <v>5-10</v>
      </c>
      <c r="AI1070" s="3">
        <v>2</v>
      </c>
      <c r="AJ1070" s="3">
        <v>2</v>
      </c>
      <c r="AK1070" s="9" t="str">
        <f>VLOOKUP(AJ1070,Mapping!$J$10:$K$13,2,0)</f>
        <v>Good</v>
      </c>
      <c r="AL1070" s="3">
        <v>0</v>
      </c>
      <c r="AM1070" s="3" t="str" cm="1">
        <f t="array" ref="AM1070">_xlfn.IFS(HR_Analytics[[#This Row],[Years At Company]]&lt;=2,"0-2",HR_Analytics[[#This Row],[Years At Company]]&lt;=5,"2-5",HR_Analytics[[#This Row],[Years At Company]]&lt;=10,"5-10",HR_Analytics[[#This Row],[Years At Company]]&lt;=20,"10-20",HR_Analytics[[#This Row],[Years At Company]]&lt;=40,"20-40")</f>
        <v>0-2</v>
      </c>
      <c r="AN1070" s="3">
        <v>0</v>
      </c>
      <c r="AO1070" s="3" t="str" cm="1">
        <f t="array" ref="AO1070">_xlfn.IFS(HR_Analytics[[#This Row],[Years In Current Role]]&lt;=2,"0-2",HR_Analytics[[#This Row],[Years In Current Role]]&lt;=5,"2-5",HR_Analytics[[#This Row],[Years In Current Role]]&lt;=10,"5-10",HR_Analytics[[#This Row],[Years In Current Role]]&lt;=15,"10-15",HR_Analytics[[#This Row],[Years In Current Role]]&gt;15,"Above 15")</f>
        <v>0-2</v>
      </c>
      <c r="AP1070" s="3">
        <v>0</v>
      </c>
      <c r="AQ1070" s="14" t="str" cm="1">
        <f t="array" ref="AQ1070">_xlfn.IFS(HR_Analytics[[#This Row],[Years Since Last Promotion]]&lt;=2,"0-2",HR_Analytics[[#This Row],[Years Since Last Promotion]]&lt;=5,"2-5",HR_Analytics[[#This Row],[Years Since Last Promotion]]&lt;=10,"5-10",HR_Analytics[[#This Row],[Years Since Last Promotion]]&lt;=15,"10-15")</f>
        <v>0-2</v>
      </c>
      <c r="AR1070" s="14">
        <v>0</v>
      </c>
      <c r="AS1070" s="3" t="str" cm="1">
        <f t="array" ref="AS10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71" spans="1:45" x14ac:dyDescent="0.25">
      <c r="A1071" s="12">
        <v>28</v>
      </c>
      <c r="B1071" s="12" t="str" cm="1">
        <f t="array" ref="B1071">_xlfn.IFS(HR_Analytics[[#This Row],[Age]]&lt;=30,"Below 30",HR_Analytics[[#This Row],[Age]]&lt;=40,"30-40",HR_Analytics[[#This Row],[Age]]&lt;=60,"40-60")</f>
        <v>Below 30</v>
      </c>
      <c r="C1071" s="9" t="s">
        <v>17</v>
      </c>
      <c r="D1071" s="9" t="s">
        <v>11</v>
      </c>
      <c r="E1071" s="9" t="s">
        <v>19</v>
      </c>
      <c r="F1071" s="3">
        <v>1</v>
      </c>
      <c r="G1071" s="3" t="str" cm="1">
        <f t="array" ref="G1071">_xlfn.IFS(HR_Analytics[[#This Row],[Distance From Home]]&lt;=5,"1-5",HR_Analytics[[#This Row],[Distance From Home]]&lt;=10,"5-10",HR_Analytics[[#This Row],[Distance From Home]]&lt;=15,"10-15",HR_Analytics[[#This Row],[Distance From Home]]&lt;=20,"15-20",HR_Analytics[[#This Row],[Distance From Home]]&gt;20,"Above 20")</f>
        <v>1-5</v>
      </c>
      <c r="H1071" s="3">
        <v>3</v>
      </c>
      <c r="I1071" s="9" t="str">
        <f>VLOOKUP(H1071,Mapping!$J$2:$K$6,2,0)</f>
        <v>Bachelors</v>
      </c>
      <c r="J1071" s="9" t="s">
        <v>13</v>
      </c>
      <c r="K1071" s="3">
        <v>1506</v>
      </c>
      <c r="L1071" s="3">
        <v>1</v>
      </c>
      <c r="M1071" s="9" t="str">
        <f>VLOOKUP(L1071,Mapping!$A$2:$B$5,2,0)</f>
        <v>Very Dissatisfied</v>
      </c>
      <c r="N1071" s="9" t="s">
        <v>20</v>
      </c>
      <c r="O1071" s="3">
        <v>2</v>
      </c>
      <c r="P1071" s="9" t="str">
        <f>VLOOKUP(O1071,Mapping!$A$9:$B$12,2,0)</f>
        <v>Medium</v>
      </c>
      <c r="Q1071" s="3">
        <v>1</v>
      </c>
      <c r="R1071" s="9" t="str">
        <f>VLOOKUP(Q1071,Mapping!$A$16:$B$20,2,0)</f>
        <v>Entry Level</v>
      </c>
      <c r="S1071" s="9" t="s">
        <v>21</v>
      </c>
      <c r="T1071" s="3">
        <v>3</v>
      </c>
      <c r="U1071" s="9" t="str">
        <f>VLOOKUP(T1071,Mapping!$E$9:$F$12,2,0)</f>
        <v>Neutral</v>
      </c>
      <c r="V1071" s="9" t="s">
        <v>26</v>
      </c>
      <c r="W1071" s="5">
        <v>1563</v>
      </c>
      <c r="X1071" s="3">
        <v>1</v>
      </c>
      <c r="Y1071" s="9" t="s">
        <v>17</v>
      </c>
      <c r="Z1071" s="4">
        <v>14</v>
      </c>
      <c r="AA1071" s="24">
        <f>HR_Analytics[[#This Row],[Salary Hike]]/100</f>
        <v>0.14000000000000001</v>
      </c>
      <c r="AB1071" s="3">
        <v>3</v>
      </c>
      <c r="AC1071" s="9" t="str">
        <f>VLOOKUP(AB1071,Mapping!$E$2:$F$3,2,0)</f>
        <v>Excellent</v>
      </c>
      <c r="AD1071" s="3">
        <v>4</v>
      </c>
      <c r="AE1071" s="9" t="str">
        <f>VLOOKUP(AD1071,Mapping!$E$16:$F$19,2,0)</f>
        <v>Satisfied</v>
      </c>
      <c r="AF1071" s="3">
        <v>1</v>
      </c>
      <c r="AG1071" s="3">
        <v>1</v>
      </c>
      <c r="AH1071" s="3" t="str" cm="1">
        <f t="array" ref="AH1071">_xlfn.IFS(HR_Analytics[[#This Row],[Total Working Years]]&lt;=2,"0-2",HR_Analytics[[#This Row],[Total Working Years]]&lt;=5,"2-5",HR_Analytics[[#This Row],[Total Working Years]]&lt;=10,"5-10",HR_Analytics[[#This Row],[Total Working Years]]&lt;=20,"10-20",HR_Analytics[[#This Row],[Total Working Years]]&lt;=40,"20-40")</f>
        <v>0-2</v>
      </c>
      <c r="AI1071" s="3">
        <v>2</v>
      </c>
      <c r="AJ1071" s="3">
        <v>1</v>
      </c>
      <c r="AK1071" s="9" t="str">
        <f>VLOOKUP(AJ1071,Mapping!$J$10:$K$13,2,0)</f>
        <v>Bad</v>
      </c>
      <c r="AL1071" s="3">
        <v>1</v>
      </c>
      <c r="AM1071" s="3" t="str" cm="1">
        <f t="array" ref="AM1071">_xlfn.IFS(HR_Analytics[[#This Row],[Years At Company]]&lt;=2,"0-2",HR_Analytics[[#This Row],[Years At Company]]&lt;=5,"2-5",HR_Analytics[[#This Row],[Years At Company]]&lt;=10,"5-10",HR_Analytics[[#This Row],[Years At Company]]&lt;=20,"10-20",HR_Analytics[[#This Row],[Years At Company]]&lt;=40,"20-40")</f>
        <v>0-2</v>
      </c>
      <c r="AN1071" s="3">
        <v>0</v>
      </c>
      <c r="AO1071" s="3" t="str" cm="1">
        <f t="array" ref="AO1071">_xlfn.IFS(HR_Analytics[[#This Row],[Years In Current Role]]&lt;=2,"0-2",HR_Analytics[[#This Row],[Years In Current Role]]&lt;=5,"2-5",HR_Analytics[[#This Row],[Years In Current Role]]&lt;=10,"5-10",HR_Analytics[[#This Row],[Years In Current Role]]&lt;=15,"10-15",HR_Analytics[[#This Row],[Years In Current Role]]&gt;15,"Above 15")</f>
        <v>0-2</v>
      </c>
      <c r="AP1071" s="3">
        <v>0</v>
      </c>
      <c r="AQ1071" s="14" t="str" cm="1">
        <f t="array" ref="AQ1071">_xlfn.IFS(HR_Analytics[[#This Row],[Years Since Last Promotion]]&lt;=2,"0-2",HR_Analytics[[#This Row],[Years Since Last Promotion]]&lt;=5,"2-5",HR_Analytics[[#This Row],[Years Since Last Promotion]]&lt;=10,"5-10",HR_Analytics[[#This Row],[Years Since Last Promotion]]&lt;=15,"10-15")</f>
        <v>0-2</v>
      </c>
      <c r="AR1071" s="14">
        <v>0</v>
      </c>
      <c r="AS1071" s="3" t="str" cm="1">
        <f t="array" ref="AS10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72" spans="1:45" x14ac:dyDescent="0.25">
      <c r="A1072" s="12">
        <v>28</v>
      </c>
      <c r="B1072" s="12" t="str" cm="1">
        <f t="array" ref="B1072">_xlfn.IFS(HR_Analytics[[#This Row],[Age]]&lt;=30,"Below 30",HR_Analytics[[#This Row],[Age]]&lt;=40,"30-40",HR_Analytics[[#This Row],[Age]]&lt;=60,"40-60")</f>
        <v>Below 30</v>
      </c>
      <c r="C1072" s="9" t="s">
        <v>17</v>
      </c>
      <c r="D1072" s="9" t="s">
        <v>18</v>
      </c>
      <c r="E1072" s="9" t="s">
        <v>12</v>
      </c>
      <c r="F1072" s="3">
        <v>7</v>
      </c>
      <c r="G1072" s="3" t="str" cm="1">
        <f t="array" ref="G1072">_xlfn.IFS(HR_Analytics[[#This Row],[Distance From Home]]&lt;=5,"1-5",HR_Analytics[[#This Row],[Distance From Home]]&lt;=10,"5-10",HR_Analytics[[#This Row],[Distance From Home]]&lt;=15,"10-15",HR_Analytics[[#This Row],[Distance From Home]]&lt;=20,"15-20",HR_Analytics[[#This Row],[Distance From Home]]&gt;20,"Above 20")</f>
        <v>5-10</v>
      </c>
      <c r="H1072" s="3">
        <v>3</v>
      </c>
      <c r="I1072" s="9" t="str">
        <f>VLOOKUP(H1072,Mapping!$J$2:$K$6,2,0)</f>
        <v>Bachelors</v>
      </c>
      <c r="J1072" s="9" t="s">
        <v>13</v>
      </c>
      <c r="K1072" s="3">
        <v>1507</v>
      </c>
      <c r="L1072" s="3">
        <v>3</v>
      </c>
      <c r="M1072" s="9" t="str">
        <f>VLOOKUP(L1072,Mapping!$A$2:$B$5,2,0)</f>
        <v>Neutral</v>
      </c>
      <c r="N1072" s="9" t="s">
        <v>20</v>
      </c>
      <c r="O1072" s="3">
        <v>3</v>
      </c>
      <c r="P1072" s="9" t="str">
        <f>VLOOKUP(O1072,Mapping!$A$9:$B$12,2,0)</f>
        <v>High</v>
      </c>
      <c r="Q1072" s="3">
        <v>2</v>
      </c>
      <c r="R1072" s="9" t="str">
        <f>VLOOKUP(Q1072,Mapping!$A$16:$B$20,2,0)</f>
        <v>Junior</v>
      </c>
      <c r="S1072" s="9" t="s">
        <v>15</v>
      </c>
      <c r="T1072" s="3">
        <v>1</v>
      </c>
      <c r="U1072" s="9" t="str">
        <f>VLOOKUP(T1072,Mapping!$E$9:$F$12,2,0)</f>
        <v>Very Dissatisfied</v>
      </c>
      <c r="V1072" s="9" t="s">
        <v>16</v>
      </c>
      <c r="W1072" s="5">
        <v>4898</v>
      </c>
      <c r="X1072" s="3">
        <v>0</v>
      </c>
      <c r="Y1072" s="9" t="s">
        <v>17</v>
      </c>
      <c r="Z1072" s="4">
        <v>14</v>
      </c>
      <c r="AA1072" s="24">
        <f>HR_Analytics[[#This Row],[Salary Hike]]/100</f>
        <v>0.14000000000000001</v>
      </c>
      <c r="AB1072" s="3">
        <v>3</v>
      </c>
      <c r="AC1072" s="9" t="str">
        <f>VLOOKUP(AB1072,Mapping!$E$2:$F$3,2,0)</f>
        <v>Excellent</v>
      </c>
      <c r="AD1072" s="3">
        <v>4</v>
      </c>
      <c r="AE1072" s="9" t="str">
        <f>VLOOKUP(AD1072,Mapping!$E$16:$F$19,2,0)</f>
        <v>Satisfied</v>
      </c>
      <c r="AF1072" s="3">
        <v>0</v>
      </c>
      <c r="AG1072" s="3">
        <v>5</v>
      </c>
      <c r="AH1072" s="3" t="str" cm="1">
        <f t="array" ref="AH1072">_xlfn.IFS(HR_Analytics[[#This Row],[Total Working Years]]&lt;=2,"0-2",HR_Analytics[[#This Row],[Total Working Years]]&lt;=5,"2-5",HR_Analytics[[#This Row],[Total Working Years]]&lt;=10,"5-10",HR_Analytics[[#This Row],[Total Working Years]]&lt;=20,"10-20",HR_Analytics[[#This Row],[Total Working Years]]&lt;=40,"20-40")</f>
        <v>2-5</v>
      </c>
      <c r="AI1072" s="3">
        <v>5</v>
      </c>
      <c r="AJ1072" s="3">
        <v>3</v>
      </c>
      <c r="AK1072" s="9" t="str">
        <f>VLOOKUP(AJ1072,Mapping!$J$10:$K$13,2,0)</f>
        <v>Better</v>
      </c>
      <c r="AL1072" s="3">
        <v>4</v>
      </c>
      <c r="AM1072" s="3" t="str" cm="1">
        <f t="array" ref="AM1072">_xlfn.IFS(HR_Analytics[[#This Row],[Years At Company]]&lt;=2,"0-2",HR_Analytics[[#This Row],[Years At Company]]&lt;=5,"2-5",HR_Analytics[[#This Row],[Years At Company]]&lt;=10,"5-10",HR_Analytics[[#This Row],[Years At Company]]&lt;=20,"10-20",HR_Analytics[[#This Row],[Years At Company]]&lt;=40,"20-40")</f>
        <v>2-5</v>
      </c>
      <c r="AN1072" s="3">
        <v>2</v>
      </c>
      <c r="AO1072" s="3" t="str" cm="1">
        <f t="array" ref="AO1072">_xlfn.IFS(HR_Analytics[[#This Row],[Years In Current Role]]&lt;=2,"0-2",HR_Analytics[[#This Row],[Years In Current Role]]&lt;=5,"2-5",HR_Analytics[[#This Row],[Years In Current Role]]&lt;=10,"5-10",HR_Analytics[[#This Row],[Years In Current Role]]&lt;=15,"10-15",HR_Analytics[[#This Row],[Years In Current Role]]&gt;15,"Above 15")</f>
        <v>0-2</v>
      </c>
      <c r="AP1072" s="3">
        <v>1</v>
      </c>
      <c r="AQ1072" s="14" t="str" cm="1">
        <f t="array" ref="AQ1072">_xlfn.IFS(HR_Analytics[[#This Row],[Years Since Last Promotion]]&lt;=2,"0-2",HR_Analytics[[#This Row],[Years Since Last Promotion]]&lt;=5,"2-5",HR_Analytics[[#This Row],[Years Since Last Promotion]]&lt;=10,"5-10",HR_Analytics[[#This Row],[Years Since Last Promotion]]&lt;=15,"10-15")</f>
        <v>0-2</v>
      </c>
      <c r="AR1072" s="14">
        <v>3</v>
      </c>
      <c r="AS1072" s="3" t="str" cm="1">
        <f t="array" ref="AS10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73" spans="1:45" x14ac:dyDescent="0.25">
      <c r="A1073" s="12">
        <v>49</v>
      </c>
      <c r="B1073" s="12" t="str" cm="1">
        <f t="array" ref="B1073">_xlfn.IFS(HR_Analytics[[#This Row],[Age]]&lt;=30,"Below 30",HR_Analytics[[#This Row],[Age]]&lt;=40,"30-40",HR_Analytics[[#This Row],[Age]]&lt;=60,"40-60")</f>
        <v>40-60</v>
      </c>
      <c r="C1073" s="9" t="s">
        <v>17</v>
      </c>
      <c r="D1073" s="9" t="s">
        <v>11</v>
      </c>
      <c r="E1073" s="9" t="s">
        <v>19</v>
      </c>
      <c r="F1073" s="3">
        <v>3</v>
      </c>
      <c r="G1073" s="3" t="str" cm="1">
        <f t="array" ref="G1073">_xlfn.IFS(HR_Analytics[[#This Row],[Distance From Home]]&lt;=5,"1-5",HR_Analytics[[#This Row],[Distance From Home]]&lt;=10,"5-10",HR_Analytics[[#This Row],[Distance From Home]]&lt;=15,"10-15",HR_Analytics[[#This Row],[Distance From Home]]&lt;=20,"15-20",HR_Analytics[[#This Row],[Distance From Home]]&gt;20,"Above 20")</f>
        <v>1-5</v>
      </c>
      <c r="H1073" s="3">
        <v>2</v>
      </c>
      <c r="I1073" s="9" t="str">
        <f>VLOOKUP(H1073,Mapping!$J$2:$K$6,2,0)</f>
        <v>College</v>
      </c>
      <c r="J1073" s="9" t="s">
        <v>25</v>
      </c>
      <c r="K1073" s="3">
        <v>1509</v>
      </c>
      <c r="L1073" s="3">
        <v>3</v>
      </c>
      <c r="M1073" s="9" t="str">
        <f>VLOOKUP(L1073,Mapping!$A$2:$B$5,2,0)</f>
        <v>Neutral</v>
      </c>
      <c r="N1073" s="9" t="s">
        <v>14</v>
      </c>
      <c r="O1073" s="3">
        <v>2</v>
      </c>
      <c r="P1073" s="9" t="str">
        <f>VLOOKUP(O1073,Mapping!$A$9:$B$12,2,0)</f>
        <v>Medium</v>
      </c>
      <c r="Q1073" s="3">
        <v>2</v>
      </c>
      <c r="R1073" s="9" t="str">
        <f>VLOOKUP(Q1073,Mapping!$A$16:$B$20,2,0)</f>
        <v>Junior</v>
      </c>
      <c r="S1073" s="9" t="s">
        <v>24</v>
      </c>
      <c r="T1073" s="3">
        <v>1</v>
      </c>
      <c r="U1073" s="9" t="str">
        <f>VLOOKUP(T1073,Mapping!$E$9:$F$12,2,0)</f>
        <v>Very Dissatisfied</v>
      </c>
      <c r="V1073" s="9" t="s">
        <v>22</v>
      </c>
      <c r="W1073" s="5">
        <v>4789</v>
      </c>
      <c r="X1073" s="3">
        <v>4</v>
      </c>
      <c r="Y1073" s="9" t="s">
        <v>17</v>
      </c>
      <c r="Z1073" s="4">
        <v>25</v>
      </c>
      <c r="AA1073" s="24">
        <f>HR_Analytics[[#This Row],[Salary Hike]]/100</f>
        <v>0.25</v>
      </c>
      <c r="AB1073" s="3">
        <v>4</v>
      </c>
      <c r="AC1073" s="9" t="str">
        <f>VLOOKUP(AB1073,Mapping!$E$2:$F$3,2,0)</f>
        <v>Outstanding</v>
      </c>
      <c r="AD1073" s="3">
        <v>1</v>
      </c>
      <c r="AE1073" s="9" t="str">
        <f>VLOOKUP(AD1073,Mapping!$E$16:$F$19,2,0)</f>
        <v>Very Dissatisfied</v>
      </c>
      <c r="AF1073" s="3">
        <v>1</v>
      </c>
      <c r="AG1073" s="3">
        <v>10</v>
      </c>
      <c r="AH1073" s="3" t="str" cm="1">
        <f t="array" ref="AH1073">_xlfn.IFS(HR_Analytics[[#This Row],[Total Working Years]]&lt;=2,"0-2",HR_Analytics[[#This Row],[Total Working Years]]&lt;=5,"2-5",HR_Analytics[[#This Row],[Total Working Years]]&lt;=10,"5-10",HR_Analytics[[#This Row],[Total Working Years]]&lt;=20,"10-20",HR_Analytics[[#This Row],[Total Working Years]]&lt;=40,"20-40")</f>
        <v>5-10</v>
      </c>
      <c r="AI1073" s="3">
        <v>3</v>
      </c>
      <c r="AJ1073" s="3">
        <v>3</v>
      </c>
      <c r="AK1073" s="9" t="str">
        <f>VLOOKUP(AJ1073,Mapping!$J$10:$K$13,2,0)</f>
        <v>Better</v>
      </c>
      <c r="AL1073" s="3">
        <v>3</v>
      </c>
      <c r="AM1073" s="3" t="str" cm="1">
        <f t="array" ref="AM1073">_xlfn.IFS(HR_Analytics[[#This Row],[Years At Company]]&lt;=2,"0-2",HR_Analytics[[#This Row],[Years At Company]]&lt;=5,"2-5",HR_Analytics[[#This Row],[Years At Company]]&lt;=10,"5-10",HR_Analytics[[#This Row],[Years At Company]]&lt;=20,"10-20",HR_Analytics[[#This Row],[Years At Company]]&lt;=40,"20-40")</f>
        <v>2-5</v>
      </c>
      <c r="AN1073" s="3">
        <v>2</v>
      </c>
      <c r="AO1073" s="3" t="str" cm="1">
        <f t="array" ref="AO1073">_xlfn.IFS(HR_Analytics[[#This Row],[Years In Current Role]]&lt;=2,"0-2",HR_Analytics[[#This Row],[Years In Current Role]]&lt;=5,"2-5",HR_Analytics[[#This Row],[Years In Current Role]]&lt;=10,"5-10",HR_Analytics[[#This Row],[Years In Current Role]]&lt;=15,"10-15",HR_Analytics[[#This Row],[Years In Current Role]]&gt;15,"Above 15")</f>
        <v>0-2</v>
      </c>
      <c r="AP1073" s="3">
        <v>1</v>
      </c>
      <c r="AQ1073" s="14" t="str" cm="1">
        <f t="array" ref="AQ1073">_xlfn.IFS(HR_Analytics[[#This Row],[Years Since Last Promotion]]&lt;=2,"0-2",HR_Analytics[[#This Row],[Years Since Last Promotion]]&lt;=5,"2-5",HR_Analytics[[#This Row],[Years Since Last Promotion]]&lt;=10,"5-10",HR_Analytics[[#This Row],[Years Since Last Promotion]]&lt;=15,"10-15")</f>
        <v>0-2</v>
      </c>
      <c r="AR1073" s="14">
        <v>2</v>
      </c>
      <c r="AS1073" s="3" t="str" cm="1">
        <f t="array" ref="AS10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74" spans="1:45" x14ac:dyDescent="0.25">
      <c r="A1074" s="12">
        <v>29</v>
      </c>
      <c r="B1074" s="12" t="str" cm="1">
        <f t="array" ref="B1074">_xlfn.IFS(HR_Analytics[[#This Row],[Age]]&lt;=30,"Below 30",HR_Analytics[[#This Row],[Age]]&lt;=40,"30-40",HR_Analytics[[#This Row],[Age]]&lt;=60,"40-60")</f>
        <v>Below 30</v>
      </c>
      <c r="C1074" s="9" t="s">
        <v>17</v>
      </c>
      <c r="D1074" s="9" t="s">
        <v>18</v>
      </c>
      <c r="E1074" s="9" t="s">
        <v>19</v>
      </c>
      <c r="F1074" s="3">
        <v>2</v>
      </c>
      <c r="G1074" s="3" t="str" cm="1">
        <f t="array" ref="G1074">_xlfn.IFS(HR_Analytics[[#This Row],[Distance From Home]]&lt;=5,"1-5",HR_Analytics[[#This Row],[Distance From Home]]&lt;=10,"5-10",HR_Analytics[[#This Row],[Distance From Home]]&lt;=15,"10-15",HR_Analytics[[#This Row],[Distance From Home]]&lt;=20,"15-20",HR_Analytics[[#This Row],[Distance From Home]]&gt;20,"Above 20")</f>
        <v>1-5</v>
      </c>
      <c r="H1074" s="3">
        <v>1</v>
      </c>
      <c r="I1074" s="9" t="str">
        <f>VLOOKUP(H1074,Mapping!$J$2:$K$6,2,0)</f>
        <v>Below College</v>
      </c>
      <c r="J1074" s="9" t="s">
        <v>13</v>
      </c>
      <c r="K1074" s="3">
        <v>1513</v>
      </c>
      <c r="L1074" s="3">
        <v>4</v>
      </c>
      <c r="M1074" s="9" t="str">
        <f>VLOOKUP(L1074,Mapping!$A$2:$B$5,2,0)</f>
        <v>Satisfied</v>
      </c>
      <c r="N1074" s="9" t="s">
        <v>14</v>
      </c>
      <c r="O1074" s="3">
        <v>3</v>
      </c>
      <c r="P1074" s="9" t="str">
        <f>VLOOKUP(O1074,Mapping!$A$9:$B$12,2,0)</f>
        <v>High</v>
      </c>
      <c r="Q1074" s="3">
        <v>1</v>
      </c>
      <c r="R1074" s="9" t="str">
        <f>VLOOKUP(Q1074,Mapping!$A$16:$B$20,2,0)</f>
        <v>Entry Level</v>
      </c>
      <c r="S1074" s="9" t="s">
        <v>24</v>
      </c>
      <c r="T1074" s="3">
        <v>2</v>
      </c>
      <c r="U1074" s="9" t="str">
        <f>VLOOKUP(T1074,Mapping!$E$9:$F$12,2,0)</f>
        <v>Dissatisfied</v>
      </c>
      <c r="V1074" s="9" t="s">
        <v>22</v>
      </c>
      <c r="W1074" s="5">
        <v>3180</v>
      </c>
      <c r="X1074" s="3">
        <v>0</v>
      </c>
      <c r="Y1074" s="9" t="s">
        <v>17</v>
      </c>
      <c r="Z1074" s="4">
        <v>13</v>
      </c>
      <c r="AA1074" s="24">
        <f>HR_Analytics[[#This Row],[Salary Hike]]/100</f>
        <v>0.13</v>
      </c>
      <c r="AB1074" s="3">
        <v>3</v>
      </c>
      <c r="AC1074" s="9" t="str">
        <f>VLOOKUP(AB1074,Mapping!$E$2:$F$3,2,0)</f>
        <v>Excellent</v>
      </c>
      <c r="AD1074" s="3">
        <v>3</v>
      </c>
      <c r="AE1074" s="9" t="str">
        <f>VLOOKUP(AD1074,Mapping!$E$16:$F$19,2,0)</f>
        <v>Neutral</v>
      </c>
      <c r="AF1074" s="3">
        <v>3</v>
      </c>
      <c r="AG1074" s="3">
        <v>4</v>
      </c>
      <c r="AH1074" s="3" t="str" cm="1">
        <f t="array" ref="AH1074">_xlfn.IFS(HR_Analytics[[#This Row],[Total Working Years]]&lt;=2,"0-2",HR_Analytics[[#This Row],[Total Working Years]]&lt;=5,"2-5",HR_Analytics[[#This Row],[Total Working Years]]&lt;=10,"5-10",HR_Analytics[[#This Row],[Total Working Years]]&lt;=20,"10-20",HR_Analytics[[#This Row],[Total Working Years]]&lt;=40,"20-40")</f>
        <v>2-5</v>
      </c>
      <c r="AI1074" s="3">
        <v>3</v>
      </c>
      <c r="AJ1074" s="3">
        <v>3</v>
      </c>
      <c r="AK1074" s="9" t="str">
        <f>VLOOKUP(AJ1074,Mapping!$J$10:$K$13,2,0)</f>
        <v>Better</v>
      </c>
      <c r="AL1074" s="3">
        <v>3</v>
      </c>
      <c r="AM1074" s="3" t="str" cm="1">
        <f t="array" ref="AM1074">_xlfn.IFS(HR_Analytics[[#This Row],[Years At Company]]&lt;=2,"0-2",HR_Analytics[[#This Row],[Years At Company]]&lt;=5,"2-5",HR_Analytics[[#This Row],[Years At Company]]&lt;=10,"5-10",HR_Analytics[[#This Row],[Years At Company]]&lt;=20,"10-20",HR_Analytics[[#This Row],[Years At Company]]&lt;=40,"20-40")</f>
        <v>2-5</v>
      </c>
      <c r="AN1074" s="3">
        <v>2</v>
      </c>
      <c r="AO1074" s="3" t="str" cm="1">
        <f t="array" ref="AO1074">_xlfn.IFS(HR_Analytics[[#This Row],[Years In Current Role]]&lt;=2,"0-2",HR_Analytics[[#This Row],[Years In Current Role]]&lt;=5,"2-5",HR_Analytics[[#This Row],[Years In Current Role]]&lt;=10,"5-10",HR_Analytics[[#This Row],[Years In Current Role]]&lt;=15,"10-15",HR_Analytics[[#This Row],[Years In Current Role]]&gt;15,"Above 15")</f>
        <v>0-2</v>
      </c>
      <c r="AP1074" s="3">
        <v>0</v>
      </c>
      <c r="AQ1074" s="14" t="str" cm="1">
        <f t="array" ref="AQ1074">_xlfn.IFS(HR_Analytics[[#This Row],[Years Since Last Promotion]]&lt;=2,"0-2",HR_Analytics[[#This Row],[Years Since Last Promotion]]&lt;=5,"2-5",HR_Analytics[[#This Row],[Years Since Last Promotion]]&lt;=10,"5-10",HR_Analytics[[#This Row],[Years Since Last Promotion]]&lt;=15,"10-15")</f>
        <v>0-2</v>
      </c>
      <c r="AR1074" s="14">
        <v>2</v>
      </c>
      <c r="AS1074" s="3" t="str" cm="1">
        <f t="array" ref="AS10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75" spans="1:45" x14ac:dyDescent="0.25">
      <c r="A1075" s="12">
        <v>28</v>
      </c>
      <c r="B1075" s="12" t="str" cm="1">
        <f t="array" ref="B1075">_xlfn.IFS(HR_Analytics[[#This Row],[Age]]&lt;=30,"Below 30",HR_Analytics[[#This Row],[Age]]&lt;=40,"30-40",HR_Analytics[[#This Row],[Age]]&lt;=60,"40-60")</f>
        <v>Below 30</v>
      </c>
      <c r="C1075" s="9" t="s">
        <v>17</v>
      </c>
      <c r="D1075" s="9" t="s">
        <v>11</v>
      </c>
      <c r="E1075" s="9" t="s">
        <v>19</v>
      </c>
      <c r="F1075" s="3">
        <v>29</v>
      </c>
      <c r="G1075" s="3" t="str" cm="1">
        <f t="array" ref="G1075">_xlfn.IFS(HR_Analytics[[#This Row],[Distance From Home]]&lt;=5,"1-5",HR_Analytics[[#This Row],[Distance From Home]]&lt;=10,"5-10",HR_Analytics[[#This Row],[Distance From Home]]&lt;=15,"10-15",HR_Analytics[[#This Row],[Distance From Home]]&lt;=20,"15-20",HR_Analytics[[#This Row],[Distance From Home]]&gt;20,"Above 20")</f>
        <v>Above 20</v>
      </c>
      <c r="H1075" s="3">
        <v>1</v>
      </c>
      <c r="I1075" s="9" t="str">
        <f>VLOOKUP(H1075,Mapping!$J$2:$K$6,2,0)</f>
        <v>Below College</v>
      </c>
      <c r="J1075" s="9" t="s">
        <v>13</v>
      </c>
      <c r="K1075" s="3">
        <v>1514</v>
      </c>
      <c r="L1075" s="3">
        <v>3</v>
      </c>
      <c r="M1075" s="9" t="str">
        <f>VLOOKUP(L1075,Mapping!$A$2:$B$5,2,0)</f>
        <v>Neutral</v>
      </c>
      <c r="N1075" s="9" t="s">
        <v>20</v>
      </c>
      <c r="O1075" s="3">
        <v>1</v>
      </c>
      <c r="P1075" s="9" t="str">
        <f>VLOOKUP(O1075,Mapping!$A$9:$B$12,2,0)</f>
        <v>Low</v>
      </c>
      <c r="Q1075" s="3">
        <v>2</v>
      </c>
      <c r="R1075" s="9" t="str">
        <f>VLOOKUP(Q1075,Mapping!$A$16:$B$20,2,0)</f>
        <v>Junior</v>
      </c>
      <c r="S1075" s="9" t="s">
        <v>27</v>
      </c>
      <c r="T1075" s="3">
        <v>2</v>
      </c>
      <c r="U1075" s="9" t="str">
        <f>VLOOKUP(T1075,Mapping!$E$9:$F$12,2,0)</f>
        <v>Dissatisfied</v>
      </c>
      <c r="V1075" s="9" t="s">
        <v>22</v>
      </c>
      <c r="W1075" s="5">
        <v>6549</v>
      </c>
      <c r="X1075" s="3">
        <v>1</v>
      </c>
      <c r="Y1075" s="9" t="s">
        <v>17</v>
      </c>
      <c r="Z1075" s="4">
        <v>14</v>
      </c>
      <c r="AA1075" s="24">
        <f>HR_Analytics[[#This Row],[Salary Hike]]/100</f>
        <v>0.14000000000000001</v>
      </c>
      <c r="AB1075" s="3">
        <v>3</v>
      </c>
      <c r="AC1075" s="9" t="str">
        <f>VLOOKUP(AB1075,Mapping!$E$2:$F$3,2,0)</f>
        <v>Excellent</v>
      </c>
      <c r="AD1075" s="3">
        <v>2</v>
      </c>
      <c r="AE1075" s="9" t="str">
        <f>VLOOKUP(AD1075,Mapping!$E$16:$F$19,2,0)</f>
        <v>Dissatisfied</v>
      </c>
      <c r="AF1075" s="3">
        <v>2</v>
      </c>
      <c r="AG1075" s="3">
        <v>8</v>
      </c>
      <c r="AH1075" s="3" t="str" cm="1">
        <f t="array" ref="AH1075">_xlfn.IFS(HR_Analytics[[#This Row],[Total Working Years]]&lt;=2,"0-2",HR_Analytics[[#This Row],[Total Working Years]]&lt;=5,"2-5",HR_Analytics[[#This Row],[Total Working Years]]&lt;=10,"5-10",HR_Analytics[[#This Row],[Total Working Years]]&lt;=20,"10-20",HR_Analytics[[#This Row],[Total Working Years]]&lt;=40,"20-40")</f>
        <v>5-10</v>
      </c>
      <c r="AI1075" s="3">
        <v>2</v>
      </c>
      <c r="AJ1075" s="3">
        <v>2</v>
      </c>
      <c r="AK1075" s="9" t="str">
        <f>VLOOKUP(AJ1075,Mapping!$J$10:$K$13,2,0)</f>
        <v>Good</v>
      </c>
      <c r="AL1075" s="3">
        <v>8</v>
      </c>
      <c r="AM1075" s="3" t="str" cm="1">
        <f t="array" ref="AM1075">_xlfn.IFS(HR_Analytics[[#This Row],[Years At Company]]&lt;=2,"0-2",HR_Analytics[[#This Row],[Years At Company]]&lt;=5,"2-5",HR_Analytics[[#This Row],[Years At Company]]&lt;=10,"5-10",HR_Analytics[[#This Row],[Years At Company]]&lt;=20,"10-20",HR_Analytics[[#This Row],[Years At Company]]&lt;=40,"20-40")</f>
        <v>5-10</v>
      </c>
      <c r="AN1075" s="3">
        <v>6</v>
      </c>
      <c r="AO1075" s="3" t="str" cm="1">
        <f t="array" ref="AO1075">_xlfn.IFS(HR_Analytics[[#This Row],[Years In Current Role]]&lt;=2,"0-2",HR_Analytics[[#This Row],[Years In Current Role]]&lt;=5,"2-5",HR_Analytics[[#This Row],[Years In Current Role]]&lt;=10,"5-10",HR_Analytics[[#This Row],[Years In Current Role]]&lt;=15,"10-15",HR_Analytics[[#This Row],[Years In Current Role]]&gt;15,"Above 15")</f>
        <v>5-10</v>
      </c>
      <c r="AP1075" s="3">
        <v>1</v>
      </c>
      <c r="AQ1075" s="14" t="str" cm="1">
        <f t="array" ref="AQ1075">_xlfn.IFS(HR_Analytics[[#This Row],[Years Since Last Promotion]]&lt;=2,"0-2",HR_Analytics[[#This Row],[Years Since Last Promotion]]&lt;=5,"2-5",HR_Analytics[[#This Row],[Years Since Last Promotion]]&lt;=10,"5-10",HR_Analytics[[#This Row],[Years Since Last Promotion]]&lt;=15,"10-15")</f>
        <v>0-2</v>
      </c>
      <c r="AR1075" s="14">
        <v>7</v>
      </c>
      <c r="AS1075" s="3" t="str" cm="1">
        <f t="array" ref="AS10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76" spans="1:45" x14ac:dyDescent="0.25">
      <c r="A1076" s="12">
        <v>33</v>
      </c>
      <c r="B1076" s="12" t="str" cm="1">
        <f t="array" ref="B1076">_xlfn.IFS(HR_Analytics[[#This Row],[Age]]&lt;=30,"Below 30",HR_Analytics[[#This Row],[Age]]&lt;=40,"30-40",HR_Analytics[[#This Row],[Age]]&lt;=60,"40-60")</f>
        <v>30-40</v>
      </c>
      <c r="C1076" s="9" t="s">
        <v>17</v>
      </c>
      <c r="D1076" s="9" t="s">
        <v>11</v>
      </c>
      <c r="E1076" s="9" t="s">
        <v>19</v>
      </c>
      <c r="F1076" s="3">
        <v>8</v>
      </c>
      <c r="G1076" s="3" t="str" cm="1">
        <f t="array" ref="G1076">_xlfn.IFS(HR_Analytics[[#This Row],[Distance From Home]]&lt;=5,"1-5",HR_Analytics[[#This Row],[Distance From Home]]&lt;=10,"5-10",HR_Analytics[[#This Row],[Distance From Home]]&lt;=15,"10-15",HR_Analytics[[#This Row],[Distance From Home]]&lt;=20,"15-20",HR_Analytics[[#This Row],[Distance From Home]]&gt;20,"Above 20")</f>
        <v>5-10</v>
      </c>
      <c r="H1076" s="3">
        <v>5</v>
      </c>
      <c r="I1076" s="9" t="str">
        <f>VLOOKUP(H1076,Mapping!$J$2:$K$6,2,0)</f>
        <v>Doctor</v>
      </c>
      <c r="J1076" s="9" t="s">
        <v>13</v>
      </c>
      <c r="K1076" s="3">
        <v>1515</v>
      </c>
      <c r="L1076" s="3">
        <v>4</v>
      </c>
      <c r="M1076" s="9" t="str">
        <f>VLOOKUP(L1076,Mapping!$A$2:$B$5,2,0)</f>
        <v>Satisfied</v>
      </c>
      <c r="N1076" s="9" t="s">
        <v>20</v>
      </c>
      <c r="O1076" s="3">
        <v>3</v>
      </c>
      <c r="P1076" s="9" t="str">
        <f>VLOOKUP(O1076,Mapping!$A$9:$B$12,2,0)</f>
        <v>High</v>
      </c>
      <c r="Q1076" s="3">
        <v>2</v>
      </c>
      <c r="R1076" s="9" t="str">
        <f>VLOOKUP(Q1076,Mapping!$A$16:$B$20,2,0)</f>
        <v>Junior</v>
      </c>
      <c r="S1076" s="9" t="s">
        <v>28</v>
      </c>
      <c r="T1076" s="3">
        <v>3</v>
      </c>
      <c r="U1076" s="9" t="str">
        <f>VLOOKUP(T1076,Mapping!$E$9:$F$12,2,0)</f>
        <v>Neutral</v>
      </c>
      <c r="V1076" s="9" t="s">
        <v>16</v>
      </c>
      <c r="W1076" s="5">
        <v>6388</v>
      </c>
      <c r="X1076" s="3">
        <v>2</v>
      </c>
      <c r="Y1076" s="9" t="s">
        <v>10</v>
      </c>
      <c r="Z1076" s="4">
        <v>17</v>
      </c>
      <c r="AA1076" s="24">
        <f>HR_Analytics[[#This Row],[Salary Hike]]/100</f>
        <v>0.17</v>
      </c>
      <c r="AB1076" s="3">
        <v>3</v>
      </c>
      <c r="AC1076" s="9" t="str">
        <f>VLOOKUP(AB1076,Mapping!$E$2:$F$3,2,0)</f>
        <v>Excellent</v>
      </c>
      <c r="AD1076" s="3">
        <v>1</v>
      </c>
      <c r="AE1076" s="9" t="str">
        <f>VLOOKUP(AD1076,Mapping!$E$16:$F$19,2,0)</f>
        <v>Very Dissatisfied</v>
      </c>
      <c r="AF1076" s="3">
        <v>0</v>
      </c>
      <c r="AG1076" s="3">
        <v>14</v>
      </c>
      <c r="AH1076" s="3" t="str" cm="1">
        <f t="array" ref="AH1076">_xlfn.IFS(HR_Analytics[[#This Row],[Total Working Years]]&lt;=2,"0-2",HR_Analytics[[#This Row],[Total Working Years]]&lt;=5,"2-5",HR_Analytics[[#This Row],[Total Working Years]]&lt;=10,"5-10",HR_Analytics[[#This Row],[Total Working Years]]&lt;=20,"10-20",HR_Analytics[[#This Row],[Total Working Years]]&lt;=40,"20-40")</f>
        <v>10-20</v>
      </c>
      <c r="AI1076" s="3">
        <v>6</v>
      </c>
      <c r="AJ1076" s="3">
        <v>3</v>
      </c>
      <c r="AK1076" s="9" t="str">
        <f>VLOOKUP(AJ1076,Mapping!$J$10:$K$13,2,0)</f>
        <v>Better</v>
      </c>
      <c r="AL1076" s="3">
        <v>0</v>
      </c>
      <c r="AM1076" s="3" t="str" cm="1">
        <f t="array" ref="AM1076">_xlfn.IFS(HR_Analytics[[#This Row],[Years At Company]]&lt;=2,"0-2",HR_Analytics[[#This Row],[Years At Company]]&lt;=5,"2-5",HR_Analytics[[#This Row],[Years At Company]]&lt;=10,"5-10",HR_Analytics[[#This Row],[Years At Company]]&lt;=20,"10-20",HR_Analytics[[#This Row],[Years At Company]]&lt;=40,"20-40")</f>
        <v>0-2</v>
      </c>
      <c r="AN1076" s="3">
        <v>0</v>
      </c>
      <c r="AO1076" s="3" t="str" cm="1">
        <f t="array" ref="AO1076">_xlfn.IFS(HR_Analytics[[#This Row],[Years In Current Role]]&lt;=2,"0-2",HR_Analytics[[#This Row],[Years In Current Role]]&lt;=5,"2-5",HR_Analytics[[#This Row],[Years In Current Role]]&lt;=10,"5-10",HR_Analytics[[#This Row],[Years In Current Role]]&lt;=15,"10-15",HR_Analytics[[#This Row],[Years In Current Role]]&gt;15,"Above 15")</f>
        <v>0-2</v>
      </c>
      <c r="AP1076" s="3">
        <v>0</v>
      </c>
      <c r="AQ1076" s="14" t="str" cm="1">
        <f t="array" ref="AQ1076">_xlfn.IFS(HR_Analytics[[#This Row],[Years Since Last Promotion]]&lt;=2,"0-2",HR_Analytics[[#This Row],[Years Since Last Promotion]]&lt;=5,"2-5",HR_Analytics[[#This Row],[Years Since Last Promotion]]&lt;=10,"5-10",HR_Analytics[[#This Row],[Years Since Last Promotion]]&lt;=15,"10-15")</f>
        <v>0-2</v>
      </c>
      <c r="AR1076" s="14">
        <v>0</v>
      </c>
      <c r="AS1076" s="3" t="str" cm="1">
        <f t="array" ref="AS10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77" spans="1:45" x14ac:dyDescent="0.25">
      <c r="A1077" s="12">
        <v>32</v>
      </c>
      <c r="B1077" s="12" t="str" cm="1">
        <f t="array" ref="B1077">_xlfn.IFS(HR_Analytics[[#This Row],[Age]]&lt;=30,"Below 30",HR_Analytics[[#This Row],[Age]]&lt;=40,"30-40",HR_Analytics[[#This Row],[Age]]&lt;=60,"40-60")</f>
        <v>30-40</v>
      </c>
      <c r="C1077" s="9" t="s">
        <v>17</v>
      </c>
      <c r="D1077" s="9" t="s">
        <v>11</v>
      </c>
      <c r="E1077" s="9" t="s">
        <v>19</v>
      </c>
      <c r="F1077" s="3">
        <v>10</v>
      </c>
      <c r="G1077" s="3" t="str" cm="1">
        <f t="array" ref="G1077">_xlfn.IFS(HR_Analytics[[#This Row],[Distance From Home]]&lt;=5,"1-5",HR_Analytics[[#This Row],[Distance From Home]]&lt;=10,"5-10",HR_Analytics[[#This Row],[Distance From Home]]&lt;=15,"10-15",HR_Analytics[[#This Row],[Distance From Home]]&lt;=20,"15-20",HR_Analytics[[#This Row],[Distance From Home]]&gt;20,"Above 20")</f>
        <v>5-10</v>
      </c>
      <c r="H1077" s="3">
        <v>3</v>
      </c>
      <c r="I1077" s="9" t="str">
        <f>VLOOKUP(H1077,Mapping!$J$2:$K$6,2,0)</f>
        <v>Bachelors</v>
      </c>
      <c r="J1077" s="9" t="s">
        <v>25</v>
      </c>
      <c r="K1077" s="3">
        <v>1516</v>
      </c>
      <c r="L1077" s="3">
        <v>3</v>
      </c>
      <c r="M1077" s="9" t="str">
        <f>VLOOKUP(L1077,Mapping!$A$2:$B$5,2,0)</f>
        <v>Neutral</v>
      </c>
      <c r="N1077" s="9" t="s">
        <v>20</v>
      </c>
      <c r="O1077" s="3">
        <v>3</v>
      </c>
      <c r="P1077" s="9" t="str">
        <f>VLOOKUP(O1077,Mapping!$A$9:$B$12,2,0)</f>
        <v>High</v>
      </c>
      <c r="Q1077" s="3">
        <v>3</v>
      </c>
      <c r="R1077" s="9" t="str">
        <f>VLOOKUP(Q1077,Mapping!$A$16:$B$20,2,0)</f>
        <v>Mid Level</v>
      </c>
      <c r="S1077" s="9" t="s">
        <v>30</v>
      </c>
      <c r="T1077" s="3">
        <v>4</v>
      </c>
      <c r="U1077" s="9" t="str">
        <f>VLOOKUP(T1077,Mapping!$E$9:$F$12,2,0)</f>
        <v>Satisfied</v>
      </c>
      <c r="V1077" s="9" t="s">
        <v>16</v>
      </c>
      <c r="W1077" s="5">
        <v>11244</v>
      </c>
      <c r="X1077" s="3">
        <v>2</v>
      </c>
      <c r="Y1077" s="9" t="s">
        <v>17</v>
      </c>
      <c r="Z1077" s="4">
        <v>25</v>
      </c>
      <c r="AA1077" s="24">
        <f>HR_Analytics[[#This Row],[Salary Hike]]/100</f>
        <v>0.25</v>
      </c>
      <c r="AB1077" s="3">
        <v>4</v>
      </c>
      <c r="AC1077" s="9" t="str">
        <f>VLOOKUP(AB1077,Mapping!$E$2:$F$3,2,0)</f>
        <v>Outstanding</v>
      </c>
      <c r="AD1077" s="3">
        <v>2</v>
      </c>
      <c r="AE1077" s="9" t="str">
        <f>VLOOKUP(AD1077,Mapping!$E$16:$F$19,2,0)</f>
        <v>Dissatisfied</v>
      </c>
      <c r="AF1077" s="3">
        <v>0</v>
      </c>
      <c r="AG1077" s="3">
        <v>10</v>
      </c>
      <c r="AH1077" s="3" t="str" cm="1">
        <f t="array" ref="AH1077">_xlfn.IFS(HR_Analytics[[#This Row],[Total Working Years]]&lt;=2,"0-2",HR_Analytics[[#This Row],[Total Working Years]]&lt;=5,"2-5",HR_Analytics[[#This Row],[Total Working Years]]&lt;=10,"5-10",HR_Analytics[[#This Row],[Total Working Years]]&lt;=20,"10-20",HR_Analytics[[#This Row],[Total Working Years]]&lt;=40,"20-40")</f>
        <v>5-10</v>
      </c>
      <c r="AI1077" s="3">
        <v>5</v>
      </c>
      <c r="AJ1077" s="3">
        <v>4</v>
      </c>
      <c r="AK1077" s="9" t="str">
        <f>VLOOKUP(AJ1077,Mapping!$J$10:$K$13,2,0)</f>
        <v>Best</v>
      </c>
      <c r="AL1077" s="3">
        <v>5</v>
      </c>
      <c r="AM1077" s="3" t="str" cm="1">
        <f t="array" ref="AM1077">_xlfn.IFS(HR_Analytics[[#This Row],[Years At Company]]&lt;=2,"0-2",HR_Analytics[[#This Row],[Years At Company]]&lt;=5,"2-5",HR_Analytics[[#This Row],[Years At Company]]&lt;=10,"5-10",HR_Analytics[[#This Row],[Years At Company]]&lt;=20,"10-20",HR_Analytics[[#This Row],[Years At Company]]&lt;=40,"20-40")</f>
        <v>2-5</v>
      </c>
      <c r="AN1077" s="3">
        <v>2</v>
      </c>
      <c r="AO1077" s="3" t="str" cm="1">
        <f t="array" ref="AO1077">_xlfn.IFS(HR_Analytics[[#This Row],[Years In Current Role]]&lt;=2,"0-2",HR_Analytics[[#This Row],[Years In Current Role]]&lt;=5,"2-5",HR_Analytics[[#This Row],[Years In Current Role]]&lt;=10,"5-10",HR_Analytics[[#This Row],[Years In Current Role]]&lt;=15,"10-15",HR_Analytics[[#This Row],[Years In Current Role]]&gt;15,"Above 15")</f>
        <v>0-2</v>
      </c>
      <c r="AP1077" s="3">
        <v>0</v>
      </c>
      <c r="AQ1077" s="14" t="str" cm="1">
        <f t="array" ref="AQ1077">_xlfn.IFS(HR_Analytics[[#This Row],[Years Since Last Promotion]]&lt;=2,"0-2",HR_Analytics[[#This Row],[Years Since Last Promotion]]&lt;=5,"2-5",HR_Analytics[[#This Row],[Years Since Last Promotion]]&lt;=10,"5-10",HR_Analytics[[#This Row],[Years Since Last Promotion]]&lt;=15,"10-15")</f>
        <v>0-2</v>
      </c>
      <c r="AR1077" s="14">
        <v>0</v>
      </c>
      <c r="AS1077" s="3" t="str" cm="1">
        <f t="array" ref="AS10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78" spans="1:45" x14ac:dyDescent="0.25">
      <c r="A1078" s="12">
        <v>54</v>
      </c>
      <c r="B1078" s="12" t="str" cm="1">
        <f t="array" ref="B1078">_xlfn.IFS(HR_Analytics[[#This Row],[Age]]&lt;=30,"Below 30",HR_Analytics[[#This Row],[Age]]&lt;=40,"30-40",HR_Analytics[[#This Row],[Age]]&lt;=60,"40-60")</f>
        <v>40-60</v>
      </c>
      <c r="C1078" s="9" t="s">
        <v>17</v>
      </c>
      <c r="D1078" s="9" t="s">
        <v>18</v>
      </c>
      <c r="E1078" s="9" t="s">
        <v>19</v>
      </c>
      <c r="F1078" s="3">
        <v>11</v>
      </c>
      <c r="G1078" s="3" t="str" cm="1">
        <f t="array" ref="G1078">_xlfn.IFS(HR_Analytics[[#This Row],[Distance From Home]]&lt;=5,"1-5",HR_Analytics[[#This Row],[Distance From Home]]&lt;=10,"5-10",HR_Analytics[[#This Row],[Distance From Home]]&lt;=15,"10-15",HR_Analytics[[#This Row],[Distance From Home]]&lt;=20,"15-20",HR_Analytics[[#This Row],[Distance From Home]]&gt;20,"Above 20")</f>
        <v>10-15</v>
      </c>
      <c r="H1078" s="3">
        <v>4</v>
      </c>
      <c r="I1078" s="9" t="str">
        <f>VLOOKUP(H1078,Mapping!$J$2:$K$6,2,0)</f>
        <v>Masters</v>
      </c>
      <c r="J1078" s="9" t="s">
        <v>25</v>
      </c>
      <c r="K1078" s="3">
        <v>1520</v>
      </c>
      <c r="L1078" s="3">
        <v>2</v>
      </c>
      <c r="M1078" s="9" t="str">
        <f>VLOOKUP(L1078,Mapping!$A$2:$B$5,2,0)</f>
        <v>Dissatisfied</v>
      </c>
      <c r="N1078" s="9" t="s">
        <v>14</v>
      </c>
      <c r="O1078" s="3">
        <v>3</v>
      </c>
      <c r="P1078" s="9" t="str">
        <f>VLOOKUP(O1078,Mapping!$A$9:$B$12,2,0)</f>
        <v>High</v>
      </c>
      <c r="Q1078" s="3">
        <v>4</v>
      </c>
      <c r="R1078" s="9" t="str">
        <f>VLOOKUP(Q1078,Mapping!$A$16:$B$20,2,0)</f>
        <v>Senior</v>
      </c>
      <c r="S1078" s="9" t="s">
        <v>30</v>
      </c>
      <c r="T1078" s="3">
        <v>4</v>
      </c>
      <c r="U1078" s="9" t="str">
        <f>VLOOKUP(T1078,Mapping!$E$9:$F$12,2,0)</f>
        <v>Satisfied</v>
      </c>
      <c r="V1078" s="9" t="s">
        <v>26</v>
      </c>
      <c r="W1078" s="5">
        <v>16032</v>
      </c>
      <c r="X1078" s="3">
        <v>3</v>
      </c>
      <c r="Y1078" s="9" t="s">
        <v>17</v>
      </c>
      <c r="Z1078" s="4">
        <v>20</v>
      </c>
      <c r="AA1078" s="24">
        <f>HR_Analytics[[#This Row],[Salary Hike]]/100</f>
        <v>0.2</v>
      </c>
      <c r="AB1078" s="3">
        <v>4</v>
      </c>
      <c r="AC1078" s="9" t="str">
        <f>VLOOKUP(AB1078,Mapping!$E$2:$F$3,2,0)</f>
        <v>Outstanding</v>
      </c>
      <c r="AD1078" s="3">
        <v>1</v>
      </c>
      <c r="AE1078" s="9" t="str">
        <f>VLOOKUP(AD1078,Mapping!$E$16:$F$19,2,0)</f>
        <v>Very Dissatisfied</v>
      </c>
      <c r="AF1078" s="3">
        <v>1</v>
      </c>
      <c r="AG1078" s="3">
        <v>26</v>
      </c>
      <c r="AH1078" s="3" t="str" cm="1">
        <f t="array" ref="AH1078">_xlfn.IFS(HR_Analytics[[#This Row],[Total Working Years]]&lt;=2,"0-2",HR_Analytics[[#This Row],[Total Working Years]]&lt;=5,"2-5",HR_Analytics[[#This Row],[Total Working Years]]&lt;=10,"5-10",HR_Analytics[[#This Row],[Total Working Years]]&lt;=20,"10-20",HR_Analytics[[#This Row],[Total Working Years]]&lt;=40,"20-40")</f>
        <v>20-40</v>
      </c>
      <c r="AI1078" s="3">
        <v>2</v>
      </c>
      <c r="AJ1078" s="3">
        <v>3</v>
      </c>
      <c r="AK1078" s="9" t="str">
        <f>VLOOKUP(AJ1078,Mapping!$J$10:$K$13,2,0)</f>
        <v>Better</v>
      </c>
      <c r="AL1078" s="3">
        <v>14</v>
      </c>
      <c r="AM1078" s="3" t="str" cm="1">
        <f t="array" ref="AM1078">_xlfn.IFS(HR_Analytics[[#This Row],[Years At Company]]&lt;=2,"0-2",HR_Analytics[[#This Row],[Years At Company]]&lt;=5,"2-5",HR_Analytics[[#This Row],[Years At Company]]&lt;=10,"5-10",HR_Analytics[[#This Row],[Years At Company]]&lt;=20,"10-20",HR_Analytics[[#This Row],[Years At Company]]&lt;=40,"20-40")</f>
        <v>10-20</v>
      </c>
      <c r="AN1078" s="3">
        <v>9</v>
      </c>
      <c r="AO1078" s="3" t="str" cm="1">
        <f t="array" ref="AO1078">_xlfn.IFS(HR_Analytics[[#This Row],[Years In Current Role]]&lt;=2,"0-2",HR_Analytics[[#This Row],[Years In Current Role]]&lt;=5,"2-5",HR_Analytics[[#This Row],[Years In Current Role]]&lt;=10,"5-10",HR_Analytics[[#This Row],[Years In Current Role]]&lt;=15,"10-15",HR_Analytics[[#This Row],[Years In Current Role]]&gt;15,"Above 15")</f>
        <v>5-10</v>
      </c>
      <c r="AP1078" s="3">
        <v>1</v>
      </c>
      <c r="AQ1078" s="14" t="str" cm="1">
        <f t="array" ref="AQ1078">_xlfn.IFS(HR_Analytics[[#This Row],[Years Since Last Promotion]]&lt;=2,"0-2",HR_Analytics[[#This Row],[Years Since Last Promotion]]&lt;=5,"2-5",HR_Analytics[[#This Row],[Years Since Last Promotion]]&lt;=10,"5-10",HR_Analytics[[#This Row],[Years Since Last Promotion]]&lt;=15,"10-15")</f>
        <v>0-2</v>
      </c>
      <c r="AR1078" s="14">
        <v>12</v>
      </c>
      <c r="AS1078" s="3" t="str" cm="1">
        <f t="array" ref="AS10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079" spans="1:45" x14ac:dyDescent="0.25">
      <c r="A1079" s="12">
        <v>29</v>
      </c>
      <c r="B1079" s="12" t="str" cm="1">
        <f t="array" ref="B1079">_xlfn.IFS(HR_Analytics[[#This Row],[Age]]&lt;=30,"Below 30",HR_Analytics[[#This Row],[Age]]&lt;=40,"30-40",HR_Analytics[[#This Row],[Age]]&lt;=60,"40-60")</f>
        <v>Below 30</v>
      </c>
      <c r="C1079" s="9" t="s">
        <v>10</v>
      </c>
      <c r="D1079" s="9" t="s">
        <v>11</v>
      </c>
      <c r="E1079" s="9" t="s">
        <v>19</v>
      </c>
      <c r="F1079" s="3">
        <v>1</v>
      </c>
      <c r="G1079" s="3" t="str" cm="1">
        <f t="array" ref="G1079">_xlfn.IFS(HR_Analytics[[#This Row],[Distance From Home]]&lt;=5,"1-5",HR_Analytics[[#This Row],[Distance From Home]]&lt;=10,"5-10",HR_Analytics[[#This Row],[Distance From Home]]&lt;=15,"10-15",HR_Analytics[[#This Row],[Distance From Home]]&lt;=20,"15-20",HR_Analytics[[#This Row],[Distance From Home]]&gt;20,"Above 20")</f>
        <v>1-5</v>
      </c>
      <c r="H1079" s="3">
        <v>4</v>
      </c>
      <c r="I1079" s="9" t="str">
        <f>VLOOKUP(H1079,Mapping!$J$2:$K$6,2,0)</f>
        <v>Masters</v>
      </c>
      <c r="J1079" s="9" t="s">
        <v>34</v>
      </c>
      <c r="K1079" s="3">
        <v>1522</v>
      </c>
      <c r="L1079" s="3">
        <v>1</v>
      </c>
      <c r="M1079" s="9" t="str">
        <f>VLOOKUP(L1079,Mapping!$A$2:$B$5,2,0)</f>
        <v>Very Dissatisfied</v>
      </c>
      <c r="N1079" s="9" t="s">
        <v>20</v>
      </c>
      <c r="O1079" s="3">
        <v>2</v>
      </c>
      <c r="P1079" s="9" t="str">
        <f>VLOOKUP(O1079,Mapping!$A$9:$B$12,2,0)</f>
        <v>Medium</v>
      </c>
      <c r="Q1079" s="3">
        <v>1</v>
      </c>
      <c r="R1079" s="9" t="str">
        <f>VLOOKUP(Q1079,Mapping!$A$16:$B$20,2,0)</f>
        <v>Entry Level</v>
      </c>
      <c r="S1079" s="9" t="s">
        <v>21</v>
      </c>
      <c r="T1079" s="3">
        <v>1</v>
      </c>
      <c r="U1079" s="9" t="str">
        <f>VLOOKUP(T1079,Mapping!$E$9:$F$12,2,0)</f>
        <v>Very Dissatisfied</v>
      </c>
      <c r="V1079" s="9" t="s">
        <v>16</v>
      </c>
      <c r="W1079" s="5">
        <v>2362</v>
      </c>
      <c r="X1079" s="3">
        <v>6</v>
      </c>
      <c r="Y1079" s="9" t="s">
        <v>17</v>
      </c>
      <c r="Z1079" s="4">
        <v>13</v>
      </c>
      <c r="AA1079" s="24">
        <f>HR_Analytics[[#This Row],[Salary Hike]]/100</f>
        <v>0.13</v>
      </c>
      <c r="AB1079" s="3">
        <v>3</v>
      </c>
      <c r="AC1079" s="9" t="str">
        <f>VLOOKUP(AB1079,Mapping!$E$2:$F$3,2,0)</f>
        <v>Excellent</v>
      </c>
      <c r="AD1079" s="3">
        <v>3</v>
      </c>
      <c r="AE1079" s="9" t="str">
        <f>VLOOKUP(AD1079,Mapping!$E$16:$F$19,2,0)</f>
        <v>Neutral</v>
      </c>
      <c r="AF1079" s="3">
        <v>0</v>
      </c>
      <c r="AG1079" s="3">
        <v>11</v>
      </c>
      <c r="AH1079" s="3" t="str" cm="1">
        <f t="array" ref="AH1079">_xlfn.IFS(HR_Analytics[[#This Row],[Total Working Years]]&lt;=2,"0-2",HR_Analytics[[#This Row],[Total Working Years]]&lt;=5,"2-5",HR_Analytics[[#This Row],[Total Working Years]]&lt;=10,"5-10",HR_Analytics[[#This Row],[Total Working Years]]&lt;=20,"10-20",HR_Analytics[[#This Row],[Total Working Years]]&lt;=40,"20-40")</f>
        <v>10-20</v>
      </c>
      <c r="AI1079" s="3">
        <v>2</v>
      </c>
      <c r="AJ1079" s="3">
        <v>1</v>
      </c>
      <c r="AK1079" s="9" t="str">
        <f>VLOOKUP(AJ1079,Mapping!$J$10:$K$13,2,0)</f>
        <v>Bad</v>
      </c>
      <c r="AL1079" s="3">
        <v>9</v>
      </c>
      <c r="AM1079" s="3" t="str" cm="1">
        <f t="array" ref="AM1079">_xlfn.IFS(HR_Analytics[[#This Row],[Years At Company]]&lt;=2,"0-2",HR_Analytics[[#This Row],[Years At Company]]&lt;=5,"2-5",HR_Analytics[[#This Row],[Years At Company]]&lt;=10,"5-10",HR_Analytics[[#This Row],[Years At Company]]&lt;=20,"10-20",HR_Analytics[[#This Row],[Years At Company]]&lt;=40,"20-40")</f>
        <v>5-10</v>
      </c>
      <c r="AN1079" s="3">
        <v>7</v>
      </c>
      <c r="AO1079" s="3" t="str" cm="1">
        <f t="array" ref="AO1079">_xlfn.IFS(HR_Analytics[[#This Row],[Years In Current Role]]&lt;=2,"0-2",HR_Analytics[[#This Row],[Years In Current Role]]&lt;=5,"2-5",HR_Analytics[[#This Row],[Years In Current Role]]&lt;=10,"5-10",HR_Analytics[[#This Row],[Years In Current Role]]&lt;=15,"10-15",HR_Analytics[[#This Row],[Years In Current Role]]&gt;15,"Above 15")</f>
        <v>5-10</v>
      </c>
      <c r="AP1079" s="3">
        <v>0</v>
      </c>
      <c r="AQ1079" s="14" t="str" cm="1">
        <f t="array" ref="AQ1079">_xlfn.IFS(HR_Analytics[[#This Row],[Years Since Last Promotion]]&lt;=2,"0-2",HR_Analytics[[#This Row],[Years Since Last Promotion]]&lt;=5,"2-5",HR_Analytics[[#This Row],[Years Since Last Promotion]]&lt;=10,"5-10",HR_Analytics[[#This Row],[Years Since Last Promotion]]&lt;=15,"10-15")</f>
        <v>0-2</v>
      </c>
      <c r="AR1079" s="14">
        <v>7</v>
      </c>
      <c r="AS1079" s="3" t="str" cm="1">
        <f t="array" ref="AS10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80" spans="1:45" x14ac:dyDescent="0.25">
      <c r="A1080" s="12">
        <v>44</v>
      </c>
      <c r="B1080" s="12" t="str" cm="1">
        <f t="array" ref="B1080">_xlfn.IFS(HR_Analytics[[#This Row],[Age]]&lt;=30,"Below 30",HR_Analytics[[#This Row],[Age]]&lt;=40,"30-40",HR_Analytics[[#This Row],[Age]]&lt;=60,"40-60")</f>
        <v>40-60</v>
      </c>
      <c r="C1080" s="9" t="s">
        <v>17</v>
      </c>
      <c r="D1080" s="9" t="s">
        <v>11</v>
      </c>
      <c r="E1080" s="9" t="s">
        <v>19</v>
      </c>
      <c r="F1080" s="3">
        <v>28</v>
      </c>
      <c r="G1080" s="3" t="str" cm="1">
        <f t="array" ref="G1080">_xlfn.IFS(HR_Analytics[[#This Row],[Distance From Home]]&lt;=5,"1-5",HR_Analytics[[#This Row],[Distance From Home]]&lt;=10,"5-10",HR_Analytics[[#This Row],[Distance From Home]]&lt;=15,"10-15",HR_Analytics[[#This Row],[Distance From Home]]&lt;=20,"15-20",HR_Analytics[[#This Row],[Distance From Home]]&gt;20,"Above 20")</f>
        <v>Above 20</v>
      </c>
      <c r="H1080" s="3">
        <v>3</v>
      </c>
      <c r="I1080" s="9" t="str">
        <f>VLOOKUP(H1080,Mapping!$J$2:$K$6,2,0)</f>
        <v>Bachelors</v>
      </c>
      <c r="J1080" s="9" t="s">
        <v>13</v>
      </c>
      <c r="K1080" s="3">
        <v>1523</v>
      </c>
      <c r="L1080" s="3">
        <v>4</v>
      </c>
      <c r="M1080" s="9" t="str">
        <f>VLOOKUP(L1080,Mapping!$A$2:$B$5,2,0)</f>
        <v>Satisfied</v>
      </c>
      <c r="N1080" s="9" t="s">
        <v>20</v>
      </c>
      <c r="O1080" s="3">
        <v>3</v>
      </c>
      <c r="P1080" s="9" t="str">
        <f>VLOOKUP(O1080,Mapping!$A$9:$B$12,2,0)</f>
        <v>High</v>
      </c>
      <c r="Q1080" s="3">
        <v>4</v>
      </c>
      <c r="R1080" s="9" t="str">
        <f>VLOOKUP(Q1080,Mapping!$A$16:$B$20,2,0)</f>
        <v>Senior</v>
      </c>
      <c r="S1080" s="9" t="s">
        <v>32</v>
      </c>
      <c r="T1080" s="3">
        <v>1</v>
      </c>
      <c r="U1080" s="9" t="str">
        <f>VLOOKUP(T1080,Mapping!$E$9:$F$12,2,0)</f>
        <v>Very Dissatisfied</v>
      </c>
      <c r="V1080" s="9" t="s">
        <v>22</v>
      </c>
      <c r="W1080" s="5">
        <v>16328</v>
      </c>
      <c r="X1080" s="3">
        <v>3</v>
      </c>
      <c r="Y1080" s="9" t="s">
        <v>17</v>
      </c>
      <c r="Z1080" s="4">
        <v>13</v>
      </c>
      <c r="AA1080" s="24">
        <f>HR_Analytics[[#This Row],[Salary Hike]]/100</f>
        <v>0.13</v>
      </c>
      <c r="AB1080" s="3">
        <v>3</v>
      </c>
      <c r="AC1080" s="9" t="str">
        <f>VLOOKUP(AB1080,Mapping!$E$2:$F$3,2,0)</f>
        <v>Excellent</v>
      </c>
      <c r="AD1080" s="3">
        <v>3</v>
      </c>
      <c r="AE1080" s="9" t="str">
        <f>VLOOKUP(AD1080,Mapping!$E$16:$F$19,2,0)</f>
        <v>Neutral</v>
      </c>
      <c r="AF1080" s="3">
        <v>1</v>
      </c>
      <c r="AG1080" s="3">
        <v>24</v>
      </c>
      <c r="AH1080" s="3" t="str" cm="1">
        <f t="array" ref="AH1080">_xlfn.IFS(HR_Analytics[[#This Row],[Total Working Years]]&lt;=2,"0-2",HR_Analytics[[#This Row],[Total Working Years]]&lt;=5,"2-5",HR_Analytics[[#This Row],[Total Working Years]]&lt;=10,"5-10",HR_Analytics[[#This Row],[Total Working Years]]&lt;=20,"10-20",HR_Analytics[[#This Row],[Total Working Years]]&lt;=40,"20-40")</f>
        <v>20-40</v>
      </c>
      <c r="AI1080" s="3">
        <v>1</v>
      </c>
      <c r="AJ1080" s="3">
        <v>4</v>
      </c>
      <c r="AK1080" s="9" t="str">
        <f>VLOOKUP(AJ1080,Mapping!$J$10:$K$13,2,0)</f>
        <v>Best</v>
      </c>
      <c r="AL1080" s="3">
        <v>20</v>
      </c>
      <c r="AM1080" s="3" t="str" cm="1">
        <f t="array" ref="AM1080">_xlfn.IFS(HR_Analytics[[#This Row],[Years At Company]]&lt;=2,"0-2",HR_Analytics[[#This Row],[Years At Company]]&lt;=5,"2-5",HR_Analytics[[#This Row],[Years At Company]]&lt;=10,"5-10",HR_Analytics[[#This Row],[Years At Company]]&lt;=20,"10-20",HR_Analytics[[#This Row],[Years At Company]]&lt;=40,"20-40")</f>
        <v>10-20</v>
      </c>
      <c r="AN1080" s="3">
        <v>6</v>
      </c>
      <c r="AO1080" s="3" t="str" cm="1">
        <f t="array" ref="AO1080">_xlfn.IFS(HR_Analytics[[#This Row],[Years In Current Role]]&lt;=2,"0-2",HR_Analytics[[#This Row],[Years In Current Role]]&lt;=5,"2-5",HR_Analytics[[#This Row],[Years In Current Role]]&lt;=10,"5-10",HR_Analytics[[#This Row],[Years In Current Role]]&lt;=15,"10-15",HR_Analytics[[#This Row],[Years In Current Role]]&gt;15,"Above 15")</f>
        <v>5-10</v>
      </c>
      <c r="AP1080" s="3">
        <v>14</v>
      </c>
      <c r="AQ1080" s="14" t="str" cm="1">
        <f t="array" ref="AQ1080">_xlfn.IFS(HR_Analytics[[#This Row],[Years Since Last Promotion]]&lt;=2,"0-2",HR_Analytics[[#This Row],[Years Since Last Promotion]]&lt;=5,"2-5",HR_Analytics[[#This Row],[Years Since Last Promotion]]&lt;=10,"5-10",HR_Analytics[[#This Row],[Years Since Last Promotion]]&lt;=15,"10-15")</f>
        <v>10-15</v>
      </c>
      <c r="AR1080" s="14">
        <v>17</v>
      </c>
      <c r="AS1080" s="3" t="str" cm="1">
        <f t="array" ref="AS10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Above 15</v>
      </c>
    </row>
    <row r="1081" spans="1:45" x14ac:dyDescent="0.25">
      <c r="A1081" s="12">
        <v>39</v>
      </c>
      <c r="B1081" s="12" t="str" cm="1">
        <f t="array" ref="B1081">_xlfn.IFS(HR_Analytics[[#This Row],[Age]]&lt;=30,"Below 30",HR_Analytics[[#This Row],[Age]]&lt;=40,"30-40",HR_Analytics[[#This Row],[Age]]&lt;=60,"40-60")</f>
        <v>30-40</v>
      </c>
      <c r="C1081" s="9" t="s">
        <v>17</v>
      </c>
      <c r="D1081" s="9" t="s">
        <v>11</v>
      </c>
      <c r="E1081" s="9" t="s">
        <v>19</v>
      </c>
      <c r="F1081" s="3">
        <v>6</v>
      </c>
      <c r="G1081" s="3" t="str" cm="1">
        <f t="array" ref="G1081">_xlfn.IFS(HR_Analytics[[#This Row],[Distance From Home]]&lt;=5,"1-5",HR_Analytics[[#This Row],[Distance From Home]]&lt;=10,"5-10",HR_Analytics[[#This Row],[Distance From Home]]&lt;=15,"10-15",HR_Analytics[[#This Row],[Distance From Home]]&lt;=20,"15-20",HR_Analytics[[#This Row],[Distance From Home]]&gt;20,"Above 20")</f>
        <v>5-10</v>
      </c>
      <c r="H1081" s="3">
        <v>3</v>
      </c>
      <c r="I1081" s="9" t="str">
        <f>VLOOKUP(H1081,Mapping!$J$2:$K$6,2,0)</f>
        <v>Bachelors</v>
      </c>
      <c r="J1081" s="9" t="s">
        <v>13</v>
      </c>
      <c r="K1081" s="3">
        <v>1525</v>
      </c>
      <c r="L1081" s="3">
        <v>2</v>
      </c>
      <c r="M1081" s="9" t="str">
        <f>VLOOKUP(L1081,Mapping!$A$2:$B$5,2,0)</f>
        <v>Dissatisfied</v>
      </c>
      <c r="N1081" s="9" t="s">
        <v>14</v>
      </c>
      <c r="O1081" s="3">
        <v>3</v>
      </c>
      <c r="P1081" s="9" t="str">
        <f>VLOOKUP(O1081,Mapping!$A$9:$B$12,2,0)</f>
        <v>High</v>
      </c>
      <c r="Q1081" s="3">
        <v>3</v>
      </c>
      <c r="R1081" s="9" t="str">
        <f>VLOOKUP(Q1081,Mapping!$A$16:$B$20,2,0)</f>
        <v>Mid Level</v>
      </c>
      <c r="S1081" s="9" t="s">
        <v>27</v>
      </c>
      <c r="T1081" s="3">
        <v>2</v>
      </c>
      <c r="U1081" s="9" t="str">
        <f>VLOOKUP(T1081,Mapping!$E$9:$F$12,2,0)</f>
        <v>Dissatisfied</v>
      </c>
      <c r="V1081" s="9" t="s">
        <v>16</v>
      </c>
      <c r="W1081" s="5">
        <v>8376</v>
      </c>
      <c r="X1081" s="3">
        <v>4</v>
      </c>
      <c r="Y1081" s="9" t="s">
        <v>17</v>
      </c>
      <c r="Z1081" s="4">
        <v>18</v>
      </c>
      <c r="AA1081" s="24">
        <f>HR_Analytics[[#This Row],[Salary Hike]]/100</f>
        <v>0.18</v>
      </c>
      <c r="AB1081" s="3">
        <v>3</v>
      </c>
      <c r="AC1081" s="9" t="str">
        <f>VLOOKUP(AB1081,Mapping!$E$2:$F$3,2,0)</f>
        <v>Excellent</v>
      </c>
      <c r="AD1081" s="3">
        <v>4</v>
      </c>
      <c r="AE1081" s="9" t="str">
        <f>VLOOKUP(AD1081,Mapping!$E$16:$F$19,2,0)</f>
        <v>Satisfied</v>
      </c>
      <c r="AF1081" s="3">
        <v>0</v>
      </c>
      <c r="AG1081" s="3">
        <v>9</v>
      </c>
      <c r="AH1081" s="3" t="str" cm="1">
        <f t="array" ref="AH1081">_xlfn.IFS(HR_Analytics[[#This Row],[Total Working Years]]&lt;=2,"0-2",HR_Analytics[[#This Row],[Total Working Years]]&lt;=5,"2-5",HR_Analytics[[#This Row],[Total Working Years]]&lt;=10,"5-10",HR_Analytics[[#This Row],[Total Working Years]]&lt;=20,"10-20",HR_Analytics[[#This Row],[Total Working Years]]&lt;=40,"20-40")</f>
        <v>5-10</v>
      </c>
      <c r="AI1081" s="3">
        <v>3</v>
      </c>
      <c r="AJ1081" s="3">
        <v>3</v>
      </c>
      <c r="AK1081" s="9" t="str">
        <f>VLOOKUP(AJ1081,Mapping!$J$10:$K$13,2,0)</f>
        <v>Better</v>
      </c>
      <c r="AL1081" s="3">
        <v>2</v>
      </c>
      <c r="AM1081" s="3" t="str" cm="1">
        <f t="array" ref="AM1081">_xlfn.IFS(HR_Analytics[[#This Row],[Years At Company]]&lt;=2,"0-2",HR_Analytics[[#This Row],[Years At Company]]&lt;=5,"2-5",HR_Analytics[[#This Row],[Years At Company]]&lt;=10,"5-10",HR_Analytics[[#This Row],[Years At Company]]&lt;=20,"10-20",HR_Analytics[[#This Row],[Years At Company]]&lt;=40,"20-40")</f>
        <v>0-2</v>
      </c>
      <c r="AN1081" s="3">
        <v>0</v>
      </c>
      <c r="AO1081" s="3" t="str" cm="1">
        <f t="array" ref="AO1081">_xlfn.IFS(HR_Analytics[[#This Row],[Years In Current Role]]&lt;=2,"0-2",HR_Analytics[[#This Row],[Years In Current Role]]&lt;=5,"2-5",HR_Analytics[[#This Row],[Years In Current Role]]&lt;=10,"5-10",HR_Analytics[[#This Row],[Years In Current Role]]&lt;=15,"10-15",HR_Analytics[[#This Row],[Years In Current Role]]&gt;15,"Above 15")</f>
        <v>0-2</v>
      </c>
      <c r="AP1081" s="3">
        <v>2</v>
      </c>
      <c r="AQ1081" s="14" t="str" cm="1">
        <f t="array" ref="AQ1081">_xlfn.IFS(HR_Analytics[[#This Row],[Years Since Last Promotion]]&lt;=2,"0-2",HR_Analytics[[#This Row],[Years Since Last Promotion]]&lt;=5,"2-5",HR_Analytics[[#This Row],[Years Since Last Promotion]]&lt;=10,"5-10",HR_Analytics[[#This Row],[Years Since Last Promotion]]&lt;=15,"10-15")</f>
        <v>0-2</v>
      </c>
      <c r="AR1081" s="14">
        <v>2</v>
      </c>
      <c r="AS1081" s="3" t="str" cm="1">
        <f t="array" ref="AS10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82" spans="1:45" x14ac:dyDescent="0.25">
      <c r="A1082" s="12">
        <v>46</v>
      </c>
      <c r="B1082" s="12" t="str" cm="1">
        <f t="array" ref="B1082">_xlfn.IFS(HR_Analytics[[#This Row],[Age]]&lt;=30,"Below 30",HR_Analytics[[#This Row],[Age]]&lt;=40,"30-40",HR_Analytics[[#This Row],[Age]]&lt;=60,"40-60")</f>
        <v>40-60</v>
      </c>
      <c r="C1082" s="9" t="s">
        <v>17</v>
      </c>
      <c r="D1082" s="9" t="s">
        <v>11</v>
      </c>
      <c r="E1082" s="9" t="s">
        <v>12</v>
      </c>
      <c r="F1082" s="3">
        <v>3</v>
      </c>
      <c r="G1082" s="3" t="str" cm="1">
        <f t="array" ref="G1082">_xlfn.IFS(HR_Analytics[[#This Row],[Distance From Home]]&lt;=5,"1-5",HR_Analytics[[#This Row],[Distance From Home]]&lt;=10,"5-10",HR_Analytics[[#This Row],[Distance From Home]]&lt;=15,"10-15",HR_Analytics[[#This Row],[Distance From Home]]&lt;=20,"15-20",HR_Analytics[[#This Row],[Distance From Home]]&gt;20,"Above 20")</f>
        <v>1-5</v>
      </c>
      <c r="H1082" s="3">
        <v>3</v>
      </c>
      <c r="I1082" s="9" t="str">
        <f>VLOOKUP(H1082,Mapping!$J$2:$K$6,2,0)</f>
        <v>Bachelors</v>
      </c>
      <c r="J1082" s="9" t="s">
        <v>13</v>
      </c>
      <c r="K1082" s="3">
        <v>1527</v>
      </c>
      <c r="L1082" s="3">
        <v>3</v>
      </c>
      <c r="M1082" s="9" t="str">
        <f>VLOOKUP(L1082,Mapping!$A$2:$B$5,2,0)</f>
        <v>Neutral</v>
      </c>
      <c r="N1082" s="9" t="s">
        <v>14</v>
      </c>
      <c r="O1082" s="3">
        <v>3</v>
      </c>
      <c r="P1082" s="9" t="str">
        <f>VLOOKUP(O1082,Mapping!$A$9:$B$12,2,0)</f>
        <v>High</v>
      </c>
      <c r="Q1082" s="3">
        <v>4</v>
      </c>
      <c r="R1082" s="9" t="str">
        <f>VLOOKUP(Q1082,Mapping!$A$16:$B$20,2,0)</f>
        <v>Senior</v>
      </c>
      <c r="S1082" s="9" t="s">
        <v>30</v>
      </c>
      <c r="T1082" s="3">
        <v>2</v>
      </c>
      <c r="U1082" s="9" t="str">
        <f>VLOOKUP(T1082,Mapping!$E$9:$F$12,2,0)</f>
        <v>Dissatisfied</v>
      </c>
      <c r="V1082" s="9" t="s">
        <v>22</v>
      </c>
      <c r="W1082" s="5">
        <v>16606</v>
      </c>
      <c r="X1082" s="3">
        <v>8</v>
      </c>
      <c r="Y1082" s="9" t="s">
        <v>17</v>
      </c>
      <c r="Z1082" s="4">
        <v>12</v>
      </c>
      <c r="AA1082" s="24">
        <f>HR_Analytics[[#This Row],[Salary Hike]]/100</f>
        <v>0.12</v>
      </c>
      <c r="AB1082" s="3">
        <v>3</v>
      </c>
      <c r="AC1082" s="9" t="str">
        <f>VLOOKUP(AB1082,Mapping!$E$2:$F$3,2,0)</f>
        <v>Excellent</v>
      </c>
      <c r="AD1082" s="3">
        <v>4</v>
      </c>
      <c r="AE1082" s="9" t="str">
        <f>VLOOKUP(AD1082,Mapping!$E$16:$F$19,2,0)</f>
        <v>Satisfied</v>
      </c>
      <c r="AF1082" s="3">
        <v>1</v>
      </c>
      <c r="AG1082" s="3">
        <v>23</v>
      </c>
      <c r="AH1082" s="3" t="str" cm="1">
        <f t="array" ref="AH1082">_xlfn.IFS(HR_Analytics[[#This Row],[Total Working Years]]&lt;=2,"0-2",HR_Analytics[[#This Row],[Total Working Years]]&lt;=5,"2-5",HR_Analytics[[#This Row],[Total Working Years]]&lt;=10,"5-10",HR_Analytics[[#This Row],[Total Working Years]]&lt;=20,"10-20",HR_Analytics[[#This Row],[Total Working Years]]&lt;=40,"20-40")</f>
        <v>20-40</v>
      </c>
      <c r="AI1082" s="3">
        <v>2</v>
      </c>
      <c r="AJ1082" s="3">
        <v>4</v>
      </c>
      <c r="AK1082" s="9" t="str">
        <f>VLOOKUP(AJ1082,Mapping!$J$10:$K$13,2,0)</f>
        <v>Best</v>
      </c>
      <c r="AL1082" s="3">
        <v>13</v>
      </c>
      <c r="AM1082" s="3" t="str" cm="1">
        <f t="array" ref="AM1082">_xlfn.IFS(HR_Analytics[[#This Row],[Years At Company]]&lt;=2,"0-2",HR_Analytics[[#This Row],[Years At Company]]&lt;=5,"2-5",HR_Analytics[[#This Row],[Years At Company]]&lt;=10,"5-10",HR_Analytics[[#This Row],[Years At Company]]&lt;=20,"10-20",HR_Analytics[[#This Row],[Years At Company]]&lt;=40,"20-40")</f>
        <v>10-20</v>
      </c>
      <c r="AN1082" s="3">
        <v>12</v>
      </c>
      <c r="AO1082" s="3" t="str" cm="1">
        <f t="array" ref="AO1082">_xlfn.IFS(HR_Analytics[[#This Row],[Years In Current Role]]&lt;=2,"0-2",HR_Analytics[[#This Row],[Years In Current Role]]&lt;=5,"2-5",HR_Analytics[[#This Row],[Years In Current Role]]&lt;=10,"5-10",HR_Analytics[[#This Row],[Years In Current Role]]&lt;=15,"10-15",HR_Analytics[[#This Row],[Years In Current Role]]&gt;15,"Above 15")</f>
        <v>10-15</v>
      </c>
      <c r="AP1082" s="3">
        <v>5</v>
      </c>
      <c r="AQ1082" s="14" t="str" cm="1">
        <f t="array" ref="AQ1082">_xlfn.IFS(HR_Analytics[[#This Row],[Years Since Last Promotion]]&lt;=2,"0-2",HR_Analytics[[#This Row],[Years Since Last Promotion]]&lt;=5,"2-5",HR_Analytics[[#This Row],[Years Since Last Promotion]]&lt;=10,"5-10",HR_Analytics[[#This Row],[Years Since Last Promotion]]&lt;=15,"10-15")</f>
        <v>2-5</v>
      </c>
      <c r="AR1082" s="14">
        <v>1</v>
      </c>
      <c r="AS1082" s="3" t="str" cm="1">
        <f t="array" ref="AS10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83" spans="1:45" x14ac:dyDescent="0.25">
      <c r="A1083" s="12">
        <v>35</v>
      </c>
      <c r="B1083" s="12" t="str" cm="1">
        <f t="array" ref="B1083">_xlfn.IFS(HR_Analytics[[#This Row],[Age]]&lt;=30,"Below 30",HR_Analytics[[#This Row],[Age]]&lt;=40,"30-40",HR_Analytics[[#This Row],[Age]]&lt;=60,"40-60")</f>
        <v>30-40</v>
      </c>
      <c r="C1083" s="9" t="s">
        <v>17</v>
      </c>
      <c r="D1083" s="9" t="s">
        <v>11</v>
      </c>
      <c r="E1083" s="9" t="s">
        <v>19</v>
      </c>
      <c r="F1083" s="3">
        <v>16</v>
      </c>
      <c r="G1083" s="3" t="str" cm="1">
        <f t="array" ref="G1083">_xlfn.IFS(HR_Analytics[[#This Row],[Distance From Home]]&lt;=5,"1-5",HR_Analytics[[#This Row],[Distance From Home]]&lt;=10,"5-10",HR_Analytics[[#This Row],[Distance From Home]]&lt;=15,"10-15",HR_Analytics[[#This Row],[Distance From Home]]&lt;=20,"15-20",HR_Analytics[[#This Row],[Distance From Home]]&gt;20,"Above 20")</f>
        <v>15-20</v>
      </c>
      <c r="H1083" s="3">
        <v>3</v>
      </c>
      <c r="I1083" s="9" t="str">
        <f>VLOOKUP(H1083,Mapping!$J$2:$K$6,2,0)</f>
        <v>Bachelors</v>
      </c>
      <c r="J1083" s="9" t="s">
        <v>13</v>
      </c>
      <c r="K1083" s="3">
        <v>1529</v>
      </c>
      <c r="L1083" s="3">
        <v>4</v>
      </c>
      <c r="M1083" s="9" t="str">
        <f>VLOOKUP(L1083,Mapping!$A$2:$B$5,2,0)</f>
        <v>Satisfied</v>
      </c>
      <c r="N1083" s="9" t="s">
        <v>14</v>
      </c>
      <c r="O1083" s="3">
        <v>2</v>
      </c>
      <c r="P1083" s="9" t="str">
        <f>VLOOKUP(O1083,Mapping!$A$9:$B$12,2,0)</f>
        <v>Medium</v>
      </c>
      <c r="Q1083" s="3">
        <v>3</v>
      </c>
      <c r="R1083" s="9" t="str">
        <f>VLOOKUP(Q1083,Mapping!$A$16:$B$20,2,0)</f>
        <v>Mid Level</v>
      </c>
      <c r="S1083" s="9" t="s">
        <v>28</v>
      </c>
      <c r="T1083" s="3">
        <v>2</v>
      </c>
      <c r="U1083" s="9" t="str">
        <f>VLOOKUP(T1083,Mapping!$E$9:$F$12,2,0)</f>
        <v>Dissatisfied</v>
      </c>
      <c r="V1083" s="9" t="s">
        <v>16</v>
      </c>
      <c r="W1083" s="5">
        <v>8606</v>
      </c>
      <c r="X1083" s="3">
        <v>1</v>
      </c>
      <c r="Y1083" s="9" t="s">
        <v>17</v>
      </c>
      <c r="Z1083" s="4">
        <v>19</v>
      </c>
      <c r="AA1083" s="24">
        <f>HR_Analytics[[#This Row],[Salary Hike]]/100</f>
        <v>0.19</v>
      </c>
      <c r="AB1083" s="3">
        <v>3</v>
      </c>
      <c r="AC1083" s="9" t="str">
        <f>VLOOKUP(AB1083,Mapping!$E$2:$F$3,2,0)</f>
        <v>Excellent</v>
      </c>
      <c r="AD1083" s="3">
        <v>4</v>
      </c>
      <c r="AE1083" s="9" t="str">
        <f>VLOOKUP(AD1083,Mapping!$E$16:$F$19,2,0)</f>
        <v>Satisfied</v>
      </c>
      <c r="AF1083" s="3">
        <v>0</v>
      </c>
      <c r="AG1083" s="3">
        <v>11</v>
      </c>
      <c r="AH1083" s="3" t="str" cm="1">
        <f t="array" ref="AH1083">_xlfn.IFS(HR_Analytics[[#This Row],[Total Working Years]]&lt;=2,"0-2",HR_Analytics[[#This Row],[Total Working Years]]&lt;=5,"2-5",HR_Analytics[[#This Row],[Total Working Years]]&lt;=10,"5-10",HR_Analytics[[#This Row],[Total Working Years]]&lt;=20,"10-20",HR_Analytics[[#This Row],[Total Working Years]]&lt;=40,"20-40")</f>
        <v>10-20</v>
      </c>
      <c r="AI1083" s="3">
        <v>3</v>
      </c>
      <c r="AJ1083" s="3">
        <v>1</v>
      </c>
      <c r="AK1083" s="9" t="str">
        <f>VLOOKUP(AJ1083,Mapping!$J$10:$K$13,2,0)</f>
        <v>Bad</v>
      </c>
      <c r="AL1083" s="3">
        <v>11</v>
      </c>
      <c r="AM1083" s="3" t="str" cm="1">
        <f t="array" ref="AM1083">_xlfn.IFS(HR_Analytics[[#This Row],[Years At Company]]&lt;=2,"0-2",HR_Analytics[[#This Row],[Years At Company]]&lt;=5,"2-5",HR_Analytics[[#This Row],[Years At Company]]&lt;=10,"5-10",HR_Analytics[[#This Row],[Years At Company]]&lt;=20,"10-20",HR_Analytics[[#This Row],[Years At Company]]&lt;=40,"20-40")</f>
        <v>10-20</v>
      </c>
      <c r="AN1083" s="3">
        <v>8</v>
      </c>
      <c r="AO1083" s="3" t="str" cm="1">
        <f t="array" ref="AO1083">_xlfn.IFS(HR_Analytics[[#This Row],[Years In Current Role]]&lt;=2,"0-2",HR_Analytics[[#This Row],[Years In Current Role]]&lt;=5,"2-5",HR_Analytics[[#This Row],[Years In Current Role]]&lt;=10,"5-10",HR_Analytics[[#This Row],[Years In Current Role]]&lt;=15,"10-15",HR_Analytics[[#This Row],[Years In Current Role]]&gt;15,"Above 15")</f>
        <v>5-10</v>
      </c>
      <c r="AP1083" s="3">
        <v>3</v>
      </c>
      <c r="AQ1083" s="14" t="str" cm="1">
        <f t="array" ref="AQ1083">_xlfn.IFS(HR_Analytics[[#This Row],[Years Since Last Promotion]]&lt;=2,"0-2",HR_Analytics[[#This Row],[Years Since Last Promotion]]&lt;=5,"2-5",HR_Analytics[[#This Row],[Years Since Last Promotion]]&lt;=10,"5-10",HR_Analytics[[#This Row],[Years Since Last Promotion]]&lt;=15,"10-15")</f>
        <v>2-5</v>
      </c>
      <c r="AR1083" s="14">
        <v>3</v>
      </c>
      <c r="AS1083" s="3" t="str" cm="1">
        <f t="array" ref="AS10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84" spans="1:45" x14ac:dyDescent="0.25">
      <c r="A1084" s="12">
        <v>23</v>
      </c>
      <c r="B1084" s="12" t="str" cm="1">
        <f t="array" ref="B1084">_xlfn.IFS(HR_Analytics[[#This Row],[Age]]&lt;=30,"Below 30",HR_Analytics[[#This Row],[Age]]&lt;=40,"30-40",HR_Analytics[[#This Row],[Age]]&lt;=60,"40-60")</f>
        <v>Below 30</v>
      </c>
      <c r="C1084" s="9" t="s">
        <v>17</v>
      </c>
      <c r="D1084" s="9" t="s">
        <v>11</v>
      </c>
      <c r="E1084" s="9" t="s">
        <v>19</v>
      </c>
      <c r="F1084" s="3">
        <v>20</v>
      </c>
      <c r="G1084" s="3" t="str" cm="1">
        <f t="array" ref="G1084">_xlfn.IFS(HR_Analytics[[#This Row],[Distance From Home]]&lt;=5,"1-5",HR_Analytics[[#This Row],[Distance From Home]]&lt;=10,"5-10",HR_Analytics[[#This Row],[Distance From Home]]&lt;=15,"10-15",HR_Analytics[[#This Row],[Distance From Home]]&lt;=20,"15-20",HR_Analytics[[#This Row],[Distance From Home]]&gt;20,"Above 20")</f>
        <v>15-20</v>
      </c>
      <c r="H1084" s="3">
        <v>1</v>
      </c>
      <c r="I1084" s="9" t="str">
        <f>VLOOKUP(H1084,Mapping!$J$2:$K$6,2,0)</f>
        <v>Below College</v>
      </c>
      <c r="J1084" s="9" t="s">
        <v>13</v>
      </c>
      <c r="K1084" s="3">
        <v>1533</v>
      </c>
      <c r="L1084" s="3">
        <v>1</v>
      </c>
      <c r="M1084" s="9" t="str">
        <f>VLOOKUP(L1084,Mapping!$A$2:$B$5,2,0)</f>
        <v>Very Dissatisfied</v>
      </c>
      <c r="N1084" s="9" t="s">
        <v>20</v>
      </c>
      <c r="O1084" s="3">
        <v>3</v>
      </c>
      <c r="P1084" s="9" t="str">
        <f>VLOOKUP(O1084,Mapping!$A$9:$B$12,2,0)</f>
        <v>High</v>
      </c>
      <c r="Q1084" s="3">
        <v>2</v>
      </c>
      <c r="R1084" s="9" t="str">
        <f>VLOOKUP(Q1084,Mapping!$A$16:$B$20,2,0)</f>
        <v>Junior</v>
      </c>
      <c r="S1084" s="9" t="s">
        <v>24</v>
      </c>
      <c r="T1084" s="3">
        <v>3</v>
      </c>
      <c r="U1084" s="9" t="str">
        <f>VLOOKUP(T1084,Mapping!$E$9:$F$12,2,0)</f>
        <v>Neutral</v>
      </c>
      <c r="V1084" s="9" t="s">
        <v>16</v>
      </c>
      <c r="W1084" s="5">
        <v>2272</v>
      </c>
      <c r="X1084" s="3">
        <v>0</v>
      </c>
      <c r="Y1084" s="9" t="s">
        <v>17</v>
      </c>
      <c r="Z1084" s="4">
        <v>14</v>
      </c>
      <c r="AA1084" s="24">
        <f>HR_Analytics[[#This Row],[Salary Hike]]/100</f>
        <v>0.14000000000000001</v>
      </c>
      <c r="AB1084" s="3">
        <v>3</v>
      </c>
      <c r="AC1084" s="9" t="str">
        <f>VLOOKUP(AB1084,Mapping!$E$2:$F$3,2,0)</f>
        <v>Excellent</v>
      </c>
      <c r="AD1084" s="3">
        <v>2</v>
      </c>
      <c r="AE1084" s="9" t="str">
        <f>VLOOKUP(AD1084,Mapping!$E$16:$F$19,2,0)</f>
        <v>Dissatisfied</v>
      </c>
      <c r="AF1084" s="3">
        <v>0</v>
      </c>
      <c r="AG1084" s="3">
        <v>5</v>
      </c>
      <c r="AH1084" s="3" t="str" cm="1">
        <f t="array" ref="AH1084">_xlfn.IFS(HR_Analytics[[#This Row],[Total Working Years]]&lt;=2,"0-2",HR_Analytics[[#This Row],[Total Working Years]]&lt;=5,"2-5",HR_Analytics[[#This Row],[Total Working Years]]&lt;=10,"5-10",HR_Analytics[[#This Row],[Total Working Years]]&lt;=20,"10-20",HR_Analytics[[#This Row],[Total Working Years]]&lt;=40,"20-40")</f>
        <v>2-5</v>
      </c>
      <c r="AI1084" s="3">
        <v>2</v>
      </c>
      <c r="AJ1084" s="3">
        <v>3</v>
      </c>
      <c r="AK1084" s="9" t="str">
        <f>VLOOKUP(AJ1084,Mapping!$J$10:$K$13,2,0)</f>
        <v>Better</v>
      </c>
      <c r="AL1084" s="3">
        <v>4</v>
      </c>
      <c r="AM1084" s="3" t="str" cm="1">
        <f t="array" ref="AM1084">_xlfn.IFS(HR_Analytics[[#This Row],[Years At Company]]&lt;=2,"0-2",HR_Analytics[[#This Row],[Years At Company]]&lt;=5,"2-5",HR_Analytics[[#This Row],[Years At Company]]&lt;=10,"5-10",HR_Analytics[[#This Row],[Years At Company]]&lt;=20,"10-20",HR_Analytics[[#This Row],[Years At Company]]&lt;=40,"20-40")</f>
        <v>2-5</v>
      </c>
      <c r="AN1084" s="3">
        <v>3</v>
      </c>
      <c r="AO1084" s="3" t="str" cm="1">
        <f t="array" ref="AO1084">_xlfn.IFS(HR_Analytics[[#This Row],[Years In Current Role]]&lt;=2,"0-2",HR_Analytics[[#This Row],[Years In Current Role]]&lt;=5,"2-5",HR_Analytics[[#This Row],[Years In Current Role]]&lt;=10,"5-10",HR_Analytics[[#This Row],[Years In Current Role]]&lt;=15,"10-15",HR_Analytics[[#This Row],[Years In Current Role]]&gt;15,"Above 15")</f>
        <v>2-5</v>
      </c>
      <c r="AP1084" s="3">
        <v>1</v>
      </c>
      <c r="AQ1084" s="14" t="str" cm="1">
        <f t="array" ref="AQ1084">_xlfn.IFS(HR_Analytics[[#This Row],[Years Since Last Promotion]]&lt;=2,"0-2",HR_Analytics[[#This Row],[Years Since Last Promotion]]&lt;=5,"2-5",HR_Analytics[[#This Row],[Years Since Last Promotion]]&lt;=10,"5-10",HR_Analytics[[#This Row],[Years Since Last Promotion]]&lt;=15,"10-15")</f>
        <v>0-2</v>
      </c>
      <c r="AR1084" s="14">
        <v>2</v>
      </c>
      <c r="AS1084" s="3" t="str" cm="1">
        <f t="array" ref="AS10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85" spans="1:45" x14ac:dyDescent="0.25">
      <c r="A1085" s="12">
        <v>40</v>
      </c>
      <c r="B1085" s="12" t="str" cm="1">
        <f t="array" ref="B1085">_xlfn.IFS(HR_Analytics[[#This Row],[Age]]&lt;=30,"Below 30",HR_Analytics[[#This Row],[Age]]&lt;=40,"30-40",HR_Analytics[[#This Row],[Age]]&lt;=60,"40-60")</f>
        <v>30-40</v>
      </c>
      <c r="C1085" s="9" t="s">
        <v>10</v>
      </c>
      <c r="D1085" s="9" t="s">
        <v>11</v>
      </c>
      <c r="E1085" s="9" t="s">
        <v>19</v>
      </c>
      <c r="F1085" s="3">
        <v>9</v>
      </c>
      <c r="G1085" s="3" t="str" cm="1">
        <f t="array" ref="G1085">_xlfn.IFS(HR_Analytics[[#This Row],[Distance From Home]]&lt;=5,"1-5",HR_Analytics[[#This Row],[Distance From Home]]&lt;=10,"5-10",HR_Analytics[[#This Row],[Distance From Home]]&lt;=15,"10-15",HR_Analytics[[#This Row],[Distance From Home]]&lt;=20,"15-20",HR_Analytics[[#This Row],[Distance From Home]]&gt;20,"Above 20")</f>
        <v>5-10</v>
      </c>
      <c r="H1085" s="3">
        <v>4</v>
      </c>
      <c r="I1085" s="9" t="str">
        <f>VLOOKUP(H1085,Mapping!$J$2:$K$6,2,0)</f>
        <v>Masters</v>
      </c>
      <c r="J1085" s="9" t="s">
        <v>13</v>
      </c>
      <c r="K1085" s="3">
        <v>1534</v>
      </c>
      <c r="L1085" s="3">
        <v>4</v>
      </c>
      <c r="M1085" s="9" t="str">
        <f>VLOOKUP(L1085,Mapping!$A$2:$B$5,2,0)</f>
        <v>Satisfied</v>
      </c>
      <c r="N1085" s="9" t="s">
        <v>20</v>
      </c>
      <c r="O1085" s="3">
        <v>3</v>
      </c>
      <c r="P1085" s="9" t="str">
        <f>VLOOKUP(O1085,Mapping!$A$9:$B$12,2,0)</f>
        <v>High</v>
      </c>
      <c r="Q1085" s="3">
        <v>1</v>
      </c>
      <c r="R1085" s="9" t="str">
        <f>VLOOKUP(Q1085,Mapping!$A$16:$B$20,2,0)</f>
        <v>Entry Level</v>
      </c>
      <c r="S1085" s="9" t="s">
        <v>24</v>
      </c>
      <c r="T1085" s="3">
        <v>1</v>
      </c>
      <c r="U1085" s="9" t="str">
        <f>VLOOKUP(T1085,Mapping!$E$9:$F$12,2,0)</f>
        <v>Very Dissatisfied</v>
      </c>
      <c r="V1085" s="9" t="s">
        <v>16</v>
      </c>
      <c r="W1085" s="5">
        <v>2018</v>
      </c>
      <c r="X1085" s="3">
        <v>3</v>
      </c>
      <c r="Y1085" s="9" t="s">
        <v>17</v>
      </c>
      <c r="Z1085" s="4">
        <v>14</v>
      </c>
      <c r="AA1085" s="24">
        <f>HR_Analytics[[#This Row],[Salary Hike]]/100</f>
        <v>0.14000000000000001</v>
      </c>
      <c r="AB1085" s="3">
        <v>3</v>
      </c>
      <c r="AC1085" s="9" t="str">
        <f>VLOOKUP(AB1085,Mapping!$E$2:$F$3,2,0)</f>
        <v>Excellent</v>
      </c>
      <c r="AD1085" s="3">
        <v>2</v>
      </c>
      <c r="AE1085" s="9" t="str">
        <f>VLOOKUP(AD1085,Mapping!$E$16:$F$19,2,0)</f>
        <v>Dissatisfied</v>
      </c>
      <c r="AF1085" s="3">
        <v>0</v>
      </c>
      <c r="AG1085" s="3">
        <v>15</v>
      </c>
      <c r="AH1085" s="3" t="str" cm="1">
        <f t="array" ref="AH1085">_xlfn.IFS(HR_Analytics[[#This Row],[Total Working Years]]&lt;=2,"0-2",HR_Analytics[[#This Row],[Total Working Years]]&lt;=5,"2-5",HR_Analytics[[#This Row],[Total Working Years]]&lt;=10,"5-10",HR_Analytics[[#This Row],[Total Working Years]]&lt;=20,"10-20",HR_Analytics[[#This Row],[Total Working Years]]&lt;=40,"20-40")</f>
        <v>10-20</v>
      </c>
      <c r="AI1085" s="3">
        <v>3</v>
      </c>
      <c r="AJ1085" s="3">
        <v>1</v>
      </c>
      <c r="AK1085" s="9" t="str">
        <f>VLOOKUP(AJ1085,Mapping!$J$10:$K$13,2,0)</f>
        <v>Bad</v>
      </c>
      <c r="AL1085" s="3">
        <v>5</v>
      </c>
      <c r="AM1085" s="3" t="str" cm="1">
        <f t="array" ref="AM1085">_xlfn.IFS(HR_Analytics[[#This Row],[Years At Company]]&lt;=2,"0-2",HR_Analytics[[#This Row],[Years At Company]]&lt;=5,"2-5",HR_Analytics[[#This Row],[Years At Company]]&lt;=10,"5-10",HR_Analytics[[#This Row],[Years At Company]]&lt;=20,"10-20",HR_Analytics[[#This Row],[Years At Company]]&lt;=40,"20-40")</f>
        <v>2-5</v>
      </c>
      <c r="AN1085" s="3">
        <v>4</v>
      </c>
      <c r="AO1085" s="3" t="str" cm="1">
        <f t="array" ref="AO1085">_xlfn.IFS(HR_Analytics[[#This Row],[Years In Current Role]]&lt;=2,"0-2",HR_Analytics[[#This Row],[Years In Current Role]]&lt;=5,"2-5",HR_Analytics[[#This Row],[Years In Current Role]]&lt;=10,"5-10",HR_Analytics[[#This Row],[Years In Current Role]]&lt;=15,"10-15",HR_Analytics[[#This Row],[Years In Current Role]]&gt;15,"Above 15")</f>
        <v>2-5</v>
      </c>
      <c r="AP1085" s="3">
        <v>1</v>
      </c>
      <c r="AQ1085" s="14" t="str" cm="1">
        <f t="array" ref="AQ1085">_xlfn.IFS(HR_Analytics[[#This Row],[Years Since Last Promotion]]&lt;=2,"0-2",HR_Analytics[[#This Row],[Years Since Last Promotion]]&lt;=5,"2-5",HR_Analytics[[#This Row],[Years Since Last Promotion]]&lt;=10,"5-10",HR_Analytics[[#This Row],[Years Since Last Promotion]]&lt;=15,"10-15")</f>
        <v>0-2</v>
      </c>
      <c r="AR1085" s="14">
        <v>0</v>
      </c>
      <c r="AS1085" s="3" t="str" cm="1">
        <f t="array" ref="AS10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86" spans="1:45" x14ac:dyDescent="0.25">
      <c r="A1086" s="12">
        <v>34</v>
      </c>
      <c r="B1086" s="12" t="str" cm="1">
        <f t="array" ref="B1086">_xlfn.IFS(HR_Analytics[[#This Row],[Age]]&lt;=30,"Below 30",HR_Analytics[[#This Row],[Age]]&lt;=40,"30-40",HR_Analytics[[#This Row],[Age]]&lt;=60,"40-60")</f>
        <v>30-40</v>
      </c>
      <c r="C1086" s="9" t="s">
        <v>17</v>
      </c>
      <c r="D1086" s="9" t="s">
        <v>11</v>
      </c>
      <c r="E1086" s="9" t="s">
        <v>12</v>
      </c>
      <c r="F1086" s="3">
        <v>1</v>
      </c>
      <c r="G1086" s="3" t="str" cm="1">
        <f t="array" ref="G1086">_xlfn.IFS(HR_Analytics[[#This Row],[Distance From Home]]&lt;=5,"1-5",HR_Analytics[[#This Row],[Distance From Home]]&lt;=10,"5-10",HR_Analytics[[#This Row],[Distance From Home]]&lt;=15,"10-15",HR_Analytics[[#This Row],[Distance From Home]]&lt;=20,"15-20",HR_Analytics[[#This Row],[Distance From Home]]&gt;20,"Above 20")</f>
        <v>1-5</v>
      </c>
      <c r="H1086" s="3">
        <v>3</v>
      </c>
      <c r="I1086" s="9" t="str">
        <f>VLOOKUP(H1086,Mapping!$J$2:$K$6,2,0)</f>
        <v>Bachelors</v>
      </c>
      <c r="J1086" s="9" t="s">
        <v>34</v>
      </c>
      <c r="K1086" s="3">
        <v>1535</v>
      </c>
      <c r="L1086" s="3">
        <v>4</v>
      </c>
      <c r="M1086" s="9" t="str">
        <f>VLOOKUP(L1086,Mapping!$A$2:$B$5,2,0)</f>
        <v>Satisfied</v>
      </c>
      <c r="N1086" s="9" t="s">
        <v>20</v>
      </c>
      <c r="O1086" s="3">
        <v>2</v>
      </c>
      <c r="P1086" s="9" t="str">
        <f>VLOOKUP(O1086,Mapping!$A$9:$B$12,2,0)</f>
        <v>Medium</v>
      </c>
      <c r="Q1086" s="3">
        <v>3</v>
      </c>
      <c r="R1086" s="9" t="str">
        <f>VLOOKUP(Q1086,Mapping!$A$16:$B$20,2,0)</f>
        <v>Mid Level</v>
      </c>
      <c r="S1086" s="9" t="s">
        <v>15</v>
      </c>
      <c r="T1086" s="3">
        <v>3</v>
      </c>
      <c r="U1086" s="9" t="str">
        <f>VLOOKUP(T1086,Mapping!$E$9:$F$12,2,0)</f>
        <v>Neutral</v>
      </c>
      <c r="V1086" s="9" t="s">
        <v>22</v>
      </c>
      <c r="W1086" s="5">
        <v>7083</v>
      </c>
      <c r="X1086" s="3">
        <v>1</v>
      </c>
      <c r="Y1086" s="9" t="s">
        <v>10</v>
      </c>
      <c r="Z1086" s="4">
        <v>14</v>
      </c>
      <c r="AA1086" s="24">
        <f>HR_Analytics[[#This Row],[Salary Hike]]/100</f>
        <v>0.14000000000000001</v>
      </c>
      <c r="AB1086" s="3">
        <v>3</v>
      </c>
      <c r="AC1086" s="9" t="str">
        <f>VLOOKUP(AB1086,Mapping!$E$2:$F$3,2,0)</f>
        <v>Excellent</v>
      </c>
      <c r="AD1086" s="3">
        <v>4</v>
      </c>
      <c r="AE1086" s="9" t="str">
        <f>VLOOKUP(AD1086,Mapping!$E$16:$F$19,2,0)</f>
        <v>Satisfied</v>
      </c>
      <c r="AF1086" s="3">
        <v>0</v>
      </c>
      <c r="AG1086" s="3">
        <v>10</v>
      </c>
      <c r="AH1086" s="3" t="str" cm="1">
        <f t="array" ref="AH1086">_xlfn.IFS(HR_Analytics[[#This Row],[Total Working Years]]&lt;=2,"0-2",HR_Analytics[[#This Row],[Total Working Years]]&lt;=5,"2-5",HR_Analytics[[#This Row],[Total Working Years]]&lt;=10,"5-10",HR_Analytics[[#This Row],[Total Working Years]]&lt;=20,"10-20",HR_Analytics[[#This Row],[Total Working Years]]&lt;=40,"20-40")</f>
        <v>5-10</v>
      </c>
      <c r="AI1086" s="3">
        <v>3</v>
      </c>
      <c r="AJ1086" s="3">
        <v>3</v>
      </c>
      <c r="AK1086" s="9" t="str">
        <f>VLOOKUP(AJ1086,Mapping!$J$10:$K$13,2,0)</f>
        <v>Better</v>
      </c>
      <c r="AL1086" s="3">
        <v>10</v>
      </c>
      <c r="AM1086" s="3" t="str" cm="1">
        <f t="array" ref="AM1086">_xlfn.IFS(HR_Analytics[[#This Row],[Years At Company]]&lt;=2,"0-2",HR_Analytics[[#This Row],[Years At Company]]&lt;=5,"2-5",HR_Analytics[[#This Row],[Years At Company]]&lt;=10,"5-10",HR_Analytics[[#This Row],[Years At Company]]&lt;=20,"10-20",HR_Analytics[[#This Row],[Years At Company]]&lt;=40,"20-40")</f>
        <v>5-10</v>
      </c>
      <c r="AN1086" s="3">
        <v>9</v>
      </c>
      <c r="AO1086" s="3" t="str" cm="1">
        <f t="array" ref="AO1086">_xlfn.IFS(HR_Analytics[[#This Row],[Years In Current Role]]&lt;=2,"0-2",HR_Analytics[[#This Row],[Years In Current Role]]&lt;=5,"2-5",HR_Analytics[[#This Row],[Years In Current Role]]&lt;=10,"5-10",HR_Analytics[[#This Row],[Years In Current Role]]&lt;=15,"10-15",HR_Analytics[[#This Row],[Years In Current Role]]&gt;15,"Above 15")</f>
        <v>5-10</v>
      </c>
      <c r="AP1086" s="3">
        <v>8</v>
      </c>
      <c r="AQ1086" s="14" t="str" cm="1">
        <f t="array" ref="AQ1086">_xlfn.IFS(HR_Analytics[[#This Row],[Years Since Last Promotion]]&lt;=2,"0-2",HR_Analytics[[#This Row],[Years Since Last Promotion]]&lt;=5,"2-5",HR_Analytics[[#This Row],[Years Since Last Promotion]]&lt;=10,"5-10",HR_Analytics[[#This Row],[Years Since Last Promotion]]&lt;=15,"10-15")</f>
        <v>5-10</v>
      </c>
      <c r="AR1086" s="14">
        <v>6</v>
      </c>
      <c r="AS1086" s="3" t="str" cm="1">
        <f t="array" ref="AS10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87" spans="1:45" x14ac:dyDescent="0.25">
      <c r="A1087" s="12">
        <v>31</v>
      </c>
      <c r="B1087" s="12" t="str" cm="1">
        <f t="array" ref="B1087">_xlfn.IFS(HR_Analytics[[#This Row],[Age]]&lt;=30,"Below 30",HR_Analytics[[#This Row],[Age]]&lt;=40,"30-40",HR_Analytics[[#This Row],[Age]]&lt;=60,"40-60")</f>
        <v>30-40</v>
      </c>
      <c r="C1087" s="9" t="s">
        <v>10</v>
      </c>
      <c r="D1087" s="9" t="s">
        <v>18</v>
      </c>
      <c r="E1087" s="9" t="s">
        <v>19</v>
      </c>
      <c r="F1087" s="3">
        <v>3</v>
      </c>
      <c r="G1087" s="3" t="str" cm="1">
        <f t="array" ref="G1087">_xlfn.IFS(HR_Analytics[[#This Row],[Distance From Home]]&lt;=5,"1-5",HR_Analytics[[#This Row],[Distance From Home]]&lt;=10,"5-10",HR_Analytics[[#This Row],[Distance From Home]]&lt;=15,"10-15",HR_Analytics[[#This Row],[Distance From Home]]&lt;=20,"15-20",HR_Analytics[[#This Row],[Distance From Home]]&gt;20,"Above 20")</f>
        <v>1-5</v>
      </c>
      <c r="H1087" s="3">
        <v>3</v>
      </c>
      <c r="I1087" s="9" t="str">
        <f>VLOOKUP(H1087,Mapping!$J$2:$K$6,2,0)</f>
        <v>Bachelors</v>
      </c>
      <c r="J1087" s="9" t="s">
        <v>13</v>
      </c>
      <c r="K1087" s="3">
        <v>1537</v>
      </c>
      <c r="L1087" s="3">
        <v>4</v>
      </c>
      <c r="M1087" s="9" t="str">
        <f>VLOOKUP(L1087,Mapping!$A$2:$B$5,2,0)</f>
        <v>Satisfied</v>
      </c>
      <c r="N1087" s="9" t="s">
        <v>14</v>
      </c>
      <c r="O1087" s="3">
        <v>3</v>
      </c>
      <c r="P1087" s="9" t="str">
        <f>VLOOKUP(O1087,Mapping!$A$9:$B$12,2,0)</f>
        <v>High</v>
      </c>
      <c r="Q1087" s="3">
        <v>1</v>
      </c>
      <c r="R1087" s="9" t="str">
        <f>VLOOKUP(Q1087,Mapping!$A$16:$B$20,2,0)</f>
        <v>Entry Level</v>
      </c>
      <c r="S1087" s="9" t="s">
        <v>21</v>
      </c>
      <c r="T1087" s="3">
        <v>3</v>
      </c>
      <c r="U1087" s="9" t="str">
        <f>VLOOKUP(T1087,Mapping!$E$9:$F$12,2,0)</f>
        <v>Neutral</v>
      </c>
      <c r="V1087" s="9" t="s">
        <v>16</v>
      </c>
      <c r="W1087" s="5">
        <v>4084</v>
      </c>
      <c r="X1087" s="3">
        <v>1</v>
      </c>
      <c r="Y1087" s="9" t="s">
        <v>17</v>
      </c>
      <c r="Z1087" s="4">
        <v>12</v>
      </c>
      <c r="AA1087" s="24">
        <f>HR_Analytics[[#This Row],[Salary Hike]]/100</f>
        <v>0.12</v>
      </c>
      <c r="AB1087" s="3">
        <v>3</v>
      </c>
      <c r="AC1087" s="9" t="str">
        <f>VLOOKUP(AB1087,Mapping!$E$2:$F$3,2,0)</f>
        <v>Excellent</v>
      </c>
      <c r="AD1087" s="3">
        <v>1</v>
      </c>
      <c r="AE1087" s="9" t="str">
        <f>VLOOKUP(AD1087,Mapping!$E$16:$F$19,2,0)</f>
        <v>Very Dissatisfied</v>
      </c>
      <c r="AF1087" s="3">
        <v>0</v>
      </c>
      <c r="AG1087" s="3">
        <v>7</v>
      </c>
      <c r="AH1087" s="3" t="str" cm="1">
        <f t="array" ref="AH1087">_xlfn.IFS(HR_Analytics[[#This Row],[Total Working Years]]&lt;=2,"0-2",HR_Analytics[[#This Row],[Total Working Years]]&lt;=5,"2-5",HR_Analytics[[#This Row],[Total Working Years]]&lt;=10,"5-10",HR_Analytics[[#This Row],[Total Working Years]]&lt;=20,"10-20",HR_Analytics[[#This Row],[Total Working Years]]&lt;=40,"20-40")</f>
        <v>5-10</v>
      </c>
      <c r="AI1087" s="3">
        <v>2</v>
      </c>
      <c r="AJ1087" s="3">
        <v>1</v>
      </c>
      <c r="AK1087" s="9" t="str">
        <f>VLOOKUP(AJ1087,Mapping!$J$10:$K$13,2,0)</f>
        <v>Bad</v>
      </c>
      <c r="AL1087" s="3">
        <v>7</v>
      </c>
      <c r="AM1087" s="3" t="str" cm="1">
        <f t="array" ref="AM1087">_xlfn.IFS(HR_Analytics[[#This Row],[Years At Company]]&lt;=2,"0-2",HR_Analytics[[#This Row],[Years At Company]]&lt;=5,"2-5",HR_Analytics[[#This Row],[Years At Company]]&lt;=10,"5-10",HR_Analytics[[#This Row],[Years At Company]]&lt;=20,"10-20",HR_Analytics[[#This Row],[Years At Company]]&lt;=40,"20-40")</f>
        <v>5-10</v>
      </c>
      <c r="AN1087" s="3">
        <v>2</v>
      </c>
      <c r="AO1087" s="3" t="str" cm="1">
        <f t="array" ref="AO1087">_xlfn.IFS(HR_Analytics[[#This Row],[Years In Current Role]]&lt;=2,"0-2",HR_Analytics[[#This Row],[Years In Current Role]]&lt;=5,"2-5",HR_Analytics[[#This Row],[Years In Current Role]]&lt;=10,"5-10",HR_Analytics[[#This Row],[Years In Current Role]]&lt;=15,"10-15",HR_Analytics[[#This Row],[Years In Current Role]]&gt;15,"Above 15")</f>
        <v>0-2</v>
      </c>
      <c r="AP1087" s="3">
        <v>7</v>
      </c>
      <c r="AQ1087" s="14" t="str" cm="1">
        <f t="array" ref="AQ1087">_xlfn.IFS(HR_Analytics[[#This Row],[Years Since Last Promotion]]&lt;=2,"0-2",HR_Analytics[[#This Row],[Years Since Last Promotion]]&lt;=5,"2-5",HR_Analytics[[#This Row],[Years Since Last Promotion]]&lt;=10,"5-10",HR_Analytics[[#This Row],[Years Since Last Promotion]]&lt;=15,"10-15")</f>
        <v>5-10</v>
      </c>
      <c r="AR1087" s="14">
        <v>7</v>
      </c>
      <c r="AS1087" s="3" t="str" cm="1">
        <f t="array" ref="AS10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88" spans="1:45" x14ac:dyDescent="0.25">
      <c r="A1088" s="12">
        <v>50</v>
      </c>
      <c r="B1088" s="12" t="str" cm="1">
        <f t="array" ref="B1088">_xlfn.IFS(HR_Analytics[[#This Row],[Age]]&lt;=30,"Below 30",HR_Analytics[[#This Row],[Age]]&lt;=40,"30-40",HR_Analytics[[#This Row],[Age]]&lt;=60,"40-60")</f>
        <v>40-60</v>
      </c>
      <c r="C1088" s="9" t="s">
        <v>17</v>
      </c>
      <c r="D1088" s="9" t="s">
        <v>18</v>
      </c>
      <c r="E1088" s="9" t="s">
        <v>19</v>
      </c>
      <c r="F1088" s="3">
        <v>22</v>
      </c>
      <c r="G1088" s="3" t="str" cm="1">
        <f t="array" ref="G1088">_xlfn.IFS(HR_Analytics[[#This Row],[Distance From Home]]&lt;=5,"1-5",HR_Analytics[[#This Row],[Distance From Home]]&lt;=10,"5-10",HR_Analytics[[#This Row],[Distance From Home]]&lt;=15,"10-15",HR_Analytics[[#This Row],[Distance From Home]]&lt;=20,"15-20",HR_Analytics[[#This Row],[Distance From Home]]&gt;20,"Above 20")</f>
        <v>Above 20</v>
      </c>
      <c r="H1088" s="3">
        <v>5</v>
      </c>
      <c r="I1088" s="9" t="str">
        <f>VLOOKUP(H1088,Mapping!$J$2:$K$6,2,0)</f>
        <v>Doctor</v>
      </c>
      <c r="J1088" s="9" t="s">
        <v>25</v>
      </c>
      <c r="K1088" s="3">
        <v>1539</v>
      </c>
      <c r="L1088" s="3">
        <v>3</v>
      </c>
      <c r="M1088" s="9" t="str">
        <f>VLOOKUP(L1088,Mapping!$A$2:$B$5,2,0)</f>
        <v>Neutral</v>
      </c>
      <c r="N1088" s="9" t="s">
        <v>20</v>
      </c>
      <c r="O1088" s="3">
        <v>1</v>
      </c>
      <c r="P1088" s="9" t="str">
        <f>VLOOKUP(O1088,Mapping!$A$9:$B$12,2,0)</f>
        <v>Low</v>
      </c>
      <c r="Q1088" s="3">
        <v>4</v>
      </c>
      <c r="R1088" s="9" t="str">
        <f>VLOOKUP(Q1088,Mapping!$A$16:$B$20,2,0)</f>
        <v>Senior</v>
      </c>
      <c r="S1088" s="9" t="s">
        <v>32</v>
      </c>
      <c r="T1088" s="3">
        <v>4</v>
      </c>
      <c r="U1088" s="9" t="str">
        <f>VLOOKUP(T1088,Mapping!$E$9:$F$12,2,0)</f>
        <v>Satisfied</v>
      </c>
      <c r="V1088" s="9" t="s">
        <v>16</v>
      </c>
      <c r="W1088" s="5">
        <v>14411</v>
      </c>
      <c r="X1088" s="3">
        <v>1</v>
      </c>
      <c r="Y1088" s="9" t="s">
        <v>10</v>
      </c>
      <c r="Z1088" s="4">
        <v>13</v>
      </c>
      <c r="AA1088" s="24">
        <f>HR_Analytics[[#This Row],[Salary Hike]]/100</f>
        <v>0.13</v>
      </c>
      <c r="AB1088" s="3">
        <v>3</v>
      </c>
      <c r="AC1088" s="9" t="str">
        <f>VLOOKUP(AB1088,Mapping!$E$2:$F$3,2,0)</f>
        <v>Excellent</v>
      </c>
      <c r="AD1088" s="3">
        <v>4</v>
      </c>
      <c r="AE1088" s="9" t="str">
        <f>VLOOKUP(AD1088,Mapping!$E$16:$F$19,2,0)</f>
        <v>Satisfied</v>
      </c>
      <c r="AF1088" s="3">
        <v>0</v>
      </c>
      <c r="AG1088" s="3">
        <v>32</v>
      </c>
      <c r="AH1088" s="3" t="str" cm="1">
        <f t="array" ref="AH1088">_xlfn.IFS(HR_Analytics[[#This Row],[Total Working Years]]&lt;=2,"0-2",HR_Analytics[[#This Row],[Total Working Years]]&lt;=5,"2-5",HR_Analytics[[#This Row],[Total Working Years]]&lt;=10,"5-10",HR_Analytics[[#This Row],[Total Working Years]]&lt;=20,"10-20",HR_Analytics[[#This Row],[Total Working Years]]&lt;=40,"20-40")</f>
        <v>20-40</v>
      </c>
      <c r="AI1088" s="3">
        <v>2</v>
      </c>
      <c r="AJ1088" s="3">
        <v>3</v>
      </c>
      <c r="AK1088" s="9" t="str">
        <f>VLOOKUP(AJ1088,Mapping!$J$10:$K$13,2,0)</f>
        <v>Better</v>
      </c>
      <c r="AL1088" s="3">
        <v>32</v>
      </c>
      <c r="AM1088" s="3" t="str" cm="1">
        <f t="array" ref="AM1088">_xlfn.IFS(HR_Analytics[[#This Row],[Years At Company]]&lt;=2,"0-2",HR_Analytics[[#This Row],[Years At Company]]&lt;=5,"2-5",HR_Analytics[[#This Row],[Years At Company]]&lt;=10,"5-10",HR_Analytics[[#This Row],[Years At Company]]&lt;=20,"10-20",HR_Analytics[[#This Row],[Years At Company]]&lt;=40,"20-40")</f>
        <v>20-40</v>
      </c>
      <c r="AN1088" s="3">
        <v>6</v>
      </c>
      <c r="AO1088" s="3" t="str" cm="1">
        <f t="array" ref="AO1088">_xlfn.IFS(HR_Analytics[[#This Row],[Years In Current Role]]&lt;=2,"0-2",HR_Analytics[[#This Row],[Years In Current Role]]&lt;=5,"2-5",HR_Analytics[[#This Row],[Years In Current Role]]&lt;=10,"5-10",HR_Analytics[[#This Row],[Years In Current Role]]&lt;=15,"10-15",HR_Analytics[[#This Row],[Years In Current Role]]&gt;15,"Above 15")</f>
        <v>5-10</v>
      </c>
      <c r="AP1088" s="3">
        <v>13</v>
      </c>
      <c r="AQ1088" s="14" t="str" cm="1">
        <f t="array" ref="AQ1088">_xlfn.IFS(HR_Analytics[[#This Row],[Years Since Last Promotion]]&lt;=2,"0-2",HR_Analytics[[#This Row],[Years Since Last Promotion]]&lt;=5,"2-5",HR_Analytics[[#This Row],[Years Since Last Promotion]]&lt;=10,"5-10",HR_Analytics[[#This Row],[Years Since Last Promotion]]&lt;=15,"10-15")</f>
        <v>10-15</v>
      </c>
      <c r="AR1088" s="14">
        <v>9</v>
      </c>
      <c r="AS1088" s="3" t="str" cm="1">
        <f t="array" ref="AS10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89" spans="1:45" x14ac:dyDescent="0.25">
      <c r="A1089" s="12">
        <v>34</v>
      </c>
      <c r="B1089" s="12" t="str" cm="1">
        <f t="array" ref="B1089">_xlfn.IFS(HR_Analytics[[#This Row],[Age]]&lt;=30,"Below 30",HR_Analytics[[#This Row],[Age]]&lt;=40,"30-40",HR_Analytics[[#This Row],[Age]]&lt;=60,"40-60")</f>
        <v>30-40</v>
      </c>
      <c r="C1089" s="9" t="s">
        <v>17</v>
      </c>
      <c r="D1089" s="9" t="s">
        <v>11</v>
      </c>
      <c r="E1089" s="9" t="s">
        <v>12</v>
      </c>
      <c r="F1089" s="3">
        <v>7</v>
      </c>
      <c r="G1089" s="3" t="str" cm="1">
        <f t="array" ref="G1089">_xlfn.IFS(HR_Analytics[[#This Row],[Distance From Home]]&lt;=5,"1-5",HR_Analytics[[#This Row],[Distance From Home]]&lt;=10,"5-10",HR_Analytics[[#This Row],[Distance From Home]]&lt;=15,"10-15",HR_Analytics[[#This Row],[Distance From Home]]&lt;=20,"15-20",HR_Analytics[[#This Row],[Distance From Home]]&gt;20,"Above 20")</f>
        <v>5-10</v>
      </c>
      <c r="H1089" s="3">
        <v>2</v>
      </c>
      <c r="I1089" s="9" t="str">
        <f>VLOOKUP(H1089,Mapping!$J$2:$K$6,2,0)</f>
        <v>College</v>
      </c>
      <c r="J1089" s="9" t="s">
        <v>34</v>
      </c>
      <c r="K1089" s="3">
        <v>1541</v>
      </c>
      <c r="L1089" s="3">
        <v>2</v>
      </c>
      <c r="M1089" s="9" t="str">
        <f>VLOOKUP(L1089,Mapping!$A$2:$B$5,2,0)</f>
        <v>Dissatisfied</v>
      </c>
      <c r="N1089" s="9" t="s">
        <v>20</v>
      </c>
      <c r="O1089" s="3">
        <v>3</v>
      </c>
      <c r="P1089" s="9" t="str">
        <f>VLOOKUP(O1089,Mapping!$A$9:$B$12,2,0)</f>
        <v>High</v>
      </c>
      <c r="Q1089" s="3">
        <v>1</v>
      </c>
      <c r="R1089" s="9" t="str">
        <f>VLOOKUP(Q1089,Mapping!$A$16:$B$20,2,0)</f>
        <v>Entry Level</v>
      </c>
      <c r="S1089" s="9" t="s">
        <v>31</v>
      </c>
      <c r="T1089" s="3">
        <v>3</v>
      </c>
      <c r="U1089" s="9" t="str">
        <f>VLOOKUP(T1089,Mapping!$E$9:$F$12,2,0)</f>
        <v>Neutral</v>
      </c>
      <c r="V1089" s="9" t="s">
        <v>22</v>
      </c>
      <c r="W1089" s="5">
        <v>2308</v>
      </c>
      <c r="X1089" s="3">
        <v>0</v>
      </c>
      <c r="Y1089" s="9" t="s">
        <v>10</v>
      </c>
      <c r="Z1089" s="4">
        <v>25</v>
      </c>
      <c r="AA1089" s="24">
        <f>HR_Analytics[[#This Row],[Salary Hike]]/100</f>
        <v>0.25</v>
      </c>
      <c r="AB1089" s="3">
        <v>4</v>
      </c>
      <c r="AC1089" s="9" t="str">
        <f>VLOOKUP(AB1089,Mapping!$E$2:$F$3,2,0)</f>
        <v>Outstanding</v>
      </c>
      <c r="AD1089" s="3">
        <v>2</v>
      </c>
      <c r="AE1089" s="9" t="str">
        <f>VLOOKUP(AD1089,Mapping!$E$16:$F$19,2,0)</f>
        <v>Dissatisfied</v>
      </c>
      <c r="AF1089" s="3">
        <v>1</v>
      </c>
      <c r="AG1089" s="3">
        <v>12</v>
      </c>
      <c r="AH1089" s="3" t="str" cm="1">
        <f t="array" ref="AH1089">_xlfn.IFS(HR_Analytics[[#This Row],[Total Working Years]]&lt;=2,"0-2",HR_Analytics[[#This Row],[Total Working Years]]&lt;=5,"2-5",HR_Analytics[[#This Row],[Total Working Years]]&lt;=10,"5-10",HR_Analytics[[#This Row],[Total Working Years]]&lt;=20,"10-20",HR_Analytics[[#This Row],[Total Working Years]]&lt;=40,"20-40")</f>
        <v>10-20</v>
      </c>
      <c r="AI1089" s="3">
        <v>4</v>
      </c>
      <c r="AJ1089" s="3">
        <v>3</v>
      </c>
      <c r="AK1089" s="9" t="str">
        <f>VLOOKUP(AJ1089,Mapping!$J$10:$K$13,2,0)</f>
        <v>Better</v>
      </c>
      <c r="AL1089" s="3">
        <v>11</v>
      </c>
      <c r="AM1089" s="3" t="str" cm="1">
        <f t="array" ref="AM1089">_xlfn.IFS(HR_Analytics[[#This Row],[Years At Company]]&lt;=2,"0-2",HR_Analytics[[#This Row],[Years At Company]]&lt;=5,"2-5",HR_Analytics[[#This Row],[Years At Company]]&lt;=10,"5-10",HR_Analytics[[#This Row],[Years At Company]]&lt;=20,"10-20",HR_Analytics[[#This Row],[Years At Company]]&lt;=40,"20-40")</f>
        <v>10-20</v>
      </c>
      <c r="AN1089" s="3">
        <v>10</v>
      </c>
      <c r="AO1089" s="3" t="str" cm="1">
        <f t="array" ref="AO1089">_xlfn.IFS(HR_Analytics[[#This Row],[Years In Current Role]]&lt;=2,"0-2",HR_Analytics[[#This Row],[Years In Current Role]]&lt;=5,"2-5",HR_Analytics[[#This Row],[Years In Current Role]]&lt;=10,"5-10",HR_Analytics[[#This Row],[Years In Current Role]]&lt;=15,"10-15",HR_Analytics[[#This Row],[Years In Current Role]]&gt;15,"Above 15")</f>
        <v>5-10</v>
      </c>
      <c r="AP1089" s="3">
        <v>5</v>
      </c>
      <c r="AQ1089" s="14" t="str" cm="1">
        <f t="array" ref="AQ1089">_xlfn.IFS(HR_Analytics[[#This Row],[Years Since Last Promotion]]&lt;=2,"0-2",HR_Analytics[[#This Row],[Years Since Last Promotion]]&lt;=5,"2-5",HR_Analytics[[#This Row],[Years Since Last Promotion]]&lt;=10,"5-10",HR_Analytics[[#This Row],[Years Since Last Promotion]]&lt;=15,"10-15")</f>
        <v>2-5</v>
      </c>
      <c r="AR1089" s="14">
        <v>7</v>
      </c>
      <c r="AS1089" s="3" t="str" cm="1">
        <f t="array" ref="AS10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90" spans="1:45" x14ac:dyDescent="0.25">
      <c r="A1090" s="12">
        <v>42</v>
      </c>
      <c r="B1090" s="12" t="str" cm="1">
        <f t="array" ref="B1090">_xlfn.IFS(HR_Analytics[[#This Row],[Age]]&lt;=30,"Below 30",HR_Analytics[[#This Row],[Age]]&lt;=40,"30-40",HR_Analytics[[#This Row],[Age]]&lt;=60,"40-60")</f>
        <v>40-60</v>
      </c>
      <c r="C1090" s="9" t="s">
        <v>17</v>
      </c>
      <c r="D1090" s="9" t="s">
        <v>11</v>
      </c>
      <c r="E1090" s="9" t="s">
        <v>19</v>
      </c>
      <c r="F1090" s="3">
        <v>2</v>
      </c>
      <c r="G1090" s="3" t="str" cm="1">
        <f t="array" ref="G1090">_xlfn.IFS(HR_Analytics[[#This Row],[Distance From Home]]&lt;=5,"1-5",HR_Analytics[[#This Row],[Distance From Home]]&lt;=10,"5-10",HR_Analytics[[#This Row],[Distance From Home]]&lt;=15,"10-15",HR_Analytics[[#This Row],[Distance From Home]]&lt;=20,"15-20",HR_Analytics[[#This Row],[Distance From Home]]&gt;20,"Above 20")</f>
        <v>1-5</v>
      </c>
      <c r="H1090" s="3">
        <v>3</v>
      </c>
      <c r="I1090" s="9" t="str">
        <f>VLOOKUP(H1090,Mapping!$J$2:$K$6,2,0)</f>
        <v>Bachelors</v>
      </c>
      <c r="J1090" s="9" t="s">
        <v>25</v>
      </c>
      <c r="K1090" s="3">
        <v>1542</v>
      </c>
      <c r="L1090" s="3">
        <v>3</v>
      </c>
      <c r="M1090" s="9" t="str">
        <f>VLOOKUP(L1090,Mapping!$A$2:$B$5,2,0)</f>
        <v>Neutral</v>
      </c>
      <c r="N1090" s="9" t="s">
        <v>20</v>
      </c>
      <c r="O1090" s="3">
        <v>2</v>
      </c>
      <c r="P1090" s="9" t="str">
        <f>VLOOKUP(O1090,Mapping!$A$9:$B$12,2,0)</f>
        <v>Medium</v>
      </c>
      <c r="Q1090" s="3">
        <v>1</v>
      </c>
      <c r="R1090" s="9" t="str">
        <f>VLOOKUP(Q1090,Mapping!$A$16:$B$20,2,0)</f>
        <v>Entry Level</v>
      </c>
      <c r="S1090" s="9" t="s">
        <v>24</v>
      </c>
      <c r="T1090" s="3">
        <v>2</v>
      </c>
      <c r="U1090" s="9" t="str">
        <f>VLOOKUP(T1090,Mapping!$E$9:$F$12,2,0)</f>
        <v>Dissatisfied</v>
      </c>
      <c r="V1090" s="9" t="s">
        <v>22</v>
      </c>
      <c r="W1090" s="5">
        <v>4841</v>
      </c>
      <c r="X1090" s="3">
        <v>4</v>
      </c>
      <c r="Y1090" s="9" t="s">
        <v>17</v>
      </c>
      <c r="Z1090" s="4">
        <v>14</v>
      </c>
      <c r="AA1090" s="24">
        <f>HR_Analytics[[#This Row],[Salary Hike]]/100</f>
        <v>0.14000000000000001</v>
      </c>
      <c r="AB1090" s="3">
        <v>3</v>
      </c>
      <c r="AC1090" s="9" t="str">
        <f>VLOOKUP(AB1090,Mapping!$E$2:$F$3,2,0)</f>
        <v>Excellent</v>
      </c>
      <c r="AD1090" s="3">
        <v>2</v>
      </c>
      <c r="AE1090" s="9" t="str">
        <f>VLOOKUP(AD1090,Mapping!$E$16:$F$19,2,0)</f>
        <v>Dissatisfied</v>
      </c>
      <c r="AF1090" s="3">
        <v>1</v>
      </c>
      <c r="AG1090" s="3">
        <v>4</v>
      </c>
      <c r="AH1090" s="3" t="str" cm="1">
        <f t="array" ref="AH1090">_xlfn.IFS(HR_Analytics[[#This Row],[Total Working Years]]&lt;=2,"0-2",HR_Analytics[[#This Row],[Total Working Years]]&lt;=5,"2-5",HR_Analytics[[#This Row],[Total Working Years]]&lt;=10,"5-10",HR_Analytics[[#This Row],[Total Working Years]]&lt;=20,"10-20",HR_Analytics[[#This Row],[Total Working Years]]&lt;=40,"20-40")</f>
        <v>2-5</v>
      </c>
      <c r="AI1090" s="3">
        <v>3</v>
      </c>
      <c r="AJ1090" s="3">
        <v>3</v>
      </c>
      <c r="AK1090" s="9" t="str">
        <f>VLOOKUP(AJ1090,Mapping!$J$10:$K$13,2,0)</f>
        <v>Better</v>
      </c>
      <c r="AL1090" s="3">
        <v>1</v>
      </c>
      <c r="AM1090" s="3" t="str" cm="1">
        <f t="array" ref="AM1090">_xlfn.IFS(HR_Analytics[[#This Row],[Years At Company]]&lt;=2,"0-2",HR_Analytics[[#This Row],[Years At Company]]&lt;=5,"2-5",HR_Analytics[[#This Row],[Years At Company]]&lt;=10,"5-10",HR_Analytics[[#This Row],[Years At Company]]&lt;=20,"10-20",HR_Analytics[[#This Row],[Years At Company]]&lt;=40,"20-40")</f>
        <v>0-2</v>
      </c>
      <c r="AN1090" s="3">
        <v>0</v>
      </c>
      <c r="AO1090" s="3" t="str" cm="1">
        <f t="array" ref="AO1090">_xlfn.IFS(HR_Analytics[[#This Row],[Years In Current Role]]&lt;=2,"0-2",HR_Analytics[[#This Row],[Years In Current Role]]&lt;=5,"2-5",HR_Analytics[[#This Row],[Years In Current Role]]&lt;=10,"5-10",HR_Analytics[[#This Row],[Years In Current Role]]&lt;=15,"10-15",HR_Analytics[[#This Row],[Years In Current Role]]&gt;15,"Above 15")</f>
        <v>0-2</v>
      </c>
      <c r="AP1090" s="3">
        <v>0</v>
      </c>
      <c r="AQ1090" s="14" t="str" cm="1">
        <f t="array" ref="AQ1090">_xlfn.IFS(HR_Analytics[[#This Row],[Years Since Last Promotion]]&lt;=2,"0-2",HR_Analytics[[#This Row],[Years Since Last Promotion]]&lt;=5,"2-5",HR_Analytics[[#This Row],[Years Since Last Promotion]]&lt;=10,"5-10",HR_Analytics[[#This Row],[Years Since Last Promotion]]&lt;=15,"10-15")</f>
        <v>0-2</v>
      </c>
      <c r="AR1090" s="14">
        <v>0</v>
      </c>
      <c r="AS1090" s="3" t="str" cm="1">
        <f t="array" ref="AS10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91" spans="1:45" x14ac:dyDescent="0.25">
      <c r="A1091" s="12">
        <v>37</v>
      </c>
      <c r="B1091" s="12" t="str" cm="1">
        <f t="array" ref="B1091">_xlfn.IFS(HR_Analytics[[#This Row],[Age]]&lt;=30,"Below 30",HR_Analytics[[#This Row],[Age]]&lt;=40,"30-40",HR_Analytics[[#This Row],[Age]]&lt;=60,"40-60")</f>
        <v>30-40</v>
      </c>
      <c r="C1091" s="9" t="s">
        <v>17</v>
      </c>
      <c r="D1091" s="9" t="s">
        <v>11</v>
      </c>
      <c r="E1091" s="9" t="s">
        <v>19</v>
      </c>
      <c r="F1091" s="3">
        <v>13</v>
      </c>
      <c r="G1091" s="3" t="str" cm="1">
        <f t="array" ref="G1091">_xlfn.IFS(HR_Analytics[[#This Row],[Distance From Home]]&lt;=5,"1-5",HR_Analytics[[#This Row],[Distance From Home]]&lt;=10,"5-10",HR_Analytics[[#This Row],[Distance From Home]]&lt;=15,"10-15",HR_Analytics[[#This Row],[Distance From Home]]&lt;=20,"15-20",HR_Analytics[[#This Row],[Distance From Home]]&gt;20,"Above 20")</f>
        <v>10-15</v>
      </c>
      <c r="H1091" s="3">
        <v>3</v>
      </c>
      <c r="I1091" s="9" t="str">
        <f>VLOOKUP(H1091,Mapping!$J$2:$K$6,2,0)</f>
        <v>Bachelors</v>
      </c>
      <c r="J1091" s="9" t="s">
        <v>25</v>
      </c>
      <c r="K1091" s="3">
        <v>1543</v>
      </c>
      <c r="L1091" s="3">
        <v>1</v>
      </c>
      <c r="M1091" s="9" t="str">
        <f>VLOOKUP(L1091,Mapping!$A$2:$B$5,2,0)</f>
        <v>Very Dissatisfied</v>
      </c>
      <c r="N1091" s="9" t="s">
        <v>20</v>
      </c>
      <c r="O1091" s="3">
        <v>3</v>
      </c>
      <c r="P1091" s="9" t="str">
        <f>VLOOKUP(O1091,Mapping!$A$9:$B$12,2,0)</f>
        <v>High</v>
      </c>
      <c r="Q1091" s="3">
        <v>2</v>
      </c>
      <c r="R1091" s="9" t="str">
        <f>VLOOKUP(Q1091,Mapping!$A$16:$B$20,2,0)</f>
        <v>Junior</v>
      </c>
      <c r="S1091" s="9" t="s">
        <v>21</v>
      </c>
      <c r="T1091" s="3">
        <v>4</v>
      </c>
      <c r="U1091" s="9" t="str">
        <f>VLOOKUP(T1091,Mapping!$E$9:$F$12,2,0)</f>
        <v>Satisfied</v>
      </c>
      <c r="V1091" s="9" t="s">
        <v>22</v>
      </c>
      <c r="W1091" s="5">
        <v>4285</v>
      </c>
      <c r="X1091" s="3">
        <v>1</v>
      </c>
      <c r="Y1091" s="9" t="s">
        <v>17</v>
      </c>
      <c r="Z1091" s="4">
        <v>17</v>
      </c>
      <c r="AA1091" s="24">
        <f>HR_Analytics[[#This Row],[Salary Hike]]/100</f>
        <v>0.17</v>
      </c>
      <c r="AB1091" s="3">
        <v>3</v>
      </c>
      <c r="AC1091" s="9" t="str">
        <f>VLOOKUP(AB1091,Mapping!$E$2:$F$3,2,0)</f>
        <v>Excellent</v>
      </c>
      <c r="AD1091" s="3">
        <v>1</v>
      </c>
      <c r="AE1091" s="9" t="str">
        <f>VLOOKUP(AD1091,Mapping!$E$16:$F$19,2,0)</f>
        <v>Very Dissatisfied</v>
      </c>
      <c r="AF1091" s="3">
        <v>0</v>
      </c>
      <c r="AG1091" s="3">
        <v>10</v>
      </c>
      <c r="AH1091" s="3" t="str" cm="1">
        <f t="array" ref="AH1091">_xlfn.IFS(HR_Analytics[[#This Row],[Total Working Years]]&lt;=2,"0-2",HR_Analytics[[#This Row],[Total Working Years]]&lt;=5,"2-5",HR_Analytics[[#This Row],[Total Working Years]]&lt;=10,"5-10",HR_Analytics[[#This Row],[Total Working Years]]&lt;=20,"10-20",HR_Analytics[[#This Row],[Total Working Years]]&lt;=40,"20-40")</f>
        <v>5-10</v>
      </c>
      <c r="AI1091" s="3">
        <v>2</v>
      </c>
      <c r="AJ1091" s="3">
        <v>3</v>
      </c>
      <c r="AK1091" s="9" t="str">
        <f>VLOOKUP(AJ1091,Mapping!$J$10:$K$13,2,0)</f>
        <v>Better</v>
      </c>
      <c r="AL1091" s="3">
        <v>10</v>
      </c>
      <c r="AM1091" s="3" t="str" cm="1">
        <f t="array" ref="AM1091">_xlfn.IFS(HR_Analytics[[#This Row],[Years At Company]]&lt;=2,"0-2",HR_Analytics[[#This Row],[Years At Company]]&lt;=5,"2-5",HR_Analytics[[#This Row],[Years At Company]]&lt;=10,"5-10",HR_Analytics[[#This Row],[Years At Company]]&lt;=20,"10-20",HR_Analytics[[#This Row],[Years At Company]]&lt;=40,"20-40")</f>
        <v>5-10</v>
      </c>
      <c r="AN1091" s="3">
        <v>8</v>
      </c>
      <c r="AO1091" s="3" t="str" cm="1">
        <f t="array" ref="AO1091">_xlfn.IFS(HR_Analytics[[#This Row],[Years In Current Role]]&lt;=2,"0-2",HR_Analytics[[#This Row],[Years In Current Role]]&lt;=5,"2-5",HR_Analytics[[#This Row],[Years In Current Role]]&lt;=10,"5-10",HR_Analytics[[#This Row],[Years In Current Role]]&lt;=15,"10-15",HR_Analytics[[#This Row],[Years In Current Role]]&gt;15,"Above 15")</f>
        <v>5-10</v>
      </c>
      <c r="AP1091" s="3">
        <v>3</v>
      </c>
      <c r="AQ1091" s="14" t="str" cm="1">
        <f t="array" ref="AQ1091">_xlfn.IFS(HR_Analytics[[#This Row],[Years Since Last Promotion]]&lt;=2,"0-2",HR_Analytics[[#This Row],[Years Since Last Promotion]]&lt;=5,"2-5",HR_Analytics[[#This Row],[Years Since Last Promotion]]&lt;=10,"5-10",HR_Analytics[[#This Row],[Years Since Last Promotion]]&lt;=15,"10-15")</f>
        <v>2-5</v>
      </c>
      <c r="AR1091" s="14">
        <v>7</v>
      </c>
      <c r="AS1091" s="3" t="str" cm="1">
        <f t="array" ref="AS10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92" spans="1:45" x14ac:dyDescent="0.25">
      <c r="A1092" s="12">
        <v>29</v>
      </c>
      <c r="B1092" s="12" t="str" cm="1">
        <f t="array" ref="B1092">_xlfn.IFS(HR_Analytics[[#This Row],[Age]]&lt;=30,"Below 30",HR_Analytics[[#This Row],[Age]]&lt;=40,"30-40",HR_Analytics[[#This Row],[Age]]&lt;=60,"40-60")</f>
        <v>Below 30</v>
      </c>
      <c r="C1092" s="9" t="s">
        <v>17</v>
      </c>
      <c r="D1092" s="9" t="s">
        <v>11</v>
      </c>
      <c r="E1092" s="9" t="s">
        <v>19</v>
      </c>
      <c r="F1092" s="3">
        <v>8</v>
      </c>
      <c r="G1092" s="3" t="str" cm="1">
        <f t="array" ref="G1092">_xlfn.IFS(HR_Analytics[[#This Row],[Distance From Home]]&lt;=5,"1-5",HR_Analytics[[#This Row],[Distance From Home]]&lt;=10,"5-10",HR_Analytics[[#This Row],[Distance From Home]]&lt;=15,"10-15",HR_Analytics[[#This Row],[Distance From Home]]&lt;=20,"15-20",HR_Analytics[[#This Row],[Distance From Home]]&gt;20,"Above 20")</f>
        <v>5-10</v>
      </c>
      <c r="H1092" s="3">
        <v>1</v>
      </c>
      <c r="I1092" s="9" t="str">
        <f>VLOOKUP(H1092,Mapping!$J$2:$K$6,2,0)</f>
        <v>Below College</v>
      </c>
      <c r="J1092" s="9" t="s">
        <v>23</v>
      </c>
      <c r="K1092" s="3">
        <v>1544</v>
      </c>
      <c r="L1092" s="3">
        <v>3</v>
      </c>
      <c r="M1092" s="9" t="str">
        <f>VLOOKUP(L1092,Mapping!$A$2:$B$5,2,0)</f>
        <v>Neutral</v>
      </c>
      <c r="N1092" s="9" t="s">
        <v>14</v>
      </c>
      <c r="O1092" s="3">
        <v>1</v>
      </c>
      <c r="P1092" s="9" t="str">
        <f>VLOOKUP(O1092,Mapping!$A$9:$B$12,2,0)</f>
        <v>Low</v>
      </c>
      <c r="Q1092" s="3">
        <v>2</v>
      </c>
      <c r="R1092" s="9" t="str">
        <f>VLOOKUP(Q1092,Mapping!$A$16:$B$20,2,0)</f>
        <v>Junior</v>
      </c>
      <c r="S1092" s="9" t="s">
        <v>28</v>
      </c>
      <c r="T1092" s="3">
        <v>1</v>
      </c>
      <c r="U1092" s="9" t="str">
        <f>VLOOKUP(T1092,Mapping!$E$9:$F$12,2,0)</f>
        <v>Very Dissatisfied</v>
      </c>
      <c r="V1092" s="9" t="s">
        <v>22</v>
      </c>
      <c r="W1092" s="5">
        <v>9715</v>
      </c>
      <c r="X1092" s="3">
        <v>3</v>
      </c>
      <c r="Y1092" s="9" t="s">
        <v>17</v>
      </c>
      <c r="Z1092" s="4">
        <v>13</v>
      </c>
      <c r="AA1092" s="24">
        <f>HR_Analytics[[#This Row],[Salary Hike]]/100</f>
        <v>0.13</v>
      </c>
      <c r="AB1092" s="3">
        <v>3</v>
      </c>
      <c r="AC1092" s="9" t="str">
        <f>VLOOKUP(AB1092,Mapping!$E$2:$F$3,2,0)</f>
        <v>Excellent</v>
      </c>
      <c r="AD1092" s="3">
        <v>3</v>
      </c>
      <c r="AE1092" s="9" t="str">
        <f>VLOOKUP(AD1092,Mapping!$E$16:$F$19,2,0)</f>
        <v>Neutral</v>
      </c>
      <c r="AF1092" s="3">
        <v>1</v>
      </c>
      <c r="AG1092" s="3">
        <v>9</v>
      </c>
      <c r="AH1092" s="3" t="str" cm="1">
        <f t="array" ref="AH1092">_xlfn.IFS(HR_Analytics[[#This Row],[Total Working Years]]&lt;=2,"0-2",HR_Analytics[[#This Row],[Total Working Years]]&lt;=5,"2-5",HR_Analytics[[#This Row],[Total Working Years]]&lt;=10,"5-10",HR_Analytics[[#This Row],[Total Working Years]]&lt;=20,"10-20",HR_Analytics[[#This Row],[Total Working Years]]&lt;=40,"20-40")</f>
        <v>5-10</v>
      </c>
      <c r="AI1092" s="3">
        <v>3</v>
      </c>
      <c r="AJ1092" s="3">
        <v>3</v>
      </c>
      <c r="AK1092" s="9" t="str">
        <f>VLOOKUP(AJ1092,Mapping!$J$10:$K$13,2,0)</f>
        <v>Better</v>
      </c>
      <c r="AL1092" s="3">
        <v>7</v>
      </c>
      <c r="AM1092" s="3" t="str" cm="1">
        <f t="array" ref="AM1092">_xlfn.IFS(HR_Analytics[[#This Row],[Years At Company]]&lt;=2,"0-2",HR_Analytics[[#This Row],[Years At Company]]&lt;=5,"2-5",HR_Analytics[[#This Row],[Years At Company]]&lt;=10,"5-10",HR_Analytics[[#This Row],[Years At Company]]&lt;=20,"10-20",HR_Analytics[[#This Row],[Years At Company]]&lt;=40,"20-40")</f>
        <v>5-10</v>
      </c>
      <c r="AN1092" s="3">
        <v>7</v>
      </c>
      <c r="AO1092" s="3" t="str" cm="1">
        <f t="array" ref="AO1092">_xlfn.IFS(HR_Analytics[[#This Row],[Years In Current Role]]&lt;=2,"0-2",HR_Analytics[[#This Row],[Years In Current Role]]&lt;=5,"2-5",HR_Analytics[[#This Row],[Years In Current Role]]&lt;=10,"5-10",HR_Analytics[[#This Row],[Years In Current Role]]&lt;=15,"10-15",HR_Analytics[[#This Row],[Years In Current Role]]&gt;15,"Above 15")</f>
        <v>5-10</v>
      </c>
      <c r="AP1092" s="3">
        <v>0</v>
      </c>
      <c r="AQ1092" s="14" t="str" cm="1">
        <f t="array" ref="AQ1092">_xlfn.IFS(HR_Analytics[[#This Row],[Years Since Last Promotion]]&lt;=2,"0-2",HR_Analytics[[#This Row],[Years Since Last Promotion]]&lt;=5,"2-5",HR_Analytics[[#This Row],[Years Since Last Promotion]]&lt;=10,"5-10",HR_Analytics[[#This Row],[Years Since Last Promotion]]&lt;=15,"10-15")</f>
        <v>0-2</v>
      </c>
      <c r="AR1092" s="14">
        <v>7</v>
      </c>
      <c r="AS1092" s="3" t="str" cm="1">
        <f t="array" ref="AS10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93" spans="1:45" x14ac:dyDescent="0.25">
      <c r="A1093" s="12">
        <v>33</v>
      </c>
      <c r="B1093" s="12" t="str" cm="1">
        <f t="array" ref="B1093">_xlfn.IFS(HR_Analytics[[#This Row],[Age]]&lt;=30,"Below 30",HR_Analytics[[#This Row],[Age]]&lt;=40,"30-40",HR_Analytics[[#This Row],[Age]]&lt;=60,"40-60")</f>
        <v>30-40</v>
      </c>
      <c r="C1093" s="9" t="s">
        <v>17</v>
      </c>
      <c r="D1093" s="9" t="s">
        <v>11</v>
      </c>
      <c r="E1093" s="9" t="s">
        <v>19</v>
      </c>
      <c r="F1093" s="3">
        <v>25</v>
      </c>
      <c r="G1093" s="3" t="str" cm="1">
        <f t="array" ref="G1093">_xlfn.IFS(HR_Analytics[[#This Row],[Distance From Home]]&lt;=5,"1-5",HR_Analytics[[#This Row],[Distance From Home]]&lt;=10,"5-10",HR_Analytics[[#This Row],[Distance From Home]]&lt;=15,"10-15",HR_Analytics[[#This Row],[Distance From Home]]&lt;=20,"15-20",HR_Analytics[[#This Row],[Distance From Home]]&gt;20,"Above 20")</f>
        <v>Above 20</v>
      </c>
      <c r="H1093" s="3">
        <v>3</v>
      </c>
      <c r="I1093" s="9" t="str">
        <f>VLOOKUP(H1093,Mapping!$J$2:$K$6,2,0)</f>
        <v>Bachelors</v>
      </c>
      <c r="J1093" s="9" t="s">
        <v>13</v>
      </c>
      <c r="K1093" s="3">
        <v>1545</v>
      </c>
      <c r="L1093" s="3">
        <v>4</v>
      </c>
      <c r="M1093" s="9" t="str">
        <f>VLOOKUP(L1093,Mapping!$A$2:$B$5,2,0)</f>
        <v>Satisfied</v>
      </c>
      <c r="N1093" s="9" t="s">
        <v>20</v>
      </c>
      <c r="O1093" s="3">
        <v>2</v>
      </c>
      <c r="P1093" s="9" t="str">
        <f>VLOOKUP(O1093,Mapping!$A$9:$B$12,2,0)</f>
        <v>Medium</v>
      </c>
      <c r="Q1093" s="3">
        <v>2</v>
      </c>
      <c r="R1093" s="9" t="str">
        <f>VLOOKUP(Q1093,Mapping!$A$16:$B$20,2,0)</f>
        <v>Junior</v>
      </c>
      <c r="S1093" s="9" t="s">
        <v>27</v>
      </c>
      <c r="T1093" s="3">
        <v>2</v>
      </c>
      <c r="U1093" s="9" t="str">
        <f>VLOOKUP(T1093,Mapping!$E$9:$F$12,2,0)</f>
        <v>Dissatisfied</v>
      </c>
      <c r="V1093" s="9" t="s">
        <v>16</v>
      </c>
      <c r="W1093" s="5">
        <v>4320</v>
      </c>
      <c r="X1093" s="3">
        <v>1</v>
      </c>
      <c r="Y1093" s="9" t="s">
        <v>17</v>
      </c>
      <c r="Z1093" s="4">
        <v>13</v>
      </c>
      <c r="AA1093" s="24">
        <f>HR_Analytics[[#This Row],[Salary Hike]]/100</f>
        <v>0.13</v>
      </c>
      <c r="AB1093" s="3">
        <v>3</v>
      </c>
      <c r="AC1093" s="9" t="str">
        <f>VLOOKUP(AB1093,Mapping!$E$2:$F$3,2,0)</f>
        <v>Excellent</v>
      </c>
      <c r="AD1093" s="3">
        <v>4</v>
      </c>
      <c r="AE1093" s="9" t="str">
        <f>VLOOKUP(AD1093,Mapping!$E$16:$F$19,2,0)</f>
        <v>Satisfied</v>
      </c>
      <c r="AF1093" s="3">
        <v>0</v>
      </c>
      <c r="AG1093" s="3">
        <v>5</v>
      </c>
      <c r="AH1093" s="3" t="str" cm="1">
        <f t="array" ref="AH1093">_xlfn.IFS(HR_Analytics[[#This Row],[Total Working Years]]&lt;=2,"0-2",HR_Analytics[[#This Row],[Total Working Years]]&lt;=5,"2-5",HR_Analytics[[#This Row],[Total Working Years]]&lt;=10,"5-10",HR_Analytics[[#This Row],[Total Working Years]]&lt;=20,"10-20",HR_Analytics[[#This Row],[Total Working Years]]&lt;=40,"20-40")</f>
        <v>2-5</v>
      </c>
      <c r="AI1093" s="3">
        <v>2</v>
      </c>
      <c r="AJ1093" s="3">
        <v>3</v>
      </c>
      <c r="AK1093" s="9" t="str">
        <f>VLOOKUP(AJ1093,Mapping!$J$10:$K$13,2,0)</f>
        <v>Better</v>
      </c>
      <c r="AL1093" s="3">
        <v>5</v>
      </c>
      <c r="AM1093" s="3" t="str" cm="1">
        <f t="array" ref="AM1093">_xlfn.IFS(HR_Analytics[[#This Row],[Years At Company]]&lt;=2,"0-2",HR_Analytics[[#This Row],[Years At Company]]&lt;=5,"2-5",HR_Analytics[[#This Row],[Years At Company]]&lt;=10,"5-10",HR_Analytics[[#This Row],[Years At Company]]&lt;=20,"10-20",HR_Analytics[[#This Row],[Years At Company]]&lt;=40,"20-40")</f>
        <v>2-5</v>
      </c>
      <c r="AN1093" s="3">
        <v>3</v>
      </c>
      <c r="AO1093" s="3" t="str" cm="1">
        <f t="array" ref="AO1093">_xlfn.IFS(HR_Analytics[[#This Row],[Years In Current Role]]&lt;=2,"0-2",HR_Analytics[[#This Row],[Years In Current Role]]&lt;=5,"2-5",HR_Analytics[[#This Row],[Years In Current Role]]&lt;=10,"5-10",HR_Analytics[[#This Row],[Years In Current Role]]&lt;=15,"10-15",HR_Analytics[[#This Row],[Years In Current Role]]&gt;15,"Above 15")</f>
        <v>2-5</v>
      </c>
      <c r="AP1093" s="3">
        <v>0</v>
      </c>
      <c r="AQ1093" s="14" t="str" cm="1">
        <f t="array" ref="AQ1093">_xlfn.IFS(HR_Analytics[[#This Row],[Years Since Last Promotion]]&lt;=2,"0-2",HR_Analytics[[#This Row],[Years Since Last Promotion]]&lt;=5,"2-5",HR_Analytics[[#This Row],[Years Since Last Promotion]]&lt;=10,"5-10",HR_Analytics[[#This Row],[Years Since Last Promotion]]&lt;=15,"10-15")</f>
        <v>0-2</v>
      </c>
      <c r="AR1093" s="14">
        <v>2</v>
      </c>
      <c r="AS1093" s="3" t="str" cm="1">
        <f t="array" ref="AS10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94" spans="1:45" x14ac:dyDescent="0.25">
      <c r="A1094" s="12">
        <v>45</v>
      </c>
      <c r="B1094" s="12" t="str" cm="1">
        <f t="array" ref="B1094">_xlfn.IFS(HR_Analytics[[#This Row],[Age]]&lt;=30,"Below 30",HR_Analytics[[#This Row],[Age]]&lt;=40,"30-40",HR_Analytics[[#This Row],[Age]]&lt;=60,"40-60")</f>
        <v>40-60</v>
      </c>
      <c r="C1094" s="9" t="s">
        <v>17</v>
      </c>
      <c r="D1094" s="9" t="s">
        <v>11</v>
      </c>
      <c r="E1094" s="9" t="s">
        <v>19</v>
      </c>
      <c r="F1094" s="3">
        <v>28</v>
      </c>
      <c r="G1094" s="3" t="str" cm="1">
        <f t="array" ref="G1094">_xlfn.IFS(HR_Analytics[[#This Row],[Distance From Home]]&lt;=5,"1-5",HR_Analytics[[#This Row],[Distance From Home]]&lt;=10,"5-10",HR_Analytics[[#This Row],[Distance From Home]]&lt;=15,"10-15",HR_Analytics[[#This Row],[Distance From Home]]&lt;=20,"15-20",HR_Analytics[[#This Row],[Distance From Home]]&gt;20,"Above 20")</f>
        <v>Above 20</v>
      </c>
      <c r="H1094" s="3">
        <v>3</v>
      </c>
      <c r="I1094" s="9" t="str">
        <f>VLOOKUP(H1094,Mapping!$J$2:$K$6,2,0)</f>
        <v>Bachelors</v>
      </c>
      <c r="J1094" s="9" t="s">
        <v>34</v>
      </c>
      <c r="K1094" s="3">
        <v>1546</v>
      </c>
      <c r="L1094" s="3">
        <v>4</v>
      </c>
      <c r="M1094" s="9" t="str">
        <f>VLOOKUP(L1094,Mapping!$A$2:$B$5,2,0)</f>
        <v>Satisfied</v>
      </c>
      <c r="N1094" s="9" t="s">
        <v>20</v>
      </c>
      <c r="O1094" s="3">
        <v>3</v>
      </c>
      <c r="P1094" s="9" t="str">
        <f>VLOOKUP(O1094,Mapping!$A$9:$B$12,2,0)</f>
        <v>High</v>
      </c>
      <c r="Q1094" s="3">
        <v>1</v>
      </c>
      <c r="R1094" s="9" t="str">
        <f>VLOOKUP(Q1094,Mapping!$A$16:$B$20,2,0)</f>
        <v>Entry Level</v>
      </c>
      <c r="S1094" s="9" t="s">
        <v>21</v>
      </c>
      <c r="T1094" s="3">
        <v>4</v>
      </c>
      <c r="U1094" s="9" t="str">
        <f>VLOOKUP(T1094,Mapping!$E$9:$F$12,2,0)</f>
        <v>Satisfied</v>
      </c>
      <c r="V1094" s="9" t="s">
        <v>22</v>
      </c>
      <c r="W1094" s="5">
        <v>2132</v>
      </c>
      <c r="X1094" s="3">
        <v>4</v>
      </c>
      <c r="Y1094" s="9" t="s">
        <v>17</v>
      </c>
      <c r="Z1094" s="4">
        <v>20</v>
      </c>
      <c r="AA1094" s="24">
        <f>HR_Analytics[[#This Row],[Salary Hike]]/100</f>
        <v>0.2</v>
      </c>
      <c r="AB1094" s="3">
        <v>4</v>
      </c>
      <c r="AC1094" s="9" t="str">
        <f>VLOOKUP(AB1094,Mapping!$E$2:$F$3,2,0)</f>
        <v>Outstanding</v>
      </c>
      <c r="AD1094" s="3">
        <v>4</v>
      </c>
      <c r="AE1094" s="9" t="str">
        <f>VLOOKUP(AD1094,Mapping!$E$16:$F$19,2,0)</f>
        <v>Satisfied</v>
      </c>
      <c r="AF1094" s="3">
        <v>1</v>
      </c>
      <c r="AG1094" s="3">
        <v>8</v>
      </c>
      <c r="AH1094" s="3" t="str" cm="1">
        <f t="array" ref="AH1094">_xlfn.IFS(HR_Analytics[[#This Row],[Total Working Years]]&lt;=2,"0-2",HR_Analytics[[#This Row],[Total Working Years]]&lt;=5,"2-5",HR_Analytics[[#This Row],[Total Working Years]]&lt;=10,"5-10",HR_Analytics[[#This Row],[Total Working Years]]&lt;=20,"10-20",HR_Analytics[[#This Row],[Total Working Years]]&lt;=40,"20-40")</f>
        <v>5-10</v>
      </c>
      <c r="AI1094" s="3">
        <v>3</v>
      </c>
      <c r="AJ1094" s="3">
        <v>3</v>
      </c>
      <c r="AK1094" s="9" t="str">
        <f>VLOOKUP(AJ1094,Mapping!$J$10:$K$13,2,0)</f>
        <v>Better</v>
      </c>
      <c r="AL1094" s="3">
        <v>5</v>
      </c>
      <c r="AM1094" s="3" t="str" cm="1">
        <f t="array" ref="AM1094">_xlfn.IFS(HR_Analytics[[#This Row],[Years At Company]]&lt;=2,"0-2",HR_Analytics[[#This Row],[Years At Company]]&lt;=5,"2-5",HR_Analytics[[#This Row],[Years At Company]]&lt;=10,"5-10",HR_Analytics[[#This Row],[Years At Company]]&lt;=20,"10-20",HR_Analytics[[#This Row],[Years At Company]]&lt;=40,"20-40")</f>
        <v>2-5</v>
      </c>
      <c r="AN1094" s="3">
        <v>4</v>
      </c>
      <c r="AO1094" s="3" t="str" cm="1">
        <f t="array" ref="AO1094">_xlfn.IFS(HR_Analytics[[#This Row],[Years In Current Role]]&lt;=2,"0-2",HR_Analytics[[#This Row],[Years In Current Role]]&lt;=5,"2-5",HR_Analytics[[#This Row],[Years In Current Role]]&lt;=10,"5-10",HR_Analytics[[#This Row],[Years In Current Role]]&lt;=15,"10-15",HR_Analytics[[#This Row],[Years In Current Role]]&gt;15,"Above 15")</f>
        <v>2-5</v>
      </c>
      <c r="AP1094" s="3">
        <v>0</v>
      </c>
      <c r="AQ1094" s="14" t="str" cm="1">
        <f t="array" ref="AQ1094">_xlfn.IFS(HR_Analytics[[#This Row],[Years Since Last Promotion]]&lt;=2,"0-2",HR_Analytics[[#This Row],[Years Since Last Promotion]]&lt;=5,"2-5",HR_Analytics[[#This Row],[Years Since Last Promotion]]&lt;=10,"5-10",HR_Analytics[[#This Row],[Years Since Last Promotion]]&lt;=15,"10-15")</f>
        <v>0-2</v>
      </c>
      <c r="AR1094" s="14">
        <v>3</v>
      </c>
      <c r="AS1094" s="3" t="str" cm="1">
        <f t="array" ref="AS10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095" spans="1:45" x14ac:dyDescent="0.25">
      <c r="A1095" s="12">
        <v>42</v>
      </c>
      <c r="B1095" s="12" t="str" cm="1">
        <f t="array" ref="B1095">_xlfn.IFS(HR_Analytics[[#This Row],[Age]]&lt;=30,"Below 30",HR_Analytics[[#This Row],[Age]]&lt;=40,"30-40",HR_Analytics[[#This Row],[Age]]&lt;=60,"40-60")</f>
        <v>40-60</v>
      </c>
      <c r="C1095" s="9" t="s">
        <v>17</v>
      </c>
      <c r="D1095" s="9" t="s">
        <v>18</v>
      </c>
      <c r="E1095" s="9" t="s">
        <v>19</v>
      </c>
      <c r="F1095" s="3">
        <v>2</v>
      </c>
      <c r="G1095" s="3" t="str" cm="1">
        <f t="array" ref="G1095">_xlfn.IFS(HR_Analytics[[#This Row],[Distance From Home]]&lt;=5,"1-5",HR_Analytics[[#This Row],[Distance From Home]]&lt;=10,"5-10",HR_Analytics[[#This Row],[Distance From Home]]&lt;=15,"10-15",HR_Analytics[[#This Row],[Distance From Home]]&lt;=20,"15-20",HR_Analytics[[#This Row],[Distance From Home]]&gt;20,"Above 20")</f>
        <v>1-5</v>
      </c>
      <c r="H1095" s="3">
        <v>3</v>
      </c>
      <c r="I1095" s="9" t="str">
        <f>VLOOKUP(H1095,Mapping!$J$2:$K$6,2,0)</f>
        <v>Bachelors</v>
      </c>
      <c r="J1095" s="9" t="s">
        <v>13</v>
      </c>
      <c r="K1095" s="3">
        <v>1547</v>
      </c>
      <c r="L1095" s="3">
        <v>4</v>
      </c>
      <c r="M1095" s="9" t="str">
        <f>VLOOKUP(L1095,Mapping!$A$2:$B$5,2,0)</f>
        <v>Satisfied</v>
      </c>
      <c r="N1095" s="9" t="s">
        <v>20</v>
      </c>
      <c r="O1095" s="3">
        <v>3</v>
      </c>
      <c r="P1095" s="9" t="str">
        <f>VLOOKUP(O1095,Mapping!$A$9:$B$12,2,0)</f>
        <v>High</v>
      </c>
      <c r="Q1095" s="3">
        <v>3</v>
      </c>
      <c r="R1095" s="9" t="str">
        <f>VLOOKUP(Q1095,Mapping!$A$16:$B$20,2,0)</f>
        <v>Mid Level</v>
      </c>
      <c r="S1095" s="9" t="s">
        <v>28</v>
      </c>
      <c r="T1095" s="3">
        <v>4</v>
      </c>
      <c r="U1095" s="9" t="str">
        <f>VLOOKUP(T1095,Mapping!$E$9:$F$12,2,0)</f>
        <v>Satisfied</v>
      </c>
      <c r="V1095" s="9" t="s">
        <v>22</v>
      </c>
      <c r="W1095" s="5">
        <v>10124</v>
      </c>
      <c r="X1095" s="3">
        <v>2</v>
      </c>
      <c r="Y1095" s="9" t="s">
        <v>10</v>
      </c>
      <c r="Z1095" s="4">
        <v>14</v>
      </c>
      <c r="AA1095" s="24">
        <f>HR_Analytics[[#This Row],[Salary Hike]]/100</f>
        <v>0.14000000000000001</v>
      </c>
      <c r="AB1095" s="3">
        <v>3</v>
      </c>
      <c r="AC1095" s="9" t="str">
        <f>VLOOKUP(AB1095,Mapping!$E$2:$F$3,2,0)</f>
        <v>Excellent</v>
      </c>
      <c r="AD1095" s="3">
        <v>3</v>
      </c>
      <c r="AE1095" s="9" t="str">
        <f>VLOOKUP(AD1095,Mapping!$E$16:$F$19,2,0)</f>
        <v>Neutral</v>
      </c>
      <c r="AF1095" s="3">
        <v>1</v>
      </c>
      <c r="AG1095" s="3">
        <v>24</v>
      </c>
      <c r="AH1095" s="3" t="str" cm="1">
        <f t="array" ref="AH1095">_xlfn.IFS(HR_Analytics[[#This Row],[Total Working Years]]&lt;=2,"0-2",HR_Analytics[[#This Row],[Total Working Years]]&lt;=5,"2-5",HR_Analytics[[#This Row],[Total Working Years]]&lt;=10,"5-10",HR_Analytics[[#This Row],[Total Working Years]]&lt;=20,"10-20",HR_Analytics[[#This Row],[Total Working Years]]&lt;=40,"20-40")</f>
        <v>20-40</v>
      </c>
      <c r="AI1095" s="3">
        <v>3</v>
      </c>
      <c r="AJ1095" s="3">
        <v>1</v>
      </c>
      <c r="AK1095" s="9" t="str">
        <f>VLOOKUP(AJ1095,Mapping!$J$10:$K$13,2,0)</f>
        <v>Bad</v>
      </c>
      <c r="AL1095" s="3">
        <v>20</v>
      </c>
      <c r="AM1095" s="3" t="str" cm="1">
        <f t="array" ref="AM1095">_xlfn.IFS(HR_Analytics[[#This Row],[Years At Company]]&lt;=2,"0-2",HR_Analytics[[#This Row],[Years At Company]]&lt;=5,"2-5",HR_Analytics[[#This Row],[Years At Company]]&lt;=10,"5-10",HR_Analytics[[#This Row],[Years At Company]]&lt;=20,"10-20",HR_Analytics[[#This Row],[Years At Company]]&lt;=40,"20-40")</f>
        <v>10-20</v>
      </c>
      <c r="AN1095" s="3">
        <v>8</v>
      </c>
      <c r="AO1095" s="3" t="str" cm="1">
        <f t="array" ref="AO1095">_xlfn.IFS(HR_Analytics[[#This Row],[Years In Current Role]]&lt;=2,"0-2",HR_Analytics[[#This Row],[Years In Current Role]]&lt;=5,"2-5",HR_Analytics[[#This Row],[Years In Current Role]]&lt;=10,"5-10",HR_Analytics[[#This Row],[Years In Current Role]]&lt;=15,"10-15",HR_Analytics[[#This Row],[Years In Current Role]]&gt;15,"Above 15")</f>
        <v>5-10</v>
      </c>
      <c r="AP1095" s="3">
        <v>13</v>
      </c>
      <c r="AQ1095" s="14" t="str" cm="1">
        <f t="array" ref="AQ1095">_xlfn.IFS(HR_Analytics[[#This Row],[Years Since Last Promotion]]&lt;=2,"0-2",HR_Analytics[[#This Row],[Years Since Last Promotion]]&lt;=5,"2-5",HR_Analytics[[#This Row],[Years Since Last Promotion]]&lt;=10,"5-10",HR_Analytics[[#This Row],[Years Since Last Promotion]]&lt;=15,"10-15")</f>
        <v>10-15</v>
      </c>
      <c r="AR1095" s="14">
        <v>9</v>
      </c>
      <c r="AS1095" s="3" t="str" cm="1">
        <f t="array" ref="AS10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96" spans="1:45" x14ac:dyDescent="0.25">
      <c r="A1096" s="12">
        <v>40</v>
      </c>
      <c r="B1096" s="12" t="str" cm="1">
        <f t="array" ref="B1096">_xlfn.IFS(HR_Analytics[[#This Row],[Age]]&lt;=30,"Below 30",HR_Analytics[[#This Row],[Age]]&lt;=40,"30-40",HR_Analytics[[#This Row],[Age]]&lt;=60,"40-60")</f>
        <v>30-40</v>
      </c>
      <c r="C1096" s="9" t="s">
        <v>17</v>
      </c>
      <c r="D1096" s="9" t="s">
        <v>11</v>
      </c>
      <c r="E1096" s="9" t="s">
        <v>12</v>
      </c>
      <c r="F1096" s="3">
        <v>9</v>
      </c>
      <c r="G1096" s="3" t="str" cm="1">
        <f t="array" ref="G1096">_xlfn.IFS(HR_Analytics[[#This Row],[Distance From Home]]&lt;=5,"1-5",HR_Analytics[[#This Row],[Distance From Home]]&lt;=10,"5-10",HR_Analytics[[#This Row],[Distance From Home]]&lt;=15,"10-15",HR_Analytics[[#This Row],[Distance From Home]]&lt;=20,"15-20",HR_Analytics[[#This Row],[Distance From Home]]&gt;20,"Above 20")</f>
        <v>5-10</v>
      </c>
      <c r="H1096" s="3">
        <v>2</v>
      </c>
      <c r="I1096" s="9" t="str">
        <f>VLOOKUP(H1096,Mapping!$J$2:$K$6,2,0)</f>
        <v>College</v>
      </c>
      <c r="J1096" s="9" t="s">
        <v>25</v>
      </c>
      <c r="K1096" s="3">
        <v>1548</v>
      </c>
      <c r="L1096" s="3">
        <v>1</v>
      </c>
      <c r="M1096" s="9" t="str">
        <f>VLOOKUP(L1096,Mapping!$A$2:$B$5,2,0)</f>
        <v>Very Dissatisfied</v>
      </c>
      <c r="N1096" s="9" t="s">
        <v>20</v>
      </c>
      <c r="O1096" s="3">
        <v>3</v>
      </c>
      <c r="P1096" s="9" t="str">
        <f>VLOOKUP(O1096,Mapping!$A$9:$B$12,2,0)</f>
        <v>High</v>
      </c>
      <c r="Q1096" s="3">
        <v>2</v>
      </c>
      <c r="R1096" s="9" t="str">
        <f>VLOOKUP(Q1096,Mapping!$A$16:$B$20,2,0)</f>
        <v>Junior</v>
      </c>
      <c r="S1096" s="9" t="s">
        <v>15</v>
      </c>
      <c r="T1096" s="3">
        <v>1</v>
      </c>
      <c r="U1096" s="9" t="str">
        <f>VLOOKUP(T1096,Mapping!$E$9:$F$12,2,0)</f>
        <v>Very Dissatisfied</v>
      </c>
      <c r="V1096" s="9" t="s">
        <v>22</v>
      </c>
      <c r="W1096" s="5">
        <v>5473</v>
      </c>
      <c r="X1096" s="3">
        <v>0</v>
      </c>
      <c r="Y1096" s="9" t="s">
        <v>17</v>
      </c>
      <c r="Z1096" s="4">
        <v>12</v>
      </c>
      <c r="AA1096" s="24">
        <f>HR_Analytics[[#This Row],[Salary Hike]]/100</f>
        <v>0.12</v>
      </c>
      <c r="AB1096" s="3">
        <v>3</v>
      </c>
      <c r="AC1096" s="9" t="str">
        <f>VLOOKUP(AB1096,Mapping!$E$2:$F$3,2,0)</f>
        <v>Excellent</v>
      </c>
      <c r="AD1096" s="3">
        <v>4</v>
      </c>
      <c r="AE1096" s="9" t="str">
        <f>VLOOKUP(AD1096,Mapping!$E$16:$F$19,2,0)</f>
        <v>Satisfied</v>
      </c>
      <c r="AF1096" s="3">
        <v>0</v>
      </c>
      <c r="AG1096" s="3">
        <v>9</v>
      </c>
      <c r="AH1096" s="3" t="str" cm="1">
        <f t="array" ref="AH1096">_xlfn.IFS(HR_Analytics[[#This Row],[Total Working Years]]&lt;=2,"0-2",HR_Analytics[[#This Row],[Total Working Years]]&lt;=5,"2-5",HR_Analytics[[#This Row],[Total Working Years]]&lt;=10,"5-10",HR_Analytics[[#This Row],[Total Working Years]]&lt;=20,"10-20",HR_Analytics[[#This Row],[Total Working Years]]&lt;=40,"20-40")</f>
        <v>5-10</v>
      </c>
      <c r="AI1096" s="3">
        <v>5</v>
      </c>
      <c r="AJ1096" s="3">
        <v>4</v>
      </c>
      <c r="AK1096" s="9" t="str">
        <f>VLOOKUP(AJ1096,Mapping!$J$10:$K$13,2,0)</f>
        <v>Best</v>
      </c>
      <c r="AL1096" s="3">
        <v>8</v>
      </c>
      <c r="AM1096" s="3" t="str" cm="1">
        <f t="array" ref="AM1096">_xlfn.IFS(HR_Analytics[[#This Row],[Years At Company]]&lt;=2,"0-2",HR_Analytics[[#This Row],[Years At Company]]&lt;=5,"2-5",HR_Analytics[[#This Row],[Years At Company]]&lt;=10,"5-10",HR_Analytics[[#This Row],[Years At Company]]&lt;=20,"10-20",HR_Analytics[[#This Row],[Years At Company]]&lt;=40,"20-40")</f>
        <v>5-10</v>
      </c>
      <c r="AN1096" s="3">
        <v>4</v>
      </c>
      <c r="AO1096" s="3" t="str" cm="1">
        <f t="array" ref="AO1096">_xlfn.IFS(HR_Analytics[[#This Row],[Years In Current Role]]&lt;=2,"0-2",HR_Analytics[[#This Row],[Years In Current Role]]&lt;=5,"2-5",HR_Analytics[[#This Row],[Years In Current Role]]&lt;=10,"5-10",HR_Analytics[[#This Row],[Years In Current Role]]&lt;=15,"10-15",HR_Analytics[[#This Row],[Years In Current Role]]&gt;15,"Above 15")</f>
        <v>2-5</v>
      </c>
      <c r="AP1096" s="3">
        <v>7</v>
      </c>
      <c r="AQ1096" s="14" t="str" cm="1">
        <f t="array" ref="AQ1096">_xlfn.IFS(HR_Analytics[[#This Row],[Years Since Last Promotion]]&lt;=2,"0-2",HR_Analytics[[#This Row],[Years Since Last Promotion]]&lt;=5,"2-5",HR_Analytics[[#This Row],[Years Since Last Promotion]]&lt;=10,"5-10",HR_Analytics[[#This Row],[Years Since Last Promotion]]&lt;=15,"10-15")</f>
        <v>5-10</v>
      </c>
      <c r="AR1096" s="14">
        <v>1</v>
      </c>
      <c r="AS1096" s="3" t="str" cm="1">
        <f t="array" ref="AS10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097" spans="1:45" x14ac:dyDescent="0.25">
      <c r="A1097" s="12">
        <v>33</v>
      </c>
      <c r="B1097" s="12" t="str" cm="1">
        <f t="array" ref="B1097">_xlfn.IFS(HR_Analytics[[#This Row],[Age]]&lt;=30,"Below 30",HR_Analytics[[#This Row],[Age]]&lt;=40,"30-40",HR_Analytics[[#This Row],[Age]]&lt;=60,"40-60")</f>
        <v>30-40</v>
      </c>
      <c r="C1097" s="9" t="s">
        <v>17</v>
      </c>
      <c r="D1097" s="9" t="s">
        <v>11</v>
      </c>
      <c r="E1097" s="9" t="s">
        <v>19</v>
      </c>
      <c r="F1097" s="3">
        <v>28</v>
      </c>
      <c r="G1097" s="3" t="str" cm="1">
        <f t="array" ref="G1097">_xlfn.IFS(HR_Analytics[[#This Row],[Distance From Home]]&lt;=5,"1-5",HR_Analytics[[#This Row],[Distance From Home]]&lt;=10,"5-10",HR_Analytics[[#This Row],[Distance From Home]]&lt;=15,"10-15",HR_Analytics[[#This Row],[Distance From Home]]&lt;=20,"15-20",HR_Analytics[[#This Row],[Distance From Home]]&gt;20,"Above 20")</f>
        <v>Above 20</v>
      </c>
      <c r="H1097" s="3">
        <v>4</v>
      </c>
      <c r="I1097" s="9" t="str">
        <f>VLOOKUP(H1097,Mapping!$J$2:$K$6,2,0)</f>
        <v>Masters</v>
      </c>
      <c r="J1097" s="9" t="s">
        <v>13</v>
      </c>
      <c r="K1097" s="3">
        <v>1549</v>
      </c>
      <c r="L1097" s="3">
        <v>2</v>
      </c>
      <c r="M1097" s="9" t="str">
        <f>VLOOKUP(L1097,Mapping!$A$2:$B$5,2,0)</f>
        <v>Dissatisfied</v>
      </c>
      <c r="N1097" s="9" t="s">
        <v>20</v>
      </c>
      <c r="O1097" s="3">
        <v>3</v>
      </c>
      <c r="P1097" s="9" t="str">
        <f>VLOOKUP(O1097,Mapping!$A$9:$B$12,2,0)</f>
        <v>High</v>
      </c>
      <c r="Q1097" s="3">
        <v>2</v>
      </c>
      <c r="R1097" s="9" t="str">
        <f>VLOOKUP(Q1097,Mapping!$A$16:$B$20,2,0)</f>
        <v>Junior</v>
      </c>
      <c r="S1097" s="9" t="s">
        <v>24</v>
      </c>
      <c r="T1097" s="3">
        <v>3</v>
      </c>
      <c r="U1097" s="9" t="str">
        <f>VLOOKUP(T1097,Mapping!$E$9:$F$12,2,0)</f>
        <v>Neutral</v>
      </c>
      <c r="V1097" s="9" t="s">
        <v>22</v>
      </c>
      <c r="W1097" s="5">
        <v>5207</v>
      </c>
      <c r="X1097" s="3">
        <v>1</v>
      </c>
      <c r="Y1097" s="9" t="s">
        <v>10</v>
      </c>
      <c r="Z1097" s="4">
        <v>12</v>
      </c>
      <c r="AA1097" s="24">
        <f>HR_Analytics[[#This Row],[Salary Hike]]/100</f>
        <v>0.12</v>
      </c>
      <c r="AB1097" s="3">
        <v>3</v>
      </c>
      <c r="AC1097" s="9" t="str">
        <f>VLOOKUP(AB1097,Mapping!$E$2:$F$3,2,0)</f>
        <v>Excellent</v>
      </c>
      <c r="AD1097" s="3">
        <v>2</v>
      </c>
      <c r="AE1097" s="9" t="str">
        <f>VLOOKUP(AD1097,Mapping!$E$16:$F$19,2,0)</f>
        <v>Dissatisfied</v>
      </c>
      <c r="AF1097" s="3">
        <v>1</v>
      </c>
      <c r="AG1097" s="3">
        <v>15</v>
      </c>
      <c r="AH1097" s="3" t="str" cm="1">
        <f t="array" ref="AH1097">_xlfn.IFS(HR_Analytics[[#This Row],[Total Working Years]]&lt;=2,"0-2",HR_Analytics[[#This Row],[Total Working Years]]&lt;=5,"2-5",HR_Analytics[[#This Row],[Total Working Years]]&lt;=10,"5-10",HR_Analytics[[#This Row],[Total Working Years]]&lt;=20,"10-20",HR_Analytics[[#This Row],[Total Working Years]]&lt;=40,"20-40")</f>
        <v>10-20</v>
      </c>
      <c r="AI1097" s="3">
        <v>3</v>
      </c>
      <c r="AJ1097" s="3">
        <v>3</v>
      </c>
      <c r="AK1097" s="9" t="str">
        <f>VLOOKUP(AJ1097,Mapping!$J$10:$K$13,2,0)</f>
        <v>Better</v>
      </c>
      <c r="AL1097" s="3">
        <v>15</v>
      </c>
      <c r="AM1097" s="3" t="str" cm="1">
        <f t="array" ref="AM1097">_xlfn.IFS(HR_Analytics[[#This Row],[Years At Company]]&lt;=2,"0-2",HR_Analytics[[#This Row],[Years At Company]]&lt;=5,"2-5",HR_Analytics[[#This Row],[Years At Company]]&lt;=10,"5-10",HR_Analytics[[#This Row],[Years At Company]]&lt;=20,"10-20",HR_Analytics[[#This Row],[Years At Company]]&lt;=40,"20-40")</f>
        <v>10-20</v>
      </c>
      <c r="AN1097" s="3">
        <v>14</v>
      </c>
      <c r="AO1097" s="3" t="str" cm="1">
        <f t="array" ref="AO1097">_xlfn.IFS(HR_Analytics[[#This Row],[Years In Current Role]]&lt;=2,"0-2",HR_Analytics[[#This Row],[Years In Current Role]]&lt;=5,"2-5",HR_Analytics[[#This Row],[Years In Current Role]]&lt;=10,"5-10",HR_Analytics[[#This Row],[Years In Current Role]]&lt;=15,"10-15",HR_Analytics[[#This Row],[Years In Current Role]]&gt;15,"Above 15")</f>
        <v>10-15</v>
      </c>
      <c r="AP1097" s="3">
        <v>5</v>
      </c>
      <c r="AQ1097" s="14" t="str" cm="1">
        <f t="array" ref="AQ1097">_xlfn.IFS(HR_Analytics[[#This Row],[Years Since Last Promotion]]&lt;=2,"0-2",HR_Analytics[[#This Row],[Years Since Last Promotion]]&lt;=5,"2-5",HR_Analytics[[#This Row],[Years Since Last Promotion]]&lt;=10,"5-10",HR_Analytics[[#This Row],[Years Since Last Promotion]]&lt;=15,"10-15")</f>
        <v>2-5</v>
      </c>
      <c r="AR1097" s="14">
        <v>7</v>
      </c>
      <c r="AS1097" s="3" t="str" cm="1">
        <f t="array" ref="AS10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98" spans="1:45" x14ac:dyDescent="0.25">
      <c r="A1098" s="12">
        <v>40</v>
      </c>
      <c r="B1098" s="12" t="str" cm="1">
        <f t="array" ref="B1098">_xlfn.IFS(HR_Analytics[[#This Row],[Age]]&lt;=30,"Below 30",HR_Analytics[[#This Row],[Age]]&lt;=40,"30-40",HR_Analytics[[#This Row],[Age]]&lt;=60,"40-60")</f>
        <v>30-40</v>
      </c>
      <c r="C1098" s="9" t="s">
        <v>17</v>
      </c>
      <c r="D1098" s="9" t="s">
        <v>11</v>
      </c>
      <c r="E1098" s="9" t="s">
        <v>35</v>
      </c>
      <c r="F1098" s="3">
        <v>6</v>
      </c>
      <c r="G1098" s="3" t="str" cm="1">
        <f t="array" ref="G1098">_xlfn.IFS(HR_Analytics[[#This Row],[Distance From Home]]&lt;=5,"1-5",HR_Analytics[[#This Row],[Distance From Home]]&lt;=10,"5-10",HR_Analytics[[#This Row],[Distance From Home]]&lt;=15,"10-15",HR_Analytics[[#This Row],[Distance From Home]]&lt;=20,"15-20",HR_Analytics[[#This Row],[Distance From Home]]&gt;20,"Above 20")</f>
        <v>5-10</v>
      </c>
      <c r="H1098" s="3">
        <v>2</v>
      </c>
      <c r="I1098" s="9" t="str">
        <f>VLOOKUP(H1098,Mapping!$J$2:$K$6,2,0)</f>
        <v>College</v>
      </c>
      <c r="J1098" s="9" t="s">
        <v>25</v>
      </c>
      <c r="K1098" s="3">
        <v>1550</v>
      </c>
      <c r="L1098" s="3">
        <v>3</v>
      </c>
      <c r="M1098" s="9" t="str">
        <f>VLOOKUP(L1098,Mapping!$A$2:$B$5,2,0)</f>
        <v>Neutral</v>
      </c>
      <c r="N1098" s="9" t="s">
        <v>20</v>
      </c>
      <c r="O1098" s="3">
        <v>3</v>
      </c>
      <c r="P1098" s="9" t="str">
        <f>VLOOKUP(O1098,Mapping!$A$9:$B$12,2,0)</f>
        <v>High</v>
      </c>
      <c r="Q1098" s="3">
        <v>4</v>
      </c>
      <c r="R1098" s="9" t="str">
        <f>VLOOKUP(Q1098,Mapping!$A$16:$B$20,2,0)</f>
        <v>Senior</v>
      </c>
      <c r="S1098" s="9" t="s">
        <v>30</v>
      </c>
      <c r="T1098" s="3">
        <v>4</v>
      </c>
      <c r="U1098" s="9" t="str">
        <f>VLOOKUP(T1098,Mapping!$E$9:$F$12,2,0)</f>
        <v>Satisfied</v>
      </c>
      <c r="V1098" s="9" t="s">
        <v>16</v>
      </c>
      <c r="W1098" s="5">
        <v>16437</v>
      </c>
      <c r="X1098" s="3">
        <v>1</v>
      </c>
      <c r="Y1098" s="9" t="s">
        <v>10</v>
      </c>
      <c r="Z1098" s="4">
        <v>21</v>
      </c>
      <c r="AA1098" s="24">
        <f>HR_Analytics[[#This Row],[Salary Hike]]/100</f>
        <v>0.21</v>
      </c>
      <c r="AB1098" s="3">
        <v>4</v>
      </c>
      <c r="AC1098" s="9" t="str">
        <f>VLOOKUP(AB1098,Mapping!$E$2:$F$3,2,0)</f>
        <v>Outstanding</v>
      </c>
      <c r="AD1098" s="3">
        <v>4</v>
      </c>
      <c r="AE1098" s="9" t="str">
        <f>VLOOKUP(AD1098,Mapping!$E$16:$F$19,2,0)</f>
        <v>Satisfied</v>
      </c>
      <c r="AF1098" s="3">
        <v>0</v>
      </c>
      <c r="AG1098" s="3">
        <v>21</v>
      </c>
      <c r="AH1098" s="3" t="str" cm="1">
        <f t="array" ref="AH1098">_xlfn.IFS(HR_Analytics[[#This Row],[Total Working Years]]&lt;=2,"0-2",HR_Analytics[[#This Row],[Total Working Years]]&lt;=5,"2-5",HR_Analytics[[#This Row],[Total Working Years]]&lt;=10,"5-10",HR_Analytics[[#This Row],[Total Working Years]]&lt;=20,"10-20",HR_Analytics[[#This Row],[Total Working Years]]&lt;=40,"20-40")</f>
        <v>20-40</v>
      </c>
      <c r="AI1098" s="3">
        <v>2</v>
      </c>
      <c r="AJ1098" s="3">
        <v>3</v>
      </c>
      <c r="AK1098" s="9" t="str">
        <f>VLOOKUP(AJ1098,Mapping!$J$10:$K$13,2,0)</f>
        <v>Better</v>
      </c>
      <c r="AL1098" s="3">
        <v>21</v>
      </c>
      <c r="AM1098" s="3" t="str" cm="1">
        <f t="array" ref="AM1098">_xlfn.IFS(HR_Analytics[[#This Row],[Years At Company]]&lt;=2,"0-2",HR_Analytics[[#This Row],[Years At Company]]&lt;=5,"2-5",HR_Analytics[[#This Row],[Years At Company]]&lt;=10,"5-10",HR_Analytics[[#This Row],[Years At Company]]&lt;=20,"10-20",HR_Analytics[[#This Row],[Years At Company]]&lt;=40,"20-40")</f>
        <v>20-40</v>
      </c>
      <c r="AN1098" s="3">
        <v>7</v>
      </c>
      <c r="AO1098" s="3" t="str" cm="1">
        <f t="array" ref="AO1098">_xlfn.IFS(HR_Analytics[[#This Row],[Years In Current Role]]&lt;=2,"0-2",HR_Analytics[[#This Row],[Years In Current Role]]&lt;=5,"2-5",HR_Analytics[[#This Row],[Years In Current Role]]&lt;=10,"5-10",HR_Analytics[[#This Row],[Years In Current Role]]&lt;=15,"10-15",HR_Analytics[[#This Row],[Years In Current Role]]&gt;15,"Above 15")</f>
        <v>5-10</v>
      </c>
      <c r="AP1098" s="3">
        <v>7</v>
      </c>
      <c r="AQ1098" s="14" t="str" cm="1">
        <f t="array" ref="AQ1098">_xlfn.IFS(HR_Analytics[[#This Row],[Years Since Last Promotion]]&lt;=2,"0-2",HR_Analytics[[#This Row],[Years Since Last Promotion]]&lt;=5,"2-5",HR_Analytics[[#This Row],[Years Since Last Promotion]]&lt;=10,"5-10",HR_Analytics[[#This Row],[Years Since Last Promotion]]&lt;=15,"10-15")</f>
        <v>5-10</v>
      </c>
      <c r="AR1098" s="14">
        <v>7</v>
      </c>
      <c r="AS1098" s="3" t="str" cm="1">
        <f t="array" ref="AS10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099" spans="1:45" x14ac:dyDescent="0.25">
      <c r="A1099" s="12">
        <v>24</v>
      </c>
      <c r="B1099" s="12" t="str" cm="1">
        <f t="array" ref="B1099">_xlfn.IFS(HR_Analytics[[#This Row],[Age]]&lt;=30,"Below 30",HR_Analytics[[#This Row],[Age]]&lt;=40,"30-40",HR_Analytics[[#This Row],[Age]]&lt;=60,"40-60")</f>
        <v>Below 30</v>
      </c>
      <c r="C1099" s="9" t="s">
        <v>17</v>
      </c>
      <c r="D1099" s="9" t="s">
        <v>11</v>
      </c>
      <c r="E1099" s="9" t="s">
        <v>19</v>
      </c>
      <c r="F1099" s="3">
        <v>21</v>
      </c>
      <c r="G1099" s="3" t="str" cm="1">
        <f t="array" ref="G1099">_xlfn.IFS(HR_Analytics[[#This Row],[Distance From Home]]&lt;=5,"1-5",HR_Analytics[[#This Row],[Distance From Home]]&lt;=10,"5-10",HR_Analytics[[#This Row],[Distance From Home]]&lt;=15,"10-15",HR_Analytics[[#This Row],[Distance From Home]]&lt;=20,"15-20",HR_Analytics[[#This Row],[Distance From Home]]&gt;20,"Above 20")</f>
        <v>Above 20</v>
      </c>
      <c r="H1099" s="3">
        <v>2</v>
      </c>
      <c r="I1099" s="9" t="str">
        <f>VLOOKUP(H1099,Mapping!$J$2:$K$6,2,0)</f>
        <v>College</v>
      </c>
      <c r="J1099" s="9" t="s">
        <v>34</v>
      </c>
      <c r="K1099" s="3">
        <v>1551</v>
      </c>
      <c r="L1099" s="3">
        <v>3</v>
      </c>
      <c r="M1099" s="9" t="str">
        <f>VLOOKUP(L1099,Mapping!$A$2:$B$5,2,0)</f>
        <v>Neutral</v>
      </c>
      <c r="N1099" s="9" t="s">
        <v>20</v>
      </c>
      <c r="O1099" s="3">
        <v>2</v>
      </c>
      <c r="P1099" s="9" t="str">
        <f>VLOOKUP(O1099,Mapping!$A$9:$B$12,2,0)</f>
        <v>Medium</v>
      </c>
      <c r="Q1099" s="3">
        <v>1</v>
      </c>
      <c r="R1099" s="9" t="str">
        <f>VLOOKUP(Q1099,Mapping!$A$16:$B$20,2,0)</f>
        <v>Entry Level</v>
      </c>
      <c r="S1099" s="9" t="s">
        <v>24</v>
      </c>
      <c r="T1099" s="3">
        <v>1</v>
      </c>
      <c r="U1099" s="9" t="str">
        <f>VLOOKUP(T1099,Mapping!$E$9:$F$12,2,0)</f>
        <v>Very Dissatisfied</v>
      </c>
      <c r="V1099" s="9" t="s">
        <v>26</v>
      </c>
      <c r="W1099" s="5">
        <v>2296</v>
      </c>
      <c r="X1099" s="3">
        <v>0</v>
      </c>
      <c r="Y1099" s="9" t="s">
        <v>17</v>
      </c>
      <c r="Z1099" s="4">
        <v>14</v>
      </c>
      <c r="AA1099" s="24">
        <f>HR_Analytics[[#This Row],[Salary Hike]]/100</f>
        <v>0.14000000000000001</v>
      </c>
      <c r="AB1099" s="3">
        <v>3</v>
      </c>
      <c r="AC1099" s="9" t="str">
        <f>VLOOKUP(AB1099,Mapping!$E$2:$F$3,2,0)</f>
        <v>Excellent</v>
      </c>
      <c r="AD1099" s="3">
        <v>2</v>
      </c>
      <c r="AE1099" s="9" t="str">
        <f>VLOOKUP(AD1099,Mapping!$E$16:$F$19,2,0)</f>
        <v>Dissatisfied</v>
      </c>
      <c r="AF1099" s="3">
        <v>3</v>
      </c>
      <c r="AG1099" s="3">
        <v>2</v>
      </c>
      <c r="AH1099" s="3" t="str" cm="1">
        <f t="array" ref="AH1099">_xlfn.IFS(HR_Analytics[[#This Row],[Total Working Years]]&lt;=2,"0-2",HR_Analytics[[#This Row],[Total Working Years]]&lt;=5,"2-5",HR_Analytics[[#This Row],[Total Working Years]]&lt;=10,"5-10",HR_Analytics[[#This Row],[Total Working Years]]&lt;=20,"10-20",HR_Analytics[[#This Row],[Total Working Years]]&lt;=40,"20-40")</f>
        <v>0-2</v>
      </c>
      <c r="AI1099" s="3">
        <v>3</v>
      </c>
      <c r="AJ1099" s="3">
        <v>3</v>
      </c>
      <c r="AK1099" s="9" t="str">
        <f>VLOOKUP(AJ1099,Mapping!$J$10:$K$13,2,0)</f>
        <v>Better</v>
      </c>
      <c r="AL1099" s="3">
        <v>1</v>
      </c>
      <c r="AM1099" s="3" t="str" cm="1">
        <f t="array" ref="AM1099">_xlfn.IFS(HR_Analytics[[#This Row],[Years At Company]]&lt;=2,"0-2",HR_Analytics[[#This Row],[Years At Company]]&lt;=5,"2-5",HR_Analytics[[#This Row],[Years At Company]]&lt;=10,"5-10",HR_Analytics[[#This Row],[Years At Company]]&lt;=20,"10-20",HR_Analytics[[#This Row],[Years At Company]]&lt;=40,"20-40")</f>
        <v>0-2</v>
      </c>
      <c r="AN1099" s="3">
        <v>1</v>
      </c>
      <c r="AO1099" s="3" t="str" cm="1">
        <f t="array" ref="AO1099">_xlfn.IFS(HR_Analytics[[#This Row],[Years In Current Role]]&lt;=2,"0-2",HR_Analytics[[#This Row],[Years In Current Role]]&lt;=5,"2-5",HR_Analytics[[#This Row],[Years In Current Role]]&lt;=10,"5-10",HR_Analytics[[#This Row],[Years In Current Role]]&lt;=15,"10-15",HR_Analytics[[#This Row],[Years In Current Role]]&gt;15,"Above 15")</f>
        <v>0-2</v>
      </c>
      <c r="AP1099" s="3">
        <v>0</v>
      </c>
      <c r="AQ1099" s="14" t="str" cm="1">
        <f t="array" ref="AQ1099">_xlfn.IFS(HR_Analytics[[#This Row],[Years Since Last Promotion]]&lt;=2,"0-2",HR_Analytics[[#This Row],[Years Since Last Promotion]]&lt;=5,"2-5",HR_Analytics[[#This Row],[Years Since Last Promotion]]&lt;=10,"5-10",HR_Analytics[[#This Row],[Years Since Last Promotion]]&lt;=15,"10-15")</f>
        <v>0-2</v>
      </c>
      <c r="AR1099" s="14">
        <v>0</v>
      </c>
      <c r="AS1099" s="3" t="str" cm="1">
        <f t="array" ref="AS10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00" spans="1:45" x14ac:dyDescent="0.25">
      <c r="A1100" s="12">
        <v>40</v>
      </c>
      <c r="B1100" s="12" t="str" cm="1">
        <f t="array" ref="B1100">_xlfn.IFS(HR_Analytics[[#This Row],[Age]]&lt;=30,"Below 30",HR_Analytics[[#This Row],[Age]]&lt;=40,"30-40",HR_Analytics[[#This Row],[Age]]&lt;=60,"40-60")</f>
        <v>30-40</v>
      </c>
      <c r="C1100" s="9" t="s">
        <v>17</v>
      </c>
      <c r="D1100" s="9" t="s">
        <v>29</v>
      </c>
      <c r="E1100" s="9" t="s">
        <v>19</v>
      </c>
      <c r="F1100" s="3">
        <v>8</v>
      </c>
      <c r="G1100" s="3" t="str" cm="1">
        <f t="array" ref="G1100">_xlfn.IFS(HR_Analytics[[#This Row],[Distance From Home]]&lt;=5,"1-5",HR_Analytics[[#This Row],[Distance From Home]]&lt;=10,"5-10",HR_Analytics[[#This Row],[Distance From Home]]&lt;=15,"10-15",HR_Analytics[[#This Row],[Distance From Home]]&lt;=20,"15-20",HR_Analytics[[#This Row],[Distance From Home]]&gt;20,"Above 20")</f>
        <v>5-10</v>
      </c>
      <c r="H1100" s="3">
        <v>2</v>
      </c>
      <c r="I1100" s="9" t="str">
        <f>VLOOKUP(H1100,Mapping!$J$2:$K$6,2,0)</f>
        <v>College</v>
      </c>
      <c r="J1100" s="9" t="s">
        <v>13</v>
      </c>
      <c r="K1100" s="3">
        <v>1552</v>
      </c>
      <c r="L1100" s="3">
        <v>4</v>
      </c>
      <c r="M1100" s="9" t="str">
        <f>VLOOKUP(L1100,Mapping!$A$2:$B$5,2,0)</f>
        <v>Satisfied</v>
      </c>
      <c r="N1100" s="9" t="s">
        <v>20</v>
      </c>
      <c r="O1100" s="3">
        <v>3</v>
      </c>
      <c r="P1100" s="9" t="str">
        <f>VLOOKUP(O1100,Mapping!$A$9:$B$12,2,0)</f>
        <v>High</v>
      </c>
      <c r="Q1100" s="3">
        <v>2</v>
      </c>
      <c r="R1100" s="9" t="str">
        <f>VLOOKUP(Q1100,Mapping!$A$16:$B$20,2,0)</f>
        <v>Junior</v>
      </c>
      <c r="S1100" s="9" t="s">
        <v>28</v>
      </c>
      <c r="T1100" s="3">
        <v>4</v>
      </c>
      <c r="U1100" s="9" t="str">
        <f>VLOOKUP(T1100,Mapping!$E$9:$F$12,2,0)</f>
        <v>Satisfied</v>
      </c>
      <c r="V1100" s="9" t="s">
        <v>26</v>
      </c>
      <c r="W1100" s="5">
        <v>4069</v>
      </c>
      <c r="X1100" s="3">
        <v>3</v>
      </c>
      <c r="Y1100" s="9" t="s">
        <v>10</v>
      </c>
      <c r="Z1100" s="4">
        <v>18</v>
      </c>
      <c r="AA1100" s="24">
        <f>HR_Analytics[[#This Row],[Salary Hike]]/100</f>
        <v>0.18</v>
      </c>
      <c r="AB1100" s="3">
        <v>3</v>
      </c>
      <c r="AC1100" s="9" t="str">
        <f>VLOOKUP(AB1100,Mapping!$E$2:$F$3,2,0)</f>
        <v>Excellent</v>
      </c>
      <c r="AD1100" s="3">
        <v>3</v>
      </c>
      <c r="AE1100" s="9" t="str">
        <f>VLOOKUP(AD1100,Mapping!$E$16:$F$19,2,0)</f>
        <v>Neutral</v>
      </c>
      <c r="AF1100" s="3">
        <v>0</v>
      </c>
      <c r="AG1100" s="3">
        <v>8</v>
      </c>
      <c r="AH1100" s="3" t="str" cm="1">
        <f t="array" ref="AH1100">_xlfn.IFS(HR_Analytics[[#This Row],[Total Working Years]]&lt;=2,"0-2",HR_Analytics[[#This Row],[Total Working Years]]&lt;=5,"2-5",HR_Analytics[[#This Row],[Total Working Years]]&lt;=10,"5-10",HR_Analytics[[#This Row],[Total Working Years]]&lt;=20,"10-20",HR_Analytics[[#This Row],[Total Working Years]]&lt;=40,"20-40")</f>
        <v>5-10</v>
      </c>
      <c r="AI1100" s="3">
        <v>2</v>
      </c>
      <c r="AJ1100" s="3">
        <v>3</v>
      </c>
      <c r="AK1100" s="9" t="str">
        <f>VLOOKUP(AJ1100,Mapping!$J$10:$K$13,2,0)</f>
        <v>Better</v>
      </c>
      <c r="AL1100" s="3">
        <v>2</v>
      </c>
      <c r="AM1100" s="3" t="str" cm="1">
        <f t="array" ref="AM1100">_xlfn.IFS(HR_Analytics[[#This Row],[Years At Company]]&lt;=2,"0-2",HR_Analytics[[#This Row],[Years At Company]]&lt;=5,"2-5",HR_Analytics[[#This Row],[Years At Company]]&lt;=10,"5-10",HR_Analytics[[#This Row],[Years At Company]]&lt;=20,"10-20",HR_Analytics[[#This Row],[Years At Company]]&lt;=40,"20-40")</f>
        <v>0-2</v>
      </c>
      <c r="AN1100" s="3">
        <v>2</v>
      </c>
      <c r="AO1100" s="3" t="str" cm="1">
        <f t="array" ref="AO1100">_xlfn.IFS(HR_Analytics[[#This Row],[Years In Current Role]]&lt;=2,"0-2",HR_Analytics[[#This Row],[Years In Current Role]]&lt;=5,"2-5",HR_Analytics[[#This Row],[Years In Current Role]]&lt;=10,"5-10",HR_Analytics[[#This Row],[Years In Current Role]]&lt;=15,"10-15",HR_Analytics[[#This Row],[Years In Current Role]]&gt;15,"Above 15")</f>
        <v>0-2</v>
      </c>
      <c r="AP1100" s="3">
        <v>2</v>
      </c>
      <c r="AQ1100" s="14" t="str" cm="1">
        <f t="array" ref="AQ1100">_xlfn.IFS(HR_Analytics[[#This Row],[Years Since Last Promotion]]&lt;=2,"0-2",HR_Analytics[[#This Row],[Years Since Last Promotion]]&lt;=5,"2-5",HR_Analytics[[#This Row],[Years Since Last Promotion]]&lt;=10,"5-10",HR_Analytics[[#This Row],[Years Since Last Promotion]]&lt;=15,"10-15")</f>
        <v>0-2</v>
      </c>
      <c r="AR1100" s="14">
        <v>2</v>
      </c>
      <c r="AS1100" s="3" t="str" cm="1">
        <f t="array" ref="AS11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01" spans="1:45" x14ac:dyDescent="0.25">
      <c r="A1101" s="12">
        <v>45</v>
      </c>
      <c r="B1101" s="12" t="str" cm="1">
        <f t="array" ref="B1101">_xlfn.IFS(HR_Analytics[[#This Row],[Age]]&lt;=30,"Below 30",HR_Analytics[[#This Row],[Age]]&lt;=40,"30-40",HR_Analytics[[#This Row],[Age]]&lt;=60,"40-60")</f>
        <v>40-60</v>
      </c>
      <c r="C1101" s="9" t="s">
        <v>17</v>
      </c>
      <c r="D1101" s="9" t="s">
        <v>11</v>
      </c>
      <c r="E1101" s="9" t="s">
        <v>19</v>
      </c>
      <c r="F1101" s="3">
        <v>1</v>
      </c>
      <c r="G1101" s="3" t="str" cm="1">
        <f t="array" ref="G1101">_xlfn.IFS(HR_Analytics[[#This Row],[Distance From Home]]&lt;=5,"1-5",HR_Analytics[[#This Row],[Distance From Home]]&lt;=10,"5-10",HR_Analytics[[#This Row],[Distance From Home]]&lt;=15,"10-15",HR_Analytics[[#This Row],[Distance From Home]]&lt;=20,"15-20",HR_Analytics[[#This Row],[Distance From Home]]&gt;20,"Above 20")</f>
        <v>1-5</v>
      </c>
      <c r="H1101" s="3">
        <v>4</v>
      </c>
      <c r="I1101" s="9" t="str">
        <f>VLOOKUP(H1101,Mapping!$J$2:$K$6,2,0)</f>
        <v>Masters</v>
      </c>
      <c r="J1101" s="9" t="s">
        <v>34</v>
      </c>
      <c r="K1101" s="3">
        <v>1553</v>
      </c>
      <c r="L1101" s="3">
        <v>1</v>
      </c>
      <c r="M1101" s="9" t="str">
        <f>VLOOKUP(L1101,Mapping!$A$2:$B$5,2,0)</f>
        <v>Very Dissatisfied</v>
      </c>
      <c r="N1101" s="9" t="s">
        <v>20</v>
      </c>
      <c r="O1101" s="3">
        <v>3</v>
      </c>
      <c r="P1101" s="9" t="str">
        <f>VLOOKUP(O1101,Mapping!$A$9:$B$12,2,0)</f>
        <v>High</v>
      </c>
      <c r="Q1101" s="3">
        <v>3</v>
      </c>
      <c r="R1101" s="9" t="str">
        <f>VLOOKUP(Q1101,Mapping!$A$16:$B$20,2,0)</f>
        <v>Mid Level</v>
      </c>
      <c r="S1101" s="9" t="s">
        <v>28</v>
      </c>
      <c r="T1101" s="3">
        <v>2</v>
      </c>
      <c r="U1101" s="9" t="str">
        <f>VLOOKUP(T1101,Mapping!$E$9:$F$12,2,0)</f>
        <v>Dissatisfied</v>
      </c>
      <c r="V1101" s="9" t="s">
        <v>26</v>
      </c>
      <c r="W1101" s="5">
        <v>7441</v>
      </c>
      <c r="X1101" s="3">
        <v>1</v>
      </c>
      <c r="Y1101" s="9" t="s">
        <v>17</v>
      </c>
      <c r="Z1101" s="4">
        <v>12</v>
      </c>
      <c r="AA1101" s="24">
        <f>HR_Analytics[[#This Row],[Salary Hike]]/100</f>
        <v>0.12</v>
      </c>
      <c r="AB1101" s="3">
        <v>3</v>
      </c>
      <c r="AC1101" s="9" t="str">
        <f>VLOOKUP(AB1101,Mapping!$E$2:$F$3,2,0)</f>
        <v>Excellent</v>
      </c>
      <c r="AD1101" s="3">
        <v>1</v>
      </c>
      <c r="AE1101" s="9" t="str">
        <f>VLOOKUP(AD1101,Mapping!$E$16:$F$19,2,0)</f>
        <v>Very Dissatisfied</v>
      </c>
      <c r="AF1101" s="3">
        <v>3</v>
      </c>
      <c r="AG1101" s="3">
        <v>10</v>
      </c>
      <c r="AH1101" s="3" t="str" cm="1">
        <f t="array" ref="AH1101">_xlfn.IFS(HR_Analytics[[#This Row],[Total Working Years]]&lt;=2,"0-2",HR_Analytics[[#This Row],[Total Working Years]]&lt;=5,"2-5",HR_Analytics[[#This Row],[Total Working Years]]&lt;=10,"5-10",HR_Analytics[[#This Row],[Total Working Years]]&lt;=20,"10-20",HR_Analytics[[#This Row],[Total Working Years]]&lt;=40,"20-40")</f>
        <v>5-10</v>
      </c>
      <c r="AI1101" s="3">
        <v>4</v>
      </c>
      <c r="AJ1101" s="3">
        <v>3</v>
      </c>
      <c r="AK1101" s="9" t="str">
        <f>VLOOKUP(AJ1101,Mapping!$J$10:$K$13,2,0)</f>
        <v>Better</v>
      </c>
      <c r="AL1101" s="3">
        <v>10</v>
      </c>
      <c r="AM1101" s="3" t="str" cm="1">
        <f t="array" ref="AM1101">_xlfn.IFS(HR_Analytics[[#This Row],[Years At Company]]&lt;=2,"0-2",HR_Analytics[[#This Row],[Years At Company]]&lt;=5,"2-5",HR_Analytics[[#This Row],[Years At Company]]&lt;=10,"5-10",HR_Analytics[[#This Row],[Years At Company]]&lt;=20,"10-20",HR_Analytics[[#This Row],[Years At Company]]&lt;=40,"20-40")</f>
        <v>5-10</v>
      </c>
      <c r="AN1101" s="3">
        <v>8</v>
      </c>
      <c r="AO1101" s="3" t="str" cm="1">
        <f t="array" ref="AO1101">_xlfn.IFS(HR_Analytics[[#This Row],[Years In Current Role]]&lt;=2,"0-2",HR_Analytics[[#This Row],[Years In Current Role]]&lt;=5,"2-5",HR_Analytics[[#This Row],[Years In Current Role]]&lt;=10,"5-10",HR_Analytics[[#This Row],[Years In Current Role]]&lt;=15,"10-15",HR_Analytics[[#This Row],[Years In Current Role]]&gt;15,"Above 15")</f>
        <v>5-10</v>
      </c>
      <c r="AP1101" s="3">
        <v>7</v>
      </c>
      <c r="AQ1101" s="14" t="str" cm="1">
        <f t="array" ref="AQ1101">_xlfn.IFS(HR_Analytics[[#This Row],[Years Since Last Promotion]]&lt;=2,"0-2",HR_Analytics[[#This Row],[Years Since Last Promotion]]&lt;=5,"2-5",HR_Analytics[[#This Row],[Years Since Last Promotion]]&lt;=10,"5-10",HR_Analytics[[#This Row],[Years Since Last Promotion]]&lt;=15,"10-15")</f>
        <v>5-10</v>
      </c>
      <c r="AR1101" s="14">
        <v>7</v>
      </c>
      <c r="AS1101" s="3" t="str" cm="1">
        <f t="array" ref="AS11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02" spans="1:45" x14ac:dyDescent="0.25">
      <c r="A1102" s="12">
        <v>35</v>
      </c>
      <c r="B1102" s="12" t="str" cm="1">
        <f t="array" ref="B1102">_xlfn.IFS(HR_Analytics[[#This Row],[Age]]&lt;=30,"Below 30",HR_Analytics[[#This Row],[Age]]&lt;=40,"30-40",HR_Analytics[[#This Row],[Age]]&lt;=60,"40-60")</f>
        <v>30-40</v>
      </c>
      <c r="C1102" s="9" t="s">
        <v>17</v>
      </c>
      <c r="D1102" s="9" t="s">
        <v>11</v>
      </c>
      <c r="E1102" s="9" t="s">
        <v>12</v>
      </c>
      <c r="F1102" s="3">
        <v>28</v>
      </c>
      <c r="G1102" s="3" t="str" cm="1">
        <f t="array" ref="G1102">_xlfn.IFS(HR_Analytics[[#This Row],[Distance From Home]]&lt;=5,"1-5",HR_Analytics[[#This Row],[Distance From Home]]&lt;=10,"5-10",HR_Analytics[[#This Row],[Distance From Home]]&lt;=15,"10-15",HR_Analytics[[#This Row],[Distance From Home]]&lt;=20,"15-20",HR_Analytics[[#This Row],[Distance From Home]]&gt;20,"Above 20")</f>
        <v>Above 20</v>
      </c>
      <c r="H1102" s="3">
        <v>4</v>
      </c>
      <c r="I1102" s="9" t="str">
        <f>VLOOKUP(H1102,Mapping!$J$2:$K$6,2,0)</f>
        <v>Masters</v>
      </c>
      <c r="J1102" s="9" t="s">
        <v>13</v>
      </c>
      <c r="K1102" s="3">
        <v>1554</v>
      </c>
      <c r="L1102" s="3">
        <v>2</v>
      </c>
      <c r="M1102" s="9" t="str">
        <f>VLOOKUP(L1102,Mapping!$A$2:$B$5,2,0)</f>
        <v>Dissatisfied</v>
      </c>
      <c r="N1102" s="9" t="s">
        <v>14</v>
      </c>
      <c r="O1102" s="3">
        <v>2</v>
      </c>
      <c r="P1102" s="9" t="str">
        <f>VLOOKUP(O1102,Mapping!$A$9:$B$12,2,0)</f>
        <v>Medium</v>
      </c>
      <c r="Q1102" s="3">
        <v>1</v>
      </c>
      <c r="R1102" s="9" t="str">
        <f>VLOOKUP(Q1102,Mapping!$A$16:$B$20,2,0)</f>
        <v>Entry Level</v>
      </c>
      <c r="S1102" s="9" t="s">
        <v>31</v>
      </c>
      <c r="T1102" s="3">
        <v>3</v>
      </c>
      <c r="U1102" s="9" t="str">
        <f>VLOOKUP(T1102,Mapping!$E$9:$F$12,2,0)</f>
        <v>Neutral</v>
      </c>
      <c r="V1102" s="9" t="s">
        <v>22</v>
      </c>
      <c r="W1102" s="5">
        <v>2430</v>
      </c>
      <c r="X1102" s="3">
        <v>0</v>
      </c>
      <c r="Y1102" s="9" t="s">
        <v>17</v>
      </c>
      <c r="Z1102" s="4">
        <v>23</v>
      </c>
      <c r="AA1102" s="24">
        <f>HR_Analytics[[#This Row],[Salary Hike]]/100</f>
        <v>0.23</v>
      </c>
      <c r="AB1102" s="3">
        <v>4</v>
      </c>
      <c r="AC1102" s="9" t="str">
        <f>VLOOKUP(AB1102,Mapping!$E$2:$F$3,2,0)</f>
        <v>Outstanding</v>
      </c>
      <c r="AD1102" s="3">
        <v>1</v>
      </c>
      <c r="AE1102" s="9" t="str">
        <f>VLOOKUP(AD1102,Mapping!$E$16:$F$19,2,0)</f>
        <v>Very Dissatisfied</v>
      </c>
      <c r="AF1102" s="3">
        <v>2</v>
      </c>
      <c r="AG1102" s="3">
        <v>6</v>
      </c>
      <c r="AH1102" s="3" t="str" cm="1">
        <f t="array" ref="AH1102">_xlfn.IFS(HR_Analytics[[#This Row],[Total Working Years]]&lt;=2,"0-2",HR_Analytics[[#This Row],[Total Working Years]]&lt;=5,"2-5",HR_Analytics[[#This Row],[Total Working Years]]&lt;=10,"5-10",HR_Analytics[[#This Row],[Total Working Years]]&lt;=20,"10-20",HR_Analytics[[#This Row],[Total Working Years]]&lt;=40,"20-40")</f>
        <v>5-10</v>
      </c>
      <c r="AI1102" s="3">
        <v>5</v>
      </c>
      <c r="AJ1102" s="3">
        <v>3</v>
      </c>
      <c r="AK1102" s="9" t="str">
        <f>VLOOKUP(AJ1102,Mapping!$J$10:$K$13,2,0)</f>
        <v>Better</v>
      </c>
      <c r="AL1102" s="3">
        <v>5</v>
      </c>
      <c r="AM1102" s="3" t="str" cm="1">
        <f t="array" ref="AM1102">_xlfn.IFS(HR_Analytics[[#This Row],[Years At Company]]&lt;=2,"0-2",HR_Analytics[[#This Row],[Years At Company]]&lt;=5,"2-5",HR_Analytics[[#This Row],[Years At Company]]&lt;=10,"5-10",HR_Analytics[[#This Row],[Years At Company]]&lt;=20,"10-20",HR_Analytics[[#This Row],[Years At Company]]&lt;=40,"20-40")</f>
        <v>2-5</v>
      </c>
      <c r="AN1102" s="3">
        <v>3</v>
      </c>
      <c r="AO1102" s="3" t="str" cm="1">
        <f t="array" ref="AO1102">_xlfn.IFS(HR_Analytics[[#This Row],[Years In Current Role]]&lt;=2,"0-2",HR_Analytics[[#This Row],[Years In Current Role]]&lt;=5,"2-5",HR_Analytics[[#This Row],[Years In Current Role]]&lt;=10,"5-10",HR_Analytics[[#This Row],[Years In Current Role]]&lt;=15,"10-15",HR_Analytics[[#This Row],[Years In Current Role]]&gt;15,"Above 15")</f>
        <v>2-5</v>
      </c>
      <c r="AP1102" s="3">
        <v>4</v>
      </c>
      <c r="AQ1102" s="14" t="str" cm="1">
        <f t="array" ref="AQ1102">_xlfn.IFS(HR_Analytics[[#This Row],[Years Since Last Promotion]]&lt;=2,"0-2",HR_Analytics[[#This Row],[Years Since Last Promotion]]&lt;=5,"2-5",HR_Analytics[[#This Row],[Years Since Last Promotion]]&lt;=10,"5-10",HR_Analytics[[#This Row],[Years Since Last Promotion]]&lt;=15,"10-15")</f>
        <v>2-5</v>
      </c>
      <c r="AR1102" s="14">
        <v>2</v>
      </c>
      <c r="AS1102" s="3" t="str" cm="1">
        <f t="array" ref="AS11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03" spans="1:45" x14ac:dyDescent="0.25">
      <c r="A1103" s="12">
        <v>32</v>
      </c>
      <c r="B1103" s="12" t="str" cm="1">
        <f t="array" ref="B1103">_xlfn.IFS(HR_Analytics[[#This Row],[Age]]&lt;=30,"Below 30",HR_Analytics[[#This Row],[Age]]&lt;=40,"30-40",HR_Analytics[[#This Row],[Age]]&lt;=60,"40-60")</f>
        <v>30-40</v>
      </c>
      <c r="C1103" s="9" t="s">
        <v>17</v>
      </c>
      <c r="D1103" s="9" t="s">
        <v>11</v>
      </c>
      <c r="E1103" s="9" t="s">
        <v>19</v>
      </c>
      <c r="F1103" s="3">
        <v>5</v>
      </c>
      <c r="G1103" s="3" t="str" cm="1">
        <f t="array" ref="G1103">_xlfn.IFS(HR_Analytics[[#This Row],[Distance From Home]]&lt;=5,"1-5",HR_Analytics[[#This Row],[Distance From Home]]&lt;=10,"5-10",HR_Analytics[[#This Row],[Distance From Home]]&lt;=15,"10-15",HR_Analytics[[#This Row],[Distance From Home]]&lt;=20,"15-20",HR_Analytics[[#This Row],[Distance From Home]]&gt;20,"Above 20")</f>
        <v>1-5</v>
      </c>
      <c r="H1103" s="3">
        <v>2</v>
      </c>
      <c r="I1103" s="9" t="str">
        <f>VLOOKUP(H1103,Mapping!$J$2:$K$6,2,0)</f>
        <v>College</v>
      </c>
      <c r="J1103" s="9" t="s">
        <v>13</v>
      </c>
      <c r="K1103" s="3">
        <v>1555</v>
      </c>
      <c r="L1103" s="3">
        <v>4</v>
      </c>
      <c r="M1103" s="9" t="str">
        <f>VLOOKUP(L1103,Mapping!$A$2:$B$5,2,0)</f>
        <v>Satisfied</v>
      </c>
      <c r="N1103" s="9" t="s">
        <v>14</v>
      </c>
      <c r="O1103" s="3">
        <v>2</v>
      </c>
      <c r="P1103" s="9" t="str">
        <f>VLOOKUP(O1103,Mapping!$A$9:$B$12,2,0)</f>
        <v>Medium</v>
      </c>
      <c r="Q1103" s="3">
        <v>2</v>
      </c>
      <c r="R1103" s="9" t="str">
        <f>VLOOKUP(Q1103,Mapping!$A$16:$B$20,2,0)</f>
        <v>Junior</v>
      </c>
      <c r="S1103" s="9" t="s">
        <v>21</v>
      </c>
      <c r="T1103" s="3">
        <v>2</v>
      </c>
      <c r="U1103" s="9" t="str">
        <f>VLOOKUP(T1103,Mapping!$E$9:$F$12,2,0)</f>
        <v>Dissatisfied</v>
      </c>
      <c r="V1103" s="9" t="s">
        <v>22</v>
      </c>
      <c r="W1103" s="5">
        <v>5878</v>
      </c>
      <c r="X1103" s="3">
        <v>3</v>
      </c>
      <c r="Y1103" s="9" t="s">
        <v>17</v>
      </c>
      <c r="Z1103" s="4">
        <v>12</v>
      </c>
      <c r="AA1103" s="24">
        <f>HR_Analytics[[#This Row],[Salary Hike]]/100</f>
        <v>0.12</v>
      </c>
      <c r="AB1103" s="3">
        <v>3</v>
      </c>
      <c r="AC1103" s="9" t="str">
        <f>VLOOKUP(AB1103,Mapping!$E$2:$F$3,2,0)</f>
        <v>Excellent</v>
      </c>
      <c r="AD1103" s="3">
        <v>1</v>
      </c>
      <c r="AE1103" s="9" t="str">
        <f>VLOOKUP(AD1103,Mapping!$E$16:$F$19,2,0)</f>
        <v>Very Dissatisfied</v>
      </c>
      <c r="AF1103" s="3">
        <v>1</v>
      </c>
      <c r="AG1103" s="3">
        <v>12</v>
      </c>
      <c r="AH1103" s="3" t="str" cm="1">
        <f t="array" ref="AH1103">_xlfn.IFS(HR_Analytics[[#This Row],[Total Working Years]]&lt;=2,"0-2",HR_Analytics[[#This Row],[Total Working Years]]&lt;=5,"2-5",HR_Analytics[[#This Row],[Total Working Years]]&lt;=10,"5-10",HR_Analytics[[#This Row],[Total Working Years]]&lt;=20,"10-20",HR_Analytics[[#This Row],[Total Working Years]]&lt;=40,"20-40")</f>
        <v>10-20</v>
      </c>
      <c r="AI1103" s="3">
        <v>2</v>
      </c>
      <c r="AJ1103" s="3">
        <v>3</v>
      </c>
      <c r="AK1103" s="9" t="str">
        <f>VLOOKUP(AJ1103,Mapping!$J$10:$K$13,2,0)</f>
        <v>Better</v>
      </c>
      <c r="AL1103" s="3">
        <v>7</v>
      </c>
      <c r="AM1103" s="3" t="str" cm="1">
        <f t="array" ref="AM1103">_xlfn.IFS(HR_Analytics[[#This Row],[Years At Company]]&lt;=2,"0-2",HR_Analytics[[#This Row],[Years At Company]]&lt;=5,"2-5",HR_Analytics[[#This Row],[Years At Company]]&lt;=10,"5-10",HR_Analytics[[#This Row],[Years At Company]]&lt;=20,"10-20",HR_Analytics[[#This Row],[Years At Company]]&lt;=40,"20-40")</f>
        <v>5-10</v>
      </c>
      <c r="AN1103" s="3">
        <v>1</v>
      </c>
      <c r="AO1103" s="3" t="str" cm="1">
        <f t="array" ref="AO1103">_xlfn.IFS(HR_Analytics[[#This Row],[Years In Current Role]]&lt;=2,"0-2",HR_Analytics[[#This Row],[Years In Current Role]]&lt;=5,"2-5",HR_Analytics[[#This Row],[Years In Current Role]]&lt;=10,"5-10",HR_Analytics[[#This Row],[Years In Current Role]]&lt;=15,"10-15",HR_Analytics[[#This Row],[Years In Current Role]]&gt;15,"Above 15")</f>
        <v>0-2</v>
      </c>
      <c r="AP1103" s="3">
        <v>2</v>
      </c>
      <c r="AQ1103" s="14" t="str" cm="1">
        <f t="array" ref="AQ1103">_xlfn.IFS(HR_Analytics[[#This Row],[Years Since Last Promotion]]&lt;=2,"0-2",HR_Analytics[[#This Row],[Years Since Last Promotion]]&lt;=5,"2-5",HR_Analytics[[#This Row],[Years Since Last Promotion]]&lt;=10,"5-10",HR_Analytics[[#This Row],[Years Since Last Promotion]]&lt;=15,"10-15")</f>
        <v>0-2</v>
      </c>
      <c r="AR1103" s="14">
        <v>5</v>
      </c>
      <c r="AS1103" s="3" t="str" cm="1">
        <f t="array" ref="AS11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04" spans="1:45" x14ac:dyDescent="0.25">
      <c r="A1104" s="12">
        <v>36</v>
      </c>
      <c r="B1104" s="12" t="str" cm="1">
        <f t="array" ref="B1104">_xlfn.IFS(HR_Analytics[[#This Row],[Age]]&lt;=30,"Below 30",HR_Analytics[[#This Row],[Age]]&lt;=40,"30-40",HR_Analytics[[#This Row],[Age]]&lt;=60,"40-60")</f>
        <v>30-40</v>
      </c>
      <c r="C1104" s="9" t="s">
        <v>17</v>
      </c>
      <c r="D1104" s="9" t="s">
        <v>11</v>
      </c>
      <c r="E1104" s="9" t="s">
        <v>12</v>
      </c>
      <c r="F1104" s="3">
        <v>2</v>
      </c>
      <c r="G1104" s="3" t="str" cm="1">
        <f t="array" ref="G1104">_xlfn.IFS(HR_Analytics[[#This Row],[Distance From Home]]&lt;=5,"1-5",HR_Analytics[[#This Row],[Distance From Home]]&lt;=10,"5-10",HR_Analytics[[#This Row],[Distance From Home]]&lt;=15,"10-15",HR_Analytics[[#This Row],[Distance From Home]]&lt;=20,"15-20",HR_Analytics[[#This Row],[Distance From Home]]&gt;20,"Above 20")</f>
        <v>1-5</v>
      </c>
      <c r="H1104" s="3">
        <v>4</v>
      </c>
      <c r="I1104" s="9" t="str">
        <f>VLOOKUP(H1104,Mapping!$J$2:$K$6,2,0)</f>
        <v>Masters</v>
      </c>
      <c r="J1104" s="9" t="s">
        <v>13</v>
      </c>
      <c r="K1104" s="3">
        <v>1556</v>
      </c>
      <c r="L1104" s="3">
        <v>3</v>
      </c>
      <c r="M1104" s="9" t="str">
        <f>VLOOKUP(L1104,Mapping!$A$2:$B$5,2,0)</f>
        <v>Neutral</v>
      </c>
      <c r="N1104" s="9" t="s">
        <v>20</v>
      </c>
      <c r="O1104" s="3">
        <v>3</v>
      </c>
      <c r="P1104" s="9" t="str">
        <f>VLOOKUP(O1104,Mapping!$A$9:$B$12,2,0)</f>
        <v>High</v>
      </c>
      <c r="Q1104" s="3">
        <v>1</v>
      </c>
      <c r="R1104" s="9" t="str">
        <f>VLOOKUP(Q1104,Mapping!$A$16:$B$20,2,0)</f>
        <v>Entry Level</v>
      </c>
      <c r="S1104" s="9" t="s">
        <v>31</v>
      </c>
      <c r="T1104" s="3">
        <v>4</v>
      </c>
      <c r="U1104" s="9" t="str">
        <f>VLOOKUP(T1104,Mapping!$E$9:$F$12,2,0)</f>
        <v>Satisfied</v>
      </c>
      <c r="V1104" s="9" t="s">
        <v>16</v>
      </c>
      <c r="W1104" s="5">
        <v>2644</v>
      </c>
      <c r="X1104" s="3">
        <v>3</v>
      </c>
      <c r="Y1104" s="9" t="s">
        <v>10</v>
      </c>
      <c r="Z1104" s="4">
        <v>21</v>
      </c>
      <c r="AA1104" s="24">
        <f>HR_Analytics[[#This Row],[Salary Hike]]/100</f>
        <v>0.21</v>
      </c>
      <c r="AB1104" s="3">
        <v>4</v>
      </c>
      <c r="AC1104" s="9" t="str">
        <f>VLOOKUP(AB1104,Mapping!$E$2:$F$3,2,0)</f>
        <v>Outstanding</v>
      </c>
      <c r="AD1104" s="3">
        <v>4</v>
      </c>
      <c r="AE1104" s="9" t="str">
        <f>VLOOKUP(AD1104,Mapping!$E$16:$F$19,2,0)</f>
        <v>Satisfied</v>
      </c>
      <c r="AF1104" s="3">
        <v>0</v>
      </c>
      <c r="AG1104" s="3">
        <v>7</v>
      </c>
      <c r="AH1104" s="3" t="str" cm="1">
        <f t="array" ref="AH1104">_xlfn.IFS(HR_Analytics[[#This Row],[Total Working Years]]&lt;=2,"0-2",HR_Analytics[[#This Row],[Total Working Years]]&lt;=5,"2-5",HR_Analytics[[#This Row],[Total Working Years]]&lt;=10,"5-10",HR_Analytics[[#This Row],[Total Working Years]]&lt;=20,"10-20",HR_Analytics[[#This Row],[Total Working Years]]&lt;=40,"20-40")</f>
        <v>5-10</v>
      </c>
      <c r="AI1104" s="3">
        <v>3</v>
      </c>
      <c r="AJ1104" s="3">
        <v>2</v>
      </c>
      <c r="AK1104" s="9" t="str">
        <f>VLOOKUP(AJ1104,Mapping!$J$10:$K$13,2,0)</f>
        <v>Good</v>
      </c>
      <c r="AL1104" s="3">
        <v>3</v>
      </c>
      <c r="AM1104" s="3" t="str" cm="1">
        <f t="array" ref="AM1104">_xlfn.IFS(HR_Analytics[[#This Row],[Years At Company]]&lt;=2,"0-2",HR_Analytics[[#This Row],[Years At Company]]&lt;=5,"2-5",HR_Analytics[[#This Row],[Years At Company]]&lt;=10,"5-10",HR_Analytics[[#This Row],[Years At Company]]&lt;=20,"10-20",HR_Analytics[[#This Row],[Years At Company]]&lt;=40,"20-40")</f>
        <v>2-5</v>
      </c>
      <c r="AN1104" s="3">
        <v>2</v>
      </c>
      <c r="AO1104" s="3" t="str" cm="1">
        <f t="array" ref="AO1104">_xlfn.IFS(HR_Analytics[[#This Row],[Years In Current Role]]&lt;=2,"0-2",HR_Analytics[[#This Row],[Years In Current Role]]&lt;=5,"2-5",HR_Analytics[[#This Row],[Years In Current Role]]&lt;=10,"5-10",HR_Analytics[[#This Row],[Years In Current Role]]&lt;=15,"10-15",HR_Analytics[[#This Row],[Years In Current Role]]&gt;15,"Above 15")</f>
        <v>0-2</v>
      </c>
      <c r="AP1104" s="3">
        <v>1</v>
      </c>
      <c r="AQ1104" s="14" t="str" cm="1">
        <f t="array" ref="AQ1104">_xlfn.IFS(HR_Analytics[[#This Row],[Years Since Last Promotion]]&lt;=2,"0-2",HR_Analytics[[#This Row],[Years Since Last Promotion]]&lt;=5,"2-5",HR_Analytics[[#This Row],[Years Since Last Promotion]]&lt;=10,"5-10",HR_Analytics[[#This Row],[Years Since Last Promotion]]&lt;=15,"10-15")</f>
        <v>0-2</v>
      </c>
      <c r="AR1104" s="14">
        <v>2</v>
      </c>
      <c r="AS1104" s="3" t="str" cm="1">
        <f t="array" ref="AS11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05" spans="1:45" x14ac:dyDescent="0.25">
      <c r="A1105" s="12">
        <v>48</v>
      </c>
      <c r="B1105" s="12" t="str" cm="1">
        <f t="array" ref="B1105">_xlfn.IFS(HR_Analytics[[#This Row],[Age]]&lt;=30,"Below 30",HR_Analytics[[#This Row],[Age]]&lt;=40,"30-40",HR_Analytics[[#This Row],[Age]]&lt;=60,"40-60")</f>
        <v>40-60</v>
      </c>
      <c r="C1105" s="9" t="s">
        <v>17</v>
      </c>
      <c r="D1105" s="9" t="s">
        <v>11</v>
      </c>
      <c r="E1105" s="9" t="s">
        <v>12</v>
      </c>
      <c r="F1105" s="3">
        <v>16</v>
      </c>
      <c r="G1105" s="3" t="str" cm="1">
        <f t="array" ref="G1105">_xlfn.IFS(HR_Analytics[[#This Row],[Distance From Home]]&lt;=5,"1-5",HR_Analytics[[#This Row],[Distance From Home]]&lt;=10,"5-10",HR_Analytics[[#This Row],[Distance From Home]]&lt;=15,"10-15",HR_Analytics[[#This Row],[Distance From Home]]&lt;=20,"15-20",HR_Analytics[[#This Row],[Distance From Home]]&gt;20,"Above 20")</f>
        <v>15-20</v>
      </c>
      <c r="H1105" s="3">
        <v>4</v>
      </c>
      <c r="I1105" s="9" t="str">
        <f>VLOOKUP(H1105,Mapping!$J$2:$K$6,2,0)</f>
        <v>Masters</v>
      </c>
      <c r="J1105" s="9" t="s">
        <v>13</v>
      </c>
      <c r="K1105" s="3">
        <v>1557</v>
      </c>
      <c r="L1105" s="3">
        <v>3</v>
      </c>
      <c r="M1105" s="9" t="str">
        <f>VLOOKUP(L1105,Mapping!$A$2:$B$5,2,0)</f>
        <v>Neutral</v>
      </c>
      <c r="N1105" s="9" t="s">
        <v>14</v>
      </c>
      <c r="O1105" s="3">
        <v>3</v>
      </c>
      <c r="P1105" s="9" t="str">
        <f>VLOOKUP(O1105,Mapping!$A$9:$B$12,2,0)</f>
        <v>High</v>
      </c>
      <c r="Q1105" s="3">
        <v>2</v>
      </c>
      <c r="R1105" s="9" t="str">
        <f>VLOOKUP(Q1105,Mapping!$A$16:$B$20,2,0)</f>
        <v>Junior</v>
      </c>
      <c r="S1105" s="9" t="s">
        <v>15</v>
      </c>
      <c r="T1105" s="3">
        <v>3</v>
      </c>
      <c r="U1105" s="9" t="str">
        <f>VLOOKUP(T1105,Mapping!$E$9:$F$12,2,0)</f>
        <v>Neutral</v>
      </c>
      <c r="V1105" s="9" t="s">
        <v>26</v>
      </c>
      <c r="W1105" s="5">
        <v>6439</v>
      </c>
      <c r="X1105" s="3">
        <v>8</v>
      </c>
      <c r="Y1105" s="9" t="s">
        <v>17</v>
      </c>
      <c r="Z1105" s="4">
        <v>14</v>
      </c>
      <c r="AA1105" s="24">
        <f>HR_Analytics[[#This Row],[Salary Hike]]/100</f>
        <v>0.14000000000000001</v>
      </c>
      <c r="AB1105" s="3">
        <v>3</v>
      </c>
      <c r="AC1105" s="9" t="str">
        <f>VLOOKUP(AB1105,Mapping!$E$2:$F$3,2,0)</f>
        <v>Excellent</v>
      </c>
      <c r="AD1105" s="3">
        <v>3</v>
      </c>
      <c r="AE1105" s="9" t="str">
        <f>VLOOKUP(AD1105,Mapping!$E$16:$F$19,2,0)</f>
        <v>Neutral</v>
      </c>
      <c r="AF1105" s="3">
        <v>1</v>
      </c>
      <c r="AG1105" s="3">
        <v>18</v>
      </c>
      <c r="AH1105" s="3" t="str" cm="1">
        <f t="array" ref="AH1105">_xlfn.IFS(HR_Analytics[[#This Row],[Total Working Years]]&lt;=2,"0-2",HR_Analytics[[#This Row],[Total Working Years]]&lt;=5,"2-5",HR_Analytics[[#This Row],[Total Working Years]]&lt;=10,"5-10",HR_Analytics[[#This Row],[Total Working Years]]&lt;=20,"10-20",HR_Analytics[[#This Row],[Total Working Years]]&lt;=40,"20-40")</f>
        <v>10-20</v>
      </c>
      <c r="AI1105" s="3">
        <v>2</v>
      </c>
      <c r="AJ1105" s="3">
        <v>3</v>
      </c>
      <c r="AK1105" s="9" t="str">
        <f>VLOOKUP(AJ1105,Mapping!$J$10:$K$13,2,0)</f>
        <v>Better</v>
      </c>
      <c r="AL1105" s="3">
        <v>8</v>
      </c>
      <c r="AM1105" s="3" t="str" cm="1">
        <f t="array" ref="AM1105">_xlfn.IFS(HR_Analytics[[#This Row],[Years At Company]]&lt;=2,"0-2",HR_Analytics[[#This Row],[Years At Company]]&lt;=5,"2-5",HR_Analytics[[#This Row],[Years At Company]]&lt;=10,"5-10",HR_Analytics[[#This Row],[Years At Company]]&lt;=20,"10-20",HR_Analytics[[#This Row],[Years At Company]]&lt;=40,"20-40")</f>
        <v>5-10</v>
      </c>
      <c r="AN1105" s="3">
        <v>7</v>
      </c>
      <c r="AO1105" s="3" t="str" cm="1">
        <f t="array" ref="AO1105">_xlfn.IFS(HR_Analytics[[#This Row],[Years In Current Role]]&lt;=2,"0-2",HR_Analytics[[#This Row],[Years In Current Role]]&lt;=5,"2-5",HR_Analytics[[#This Row],[Years In Current Role]]&lt;=10,"5-10",HR_Analytics[[#This Row],[Years In Current Role]]&lt;=15,"10-15",HR_Analytics[[#This Row],[Years In Current Role]]&gt;15,"Above 15")</f>
        <v>5-10</v>
      </c>
      <c r="AP1105" s="3">
        <v>7</v>
      </c>
      <c r="AQ1105" s="14" t="str" cm="1">
        <f t="array" ref="AQ1105">_xlfn.IFS(HR_Analytics[[#This Row],[Years Since Last Promotion]]&lt;=2,"0-2",HR_Analytics[[#This Row],[Years Since Last Promotion]]&lt;=5,"2-5",HR_Analytics[[#This Row],[Years Since Last Promotion]]&lt;=10,"5-10",HR_Analytics[[#This Row],[Years Since Last Promotion]]&lt;=15,"10-15")</f>
        <v>5-10</v>
      </c>
      <c r="AR1105" s="14">
        <v>7</v>
      </c>
      <c r="AS1105" s="3" t="str" cm="1">
        <f t="array" ref="AS11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06" spans="1:45" x14ac:dyDescent="0.25">
      <c r="A1106" s="12">
        <v>29</v>
      </c>
      <c r="B1106" s="12" t="str" cm="1">
        <f t="array" ref="B1106">_xlfn.IFS(HR_Analytics[[#This Row],[Age]]&lt;=30,"Below 30",HR_Analytics[[#This Row],[Age]]&lt;=40,"30-40",HR_Analytics[[#This Row],[Age]]&lt;=60,"40-60")</f>
        <v>Below 30</v>
      </c>
      <c r="C1106" s="9" t="s">
        <v>17</v>
      </c>
      <c r="D1106" s="9" t="s">
        <v>11</v>
      </c>
      <c r="E1106" s="9" t="s">
        <v>19</v>
      </c>
      <c r="F1106" s="3">
        <v>9</v>
      </c>
      <c r="G1106" s="3" t="str" cm="1">
        <f t="array" ref="G1106">_xlfn.IFS(HR_Analytics[[#This Row],[Distance From Home]]&lt;=5,"1-5",HR_Analytics[[#This Row],[Distance From Home]]&lt;=10,"5-10",HR_Analytics[[#This Row],[Distance From Home]]&lt;=15,"10-15",HR_Analytics[[#This Row],[Distance From Home]]&lt;=20,"15-20",HR_Analytics[[#This Row],[Distance From Home]]&gt;20,"Above 20")</f>
        <v>5-10</v>
      </c>
      <c r="H1106" s="3">
        <v>3</v>
      </c>
      <c r="I1106" s="9" t="str">
        <f>VLOOKUP(H1106,Mapping!$J$2:$K$6,2,0)</f>
        <v>Bachelors</v>
      </c>
      <c r="J1106" s="9" t="s">
        <v>13</v>
      </c>
      <c r="K1106" s="3">
        <v>1558</v>
      </c>
      <c r="L1106" s="3">
        <v>3</v>
      </c>
      <c r="M1106" s="9" t="str">
        <f>VLOOKUP(L1106,Mapping!$A$2:$B$5,2,0)</f>
        <v>Neutral</v>
      </c>
      <c r="N1106" s="9" t="s">
        <v>20</v>
      </c>
      <c r="O1106" s="3">
        <v>4</v>
      </c>
      <c r="P1106" s="9" t="str">
        <f>VLOOKUP(O1106,Mapping!$A$9:$B$12,2,0)</f>
        <v>Very High</v>
      </c>
      <c r="Q1106" s="3">
        <v>1</v>
      </c>
      <c r="R1106" s="9" t="str">
        <f>VLOOKUP(Q1106,Mapping!$A$16:$B$20,2,0)</f>
        <v>Entry Level</v>
      </c>
      <c r="S1106" s="9" t="s">
        <v>21</v>
      </c>
      <c r="T1106" s="3">
        <v>3</v>
      </c>
      <c r="U1106" s="9" t="str">
        <f>VLOOKUP(T1106,Mapping!$E$9:$F$12,2,0)</f>
        <v>Neutral</v>
      </c>
      <c r="V1106" s="9" t="s">
        <v>22</v>
      </c>
      <c r="W1106" s="5">
        <v>2451</v>
      </c>
      <c r="X1106" s="3">
        <v>6</v>
      </c>
      <c r="Y1106" s="9" t="s">
        <v>17</v>
      </c>
      <c r="Z1106" s="4">
        <v>18</v>
      </c>
      <c r="AA1106" s="24">
        <f>HR_Analytics[[#This Row],[Salary Hike]]/100</f>
        <v>0.18</v>
      </c>
      <c r="AB1106" s="3">
        <v>3</v>
      </c>
      <c r="AC1106" s="9" t="str">
        <f>VLOOKUP(AB1106,Mapping!$E$2:$F$3,2,0)</f>
        <v>Excellent</v>
      </c>
      <c r="AD1106" s="3">
        <v>1</v>
      </c>
      <c r="AE1106" s="9" t="str">
        <f>VLOOKUP(AD1106,Mapping!$E$16:$F$19,2,0)</f>
        <v>Very Dissatisfied</v>
      </c>
      <c r="AF1106" s="3">
        <v>2</v>
      </c>
      <c r="AG1106" s="3">
        <v>5</v>
      </c>
      <c r="AH1106" s="3" t="str" cm="1">
        <f t="array" ref="AH1106">_xlfn.IFS(HR_Analytics[[#This Row],[Total Working Years]]&lt;=2,"0-2",HR_Analytics[[#This Row],[Total Working Years]]&lt;=5,"2-5",HR_Analytics[[#This Row],[Total Working Years]]&lt;=10,"5-10",HR_Analytics[[#This Row],[Total Working Years]]&lt;=20,"10-20",HR_Analytics[[#This Row],[Total Working Years]]&lt;=40,"20-40")</f>
        <v>2-5</v>
      </c>
      <c r="AI1106" s="3">
        <v>2</v>
      </c>
      <c r="AJ1106" s="3">
        <v>2</v>
      </c>
      <c r="AK1106" s="9" t="str">
        <f>VLOOKUP(AJ1106,Mapping!$J$10:$K$13,2,0)</f>
        <v>Good</v>
      </c>
      <c r="AL1106" s="3">
        <v>1</v>
      </c>
      <c r="AM1106" s="3" t="str" cm="1">
        <f t="array" ref="AM1106">_xlfn.IFS(HR_Analytics[[#This Row],[Years At Company]]&lt;=2,"0-2",HR_Analytics[[#This Row],[Years At Company]]&lt;=5,"2-5",HR_Analytics[[#This Row],[Years At Company]]&lt;=10,"5-10",HR_Analytics[[#This Row],[Years At Company]]&lt;=20,"10-20",HR_Analytics[[#This Row],[Years At Company]]&lt;=40,"20-40")</f>
        <v>0-2</v>
      </c>
      <c r="AN1106" s="3">
        <v>0</v>
      </c>
      <c r="AO1106" s="3" t="str" cm="1">
        <f t="array" ref="AO1106">_xlfn.IFS(HR_Analytics[[#This Row],[Years In Current Role]]&lt;=2,"0-2",HR_Analytics[[#This Row],[Years In Current Role]]&lt;=5,"2-5",HR_Analytics[[#This Row],[Years In Current Role]]&lt;=10,"5-10",HR_Analytics[[#This Row],[Years In Current Role]]&lt;=15,"10-15",HR_Analytics[[#This Row],[Years In Current Role]]&gt;15,"Above 15")</f>
        <v>0-2</v>
      </c>
      <c r="AP1106" s="3">
        <v>0</v>
      </c>
      <c r="AQ1106" s="14" t="str" cm="1">
        <f t="array" ref="AQ1106">_xlfn.IFS(HR_Analytics[[#This Row],[Years Since Last Promotion]]&lt;=2,"0-2",HR_Analytics[[#This Row],[Years Since Last Promotion]]&lt;=5,"2-5",HR_Analytics[[#This Row],[Years Since Last Promotion]]&lt;=10,"5-10",HR_Analytics[[#This Row],[Years Since Last Promotion]]&lt;=15,"10-15")</f>
        <v>0-2</v>
      </c>
      <c r="AR1106" s="14">
        <v>0</v>
      </c>
      <c r="AS1106" s="3" t="str" cm="1">
        <f t="array" ref="AS11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07" spans="1:45" x14ac:dyDescent="0.25">
      <c r="A1107" s="12">
        <v>33</v>
      </c>
      <c r="B1107" s="12" t="str" cm="1">
        <f t="array" ref="B1107">_xlfn.IFS(HR_Analytics[[#This Row],[Age]]&lt;=30,"Below 30",HR_Analytics[[#This Row],[Age]]&lt;=40,"30-40",HR_Analytics[[#This Row],[Age]]&lt;=60,"40-60")</f>
        <v>30-40</v>
      </c>
      <c r="C1107" s="9" t="s">
        <v>17</v>
      </c>
      <c r="D1107" s="9" t="s">
        <v>11</v>
      </c>
      <c r="E1107" s="9" t="s">
        <v>12</v>
      </c>
      <c r="F1107" s="3">
        <v>8</v>
      </c>
      <c r="G1107" s="3" t="str" cm="1">
        <f t="array" ref="G1107">_xlfn.IFS(HR_Analytics[[#This Row],[Distance From Home]]&lt;=5,"1-5",HR_Analytics[[#This Row],[Distance From Home]]&lt;=10,"5-10",HR_Analytics[[#This Row],[Distance From Home]]&lt;=15,"10-15",HR_Analytics[[#This Row],[Distance From Home]]&lt;=20,"15-20",HR_Analytics[[#This Row],[Distance From Home]]&gt;20,"Above 20")</f>
        <v>5-10</v>
      </c>
      <c r="H1107" s="3">
        <v>4</v>
      </c>
      <c r="I1107" s="9" t="str">
        <f>VLOOKUP(H1107,Mapping!$J$2:$K$6,2,0)</f>
        <v>Masters</v>
      </c>
      <c r="J1107" s="9" t="s">
        <v>13</v>
      </c>
      <c r="K1107" s="3">
        <v>1560</v>
      </c>
      <c r="L1107" s="3">
        <v>1</v>
      </c>
      <c r="M1107" s="9" t="str">
        <f>VLOOKUP(L1107,Mapping!$A$2:$B$5,2,0)</f>
        <v>Very Dissatisfied</v>
      </c>
      <c r="N1107" s="9" t="s">
        <v>20</v>
      </c>
      <c r="O1107" s="3">
        <v>3</v>
      </c>
      <c r="P1107" s="9" t="str">
        <f>VLOOKUP(O1107,Mapping!$A$9:$B$12,2,0)</f>
        <v>High</v>
      </c>
      <c r="Q1107" s="3">
        <v>2</v>
      </c>
      <c r="R1107" s="9" t="str">
        <f>VLOOKUP(Q1107,Mapping!$A$16:$B$20,2,0)</f>
        <v>Junior</v>
      </c>
      <c r="S1107" s="9" t="s">
        <v>15</v>
      </c>
      <c r="T1107" s="3">
        <v>1</v>
      </c>
      <c r="U1107" s="9" t="str">
        <f>VLOOKUP(T1107,Mapping!$E$9:$F$12,2,0)</f>
        <v>Very Dissatisfied</v>
      </c>
      <c r="V1107" s="9" t="s">
        <v>22</v>
      </c>
      <c r="W1107" s="5">
        <v>6392</v>
      </c>
      <c r="X1107" s="3">
        <v>2</v>
      </c>
      <c r="Y1107" s="9" t="s">
        <v>17</v>
      </c>
      <c r="Z1107" s="4">
        <v>13</v>
      </c>
      <c r="AA1107" s="24">
        <f>HR_Analytics[[#This Row],[Salary Hike]]/100</f>
        <v>0.13</v>
      </c>
      <c r="AB1107" s="3">
        <v>3</v>
      </c>
      <c r="AC1107" s="9" t="str">
        <f>VLOOKUP(AB1107,Mapping!$E$2:$F$3,2,0)</f>
        <v>Excellent</v>
      </c>
      <c r="AD1107" s="3">
        <v>4</v>
      </c>
      <c r="AE1107" s="9" t="str">
        <f>VLOOKUP(AD1107,Mapping!$E$16:$F$19,2,0)</f>
        <v>Satisfied</v>
      </c>
      <c r="AF1107" s="3">
        <v>1</v>
      </c>
      <c r="AG1107" s="3">
        <v>8</v>
      </c>
      <c r="AH1107" s="3" t="str" cm="1">
        <f t="array" ref="AH1107">_xlfn.IFS(HR_Analytics[[#This Row],[Total Working Years]]&lt;=2,"0-2",HR_Analytics[[#This Row],[Total Working Years]]&lt;=5,"2-5",HR_Analytics[[#This Row],[Total Working Years]]&lt;=10,"5-10",HR_Analytics[[#This Row],[Total Working Years]]&lt;=20,"10-20",HR_Analytics[[#This Row],[Total Working Years]]&lt;=40,"20-40")</f>
        <v>5-10</v>
      </c>
      <c r="AI1107" s="3">
        <v>6</v>
      </c>
      <c r="AJ1107" s="3">
        <v>1</v>
      </c>
      <c r="AK1107" s="9" t="str">
        <f>VLOOKUP(AJ1107,Mapping!$J$10:$K$13,2,0)</f>
        <v>Bad</v>
      </c>
      <c r="AL1107" s="3">
        <v>2</v>
      </c>
      <c r="AM1107" s="3" t="str" cm="1">
        <f t="array" ref="AM1107">_xlfn.IFS(HR_Analytics[[#This Row],[Years At Company]]&lt;=2,"0-2",HR_Analytics[[#This Row],[Years At Company]]&lt;=5,"2-5",HR_Analytics[[#This Row],[Years At Company]]&lt;=10,"5-10",HR_Analytics[[#This Row],[Years At Company]]&lt;=20,"10-20",HR_Analytics[[#This Row],[Years At Company]]&lt;=40,"20-40")</f>
        <v>0-2</v>
      </c>
      <c r="AN1107" s="3">
        <v>2</v>
      </c>
      <c r="AO1107" s="3" t="str" cm="1">
        <f t="array" ref="AO1107">_xlfn.IFS(HR_Analytics[[#This Row],[Years In Current Role]]&lt;=2,"0-2",HR_Analytics[[#This Row],[Years In Current Role]]&lt;=5,"2-5",HR_Analytics[[#This Row],[Years In Current Role]]&lt;=10,"5-10",HR_Analytics[[#This Row],[Years In Current Role]]&lt;=15,"10-15",HR_Analytics[[#This Row],[Years In Current Role]]&gt;15,"Above 15")</f>
        <v>0-2</v>
      </c>
      <c r="AP1107" s="3">
        <v>2</v>
      </c>
      <c r="AQ1107" s="14" t="str" cm="1">
        <f t="array" ref="AQ1107">_xlfn.IFS(HR_Analytics[[#This Row],[Years Since Last Promotion]]&lt;=2,"0-2",HR_Analytics[[#This Row],[Years Since Last Promotion]]&lt;=5,"2-5",HR_Analytics[[#This Row],[Years Since Last Promotion]]&lt;=10,"5-10",HR_Analytics[[#This Row],[Years Since Last Promotion]]&lt;=15,"10-15")</f>
        <v>0-2</v>
      </c>
      <c r="AR1107" s="14">
        <v>2</v>
      </c>
      <c r="AS1107" s="3" t="str" cm="1">
        <f t="array" ref="AS11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08" spans="1:45" x14ac:dyDescent="0.25">
      <c r="A1108" s="12">
        <v>30</v>
      </c>
      <c r="B1108" s="12" t="str" cm="1">
        <f t="array" ref="B1108">_xlfn.IFS(HR_Analytics[[#This Row],[Age]]&lt;=30,"Below 30",HR_Analytics[[#This Row],[Age]]&lt;=40,"30-40",HR_Analytics[[#This Row],[Age]]&lt;=60,"40-60")</f>
        <v>Below 30</v>
      </c>
      <c r="C1108" s="9" t="s">
        <v>10</v>
      </c>
      <c r="D1108" s="9" t="s">
        <v>11</v>
      </c>
      <c r="E1108" s="9" t="s">
        <v>12</v>
      </c>
      <c r="F1108" s="3">
        <v>1</v>
      </c>
      <c r="G1108" s="3" t="str" cm="1">
        <f t="array" ref="G1108">_xlfn.IFS(HR_Analytics[[#This Row],[Distance From Home]]&lt;=5,"1-5",HR_Analytics[[#This Row],[Distance From Home]]&lt;=10,"5-10",HR_Analytics[[#This Row],[Distance From Home]]&lt;=15,"10-15",HR_Analytics[[#This Row],[Distance From Home]]&lt;=20,"15-20",HR_Analytics[[#This Row],[Distance From Home]]&gt;20,"Above 20")</f>
        <v>1-5</v>
      </c>
      <c r="H1108" s="3">
        <v>3</v>
      </c>
      <c r="I1108" s="9" t="str">
        <f>VLOOKUP(H1108,Mapping!$J$2:$K$6,2,0)</f>
        <v>Bachelors</v>
      </c>
      <c r="J1108" s="9" t="s">
        <v>13</v>
      </c>
      <c r="K1108" s="3">
        <v>1562</v>
      </c>
      <c r="L1108" s="3">
        <v>2</v>
      </c>
      <c r="M1108" s="9" t="str">
        <f>VLOOKUP(L1108,Mapping!$A$2:$B$5,2,0)</f>
        <v>Dissatisfied</v>
      </c>
      <c r="N1108" s="9" t="s">
        <v>20</v>
      </c>
      <c r="O1108" s="3">
        <v>2</v>
      </c>
      <c r="P1108" s="9" t="str">
        <f>VLOOKUP(O1108,Mapping!$A$9:$B$12,2,0)</f>
        <v>Medium</v>
      </c>
      <c r="Q1108" s="3">
        <v>2</v>
      </c>
      <c r="R1108" s="9" t="str">
        <f>VLOOKUP(Q1108,Mapping!$A$16:$B$20,2,0)</f>
        <v>Junior</v>
      </c>
      <c r="S1108" s="9" t="s">
        <v>15</v>
      </c>
      <c r="T1108" s="3">
        <v>1</v>
      </c>
      <c r="U1108" s="9" t="str">
        <f>VLOOKUP(T1108,Mapping!$E$9:$F$12,2,0)</f>
        <v>Very Dissatisfied</v>
      </c>
      <c r="V1108" s="9" t="s">
        <v>22</v>
      </c>
      <c r="W1108" s="5">
        <v>9714</v>
      </c>
      <c r="X1108" s="3">
        <v>1</v>
      </c>
      <c r="Y1108" s="9" t="s">
        <v>17</v>
      </c>
      <c r="Z1108" s="4">
        <v>11</v>
      </c>
      <c r="AA1108" s="24">
        <f>HR_Analytics[[#This Row],[Salary Hike]]/100</f>
        <v>0.11</v>
      </c>
      <c r="AB1108" s="3">
        <v>3</v>
      </c>
      <c r="AC1108" s="9" t="str">
        <f>VLOOKUP(AB1108,Mapping!$E$2:$F$3,2,0)</f>
        <v>Excellent</v>
      </c>
      <c r="AD1108" s="3">
        <v>4</v>
      </c>
      <c r="AE1108" s="9" t="str">
        <f>VLOOKUP(AD1108,Mapping!$E$16:$F$19,2,0)</f>
        <v>Satisfied</v>
      </c>
      <c r="AF1108" s="3">
        <v>1</v>
      </c>
      <c r="AG1108" s="3">
        <v>10</v>
      </c>
      <c r="AH1108" s="3" t="str" cm="1">
        <f t="array" ref="AH1108">_xlfn.IFS(HR_Analytics[[#This Row],[Total Working Years]]&lt;=2,"0-2",HR_Analytics[[#This Row],[Total Working Years]]&lt;=5,"2-5",HR_Analytics[[#This Row],[Total Working Years]]&lt;=10,"5-10",HR_Analytics[[#This Row],[Total Working Years]]&lt;=20,"10-20",HR_Analytics[[#This Row],[Total Working Years]]&lt;=40,"20-40")</f>
        <v>5-10</v>
      </c>
      <c r="AI1108" s="3">
        <v>4</v>
      </c>
      <c r="AJ1108" s="3">
        <v>3</v>
      </c>
      <c r="AK1108" s="9" t="str">
        <f>VLOOKUP(AJ1108,Mapping!$J$10:$K$13,2,0)</f>
        <v>Better</v>
      </c>
      <c r="AL1108" s="3">
        <v>10</v>
      </c>
      <c r="AM1108" s="3" t="str" cm="1">
        <f t="array" ref="AM1108">_xlfn.IFS(HR_Analytics[[#This Row],[Years At Company]]&lt;=2,"0-2",HR_Analytics[[#This Row],[Years At Company]]&lt;=5,"2-5",HR_Analytics[[#This Row],[Years At Company]]&lt;=10,"5-10",HR_Analytics[[#This Row],[Years At Company]]&lt;=20,"10-20",HR_Analytics[[#This Row],[Years At Company]]&lt;=40,"20-40")</f>
        <v>5-10</v>
      </c>
      <c r="AN1108" s="3">
        <v>8</v>
      </c>
      <c r="AO1108" s="3" t="str" cm="1">
        <f t="array" ref="AO1108">_xlfn.IFS(HR_Analytics[[#This Row],[Years In Current Role]]&lt;=2,"0-2",HR_Analytics[[#This Row],[Years In Current Role]]&lt;=5,"2-5",HR_Analytics[[#This Row],[Years In Current Role]]&lt;=10,"5-10",HR_Analytics[[#This Row],[Years In Current Role]]&lt;=15,"10-15",HR_Analytics[[#This Row],[Years In Current Role]]&gt;15,"Above 15")</f>
        <v>5-10</v>
      </c>
      <c r="AP1108" s="3">
        <v>6</v>
      </c>
      <c r="AQ1108" s="14" t="str" cm="1">
        <f t="array" ref="AQ1108">_xlfn.IFS(HR_Analytics[[#This Row],[Years Since Last Promotion]]&lt;=2,"0-2",HR_Analytics[[#This Row],[Years Since Last Promotion]]&lt;=5,"2-5",HR_Analytics[[#This Row],[Years Since Last Promotion]]&lt;=10,"5-10",HR_Analytics[[#This Row],[Years Since Last Promotion]]&lt;=15,"10-15")</f>
        <v>5-10</v>
      </c>
      <c r="AR1108" s="14">
        <v>7</v>
      </c>
      <c r="AS1108" s="3" t="str" cm="1">
        <f t="array" ref="AS11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09" spans="1:45" x14ac:dyDescent="0.25">
      <c r="A1109" s="12">
        <v>38</v>
      </c>
      <c r="B1109" s="12" t="str" cm="1">
        <f t="array" ref="B1109">_xlfn.IFS(HR_Analytics[[#This Row],[Age]]&lt;=30,"Below 30",HR_Analytics[[#This Row],[Age]]&lt;=40,"30-40",HR_Analytics[[#This Row],[Age]]&lt;=60,"40-60")</f>
        <v>30-40</v>
      </c>
      <c r="C1109" s="9" t="s">
        <v>17</v>
      </c>
      <c r="D1109" s="9" t="s">
        <v>18</v>
      </c>
      <c r="E1109" s="9" t="s">
        <v>35</v>
      </c>
      <c r="F1109" s="3">
        <v>10</v>
      </c>
      <c r="G1109" s="3" t="str" cm="1">
        <f t="array" ref="G1109">_xlfn.IFS(HR_Analytics[[#This Row],[Distance From Home]]&lt;=5,"1-5",HR_Analytics[[#This Row],[Distance From Home]]&lt;=10,"5-10",HR_Analytics[[#This Row],[Distance From Home]]&lt;=15,"10-15",HR_Analytics[[#This Row],[Distance From Home]]&lt;=20,"15-20",HR_Analytics[[#This Row],[Distance From Home]]&gt;20,"Above 20")</f>
        <v>5-10</v>
      </c>
      <c r="H1109" s="3">
        <v>4</v>
      </c>
      <c r="I1109" s="9" t="str">
        <f>VLOOKUP(H1109,Mapping!$J$2:$K$6,2,0)</f>
        <v>Masters</v>
      </c>
      <c r="J1109" s="9" t="s">
        <v>35</v>
      </c>
      <c r="K1109" s="3">
        <v>1563</v>
      </c>
      <c r="L1109" s="3">
        <v>3</v>
      </c>
      <c r="M1109" s="9" t="str">
        <f>VLOOKUP(L1109,Mapping!$A$2:$B$5,2,0)</f>
        <v>Neutral</v>
      </c>
      <c r="N1109" s="9" t="s">
        <v>20</v>
      </c>
      <c r="O1109" s="3">
        <v>3</v>
      </c>
      <c r="P1109" s="9" t="str">
        <f>VLOOKUP(O1109,Mapping!$A$9:$B$12,2,0)</f>
        <v>High</v>
      </c>
      <c r="Q1109" s="3">
        <v>2</v>
      </c>
      <c r="R1109" s="9" t="str">
        <f>VLOOKUP(Q1109,Mapping!$A$16:$B$20,2,0)</f>
        <v>Junior</v>
      </c>
      <c r="S1109" s="9" t="s">
        <v>35</v>
      </c>
      <c r="T1109" s="3">
        <v>3</v>
      </c>
      <c r="U1109" s="9" t="str">
        <f>VLOOKUP(T1109,Mapping!$E$9:$F$12,2,0)</f>
        <v>Neutral</v>
      </c>
      <c r="V1109" s="9" t="s">
        <v>22</v>
      </c>
      <c r="W1109" s="5">
        <v>6077</v>
      </c>
      <c r="X1109" s="3">
        <v>3</v>
      </c>
      <c r="Y1109" s="9" t="s">
        <v>17</v>
      </c>
      <c r="Z1109" s="4">
        <v>11</v>
      </c>
      <c r="AA1109" s="24">
        <f>HR_Analytics[[#This Row],[Salary Hike]]/100</f>
        <v>0.11</v>
      </c>
      <c r="AB1109" s="3">
        <v>3</v>
      </c>
      <c r="AC1109" s="9" t="str">
        <f>VLOOKUP(AB1109,Mapping!$E$2:$F$3,2,0)</f>
        <v>Excellent</v>
      </c>
      <c r="AD1109" s="3">
        <v>3</v>
      </c>
      <c r="AE1109" s="9" t="str">
        <f>VLOOKUP(AD1109,Mapping!$E$16:$F$19,2,0)</f>
        <v>Neutral</v>
      </c>
      <c r="AF1109" s="3">
        <v>0</v>
      </c>
      <c r="AG1109" s="3">
        <v>10</v>
      </c>
      <c r="AH1109" s="3" t="str" cm="1">
        <f t="array" ref="AH1109">_xlfn.IFS(HR_Analytics[[#This Row],[Total Working Years]]&lt;=2,"0-2",HR_Analytics[[#This Row],[Total Working Years]]&lt;=5,"2-5",HR_Analytics[[#This Row],[Total Working Years]]&lt;=10,"5-10",HR_Analytics[[#This Row],[Total Working Years]]&lt;=20,"10-20",HR_Analytics[[#This Row],[Total Working Years]]&lt;=40,"20-40")</f>
        <v>5-10</v>
      </c>
      <c r="AI1109" s="3">
        <v>2</v>
      </c>
      <c r="AJ1109" s="3">
        <v>3</v>
      </c>
      <c r="AK1109" s="9" t="str">
        <f>VLOOKUP(AJ1109,Mapping!$J$10:$K$13,2,0)</f>
        <v>Better</v>
      </c>
      <c r="AL1109" s="3">
        <v>6</v>
      </c>
      <c r="AM1109" s="3" t="str" cm="1">
        <f t="array" ref="AM1109">_xlfn.IFS(HR_Analytics[[#This Row],[Years At Company]]&lt;=2,"0-2",HR_Analytics[[#This Row],[Years At Company]]&lt;=5,"2-5",HR_Analytics[[#This Row],[Years At Company]]&lt;=10,"5-10",HR_Analytics[[#This Row],[Years At Company]]&lt;=20,"10-20",HR_Analytics[[#This Row],[Years At Company]]&lt;=40,"20-40")</f>
        <v>5-10</v>
      </c>
      <c r="AN1109" s="3">
        <v>3</v>
      </c>
      <c r="AO1109" s="3" t="str" cm="1">
        <f t="array" ref="AO1109">_xlfn.IFS(HR_Analytics[[#This Row],[Years In Current Role]]&lt;=2,"0-2",HR_Analytics[[#This Row],[Years In Current Role]]&lt;=5,"2-5",HR_Analytics[[#This Row],[Years In Current Role]]&lt;=10,"5-10",HR_Analytics[[#This Row],[Years In Current Role]]&lt;=15,"10-15",HR_Analytics[[#This Row],[Years In Current Role]]&gt;15,"Above 15")</f>
        <v>2-5</v>
      </c>
      <c r="AP1109" s="3">
        <v>1</v>
      </c>
      <c r="AQ1109" s="14" t="str" cm="1">
        <f t="array" ref="AQ1109">_xlfn.IFS(HR_Analytics[[#This Row],[Years Since Last Promotion]]&lt;=2,"0-2",HR_Analytics[[#This Row],[Years Since Last Promotion]]&lt;=5,"2-5",HR_Analytics[[#This Row],[Years Since Last Promotion]]&lt;=10,"5-10",HR_Analytics[[#This Row],[Years Since Last Promotion]]&lt;=15,"10-15")</f>
        <v>0-2</v>
      </c>
      <c r="AR1109" s="14">
        <v>2</v>
      </c>
      <c r="AS1109" s="3" t="str" cm="1">
        <f t="array" ref="AS11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10" spans="1:45" x14ac:dyDescent="0.25">
      <c r="A1110" s="12">
        <v>35</v>
      </c>
      <c r="B1110" s="12" t="str" cm="1">
        <f t="array" ref="B1110">_xlfn.IFS(HR_Analytics[[#This Row],[Age]]&lt;=30,"Below 30",HR_Analytics[[#This Row],[Age]]&lt;=40,"30-40",HR_Analytics[[#This Row],[Age]]&lt;=60,"40-60")</f>
        <v>30-40</v>
      </c>
      <c r="C1110" s="9" t="s">
        <v>17</v>
      </c>
      <c r="D1110" s="9" t="s">
        <v>11</v>
      </c>
      <c r="E1110" s="9" t="s">
        <v>19</v>
      </c>
      <c r="F1110" s="3">
        <v>1</v>
      </c>
      <c r="G1110" s="3" t="str" cm="1">
        <f t="array" ref="G1110">_xlfn.IFS(HR_Analytics[[#This Row],[Distance From Home]]&lt;=5,"1-5",HR_Analytics[[#This Row],[Distance From Home]]&lt;=10,"5-10",HR_Analytics[[#This Row],[Distance From Home]]&lt;=15,"10-15",HR_Analytics[[#This Row],[Distance From Home]]&lt;=20,"15-20",HR_Analytics[[#This Row],[Distance From Home]]&gt;20,"Above 20")</f>
        <v>1-5</v>
      </c>
      <c r="H1110" s="3">
        <v>3</v>
      </c>
      <c r="I1110" s="9" t="str">
        <f>VLOOKUP(H1110,Mapping!$J$2:$K$6,2,0)</f>
        <v>Bachelors</v>
      </c>
      <c r="J1110" s="9" t="s">
        <v>25</v>
      </c>
      <c r="K1110" s="3">
        <v>1564</v>
      </c>
      <c r="L1110" s="3">
        <v>4</v>
      </c>
      <c r="M1110" s="9" t="str">
        <f>VLOOKUP(L1110,Mapping!$A$2:$B$5,2,0)</f>
        <v>Satisfied</v>
      </c>
      <c r="N1110" s="9" t="s">
        <v>20</v>
      </c>
      <c r="O1110" s="3">
        <v>2</v>
      </c>
      <c r="P1110" s="9" t="str">
        <f>VLOOKUP(O1110,Mapping!$A$9:$B$12,2,0)</f>
        <v>Medium</v>
      </c>
      <c r="Q1110" s="3">
        <v>1</v>
      </c>
      <c r="R1110" s="9" t="str">
        <f>VLOOKUP(Q1110,Mapping!$A$16:$B$20,2,0)</f>
        <v>Entry Level</v>
      </c>
      <c r="S1110" s="9" t="s">
        <v>24</v>
      </c>
      <c r="T1110" s="3">
        <v>1</v>
      </c>
      <c r="U1110" s="9" t="str">
        <f>VLOOKUP(T1110,Mapping!$E$9:$F$12,2,0)</f>
        <v>Very Dissatisfied</v>
      </c>
      <c r="V1110" s="9" t="s">
        <v>16</v>
      </c>
      <c r="W1110" s="5">
        <v>2450</v>
      </c>
      <c r="X1110" s="3">
        <v>1</v>
      </c>
      <c r="Y1110" s="9" t="s">
        <v>17</v>
      </c>
      <c r="Z1110" s="4">
        <v>19</v>
      </c>
      <c r="AA1110" s="24">
        <f>HR_Analytics[[#This Row],[Salary Hike]]/100</f>
        <v>0.19</v>
      </c>
      <c r="AB1110" s="3">
        <v>3</v>
      </c>
      <c r="AC1110" s="9" t="str">
        <f>VLOOKUP(AB1110,Mapping!$E$2:$F$3,2,0)</f>
        <v>Excellent</v>
      </c>
      <c r="AD1110" s="3">
        <v>2</v>
      </c>
      <c r="AE1110" s="9" t="str">
        <f>VLOOKUP(AD1110,Mapping!$E$16:$F$19,2,0)</f>
        <v>Dissatisfied</v>
      </c>
      <c r="AF1110" s="3">
        <v>0</v>
      </c>
      <c r="AG1110" s="3">
        <v>3</v>
      </c>
      <c r="AH1110" s="3" t="str" cm="1">
        <f t="array" ref="AH1110">_xlfn.IFS(HR_Analytics[[#This Row],[Total Working Years]]&lt;=2,"0-2",HR_Analytics[[#This Row],[Total Working Years]]&lt;=5,"2-5",HR_Analytics[[#This Row],[Total Working Years]]&lt;=10,"5-10",HR_Analytics[[#This Row],[Total Working Years]]&lt;=20,"10-20",HR_Analytics[[#This Row],[Total Working Years]]&lt;=40,"20-40")</f>
        <v>2-5</v>
      </c>
      <c r="AI1110" s="3">
        <v>3</v>
      </c>
      <c r="AJ1110" s="3">
        <v>3</v>
      </c>
      <c r="AK1110" s="9" t="str">
        <f>VLOOKUP(AJ1110,Mapping!$J$10:$K$13,2,0)</f>
        <v>Better</v>
      </c>
      <c r="AL1110" s="3">
        <v>3</v>
      </c>
      <c r="AM1110" s="3" t="str" cm="1">
        <f t="array" ref="AM1110">_xlfn.IFS(HR_Analytics[[#This Row],[Years At Company]]&lt;=2,"0-2",HR_Analytics[[#This Row],[Years At Company]]&lt;=5,"2-5",HR_Analytics[[#This Row],[Years At Company]]&lt;=10,"5-10",HR_Analytics[[#This Row],[Years At Company]]&lt;=20,"10-20",HR_Analytics[[#This Row],[Years At Company]]&lt;=40,"20-40")</f>
        <v>2-5</v>
      </c>
      <c r="AN1110" s="3">
        <v>0</v>
      </c>
      <c r="AO1110" s="3" t="str" cm="1">
        <f t="array" ref="AO1110">_xlfn.IFS(HR_Analytics[[#This Row],[Years In Current Role]]&lt;=2,"0-2",HR_Analytics[[#This Row],[Years In Current Role]]&lt;=5,"2-5",HR_Analytics[[#This Row],[Years In Current Role]]&lt;=10,"5-10",HR_Analytics[[#This Row],[Years In Current Role]]&lt;=15,"10-15",HR_Analytics[[#This Row],[Years In Current Role]]&gt;15,"Above 15")</f>
        <v>0-2</v>
      </c>
      <c r="AP1110" s="3">
        <v>1</v>
      </c>
      <c r="AQ1110" s="14" t="str" cm="1">
        <f t="array" ref="AQ1110">_xlfn.IFS(HR_Analytics[[#This Row],[Years Since Last Promotion]]&lt;=2,"0-2",HR_Analytics[[#This Row],[Years Since Last Promotion]]&lt;=5,"2-5",HR_Analytics[[#This Row],[Years Since Last Promotion]]&lt;=10,"5-10",HR_Analytics[[#This Row],[Years Since Last Promotion]]&lt;=15,"10-15")</f>
        <v>0-2</v>
      </c>
      <c r="AR1110" s="14">
        <v>2</v>
      </c>
      <c r="AS1110" s="3" t="str" cm="1">
        <f t="array" ref="AS11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11" spans="1:45" x14ac:dyDescent="0.25">
      <c r="A1111" s="12">
        <v>30</v>
      </c>
      <c r="B1111" s="12" t="str" cm="1">
        <f t="array" ref="B1111">_xlfn.IFS(HR_Analytics[[#This Row],[Age]]&lt;=30,"Below 30",HR_Analytics[[#This Row],[Age]]&lt;=40,"30-40",HR_Analytics[[#This Row],[Age]]&lt;=60,"40-60")</f>
        <v>Below 30</v>
      </c>
      <c r="C1111" s="9" t="s">
        <v>17</v>
      </c>
      <c r="D1111" s="9" t="s">
        <v>11</v>
      </c>
      <c r="E1111" s="9" t="s">
        <v>12</v>
      </c>
      <c r="F1111" s="3">
        <v>29</v>
      </c>
      <c r="G1111" s="3" t="str" cm="1">
        <f t="array" ref="G1111">_xlfn.IFS(HR_Analytics[[#This Row],[Distance From Home]]&lt;=5,"1-5",HR_Analytics[[#This Row],[Distance From Home]]&lt;=10,"5-10",HR_Analytics[[#This Row],[Distance From Home]]&lt;=15,"10-15",HR_Analytics[[#This Row],[Distance From Home]]&lt;=20,"15-20",HR_Analytics[[#This Row],[Distance From Home]]&gt;20,"Above 20")</f>
        <v>Above 20</v>
      </c>
      <c r="H1111" s="3">
        <v>4</v>
      </c>
      <c r="I1111" s="9" t="str">
        <f>VLOOKUP(H1111,Mapping!$J$2:$K$6,2,0)</f>
        <v>Masters</v>
      </c>
      <c r="J1111" s="9" t="s">
        <v>34</v>
      </c>
      <c r="K1111" s="3">
        <v>1568</v>
      </c>
      <c r="L1111" s="3">
        <v>3</v>
      </c>
      <c r="M1111" s="9" t="str">
        <f>VLOOKUP(L1111,Mapping!$A$2:$B$5,2,0)</f>
        <v>Neutral</v>
      </c>
      <c r="N1111" s="9" t="s">
        <v>20</v>
      </c>
      <c r="O1111" s="3">
        <v>3</v>
      </c>
      <c r="P1111" s="9" t="str">
        <f>VLOOKUP(O1111,Mapping!$A$9:$B$12,2,0)</f>
        <v>High</v>
      </c>
      <c r="Q1111" s="3">
        <v>3</v>
      </c>
      <c r="R1111" s="9" t="str">
        <f>VLOOKUP(Q1111,Mapping!$A$16:$B$20,2,0)</f>
        <v>Mid Level</v>
      </c>
      <c r="S1111" s="9" t="s">
        <v>15</v>
      </c>
      <c r="T1111" s="3">
        <v>2</v>
      </c>
      <c r="U1111" s="9" t="str">
        <f>VLOOKUP(T1111,Mapping!$E$9:$F$12,2,0)</f>
        <v>Dissatisfied</v>
      </c>
      <c r="V1111" s="9" t="s">
        <v>22</v>
      </c>
      <c r="W1111" s="5">
        <v>9250</v>
      </c>
      <c r="X1111" s="3">
        <v>3</v>
      </c>
      <c r="Y1111" s="9" t="s">
        <v>17</v>
      </c>
      <c r="Z1111" s="4">
        <v>12</v>
      </c>
      <c r="AA1111" s="24">
        <f>HR_Analytics[[#This Row],[Salary Hike]]/100</f>
        <v>0.12</v>
      </c>
      <c r="AB1111" s="3">
        <v>3</v>
      </c>
      <c r="AC1111" s="9" t="str">
        <f>VLOOKUP(AB1111,Mapping!$E$2:$F$3,2,0)</f>
        <v>Excellent</v>
      </c>
      <c r="AD1111" s="3">
        <v>2</v>
      </c>
      <c r="AE1111" s="9" t="str">
        <f>VLOOKUP(AD1111,Mapping!$E$16:$F$19,2,0)</f>
        <v>Dissatisfied</v>
      </c>
      <c r="AF1111" s="3">
        <v>1</v>
      </c>
      <c r="AG1111" s="3">
        <v>9</v>
      </c>
      <c r="AH1111" s="3" t="str" cm="1">
        <f t="array" ref="AH1111">_xlfn.IFS(HR_Analytics[[#This Row],[Total Working Years]]&lt;=2,"0-2",HR_Analytics[[#This Row],[Total Working Years]]&lt;=5,"2-5",HR_Analytics[[#This Row],[Total Working Years]]&lt;=10,"5-10",HR_Analytics[[#This Row],[Total Working Years]]&lt;=20,"10-20",HR_Analytics[[#This Row],[Total Working Years]]&lt;=40,"20-40")</f>
        <v>5-10</v>
      </c>
      <c r="AI1111" s="3">
        <v>3</v>
      </c>
      <c r="AJ1111" s="3">
        <v>3</v>
      </c>
      <c r="AK1111" s="9" t="str">
        <f>VLOOKUP(AJ1111,Mapping!$J$10:$K$13,2,0)</f>
        <v>Better</v>
      </c>
      <c r="AL1111" s="3">
        <v>4</v>
      </c>
      <c r="AM1111" s="3" t="str" cm="1">
        <f t="array" ref="AM1111">_xlfn.IFS(HR_Analytics[[#This Row],[Years At Company]]&lt;=2,"0-2",HR_Analytics[[#This Row],[Years At Company]]&lt;=5,"2-5",HR_Analytics[[#This Row],[Years At Company]]&lt;=10,"5-10",HR_Analytics[[#This Row],[Years At Company]]&lt;=20,"10-20",HR_Analytics[[#This Row],[Years At Company]]&lt;=40,"20-40")</f>
        <v>2-5</v>
      </c>
      <c r="AN1111" s="3">
        <v>2</v>
      </c>
      <c r="AO1111" s="3" t="str" cm="1">
        <f t="array" ref="AO1111">_xlfn.IFS(HR_Analytics[[#This Row],[Years In Current Role]]&lt;=2,"0-2",HR_Analytics[[#This Row],[Years In Current Role]]&lt;=5,"2-5",HR_Analytics[[#This Row],[Years In Current Role]]&lt;=10,"5-10",HR_Analytics[[#This Row],[Years In Current Role]]&lt;=15,"10-15",HR_Analytics[[#This Row],[Years In Current Role]]&gt;15,"Above 15")</f>
        <v>0-2</v>
      </c>
      <c r="AP1111" s="3">
        <v>1</v>
      </c>
      <c r="AQ1111" s="14" t="str" cm="1">
        <f t="array" ref="AQ1111">_xlfn.IFS(HR_Analytics[[#This Row],[Years Since Last Promotion]]&lt;=2,"0-2",HR_Analytics[[#This Row],[Years Since Last Promotion]]&lt;=5,"2-5",HR_Analytics[[#This Row],[Years Since Last Promotion]]&lt;=10,"5-10",HR_Analytics[[#This Row],[Years Since Last Promotion]]&lt;=15,"10-15")</f>
        <v>0-2</v>
      </c>
      <c r="AR1111" s="14">
        <v>3</v>
      </c>
      <c r="AS1111" s="3" t="str" cm="1">
        <f t="array" ref="AS11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12" spans="1:45" x14ac:dyDescent="0.25">
      <c r="A1112" s="12">
        <v>35</v>
      </c>
      <c r="B1112" s="12" t="str" cm="1">
        <f t="array" ref="B1112">_xlfn.IFS(HR_Analytics[[#This Row],[Age]]&lt;=30,"Below 30",HR_Analytics[[#This Row],[Age]]&lt;=40,"30-40",HR_Analytics[[#This Row],[Age]]&lt;=60,"40-60")</f>
        <v>30-40</v>
      </c>
      <c r="C1112" s="9" t="s">
        <v>10</v>
      </c>
      <c r="D1112" s="9" t="s">
        <v>11</v>
      </c>
      <c r="E1112" s="9" t="s">
        <v>19</v>
      </c>
      <c r="F1112" s="3">
        <v>2</v>
      </c>
      <c r="G1112" s="3" t="str" cm="1">
        <f t="array" ref="G1112">_xlfn.IFS(HR_Analytics[[#This Row],[Distance From Home]]&lt;=5,"1-5",HR_Analytics[[#This Row],[Distance From Home]]&lt;=10,"5-10",HR_Analytics[[#This Row],[Distance From Home]]&lt;=15,"10-15",HR_Analytics[[#This Row],[Distance From Home]]&lt;=20,"15-20",HR_Analytics[[#This Row],[Distance From Home]]&gt;20,"Above 20")</f>
        <v>1-5</v>
      </c>
      <c r="H1112" s="3">
        <v>3</v>
      </c>
      <c r="I1112" s="9" t="str">
        <f>VLOOKUP(H1112,Mapping!$J$2:$K$6,2,0)</f>
        <v>Bachelors</v>
      </c>
      <c r="J1112" s="9" t="s">
        <v>13</v>
      </c>
      <c r="K1112" s="3">
        <v>1569</v>
      </c>
      <c r="L1112" s="3">
        <v>1</v>
      </c>
      <c r="M1112" s="9" t="str">
        <f>VLOOKUP(L1112,Mapping!$A$2:$B$5,2,0)</f>
        <v>Very Dissatisfied</v>
      </c>
      <c r="N1112" s="9" t="s">
        <v>14</v>
      </c>
      <c r="O1112" s="3">
        <v>3</v>
      </c>
      <c r="P1112" s="9" t="str">
        <f>VLOOKUP(O1112,Mapping!$A$9:$B$12,2,0)</f>
        <v>High</v>
      </c>
      <c r="Q1112" s="3">
        <v>1</v>
      </c>
      <c r="R1112" s="9" t="str">
        <f>VLOOKUP(Q1112,Mapping!$A$16:$B$20,2,0)</f>
        <v>Entry Level</v>
      </c>
      <c r="S1112" s="9" t="s">
        <v>24</v>
      </c>
      <c r="T1112" s="3">
        <v>1</v>
      </c>
      <c r="U1112" s="9" t="str">
        <f>VLOOKUP(T1112,Mapping!$E$9:$F$12,2,0)</f>
        <v>Very Dissatisfied</v>
      </c>
      <c r="V1112" s="9" t="s">
        <v>26</v>
      </c>
      <c r="W1112" s="5">
        <v>2074</v>
      </c>
      <c r="X1112" s="3">
        <v>1</v>
      </c>
      <c r="Y1112" s="9" t="s">
        <v>10</v>
      </c>
      <c r="Z1112" s="4">
        <v>12</v>
      </c>
      <c r="AA1112" s="24">
        <f>HR_Analytics[[#This Row],[Salary Hike]]/100</f>
        <v>0.12</v>
      </c>
      <c r="AB1112" s="3">
        <v>3</v>
      </c>
      <c r="AC1112" s="9" t="str">
        <f>VLOOKUP(AB1112,Mapping!$E$2:$F$3,2,0)</f>
        <v>Excellent</v>
      </c>
      <c r="AD1112" s="3">
        <v>4</v>
      </c>
      <c r="AE1112" s="9" t="str">
        <f>VLOOKUP(AD1112,Mapping!$E$16:$F$19,2,0)</f>
        <v>Satisfied</v>
      </c>
      <c r="AF1112" s="3">
        <v>1</v>
      </c>
      <c r="AG1112" s="3">
        <v>1</v>
      </c>
      <c r="AH1112" s="3" t="str" cm="1">
        <f t="array" ref="AH1112">_xlfn.IFS(HR_Analytics[[#This Row],[Total Working Years]]&lt;=2,"0-2",HR_Analytics[[#This Row],[Total Working Years]]&lt;=5,"2-5",HR_Analytics[[#This Row],[Total Working Years]]&lt;=10,"5-10",HR_Analytics[[#This Row],[Total Working Years]]&lt;=20,"10-20",HR_Analytics[[#This Row],[Total Working Years]]&lt;=40,"20-40")</f>
        <v>0-2</v>
      </c>
      <c r="AI1112" s="3">
        <v>2</v>
      </c>
      <c r="AJ1112" s="3">
        <v>3</v>
      </c>
      <c r="AK1112" s="9" t="str">
        <f>VLOOKUP(AJ1112,Mapping!$J$10:$K$13,2,0)</f>
        <v>Better</v>
      </c>
      <c r="AL1112" s="3">
        <v>1</v>
      </c>
      <c r="AM1112" s="3" t="str" cm="1">
        <f t="array" ref="AM1112">_xlfn.IFS(HR_Analytics[[#This Row],[Years At Company]]&lt;=2,"0-2",HR_Analytics[[#This Row],[Years At Company]]&lt;=5,"2-5",HR_Analytics[[#This Row],[Years At Company]]&lt;=10,"5-10",HR_Analytics[[#This Row],[Years At Company]]&lt;=20,"10-20",HR_Analytics[[#This Row],[Years At Company]]&lt;=40,"20-40")</f>
        <v>0-2</v>
      </c>
      <c r="AN1112" s="3">
        <v>0</v>
      </c>
      <c r="AO1112" s="3" t="str" cm="1">
        <f t="array" ref="AO1112">_xlfn.IFS(HR_Analytics[[#This Row],[Years In Current Role]]&lt;=2,"0-2",HR_Analytics[[#This Row],[Years In Current Role]]&lt;=5,"2-5",HR_Analytics[[#This Row],[Years In Current Role]]&lt;=10,"5-10",HR_Analytics[[#This Row],[Years In Current Role]]&lt;=15,"10-15",HR_Analytics[[#This Row],[Years In Current Role]]&gt;15,"Above 15")</f>
        <v>0-2</v>
      </c>
      <c r="AP1112" s="3">
        <v>0</v>
      </c>
      <c r="AQ1112" s="14" t="str" cm="1">
        <f t="array" ref="AQ1112">_xlfn.IFS(HR_Analytics[[#This Row],[Years Since Last Promotion]]&lt;=2,"0-2",HR_Analytics[[#This Row],[Years Since Last Promotion]]&lt;=5,"2-5",HR_Analytics[[#This Row],[Years Since Last Promotion]]&lt;=10,"5-10",HR_Analytics[[#This Row],[Years Since Last Promotion]]&lt;=15,"10-15")</f>
        <v>0-2</v>
      </c>
      <c r="AR1112" s="14">
        <v>0</v>
      </c>
      <c r="AS1112" s="3" t="str" cm="1">
        <f t="array" ref="AS11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13" spans="1:45" x14ac:dyDescent="0.25">
      <c r="A1113" s="12">
        <v>53</v>
      </c>
      <c r="B1113" s="12" t="str" cm="1">
        <f t="array" ref="B1113">_xlfn.IFS(HR_Analytics[[#This Row],[Age]]&lt;=30,"Below 30",HR_Analytics[[#This Row],[Age]]&lt;=40,"30-40",HR_Analytics[[#This Row],[Age]]&lt;=60,"40-60")</f>
        <v>40-60</v>
      </c>
      <c r="C1113" s="9" t="s">
        <v>10</v>
      </c>
      <c r="D1113" s="9" t="s">
        <v>11</v>
      </c>
      <c r="E1113" s="9" t="s">
        <v>19</v>
      </c>
      <c r="F1113" s="3">
        <v>2</v>
      </c>
      <c r="G1113" s="3" t="str" cm="1">
        <f t="array" ref="G1113">_xlfn.IFS(HR_Analytics[[#This Row],[Distance From Home]]&lt;=5,"1-5",HR_Analytics[[#This Row],[Distance From Home]]&lt;=10,"5-10",HR_Analytics[[#This Row],[Distance From Home]]&lt;=15,"10-15",HR_Analytics[[#This Row],[Distance From Home]]&lt;=20,"15-20",HR_Analytics[[#This Row],[Distance From Home]]&gt;20,"Above 20")</f>
        <v>1-5</v>
      </c>
      <c r="H1113" s="3">
        <v>5</v>
      </c>
      <c r="I1113" s="9" t="str">
        <f>VLOOKUP(H1113,Mapping!$J$2:$K$6,2,0)</f>
        <v>Doctor</v>
      </c>
      <c r="J1113" s="9" t="s">
        <v>34</v>
      </c>
      <c r="K1113" s="3">
        <v>1572</v>
      </c>
      <c r="L1113" s="3">
        <v>3</v>
      </c>
      <c r="M1113" s="9" t="str">
        <f>VLOOKUP(L1113,Mapping!$A$2:$B$5,2,0)</f>
        <v>Neutral</v>
      </c>
      <c r="N1113" s="9" t="s">
        <v>14</v>
      </c>
      <c r="O1113" s="3">
        <v>2</v>
      </c>
      <c r="P1113" s="9" t="str">
        <f>VLOOKUP(O1113,Mapping!$A$9:$B$12,2,0)</f>
        <v>Medium</v>
      </c>
      <c r="Q1113" s="3">
        <v>3</v>
      </c>
      <c r="R1113" s="9" t="str">
        <f>VLOOKUP(Q1113,Mapping!$A$16:$B$20,2,0)</f>
        <v>Mid Level</v>
      </c>
      <c r="S1113" s="9" t="s">
        <v>27</v>
      </c>
      <c r="T1113" s="3">
        <v>4</v>
      </c>
      <c r="U1113" s="9" t="str">
        <f>VLOOKUP(T1113,Mapping!$E$9:$F$12,2,0)</f>
        <v>Satisfied</v>
      </c>
      <c r="V1113" s="9" t="s">
        <v>22</v>
      </c>
      <c r="W1113" s="5">
        <v>10169</v>
      </c>
      <c r="X1113" s="3">
        <v>0</v>
      </c>
      <c r="Y1113" s="9" t="s">
        <v>17</v>
      </c>
      <c r="Z1113" s="4">
        <v>16</v>
      </c>
      <c r="AA1113" s="24">
        <f>HR_Analytics[[#This Row],[Salary Hike]]/100</f>
        <v>0.16</v>
      </c>
      <c r="AB1113" s="3">
        <v>3</v>
      </c>
      <c r="AC1113" s="9" t="str">
        <f>VLOOKUP(AB1113,Mapping!$E$2:$F$3,2,0)</f>
        <v>Excellent</v>
      </c>
      <c r="AD1113" s="3">
        <v>2</v>
      </c>
      <c r="AE1113" s="9" t="str">
        <f>VLOOKUP(AD1113,Mapping!$E$16:$F$19,2,0)</f>
        <v>Dissatisfied</v>
      </c>
      <c r="AF1113" s="3">
        <v>1</v>
      </c>
      <c r="AG1113" s="3">
        <v>34</v>
      </c>
      <c r="AH1113" s="3" t="str" cm="1">
        <f t="array" ref="AH1113">_xlfn.IFS(HR_Analytics[[#This Row],[Total Working Years]]&lt;=2,"0-2",HR_Analytics[[#This Row],[Total Working Years]]&lt;=5,"2-5",HR_Analytics[[#This Row],[Total Working Years]]&lt;=10,"5-10",HR_Analytics[[#This Row],[Total Working Years]]&lt;=20,"10-20",HR_Analytics[[#This Row],[Total Working Years]]&lt;=40,"20-40")</f>
        <v>20-40</v>
      </c>
      <c r="AI1113" s="3">
        <v>4</v>
      </c>
      <c r="AJ1113" s="3">
        <v>3</v>
      </c>
      <c r="AK1113" s="9" t="str">
        <f>VLOOKUP(AJ1113,Mapping!$J$10:$K$13,2,0)</f>
        <v>Better</v>
      </c>
      <c r="AL1113" s="3">
        <v>33</v>
      </c>
      <c r="AM1113" s="3" t="str" cm="1">
        <f t="array" ref="AM1113">_xlfn.IFS(HR_Analytics[[#This Row],[Years At Company]]&lt;=2,"0-2",HR_Analytics[[#This Row],[Years At Company]]&lt;=5,"2-5",HR_Analytics[[#This Row],[Years At Company]]&lt;=10,"5-10",HR_Analytics[[#This Row],[Years At Company]]&lt;=20,"10-20",HR_Analytics[[#This Row],[Years At Company]]&lt;=40,"20-40")</f>
        <v>20-40</v>
      </c>
      <c r="AN1113" s="3">
        <v>7</v>
      </c>
      <c r="AO1113" s="3" t="str" cm="1">
        <f t="array" ref="AO1113">_xlfn.IFS(HR_Analytics[[#This Row],[Years In Current Role]]&lt;=2,"0-2",HR_Analytics[[#This Row],[Years In Current Role]]&lt;=5,"2-5",HR_Analytics[[#This Row],[Years In Current Role]]&lt;=10,"5-10",HR_Analytics[[#This Row],[Years In Current Role]]&lt;=15,"10-15",HR_Analytics[[#This Row],[Years In Current Role]]&gt;15,"Above 15")</f>
        <v>5-10</v>
      </c>
      <c r="AP1113" s="3">
        <v>1</v>
      </c>
      <c r="AQ1113" s="14" t="str" cm="1">
        <f t="array" ref="AQ1113">_xlfn.IFS(HR_Analytics[[#This Row],[Years Since Last Promotion]]&lt;=2,"0-2",HR_Analytics[[#This Row],[Years Since Last Promotion]]&lt;=5,"2-5",HR_Analytics[[#This Row],[Years Since Last Promotion]]&lt;=10,"5-10",HR_Analytics[[#This Row],[Years Since Last Promotion]]&lt;=15,"10-15")</f>
        <v>0-2</v>
      </c>
      <c r="AR1113" s="14">
        <v>9</v>
      </c>
      <c r="AS1113" s="3" t="str" cm="1">
        <f t="array" ref="AS11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14" spans="1:45" x14ac:dyDescent="0.25">
      <c r="A1114" s="12">
        <v>38</v>
      </c>
      <c r="B1114" s="12" t="str" cm="1">
        <f t="array" ref="B1114">_xlfn.IFS(HR_Analytics[[#This Row],[Age]]&lt;=30,"Below 30",HR_Analytics[[#This Row],[Age]]&lt;=40,"30-40",HR_Analytics[[#This Row],[Age]]&lt;=60,"40-60")</f>
        <v>30-40</v>
      </c>
      <c r="C1114" s="9" t="s">
        <v>10</v>
      </c>
      <c r="D1114" s="9" t="s">
        <v>11</v>
      </c>
      <c r="E1114" s="9" t="s">
        <v>19</v>
      </c>
      <c r="F1114" s="3">
        <v>2</v>
      </c>
      <c r="G1114" s="3" t="str" cm="1">
        <f t="array" ref="G1114">_xlfn.IFS(HR_Analytics[[#This Row],[Distance From Home]]&lt;=5,"1-5",HR_Analytics[[#This Row],[Distance From Home]]&lt;=10,"5-10",HR_Analytics[[#This Row],[Distance From Home]]&lt;=15,"10-15",HR_Analytics[[#This Row],[Distance From Home]]&lt;=20,"15-20",HR_Analytics[[#This Row],[Distance From Home]]&gt;20,"Above 20")</f>
        <v>1-5</v>
      </c>
      <c r="H1114" s="3">
        <v>3</v>
      </c>
      <c r="I1114" s="9" t="str">
        <f>VLOOKUP(H1114,Mapping!$J$2:$K$6,2,0)</f>
        <v>Bachelors</v>
      </c>
      <c r="J1114" s="9" t="s">
        <v>25</v>
      </c>
      <c r="K1114" s="3">
        <v>1573</v>
      </c>
      <c r="L1114" s="3">
        <v>3</v>
      </c>
      <c r="M1114" s="9" t="str">
        <f>VLOOKUP(L1114,Mapping!$A$2:$B$5,2,0)</f>
        <v>Neutral</v>
      </c>
      <c r="N1114" s="9" t="s">
        <v>20</v>
      </c>
      <c r="O1114" s="3">
        <v>3</v>
      </c>
      <c r="P1114" s="9" t="str">
        <f>VLOOKUP(O1114,Mapping!$A$9:$B$12,2,0)</f>
        <v>High</v>
      </c>
      <c r="Q1114" s="3">
        <v>2</v>
      </c>
      <c r="R1114" s="9" t="str">
        <f>VLOOKUP(Q1114,Mapping!$A$16:$B$20,2,0)</f>
        <v>Junior</v>
      </c>
      <c r="S1114" s="9" t="s">
        <v>27</v>
      </c>
      <c r="T1114" s="3">
        <v>2</v>
      </c>
      <c r="U1114" s="9" t="str">
        <f>VLOOKUP(T1114,Mapping!$E$9:$F$12,2,0)</f>
        <v>Dissatisfied</v>
      </c>
      <c r="V1114" s="9" t="s">
        <v>22</v>
      </c>
      <c r="W1114" s="5">
        <v>4855</v>
      </c>
      <c r="X1114" s="3">
        <v>4</v>
      </c>
      <c r="Y1114" s="9" t="s">
        <v>17</v>
      </c>
      <c r="Z1114" s="4">
        <v>11</v>
      </c>
      <c r="AA1114" s="24">
        <f>HR_Analytics[[#This Row],[Salary Hike]]/100</f>
        <v>0.11</v>
      </c>
      <c r="AB1114" s="3">
        <v>3</v>
      </c>
      <c r="AC1114" s="9" t="str">
        <f>VLOOKUP(AB1114,Mapping!$E$2:$F$3,2,0)</f>
        <v>Excellent</v>
      </c>
      <c r="AD1114" s="3">
        <v>1</v>
      </c>
      <c r="AE1114" s="9" t="str">
        <f>VLOOKUP(AD1114,Mapping!$E$16:$F$19,2,0)</f>
        <v>Very Dissatisfied</v>
      </c>
      <c r="AF1114" s="3">
        <v>2</v>
      </c>
      <c r="AG1114" s="3">
        <v>7</v>
      </c>
      <c r="AH1114" s="3" t="str" cm="1">
        <f t="array" ref="AH1114">_xlfn.IFS(HR_Analytics[[#This Row],[Total Working Years]]&lt;=2,"0-2",HR_Analytics[[#This Row],[Total Working Years]]&lt;=5,"2-5",HR_Analytics[[#This Row],[Total Working Years]]&lt;=10,"5-10",HR_Analytics[[#This Row],[Total Working Years]]&lt;=20,"10-20",HR_Analytics[[#This Row],[Total Working Years]]&lt;=40,"20-40")</f>
        <v>5-10</v>
      </c>
      <c r="AI1114" s="3">
        <v>2</v>
      </c>
      <c r="AJ1114" s="3">
        <v>3</v>
      </c>
      <c r="AK1114" s="9" t="str">
        <f>VLOOKUP(AJ1114,Mapping!$J$10:$K$13,2,0)</f>
        <v>Better</v>
      </c>
      <c r="AL1114" s="3">
        <v>5</v>
      </c>
      <c r="AM1114" s="3" t="str" cm="1">
        <f t="array" ref="AM1114">_xlfn.IFS(HR_Analytics[[#This Row],[Years At Company]]&lt;=2,"0-2",HR_Analytics[[#This Row],[Years At Company]]&lt;=5,"2-5",HR_Analytics[[#This Row],[Years At Company]]&lt;=10,"5-10",HR_Analytics[[#This Row],[Years At Company]]&lt;=20,"10-20",HR_Analytics[[#This Row],[Years At Company]]&lt;=40,"20-40")</f>
        <v>2-5</v>
      </c>
      <c r="AN1114" s="3">
        <v>2</v>
      </c>
      <c r="AO1114" s="3" t="str" cm="1">
        <f t="array" ref="AO1114">_xlfn.IFS(HR_Analytics[[#This Row],[Years In Current Role]]&lt;=2,"0-2",HR_Analytics[[#This Row],[Years In Current Role]]&lt;=5,"2-5",HR_Analytics[[#This Row],[Years In Current Role]]&lt;=10,"5-10",HR_Analytics[[#This Row],[Years In Current Role]]&lt;=15,"10-15",HR_Analytics[[#This Row],[Years In Current Role]]&gt;15,"Above 15")</f>
        <v>0-2</v>
      </c>
      <c r="AP1114" s="3">
        <v>1</v>
      </c>
      <c r="AQ1114" s="14" t="str" cm="1">
        <f t="array" ref="AQ1114">_xlfn.IFS(HR_Analytics[[#This Row],[Years Since Last Promotion]]&lt;=2,"0-2",HR_Analytics[[#This Row],[Years Since Last Promotion]]&lt;=5,"2-5",HR_Analytics[[#This Row],[Years Since Last Promotion]]&lt;=10,"5-10",HR_Analytics[[#This Row],[Years Since Last Promotion]]&lt;=15,"10-15")</f>
        <v>0-2</v>
      </c>
      <c r="AR1114" s="14">
        <v>4</v>
      </c>
      <c r="AS1114" s="3" t="str" cm="1">
        <f t="array" ref="AS11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15" spans="1:45" x14ac:dyDescent="0.25">
      <c r="A1115" s="12">
        <v>32</v>
      </c>
      <c r="B1115" s="12" t="str" cm="1">
        <f t="array" ref="B1115">_xlfn.IFS(HR_Analytics[[#This Row],[Age]]&lt;=30,"Below 30",HR_Analytics[[#This Row],[Age]]&lt;=40,"30-40",HR_Analytics[[#This Row],[Age]]&lt;=60,"40-60")</f>
        <v>30-40</v>
      </c>
      <c r="C1115" s="9" t="s">
        <v>17</v>
      </c>
      <c r="D1115" s="9" t="s">
        <v>29</v>
      </c>
      <c r="E1115" s="9" t="s">
        <v>19</v>
      </c>
      <c r="F1115" s="3">
        <v>1</v>
      </c>
      <c r="G1115" s="3" t="str" cm="1">
        <f t="array" ref="G1115">_xlfn.IFS(HR_Analytics[[#This Row],[Distance From Home]]&lt;=5,"1-5",HR_Analytics[[#This Row],[Distance From Home]]&lt;=10,"5-10",HR_Analytics[[#This Row],[Distance From Home]]&lt;=15,"10-15",HR_Analytics[[#This Row],[Distance From Home]]&lt;=20,"15-20",HR_Analytics[[#This Row],[Distance From Home]]&gt;20,"Above 20")</f>
        <v>1-5</v>
      </c>
      <c r="H1115" s="3">
        <v>4</v>
      </c>
      <c r="I1115" s="9" t="str">
        <f>VLOOKUP(H1115,Mapping!$J$2:$K$6,2,0)</f>
        <v>Masters</v>
      </c>
      <c r="J1115" s="9" t="s">
        <v>34</v>
      </c>
      <c r="K1115" s="3">
        <v>1574</v>
      </c>
      <c r="L1115" s="3">
        <v>4</v>
      </c>
      <c r="M1115" s="9" t="str">
        <f>VLOOKUP(L1115,Mapping!$A$2:$B$5,2,0)</f>
        <v>Satisfied</v>
      </c>
      <c r="N1115" s="9" t="s">
        <v>20</v>
      </c>
      <c r="O1115" s="3">
        <v>3</v>
      </c>
      <c r="P1115" s="9" t="str">
        <f>VLOOKUP(O1115,Mapping!$A$9:$B$12,2,0)</f>
        <v>High</v>
      </c>
      <c r="Q1115" s="3">
        <v>2</v>
      </c>
      <c r="R1115" s="9" t="str">
        <f>VLOOKUP(Q1115,Mapping!$A$16:$B$20,2,0)</f>
        <v>Junior</v>
      </c>
      <c r="S1115" s="9" t="s">
        <v>21</v>
      </c>
      <c r="T1115" s="3">
        <v>1</v>
      </c>
      <c r="U1115" s="9" t="str">
        <f>VLOOKUP(T1115,Mapping!$E$9:$F$12,2,0)</f>
        <v>Very Dissatisfied</v>
      </c>
      <c r="V1115" s="9" t="s">
        <v>22</v>
      </c>
      <c r="W1115" s="5">
        <v>4087</v>
      </c>
      <c r="X1115" s="3">
        <v>4</v>
      </c>
      <c r="Y1115" s="9" t="s">
        <v>17</v>
      </c>
      <c r="Z1115" s="4">
        <v>14</v>
      </c>
      <c r="AA1115" s="24">
        <f>HR_Analytics[[#This Row],[Salary Hike]]/100</f>
        <v>0.14000000000000001</v>
      </c>
      <c r="AB1115" s="3">
        <v>3</v>
      </c>
      <c r="AC1115" s="9" t="str">
        <f>VLOOKUP(AB1115,Mapping!$E$2:$F$3,2,0)</f>
        <v>Excellent</v>
      </c>
      <c r="AD1115" s="3">
        <v>2</v>
      </c>
      <c r="AE1115" s="9" t="str">
        <f>VLOOKUP(AD1115,Mapping!$E$16:$F$19,2,0)</f>
        <v>Dissatisfied</v>
      </c>
      <c r="AF1115" s="3">
        <v>1</v>
      </c>
      <c r="AG1115" s="3">
        <v>9</v>
      </c>
      <c r="AH1115" s="3" t="str" cm="1">
        <f t="array" ref="AH1115">_xlfn.IFS(HR_Analytics[[#This Row],[Total Working Years]]&lt;=2,"0-2",HR_Analytics[[#This Row],[Total Working Years]]&lt;=5,"2-5",HR_Analytics[[#This Row],[Total Working Years]]&lt;=10,"5-10",HR_Analytics[[#This Row],[Total Working Years]]&lt;=20,"10-20",HR_Analytics[[#This Row],[Total Working Years]]&lt;=40,"20-40")</f>
        <v>5-10</v>
      </c>
      <c r="AI1115" s="3">
        <v>3</v>
      </c>
      <c r="AJ1115" s="3">
        <v>2</v>
      </c>
      <c r="AK1115" s="9" t="str">
        <f>VLOOKUP(AJ1115,Mapping!$J$10:$K$13,2,0)</f>
        <v>Good</v>
      </c>
      <c r="AL1115" s="3">
        <v>6</v>
      </c>
      <c r="AM1115" s="3" t="str" cm="1">
        <f t="array" ref="AM1115">_xlfn.IFS(HR_Analytics[[#This Row],[Years At Company]]&lt;=2,"0-2",HR_Analytics[[#This Row],[Years At Company]]&lt;=5,"2-5",HR_Analytics[[#This Row],[Years At Company]]&lt;=10,"5-10",HR_Analytics[[#This Row],[Years At Company]]&lt;=20,"10-20",HR_Analytics[[#This Row],[Years At Company]]&lt;=40,"20-40")</f>
        <v>5-10</v>
      </c>
      <c r="AN1115" s="3">
        <v>5</v>
      </c>
      <c r="AO1115" s="3" t="str" cm="1">
        <f t="array" ref="AO1115">_xlfn.IFS(HR_Analytics[[#This Row],[Years In Current Role]]&lt;=2,"0-2",HR_Analytics[[#This Row],[Years In Current Role]]&lt;=5,"2-5",HR_Analytics[[#This Row],[Years In Current Role]]&lt;=10,"5-10",HR_Analytics[[#This Row],[Years In Current Role]]&lt;=15,"10-15",HR_Analytics[[#This Row],[Years In Current Role]]&gt;15,"Above 15")</f>
        <v>2-5</v>
      </c>
      <c r="AP1115" s="3">
        <v>1</v>
      </c>
      <c r="AQ1115" s="14" t="str" cm="1">
        <f t="array" ref="AQ1115">_xlfn.IFS(HR_Analytics[[#This Row],[Years Since Last Promotion]]&lt;=2,"0-2",HR_Analytics[[#This Row],[Years Since Last Promotion]]&lt;=5,"2-5",HR_Analytics[[#This Row],[Years Since Last Promotion]]&lt;=10,"5-10",HR_Analytics[[#This Row],[Years Since Last Promotion]]&lt;=15,"10-15")</f>
        <v>0-2</v>
      </c>
      <c r="AR1115" s="14">
        <v>2</v>
      </c>
      <c r="AS1115" s="3" t="str" cm="1">
        <f t="array" ref="AS11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16" spans="1:45" x14ac:dyDescent="0.25">
      <c r="A1116" s="12">
        <v>48</v>
      </c>
      <c r="B1116" s="12" t="str" cm="1">
        <f t="array" ref="B1116">_xlfn.IFS(HR_Analytics[[#This Row],[Age]]&lt;=30,"Below 30",HR_Analytics[[#This Row],[Age]]&lt;=40,"30-40",HR_Analytics[[#This Row],[Age]]&lt;=60,"40-60")</f>
        <v>40-60</v>
      </c>
      <c r="C1116" s="9" t="s">
        <v>17</v>
      </c>
      <c r="D1116" s="9" t="s">
        <v>11</v>
      </c>
      <c r="E1116" s="9" t="s">
        <v>19</v>
      </c>
      <c r="F1116" s="3">
        <v>15</v>
      </c>
      <c r="G1116" s="3" t="str" cm="1">
        <f t="array" ref="G1116">_xlfn.IFS(HR_Analytics[[#This Row],[Distance From Home]]&lt;=5,"1-5",HR_Analytics[[#This Row],[Distance From Home]]&lt;=10,"5-10",HR_Analytics[[#This Row],[Distance From Home]]&lt;=15,"10-15",HR_Analytics[[#This Row],[Distance From Home]]&lt;=20,"15-20",HR_Analytics[[#This Row],[Distance From Home]]&gt;20,"Above 20")</f>
        <v>10-15</v>
      </c>
      <c r="H1116" s="3">
        <v>4</v>
      </c>
      <c r="I1116" s="9" t="str">
        <f>VLOOKUP(H1116,Mapping!$J$2:$K$6,2,0)</f>
        <v>Masters</v>
      </c>
      <c r="J1116" s="9" t="s">
        <v>23</v>
      </c>
      <c r="K1116" s="3">
        <v>1576</v>
      </c>
      <c r="L1116" s="3">
        <v>3</v>
      </c>
      <c r="M1116" s="9" t="str">
        <f>VLOOKUP(L1116,Mapping!$A$2:$B$5,2,0)</f>
        <v>Neutral</v>
      </c>
      <c r="N1116" s="9" t="s">
        <v>14</v>
      </c>
      <c r="O1116" s="3">
        <v>3</v>
      </c>
      <c r="P1116" s="9" t="str">
        <f>VLOOKUP(O1116,Mapping!$A$9:$B$12,2,0)</f>
        <v>High</v>
      </c>
      <c r="Q1116" s="3">
        <v>1</v>
      </c>
      <c r="R1116" s="9" t="str">
        <f>VLOOKUP(Q1116,Mapping!$A$16:$B$20,2,0)</f>
        <v>Entry Level</v>
      </c>
      <c r="S1116" s="9" t="s">
        <v>21</v>
      </c>
      <c r="T1116" s="3">
        <v>1</v>
      </c>
      <c r="U1116" s="9" t="str">
        <f>VLOOKUP(T1116,Mapping!$E$9:$F$12,2,0)</f>
        <v>Very Dissatisfied</v>
      </c>
      <c r="V1116" s="9" t="s">
        <v>22</v>
      </c>
      <c r="W1116" s="5">
        <v>2367</v>
      </c>
      <c r="X1116" s="3">
        <v>8</v>
      </c>
      <c r="Y1116" s="9" t="s">
        <v>17</v>
      </c>
      <c r="Z1116" s="4">
        <v>12</v>
      </c>
      <c r="AA1116" s="24">
        <f>HR_Analytics[[#This Row],[Salary Hike]]/100</f>
        <v>0.12</v>
      </c>
      <c r="AB1116" s="3">
        <v>3</v>
      </c>
      <c r="AC1116" s="9" t="str">
        <f>VLOOKUP(AB1116,Mapping!$E$2:$F$3,2,0)</f>
        <v>Excellent</v>
      </c>
      <c r="AD1116" s="3">
        <v>4</v>
      </c>
      <c r="AE1116" s="9" t="str">
        <f>VLOOKUP(AD1116,Mapping!$E$16:$F$19,2,0)</f>
        <v>Satisfied</v>
      </c>
      <c r="AF1116" s="3">
        <v>1</v>
      </c>
      <c r="AG1116" s="3">
        <v>10</v>
      </c>
      <c r="AH1116" s="3" t="str" cm="1">
        <f t="array" ref="AH1116">_xlfn.IFS(HR_Analytics[[#This Row],[Total Working Years]]&lt;=2,"0-2",HR_Analytics[[#This Row],[Total Working Years]]&lt;=5,"2-5",HR_Analytics[[#This Row],[Total Working Years]]&lt;=10,"5-10",HR_Analytics[[#This Row],[Total Working Years]]&lt;=20,"10-20",HR_Analytics[[#This Row],[Total Working Years]]&lt;=40,"20-40")</f>
        <v>5-10</v>
      </c>
      <c r="AI1116" s="3">
        <v>3</v>
      </c>
      <c r="AJ1116" s="3">
        <v>2</v>
      </c>
      <c r="AK1116" s="9" t="str">
        <f>VLOOKUP(AJ1116,Mapping!$J$10:$K$13,2,0)</f>
        <v>Good</v>
      </c>
      <c r="AL1116" s="3">
        <v>8</v>
      </c>
      <c r="AM1116" s="3" t="str" cm="1">
        <f t="array" ref="AM1116">_xlfn.IFS(HR_Analytics[[#This Row],[Years At Company]]&lt;=2,"0-2",HR_Analytics[[#This Row],[Years At Company]]&lt;=5,"2-5",HR_Analytics[[#This Row],[Years At Company]]&lt;=10,"5-10",HR_Analytics[[#This Row],[Years At Company]]&lt;=20,"10-20",HR_Analytics[[#This Row],[Years At Company]]&lt;=40,"20-40")</f>
        <v>5-10</v>
      </c>
      <c r="AN1116" s="3">
        <v>2</v>
      </c>
      <c r="AO1116" s="3" t="str" cm="1">
        <f t="array" ref="AO1116">_xlfn.IFS(HR_Analytics[[#This Row],[Years In Current Role]]&lt;=2,"0-2",HR_Analytics[[#This Row],[Years In Current Role]]&lt;=5,"2-5",HR_Analytics[[#This Row],[Years In Current Role]]&lt;=10,"5-10",HR_Analytics[[#This Row],[Years In Current Role]]&lt;=15,"10-15",HR_Analytics[[#This Row],[Years In Current Role]]&gt;15,"Above 15")</f>
        <v>0-2</v>
      </c>
      <c r="AP1116" s="3">
        <v>7</v>
      </c>
      <c r="AQ1116" s="14" t="str" cm="1">
        <f t="array" ref="AQ1116">_xlfn.IFS(HR_Analytics[[#This Row],[Years Since Last Promotion]]&lt;=2,"0-2",HR_Analytics[[#This Row],[Years Since Last Promotion]]&lt;=5,"2-5",HR_Analytics[[#This Row],[Years Since Last Promotion]]&lt;=10,"5-10",HR_Analytics[[#This Row],[Years Since Last Promotion]]&lt;=15,"10-15")</f>
        <v>5-10</v>
      </c>
      <c r="AR1116" s="14">
        <v>6</v>
      </c>
      <c r="AS1116" s="3" t="str" cm="1">
        <f t="array" ref="AS11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17" spans="1:45" x14ac:dyDescent="0.25">
      <c r="A1117" s="12">
        <v>34</v>
      </c>
      <c r="B1117" s="12" t="str" cm="1">
        <f t="array" ref="B1117">_xlfn.IFS(HR_Analytics[[#This Row],[Age]]&lt;=30,"Below 30",HR_Analytics[[#This Row],[Age]]&lt;=40,"30-40",HR_Analytics[[#This Row],[Age]]&lt;=60,"40-60")</f>
        <v>30-40</v>
      </c>
      <c r="C1117" s="9" t="s">
        <v>17</v>
      </c>
      <c r="D1117" s="9" t="s">
        <v>11</v>
      </c>
      <c r="E1117" s="9" t="s">
        <v>19</v>
      </c>
      <c r="F1117" s="3">
        <v>7</v>
      </c>
      <c r="G1117" s="3" t="str" cm="1">
        <f t="array" ref="G1117">_xlfn.IFS(HR_Analytics[[#This Row],[Distance From Home]]&lt;=5,"1-5",HR_Analytics[[#This Row],[Distance From Home]]&lt;=10,"5-10",HR_Analytics[[#This Row],[Distance From Home]]&lt;=15,"10-15",HR_Analytics[[#This Row],[Distance From Home]]&lt;=20,"15-20",HR_Analytics[[#This Row],[Distance From Home]]&gt;20,"Above 20")</f>
        <v>5-10</v>
      </c>
      <c r="H1117" s="3">
        <v>4</v>
      </c>
      <c r="I1117" s="9" t="str">
        <f>VLOOKUP(H1117,Mapping!$J$2:$K$6,2,0)</f>
        <v>Masters</v>
      </c>
      <c r="J1117" s="9" t="s">
        <v>25</v>
      </c>
      <c r="K1117" s="3">
        <v>1577</v>
      </c>
      <c r="L1117" s="3">
        <v>1</v>
      </c>
      <c r="M1117" s="9" t="str">
        <f>VLOOKUP(L1117,Mapping!$A$2:$B$5,2,0)</f>
        <v>Very Dissatisfied</v>
      </c>
      <c r="N1117" s="9" t="s">
        <v>20</v>
      </c>
      <c r="O1117" s="3">
        <v>3</v>
      </c>
      <c r="P1117" s="9" t="str">
        <f>VLOOKUP(O1117,Mapping!$A$9:$B$12,2,0)</f>
        <v>High</v>
      </c>
      <c r="Q1117" s="3">
        <v>1</v>
      </c>
      <c r="R1117" s="9" t="str">
        <f>VLOOKUP(Q1117,Mapping!$A$16:$B$20,2,0)</f>
        <v>Entry Level</v>
      </c>
      <c r="S1117" s="9" t="s">
        <v>21</v>
      </c>
      <c r="T1117" s="3">
        <v>4</v>
      </c>
      <c r="U1117" s="9" t="str">
        <f>VLOOKUP(T1117,Mapping!$E$9:$F$12,2,0)</f>
        <v>Satisfied</v>
      </c>
      <c r="V1117" s="9" t="s">
        <v>16</v>
      </c>
      <c r="W1117" s="5">
        <v>2972</v>
      </c>
      <c r="X1117" s="3">
        <v>1</v>
      </c>
      <c r="Y1117" s="9" t="s">
        <v>17</v>
      </c>
      <c r="Z1117" s="4">
        <v>13</v>
      </c>
      <c r="AA1117" s="24">
        <f>HR_Analytics[[#This Row],[Salary Hike]]/100</f>
        <v>0.13</v>
      </c>
      <c r="AB1117" s="3">
        <v>3</v>
      </c>
      <c r="AC1117" s="9" t="str">
        <f>VLOOKUP(AB1117,Mapping!$E$2:$F$3,2,0)</f>
        <v>Excellent</v>
      </c>
      <c r="AD1117" s="3">
        <v>3</v>
      </c>
      <c r="AE1117" s="9" t="str">
        <f>VLOOKUP(AD1117,Mapping!$E$16:$F$19,2,0)</f>
        <v>Neutral</v>
      </c>
      <c r="AF1117" s="3">
        <v>0</v>
      </c>
      <c r="AG1117" s="3">
        <v>1</v>
      </c>
      <c r="AH1117" s="3" t="str" cm="1">
        <f t="array" ref="AH1117">_xlfn.IFS(HR_Analytics[[#This Row],[Total Working Years]]&lt;=2,"0-2",HR_Analytics[[#This Row],[Total Working Years]]&lt;=5,"2-5",HR_Analytics[[#This Row],[Total Working Years]]&lt;=10,"5-10",HR_Analytics[[#This Row],[Total Working Years]]&lt;=20,"10-20",HR_Analytics[[#This Row],[Total Working Years]]&lt;=40,"20-40")</f>
        <v>0-2</v>
      </c>
      <c r="AI1117" s="3">
        <v>4</v>
      </c>
      <c r="AJ1117" s="3">
        <v>1</v>
      </c>
      <c r="AK1117" s="9" t="str">
        <f>VLOOKUP(AJ1117,Mapping!$J$10:$K$13,2,0)</f>
        <v>Bad</v>
      </c>
      <c r="AL1117" s="3">
        <v>1</v>
      </c>
      <c r="AM1117" s="3" t="str" cm="1">
        <f t="array" ref="AM1117">_xlfn.IFS(HR_Analytics[[#This Row],[Years At Company]]&lt;=2,"0-2",HR_Analytics[[#This Row],[Years At Company]]&lt;=5,"2-5",HR_Analytics[[#This Row],[Years At Company]]&lt;=10,"5-10",HR_Analytics[[#This Row],[Years At Company]]&lt;=20,"10-20",HR_Analytics[[#This Row],[Years At Company]]&lt;=40,"20-40")</f>
        <v>0-2</v>
      </c>
      <c r="AN1117" s="3">
        <v>0</v>
      </c>
      <c r="AO1117" s="3" t="str" cm="1">
        <f t="array" ref="AO1117">_xlfn.IFS(HR_Analytics[[#This Row],[Years In Current Role]]&lt;=2,"0-2",HR_Analytics[[#This Row],[Years In Current Role]]&lt;=5,"2-5",HR_Analytics[[#This Row],[Years In Current Role]]&lt;=10,"5-10",HR_Analytics[[#This Row],[Years In Current Role]]&lt;=15,"10-15",HR_Analytics[[#This Row],[Years In Current Role]]&gt;15,"Above 15")</f>
        <v>0-2</v>
      </c>
      <c r="AP1117" s="3">
        <v>0</v>
      </c>
      <c r="AQ1117" s="14" t="str" cm="1">
        <f t="array" ref="AQ1117">_xlfn.IFS(HR_Analytics[[#This Row],[Years Since Last Promotion]]&lt;=2,"0-2",HR_Analytics[[#This Row],[Years Since Last Promotion]]&lt;=5,"2-5",HR_Analytics[[#This Row],[Years Since Last Promotion]]&lt;=10,"5-10",HR_Analytics[[#This Row],[Years Since Last Promotion]]&lt;=15,"10-15")</f>
        <v>0-2</v>
      </c>
      <c r="AR1117" s="14">
        <v>0</v>
      </c>
      <c r="AS1117" s="3" t="str" cm="1">
        <f t="array" ref="AS11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18" spans="1:45" x14ac:dyDescent="0.25">
      <c r="A1118" s="12">
        <v>55</v>
      </c>
      <c r="B1118" s="12" t="str" cm="1">
        <f t="array" ref="B1118">_xlfn.IFS(HR_Analytics[[#This Row],[Age]]&lt;=30,"Below 30",HR_Analytics[[#This Row],[Age]]&lt;=40,"30-40",HR_Analytics[[#This Row],[Age]]&lt;=60,"40-60")</f>
        <v>40-60</v>
      </c>
      <c r="C1118" s="9" t="s">
        <v>17</v>
      </c>
      <c r="D1118" s="9" t="s">
        <v>11</v>
      </c>
      <c r="E1118" s="9" t="s">
        <v>12</v>
      </c>
      <c r="F1118" s="3">
        <v>26</v>
      </c>
      <c r="G1118" s="3" t="str" cm="1">
        <f t="array" ref="G1118">_xlfn.IFS(HR_Analytics[[#This Row],[Distance From Home]]&lt;=5,"1-5",HR_Analytics[[#This Row],[Distance From Home]]&lt;=10,"5-10",HR_Analytics[[#This Row],[Distance From Home]]&lt;=15,"10-15",HR_Analytics[[#This Row],[Distance From Home]]&lt;=20,"15-20",HR_Analytics[[#This Row],[Distance From Home]]&gt;20,"Above 20")</f>
        <v>Above 20</v>
      </c>
      <c r="H1118" s="3">
        <v>5</v>
      </c>
      <c r="I1118" s="9" t="str">
        <f>VLOOKUP(H1118,Mapping!$J$2:$K$6,2,0)</f>
        <v>Doctor</v>
      </c>
      <c r="J1118" s="9" t="s">
        <v>33</v>
      </c>
      <c r="K1118" s="3">
        <v>1578</v>
      </c>
      <c r="L1118" s="3">
        <v>3</v>
      </c>
      <c r="M1118" s="9" t="str">
        <f>VLOOKUP(L1118,Mapping!$A$2:$B$5,2,0)</f>
        <v>Neutral</v>
      </c>
      <c r="N1118" s="9" t="s">
        <v>20</v>
      </c>
      <c r="O1118" s="3">
        <v>2</v>
      </c>
      <c r="P1118" s="9" t="str">
        <f>VLOOKUP(O1118,Mapping!$A$9:$B$12,2,0)</f>
        <v>Medium</v>
      </c>
      <c r="Q1118" s="3">
        <v>5</v>
      </c>
      <c r="R1118" s="9" t="str">
        <f>VLOOKUP(Q1118,Mapping!$A$16:$B$20,2,0)</f>
        <v>Executive</v>
      </c>
      <c r="S1118" s="9" t="s">
        <v>30</v>
      </c>
      <c r="T1118" s="3">
        <v>4</v>
      </c>
      <c r="U1118" s="9" t="str">
        <f>VLOOKUP(T1118,Mapping!$E$9:$F$12,2,0)</f>
        <v>Satisfied</v>
      </c>
      <c r="V1118" s="9" t="s">
        <v>22</v>
      </c>
      <c r="W1118" s="5">
        <v>19586</v>
      </c>
      <c r="X1118" s="3">
        <v>1</v>
      </c>
      <c r="Y1118" s="9" t="s">
        <v>17</v>
      </c>
      <c r="Z1118" s="4">
        <v>21</v>
      </c>
      <c r="AA1118" s="24">
        <f>HR_Analytics[[#This Row],[Salary Hike]]/100</f>
        <v>0.21</v>
      </c>
      <c r="AB1118" s="3">
        <v>4</v>
      </c>
      <c r="AC1118" s="9" t="str">
        <f>VLOOKUP(AB1118,Mapping!$E$2:$F$3,2,0)</f>
        <v>Outstanding</v>
      </c>
      <c r="AD1118" s="3">
        <v>3</v>
      </c>
      <c r="AE1118" s="9" t="str">
        <f>VLOOKUP(AD1118,Mapping!$E$16:$F$19,2,0)</f>
        <v>Neutral</v>
      </c>
      <c r="AF1118" s="3">
        <v>1</v>
      </c>
      <c r="AG1118" s="3">
        <v>36</v>
      </c>
      <c r="AH1118" s="3" t="str" cm="1">
        <f t="array" ref="AH1118">_xlfn.IFS(HR_Analytics[[#This Row],[Total Working Years]]&lt;=2,"0-2",HR_Analytics[[#This Row],[Total Working Years]]&lt;=5,"2-5",HR_Analytics[[#This Row],[Total Working Years]]&lt;=10,"5-10",HR_Analytics[[#This Row],[Total Working Years]]&lt;=20,"10-20",HR_Analytics[[#This Row],[Total Working Years]]&lt;=40,"20-40")</f>
        <v>20-40</v>
      </c>
      <c r="AI1118" s="3">
        <v>3</v>
      </c>
      <c r="AJ1118" s="3">
        <v>3</v>
      </c>
      <c r="AK1118" s="9" t="str">
        <f>VLOOKUP(AJ1118,Mapping!$J$10:$K$13,2,0)</f>
        <v>Better</v>
      </c>
      <c r="AL1118" s="3">
        <v>36</v>
      </c>
      <c r="AM1118" s="3" t="str" cm="1">
        <f t="array" ref="AM1118">_xlfn.IFS(HR_Analytics[[#This Row],[Years At Company]]&lt;=2,"0-2",HR_Analytics[[#This Row],[Years At Company]]&lt;=5,"2-5",HR_Analytics[[#This Row],[Years At Company]]&lt;=10,"5-10",HR_Analytics[[#This Row],[Years At Company]]&lt;=20,"10-20",HR_Analytics[[#This Row],[Years At Company]]&lt;=40,"20-40")</f>
        <v>20-40</v>
      </c>
      <c r="AN1118" s="3">
        <v>6</v>
      </c>
      <c r="AO1118" s="3" t="str" cm="1">
        <f t="array" ref="AO1118">_xlfn.IFS(HR_Analytics[[#This Row],[Years In Current Role]]&lt;=2,"0-2",HR_Analytics[[#This Row],[Years In Current Role]]&lt;=5,"2-5",HR_Analytics[[#This Row],[Years In Current Role]]&lt;=10,"5-10",HR_Analytics[[#This Row],[Years In Current Role]]&lt;=15,"10-15",HR_Analytics[[#This Row],[Years In Current Role]]&gt;15,"Above 15")</f>
        <v>5-10</v>
      </c>
      <c r="AP1118" s="3">
        <v>2</v>
      </c>
      <c r="AQ1118" s="14" t="str" cm="1">
        <f t="array" ref="AQ1118">_xlfn.IFS(HR_Analytics[[#This Row],[Years Since Last Promotion]]&lt;=2,"0-2",HR_Analytics[[#This Row],[Years Since Last Promotion]]&lt;=5,"2-5",HR_Analytics[[#This Row],[Years Since Last Promotion]]&lt;=10,"5-10",HR_Analytics[[#This Row],[Years Since Last Promotion]]&lt;=15,"10-15")</f>
        <v>0-2</v>
      </c>
      <c r="AR1118" s="14">
        <v>13</v>
      </c>
      <c r="AS1118" s="3" t="str" cm="1">
        <f t="array" ref="AS11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119" spans="1:45" x14ac:dyDescent="0.25">
      <c r="A1119" s="12">
        <v>34</v>
      </c>
      <c r="B1119" s="12" t="str" cm="1">
        <f t="array" ref="B1119">_xlfn.IFS(HR_Analytics[[#This Row],[Age]]&lt;=30,"Below 30",HR_Analytics[[#This Row],[Age]]&lt;=40,"30-40",HR_Analytics[[#This Row],[Age]]&lt;=60,"40-60")</f>
        <v>30-40</v>
      </c>
      <c r="C1119" s="9" t="s">
        <v>17</v>
      </c>
      <c r="D1119" s="9" t="s">
        <v>11</v>
      </c>
      <c r="E1119" s="9" t="s">
        <v>19</v>
      </c>
      <c r="F1119" s="3">
        <v>1</v>
      </c>
      <c r="G1119" s="3" t="str" cm="1">
        <f t="array" ref="G1119">_xlfn.IFS(HR_Analytics[[#This Row],[Distance From Home]]&lt;=5,"1-5",HR_Analytics[[#This Row],[Distance From Home]]&lt;=10,"5-10",HR_Analytics[[#This Row],[Distance From Home]]&lt;=15,"10-15",HR_Analytics[[#This Row],[Distance From Home]]&lt;=20,"15-20",HR_Analytics[[#This Row],[Distance From Home]]&gt;20,"Above 20")</f>
        <v>1-5</v>
      </c>
      <c r="H1119" s="3">
        <v>4</v>
      </c>
      <c r="I1119" s="9" t="str">
        <f>VLOOKUP(H1119,Mapping!$J$2:$K$6,2,0)</f>
        <v>Masters</v>
      </c>
      <c r="J1119" s="9" t="s">
        <v>13</v>
      </c>
      <c r="K1119" s="3">
        <v>1580</v>
      </c>
      <c r="L1119" s="3">
        <v>2</v>
      </c>
      <c r="M1119" s="9" t="str">
        <f>VLOOKUP(L1119,Mapping!$A$2:$B$5,2,0)</f>
        <v>Dissatisfied</v>
      </c>
      <c r="N1119" s="9" t="s">
        <v>20</v>
      </c>
      <c r="O1119" s="3">
        <v>3</v>
      </c>
      <c r="P1119" s="9" t="str">
        <f>VLOOKUP(O1119,Mapping!$A$9:$B$12,2,0)</f>
        <v>High</v>
      </c>
      <c r="Q1119" s="3">
        <v>2</v>
      </c>
      <c r="R1119" s="9" t="str">
        <f>VLOOKUP(Q1119,Mapping!$A$16:$B$20,2,0)</f>
        <v>Junior</v>
      </c>
      <c r="S1119" s="9" t="s">
        <v>21</v>
      </c>
      <c r="T1119" s="3">
        <v>4</v>
      </c>
      <c r="U1119" s="9" t="str">
        <f>VLOOKUP(T1119,Mapping!$E$9:$F$12,2,0)</f>
        <v>Satisfied</v>
      </c>
      <c r="V1119" s="9" t="s">
        <v>22</v>
      </c>
      <c r="W1119" s="5">
        <v>5484</v>
      </c>
      <c r="X1119" s="3">
        <v>9</v>
      </c>
      <c r="Y1119" s="9" t="s">
        <v>17</v>
      </c>
      <c r="Z1119" s="4">
        <v>17</v>
      </c>
      <c r="AA1119" s="24">
        <f>HR_Analytics[[#This Row],[Salary Hike]]/100</f>
        <v>0.17</v>
      </c>
      <c r="AB1119" s="3">
        <v>3</v>
      </c>
      <c r="AC1119" s="9" t="str">
        <f>VLOOKUP(AB1119,Mapping!$E$2:$F$3,2,0)</f>
        <v>Excellent</v>
      </c>
      <c r="AD1119" s="3">
        <v>2</v>
      </c>
      <c r="AE1119" s="9" t="str">
        <f>VLOOKUP(AD1119,Mapping!$E$16:$F$19,2,0)</f>
        <v>Dissatisfied</v>
      </c>
      <c r="AF1119" s="3">
        <v>1</v>
      </c>
      <c r="AG1119" s="3">
        <v>9</v>
      </c>
      <c r="AH1119" s="3" t="str" cm="1">
        <f t="array" ref="AH1119">_xlfn.IFS(HR_Analytics[[#This Row],[Total Working Years]]&lt;=2,"0-2",HR_Analytics[[#This Row],[Total Working Years]]&lt;=5,"2-5",HR_Analytics[[#This Row],[Total Working Years]]&lt;=10,"5-10",HR_Analytics[[#This Row],[Total Working Years]]&lt;=20,"10-20",HR_Analytics[[#This Row],[Total Working Years]]&lt;=40,"20-40")</f>
        <v>5-10</v>
      </c>
      <c r="AI1119" s="3">
        <v>3</v>
      </c>
      <c r="AJ1119" s="3">
        <v>2</v>
      </c>
      <c r="AK1119" s="9" t="str">
        <f>VLOOKUP(AJ1119,Mapping!$J$10:$K$13,2,0)</f>
        <v>Good</v>
      </c>
      <c r="AL1119" s="3">
        <v>2</v>
      </c>
      <c r="AM1119" s="3" t="str" cm="1">
        <f t="array" ref="AM1119">_xlfn.IFS(HR_Analytics[[#This Row],[Years At Company]]&lt;=2,"0-2",HR_Analytics[[#This Row],[Years At Company]]&lt;=5,"2-5",HR_Analytics[[#This Row],[Years At Company]]&lt;=10,"5-10",HR_Analytics[[#This Row],[Years At Company]]&lt;=20,"10-20",HR_Analytics[[#This Row],[Years At Company]]&lt;=40,"20-40")</f>
        <v>0-2</v>
      </c>
      <c r="AN1119" s="3">
        <v>2</v>
      </c>
      <c r="AO1119" s="3" t="str" cm="1">
        <f t="array" ref="AO1119">_xlfn.IFS(HR_Analytics[[#This Row],[Years In Current Role]]&lt;=2,"0-2",HR_Analytics[[#This Row],[Years In Current Role]]&lt;=5,"2-5",HR_Analytics[[#This Row],[Years In Current Role]]&lt;=10,"5-10",HR_Analytics[[#This Row],[Years In Current Role]]&lt;=15,"10-15",HR_Analytics[[#This Row],[Years In Current Role]]&gt;15,"Above 15")</f>
        <v>0-2</v>
      </c>
      <c r="AP1119" s="3">
        <v>2</v>
      </c>
      <c r="AQ1119" s="14" t="str" cm="1">
        <f t="array" ref="AQ1119">_xlfn.IFS(HR_Analytics[[#This Row],[Years Since Last Promotion]]&lt;=2,"0-2",HR_Analytics[[#This Row],[Years Since Last Promotion]]&lt;=5,"2-5",HR_Analytics[[#This Row],[Years Since Last Promotion]]&lt;=10,"5-10",HR_Analytics[[#This Row],[Years Since Last Promotion]]&lt;=15,"10-15")</f>
        <v>0-2</v>
      </c>
      <c r="AR1119" s="14">
        <v>1</v>
      </c>
      <c r="AS1119" s="3" t="str" cm="1">
        <f t="array" ref="AS11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20" spans="1:45" x14ac:dyDescent="0.25">
      <c r="A1120" s="12">
        <v>26</v>
      </c>
      <c r="B1120" s="12" t="str" cm="1">
        <f t="array" ref="B1120">_xlfn.IFS(HR_Analytics[[#This Row],[Age]]&lt;=30,"Below 30",HR_Analytics[[#This Row],[Age]]&lt;=40,"30-40",HR_Analytics[[#This Row],[Age]]&lt;=60,"40-60")</f>
        <v>Below 30</v>
      </c>
      <c r="C1120" s="9" t="s">
        <v>17</v>
      </c>
      <c r="D1120" s="9" t="s">
        <v>11</v>
      </c>
      <c r="E1120" s="9" t="s">
        <v>19</v>
      </c>
      <c r="F1120" s="3">
        <v>3</v>
      </c>
      <c r="G1120" s="3" t="str" cm="1">
        <f t="array" ref="G1120">_xlfn.IFS(HR_Analytics[[#This Row],[Distance From Home]]&lt;=5,"1-5",HR_Analytics[[#This Row],[Distance From Home]]&lt;=10,"5-10",HR_Analytics[[#This Row],[Distance From Home]]&lt;=15,"10-15",HR_Analytics[[#This Row],[Distance From Home]]&lt;=20,"15-20",HR_Analytics[[#This Row],[Distance From Home]]&gt;20,"Above 20")</f>
        <v>1-5</v>
      </c>
      <c r="H1120" s="3">
        <v>3</v>
      </c>
      <c r="I1120" s="9" t="str">
        <f>VLOOKUP(H1120,Mapping!$J$2:$K$6,2,0)</f>
        <v>Bachelors</v>
      </c>
      <c r="J1120" s="9" t="s">
        <v>13</v>
      </c>
      <c r="K1120" s="3">
        <v>1581</v>
      </c>
      <c r="L1120" s="3">
        <v>1</v>
      </c>
      <c r="M1120" s="9" t="str">
        <f>VLOOKUP(L1120,Mapping!$A$2:$B$5,2,0)</f>
        <v>Very Dissatisfied</v>
      </c>
      <c r="N1120" s="9" t="s">
        <v>14</v>
      </c>
      <c r="O1120" s="3">
        <v>3</v>
      </c>
      <c r="P1120" s="9" t="str">
        <f>VLOOKUP(O1120,Mapping!$A$9:$B$12,2,0)</f>
        <v>High</v>
      </c>
      <c r="Q1120" s="3">
        <v>1</v>
      </c>
      <c r="R1120" s="9" t="str">
        <f>VLOOKUP(Q1120,Mapping!$A$16:$B$20,2,0)</f>
        <v>Entry Level</v>
      </c>
      <c r="S1120" s="9" t="s">
        <v>21</v>
      </c>
      <c r="T1120" s="3">
        <v>4</v>
      </c>
      <c r="U1120" s="9" t="str">
        <f>VLOOKUP(T1120,Mapping!$E$9:$F$12,2,0)</f>
        <v>Satisfied</v>
      </c>
      <c r="V1120" s="9" t="s">
        <v>22</v>
      </c>
      <c r="W1120" s="5">
        <v>2061</v>
      </c>
      <c r="X1120" s="3">
        <v>1</v>
      </c>
      <c r="Y1120" s="9" t="s">
        <v>17</v>
      </c>
      <c r="Z1120" s="4">
        <v>21</v>
      </c>
      <c r="AA1120" s="24">
        <f>HR_Analytics[[#This Row],[Salary Hike]]/100</f>
        <v>0.21</v>
      </c>
      <c r="AB1120" s="3">
        <v>4</v>
      </c>
      <c r="AC1120" s="9" t="str">
        <f>VLOOKUP(AB1120,Mapping!$E$2:$F$3,2,0)</f>
        <v>Outstanding</v>
      </c>
      <c r="AD1120" s="3">
        <v>1</v>
      </c>
      <c r="AE1120" s="9" t="str">
        <f>VLOOKUP(AD1120,Mapping!$E$16:$F$19,2,0)</f>
        <v>Very Dissatisfied</v>
      </c>
      <c r="AF1120" s="3">
        <v>0</v>
      </c>
      <c r="AG1120" s="3">
        <v>1</v>
      </c>
      <c r="AH1120" s="3" t="str" cm="1">
        <f t="array" ref="AH1120">_xlfn.IFS(HR_Analytics[[#This Row],[Total Working Years]]&lt;=2,"0-2",HR_Analytics[[#This Row],[Total Working Years]]&lt;=5,"2-5",HR_Analytics[[#This Row],[Total Working Years]]&lt;=10,"5-10",HR_Analytics[[#This Row],[Total Working Years]]&lt;=20,"10-20",HR_Analytics[[#This Row],[Total Working Years]]&lt;=40,"20-40")</f>
        <v>0-2</v>
      </c>
      <c r="AI1120" s="3">
        <v>5</v>
      </c>
      <c r="AJ1120" s="3">
        <v>3</v>
      </c>
      <c r="AK1120" s="9" t="str">
        <f>VLOOKUP(AJ1120,Mapping!$J$10:$K$13,2,0)</f>
        <v>Better</v>
      </c>
      <c r="AL1120" s="3">
        <v>1</v>
      </c>
      <c r="AM1120" s="3" t="str" cm="1">
        <f t="array" ref="AM1120">_xlfn.IFS(HR_Analytics[[#This Row],[Years At Company]]&lt;=2,"0-2",HR_Analytics[[#This Row],[Years At Company]]&lt;=5,"2-5",HR_Analytics[[#This Row],[Years At Company]]&lt;=10,"5-10",HR_Analytics[[#This Row],[Years At Company]]&lt;=20,"10-20",HR_Analytics[[#This Row],[Years At Company]]&lt;=40,"20-40")</f>
        <v>0-2</v>
      </c>
      <c r="AN1120" s="3">
        <v>0</v>
      </c>
      <c r="AO1120" s="3" t="str" cm="1">
        <f t="array" ref="AO1120">_xlfn.IFS(HR_Analytics[[#This Row],[Years In Current Role]]&lt;=2,"0-2",HR_Analytics[[#This Row],[Years In Current Role]]&lt;=5,"2-5",HR_Analytics[[#This Row],[Years In Current Role]]&lt;=10,"5-10",HR_Analytics[[#This Row],[Years In Current Role]]&lt;=15,"10-15",HR_Analytics[[#This Row],[Years In Current Role]]&gt;15,"Above 15")</f>
        <v>0-2</v>
      </c>
      <c r="AP1120" s="3">
        <v>0</v>
      </c>
      <c r="AQ1120" s="14" t="str" cm="1">
        <f t="array" ref="AQ1120">_xlfn.IFS(HR_Analytics[[#This Row],[Years Since Last Promotion]]&lt;=2,"0-2",HR_Analytics[[#This Row],[Years Since Last Promotion]]&lt;=5,"2-5",HR_Analytics[[#This Row],[Years Since Last Promotion]]&lt;=10,"5-10",HR_Analytics[[#This Row],[Years Since Last Promotion]]&lt;=15,"10-15")</f>
        <v>0-2</v>
      </c>
      <c r="AR1120" s="14">
        <v>0</v>
      </c>
      <c r="AS1120" s="3" t="str" cm="1">
        <f t="array" ref="AS11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21" spans="1:45" x14ac:dyDescent="0.25">
      <c r="A1121" s="12">
        <v>38</v>
      </c>
      <c r="B1121" s="12" t="str" cm="1">
        <f t="array" ref="B1121">_xlfn.IFS(HR_Analytics[[#This Row],[Age]]&lt;=30,"Below 30",HR_Analytics[[#This Row],[Age]]&lt;=40,"30-40",HR_Analytics[[#This Row],[Age]]&lt;=60,"40-60")</f>
        <v>30-40</v>
      </c>
      <c r="C1121" s="9" t="s">
        <v>17</v>
      </c>
      <c r="D1121" s="9" t="s">
        <v>11</v>
      </c>
      <c r="E1121" s="9" t="s">
        <v>12</v>
      </c>
      <c r="F1121" s="3">
        <v>14</v>
      </c>
      <c r="G1121" s="3" t="str" cm="1">
        <f t="array" ref="G1121">_xlfn.IFS(HR_Analytics[[#This Row],[Distance From Home]]&lt;=5,"1-5",HR_Analytics[[#This Row],[Distance From Home]]&lt;=10,"5-10",HR_Analytics[[#This Row],[Distance From Home]]&lt;=15,"10-15",HR_Analytics[[#This Row],[Distance From Home]]&lt;=20,"15-20",HR_Analytics[[#This Row],[Distance From Home]]&gt;20,"Above 20")</f>
        <v>10-15</v>
      </c>
      <c r="H1121" s="3">
        <v>3</v>
      </c>
      <c r="I1121" s="9" t="str">
        <f>VLOOKUP(H1121,Mapping!$J$2:$K$6,2,0)</f>
        <v>Bachelors</v>
      </c>
      <c r="J1121" s="9" t="s">
        <v>13</v>
      </c>
      <c r="K1121" s="3">
        <v>1582</v>
      </c>
      <c r="L1121" s="3">
        <v>3</v>
      </c>
      <c r="M1121" s="9" t="str">
        <f>VLOOKUP(L1121,Mapping!$A$2:$B$5,2,0)</f>
        <v>Neutral</v>
      </c>
      <c r="N1121" s="9" t="s">
        <v>20</v>
      </c>
      <c r="O1121" s="3">
        <v>3</v>
      </c>
      <c r="P1121" s="9" t="str">
        <f>VLOOKUP(O1121,Mapping!$A$9:$B$12,2,0)</f>
        <v>High</v>
      </c>
      <c r="Q1121" s="3">
        <v>2</v>
      </c>
      <c r="R1121" s="9" t="str">
        <f>VLOOKUP(Q1121,Mapping!$A$16:$B$20,2,0)</f>
        <v>Junior</v>
      </c>
      <c r="S1121" s="9" t="s">
        <v>15</v>
      </c>
      <c r="T1121" s="3">
        <v>2</v>
      </c>
      <c r="U1121" s="9" t="str">
        <f>VLOOKUP(T1121,Mapping!$E$9:$F$12,2,0)</f>
        <v>Dissatisfied</v>
      </c>
      <c r="V1121" s="9" t="s">
        <v>22</v>
      </c>
      <c r="W1121" s="5">
        <v>9924</v>
      </c>
      <c r="X1121" s="3">
        <v>0</v>
      </c>
      <c r="Y1121" s="9" t="s">
        <v>17</v>
      </c>
      <c r="Z1121" s="4">
        <v>11</v>
      </c>
      <c r="AA1121" s="24">
        <f>HR_Analytics[[#This Row],[Salary Hike]]/100</f>
        <v>0.11</v>
      </c>
      <c r="AB1121" s="3">
        <v>3</v>
      </c>
      <c r="AC1121" s="9" t="str">
        <f>VLOOKUP(AB1121,Mapping!$E$2:$F$3,2,0)</f>
        <v>Excellent</v>
      </c>
      <c r="AD1121" s="3">
        <v>4</v>
      </c>
      <c r="AE1121" s="9" t="str">
        <f>VLOOKUP(AD1121,Mapping!$E$16:$F$19,2,0)</f>
        <v>Satisfied</v>
      </c>
      <c r="AF1121" s="3">
        <v>1</v>
      </c>
      <c r="AG1121" s="3">
        <v>10</v>
      </c>
      <c r="AH1121" s="3" t="str" cm="1">
        <f t="array" ref="AH1121">_xlfn.IFS(HR_Analytics[[#This Row],[Total Working Years]]&lt;=2,"0-2",HR_Analytics[[#This Row],[Total Working Years]]&lt;=5,"2-5",HR_Analytics[[#This Row],[Total Working Years]]&lt;=10,"5-10",HR_Analytics[[#This Row],[Total Working Years]]&lt;=20,"10-20",HR_Analytics[[#This Row],[Total Working Years]]&lt;=40,"20-40")</f>
        <v>5-10</v>
      </c>
      <c r="AI1121" s="3">
        <v>3</v>
      </c>
      <c r="AJ1121" s="3">
        <v>3</v>
      </c>
      <c r="AK1121" s="9" t="str">
        <f>VLOOKUP(AJ1121,Mapping!$J$10:$K$13,2,0)</f>
        <v>Better</v>
      </c>
      <c r="AL1121" s="3">
        <v>9</v>
      </c>
      <c r="AM1121" s="3" t="str" cm="1">
        <f t="array" ref="AM1121">_xlfn.IFS(HR_Analytics[[#This Row],[Years At Company]]&lt;=2,"0-2",HR_Analytics[[#This Row],[Years At Company]]&lt;=5,"2-5",HR_Analytics[[#This Row],[Years At Company]]&lt;=10,"5-10",HR_Analytics[[#This Row],[Years At Company]]&lt;=20,"10-20",HR_Analytics[[#This Row],[Years At Company]]&lt;=40,"20-40")</f>
        <v>5-10</v>
      </c>
      <c r="AN1121" s="3">
        <v>8</v>
      </c>
      <c r="AO1121" s="3" t="str" cm="1">
        <f t="array" ref="AO1121">_xlfn.IFS(HR_Analytics[[#This Row],[Years In Current Role]]&lt;=2,"0-2",HR_Analytics[[#This Row],[Years In Current Role]]&lt;=5,"2-5",HR_Analytics[[#This Row],[Years In Current Role]]&lt;=10,"5-10",HR_Analytics[[#This Row],[Years In Current Role]]&lt;=15,"10-15",HR_Analytics[[#This Row],[Years In Current Role]]&gt;15,"Above 15")</f>
        <v>5-10</v>
      </c>
      <c r="AP1121" s="3">
        <v>7</v>
      </c>
      <c r="AQ1121" s="14" t="str" cm="1">
        <f t="array" ref="AQ1121">_xlfn.IFS(HR_Analytics[[#This Row],[Years Since Last Promotion]]&lt;=2,"0-2",HR_Analytics[[#This Row],[Years Since Last Promotion]]&lt;=5,"2-5",HR_Analytics[[#This Row],[Years Since Last Promotion]]&lt;=10,"5-10",HR_Analytics[[#This Row],[Years Since Last Promotion]]&lt;=15,"10-15")</f>
        <v>5-10</v>
      </c>
      <c r="AR1121" s="14">
        <v>7</v>
      </c>
      <c r="AS1121" s="3" t="str" cm="1">
        <f t="array" ref="AS11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22" spans="1:45" x14ac:dyDescent="0.25">
      <c r="A1122" s="12">
        <v>38</v>
      </c>
      <c r="B1122" s="12" t="str" cm="1">
        <f t="array" ref="B1122">_xlfn.IFS(HR_Analytics[[#This Row],[Age]]&lt;=30,"Below 30",HR_Analytics[[#This Row],[Age]]&lt;=40,"30-40",HR_Analytics[[#This Row],[Age]]&lt;=60,"40-60")</f>
        <v>30-40</v>
      </c>
      <c r="C1122" s="9" t="s">
        <v>17</v>
      </c>
      <c r="D1122" s="9" t="s">
        <v>11</v>
      </c>
      <c r="E1122" s="9" t="s">
        <v>12</v>
      </c>
      <c r="F1122" s="3">
        <v>16</v>
      </c>
      <c r="G1122" s="3" t="str" cm="1">
        <f t="array" ref="G1122">_xlfn.IFS(HR_Analytics[[#This Row],[Distance From Home]]&lt;=5,"1-5",HR_Analytics[[#This Row],[Distance From Home]]&lt;=10,"5-10",HR_Analytics[[#This Row],[Distance From Home]]&lt;=15,"10-15",HR_Analytics[[#This Row],[Distance From Home]]&lt;=20,"15-20",HR_Analytics[[#This Row],[Distance From Home]]&gt;20,"Above 20")</f>
        <v>15-20</v>
      </c>
      <c r="H1122" s="3">
        <v>3</v>
      </c>
      <c r="I1122" s="9" t="str">
        <f>VLOOKUP(H1122,Mapping!$J$2:$K$6,2,0)</f>
        <v>Bachelors</v>
      </c>
      <c r="J1122" s="9" t="s">
        <v>13</v>
      </c>
      <c r="K1122" s="3">
        <v>1583</v>
      </c>
      <c r="L1122" s="3">
        <v>2</v>
      </c>
      <c r="M1122" s="9" t="str">
        <f>VLOOKUP(L1122,Mapping!$A$2:$B$5,2,0)</f>
        <v>Dissatisfied</v>
      </c>
      <c r="N1122" s="9" t="s">
        <v>14</v>
      </c>
      <c r="O1122" s="3">
        <v>3</v>
      </c>
      <c r="P1122" s="9" t="str">
        <f>VLOOKUP(O1122,Mapping!$A$9:$B$12,2,0)</f>
        <v>High</v>
      </c>
      <c r="Q1122" s="3">
        <v>2</v>
      </c>
      <c r="R1122" s="9" t="str">
        <f>VLOOKUP(Q1122,Mapping!$A$16:$B$20,2,0)</f>
        <v>Junior</v>
      </c>
      <c r="S1122" s="9" t="s">
        <v>15</v>
      </c>
      <c r="T1122" s="3">
        <v>2</v>
      </c>
      <c r="U1122" s="9" t="str">
        <f>VLOOKUP(T1122,Mapping!$E$9:$F$12,2,0)</f>
        <v>Dissatisfied</v>
      </c>
      <c r="V1122" s="9" t="s">
        <v>16</v>
      </c>
      <c r="W1122" s="5">
        <v>4198</v>
      </c>
      <c r="X1122" s="3">
        <v>2</v>
      </c>
      <c r="Y1122" s="9" t="s">
        <v>17</v>
      </c>
      <c r="Z1122" s="4">
        <v>12</v>
      </c>
      <c r="AA1122" s="24">
        <f>HR_Analytics[[#This Row],[Salary Hike]]/100</f>
        <v>0.12</v>
      </c>
      <c r="AB1122" s="3">
        <v>3</v>
      </c>
      <c r="AC1122" s="9" t="str">
        <f>VLOOKUP(AB1122,Mapping!$E$2:$F$3,2,0)</f>
        <v>Excellent</v>
      </c>
      <c r="AD1122" s="3">
        <v>2</v>
      </c>
      <c r="AE1122" s="9" t="str">
        <f>VLOOKUP(AD1122,Mapping!$E$16:$F$19,2,0)</f>
        <v>Dissatisfied</v>
      </c>
      <c r="AF1122" s="3">
        <v>0</v>
      </c>
      <c r="AG1122" s="3">
        <v>8</v>
      </c>
      <c r="AH1122" s="3" t="str" cm="1">
        <f t="array" ref="AH1122">_xlfn.IFS(HR_Analytics[[#This Row],[Total Working Years]]&lt;=2,"0-2",HR_Analytics[[#This Row],[Total Working Years]]&lt;=5,"2-5",HR_Analytics[[#This Row],[Total Working Years]]&lt;=10,"5-10",HR_Analytics[[#This Row],[Total Working Years]]&lt;=20,"10-20",HR_Analytics[[#This Row],[Total Working Years]]&lt;=40,"20-40")</f>
        <v>5-10</v>
      </c>
      <c r="AI1122" s="3">
        <v>5</v>
      </c>
      <c r="AJ1122" s="3">
        <v>4</v>
      </c>
      <c r="AK1122" s="9" t="str">
        <f>VLOOKUP(AJ1122,Mapping!$J$10:$K$13,2,0)</f>
        <v>Best</v>
      </c>
      <c r="AL1122" s="3">
        <v>3</v>
      </c>
      <c r="AM1122" s="3" t="str" cm="1">
        <f t="array" ref="AM1122">_xlfn.IFS(HR_Analytics[[#This Row],[Years At Company]]&lt;=2,"0-2",HR_Analytics[[#This Row],[Years At Company]]&lt;=5,"2-5",HR_Analytics[[#This Row],[Years At Company]]&lt;=10,"5-10",HR_Analytics[[#This Row],[Years At Company]]&lt;=20,"10-20",HR_Analytics[[#This Row],[Years At Company]]&lt;=40,"20-40")</f>
        <v>2-5</v>
      </c>
      <c r="AN1122" s="3">
        <v>2</v>
      </c>
      <c r="AO1122" s="3" t="str" cm="1">
        <f t="array" ref="AO1122">_xlfn.IFS(HR_Analytics[[#This Row],[Years In Current Role]]&lt;=2,"0-2",HR_Analytics[[#This Row],[Years In Current Role]]&lt;=5,"2-5",HR_Analytics[[#This Row],[Years In Current Role]]&lt;=10,"5-10",HR_Analytics[[#This Row],[Years In Current Role]]&lt;=15,"10-15",HR_Analytics[[#This Row],[Years In Current Role]]&gt;15,"Above 15")</f>
        <v>0-2</v>
      </c>
      <c r="AP1122" s="3">
        <v>1</v>
      </c>
      <c r="AQ1122" s="14" t="str" cm="1">
        <f t="array" ref="AQ1122">_xlfn.IFS(HR_Analytics[[#This Row],[Years Since Last Promotion]]&lt;=2,"0-2",HR_Analytics[[#This Row],[Years Since Last Promotion]]&lt;=5,"2-5",HR_Analytics[[#This Row],[Years Since Last Promotion]]&lt;=10,"5-10",HR_Analytics[[#This Row],[Years Since Last Promotion]]&lt;=15,"10-15")</f>
        <v>0-2</v>
      </c>
      <c r="AR1122" s="14">
        <v>2</v>
      </c>
      <c r="AS1122" s="3" t="str" cm="1">
        <f t="array" ref="AS11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23" spans="1:45" x14ac:dyDescent="0.25">
      <c r="A1123" s="12">
        <v>36</v>
      </c>
      <c r="B1123" s="12" t="str" cm="1">
        <f t="array" ref="B1123">_xlfn.IFS(HR_Analytics[[#This Row],[Age]]&lt;=30,"Below 30",HR_Analytics[[#This Row],[Age]]&lt;=40,"30-40",HR_Analytics[[#This Row],[Age]]&lt;=60,"40-60")</f>
        <v>30-40</v>
      </c>
      <c r="C1123" s="9" t="s">
        <v>17</v>
      </c>
      <c r="D1123" s="9" t="s">
        <v>11</v>
      </c>
      <c r="E1123" s="9" t="s">
        <v>12</v>
      </c>
      <c r="F1123" s="3">
        <v>1</v>
      </c>
      <c r="G1123" s="3" t="str" cm="1">
        <f t="array" ref="G1123">_xlfn.IFS(HR_Analytics[[#This Row],[Distance From Home]]&lt;=5,"1-5",HR_Analytics[[#This Row],[Distance From Home]]&lt;=10,"5-10",HR_Analytics[[#This Row],[Distance From Home]]&lt;=15,"10-15",HR_Analytics[[#This Row],[Distance From Home]]&lt;=20,"15-20",HR_Analytics[[#This Row],[Distance From Home]]&gt;20,"Above 20")</f>
        <v>1-5</v>
      </c>
      <c r="H1123" s="3">
        <v>4</v>
      </c>
      <c r="I1123" s="9" t="str">
        <f>VLOOKUP(H1123,Mapping!$J$2:$K$6,2,0)</f>
        <v>Masters</v>
      </c>
      <c r="J1123" s="9" t="s">
        <v>13</v>
      </c>
      <c r="K1123" s="3">
        <v>1585</v>
      </c>
      <c r="L1123" s="3">
        <v>2</v>
      </c>
      <c r="M1123" s="9" t="str">
        <f>VLOOKUP(L1123,Mapping!$A$2:$B$5,2,0)</f>
        <v>Dissatisfied</v>
      </c>
      <c r="N1123" s="9" t="s">
        <v>14</v>
      </c>
      <c r="O1123" s="3">
        <v>3</v>
      </c>
      <c r="P1123" s="9" t="str">
        <f>VLOOKUP(O1123,Mapping!$A$9:$B$12,2,0)</f>
        <v>High</v>
      </c>
      <c r="Q1123" s="3">
        <v>2</v>
      </c>
      <c r="R1123" s="9" t="str">
        <f>VLOOKUP(Q1123,Mapping!$A$16:$B$20,2,0)</f>
        <v>Junior</v>
      </c>
      <c r="S1123" s="9" t="s">
        <v>15</v>
      </c>
      <c r="T1123" s="3">
        <v>3</v>
      </c>
      <c r="U1123" s="9" t="str">
        <f>VLOOKUP(T1123,Mapping!$E$9:$F$12,2,0)</f>
        <v>Neutral</v>
      </c>
      <c r="V1123" s="9" t="s">
        <v>16</v>
      </c>
      <c r="W1123" s="5">
        <v>6815</v>
      </c>
      <c r="X1123" s="3">
        <v>6</v>
      </c>
      <c r="Y1123" s="9" t="s">
        <v>17</v>
      </c>
      <c r="Z1123" s="4">
        <v>13</v>
      </c>
      <c r="AA1123" s="24">
        <f>HR_Analytics[[#This Row],[Salary Hike]]/100</f>
        <v>0.13</v>
      </c>
      <c r="AB1123" s="3">
        <v>3</v>
      </c>
      <c r="AC1123" s="9" t="str">
        <f>VLOOKUP(AB1123,Mapping!$E$2:$F$3,2,0)</f>
        <v>Excellent</v>
      </c>
      <c r="AD1123" s="3">
        <v>1</v>
      </c>
      <c r="AE1123" s="9" t="str">
        <f>VLOOKUP(AD1123,Mapping!$E$16:$F$19,2,0)</f>
        <v>Very Dissatisfied</v>
      </c>
      <c r="AF1123" s="3">
        <v>0</v>
      </c>
      <c r="AG1123" s="3">
        <v>15</v>
      </c>
      <c r="AH1123" s="3" t="str" cm="1">
        <f t="array" ref="AH1123">_xlfn.IFS(HR_Analytics[[#This Row],[Total Working Years]]&lt;=2,"0-2",HR_Analytics[[#This Row],[Total Working Years]]&lt;=5,"2-5",HR_Analytics[[#This Row],[Total Working Years]]&lt;=10,"5-10",HR_Analytics[[#This Row],[Total Working Years]]&lt;=20,"10-20",HR_Analytics[[#This Row],[Total Working Years]]&lt;=40,"20-40")</f>
        <v>10-20</v>
      </c>
      <c r="AI1123" s="3">
        <v>5</v>
      </c>
      <c r="AJ1123" s="3">
        <v>3</v>
      </c>
      <c r="AK1123" s="9" t="str">
        <f>VLOOKUP(AJ1123,Mapping!$J$10:$K$13,2,0)</f>
        <v>Better</v>
      </c>
      <c r="AL1123" s="3">
        <v>1</v>
      </c>
      <c r="AM1123" s="3" t="str" cm="1">
        <f t="array" ref="AM1123">_xlfn.IFS(HR_Analytics[[#This Row],[Years At Company]]&lt;=2,"0-2",HR_Analytics[[#This Row],[Years At Company]]&lt;=5,"2-5",HR_Analytics[[#This Row],[Years At Company]]&lt;=10,"5-10",HR_Analytics[[#This Row],[Years At Company]]&lt;=20,"10-20",HR_Analytics[[#This Row],[Years At Company]]&lt;=40,"20-40")</f>
        <v>0-2</v>
      </c>
      <c r="AN1123" s="3">
        <v>0</v>
      </c>
      <c r="AO1123" s="3" t="str" cm="1">
        <f t="array" ref="AO1123">_xlfn.IFS(HR_Analytics[[#This Row],[Years In Current Role]]&lt;=2,"0-2",HR_Analytics[[#This Row],[Years In Current Role]]&lt;=5,"2-5",HR_Analytics[[#This Row],[Years In Current Role]]&lt;=10,"5-10",HR_Analytics[[#This Row],[Years In Current Role]]&lt;=15,"10-15",HR_Analytics[[#This Row],[Years In Current Role]]&gt;15,"Above 15")</f>
        <v>0-2</v>
      </c>
      <c r="AP1123" s="3">
        <v>0</v>
      </c>
      <c r="AQ1123" s="14" t="str" cm="1">
        <f t="array" ref="AQ1123">_xlfn.IFS(HR_Analytics[[#This Row],[Years Since Last Promotion]]&lt;=2,"0-2",HR_Analytics[[#This Row],[Years Since Last Promotion]]&lt;=5,"2-5",HR_Analytics[[#This Row],[Years Since Last Promotion]]&lt;=10,"5-10",HR_Analytics[[#This Row],[Years Since Last Promotion]]&lt;=15,"10-15")</f>
        <v>0-2</v>
      </c>
      <c r="AR1123" s="14">
        <v>0</v>
      </c>
      <c r="AS1123" s="3" t="str" cm="1">
        <f t="array" ref="AS11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24" spans="1:45" x14ac:dyDescent="0.25">
      <c r="A1124" s="12">
        <v>29</v>
      </c>
      <c r="B1124" s="12" t="str" cm="1">
        <f t="array" ref="B1124">_xlfn.IFS(HR_Analytics[[#This Row],[Age]]&lt;=30,"Below 30",HR_Analytics[[#This Row],[Age]]&lt;=40,"30-40",HR_Analytics[[#This Row],[Age]]&lt;=60,"40-60")</f>
        <v>Below 30</v>
      </c>
      <c r="C1124" s="9" t="s">
        <v>17</v>
      </c>
      <c r="D1124" s="9" t="s">
        <v>11</v>
      </c>
      <c r="E1124" s="9" t="s">
        <v>19</v>
      </c>
      <c r="F1124" s="3">
        <v>3</v>
      </c>
      <c r="G1124" s="3" t="str" cm="1">
        <f t="array" ref="G1124">_xlfn.IFS(HR_Analytics[[#This Row],[Distance From Home]]&lt;=5,"1-5",HR_Analytics[[#This Row],[Distance From Home]]&lt;=10,"5-10",HR_Analytics[[#This Row],[Distance From Home]]&lt;=15,"10-15",HR_Analytics[[#This Row],[Distance From Home]]&lt;=20,"15-20",HR_Analytics[[#This Row],[Distance From Home]]&gt;20,"Above 20")</f>
        <v>1-5</v>
      </c>
      <c r="H1124" s="3">
        <v>1</v>
      </c>
      <c r="I1124" s="9" t="str">
        <f>VLOOKUP(H1124,Mapping!$J$2:$K$6,2,0)</f>
        <v>Below College</v>
      </c>
      <c r="J1124" s="9" t="s">
        <v>25</v>
      </c>
      <c r="K1124" s="3">
        <v>1586</v>
      </c>
      <c r="L1124" s="3">
        <v>2</v>
      </c>
      <c r="M1124" s="9" t="str">
        <f>VLOOKUP(L1124,Mapping!$A$2:$B$5,2,0)</f>
        <v>Dissatisfied</v>
      </c>
      <c r="N1124" s="9" t="s">
        <v>20</v>
      </c>
      <c r="O1124" s="3">
        <v>3</v>
      </c>
      <c r="P1124" s="9" t="str">
        <f>VLOOKUP(O1124,Mapping!$A$9:$B$12,2,0)</f>
        <v>High</v>
      </c>
      <c r="Q1124" s="3">
        <v>1</v>
      </c>
      <c r="R1124" s="9" t="str">
        <f>VLOOKUP(Q1124,Mapping!$A$16:$B$20,2,0)</f>
        <v>Entry Level</v>
      </c>
      <c r="S1124" s="9" t="s">
        <v>24</v>
      </c>
      <c r="T1124" s="3">
        <v>1</v>
      </c>
      <c r="U1124" s="9" t="str">
        <f>VLOOKUP(T1124,Mapping!$E$9:$F$12,2,0)</f>
        <v>Very Dissatisfied</v>
      </c>
      <c r="V1124" s="9" t="s">
        <v>16</v>
      </c>
      <c r="W1124" s="5">
        <v>4723</v>
      </c>
      <c r="X1124" s="3">
        <v>1</v>
      </c>
      <c r="Y1124" s="9" t="s">
        <v>10</v>
      </c>
      <c r="Z1124" s="4">
        <v>18</v>
      </c>
      <c r="AA1124" s="24">
        <f>HR_Analytics[[#This Row],[Salary Hike]]/100</f>
        <v>0.18</v>
      </c>
      <c r="AB1124" s="3">
        <v>3</v>
      </c>
      <c r="AC1124" s="9" t="str">
        <f>VLOOKUP(AB1124,Mapping!$E$2:$F$3,2,0)</f>
        <v>Excellent</v>
      </c>
      <c r="AD1124" s="3">
        <v>4</v>
      </c>
      <c r="AE1124" s="9" t="str">
        <f>VLOOKUP(AD1124,Mapping!$E$16:$F$19,2,0)</f>
        <v>Satisfied</v>
      </c>
      <c r="AF1124" s="3">
        <v>0</v>
      </c>
      <c r="AG1124" s="3">
        <v>10</v>
      </c>
      <c r="AH1124" s="3" t="str" cm="1">
        <f t="array" ref="AH1124">_xlfn.IFS(HR_Analytics[[#This Row],[Total Working Years]]&lt;=2,"0-2",HR_Analytics[[#This Row],[Total Working Years]]&lt;=5,"2-5",HR_Analytics[[#This Row],[Total Working Years]]&lt;=10,"5-10",HR_Analytics[[#This Row],[Total Working Years]]&lt;=20,"10-20",HR_Analytics[[#This Row],[Total Working Years]]&lt;=40,"20-40")</f>
        <v>5-10</v>
      </c>
      <c r="AI1124" s="3">
        <v>3</v>
      </c>
      <c r="AJ1124" s="3">
        <v>3</v>
      </c>
      <c r="AK1124" s="9" t="str">
        <f>VLOOKUP(AJ1124,Mapping!$J$10:$K$13,2,0)</f>
        <v>Better</v>
      </c>
      <c r="AL1124" s="3">
        <v>10</v>
      </c>
      <c r="AM1124" s="3" t="str" cm="1">
        <f t="array" ref="AM1124">_xlfn.IFS(HR_Analytics[[#This Row],[Years At Company]]&lt;=2,"0-2",HR_Analytics[[#This Row],[Years At Company]]&lt;=5,"2-5",HR_Analytics[[#This Row],[Years At Company]]&lt;=10,"5-10",HR_Analytics[[#This Row],[Years At Company]]&lt;=20,"10-20",HR_Analytics[[#This Row],[Years At Company]]&lt;=40,"20-40")</f>
        <v>5-10</v>
      </c>
      <c r="AN1124" s="3">
        <v>9</v>
      </c>
      <c r="AO1124" s="3" t="str" cm="1">
        <f t="array" ref="AO1124">_xlfn.IFS(HR_Analytics[[#This Row],[Years In Current Role]]&lt;=2,"0-2",HR_Analytics[[#This Row],[Years In Current Role]]&lt;=5,"2-5",HR_Analytics[[#This Row],[Years In Current Role]]&lt;=10,"5-10",HR_Analytics[[#This Row],[Years In Current Role]]&lt;=15,"10-15",HR_Analytics[[#This Row],[Years In Current Role]]&gt;15,"Above 15")</f>
        <v>5-10</v>
      </c>
      <c r="AP1124" s="3">
        <v>1</v>
      </c>
      <c r="AQ1124" s="14" t="str" cm="1">
        <f t="array" ref="AQ1124">_xlfn.IFS(HR_Analytics[[#This Row],[Years Since Last Promotion]]&lt;=2,"0-2",HR_Analytics[[#This Row],[Years Since Last Promotion]]&lt;=5,"2-5",HR_Analytics[[#This Row],[Years Since Last Promotion]]&lt;=10,"5-10",HR_Analytics[[#This Row],[Years Since Last Promotion]]&lt;=15,"10-15")</f>
        <v>0-2</v>
      </c>
      <c r="AR1124" s="14">
        <v>5</v>
      </c>
      <c r="AS1124" s="3" t="str" cm="1">
        <f t="array" ref="AS11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25" spans="1:45" x14ac:dyDescent="0.25">
      <c r="A1125" s="12">
        <v>35</v>
      </c>
      <c r="B1125" s="12" t="str" cm="1">
        <f t="array" ref="B1125">_xlfn.IFS(HR_Analytics[[#This Row],[Age]]&lt;=30,"Below 30",HR_Analytics[[#This Row],[Age]]&lt;=40,"30-40",HR_Analytics[[#This Row],[Age]]&lt;=60,"40-60")</f>
        <v>30-40</v>
      </c>
      <c r="C1125" s="9" t="s">
        <v>17</v>
      </c>
      <c r="D1125" s="9" t="s">
        <v>11</v>
      </c>
      <c r="E1125" s="9" t="s">
        <v>19</v>
      </c>
      <c r="F1125" s="3">
        <v>10</v>
      </c>
      <c r="G1125" s="3" t="str" cm="1">
        <f t="array" ref="G1125">_xlfn.IFS(HR_Analytics[[#This Row],[Distance From Home]]&lt;=5,"1-5",HR_Analytics[[#This Row],[Distance From Home]]&lt;=10,"5-10",HR_Analytics[[#This Row],[Distance From Home]]&lt;=15,"10-15",HR_Analytics[[#This Row],[Distance From Home]]&lt;=20,"15-20",HR_Analytics[[#This Row],[Distance From Home]]&gt;20,"Above 20")</f>
        <v>5-10</v>
      </c>
      <c r="H1125" s="3">
        <v>4</v>
      </c>
      <c r="I1125" s="9" t="str">
        <f>VLOOKUP(H1125,Mapping!$J$2:$K$6,2,0)</f>
        <v>Masters</v>
      </c>
      <c r="J1125" s="9" t="s">
        <v>25</v>
      </c>
      <c r="K1125" s="3">
        <v>1587</v>
      </c>
      <c r="L1125" s="3">
        <v>1</v>
      </c>
      <c r="M1125" s="9" t="str">
        <f>VLOOKUP(L1125,Mapping!$A$2:$B$5,2,0)</f>
        <v>Very Dissatisfied</v>
      </c>
      <c r="N1125" s="9" t="s">
        <v>14</v>
      </c>
      <c r="O1125" s="3">
        <v>3</v>
      </c>
      <c r="P1125" s="9" t="str">
        <f>VLOOKUP(O1125,Mapping!$A$9:$B$12,2,0)</f>
        <v>High</v>
      </c>
      <c r="Q1125" s="3">
        <v>2</v>
      </c>
      <c r="R1125" s="9" t="str">
        <f>VLOOKUP(Q1125,Mapping!$A$16:$B$20,2,0)</f>
        <v>Junior</v>
      </c>
      <c r="S1125" s="9" t="s">
        <v>28</v>
      </c>
      <c r="T1125" s="3">
        <v>3</v>
      </c>
      <c r="U1125" s="9" t="str">
        <f>VLOOKUP(T1125,Mapping!$E$9:$F$12,2,0)</f>
        <v>Neutral</v>
      </c>
      <c r="V1125" s="9" t="s">
        <v>16</v>
      </c>
      <c r="W1125" s="5">
        <v>6142</v>
      </c>
      <c r="X1125" s="3">
        <v>3</v>
      </c>
      <c r="Y1125" s="9" t="s">
        <v>10</v>
      </c>
      <c r="Z1125" s="4">
        <v>16</v>
      </c>
      <c r="AA1125" s="24">
        <f>HR_Analytics[[#This Row],[Salary Hike]]/100</f>
        <v>0.16</v>
      </c>
      <c r="AB1125" s="3">
        <v>3</v>
      </c>
      <c r="AC1125" s="9" t="str">
        <f>VLOOKUP(AB1125,Mapping!$E$2:$F$3,2,0)</f>
        <v>Excellent</v>
      </c>
      <c r="AD1125" s="3">
        <v>3</v>
      </c>
      <c r="AE1125" s="9" t="str">
        <f>VLOOKUP(AD1125,Mapping!$E$16:$F$19,2,0)</f>
        <v>Neutral</v>
      </c>
      <c r="AF1125" s="3">
        <v>0</v>
      </c>
      <c r="AG1125" s="3">
        <v>10</v>
      </c>
      <c r="AH1125" s="3" t="str" cm="1">
        <f t="array" ref="AH1125">_xlfn.IFS(HR_Analytics[[#This Row],[Total Working Years]]&lt;=2,"0-2",HR_Analytics[[#This Row],[Total Working Years]]&lt;=5,"2-5",HR_Analytics[[#This Row],[Total Working Years]]&lt;=10,"5-10",HR_Analytics[[#This Row],[Total Working Years]]&lt;=20,"10-20",HR_Analytics[[#This Row],[Total Working Years]]&lt;=40,"20-40")</f>
        <v>5-10</v>
      </c>
      <c r="AI1125" s="3">
        <v>4</v>
      </c>
      <c r="AJ1125" s="3">
        <v>3</v>
      </c>
      <c r="AK1125" s="9" t="str">
        <f>VLOOKUP(AJ1125,Mapping!$J$10:$K$13,2,0)</f>
        <v>Better</v>
      </c>
      <c r="AL1125" s="3">
        <v>5</v>
      </c>
      <c r="AM1125" s="3" t="str" cm="1">
        <f t="array" ref="AM1125">_xlfn.IFS(HR_Analytics[[#This Row],[Years At Company]]&lt;=2,"0-2",HR_Analytics[[#This Row],[Years At Company]]&lt;=5,"2-5",HR_Analytics[[#This Row],[Years At Company]]&lt;=10,"5-10",HR_Analytics[[#This Row],[Years At Company]]&lt;=20,"10-20",HR_Analytics[[#This Row],[Years At Company]]&lt;=40,"20-40")</f>
        <v>2-5</v>
      </c>
      <c r="AN1125" s="3">
        <v>2</v>
      </c>
      <c r="AO1125" s="3" t="str" cm="1">
        <f t="array" ref="AO1125">_xlfn.IFS(HR_Analytics[[#This Row],[Years In Current Role]]&lt;=2,"0-2",HR_Analytics[[#This Row],[Years In Current Role]]&lt;=5,"2-5",HR_Analytics[[#This Row],[Years In Current Role]]&lt;=10,"5-10",HR_Analytics[[#This Row],[Years In Current Role]]&lt;=15,"10-15",HR_Analytics[[#This Row],[Years In Current Role]]&gt;15,"Above 15")</f>
        <v>0-2</v>
      </c>
      <c r="AP1125" s="3">
        <v>0</v>
      </c>
      <c r="AQ1125" s="14" t="str" cm="1">
        <f t="array" ref="AQ1125">_xlfn.IFS(HR_Analytics[[#This Row],[Years Since Last Promotion]]&lt;=2,"0-2",HR_Analytics[[#This Row],[Years Since Last Promotion]]&lt;=5,"2-5",HR_Analytics[[#This Row],[Years Since Last Promotion]]&lt;=10,"5-10",HR_Analytics[[#This Row],[Years Since Last Promotion]]&lt;=15,"10-15")</f>
        <v>0-2</v>
      </c>
      <c r="AR1125" s="14">
        <v>4</v>
      </c>
      <c r="AS1125" s="3" t="str" cm="1">
        <f t="array" ref="AS11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26" spans="1:45" x14ac:dyDescent="0.25">
      <c r="A1126" s="12">
        <v>39</v>
      </c>
      <c r="B1126" s="12" t="str" cm="1">
        <f t="array" ref="B1126">_xlfn.IFS(HR_Analytics[[#This Row],[Age]]&lt;=30,"Below 30",HR_Analytics[[#This Row],[Age]]&lt;=40,"30-40",HR_Analytics[[#This Row],[Age]]&lt;=60,"40-60")</f>
        <v>30-40</v>
      </c>
      <c r="C1126" s="9" t="s">
        <v>17</v>
      </c>
      <c r="D1126" s="9" t="s">
        <v>11</v>
      </c>
      <c r="E1126" s="9" t="s">
        <v>12</v>
      </c>
      <c r="F1126" s="3">
        <v>6</v>
      </c>
      <c r="G1126" s="3" t="str" cm="1">
        <f t="array" ref="G1126">_xlfn.IFS(HR_Analytics[[#This Row],[Distance From Home]]&lt;=5,"1-5",HR_Analytics[[#This Row],[Distance From Home]]&lt;=10,"5-10",HR_Analytics[[#This Row],[Distance From Home]]&lt;=15,"10-15",HR_Analytics[[#This Row],[Distance From Home]]&lt;=20,"15-20",HR_Analytics[[#This Row],[Distance From Home]]&gt;20,"Above 20")</f>
        <v>5-10</v>
      </c>
      <c r="H1126" s="3">
        <v>3</v>
      </c>
      <c r="I1126" s="9" t="str">
        <f>VLOOKUP(H1126,Mapping!$J$2:$K$6,2,0)</f>
        <v>Bachelors</v>
      </c>
      <c r="J1126" s="9" t="s">
        <v>25</v>
      </c>
      <c r="K1126" s="3">
        <v>1588</v>
      </c>
      <c r="L1126" s="3">
        <v>4</v>
      </c>
      <c r="M1126" s="9" t="str">
        <f>VLOOKUP(L1126,Mapping!$A$2:$B$5,2,0)</f>
        <v>Satisfied</v>
      </c>
      <c r="N1126" s="9" t="s">
        <v>20</v>
      </c>
      <c r="O1126" s="3">
        <v>4</v>
      </c>
      <c r="P1126" s="9" t="str">
        <f>VLOOKUP(O1126,Mapping!$A$9:$B$12,2,0)</f>
        <v>Very High</v>
      </c>
      <c r="Q1126" s="3">
        <v>3</v>
      </c>
      <c r="R1126" s="9" t="str">
        <f>VLOOKUP(Q1126,Mapping!$A$16:$B$20,2,0)</f>
        <v>Mid Level</v>
      </c>
      <c r="S1126" s="9" t="s">
        <v>15</v>
      </c>
      <c r="T1126" s="3">
        <v>3</v>
      </c>
      <c r="U1126" s="9" t="str">
        <f>VLOOKUP(T1126,Mapping!$E$9:$F$12,2,0)</f>
        <v>Neutral</v>
      </c>
      <c r="V1126" s="9" t="s">
        <v>22</v>
      </c>
      <c r="W1126" s="5">
        <v>8237</v>
      </c>
      <c r="X1126" s="3">
        <v>2</v>
      </c>
      <c r="Y1126" s="9" t="s">
        <v>17</v>
      </c>
      <c r="Z1126" s="4">
        <v>11</v>
      </c>
      <c r="AA1126" s="24">
        <f>HR_Analytics[[#This Row],[Salary Hike]]/100</f>
        <v>0.11</v>
      </c>
      <c r="AB1126" s="3">
        <v>3</v>
      </c>
      <c r="AC1126" s="9" t="str">
        <f>VLOOKUP(AB1126,Mapping!$E$2:$F$3,2,0)</f>
        <v>Excellent</v>
      </c>
      <c r="AD1126" s="3">
        <v>1</v>
      </c>
      <c r="AE1126" s="9" t="str">
        <f>VLOOKUP(AD1126,Mapping!$E$16:$F$19,2,0)</f>
        <v>Very Dissatisfied</v>
      </c>
      <c r="AF1126" s="3">
        <v>1</v>
      </c>
      <c r="AG1126" s="3">
        <v>11</v>
      </c>
      <c r="AH1126" s="3" t="str" cm="1">
        <f t="array" ref="AH1126">_xlfn.IFS(HR_Analytics[[#This Row],[Total Working Years]]&lt;=2,"0-2",HR_Analytics[[#This Row],[Total Working Years]]&lt;=5,"2-5",HR_Analytics[[#This Row],[Total Working Years]]&lt;=10,"5-10",HR_Analytics[[#This Row],[Total Working Years]]&lt;=20,"10-20",HR_Analytics[[#This Row],[Total Working Years]]&lt;=40,"20-40")</f>
        <v>10-20</v>
      </c>
      <c r="AI1126" s="3">
        <v>3</v>
      </c>
      <c r="AJ1126" s="3">
        <v>3</v>
      </c>
      <c r="AK1126" s="9" t="str">
        <f>VLOOKUP(AJ1126,Mapping!$J$10:$K$13,2,0)</f>
        <v>Better</v>
      </c>
      <c r="AL1126" s="3">
        <v>7</v>
      </c>
      <c r="AM1126" s="3" t="str" cm="1">
        <f t="array" ref="AM1126">_xlfn.IFS(HR_Analytics[[#This Row],[Years At Company]]&lt;=2,"0-2",HR_Analytics[[#This Row],[Years At Company]]&lt;=5,"2-5",HR_Analytics[[#This Row],[Years At Company]]&lt;=10,"5-10",HR_Analytics[[#This Row],[Years At Company]]&lt;=20,"10-20",HR_Analytics[[#This Row],[Years At Company]]&lt;=40,"20-40")</f>
        <v>5-10</v>
      </c>
      <c r="AN1126" s="3">
        <v>6</v>
      </c>
      <c r="AO1126" s="3" t="str" cm="1">
        <f t="array" ref="AO1126">_xlfn.IFS(HR_Analytics[[#This Row],[Years In Current Role]]&lt;=2,"0-2",HR_Analytics[[#This Row],[Years In Current Role]]&lt;=5,"2-5",HR_Analytics[[#This Row],[Years In Current Role]]&lt;=10,"5-10",HR_Analytics[[#This Row],[Years In Current Role]]&lt;=15,"10-15",HR_Analytics[[#This Row],[Years In Current Role]]&gt;15,"Above 15")</f>
        <v>5-10</v>
      </c>
      <c r="AP1126" s="3">
        <v>7</v>
      </c>
      <c r="AQ1126" s="14" t="str" cm="1">
        <f t="array" ref="AQ1126">_xlfn.IFS(HR_Analytics[[#This Row],[Years Since Last Promotion]]&lt;=2,"0-2",HR_Analytics[[#This Row],[Years Since Last Promotion]]&lt;=5,"2-5",HR_Analytics[[#This Row],[Years Since Last Promotion]]&lt;=10,"5-10",HR_Analytics[[#This Row],[Years Since Last Promotion]]&lt;=15,"10-15")</f>
        <v>5-10</v>
      </c>
      <c r="AR1126" s="14">
        <v>6</v>
      </c>
      <c r="AS1126" s="3" t="str" cm="1">
        <f t="array" ref="AS11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27" spans="1:45" x14ac:dyDescent="0.25">
      <c r="A1127" s="12">
        <v>29</v>
      </c>
      <c r="B1127" s="12" t="str" cm="1">
        <f t="array" ref="B1127">_xlfn.IFS(HR_Analytics[[#This Row],[Age]]&lt;=30,"Below 30",HR_Analytics[[#This Row],[Age]]&lt;=40,"30-40",HR_Analytics[[#This Row],[Age]]&lt;=60,"40-60")</f>
        <v>Below 30</v>
      </c>
      <c r="C1127" s="9" t="s">
        <v>17</v>
      </c>
      <c r="D1127" s="9" t="s">
        <v>18</v>
      </c>
      <c r="E1127" s="9" t="s">
        <v>19</v>
      </c>
      <c r="F1127" s="3">
        <v>2</v>
      </c>
      <c r="G1127" s="3" t="str" cm="1">
        <f t="array" ref="G1127">_xlfn.IFS(HR_Analytics[[#This Row],[Distance From Home]]&lt;=5,"1-5",HR_Analytics[[#This Row],[Distance From Home]]&lt;=10,"5-10",HR_Analytics[[#This Row],[Distance From Home]]&lt;=15,"10-15",HR_Analytics[[#This Row],[Distance From Home]]&lt;=20,"15-20",HR_Analytics[[#This Row],[Distance From Home]]&gt;20,"Above 20")</f>
        <v>1-5</v>
      </c>
      <c r="H1127" s="3">
        <v>1</v>
      </c>
      <c r="I1127" s="9" t="str">
        <f>VLOOKUP(H1127,Mapping!$J$2:$K$6,2,0)</f>
        <v>Below College</v>
      </c>
      <c r="J1127" s="9" t="s">
        <v>13</v>
      </c>
      <c r="K1127" s="3">
        <v>1590</v>
      </c>
      <c r="L1127" s="3">
        <v>1</v>
      </c>
      <c r="M1127" s="9" t="str">
        <f>VLOOKUP(L1127,Mapping!$A$2:$B$5,2,0)</f>
        <v>Very Dissatisfied</v>
      </c>
      <c r="N1127" s="9" t="s">
        <v>20</v>
      </c>
      <c r="O1127" s="3">
        <v>3</v>
      </c>
      <c r="P1127" s="9" t="str">
        <f>VLOOKUP(O1127,Mapping!$A$9:$B$12,2,0)</f>
        <v>High</v>
      </c>
      <c r="Q1127" s="3">
        <v>2</v>
      </c>
      <c r="R1127" s="9" t="str">
        <f>VLOOKUP(Q1127,Mapping!$A$16:$B$20,2,0)</f>
        <v>Junior</v>
      </c>
      <c r="S1127" s="9" t="s">
        <v>28</v>
      </c>
      <c r="T1127" s="3">
        <v>4</v>
      </c>
      <c r="U1127" s="9" t="str">
        <f>VLOOKUP(T1127,Mapping!$E$9:$F$12,2,0)</f>
        <v>Satisfied</v>
      </c>
      <c r="V1127" s="9" t="s">
        <v>26</v>
      </c>
      <c r="W1127" s="5">
        <v>8853</v>
      </c>
      <c r="X1127" s="3">
        <v>1</v>
      </c>
      <c r="Y1127" s="9" t="s">
        <v>17</v>
      </c>
      <c r="Z1127" s="4">
        <v>19</v>
      </c>
      <c r="AA1127" s="24">
        <f>HR_Analytics[[#This Row],[Salary Hike]]/100</f>
        <v>0.19</v>
      </c>
      <c r="AB1127" s="3">
        <v>3</v>
      </c>
      <c r="AC1127" s="9" t="str">
        <f>VLOOKUP(AB1127,Mapping!$E$2:$F$3,2,0)</f>
        <v>Excellent</v>
      </c>
      <c r="AD1127" s="3">
        <v>4</v>
      </c>
      <c r="AE1127" s="9" t="str">
        <f>VLOOKUP(AD1127,Mapping!$E$16:$F$19,2,0)</f>
        <v>Satisfied</v>
      </c>
      <c r="AF1127" s="3">
        <v>1</v>
      </c>
      <c r="AG1127" s="3">
        <v>6</v>
      </c>
      <c r="AH1127" s="3" t="str" cm="1">
        <f t="array" ref="AH1127">_xlfn.IFS(HR_Analytics[[#This Row],[Total Working Years]]&lt;=2,"0-2",HR_Analytics[[#This Row],[Total Working Years]]&lt;=5,"2-5",HR_Analytics[[#This Row],[Total Working Years]]&lt;=10,"5-10",HR_Analytics[[#This Row],[Total Working Years]]&lt;=20,"10-20",HR_Analytics[[#This Row],[Total Working Years]]&lt;=40,"20-40")</f>
        <v>5-10</v>
      </c>
      <c r="AI1127" s="3">
        <v>0</v>
      </c>
      <c r="AJ1127" s="3">
        <v>4</v>
      </c>
      <c r="AK1127" s="9" t="str">
        <f>VLOOKUP(AJ1127,Mapping!$J$10:$K$13,2,0)</f>
        <v>Best</v>
      </c>
      <c r="AL1127" s="3">
        <v>6</v>
      </c>
      <c r="AM1127" s="3" t="str" cm="1">
        <f t="array" ref="AM1127">_xlfn.IFS(HR_Analytics[[#This Row],[Years At Company]]&lt;=2,"0-2",HR_Analytics[[#This Row],[Years At Company]]&lt;=5,"2-5",HR_Analytics[[#This Row],[Years At Company]]&lt;=10,"5-10",HR_Analytics[[#This Row],[Years At Company]]&lt;=20,"10-20",HR_Analytics[[#This Row],[Years At Company]]&lt;=40,"20-40")</f>
        <v>5-10</v>
      </c>
      <c r="AN1127" s="3">
        <v>4</v>
      </c>
      <c r="AO1127" s="3" t="str" cm="1">
        <f t="array" ref="AO1127">_xlfn.IFS(HR_Analytics[[#This Row],[Years In Current Role]]&lt;=2,"0-2",HR_Analytics[[#This Row],[Years In Current Role]]&lt;=5,"2-5",HR_Analytics[[#This Row],[Years In Current Role]]&lt;=10,"5-10",HR_Analytics[[#This Row],[Years In Current Role]]&lt;=15,"10-15",HR_Analytics[[#This Row],[Years In Current Role]]&gt;15,"Above 15")</f>
        <v>2-5</v>
      </c>
      <c r="AP1127" s="3">
        <v>1</v>
      </c>
      <c r="AQ1127" s="14" t="str" cm="1">
        <f t="array" ref="AQ1127">_xlfn.IFS(HR_Analytics[[#This Row],[Years Since Last Promotion]]&lt;=2,"0-2",HR_Analytics[[#This Row],[Years Since Last Promotion]]&lt;=5,"2-5",HR_Analytics[[#This Row],[Years Since Last Promotion]]&lt;=10,"5-10",HR_Analytics[[#This Row],[Years Since Last Promotion]]&lt;=15,"10-15")</f>
        <v>0-2</v>
      </c>
      <c r="AR1127" s="14">
        <v>3</v>
      </c>
      <c r="AS1127" s="3" t="str" cm="1">
        <f t="array" ref="AS11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28" spans="1:45" x14ac:dyDescent="0.25">
      <c r="A1128" s="12">
        <v>50</v>
      </c>
      <c r="B1128" s="12" t="str" cm="1">
        <f t="array" ref="B1128">_xlfn.IFS(HR_Analytics[[#This Row],[Age]]&lt;=30,"Below 30",HR_Analytics[[#This Row],[Age]]&lt;=40,"30-40",HR_Analytics[[#This Row],[Age]]&lt;=60,"40-60")</f>
        <v>40-60</v>
      </c>
      <c r="C1128" s="9" t="s">
        <v>17</v>
      </c>
      <c r="D1128" s="9" t="s">
        <v>11</v>
      </c>
      <c r="E1128" s="9" t="s">
        <v>12</v>
      </c>
      <c r="F1128" s="3">
        <v>9</v>
      </c>
      <c r="G1128" s="3" t="str" cm="1">
        <f t="array" ref="G1128">_xlfn.IFS(HR_Analytics[[#This Row],[Distance From Home]]&lt;=5,"1-5",HR_Analytics[[#This Row],[Distance From Home]]&lt;=10,"5-10",HR_Analytics[[#This Row],[Distance From Home]]&lt;=15,"10-15",HR_Analytics[[#This Row],[Distance From Home]]&lt;=20,"15-20",HR_Analytics[[#This Row],[Distance From Home]]&gt;20,"Above 20")</f>
        <v>5-10</v>
      </c>
      <c r="H1128" s="3">
        <v>3</v>
      </c>
      <c r="I1128" s="9" t="str">
        <f>VLOOKUP(H1128,Mapping!$J$2:$K$6,2,0)</f>
        <v>Bachelors</v>
      </c>
      <c r="J1128" s="9" t="s">
        <v>33</v>
      </c>
      <c r="K1128" s="3">
        <v>1591</v>
      </c>
      <c r="L1128" s="3">
        <v>3</v>
      </c>
      <c r="M1128" s="9" t="str">
        <f>VLOOKUP(L1128,Mapping!$A$2:$B$5,2,0)</f>
        <v>Neutral</v>
      </c>
      <c r="N1128" s="9" t="s">
        <v>20</v>
      </c>
      <c r="O1128" s="3">
        <v>3</v>
      </c>
      <c r="P1128" s="9" t="str">
        <f>VLOOKUP(O1128,Mapping!$A$9:$B$12,2,0)</f>
        <v>High</v>
      </c>
      <c r="Q1128" s="3">
        <v>5</v>
      </c>
      <c r="R1128" s="9" t="str">
        <f>VLOOKUP(Q1128,Mapping!$A$16:$B$20,2,0)</f>
        <v>Executive</v>
      </c>
      <c r="S1128" s="9" t="s">
        <v>30</v>
      </c>
      <c r="T1128" s="3">
        <v>3</v>
      </c>
      <c r="U1128" s="9" t="str">
        <f>VLOOKUP(T1128,Mapping!$E$9:$F$12,2,0)</f>
        <v>Neutral</v>
      </c>
      <c r="V1128" s="9" t="s">
        <v>22</v>
      </c>
      <c r="W1128" s="5">
        <v>19331</v>
      </c>
      <c r="X1128" s="3">
        <v>4</v>
      </c>
      <c r="Y1128" s="9" t="s">
        <v>10</v>
      </c>
      <c r="Z1128" s="4">
        <v>16</v>
      </c>
      <c r="AA1128" s="24">
        <f>HR_Analytics[[#This Row],[Salary Hike]]/100</f>
        <v>0.16</v>
      </c>
      <c r="AB1128" s="3">
        <v>3</v>
      </c>
      <c r="AC1128" s="9" t="str">
        <f>VLOOKUP(AB1128,Mapping!$E$2:$F$3,2,0)</f>
        <v>Excellent</v>
      </c>
      <c r="AD1128" s="3">
        <v>3</v>
      </c>
      <c r="AE1128" s="9" t="str">
        <f>VLOOKUP(AD1128,Mapping!$E$16:$F$19,2,0)</f>
        <v>Neutral</v>
      </c>
      <c r="AF1128" s="3">
        <v>1</v>
      </c>
      <c r="AG1128" s="3">
        <v>27</v>
      </c>
      <c r="AH1128" s="3" t="str" cm="1">
        <f t="array" ref="AH1128">_xlfn.IFS(HR_Analytics[[#This Row],[Total Working Years]]&lt;=2,"0-2",HR_Analytics[[#This Row],[Total Working Years]]&lt;=5,"2-5",HR_Analytics[[#This Row],[Total Working Years]]&lt;=10,"5-10",HR_Analytics[[#This Row],[Total Working Years]]&lt;=20,"10-20",HR_Analytics[[#This Row],[Total Working Years]]&lt;=40,"20-40")</f>
        <v>20-40</v>
      </c>
      <c r="AI1128" s="3">
        <v>2</v>
      </c>
      <c r="AJ1128" s="3">
        <v>3</v>
      </c>
      <c r="AK1128" s="9" t="str">
        <f>VLOOKUP(AJ1128,Mapping!$J$10:$K$13,2,0)</f>
        <v>Better</v>
      </c>
      <c r="AL1128" s="3">
        <v>1</v>
      </c>
      <c r="AM1128" s="3" t="str" cm="1">
        <f t="array" ref="AM1128">_xlfn.IFS(HR_Analytics[[#This Row],[Years At Company]]&lt;=2,"0-2",HR_Analytics[[#This Row],[Years At Company]]&lt;=5,"2-5",HR_Analytics[[#This Row],[Years At Company]]&lt;=10,"5-10",HR_Analytics[[#This Row],[Years At Company]]&lt;=20,"10-20",HR_Analytics[[#This Row],[Years At Company]]&lt;=40,"20-40")</f>
        <v>0-2</v>
      </c>
      <c r="AN1128" s="3">
        <v>0</v>
      </c>
      <c r="AO1128" s="3" t="str" cm="1">
        <f t="array" ref="AO1128">_xlfn.IFS(HR_Analytics[[#This Row],[Years In Current Role]]&lt;=2,"0-2",HR_Analytics[[#This Row],[Years In Current Role]]&lt;=5,"2-5",HR_Analytics[[#This Row],[Years In Current Role]]&lt;=10,"5-10",HR_Analytics[[#This Row],[Years In Current Role]]&lt;=15,"10-15",HR_Analytics[[#This Row],[Years In Current Role]]&gt;15,"Above 15")</f>
        <v>0-2</v>
      </c>
      <c r="AP1128" s="3">
        <v>0</v>
      </c>
      <c r="AQ1128" s="14" t="str" cm="1">
        <f t="array" ref="AQ1128">_xlfn.IFS(HR_Analytics[[#This Row],[Years Since Last Promotion]]&lt;=2,"0-2",HR_Analytics[[#This Row],[Years Since Last Promotion]]&lt;=5,"2-5",HR_Analytics[[#This Row],[Years Since Last Promotion]]&lt;=10,"5-10",HR_Analytics[[#This Row],[Years Since Last Promotion]]&lt;=15,"10-15")</f>
        <v>0-2</v>
      </c>
      <c r="AR1128" s="14">
        <v>0</v>
      </c>
      <c r="AS1128" s="3" t="str" cm="1">
        <f t="array" ref="AS11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29" spans="1:45" x14ac:dyDescent="0.25">
      <c r="A1129" s="12">
        <v>23</v>
      </c>
      <c r="B1129" s="12" t="str" cm="1">
        <f t="array" ref="B1129">_xlfn.IFS(HR_Analytics[[#This Row],[Age]]&lt;=30,"Below 30",HR_Analytics[[#This Row],[Age]]&lt;=40,"30-40",HR_Analytics[[#This Row],[Age]]&lt;=60,"40-60")</f>
        <v>Below 30</v>
      </c>
      <c r="C1129" s="9" t="s">
        <v>17</v>
      </c>
      <c r="D1129" s="9" t="s">
        <v>11</v>
      </c>
      <c r="E1129" s="9" t="s">
        <v>19</v>
      </c>
      <c r="F1129" s="3">
        <v>10</v>
      </c>
      <c r="G1129" s="3" t="str" cm="1">
        <f t="array" ref="G1129">_xlfn.IFS(HR_Analytics[[#This Row],[Distance From Home]]&lt;=5,"1-5",HR_Analytics[[#This Row],[Distance From Home]]&lt;=10,"5-10",HR_Analytics[[#This Row],[Distance From Home]]&lt;=15,"10-15",HR_Analytics[[#This Row],[Distance From Home]]&lt;=20,"15-20",HR_Analytics[[#This Row],[Distance From Home]]&gt;20,"Above 20")</f>
        <v>5-10</v>
      </c>
      <c r="H1129" s="3">
        <v>3</v>
      </c>
      <c r="I1129" s="9" t="str">
        <f>VLOOKUP(H1129,Mapping!$J$2:$K$6,2,0)</f>
        <v>Bachelors</v>
      </c>
      <c r="J1129" s="9" t="s">
        <v>34</v>
      </c>
      <c r="K1129" s="3">
        <v>1592</v>
      </c>
      <c r="L1129" s="3">
        <v>4</v>
      </c>
      <c r="M1129" s="9" t="str">
        <f>VLOOKUP(L1129,Mapping!$A$2:$B$5,2,0)</f>
        <v>Satisfied</v>
      </c>
      <c r="N1129" s="9" t="s">
        <v>20</v>
      </c>
      <c r="O1129" s="3">
        <v>4</v>
      </c>
      <c r="P1129" s="9" t="str">
        <f>VLOOKUP(O1129,Mapping!$A$9:$B$12,2,0)</f>
        <v>Very High</v>
      </c>
      <c r="Q1129" s="3">
        <v>1</v>
      </c>
      <c r="R1129" s="9" t="str">
        <f>VLOOKUP(Q1129,Mapping!$A$16:$B$20,2,0)</f>
        <v>Entry Level</v>
      </c>
      <c r="S1129" s="9" t="s">
        <v>21</v>
      </c>
      <c r="T1129" s="3">
        <v>3</v>
      </c>
      <c r="U1129" s="9" t="str">
        <f>VLOOKUP(T1129,Mapping!$E$9:$F$12,2,0)</f>
        <v>Neutral</v>
      </c>
      <c r="V1129" s="9" t="s">
        <v>22</v>
      </c>
      <c r="W1129" s="5">
        <v>2073</v>
      </c>
      <c r="X1129" s="3">
        <v>2</v>
      </c>
      <c r="Y1129" s="9" t="s">
        <v>17</v>
      </c>
      <c r="Z1129" s="4">
        <v>16</v>
      </c>
      <c r="AA1129" s="24">
        <f>HR_Analytics[[#This Row],[Salary Hike]]/100</f>
        <v>0.16</v>
      </c>
      <c r="AB1129" s="3">
        <v>3</v>
      </c>
      <c r="AC1129" s="9" t="str">
        <f>VLOOKUP(AB1129,Mapping!$E$2:$F$3,2,0)</f>
        <v>Excellent</v>
      </c>
      <c r="AD1129" s="3">
        <v>4</v>
      </c>
      <c r="AE1129" s="9" t="str">
        <f>VLOOKUP(AD1129,Mapping!$E$16:$F$19,2,0)</f>
        <v>Satisfied</v>
      </c>
      <c r="AF1129" s="3">
        <v>1</v>
      </c>
      <c r="AG1129" s="3">
        <v>4</v>
      </c>
      <c r="AH1129" s="3" t="str" cm="1">
        <f t="array" ref="AH1129">_xlfn.IFS(HR_Analytics[[#This Row],[Total Working Years]]&lt;=2,"0-2",HR_Analytics[[#This Row],[Total Working Years]]&lt;=5,"2-5",HR_Analytics[[#This Row],[Total Working Years]]&lt;=10,"5-10",HR_Analytics[[#This Row],[Total Working Years]]&lt;=20,"10-20",HR_Analytics[[#This Row],[Total Working Years]]&lt;=40,"20-40")</f>
        <v>2-5</v>
      </c>
      <c r="AI1129" s="3">
        <v>2</v>
      </c>
      <c r="AJ1129" s="3">
        <v>3</v>
      </c>
      <c r="AK1129" s="9" t="str">
        <f>VLOOKUP(AJ1129,Mapping!$J$10:$K$13,2,0)</f>
        <v>Better</v>
      </c>
      <c r="AL1129" s="3">
        <v>2</v>
      </c>
      <c r="AM1129" s="3" t="str" cm="1">
        <f t="array" ref="AM1129">_xlfn.IFS(HR_Analytics[[#This Row],[Years At Company]]&lt;=2,"0-2",HR_Analytics[[#This Row],[Years At Company]]&lt;=5,"2-5",HR_Analytics[[#This Row],[Years At Company]]&lt;=10,"5-10",HR_Analytics[[#This Row],[Years At Company]]&lt;=20,"10-20",HR_Analytics[[#This Row],[Years At Company]]&lt;=40,"20-40")</f>
        <v>0-2</v>
      </c>
      <c r="AN1129" s="3">
        <v>2</v>
      </c>
      <c r="AO1129" s="3" t="str" cm="1">
        <f t="array" ref="AO1129">_xlfn.IFS(HR_Analytics[[#This Row],[Years In Current Role]]&lt;=2,"0-2",HR_Analytics[[#This Row],[Years In Current Role]]&lt;=5,"2-5",HR_Analytics[[#This Row],[Years In Current Role]]&lt;=10,"5-10",HR_Analytics[[#This Row],[Years In Current Role]]&lt;=15,"10-15",HR_Analytics[[#This Row],[Years In Current Role]]&gt;15,"Above 15")</f>
        <v>0-2</v>
      </c>
      <c r="AP1129" s="3">
        <v>2</v>
      </c>
      <c r="AQ1129" s="14" t="str" cm="1">
        <f t="array" ref="AQ1129">_xlfn.IFS(HR_Analytics[[#This Row],[Years Since Last Promotion]]&lt;=2,"0-2",HR_Analytics[[#This Row],[Years Since Last Promotion]]&lt;=5,"2-5",HR_Analytics[[#This Row],[Years Since Last Promotion]]&lt;=10,"5-10",HR_Analytics[[#This Row],[Years Since Last Promotion]]&lt;=15,"10-15")</f>
        <v>0-2</v>
      </c>
      <c r="AR1129" s="14">
        <v>2</v>
      </c>
      <c r="AS1129" s="3" t="str" cm="1">
        <f t="array" ref="AS11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30" spans="1:45" x14ac:dyDescent="0.25">
      <c r="A1130" s="12">
        <v>36</v>
      </c>
      <c r="B1130" s="12" t="str" cm="1">
        <f t="array" ref="B1130">_xlfn.IFS(HR_Analytics[[#This Row],[Age]]&lt;=30,"Below 30",HR_Analytics[[#This Row],[Age]]&lt;=40,"30-40",HR_Analytics[[#This Row],[Age]]&lt;=60,"40-60")</f>
        <v>30-40</v>
      </c>
      <c r="C1130" s="9" t="s">
        <v>17</v>
      </c>
      <c r="D1130" s="9" t="s">
        <v>18</v>
      </c>
      <c r="E1130" s="9" t="s">
        <v>19</v>
      </c>
      <c r="F1130" s="3">
        <v>6</v>
      </c>
      <c r="G1130" s="3" t="str" cm="1">
        <f t="array" ref="G1130">_xlfn.IFS(HR_Analytics[[#This Row],[Distance From Home]]&lt;=5,"1-5",HR_Analytics[[#This Row],[Distance From Home]]&lt;=10,"5-10",HR_Analytics[[#This Row],[Distance From Home]]&lt;=15,"10-15",HR_Analytics[[#This Row],[Distance From Home]]&lt;=20,"15-20",HR_Analytics[[#This Row],[Distance From Home]]&gt;20,"Above 20")</f>
        <v>5-10</v>
      </c>
      <c r="H1130" s="3">
        <v>4</v>
      </c>
      <c r="I1130" s="9" t="str">
        <f>VLOOKUP(H1130,Mapping!$J$2:$K$6,2,0)</f>
        <v>Masters</v>
      </c>
      <c r="J1130" s="9" t="s">
        <v>13</v>
      </c>
      <c r="K1130" s="3">
        <v>1594</v>
      </c>
      <c r="L1130" s="3">
        <v>1</v>
      </c>
      <c r="M1130" s="9" t="str">
        <f>VLOOKUP(L1130,Mapping!$A$2:$B$5,2,0)</f>
        <v>Very Dissatisfied</v>
      </c>
      <c r="N1130" s="9" t="s">
        <v>20</v>
      </c>
      <c r="O1130" s="3">
        <v>4</v>
      </c>
      <c r="P1130" s="9" t="str">
        <f>VLOOKUP(O1130,Mapping!$A$9:$B$12,2,0)</f>
        <v>Very High</v>
      </c>
      <c r="Q1130" s="3">
        <v>2</v>
      </c>
      <c r="R1130" s="9" t="str">
        <f>VLOOKUP(Q1130,Mapping!$A$16:$B$20,2,0)</f>
        <v>Junior</v>
      </c>
      <c r="S1130" s="9" t="s">
        <v>24</v>
      </c>
      <c r="T1130" s="3">
        <v>1</v>
      </c>
      <c r="U1130" s="9" t="str">
        <f>VLOOKUP(T1130,Mapping!$E$9:$F$12,2,0)</f>
        <v>Very Dissatisfied</v>
      </c>
      <c r="V1130" s="9" t="s">
        <v>22</v>
      </c>
      <c r="W1130" s="5">
        <v>5562</v>
      </c>
      <c r="X1130" s="3">
        <v>3</v>
      </c>
      <c r="Y1130" s="9" t="s">
        <v>10</v>
      </c>
      <c r="Z1130" s="4">
        <v>13</v>
      </c>
      <c r="AA1130" s="24">
        <f>HR_Analytics[[#This Row],[Salary Hike]]/100</f>
        <v>0.13</v>
      </c>
      <c r="AB1130" s="3">
        <v>3</v>
      </c>
      <c r="AC1130" s="9" t="str">
        <f>VLOOKUP(AB1130,Mapping!$E$2:$F$3,2,0)</f>
        <v>Excellent</v>
      </c>
      <c r="AD1130" s="3">
        <v>4</v>
      </c>
      <c r="AE1130" s="9" t="str">
        <f>VLOOKUP(AD1130,Mapping!$E$16:$F$19,2,0)</f>
        <v>Satisfied</v>
      </c>
      <c r="AF1130" s="3">
        <v>1</v>
      </c>
      <c r="AG1130" s="3">
        <v>9</v>
      </c>
      <c r="AH1130" s="3" t="str" cm="1">
        <f t="array" ref="AH1130">_xlfn.IFS(HR_Analytics[[#This Row],[Total Working Years]]&lt;=2,"0-2",HR_Analytics[[#This Row],[Total Working Years]]&lt;=5,"2-5",HR_Analytics[[#This Row],[Total Working Years]]&lt;=10,"5-10",HR_Analytics[[#This Row],[Total Working Years]]&lt;=20,"10-20",HR_Analytics[[#This Row],[Total Working Years]]&lt;=40,"20-40")</f>
        <v>5-10</v>
      </c>
      <c r="AI1130" s="3">
        <v>3</v>
      </c>
      <c r="AJ1130" s="3">
        <v>3</v>
      </c>
      <c r="AK1130" s="9" t="str">
        <f>VLOOKUP(AJ1130,Mapping!$J$10:$K$13,2,0)</f>
        <v>Better</v>
      </c>
      <c r="AL1130" s="3">
        <v>3</v>
      </c>
      <c r="AM1130" s="3" t="str" cm="1">
        <f t="array" ref="AM1130">_xlfn.IFS(HR_Analytics[[#This Row],[Years At Company]]&lt;=2,"0-2",HR_Analytics[[#This Row],[Years At Company]]&lt;=5,"2-5",HR_Analytics[[#This Row],[Years At Company]]&lt;=10,"5-10",HR_Analytics[[#This Row],[Years At Company]]&lt;=20,"10-20",HR_Analytics[[#This Row],[Years At Company]]&lt;=40,"20-40")</f>
        <v>2-5</v>
      </c>
      <c r="AN1130" s="3">
        <v>2</v>
      </c>
      <c r="AO1130" s="3" t="str" cm="1">
        <f t="array" ref="AO1130">_xlfn.IFS(HR_Analytics[[#This Row],[Years In Current Role]]&lt;=2,"0-2",HR_Analytics[[#This Row],[Years In Current Role]]&lt;=5,"2-5",HR_Analytics[[#This Row],[Years In Current Role]]&lt;=10,"5-10",HR_Analytics[[#This Row],[Years In Current Role]]&lt;=15,"10-15",HR_Analytics[[#This Row],[Years In Current Role]]&gt;15,"Above 15")</f>
        <v>0-2</v>
      </c>
      <c r="AP1130" s="3">
        <v>0</v>
      </c>
      <c r="AQ1130" s="14" t="str" cm="1">
        <f t="array" ref="AQ1130">_xlfn.IFS(HR_Analytics[[#This Row],[Years Since Last Promotion]]&lt;=2,"0-2",HR_Analytics[[#This Row],[Years Since Last Promotion]]&lt;=5,"2-5",HR_Analytics[[#This Row],[Years Since Last Promotion]]&lt;=10,"5-10",HR_Analytics[[#This Row],[Years Since Last Promotion]]&lt;=15,"10-15")</f>
        <v>0-2</v>
      </c>
      <c r="AR1130" s="14">
        <v>2</v>
      </c>
      <c r="AS1130" s="3" t="str" cm="1">
        <f t="array" ref="AS11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31" spans="1:45" x14ac:dyDescent="0.25">
      <c r="A1131" s="12">
        <v>42</v>
      </c>
      <c r="B1131" s="12" t="str" cm="1">
        <f t="array" ref="B1131">_xlfn.IFS(HR_Analytics[[#This Row],[Age]]&lt;=30,"Below 30",HR_Analytics[[#This Row],[Age]]&lt;=40,"30-40",HR_Analytics[[#This Row],[Age]]&lt;=60,"40-60")</f>
        <v>40-60</v>
      </c>
      <c r="C1131" s="9" t="s">
        <v>17</v>
      </c>
      <c r="D1131" s="9" t="s">
        <v>11</v>
      </c>
      <c r="E1131" s="9" t="s">
        <v>19</v>
      </c>
      <c r="F1131" s="3">
        <v>9</v>
      </c>
      <c r="G1131" s="3" t="str" cm="1">
        <f t="array" ref="G1131">_xlfn.IFS(HR_Analytics[[#This Row],[Distance From Home]]&lt;=5,"1-5",HR_Analytics[[#This Row],[Distance From Home]]&lt;=10,"5-10",HR_Analytics[[#This Row],[Distance From Home]]&lt;=15,"10-15",HR_Analytics[[#This Row],[Distance From Home]]&lt;=20,"15-20",HR_Analytics[[#This Row],[Distance From Home]]&gt;20,"Above 20")</f>
        <v>5-10</v>
      </c>
      <c r="H1131" s="3">
        <v>2</v>
      </c>
      <c r="I1131" s="9" t="str">
        <f>VLOOKUP(H1131,Mapping!$J$2:$K$6,2,0)</f>
        <v>College</v>
      </c>
      <c r="J1131" s="9" t="s">
        <v>23</v>
      </c>
      <c r="K1131" s="3">
        <v>1595</v>
      </c>
      <c r="L1131" s="3">
        <v>4</v>
      </c>
      <c r="M1131" s="9" t="str">
        <f>VLOOKUP(L1131,Mapping!$A$2:$B$5,2,0)</f>
        <v>Satisfied</v>
      </c>
      <c r="N1131" s="9" t="s">
        <v>20</v>
      </c>
      <c r="O1131" s="3">
        <v>2</v>
      </c>
      <c r="P1131" s="9" t="str">
        <f>VLOOKUP(O1131,Mapping!$A$9:$B$12,2,0)</f>
        <v>Medium</v>
      </c>
      <c r="Q1131" s="3">
        <v>5</v>
      </c>
      <c r="R1131" s="9" t="str">
        <f>VLOOKUP(Q1131,Mapping!$A$16:$B$20,2,0)</f>
        <v>Executive</v>
      </c>
      <c r="S1131" s="9" t="s">
        <v>30</v>
      </c>
      <c r="T1131" s="3">
        <v>4</v>
      </c>
      <c r="U1131" s="9" t="str">
        <f>VLOOKUP(T1131,Mapping!$E$9:$F$12,2,0)</f>
        <v>Satisfied</v>
      </c>
      <c r="V1131" s="9" t="s">
        <v>16</v>
      </c>
      <c r="W1131" s="5">
        <v>19613</v>
      </c>
      <c r="X1131" s="3">
        <v>8</v>
      </c>
      <c r="Y1131" s="9" t="s">
        <v>17</v>
      </c>
      <c r="Z1131" s="4">
        <v>22</v>
      </c>
      <c r="AA1131" s="24">
        <f>HR_Analytics[[#This Row],[Salary Hike]]/100</f>
        <v>0.22</v>
      </c>
      <c r="AB1131" s="3">
        <v>4</v>
      </c>
      <c r="AC1131" s="9" t="str">
        <f>VLOOKUP(AB1131,Mapping!$E$2:$F$3,2,0)</f>
        <v>Outstanding</v>
      </c>
      <c r="AD1131" s="3">
        <v>4</v>
      </c>
      <c r="AE1131" s="9" t="str">
        <f>VLOOKUP(AD1131,Mapping!$E$16:$F$19,2,0)</f>
        <v>Satisfied</v>
      </c>
      <c r="AF1131" s="3">
        <v>0</v>
      </c>
      <c r="AG1131" s="3">
        <v>24</v>
      </c>
      <c r="AH1131" s="3" t="str" cm="1">
        <f t="array" ref="AH1131">_xlfn.IFS(HR_Analytics[[#This Row],[Total Working Years]]&lt;=2,"0-2",HR_Analytics[[#This Row],[Total Working Years]]&lt;=5,"2-5",HR_Analytics[[#This Row],[Total Working Years]]&lt;=10,"5-10",HR_Analytics[[#This Row],[Total Working Years]]&lt;=20,"10-20",HR_Analytics[[#This Row],[Total Working Years]]&lt;=40,"20-40")</f>
        <v>20-40</v>
      </c>
      <c r="AI1131" s="3">
        <v>2</v>
      </c>
      <c r="AJ1131" s="3">
        <v>3</v>
      </c>
      <c r="AK1131" s="9" t="str">
        <f>VLOOKUP(AJ1131,Mapping!$J$10:$K$13,2,0)</f>
        <v>Better</v>
      </c>
      <c r="AL1131" s="3">
        <v>1</v>
      </c>
      <c r="AM1131" s="3" t="str" cm="1">
        <f t="array" ref="AM1131">_xlfn.IFS(HR_Analytics[[#This Row],[Years At Company]]&lt;=2,"0-2",HR_Analytics[[#This Row],[Years At Company]]&lt;=5,"2-5",HR_Analytics[[#This Row],[Years At Company]]&lt;=10,"5-10",HR_Analytics[[#This Row],[Years At Company]]&lt;=20,"10-20",HR_Analytics[[#This Row],[Years At Company]]&lt;=40,"20-40")</f>
        <v>0-2</v>
      </c>
      <c r="AN1131" s="3">
        <v>0</v>
      </c>
      <c r="AO1131" s="3" t="str" cm="1">
        <f t="array" ref="AO1131">_xlfn.IFS(HR_Analytics[[#This Row],[Years In Current Role]]&lt;=2,"0-2",HR_Analytics[[#This Row],[Years In Current Role]]&lt;=5,"2-5",HR_Analytics[[#This Row],[Years In Current Role]]&lt;=10,"5-10",HR_Analytics[[#This Row],[Years In Current Role]]&lt;=15,"10-15",HR_Analytics[[#This Row],[Years In Current Role]]&gt;15,"Above 15")</f>
        <v>0-2</v>
      </c>
      <c r="AP1131" s="3">
        <v>0</v>
      </c>
      <c r="AQ1131" s="14" t="str" cm="1">
        <f t="array" ref="AQ1131">_xlfn.IFS(HR_Analytics[[#This Row],[Years Since Last Promotion]]&lt;=2,"0-2",HR_Analytics[[#This Row],[Years Since Last Promotion]]&lt;=5,"2-5",HR_Analytics[[#This Row],[Years Since Last Promotion]]&lt;=10,"5-10",HR_Analytics[[#This Row],[Years Since Last Promotion]]&lt;=15,"10-15")</f>
        <v>0-2</v>
      </c>
      <c r="AR1131" s="14">
        <v>1</v>
      </c>
      <c r="AS1131" s="3" t="str" cm="1">
        <f t="array" ref="AS11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32" spans="1:45" x14ac:dyDescent="0.25">
      <c r="A1132" s="12">
        <v>35</v>
      </c>
      <c r="B1132" s="12" t="str" cm="1">
        <f t="array" ref="B1132">_xlfn.IFS(HR_Analytics[[#This Row],[Age]]&lt;=30,"Below 30",HR_Analytics[[#This Row],[Age]]&lt;=40,"30-40",HR_Analytics[[#This Row],[Age]]&lt;=60,"40-60")</f>
        <v>30-40</v>
      </c>
      <c r="C1132" s="9" t="s">
        <v>17</v>
      </c>
      <c r="D1132" s="9" t="s">
        <v>11</v>
      </c>
      <c r="E1132" s="9" t="s">
        <v>19</v>
      </c>
      <c r="F1132" s="3">
        <v>28</v>
      </c>
      <c r="G1132" s="3" t="str" cm="1">
        <f t="array" ref="G1132">_xlfn.IFS(HR_Analytics[[#This Row],[Distance From Home]]&lt;=5,"1-5",HR_Analytics[[#This Row],[Distance From Home]]&lt;=10,"5-10",HR_Analytics[[#This Row],[Distance From Home]]&lt;=15,"10-15",HR_Analytics[[#This Row],[Distance From Home]]&lt;=20,"15-20",HR_Analytics[[#This Row],[Distance From Home]]&gt;20,"Above 20")</f>
        <v>Above 20</v>
      </c>
      <c r="H1132" s="3">
        <v>3</v>
      </c>
      <c r="I1132" s="9" t="str">
        <f>VLOOKUP(H1132,Mapping!$J$2:$K$6,2,0)</f>
        <v>Bachelors</v>
      </c>
      <c r="J1132" s="9" t="s">
        <v>13</v>
      </c>
      <c r="K1132" s="3">
        <v>1596</v>
      </c>
      <c r="L1132" s="3">
        <v>2</v>
      </c>
      <c r="M1132" s="9" t="str">
        <f>VLOOKUP(L1132,Mapping!$A$2:$B$5,2,0)</f>
        <v>Dissatisfied</v>
      </c>
      <c r="N1132" s="9" t="s">
        <v>20</v>
      </c>
      <c r="O1132" s="3">
        <v>4</v>
      </c>
      <c r="P1132" s="9" t="str">
        <f>VLOOKUP(O1132,Mapping!$A$9:$B$12,2,0)</f>
        <v>Very High</v>
      </c>
      <c r="Q1132" s="3">
        <v>2</v>
      </c>
      <c r="R1132" s="9" t="str">
        <f>VLOOKUP(Q1132,Mapping!$A$16:$B$20,2,0)</f>
        <v>Junior</v>
      </c>
      <c r="S1132" s="9" t="s">
        <v>24</v>
      </c>
      <c r="T1132" s="3">
        <v>3</v>
      </c>
      <c r="U1132" s="9" t="str">
        <f>VLOOKUP(T1132,Mapping!$E$9:$F$12,2,0)</f>
        <v>Neutral</v>
      </c>
      <c r="V1132" s="9" t="s">
        <v>22</v>
      </c>
      <c r="W1132" s="5">
        <v>3407</v>
      </c>
      <c r="X1132" s="3">
        <v>1</v>
      </c>
      <c r="Y1132" s="9" t="s">
        <v>17</v>
      </c>
      <c r="Z1132" s="4">
        <v>17</v>
      </c>
      <c r="AA1132" s="24">
        <f>HR_Analytics[[#This Row],[Salary Hike]]/100</f>
        <v>0.17</v>
      </c>
      <c r="AB1132" s="3">
        <v>3</v>
      </c>
      <c r="AC1132" s="9" t="str">
        <f>VLOOKUP(AB1132,Mapping!$E$2:$F$3,2,0)</f>
        <v>Excellent</v>
      </c>
      <c r="AD1132" s="3">
        <v>4</v>
      </c>
      <c r="AE1132" s="9" t="str">
        <f>VLOOKUP(AD1132,Mapping!$E$16:$F$19,2,0)</f>
        <v>Satisfied</v>
      </c>
      <c r="AF1132" s="3">
        <v>2</v>
      </c>
      <c r="AG1132" s="3">
        <v>10</v>
      </c>
      <c r="AH1132" s="3" t="str" cm="1">
        <f t="array" ref="AH1132">_xlfn.IFS(HR_Analytics[[#This Row],[Total Working Years]]&lt;=2,"0-2",HR_Analytics[[#This Row],[Total Working Years]]&lt;=5,"2-5",HR_Analytics[[#This Row],[Total Working Years]]&lt;=10,"5-10",HR_Analytics[[#This Row],[Total Working Years]]&lt;=20,"10-20",HR_Analytics[[#This Row],[Total Working Years]]&lt;=40,"20-40")</f>
        <v>5-10</v>
      </c>
      <c r="AI1132" s="3">
        <v>3</v>
      </c>
      <c r="AJ1132" s="3">
        <v>2</v>
      </c>
      <c r="AK1132" s="9" t="str">
        <f>VLOOKUP(AJ1132,Mapping!$J$10:$K$13,2,0)</f>
        <v>Good</v>
      </c>
      <c r="AL1132" s="3">
        <v>10</v>
      </c>
      <c r="AM1132" s="3" t="str" cm="1">
        <f t="array" ref="AM1132">_xlfn.IFS(HR_Analytics[[#This Row],[Years At Company]]&lt;=2,"0-2",HR_Analytics[[#This Row],[Years At Company]]&lt;=5,"2-5",HR_Analytics[[#This Row],[Years At Company]]&lt;=10,"5-10",HR_Analytics[[#This Row],[Years At Company]]&lt;=20,"10-20",HR_Analytics[[#This Row],[Years At Company]]&lt;=40,"20-40")</f>
        <v>5-10</v>
      </c>
      <c r="AN1132" s="3">
        <v>9</v>
      </c>
      <c r="AO1132" s="3" t="str" cm="1">
        <f t="array" ref="AO1132">_xlfn.IFS(HR_Analytics[[#This Row],[Years In Current Role]]&lt;=2,"0-2",HR_Analytics[[#This Row],[Years In Current Role]]&lt;=5,"2-5",HR_Analytics[[#This Row],[Years In Current Role]]&lt;=10,"5-10",HR_Analytics[[#This Row],[Years In Current Role]]&lt;=15,"10-15",HR_Analytics[[#This Row],[Years In Current Role]]&gt;15,"Above 15")</f>
        <v>5-10</v>
      </c>
      <c r="AP1132" s="3">
        <v>6</v>
      </c>
      <c r="AQ1132" s="14" t="str" cm="1">
        <f t="array" ref="AQ1132">_xlfn.IFS(HR_Analytics[[#This Row],[Years Since Last Promotion]]&lt;=2,"0-2",HR_Analytics[[#This Row],[Years Since Last Promotion]]&lt;=5,"2-5",HR_Analytics[[#This Row],[Years Since Last Promotion]]&lt;=10,"5-10",HR_Analytics[[#This Row],[Years Since Last Promotion]]&lt;=15,"10-15")</f>
        <v>5-10</v>
      </c>
      <c r="AR1132" s="14">
        <v>8</v>
      </c>
      <c r="AS1132" s="3" t="str" cm="1">
        <f t="array" ref="AS11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33" spans="1:45" x14ac:dyDescent="0.25">
      <c r="A1133" s="12">
        <v>34</v>
      </c>
      <c r="B1133" s="12" t="str" cm="1">
        <f t="array" ref="B1133">_xlfn.IFS(HR_Analytics[[#This Row],[Age]]&lt;=30,"Below 30",HR_Analytics[[#This Row],[Age]]&lt;=40,"30-40",HR_Analytics[[#This Row],[Age]]&lt;=60,"40-60")</f>
        <v>30-40</v>
      </c>
      <c r="C1133" s="9" t="s">
        <v>17</v>
      </c>
      <c r="D1133" s="9" t="s">
        <v>18</v>
      </c>
      <c r="E1133" s="9" t="s">
        <v>19</v>
      </c>
      <c r="F1133" s="3">
        <v>10</v>
      </c>
      <c r="G1133" s="3" t="str" cm="1">
        <f t="array" ref="G1133">_xlfn.IFS(HR_Analytics[[#This Row],[Distance From Home]]&lt;=5,"1-5",HR_Analytics[[#This Row],[Distance From Home]]&lt;=10,"5-10",HR_Analytics[[#This Row],[Distance From Home]]&lt;=15,"10-15",HR_Analytics[[#This Row],[Distance From Home]]&lt;=20,"15-20",HR_Analytics[[#This Row],[Distance From Home]]&gt;20,"Above 20")</f>
        <v>5-10</v>
      </c>
      <c r="H1133" s="3">
        <v>4</v>
      </c>
      <c r="I1133" s="9" t="str">
        <f>VLOOKUP(H1133,Mapping!$J$2:$K$6,2,0)</f>
        <v>Masters</v>
      </c>
      <c r="J1133" s="9" t="s">
        <v>34</v>
      </c>
      <c r="K1133" s="3">
        <v>1597</v>
      </c>
      <c r="L1133" s="3">
        <v>4</v>
      </c>
      <c r="M1133" s="9" t="str">
        <f>VLOOKUP(L1133,Mapping!$A$2:$B$5,2,0)</f>
        <v>Satisfied</v>
      </c>
      <c r="N1133" s="9" t="s">
        <v>20</v>
      </c>
      <c r="O1133" s="3">
        <v>2</v>
      </c>
      <c r="P1133" s="9" t="str">
        <f>VLOOKUP(O1133,Mapping!$A$9:$B$12,2,0)</f>
        <v>Medium</v>
      </c>
      <c r="Q1133" s="3">
        <v>2</v>
      </c>
      <c r="R1133" s="9" t="str">
        <f>VLOOKUP(Q1133,Mapping!$A$16:$B$20,2,0)</f>
        <v>Junior</v>
      </c>
      <c r="S1133" s="9" t="s">
        <v>28</v>
      </c>
      <c r="T1133" s="3">
        <v>3</v>
      </c>
      <c r="U1133" s="9" t="str">
        <f>VLOOKUP(T1133,Mapping!$E$9:$F$12,2,0)</f>
        <v>Neutral</v>
      </c>
      <c r="V1133" s="9" t="s">
        <v>22</v>
      </c>
      <c r="W1133" s="5">
        <v>5063</v>
      </c>
      <c r="X1133" s="3">
        <v>1</v>
      </c>
      <c r="Y1133" s="9" t="s">
        <v>17</v>
      </c>
      <c r="Z1133" s="4">
        <v>14</v>
      </c>
      <c r="AA1133" s="24">
        <f>HR_Analytics[[#This Row],[Salary Hike]]/100</f>
        <v>0.14000000000000001</v>
      </c>
      <c r="AB1133" s="3">
        <v>3</v>
      </c>
      <c r="AC1133" s="9" t="str">
        <f>VLOOKUP(AB1133,Mapping!$E$2:$F$3,2,0)</f>
        <v>Excellent</v>
      </c>
      <c r="AD1133" s="3">
        <v>2</v>
      </c>
      <c r="AE1133" s="9" t="str">
        <f>VLOOKUP(AD1133,Mapping!$E$16:$F$19,2,0)</f>
        <v>Dissatisfied</v>
      </c>
      <c r="AF1133" s="3">
        <v>1</v>
      </c>
      <c r="AG1133" s="3">
        <v>8</v>
      </c>
      <c r="AH1133" s="3" t="str" cm="1">
        <f t="array" ref="AH1133">_xlfn.IFS(HR_Analytics[[#This Row],[Total Working Years]]&lt;=2,"0-2",HR_Analytics[[#This Row],[Total Working Years]]&lt;=5,"2-5",HR_Analytics[[#This Row],[Total Working Years]]&lt;=10,"5-10",HR_Analytics[[#This Row],[Total Working Years]]&lt;=20,"10-20",HR_Analytics[[#This Row],[Total Working Years]]&lt;=40,"20-40")</f>
        <v>5-10</v>
      </c>
      <c r="AI1133" s="3">
        <v>3</v>
      </c>
      <c r="AJ1133" s="3">
        <v>2</v>
      </c>
      <c r="AK1133" s="9" t="str">
        <f>VLOOKUP(AJ1133,Mapping!$J$10:$K$13,2,0)</f>
        <v>Good</v>
      </c>
      <c r="AL1133" s="3">
        <v>8</v>
      </c>
      <c r="AM1133" s="3" t="str" cm="1">
        <f t="array" ref="AM1133">_xlfn.IFS(HR_Analytics[[#This Row],[Years At Company]]&lt;=2,"0-2",HR_Analytics[[#This Row],[Years At Company]]&lt;=5,"2-5",HR_Analytics[[#This Row],[Years At Company]]&lt;=10,"5-10",HR_Analytics[[#This Row],[Years At Company]]&lt;=20,"10-20",HR_Analytics[[#This Row],[Years At Company]]&lt;=40,"20-40")</f>
        <v>5-10</v>
      </c>
      <c r="AN1133" s="3">
        <v>2</v>
      </c>
      <c r="AO1133" s="3" t="str" cm="1">
        <f t="array" ref="AO1133">_xlfn.IFS(HR_Analytics[[#This Row],[Years In Current Role]]&lt;=2,"0-2",HR_Analytics[[#This Row],[Years In Current Role]]&lt;=5,"2-5",HR_Analytics[[#This Row],[Years In Current Role]]&lt;=10,"5-10",HR_Analytics[[#This Row],[Years In Current Role]]&lt;=15,"10-15",HR_Analytics[[#This Row],[Years In Current Role]]&gt;15,"Above 15")</f>
        <v>0-2</v>
      </c>
      <c r="AP1133" s="3">
        <v>7</v>
      </c>
      <c r="AQ1133" s="14" t="str" cm="1">
        <f t="array" ref="AQ1133">_xlfn.IFS(HR_Analytics[[#This Row],[Years Since Last Promotion]]&lt;=2,"0-2",HR_Analytics[[#This Row],[Years Since Last Promotion]]&lt;=5,"2-5",HR_Analytics[[#This Row],[Years Since Last Promotion]]&lt;=10,"5-10",HR_Analytics[[#This Row],[Years Since Last Promotion]]&lt;=15,"10-15")</f>
        <v>5-10</v>
      </c>
      <c r="AR1133" s="14">
        <v>7</v>
      </c>
      <c r="AS1133" s="3" t="str" cm="1">
        <f t="array" ref="AS11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34" spans="1:45" x14ac:dyDescent="0.25">
      <c r="A1134" s="12">
        <v>40</v>
      </c>
      <c r="B1134" s="12" t="str" cm="1">
        <f t="array" ref="B1134">_xlfn.IFS(HR_Analytics[[#This Row],[Age]]&lt;=30,"Below 30",HR_Analytics[[#This Row],[Age]]&lt;=40,"30-40",HR_Analytics[[#This Row],[Age]]&lt;=60,"40-60")</f>
        <v>30-40</v>
      </c>
      <c r="C1134" s="9" t="s">
        <v>17</v>
      </c>
      <c r="D1134" s="9" t="s">
        <v>11</v>
      </c>
      <c r="E1134" s="9" t="s">
        <v>12</v>
      </c>
      <c r="F1134" s="3">
        <v>14</v>
      </c>
      <c r="G1134" s="3" t="str" cm="1">
        <f t="array" ref="G1134">_xlfn.IFS(HR_Analytics[[#This Row],[Distance From Home]]&lt;=5,"1-5",HR_Analytics[[#This Row],[Distance From Home]]&lt;=10,"5-10",HR_Analytics[[#This Row],[Distance From Home]]&lt;=15,"10-15",HR_Analytics[[#This Row],[Distance From Home]]&lt;=20,"15-20",HR_Analytics[[#This Row],[Distance From Home]]&gt;20,"Above 20")</f>
        <v>10-15</v>
      </c>
      <c r="H1134" s="3">
        <v>2</v>
      </c>
      <c r="I1134" s="9" t="str">
        <f>VLOOKUP(H1134,Mapping!$J$2:$K$6,2,0)</f>
        <v>College</v>
      </c>
      <c r="J1134" s="9" t="s">
        <v>13</v>
      </c>
      <c r="K1134" s="3">
        <v>1598</v>
      </c>
      <c r="L1134" s="3">
        <v>4</v>
      </c>
      <c r="M1134" s="9" t="str">
        <f>VLOOKUP(L1134,Mapping!$A$2:$B$5,2,0)</f>
        <v>Satisfied</v>
      </c>
      <c r="N1134" s="9" t="s">
        <v>14</v>
      </c>
      <c r="O1134" s="3">
        <v>3</v>
      </c>
      <c r="P1134" s="9" t="str">
        <f>VLOOKUP(O1134,Mapping!$A$9:$B$12,2,0)</f>
        <v>High</v>
      </c>
      <c r="Q1134" s="3">
        <v>2</v>
      </c>
      <c r="R1134" s="9" t="str">
        <f>VLOOKUP(Q1134,Mapping!$A$16:$B$20,2,0)</f>
        <v>Junior</v>
      </c>
      <c r="S1134" s="9" t="s">
        <v>15</v>
      </c>
      <c r="T1134" s="3">
        <v>1</v>
      </c>
      <c r="U1134" s="9" t="str">
        <f>VLOOKUP(T1134,Mapping!$E$9:$F$12,2,0)</f>
        <v>Very Dissatisfied</v>
      </c>
      <c r="V1134" s="9" t="s">
        <v>22</v>
      </c>
      <c r="W1134" s="5">
        <v>4639</v>
      </c>
      <c r="X1134" s="3">
        <v>1</v>
      </c>
      <c r="Y1134" s="9" t="s">
        <v>17</v>
      </c>
      <c r="Z1134" s="4">
        <v>15</v>
      </c>
      <c r="AA1134" s="24">
        <f>HR_Analytics[[#This Row],[Salary Hike]]/100</f>
        <v>0.15</v>
      </c>
      <c r="AB1134" s="3">
        <v>3</v>
      </c>
      <c r="AC1134" s="9" t="str">
        <f>VLOOKUP(AB1134,Mapping!$E$2:$F$3,2,0)</f>
        <v>Excellent</v>
      </c>
      <c r="AD1134" s="3">
        <v>3</v>
      </c>
      <c r="AE1134" s="9" t="str">
        <f>VLOOKUP(AD1134,Mapping!$E$16:$F$19,2,0)</f>
        <v>Neutral</v>
      </c>
      <c r="AF1134" s="3">
        <v>1</v>
      </c>
      <c r="AG1134" s="3">
        <v>5</v>
      </c>
      <c r="AH1134" s="3" t="str" cm="1">
        <f t="array" ref="AH1134">_xlfn.IFS(HR_Analytics[[#This Row],[Total Working Years]]&lt;=2,"0-2",HR_Analytics[[#This Row],[Total Working Years]]&lt;=5,"2-5",HR_Analytics[[#This Row],[Total Working Years]]&lt;=10,"5-10",HR_Analytics[[#This Row],[Total Working Years]]&lt;=20,"10-20",HR_Analytics[[#This Row],[Total Working Years]]&lt;=40,"20-40")</f>
        <v>2-5</v>
      </c>
      <c r="AI1134" s="3">
        <v>2</v>
      </c>
      <c r="AJ1134" s="3">
        <v>3</v>
      </c>
      <c r="AK1134" s="9" t="str">
        <f>VLOOKUP(AJ1134,Mapping!$J$10:$K$13,2,0)</f>
        <v>Better</v>
      </c>
      <c r="AL1134" s="3">
        <v>5</v>
      </c>
      <c r="AM1134" s="3" t="str" cm="1">
        <f t="array" ref="AM1134">_xlfn.IFS(HR_Analytics[[#This Row],[Years At Company]]&lt;=2,"0-2",HR_Analytics[[#This Row],[Years At Company]]&lt;=5,"2-5",HR_Analytics[[#This Row],[Years At Company]]&lt;=10,"5-10",HR_Analytics[[#This Row],[Years At Company]]&lt;=20,"10-20",HR_Analytics[[#This Row],[Years At Company]]&lt;=40,"20-40")</f>
        <v>2-5</v>
      </c>
      <c r="AN1134" s="3">
        <v>4</v>
      </c>
      <c r="AO1134" s="3" t="str" cm="1">
        <f t="array" ref="AO1134">_xlfn.IFS(HR_Analytics[[#This Row],[Years In Current Role]]&lt;=2,"0-2",HR_Analytics[[#This Row],[Years In Current Role]]&lt;=5,"2-5",HR_Analytics[[#This Row],[Years In Current Role]]&lt;=10,"5-10",HR_Analytics[[#This Row],[Years In Current Role]]&lt;=15,"10-15",HR_Analytics[[#This Row],[Years In Current Role]]&gt;15,"Above 15")</f>
        <v>2-5</v>
      </c>
      <c r="AP1134" s="3">
        <v>1</v>
      </c>
      <c r="AQ1134" s="14" t="str" cm="1">
        <f t="array" ref="AQ1134">_xlfn.IFS(HR_Analytics[[#This Row],[Years Since Last Promotion]]&lt;=2,"0-2",HR_Analytics[[#This Row],[Years Since Last Promotion]]&lt;=5,"2-5",HR_Analytics[[#This Row],[Years Since Last Promotion]]&lt;=10,"5-10",HR_Analytics[[#This Row],[Years Since Last Promotion]]&lt;=15,"10-15")</f>
        <v>0-2</v>
      </c>
      <c r="AR1134" s="14">
        <v>2</v>
      </c>
      <c r="AS1134" s="3" t="str" cm="1">
        <f t="array" ref="AS11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35" spans="1:45" x14ac:dyDescent="0.25">
      <c r="A1135" s="12">
        <v>43</v>
      </c>
      <c r="B1135" s="12" t="str" cm="1">
        <f t="array" ref="B1135">_xlfn.IFS(HR_Analytics[[#This Row],[Age]]&lt;=30,"Below 30",HR_Analytics[[#This Row],[Age]]&lt;=40,"30-40",HR_Analytics[[#This Row],[Age]]&lt;=60,"40-60")</f>
        <v>40-60</v>
      </c>
      <c r="C1135" s="9" t="s">
        <v>17</v>
      </c>
      <c r="D1135" s="9" t="s">
        <v>11</v>
      </c>
      <c r="E1135" s="9" t="s">
        <v>19</v>
      </c>
      <c r="F1135" s="3">
        <v>27</v>
      </c>
      <c r="G1135" s="3" t="str" cm="1">
        <f t="array" ref="G1135">_xlfn.IFS(HR_Analytics[[#This Row],[Distance From Home]]&lt;=5,"1-5",HR_Analytics[[#This Row],[Distance From Home]]&lt;=10,"5-10",HR_Analytics[[#This Row],[Distance From Home]]&lt;=15,"10-15",HR_Analytics[[#This Row],[Distance From Home]]&lt;=20,"15-20",HR_Analytics[[#This Row],[Distance From Home]]&gt;20,"Above 20")</f>
        <v>Above 20</v>
      </c>
      <c r="H1135" s="3">
        <v>3</v>
      </c>
      <c r="I1135" s="9" t="str">
        <f>VLOOKUP(H1135,Mapping!$J$2:$K$6,2,0)</f>
        <v>Bachelors</v>
      </c>
      <c r="J1135" s="9" t="s">
        <v>34</v>
      </c>
      <c r="K1135" s="3">
        <v>1599</v>
      </c>
      <c r="L1135" s="3">
        <v>4</v>
      </c>
      <c r="M1135" s="9" t="str">
        <f>VLOOKUP(L1135,Mapping!$A$2:$B$5,2,0)</f>
        <v>Satisfied</v>
      </c>
      <c r="N1135" s="9" t="s">
        <v>20</v>
      </c>
      <c r="O1135" s="3">
        <v>4</v>
      </c>
      <c r="P1135" s="9" t="str">
        <f>VLOOKUP(O1135,Mapping!$A$9:$B$12,2,0)</f>
        <v>Very High</v>
      </c>
      <c r="Q1135" s="3">
        <v>1</v>
      </c>
      <c r="R1135" s="9" t="str">
        <f>VLOOKUP(Q1135,Mapping!$A$16:$B$20,2,0)</f>
        <v>Entry Level</v>
      </c>
      <c r="S1135" s="9" t="s">
        <v>24</v>
      </c>
      <c r="T1135" s="3">
        <v>2</v>
      </c>
      <c r="U1135" s="9" t="str">
        <f>VLOOKUP(T1135,Mapping!$E$9:$F$12,2,0)</f>
        <v>Dissatisfied</v>
      </c>
      <c r="V1135" s="9" t="s">
        <v>26</v>
      </c>
      <c r="W1135" s="5">
        <v>4876</v>
      </c>
      <c r="X1135" s="3">
        <v>5</v>
      </c>
      <c r="Y1135" s="9" t="s">
        <v>17</v>
      </c>
      <c r="Z1135" s="4">
        <v>12</v>
      </c>
      <c r="AA1135" s="24">
        <f>HR_Analytics[[#This Row],[Salary Hike]]/100</f>
        <v>0.12</v>
      </c>
      <c r="AB1135" s="3">
        <v>3</v>
      </c>
      <c r="AC1135" s="9" t="str">
        <f>VLOOKUP(AB1135,Mapping!$E$2:$F$3,2,0)</f>
        <v>Excellent</v>
      </c>
      <c r="AD1135" s="3">
        <v>3</v>
      </c>
      <c r="AE1135" s="9" t="str">
        <f>VLOOKUP(AD1135,Mapping!$E$16:$F$19,2,0)</f>
        <v>Neutral</v>
      </c>
      <c r="AF1135" s="3">
        <v>1</v>
      </c>
      <c r="AG1135" s="3">
        <v>8</v>
      </c>
      <c r="AH1135" s="3" t="str" cm="1">
        <f t="array" ref="AH1135">_xlfn.IFS(HR_Analytics[[#This Row],[Total Working Years]]&lt;=2,"0-2",HR_Analytics[[#This Row],[Total Working Years]]&lt;=5,"2-5",HR_Analytics[[#This Row],[Total Working Years]]&lt;=10,"5-10",HR_Analytics[[#This Row],[Total Working Years]]&lt;=20,"10-20",HR_Analytics[[#This Row],[Total Working Years]]&lt;=40,"20-40")</f>
        <v>5-10</v>
      </c>
      <c r="AI1135" s="3">
        <v>0</v>
      </c>
      <c r="AJ1135" s="3">
        <v>3</v>
      </c>
      <c r="AK1135" s="9" t="str">
        <f>VLOOKUP(AJ1135,Mapping!$J$10:$K$13,2,0)</f>
        <v>Better</v>
      </c>
      <c r="AL1135" s="3">
        <v>6</v>
      </c>
      <c r="AM1135" s="3" t="str" cm="1">
        <f t="array" ref="AM1135">_xlfn.IFS(HR_Analytics[[#This Row],[Years At Company]]&lt;=2,"0-2",HR_Analytics[[#This Row],[Years At Company]]&lt;=5,"2-5",HR_Analytics[[#This Row],[Years At Company]]&lt;=10,"5-10",HR_Analytics[[#This Row],[Years At Company]]&lt;=20,"10-20",HR_Analytics[[#This Row],[Years At Company]]&lt;=40,"20-40")</f>
        <v>5-10</v>
      </c>
      <c r="AN1135" s="3">
        <v>4</v>
      </c>
      <c r="AO1135" s="3" t="str" cm="1">
        <f t="array" ref="AO1135">_xlfn.IFS(HR_Analytics[[#This Row],[Years In Current Role]]&lt;=2,"0-2",HR_Analytics[[#This Row],[Years In Current Role]]&lt;=5,"2-5",HR_Analytics[[#This Row],[Years In Current Role]]&lt;=10,"5-10",HR_Analytics[[#This Row],[Years In Current Role]]&lt;=15,"10-15",HR_Analytics[[#This Row],[Years In Current Role]]&gt;15,"Above 15")</f>
        <v>2-5</v>
      </c>
      <c r="AP1135" s="3">
        <v>0</v>
      </c>
      <c r="AQ1135" s="14" t="str" cm="1">
        <f t="array" ref="AQ1135">_xlfn.IFS(HR_Analytics[[#This Row],[Years Since Last Promotion]]&lt;=2,"0-2",HR_Analytics[[#This Row],[Years Since Last Promotion]]&lt;=5,"2-5",HR_Analytics[[#This Row],[Years Since Last Promotion]]&lt;=10,"5-10",HR_Analytics[[#This Row],[Years Since Last Promotion]]&lt;=15,"10-15")</f>
        <v>0-2</v>
      </c>
      <c r="AR1135" s="14">
        <v>2</v>
      </c>
      <c r="AS1135" s="3" t="str" cm="1">
        <f t="array" ref="AS11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36" spans="1:45" x14ac:dyDescent="0.25">
      <c r="A1136" s="12">
        <v>35</v>
      </c>
      <c r="B1136" s="12" t="str" cm="1">
        <f t="array" ref="B1136">_xlfn.IFS(HR_Analytics[[#This Row],[Age]]&lt;=30,"Below 30",HR_Analytics[[#This Row],[Age]]&lt;=40,"30-40",HR_Analytics[[#This Row],[Age]]&lt;=60,"40-60")</f>
        <v>30-40</v>
      </c>
      <c r="C1136" s="9" t="s">
        <v>17</v>
      </c>
      <c r="D1136" s="9" t="s">
        <v>11</v>
      </c>
      <c r="E1136" s="9" t="s">
        <v>19</v>
      </c>
      <c r="F1136" s="3">
        <v>7</v>
      </c>
      <c r="G1136" s="3" t="str" cm="1">
        <f t="array" ref="G1136">_xlfn.IFS(HR_Analytics[[#This Row],[Distance From Home]]&lt;=5,"1-5",HR_Analytics[[#This Row],[Distance From Home]]&lt;=10,"5-10",HR_Analytics[[#This Row],[Distance From Home]]&lt;=15,"10-15",HR_Analytics[[#This Row],[Distance From Home]]&lt;=20,"15-20",HR_Analytics[[#This Row],[Distance From Home]]&gt;20,"Above 20")</f>
        <v>5-10</v>
      </c>
      <c r="H1136" s="3">
        <v>2</v>
      </c>
      <c r="I1136" s="9" t="str">
        <f>VLOOKUP(H1136,Mapping!$J$2:$K$6,2,0)</f>
        <v>College</v>
      </c>
      <c r="J1136" s="9" t="s">
        <v>13</v>
      </c>
      <c r="K1136" s="3">
        <v>1601</v>
      </c>
      <c r="L1136" s="3">
        <v>3</v>
      </c>
      <c r="M1136" s="9" t="str">
        <f>VLOOKUP(L1136,Mapping!$A$2:$B$5,2,0)</f>
        <v>Neutral</v>
      </c>
      <c r="N1136" s="9" t="s">
        <v>20</v>
      </c>
      <c r="O1136" s="3">
        <v>2</v>
      </c>
      <c r="P1136" s="9" t="str">
        <f>VLOOKUP(O1136,Mapping!$A$9:$B$12,2,0)</f>
        <v>Medium</v>
      </c>
      <c r="Q1136" s="3">
        <v>1</v>
      </c>
      <c r="R1136" s="9" t="str">
        <f>VLOOKUP(Q1136,Mapping!$A$16:$B$20,2,0)</f>
        <v>Entry Level</v>
      </c>
      <c r="S1136" s="9" t="s">
        <v>24</v>
      </c>
      <c r="T1136" s="3">
        <v>4</v>
      </c>
      <c r="U1136" s="9" t="str">
        <f>VLOOKUP(T1136,Mapping!$E$9:$F$12,2,0)</f>
        <v>Satisfied</v>
      </c>
      <c r="V1136" s="9" t="s">
        <v>22</v>
      </c>
      <c r="W1136" s="5">
        <v>2690</v>
      </c>
      <c r="X1136" s="3">
        <v>1</v>
      </c>
      <c r="Y1136" s="9" t="s">
        <v>17</v>
      </c>
      <c r="Z1136" s="4">
        <v>18</v>
      </c>
      <c r="AA1136" s="24">
        <f>HR_Analytics[[#This Row],[Salary Hike]]/100</f>
        <v>0.18</v>
      </c>
      <c r="AB1136" s="3">
        <v>3</v>
      </c>
      <c r="AC1136" s="9" t="str">
        <f>VLOOKUP(AB1136,Mapping!$E$2:$F$3,2,0)</f>
        <v>Excellent</v>
      </c>
      <c r="AD1136" s="3">
        <v>4</v>
      </c>
      <c r="AE1136" s="9" t="str">
        <f>VLOOKUP(AD1136,Mapping!$E$16:$F$19,2,0)</f>
        <v>Satisfied</v>
      </c>
      <c r="AF1136" s="3">
        <v>1</v>
      </c>
      <c r="AG1136" s="3">
        <v>1</v>
      </c>
      <c r="AH1136" s="3" t="str" cm="1">
        <f t="array" ref="AH1136">_xlfn.IFS(HR_Analytics[[#This Row],[Total Working Years]]&lt;=2,"0-2",HR_Analytics[[#This Row],[Total Working Years]]&lt;=5,"2-5",HR_Analytics[[#This Row],[Total Working Years]]&lt;=10,"5-10",HR_Analytics[[#This Row],[Total Working Years]]&lt;=20,"10-20",HR_Analytics[[#This Row],[Total Working Years]]&lt;=40,"20-40")</f>
        <v>0-2</v>
      </c>
      <c r="AI1136" s="3">
        <v>5</v>
      </c>
      <c r="AJ1136" s="3">
        <v>2</v>
      </c>
      <c r="AK1136" s="9" t="str">
        <f>VLOOKUP(AJ1136,Mapping!$J$10:$K$13,2,0)</f>
        <v>Good</v>
      </c>
      <c r="AL1136" s="3">
        <v>1</v>
      </c>
      <c r="AM1136" s="3" t="str" cm="1">
        <f t="array" ref="AM1136">_xlfn.IFS(HR_Analytics[[#This Row],[Years At Company]]&lt;=2,"0-2",HR_Analytics[[#This Row],[Years At Company]]&lt;=5,"2-5",HR_Analytics[[#This Row],[Years At Company]]&lt;=10,"5-10",HR_Analytics[[#This Row],[Years At Company]]&lt;=20,"10-20",HR_Analytics[[#This Row],[Years At Company]]&lt;=40,"20-40")</f>
        <v>0-2</v>
      </c>
      <c r="AN1136" s="3">
        <v>0</v>
      </c>
      <c r="AO1136" s="3" t="str" cm="1">
        <f t="array" ref="AO1136">_xlfn.IFS(HR_Analytics[[#This Row],[Years In Current Role]]&lt;=2,"0-2",HR_Analytics[[#This Row],[Years In Current Role]]&lt;=5,"2-5",HR_Analytics[[#This Row],[Years In Current Role]]&lt;=10,"5-10",HR_Analytics[[#This Row],[Years In Current Role]]&lt;=15,"10-15",HR_Analytics[[#This Row],[Years In Current Role]]&gt;15,"Above 15")</f>
        <v>0-2</v>
      </c>
      <c r="AP1136" s="3">
        <v>0</v>
      </c>
      <c r="AQ1136" s="14" t="str" cm="1">
        <f t="array" ref="AQ1136">_xlfn.IFS(HR_Analytics[[#This Row],[Years Since Last Promotion]]&lt;=2,"0-2",HR_Analytics[[#This Row],[Years Since Last Promotion]]&lt;=5,"2-5",HR_Analytics[[#This Row],[Years Since Last Promotion]]&lt;=10,"5-10",HR_Analytics[[#This Row],[Years Since Last Promotion]]&lt;=15,"10-15")</f>
        <v>0-2</v>
      </c>
      <c r="AR1136" s="14">
        <v>1</v>
      </c>
      <c r="AS1136" s="3" t="str" cm="1">
        <f t="array" ref="AS11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37" spans="1:45" x14ac:dyDescent="0.25">
      <c r="A1137" s="12">
        <v>46</v>
      </c>
      <c r="B1137" s="12" t="str" cm="1">
        <f t="array" ref="B1137">_xlfn.IFS(HR_Analytics[[#This Row],[Age]]&lt;=30,"Below 30",HR_Analytics[[#This Row],[Age]]&lt;=40,"30-40",HR_Analytics[[#This Row],[Age]]&lt;=60,"40-60")</f>
        <v>40-60</v>
      </c>
      <c r="C1137" s="9" t="s">
        <v>17</v>
      </c>
      <c r="D1137" s="9" t="s">
        <v>11</v>
      </c>
      <c r="E1137" s="9" t="s">
        <v>12</v>
      </c>
      <c r="F1137" s="3">
        <v>1</v>
      </c>
      <c r="G1137" s="3" t="str" cm="1">
        <f t="array" ref="G1137">_xlfn.IFS(HR_Analytics[[#This Row],[Distance From Home]]&lt;=5,"1-5",HR_Analytics[[#This Row],[Distance From Home]]&lt;=10,"5-10",HR_Analytics[[#This Row],[Distance From Home]]&lt;=15,"10-15",HR_Analytics[[#This Row],[Distance From Home]]&lt;=20,"15-20",HR_Analytics[[#This Row],[Distance From Home]]&gt;20,"Above 20")</f>
        <v>1-5</v>
      </c>
      <c r="H1137" s="3">
        <v>4</v>
      </c>
      <c r="I1137" s="9" t="str">
        <f>VLOOKUP(H1137,Mapping!$J$2:$K$6,2,0)</f>
        <v>Masters</v>
      </c>
      <c r="J1137" s="9" t="s">
        <v>13</v>
      </c>
      <c r="K1137" s="3">
        <v>1602</v>
      </c>
      <c r="L1137" s="3">
        <v>4</v>
      </c>
      <c r="M1137" s="9" t="str">
        <f>VLOOKUP(L1137,Mapping!$A$2:$B$5,2,0)</f>
        <v>Satisfied</v>
      </c>
      <c r="N1137" s="9" t="s">
        <v>20</v>
      </c>
      <c r="O1137" s="3">
        <v>4</v>
      </c>
      <c r="P1137" s="9" t="str">
        <f>VLOOKUP(O1137,Mapping!$A$9:$B$12,2,0)</f>
        <v>Very High</v>
      </c>
      <c r="Q1137" s="3">
        <v>4</v>
      </c>
      <c r="R1137" s="9" t="str">
        <f>VLOOKUP(Q1137,Mapping!$A$16:$B$20,2,0)</f>
        <v>Senior</v>
      </c>
      <c r="S1137" s="9" t="s">
        <v>30</v>
      </c>
      <c r="T1137" s="3">
        <v>1</v>
      </c>
      <c r="U1137" s="9" t="str">
        <f>VLOOKUP(T1137,Mapping!$E$9:$F$12,2,0)</f>
        <v>Very Dissatisfied</v>
      </c>
      <c r="V1137" s="9" t="s">
        <v>16</v>
      </c>
      <c r="W1137" s="5">
        <v>17567</v>
      </c>
      <c r="X1137" s="3">
        <v>1</v>
      </c>
      <c r="Y1137" s="9" t="s">
        <v>17</v>
      </c>
      <c r="Z1137" s="4">
        <v>15</v>
      </c>
      <c r="AA1137" s="24">
        <f>HR_Analytics[[#This Row],[Salary Hike]]/100</f>
        <v>0.15</v>
      </c>
      <c r="AB1137" s="3">
        <v>3</v>
      </c>
      <c r="AC1137" s="9" t="str">
        <f>VLOOKUP(AB1137,Mapping!$E$2:$F$3,2,0)</f>
        <v>Excellent</v>
      </c>
      <c r="AD1137" s="3">
        <v>2</v>
      </c>
      <c r="AE1137" s="9" t="str">
        <f>VLOOKUP(AD1137,Mapping!$E$16:$F$19,2,0)</f>
        <v>Dissatisfied</v>
      </c>
      <c r="AF1137" s="3">
        <v>0</v>
      </c>
      <c r="AG1137" s="3">
        <v>27</v>
      </c>
      <c r="AH1137" s="3" t="str" cm="1">
        <f t="array" ref="AH1137">_xlfn.IFS(HR_Analytics[[#This Row],[Total Working Years]]&lt;=2,"0-2",HR_Analytics[[#This Row],[Total Working Years]]&lt;=5,"2-5",HR_Analytics[[#This Row],[Total Working Years]]&lt;=10,"5-10",HR_Analytics[[#This Row],[Total Working Years]]&lt;=20,"10-20",HR_Analytics[[#This Row],[Total Working Years]]&lt;=40,"20-40")</f>
        <v>20-40</v>
      </c>
      <c r="AI1137" s="3">
        <v>5</v>
      </c>
      <c r="AJ1137" s="3">
        <v>1</v>
      </c>
      <c r="AK1137" s="9" t="str">
        <f>VLOOKUP(AJ1137,Mapping!$J$10:$K$13,2,0)</f>
        <v>Bad</v>
      </c>
      <c r="AL1137" s="3">
        <v>26</v>
      </c>
      <c r="AM1137" s="3" t="str" cm="1">
        <f t="array" ref="AM1137">_xlfn.IFS(HR_Analytics[[#This Row],[Years At Company]]&lt;=2,"0-2",HR_Analytics[[#This Row],[Years At Company]]&lt;=5,"2-5",HR_Analytics[[#This Row],[Years At Company]]&lt;=10,"5-10",HR_Analytics[[#This Row],[Years At Company]]&lt;=20,"10-20",HR_Analytics[[#This Row],[Years At Company]]&lt;=40,"20-40")</f>
        <v>20-40</v>
      </c>
      <c r="AN1137" s="3">
        <v>0</v>
      </c>
      <c r="AO1137" s="3" t="str" cm="1">
        <f t="array" ref="AO1137">_xlfn.IFS(HR_Analytics[[#This Row],[Years In Current Role]]&lt;=2,"0-2",HR_Analytics[[#This Row],[Years In Current Role]]&lt;=5,"2-5",HR_Analytics[[#This Row],[Years In Current Role]]&lt;=10,"5-10",HR_Analytics[[#This Row],[Years In Current Role]]&lt;=15,"10-15",HR_Analytics[[#This Row],[Years In Current Role]]&gt;15,"Above 15")</f>
        <v>0-2</v>
      </c>
      <c r="AP1137" s="3">
        <v>0</v>
      </c>
      <c r="AQ1137" s="14" t="str" cm="1">
        <f t="array" ref="AQ1137">_xlfn.IFS(HR_Analytics[[#This Row],[Years Since Last Promotion]]&lt;=2,"0-2",HR_Analytics[[#This Row],[Years Since Last Promotion]]&lt;=5,"2-5",HR_Analytics[[#This Row],[Years Since Last Promotion]]&lt;=10,"5-10",HR_Analytics[[#This Row],[Years Since Last Promotion]]&lt;=15,"10-15")</f>
        <v>0-2</v>
      </c>
      <c r="AR1137" s="14">
        <v>12</v>
      </c>
      <c r="AS1137" s="3" t="str" cm="1">
        <f t="array" ref="AS11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138" spans="1:45" x14ac:dyDescent="0.25">
      <c r="A1138" s="12">
        <v>28</v>
      </c>
      <c r="B1138" s="12" t="str" cm="1">
        <f t="array" ref="B1138">_xlfn.IFS(HR_Analytics[[#This Row],[Age]]&lt;=30,"Below 30",HR_Analytics[[#This Row],[Age]]&lt;=40,"30-40",HR_Analytics[[#This Row],[Age]]&lt;=60,"40-60")</f>
        <v>Below 30</v>
      </c>
      <c r="C1138" s="9" t="s">
        <v>10</v>
      </c>
      <c r="D1138" s="9" t="s">
        <v>11</v>
      </c>
      <c r="E1138" s="9" t="s">
        <v>19</v>
      </c>
      <c r="F1138" s="3">
        <v>24</v>
      </c>
      <c r="G1138" s="3" t="str" cm="1">
        <f t="array" ref="G1138">_xlfn.IFS(HR_Analytics[[#This Row],[Distance From Home]]&lt;=5,"1-5",HR_Analytics[[#This Row],[Distance From Home]]&lt;=10,"5-10",HR_Analytics[[#This Row],[Distance From Home]]&lt;=15,"10-15",HR_Analytics[[#This Row],[Distance From Home]]&lt;=20,"15-20",HR_Analytics[[#This Row],[Distance From Home]]&gt;20,"Above 20")</f>
        <v>Above 20</v>
      </c>
      <c r="H1138" s="3">
        <v>3</v>
      </c>
      <c r="I1138" s="9" t="str">
        <f>VLOOKUP(H1138,Mapping!$J$2:$K$6,2,0)</f>
        <v>Bachelors</v>
      </c>
      <c r="J1138" s="9" t="s">
        <v>25</v>
      </c>
      <c r="K1138" s="3">
        <v>1604</v>
      </c>
      <c r="L1138" s="3">
        <v>3</v>
      </c>
      <c r="M1138" s="9" t="str">
        <f>VLOOKUP(L1138,Mapping!$A$2:$B$5,2,0)</f>
        <v>Neutral</v>
      </c>
      <c r="N1138" s="9" t="s">
        <v>20</v>
      </c>
      <c r="O1138" s="3">
        <v>3</v>
      </c>
      <c r="P1138" s="9" t="str">
        <f>VLOOKUP(O1138,Mapping!$A$9:$B$12,2,0)</f>
        <v>High</v>
      </c>
      <c r="Q1138" s="3">
        <v>1</v>
      </c>
      <c r="R1138" s="9" t="str">
        <f>VLOOKUP(Q1138,Mapping!$A$16:$B$20,2,0)</f>
        <v>Entry Level</v>
      </c>
      <c r="S1138" s="9" t="s">
        <v>24</v>
      </c>
      <c r="T1138" s="3">
        <v>2</v>
      </c>
      <c r="U1138" s="9" t="str">
        <f>VLOOKUP(T1138,Mapping!$E$9:$F$12,2,0)</f>
        <v>Dissatisfied</v>
      </c>
      <c r="V1138" s="9" t="s">
        <v>22</v>
      </c>
      <c r="W1138" s="5">
        <v>2408</v>
      </c>
      <c r="X1138" s="3">
        <v>1</v>
      </c>
      <c r="Y1138" s="9" t="s">
        <v>10</v>
      </c>
      <c r="Z1138" s="4">
        <v>17</v>
      </c>
      <c r="AA1138" s="24">
        <f>HR_Analytics[[#This Row],[Salary Hike]]/100</f>
        <v>0.17</v>
      </c>
      <c r="AB1138" s="3">
        <v>3</v>
      </c>
      <c r="AC1138" s="9" t="str">
        <f>VLOOKUP(AB1138,Mapping!$E$2:$F$3,2,0)</f>
        <v>Excellent</v>
      </c>
      <c r="AD1138" s="3">
        <v>3</v>
      </c>
      <c r="AE1138" s="9" t="str">
        <f>VLOOKUP(AD1138,Mapping!$E$16:$F$19,2,0)</f>
        <v>Neutral</v>
      </c>
      <c r="AF1138" s="3">
        <v>3</v>
      </c>
      <c r="AG1138" s="3">
        <v>1</v>
      </c>
      <c r="AH1138" s="3" t="str" cm="1">
        <f t="array" ref="AH1138">_xlfn.IFS(HR_Analytics[[#This Row],[Total Working Years]]&lt;=2,"0-2",HR_Analytics[[#This Row],[Total Working Years]]&lt;=5,"2-5",HR_Analytics[[#This Row],[Total Working Years]]&lt;=10,"5-10",HR_Analytics[[#This Row],[Total Working Years]]&lt;=20,"10-20",HR_Analytics[[#This Row],[Total Working Years]]&lt;=40,"20-40")</f>
        <v>0-2</v>
      </c>
      <c r="AI1138" s="3">
        <v>3</v>
      </c>
      <c r="AJ1138" s="3">
        <v>3</v>
      </c>
      <c r="AK1138" s="9" t="str">
        <f>VLOOKUP(AJ1138,Mapping!$J$10:$K$13,2,0)</f>
        <v>Better</v>
      </c>
      <c r="AL1138" s="3">
        <v>1</v>
      </c>
      <c r="AM1138" s="3" t="str" cm="1">
        <f t="array" ref="AM1138">_xlfn.IFS(HR_Analytics[[#This Row],[Years At Company]]&lt;=2,"0-2",HR_Analytics[[#This Row],[Years At Company]]&lt;=5,"2-5",HR_Analytics[[#This Row],[Years At Company]]&lt;=10,"5-10",HR_Analytics[[#This Row],[Years At Company]]&lt;=20,"10-20",HR_Analytics[[#This Row],[Years At Company]]&lt;=40,"20-40")</f>
        <v>0-2</v>
      </c>
      <c r="AN1138" s="3">
        <v>1</v>
      </c>
      <c r="AO1138" s="3" t="str" cm="1">
        <f t="array" ref="AO1138">_xlfn.IFS(HR_Analytics[[#This Row],[Years In Current Role]]&lt;=2,"0-2",HR_Analytics[[#This Row],[Years In Current Role]]&lt;=5,"2-5",HR_Analytics[[#This Row],[Years In Current Role]]&lt;=10,"5-10",HR_Analytics[[#This Row],[Years In Current Role]]&lt;=15,"10-15",HR_Analytics[[#This Row],[Years In Current Role]]&gt;15,"Above 15")</f>
        <v>0-2</v>
      </c>
      <c r="AP1138" s="3">
        <v>0</v>
      </c>
      <c r="AQ1138" s="14" t="str" cm="1">
        <f t="array" ref="AQ1138">_xlfn.IFS(HR_Analytics[[#This Row],[Years Since Last Promotion]]&lt;=2,"0-2",HR_Analytics[[#This Row],[Years Since Last Promotion]]&lt;=5,"2-5",HR_Analytics[[#This Row],[Years Since Last Promotion]]&lt;=10,"5-10",HR_Analytics[[#This Row],[Years Since Last Promotion]]&lt;=15,"10-15")</f>
        <v>0-2</v>
      </c>
      <c r="AR1138" s="14">
        <v>0</v>
      </c>
      <c r="AS1138" s="3" t="str" cm="1">
        <f t="array" ref="AS11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39" spans="1:45" x14ac:dyDescent="0.25">
      <c r="A1139" s="12">
        <v>22</v>
      </c>
      <c r="B1139" s="12" t="str" cm="1">
        <f t="array" ref="B1139">_xlfn.IFS(HR_Analytics[[#This Row],[Age]]&lt;=30,"Below 30",HR_Analytics[[#This Row],[Age]]&lt;=40,"30-40",HR_Analytics[[#This Row],[Age]]&lt;=60,"40-60")</f>
        <v>Below 30</v>
      </c>
      <c r="C1139" s="9" t="s">
        <v>17</v>
      </c>
      <c r="D1139" s="9" t="s">
        <v>29</v>
      </c>
      <c r="E1139" s="9" t="s">
        <v>19</v>
      </c>
      <c r="F1139" s="3">
        <v>26</v>
      </c>
      <c r="G1139" s="3" t="str" cm="1">
        <f t="array" ref="G1139">_xlfn.IFS(HR_Analytics[[#This Row],[Distance From Home]]&lt;=5,"1-5",HR_Analytics[[#This Row],[Distance From Home]]&lt;=10,"5-10",HR_Analytics[[#This Row],[Distance From Home]]&lt;=15,"10-15",HR_Analytics[[#This Row],[Distance From Home]]&lt;=20,"15-20",HR_Analytics[[#This Row],[Distance From Home]]&gt;20,"Above 20")</f>
        <v>Above 20</v>
      </c>
      <c r="H1139" s="3">
        <v>2</v>
      </c>
      <c r="I1139" s="9" t="str">
        <f>VLOOKUP(H1139,Mapping!$J$2:$K$6,2,0)</f>
        <v>College</v>
      </c>
      <c r="J1139" s="9" t="s">
        <v>23</v>
      </c>
      <c r="K1139" s="3">
        <v>1605</v>
      </c>
      <c r="L1139" s="3">
        <v>2</v>
      </c>
      <c r="M1139" s="9" t="str">
        <f>VLOOKUP(L1139,Mapping!$A$2:$B$5,2,0)</f>
        <v>Dissatisfied</v>
      </c>
      <c r="N1139" s="9" t="s">
        <v>14</v>
      </c>
      <c r="O1139" s="3">
        <v>2</v>
      </c>
      <c r="P1139" s="9" t="str">
        <f>VLOOKUP(O1139,Mapping!$A$9:$B$12,2,0)</f>
        <v>Medium</v>
      </c>
      <c r="Q1139" s="3">
        <v>1</v>
      </c>
      <c r="R1139" s="9" t="str">
        <f>VLOOKUP(Q1139,Mapping!$A$16:$B$20,2,0)</f>
        <v>Entry Level</v>
      </c>
      <c r="S1139" s="9" t="s">
        <v>21</v>
      </c>
      <c r="T1139" s="3">
        <v>3</v>
      </c>
      <c r="U1139" s="9" t="str">
        <f>VLOOKUP(T1139,Mapping!$E$9:$F$12,2,0)</f>
        <v>Neutral</v>
      </c>
      <c r="V1139" s="9" t="s">
        <v>22</v>
      </c>
      <c r="W1139" s="5">
        <v>2814</v>
      </c>
      <c r="X1139" s="3">
        <v>1</v>
      </c>
      <c r="Y1139" s="9" t="s">
        <v>10</v>
      </c>
      <c r="Z1139" s="4">
        <v>14</v>
      </c>
      <c r="AA1139" s="24">
        <f>HR_Analytics[[#This Row],[Salary Hike]]/100</f>
        <v>0.14000000000000001</v>
      </c>
      <c r="AB1139" s="3">
        <v>3</v>
      </c>
      <c r="AC1139" s="9" t="str">
        <f>VLOOKUP(AB1139,Mapping!$E$2:$F$3,2,0)</f>
        <v>Excellent</v>
      </c>
      <c r="AD1139" s="3">
        <v>2</v>
      </c>
      <c r="AE1139" s="9" t="str">
        <f>VLOOKUP(AD1139,Mapping!$E$16:$F$19,2,0)</f>
        <v>Dissatisfied</v>
      </c>
      <c r="AF1139" s="3">
        <v>0</v>
      </c>
      <c r="AG1139" s="3">
        <v>4</v>
      </c>
      <c r="AH1139" s="3" t="str" cm="1">
        <f t="array" ref="AH1139">_xlfn.IFS(HR_Analytics[[#This Row],[Total Working Years]]&lt;=2,"0-2",HR_Analytics[[#This Row],[Total Working Years]]&lt;=5,"2-5",HR_Analytics[[#This Row],[Total Working Years]]&lt;=10,"5-10",HR_Analytics[[#This Row],[Total Working Years]]&lt;=20,"10-20",HR_Analytics[[#This Row],[Total Working Years]]&lt;=40,"20-40")</f>
        <v>2-5</v>
      </c>
      <c r="AI1139" s="3">
        <v>2</v>
      </c>
      <c r="AJ1139" s="3">
        <v>2</v>
      </c>
      <c r="AK1139" s="9" t="str">
        <f>VLOOKUP(AJ1139,Mapping!$J$10:$K$13,2,0)</f>
        <v>Good</v>
      </c>
      <c r="AL1139" s="3">
        <v>4</v>
      </c>
      <c r="AM1139" s="3" t="str" cm="1">
        <f t="array" ref="AM1139">_xlfn.IFS(HR_Analytics[[#This Row],[Years At Company]]&lt;=2,"0-2",HR_Analytics[[#This Row],[Years At Company]]&lt;=5,"2-5",HR_Analytics[[#This Row],[Years At Company]]&lt;=10,"5-10",HR_Analytics[[#This Row],[Years At Company]]&lt;=20,"10-20",HR_Analytics[[#This Row],[Years At Company]]&lt;=40,"20-40")</f>
        <v>2-5</v>
      </c>
      <c r="AN1139" s="3">
        <v>2</v>
      </c>
      <c r="AO1139" s="3" t="str" cm="1">
        <f t="array" ref="AO1139">_xlfn.IFS(HR_Analytics[[#This Row],[Years In Current Role]]&lt;=2,"0-2",HR_Analytics[[#This Row],[Years In Current Role]]&lt;=5,"2-5",HR_Analytics[[#This Row],[Years In Current Role]]&lt;=10,"5-10",HR_Analytics[[#This Row],[Years In Current Role]]&lt;=15,"10-15",HR_Analytics[[#This Row],[Years In Current Role]]&gt;15,"Above 15")</f>
        <v>0-2</v>
      </c>
      <c r="AP1139" s="3">
        <v>1</v>
      </c>
      <c r="AQ1139" s="14" t="str" cm="1">
        <f t="array" ref="AQ1139">_xlfn.IFS(HR_Analytics[[#This Row],[Years Since Last Promotion]]&lt;=2,"0-2",HR_Analytics[[#This Row],[Years Since Last Promotion]]&lt;=5,"2-5",HR_Analytics[[#This Row],[Years Since Last Promotion]]&lt;=10,"5-10",HR_Analytics[[#This Row],[Years Since Last Promotion]]&lt;=15,"10-15")</f>
        <v>0-2</v>
      </c>
      <c r="AR1139" s="14">
        <v>3</v>
      </c>
      <c r="AS1139" s="3" t="str" cm="1">
        <f t="array" ref="AS11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40" spans="1:45" x14ac:dyDescent="0.25">
      <c r="A1140" s="12">
        <v>50</v>
      </c>
      <c r="B1140" s="12" t="str" cm="1">
        <f t="array" ref="B1140">_xlfn.IFS(HR_Analytics[[#This Row],[Age]]&lt;=30,"Below 30",HR_Analytics[[#This Row],[Age]]&lt;=40,"30-40",HR_Analytics[[#This Row],[Age]]&lt;=60,"40-60")</f>
        <v>40-60</v>
      </c>
      <c r="C1140" s="9" t="s">
        <v>17</v>
      </c>
      <c r="D1140" s="9" t="s">
        <v>18</v>
      </c>
      <c r="E1140" s="9" t="s">
        <v>19</v>
      </c>
      <c r="F1140" s="3">
        <v>20</v>
      </c>
      <c r="G1140" s="3" t="str" cm="1">
        <f t="array" ref="G1140">_xlfn.IFS(HR_Analytics[[#This Row],[Distance From Home]]&lt;=5,"1-5",HR_Analytics[[#This Row],[Distance From Home]]&lt;=10,"5-10",HR_Analytics[[#This Row],[Distance From Home]]&lt;=15,"10-15",HR_Analytics[[#This Row],[Distance From Home]]&lt;=20,"15-20",HR_Analytics[[#This Row],[Distance From Home]]&gt;20,"Above 20")</f>
        <v>15-20</v>
      </c>
      <c r="H1140" s="3">
        <v>5</v>
      </c>
      <c r="I1140" s="9" t="str">
        <f>VLOOKUP(H1140,Mapping!$J$2:$K$6,2,0)</f>
        <v>Doctor</v>
      </c>
      <c r="J1140" s="9" t="s">
        <v>25</v>
      </c>
      <c r="K1140" s="3">
        <v>1606</v>
      </c>
      <c r="L1140" s="3">
        <v>2</v>
      </c>
      <c r="M1140" s="9" t="str">
        <f>VLOOKUP(L1140,Mapping!$A$2:$B$5,2,0)</f>
        <v>Dissatisfied</v>
      </c>
      <c r="N1140" s="9" t="s">
        <v>20</v>
      </c>
      <c r="O1140" s="3">
        <v>3</v>
      </c>
      <c r="P1140" s="9" t="str">
        <f>VLOOKUP(O1140,Mapping!$A$9:$B$12,2,0)</f>
        <v>High</v>
      </c>
      <c r="Q1140" s="3">
        <v>4</v>
      </c>
      <c r="R1140" s="9" t="str">
        <f>VLOOKUP(Q1140,Mapping!$A$16:$B$20,2,0)</f>
        <v>Senior</v>
      </c>
      <c r="S1140" s="9" t="s">
        <v>28</v>
      </c>
      <c r="T1140" s="3">
        <v>3</v>
      </c>
      <c r="U1140" s="9" t="str">
        <f>VLOOKUP(T1140,Mapping!$E$9:$F$12,2,0)</f>
        <v>Neutral</v>
      </c>
      <c r="V1140" s="9" t="s">
        <v>22</v>
      </c>
      <c r="W1140" s="5">
        <v>11245</v>
      </c>
      <c r="X1140" s="3">
        <v>2</v>
      </c>
      <c r="Y1140" s="9" t="s">
        <v>10</v>
      </c>
      <c r="Z1140" s="4">
        <v>15</v>
      </c>
      <c r="AA1140" s="24">
        <f>HR_Analytics[[#This Row],[Salary Hike]]/100</f>
        <v>0.15</v>
      </c>
      <c r="AB1140" s="3">
        <v>3</v>
      </c>
      <c r="AC1140" s="9" t="str">
        <f>VLOOKUP(AB1140,Mapping!$E$2:$F$3,2,0)</f>
        <v>Excellent</v>
      </c>
      <c r="AD1140" s="3">
        <v>3</v>
      </c>
      <c r="AE1140" s="9" t="str">
        <f>VLOOKUP(AD1140,Mapping!$E$16:$F$19,2,0)</f>
        <v>Neutral</v>
      </c>
      <c r="AF1140" s="3">
        <v>1</v>
      </c>
      <c r="AG1140" s="3">
        <v>32</v>
      </c>
      <c r="AH1140" s="3" t="str" cm="1">
        <f t="array" ref="AH1140">_xlfn.IFS(HR_Analytics[[#This Row],[Total Working Years]]&lt;=2,"0-2",HR_Analytics[[#This Row],[Total Working Years]]&lt;=5,"2-5",HR_Analytics[[#This Row],[Total Working Years]]&lt;=10,"5-10",HR_Analytics[[#This Row],[Total Working Years]]&lt;=20,"10-20",HR_Analytics[[#This Row],[Total Working Years]]&lt;=40,"20-40")</f>
        <v>20-40</v>
      </c>
      <c r="AI1140" s="3">
        <v>3</v>
      </c>
      <c r="AJ1140" s="3">
        <v>3</v>
      </c>
      <c r="AK1140" s="9" t="str">
        <f>VLOOKUP(AJ1140,Mapping!$J$10:$K$13,2,0)</f>
        <v>Better</v>
      </c>
      <c r="AL1140" s="3">
        <v>30</v>
      </c>
      <c r="AM1140" s="3" t="str" cm="1">
        <f t="array" ref="AM1140">_xlfn.IFS(HR_Analytics[[#This Row],[Years At Company]]&lt;=2,"0-2",HR_Analytics[[#This Row],[Years At Company]]&lt;=5,"2-5",HR_Analytics[[#This Row],[Years At Company]]&lt;=10,"5-10",HR_Analytics[[#This Row],[Years At Company]]&lt;=20,"10-20",HR_Analytics[[#This Row],[Years At Company]]&lt;=40,"20-40")</f>
        <v>20-40</v>
      </c>
      <c r="AN1140" s="3">
        <v>8</v>
      </c>
      <c r="AO1140" s="3" t="str" cm="1">
        <f t="array" ref="AO1140">_xlfn.IFS(HR_Analytics[[#This Row],[Years In Current Role]]&lt;=2,"0-2",HR_Analytics[[#This Row],[Years In Current Role]]&lt;=5,"2-5",HR_Analytics[[#This Row],[Years In Current Role]]&lt;=10,"5-10",HR_Analytics[[#This Row],[Years In Current Role]]&lt;=15,"10-15",HR_Analytics[[#This Row],[Years In Current Role]]&gt;15,"Above 15")</f>
        <v>5-10</v>
      </c>
      <c r="AP1140" s="3">
        <v>12</v>
      </c>
      <c r="AQ1140" s="14" t="str" cm="1">
        <f t="array" ref="AQ1140">_xlfn.IFS(HR_Analytics[[#This Row],[Years Since Last Promotion]]&lt;=2,"0-2",HR_Analytics[[#This Row],[Years Since Last Promotion]]&lt;=5,"2-5",HR_Analytics[[#This Row],[Years Since Last Promotion]]&lt;=10,"5-10",HR_Analytics[[#This Row],[Years Since Last Promotion]]&lt;=15,"10-15")</f>
        <v>10-15</v>
      </c>
      <c r="AR1140" s="14">
        <v>13</v>
      </c>
      <c r="AS1140" s="3" t="str" cm="1">
        <f t="array" ref="AS11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141" spans="1:45" x14ac:dyDescent="0.25">
      <c r="A1141" s="12">
        <v>32</v>
      </c>
      <c r="B1141" s="12" t="str" cm="1">
        <f t="array" ref="B1141">_xlfn.IFS(HR_Analytics[[#This Row],[Age]]&lt;=30,"Below 30",HR_Analytics[[#This Row],[Age]]&lt;=40,"30-40",HR_Analytics[[#This Row],[Age]]&lt;=60,"40-60")</f>
        <v>30-40</v>
      </c>
      <c r="C1141" s="9" t="s">
        <v>17</v>
      </c>
      <c r="D1141" s="9" t="s">
        <v>11</v>
      </c>
      <c r="E1141" s="9" t="s">
        <v>19</v>
      </c>
      <c r="F1141" s="3">
        <v>5</v>
      </c>
      <c r="G1141" s="3" t="str" cm="1">
        <f t="array" ref="G1141">_xlfn.IFS(HR_Analytics[[#This Row],[Distance From Home]]&lt;=5,"1-5",HR_Analytics[[#This Row],[Distance From Home]]&lt;=10,"5-10",HR_Analytics[[#This Row],[Distance From Home]]&lt;=15,"10-15",HR_Analytics[[#This Row],[Distance From Home]]&lt;=20,"15-20",HR_Analytics[[#This Row],[Distance From Home]]&gt;20,"Above 20")</f>
        <v>1-5</v>
      </c>
      <c r="H1141" s="3">
        <v>4</v>
      </c>
      <c r="I1141" s="9" t="str">
        <f>VLOOKUP(H1141,Mapping!$J$2:$K$6,2,0)</f>
        <v>Masters</v>
      </c>
      <c r="J1141" s="9" t="s">
        <v>23</v>
      </c>
      <c r="K1141" s="3">
        <v>1607</v>
      </c>
      <c r="L1141" s="3">
        <v>2</v>
      </c>
      <c r="M1141" s="9" t="str">
        <f>VLOOKUP(L1141,Mapping!$A$2:$B$5,2,0)</f>
        <v>Dissatisfied</v>
      </c>
      <c r="N1141" s="9" t="s">
        <v>14</v>
      </c>
      <c r="O1141" s="3">
        <v>4</v>
      </c>
      <c r="P1141" s="9" t="str">
        <f>VLOOKUP(O1141,Mapping!$A$9:$B$12,2,0)</f>
        <v>Very High</v>
      </c>
      <c r="Q1141" s="3">
        <v>1</v>
      </c>
      <c r="R1141" s="9" t="str">
        <f>VLOOKUP(Q1141,Mapping!$A$16:$B$20,2,0)</f>
        <v>Entry Level</v>
      </c>
      <c r="S1141" s="9" t="s">
        <v>21</v>
      </c>
      <c r="T1141" s="3">
        <v>4</v>
      </c>
      <c r="U1141" s="9" t="str">
        <f>VLOOKUP(T1141,Mapping!$E$9:$F$12,2,0)</f>
        <v>Satisfied</v>
      </c>
      <c r="V1141" s="9" t="s">
        <v>22</v>
      </c>
      <c r="W1141" s="5">
        <v>3312</v>
      </c>
      <c r="X1141" s="3">
        <v>3</v>
      </c>
      <c r="Y1141" s="9" t="s">
        <v>17</v>
      </c>
      <c r="Z1141" s="4">
        <v>17</v>
      </c>
      <c r="AA1141" s="24">
        <f>HR_Analytics[[#This Row],[Salary Hike]]/100</f>
        <v>0.17</v>
      </c>
      <c r="AB1141" s="3">
        <v>3</v>
      </c>
      <c r="AC1141" s="9" t="str">
        <f>VLOOKUP(AB1141,Mapping!$E$2:$F$3,2,0)</f>
        <v>Excellent</v>
      </c>
      <c r="AD1141" s="3">
        <v>4</v>
      </c>
      <c r="AE1141" s="9" t="str">
        <f>VLOOKUP(AD1141,Mapping!$E$16:$F$19,2,0)</f>
        <v>Satisfied</v>
      </c>
      <c r="AF1141" s="3">
        <v>2</v>
      </c>
      <c r="AG1141" s="3">
        <v>6</v>
      </c>
      <c r="AH1141" s="3" t="str" cm="1">
        <f t="array" ref="AH1141">_xlfn.IFS(HR_Analytics[[#This Row],[Total Working Years]]&lt;=2,"0-2",HR_Analytics[[#This Row],[Total Working Years]]&lt;=5,"2-5",HR_Analytics[[#This Row],[Total Working Years]]&lt;=10,"5-10",HR_Analytics[[#This Row],[Total Working Years]]&lt;=20,"10-20",HR_Analytics[[#This Row],[Total Working Years]]&lt;=40,"20-40")</f>
        <v>5-10</v>
      </c>
      <c r="AI1141" s="3">
        <v>3</v>
      </c>
      <c r="AJ1141" s="3">
        <v>3</v>
      </c>
      <c r="AK1141" s="9" t="str">
        <f>VLOOKUP(AJ1141,Mapping!$J$10:$K$13,2,0)</f>
        <v>Better</v>
      </c>
      <c r="AL1141" s="3">
        <v>3</v>
      </c>
      <c r="AM1141" s="3" t="str" cm="1">
        <f t="array" ref="AM1141">_xlfn.IFS(HR_Analytics[[#This Row],[Years At Company]]&lt;=2,"0-2",HR_Analytics[[#This Row],[Years At Company]]&lt;=5,"2-5",HR_Analytics[[#This Row],[Years At Company]]&lt;=10,"5-10",HR_Analytics[[#This Row],[Years At Company]]&lt;=20,"10-20",HR_Analytics[[#This Row],[Years At Company]]&lt;=40,"20-40")</f>
        <v>2-5</v>
      </c>
      <c r="AN1141" s="3">
        <v>2</v>
      </c>
      <c r="AO1141" s="3" t="str" cm="1">
        <f t="array" ref="AO1141">_xlfn.IFS(HR_Analytics[[#This Row],[Years In Current Role]]&lt;=2,"0-2",HR_Analytics[[#This Row],[Years In Current Role]]&lt;=5,"2-5",HR_Analytics[[#This Row],[Years In Current Role]]&lt;=10,"5-10",HR_Analytics[[#This Row],[Years In Current Role]]&lt;=15,"10-15",HR_Analytics[[#This Row],[Years In Current Role]]&gt;15,"Above 15")</f>
        <v>0-2</v>
      </c>
      <c r="AP1141" s="3">
        <v>0</v>
      </c>
      <c r="AQ1141" s="14" t="str" cm="1">
        <f t="array" ref="AQ1141">_xlfn.IFS(HR_Analytics[[#This Row],[Years Since Last Promotion]]&lt;=2,"0-2",HR_Analytics[[#This Row],[Years Since Last Promotion]]&lt;=5,"2-5",HR_Analytics[[#This Row],[Years Since Last Promotion]]&lt;=10,"5-10",HR_Analytics[[#This Row],[Years Since Last Promotion]]&lt;=15,"10-15")</f>
        <v>0-2</v>
      </c>
      <c r="AR1141" s="14">
        <v>2</v>
      </c>
      <c r="AS1141" s="3" t="str" cm="1">
        <f t="array" ref="AS11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42" spans="1:45" x14ac:dyDescent="0.25">
      <c r="A1142" s="12">
        <v>44</v>
      </c>
      <c r="B1142" s="12" t="str" cm="1">
        <f t="array" ref="B1142">_xlfn.IFS(HR_Analytics[[#This Row],[Age]]&lt;=30,"Below 30",HR_Analytics[[#This Row],[Age]]&lt;=40,"30-40",HR_Analytics[[#This Row],[Age]]&lt;=60,"40-60")</f>
        <v>40-60</v>
      </c>
      <c r="C1142" s="9" t="s">
        <v>17</v>
      </c>
      <c r="D1142" s="9" t="s">
        <v>11</v>
      </c>
      <c r="E1142" s="9" t="s">
        <v>19</v>
      </c>
      <c r="F1142" s="3">
        <v>7</v>
      </c>
      <c r="G1142" s="3" t="str" cm="1">
        <f t="array" ref="G1142">_xlfn.IFS(HR_Analytics[[#This Row],[Distance From Home]]&lt;=5,"1-5",HR_Analytics[[#This Row],[Distance From Home]]&lt;=10,"5-10",HR_Analytics[[#This Row],[Distance From Home]]&lt;=15,"10-15",HR_Analytics[[#This Row],[Distance From Home]]&lt;=20,"15-20",HR_Analytics[[#This Row],[Distance From Home]]&gt;20,"Above 20")</f>
        <v>5-10</v>
      </c>
      <c r="H1142" s="3">
        <v>3</v>
      </c>
      <c r="I1142" s="9" t="str">
        <f>VLOOKUP(H1142,Mapping!$J$2:$K$6,2,0)</f>
        <v>Bachelors</v>
      </c>
      <c r="J1142" s="9" t="s">
        <v>25</v>
      </c>
      <c r="K1142" s="3">
        <v>1608</v>
      </c>
      <c r="L1142" s="3">
        <v>2</v>
      </c>
      <c r="M1142" s="9" t="str">
        <f>VLOOKUP(L1142,Mapping!$A$2:$B$5,2,0)</f>
        <v>Dissatisfied</v>
      </c>
      <c r="N1142" s="9" t="s">
        <v>14</v>
      </c>
      <c r="O1142" s="3">
        <v>3</v>
      </c>
      <c r="P1142" s="9" t="str">
        <f>VLOOKUP(O1142,Mapping!$A$9:$B$12,2,0)</f>
        <v>High</v>
      </c>
      <c r="Q1142" s="3">
        <v>5</v>
      </c>
      <c r="R1142" s="9" t="str">
        <f>VLOOKUP(Q1142,Mapping!$A$16:$B$20,2,0)</f>
        <v>Executive</v>
      </c>
      <c r="S1142" s="9" t="s">
        <v>32</v>
      </c>
      <c r="T1142" s="3">
        <v>4</v>
      </c>
      <c r="U1142" s="9" t="str">
        <f>VLOOKUP(T1142,Mapping!$E$9:$F$12,2,0)</f>
        <v>Satisfied</v>
      </c>
      <c r="V1142" s="9" t="s">
        <v>26</v>
      </c>
      <c r="W1142" s="5">
        <v>19049</v>
      </c>
      <c r="X1142" s="3">
        <v>0</v>
      </c>
      <c r="Y1142" s="9" t="s">
        <v>10</v>
      </c>
      <c r="Z1142" s="4">
        <v>14</v>
      </c>
      <c r="AA1142" s="24">
        <f>HR_Analytics[[#This Row],[Salary Hike]]/100</f>
        <v>0.14000000000000001</v>
      </c>
      <c r="AB1142" s="3">
        <v>3</v>
      </c>
      <c r="AC1142" s="9" t="str">
        <f>VLOOKUP(AB1142,Mapping!$E$2:$F$3,2,0)</f>
        <v>Excellent</v>
      </c>
      <c r="AD1142" s="3">
        <v>4</v>
      </c>
      <c r="AE1142" s="9" t="str">
        <f>VLOOKUP(AD1142,Mapping!$E$16:$F$19,2,0)</f>
        <v>Satisfied</v>
      </c>
      <c r="AF1142" s="3">
        <v>1</v>
      </c>
      <c r="AG1142" s="3">
        <v>23</v>
      </c>
      <c r="AH1142" s="3" t="str" cm="1">
        <f t="array" ref="AH1142">_xlfn.IFS(HR_Analytics[[#This Row],[Total Working Years]]&lt;=2,"0-2",HR_Analytics[[#This Row],[Total Working Years]]&lt;=5,"2-5",HR_Analytics[[#This Row],[Total Working Years]]&lt;=10,"5-10",HR_Analytics[[#This Row],[Total Working Years]]&lt;=20,"10-20",HR_Analytics[[#This Row],[Total Working Years]]&lt;=40,"20-40")</f>
        <v>20-40</v>
      </c>
      <c r="AI1142" s="3">
        <v>4</v>
      </c>
      <c r="AJ1142" s="3">
        <v>2</v>
      </c>
      <c r="AK1142" s="9" t="str">
        <f>VLOOKUP(AJ1142,Mapping!$J$10:$K$13,2,0)</f>
        <v>Good</v>
      </c>
      <c r="AL1142" s="3">
        <v>22</v>
      </c>
      <c r="AM1142" s="3" t="str" cm="1">
        <f t="array" ref="AM1142">_xlfn.IFS(HR_Analytics[[#This Row],[Years At Company]]&lt;=2,"0-2",HR_Analytics[[#This Row],[Years At Company]]&lt;=5,"2-5",HR_Analytics[[#This Row],[Years At Company]]&lt;=10,"5-10",HR_Analytics[[#This Row],[Years At Company]]&lt;=20,"10-20",HR_Analytics[[#This Row],[Years At Company]]&lt;=40,"20-40")</f>
        <v>20-40</v>
      </c>
      <c r="AN1142" s="3">
        <v>7</v>
      </c>
      <c r="AO1142" s="3" t="str" cm="1">
        <f t="array" ref="AO1142">_xlfn.IFS(HR_Analytics[[#This Row],[Years In Current Role]]&lt;=2,"0-2",HR_Analytics[[#This Row],[Years In Current Role]]&lt;=5,"2-5",HR_Analytics[[#This Row],[Years In Current Role]]&lt;=10,"5-10",HR_Analytics[[#This Row],[Years In Current Role]]&lt;=15,"10-15",HR_Analytics[[#This Row],[Years In Current Role]]&gt;15,"Above 15")</f>
        <v>5-10</v>
      </c>
      <c r="AP1142" s="3">
        <v>1</v>
      </c>
      <c r="AQ1142" s="14" t="str" cm="1">
        <f t="array" ref="AQ1142">_xlfn.IFS(HR_Analytics[[#This Row],[Years Since Last Promotion]]&lt;=2,"0-2",HR_Analytics[[#This Row],[Years Since Last Promotion]]&lt;=5,"2-5",HR_Analytics[[#This Row],[Years Since Last Promotion]]&lt;=10,"5-10",HR_Analytics[[#This Row],[Years Since Last Promotion]]&lt;=15,"10-15")</f>
        <v>0-2</v>
      </c>
      <c r="AR1142" s="14">
        <v>10</v>
      </c>
      <c r="AS1142" s="3" t="str" cm="1">
        <f t="array" ref="AS11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43" spans="1:45" x14ac:dyDescent="0.25">
      <c r="A1143" s="12">
        <v>30</v>
      </c>
      <c r="B1143" s="12" t="str" cm="1">
        <f t="array" ref="B1143">_xlfn.IFS(HR_Analytics[[#This Row],[Age]]&lt;=30,"Below 30",HR_Analytics[[#This Row],[Age]]&lt;=40,"30-40",HR_Analytics[[#This Row],[Age]]&lt;=60,"40-60")</f>
        <v>Below 30</v>
      </c>
      <c r="C1143" s="9" t="s">
        <v>17</v>
      </c>
      <c r="D1143" s="9" t="s">
        <v>11</v>
      </c>
      <c r="E1143" s="9" t="s">
        <v>19</v>
      </c>
      <c r="F1143" s="3">
        <v>7</v>
      </c>
      <c r="G1143" s="3" t="str" cm="1">
        <f t="array" ref="G1143">_xlfn.IFS(HR_Analytics[[#This Row],[Distance From Home]]&lt;=5,"1-5",HR_Analytics[[#This Row],[Distance From Home]]&lt;=10,"5-10",HR_Analytics[[#This Row],[Distance From Home]]&lt;=15,"10-15",HR_Analytics[[#This Row],[Distance From Home]]&lt;=20,"15-20",HR_Analytics[[#This Row],[Distance From Home]]&gt;20,"Above 20")</f>
        <v>5-10</v>
      </c>
      <c r="H1143" s="3">
        <v>3</v>
      </c>
      <c r="I1143" s="9" t="str">
        <f>VLOOKUP(H1143,Mapping!$J$2:$K$6,2,0)</f>
        <v>Bachelors</v>
      </c>
      <c r="J1143" s="9" t="s">
        <v>25</v>
      </c>
      <c r="K1143" s="3">
        <v>1609</v>
      </c>
      <c r="L1143" s="3">
        <v>2</v>
      </c>
      <c r="M1143" s="9" t="str">
        <f>VLOOKUP(L1143,Mapping!$A$2:$B$5,2,0)</f>
        <v>Dissatisfied</v>
      </c>
      <c r="N1143" s="9" t="s">
        <v>20</v>
      </c>
      <c r="O1143" s="3">
        <v>2</v>
      </c>
      <c r="P1143" s="9" t="str">
        <f>VLOOKUP(O1143,Mapping!$A$9:$B$12,2,0)</f>
        <v>Medium</v>
      </c>
      <c r="Q1143" s="3">
        <v>1</v>
      </c>
      <c r="R1143" s="9" t="str">
        <f>VLOOKUP(Q1143,Mapping!$A$16:$B$20,2,0)</f>
        <v>Entry Level</v>
      </c>
      <c r="S1143" s="9" t="s">
        <v>21</v>
      </c>
      <c r="T1143" s="3">
        <v>2</v>
      </c>
      <c r="U1143" s="9" t="str">
        <f>VLOOKUP(T1143,Mapping!$E$9:$F$12,2,0)</f>
        <v>Dissatisfied</v>
      </c>
      <c r="V1143" s="9" t="s">
        <v>22</v>
      </c>
      <c r="W1143" s="5">
        <v>2141</v>
      </c>
      <c r="X1143" s="3">
        <v>1</v>
      </c>
      <c r="Y1143" s="9" t="s">
        <v>17</v>
      </c>
      <c r="Z1143" s="4">
        <v>12</v>
      </c>
      <c r="AA1143" s="24">
        <f>HR_Analytics[[#This Row],[Salary Hike]]/100</f>
        <v>0.12</v>
      </c>
      <c r="AB1143" s="3">
        <v>3</v>
      </c>
      <c r="AC1143" s="9" t="str">
        <f>VLOOKUP(AB1143,Mapping!$E$2:$F$3,2,0)</f>
        <v>Excellent</v>
      </c>
      <c r="AD1143" s="3">
        <v>2</v>
      </c>
      <c r="AE1143" s="9" t="str">
        <f>VLOOKUP(AD1143,Mapping!$E$16:$F$19,2,0)</f>
        <v>Dissatisfied</v>
      </c>
      <c r="AF1143" s="3">
        <v>1</v>
      </c>
      <c r="AG1143" s="3">
        <v>6</v>
      </c>
      <c r="AH1143" s="3" t="str" cm="1">
        <f t="array" ref="AH1143">_xlfn.IFS(HR_Analytics[[#This Row],[Total Working Years]]&lt;=2,"0-2",HR_Analytics[[#This Row],[Total Working Years]]&lt;=5,"2-5",HR_Analytics[[#This Row],[Total Working Years]]&lt;=10,"5-10",HR_Analytics[[#This Row],[Total Working Years]]&lt;=20,"10-20",HR_Analytics[[#This Row],[Total Working Years]]&lt;=40,"20-40")</f>
        <v>5-10</v>
      </c>
      <c r="AI1143" s="3">
        <v>3</v>
      </c>
      <c r="AJ1143" s="3">
        <v>2</v>
      </c>
      <c r="AK1143" s="9" t="str">
        <f>VLOOKUP(AJ1143,Mapping!$J$10:$K$13,2,0)</f>
        <v>Good</v>
      </c>
      <c r="AL1143" s="3">
        <v>6</v>
      </c>
      <c r="AM1143" s="3" t="str" cm="1">
        <f t="array" ref="AM1143">_xlfn.IFS(HR_Analytics[[#This Row],[Years At Company]]&lt;=2,"0-2",HR_Analytics[[#This Row],[Years At Company]]&lt;=5,"2-5",HR_Analytics[[#This Row],[Years At Company]]&lt;=10,"5-10",HR_Analytics[[#This Row],[Years At Company]]&lt;=20,"10-20",HR_Analytics[[#This Row],[Years At Company]]&lt;=40,"20-40")</f>
        <v>5-10</v>
      </c>
      <c r="AN1143" s="3">
        <v>4</v>
      </c>
      <c r="AO1143" s="3" t="str" cm="1">
        <f t="array" ref="AO1143">_xlfn.IFS(HR_Analytics[[#This Row],[Years In Current Role]]&lt;=2,"0-2",HR_Analytics[[#This Row],[Years In Current Role]]&lt;=5,"2-5",HR_Analytics[[#This Row],[Years In Current Role]]&lt;=10,"5-10",HR_Analytics[[#This Row],[Years In Current Role]]&lt;=15,"10-15",HR_Analytics[[#This Row],[Years In Current Role]]&gt;15,"Above 15")</f>
        <v>2-5</v>
      </c>
      <c r="AP1143" s="3">
        <v>1</v>
      </c>
      <c r="AQ1143" s="14" t="str" cm="1">
        <f t="array" ref="AQ1143">_xlfn.IFS(HR_Analytics[[#This Row],[Years Since Last Promotion]]&lt;=2,"0-2",HR_Analytics[[#This Row],[Years Since Last Promotion]]&lt;=5,"2-5",HR_Analytics[[#This Row],[Years Since Last Promotion]]&lt;=10,"5-10",HR_Analytics[[#This Row],[Years Since Last Promotion]]&lt;=15,"10-15")</f>
        <v>0-2</v>
      </c>
      <c r="AR1143" s="14">
        <v>1</v>
      </c>
      <c r="AS1143" s="3" t="str" cm="1">
        <f t="array" ref="AS11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44" spans="1:45" x14ac:dyDescent="0.25">
      <c r="A1144" s="12">
        <v>45</v>
      </c>
      <c r="B1144" s="12" t="str" cm="1">
        <f t="array" ref="B1144">_xlfn.IFS(HR_Analytics[[#This Row],[Age]]&lt;=30,"Below 30",HR_Analytics[[#This Row],[Age]]&lt;=40,"30-40",HR_Analytics[[#This Row],[Age]]&lt;=60,"40-60")</f>
        <v>40-60</v>
      </c>
      <c r="C1144" s="9" t="s">
        <v>17</v>
      </c>
      <c r="D1144" s="9" t="s">
        <v>11</v>
      </c>
      <c r="E1144" s="9" t="s">
        <v>19</v>
      </c>
      <c r="F1144" s="3">
        <v>5</v>
      </c>
      <c r="G1144" s="3" t="str" cm="1">
        <f t="array" ref="G1144">_xlfn.IFS(HR_Analytics[[#This Row],[Distance From Home]]&lt;=5,"1-5",HR_Analytics[[#This Row],[Distance From Home]]&lt;=10,"5-10",HR_Analytics[[#This Row],[Distance From Home]]&lt;=15,"10-15",HR_Analytics[[#This Row],[Distance From Home]]&lt;=20,"15-20",HR_Analytics[[#This Row],[Distance From Home]]&gt;20,"Above 20")</f>
        <v>1-5</v>
      </c>
      <c r="H1144" s="3">
        <v>5</v>
      </c>
      <c r="I1144" s="9" t="str">
        <f>VLOOKUP(H1144,Mapping!$J$2:$K$6,2,0)</f>
        <v>Doctor</v>
      </c>
      <c r="J1144" s="9" t="s">
        <v>25</v>
      </c>
      <c r="K1144" s="3">
        <v>1611</v>
      </c>
      <c r="L1144" s="3">
        <v>3</v>
      </c>
      <c r="M1144" s="9" t="str">
        <f>VLOOKUP(L1144,Mapping!$A$2:$B$5,2,0)</f>
        <v>Neutral</v>
      </c>
      <c r="N1144" s="9" t="s">
        <v>14</v>
      </c>
      <c r="O1144" s="3">
        <v>1</v>
      </c>
      <c r="P1144" s="9" t="str">
        <f>VLOOKUP(O1144,Mapping!$A$9:$B$12,2,0)</f>
        <v>Low</v>
      </c>
      <c r="Q1144" s="3">
        <v>2</v>
      </c>
      <c r="R1144" s="9" t="str">
        <f>VLOOKUP(Q1144,Mapping!$A$16:$B$20,2,0)</f>
        <v>Junior</v>
      </c>
      <c r="S1144" s="9" t="s">
        <v>24</v>
      </c>
      <c r="T1144" s="3">
        <v>1</v>
      </c>
      <c r="U1144" s="9" t="str">
        <f>VLOOKUP(T1144,Mapping!$E$9:$F$12,2,0)</f>
        <v>Very Dissatisfied</v>
      </c>
      <c r="V1144" s="9" t="s">
        <v>16</v>
      </c>
      <c r="W1144" s="5">
        <v>5769</v>
      </c>
      <c r="X1144" s="3">
        <v>1</v>
      </c>
      <c r="Y1144" s="9" t="s">
        <v>10</v>
      </c>
      <c r="Z1144" s="4">
        <v>14</v>
      </c>
      <c r="AA1144" s="24">
        <f>HR_Analytics[[#This Row],[Salary Hike]]/100</f>
        <v>0.14000000000000001</v>
      </c>
      <c r="AB1144" s="3">
        <v>3</v>
      </c>
      <c r="AC1144" s="9" t="str">
        <f>VLOOKUP(AB1144,Mapping!$E$2:$F$3,2,0)</f>
        <v>Excellent</v>
      </c>
      <c r="AD1144" s="3">
        <v>1</v>
      </c>
      <c r="AE1144" s="9" t="str">
        <f>VLOOKUP(AD1144,Mapping!$E$16:$F$19,2,0)</f>
        <v>Very Dissatisfied</v>
      </c>
      <c r="AF1144" s="3">
        <v>0</v>
      </c>
      <c r="AG1144" s="3">
        <v>10</v>
      </c>
      <c r="AH1144" s="3" t="str" cm="1">
        <f t="array" ref="AH1144">_xlfn.IFS(HR_Analytics[[#This Row],[Total Working Years]]&lt;=2,"0-2",HR_Analytics[[#This Row],[Total Working Years]]&lt;=5,"2-5",HR_Analytics[[#This Row],[Total Working Years]]&lt;=10,"5-10",HR_Analytics[[#This Row],[Total Working Years]]&lt;=20,"10-20",HR_Analytics[[#This Row],[Total Working Years]]&lt;=40,"20-40")</f>
        <v>5-10</v>
      </c>
      <c r="AI1144" s="3">
        <v>3</v>
      </c>
      <c r="AJ1144" s="3">
        <v>3</v>
      </c>
      <c r="AK1144" s="9" t="str">
        <f>VLOOKUP(AJ1144,Mapping!$J$10:$K$13,2,0)</f>
        <v>Better</v>
      </c>
      <c r="AL1144" s="3">
        <v>10</v>
      </c>
      <c r="AM1144" s="3" t="str" cm="1">
        <f t="array" ref="AM1144">_xlfn.IFS(HR_Analytics[[#This Row],[Years At Company]]&lt;=2,"0-2",HR_Analytics[[#This Row],[Years At Company]]&lt;=5,"2-5",HR_Analytics[[#This Row],[Years At Company]]&lt;=10,"5-10",HR_Analytics[[#This Row],[Years At Company]]&lt;=20,"10-20",HR_Analytics[[#This Row],[Years At Company]]&lt;=40,"20-40")</f>
        <v>5-10</v>
      </c>
      <c r="AN1144" s="3">
        <v>7</v>
      </c>
      <c r="AO1144" s="3" t="str" cm="1">
        <f t="array" ref="AO1144">_xlfn.IFS(HR_Analytics[[#This Row],[Years In Current Role]]&lt;=2,"0-2",HR_Analytics[[#This Row],[Years In Current Role]]&lt;=5,"2-5",HR_Analytics[[#This Row],[Years In Current Role]]&lt;=10,"5-10",HR_Analytics[[#This Row],[Years In Current Role]]&lt;=15,"10-15",HR_Analytics[[#This Row],[Years In Current Role]]&gt;15,"Above 15")</f>
        <v>5-10</v>
      </c>
      <c r="AP1144" s="3">
        <v>1</v>
      </c>
      <c r="AQ1144" s="14" t="str" cm="1">
        <f t="array" ref="AQ1144">_xlfn.IFS(HR_Analytics[[#This Row],[Years Since Last Promotion]]&lt;=2,"0-2",HR_Analytics[[#This Row],[Years Since Last Promotion]]&lt;=5,"2-5",HR_Analytics[[#This Row],[Years Since Last Promotion]]&lt;=10,"5-10",HR_Analytics[[#This Row],[Years Since Last Promotion]]&lt;=15,"10-15")</f>
        <v>0-2</v>
      </c>
      <c r="AR1144" s="14">
        <v>4</v>
      </c>
      <c r="AS1144" s="3" t="str" cm="1">
        <f t="array" ref="AS11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45" spans="1:45" x14ac:dyDescent="0.25">
      <c r="A1145" s="12">
        <v>45</v>
      </c>
      <c r="B1145" s="12" t="str" cm="1">
        <f t="array" ref="B1145">_xlfn.IFS(HR_Analytics[[#This Row],[Age]]&lt;=30,"Below 30",HR_Analytics[[#This Row],[Age]]&lt;=40,"30-40",HR_Analytics[[#This Row],[Age]]&lt;=60,"40-60")</f>
        <v>40-60</v>
      </c>
      <c r="C1145" s="9" t="s">
        <v>17</v>
      </c>
      <c r="D1145" s="9" t="s">
        <v>29</v>
      </c>
      <c r="E1145" s="9" t="s">
        <v>12</v>
      </c>
      <c r="F1145" s="3">
        <v>26</v>
      </c>
      <c r="G1145" s="3" t="str" cm="1">
        <f t="array" ref="G1145">_xlfn.IFS(HR_Analytics[[#This Row],[Distance From Home]]&lt;=5,"1-5",HR_Analytics[[#This Row],[Distance From Home]]&lt;=10,"5-10",HR_Analytics[[#This Row],[Distance From Home]]&lt;=15,"10-15",HR_Analytics[[#This Row],[Distance From Home]]&lt;=20,"15-20",HR_Analytics[[#This Row],[Distance From Home]]&gt;20,"Above 20")</f>
        <v>Above 20</v>
      </c>
      <c r="H1145" s="3">
        <v>3</v>
      </c>
      <c r="I1145" s="9" t="str">
        <f>VLOOKUP(H1145,Mapping!$J$2:$K$6,2,0)</f>
        <v>Bachelors</v>
      </c>
      <c r="J1145" s="9" t="s">
        <v>33</v>
      </c>
      <c r="K1145" s="3">
        <v>1612</v>
      </c>
      <c r="L1145" s="3">
        <v>1</v>
      </c>
      <c r="M1145" s="9" t="str">
        <f>VLOOKUP(L1145,Mapping!$A$2:$B$5,2,0)</f>
        <v>Very Dissatisfied</v>
      </c>
      <c r="N1145" s="9" t="s">
        <v>20</v>
      </c>
      <c r="O1145" s="3">
        <v>2</v>
      </c>
      <c r="P1145" s="9" t="str">
        <f>VLOOKUP(O1145,Mapping!$A$9:$B$12,2,0)</f>
        <v>Medium</v>
      </c>
      <c r="Q1145" s="3">
        <v>2</v>
      </c>
      <c r="R1145" s="9" t="str">
        <f>VLOOKUP(Q1145,Mapping!$A$16:$B$20,2,0)</f>
        <v>Junior</v>
      </c>
      <c r="S1145" s="9" t="s">
        <v>15</v>
      </c>
      <c r="T1145" s="3">
        <v>1</v>
      </c>
      <c r="U1145" s="9" t="str">
        <f>VLOOKUP(T1145,Mapping!$E$9:$F$12,2,0)</f>
        <v>Very Dissatisfied</v>
      </c>
      <c r="V1145" s="9" t="s">
        <v>22</v>
      </c>
      <c r="W1145" s="5">
        <v>4385</v>
      </c>
      <c r="X1145" s="3">
        <v>1</v>
      </c>
      <c r="Y1145" s="9" t="s">
        <v>17</v>
      </c>
      <c r="Z1145" s="4">
        <v>15</v>
      </c>
      <c r="AA1145" s="24">
        <f>HR_Analytics[[#This Row],[Salary Hike]]/100</f>
        <v>0.15</v>
      </c>
      <c r="AB1145" s="3">
        <v>3</v>
      </c>
      <c r="AC1145" s="9" t="str">
        <f>VLOOKUP(AB1145,Mapping!$E$2:$F$3,2,0)</f>
        <v>Excellent</v>
      </c>
      <c r="AD1145" s="3">
        <v>1</v>
      </c>
      <c r="AE1145" s="9" t="str">
        <f>VLOOKUP(AD1145,Mapping!$E$16:$F$19,2,0)</f>
        <v>Very Dissatisfied</v>
      </c>
      <c r="AF1145" s="3">
        <v>1</v>
      </c>
      <c r="AG1145" s="3">
        <v>10</v>
      </c>
      <c r="AH1145" s="3" t="str" cm="1">
        <f t="array" ref="AH1145">_xlfn.IFS(HR_Analytics[[#This Row],[Total Working Years]]&lt;=2,"0-2",HR_Analytics[[#This Row],[Total Working Years]]&lt;=5,"2-5",HR_Analytics[[#This Row],[Total Working Years]]&lt;=10,"5-10",HR_Analytics[[#This Row],[Total Working Years]]&lt;=20,"10-20",HR_Analytics[[#This Row],[Total Working Years]]&lt;=40,"20-40")</f>
        <v>5-10</v>
      </c>
      <c r="AI1145" s="3">
        <v>2</v>
      </c>
      <c r="AJ1145" s="3">
        <v>3</v>
      </c>
      <c r="AK1145" s="9" t="str">
        <f>VLOOKUP(AJ1145,Mapping!$J$10:$K$13,2,0)</f>
        <v>Better</v>
      </c>
      <c r="AL1145" s="3">
        <v>10</v>
      </c>
      <c r="AM1145" s="3" t="str" cm="1">
        <f t="array" ref="AM1145">_xlfn.IFS(HR_Analytics[[#This Row],[Years At Company]]&lt;=2,"0-2",HR_Analytics[[#This Row],[Years At Company]]&lt;=5,"2-5",HR_Analytics[[#This Row],[Years At Company]]&lt;=10,"5-10",HR_Analytics[[#This Row],[Years At Company]]&lt;=20,"10-20",HR_Analytics[[#This Row],[Years At Company]]&lt;=40,"20-40")</f>
        <v>5-10</v>
      </c>
      <c r="AN1145" s="3">
        <v>7</v>
      </c>
      <c r="AO1145" s="3" t="str" cm="1">
        <f t="array" ref="AO1145">_xlfn.IFS(HR_Analytics[[#This Row],[Years In Current Role]]&lt;=2,"0-2",HR_Analytics[[#This Row],[Years In Current Role]]&lt;=5,"2-5",HR_Analytics[[#This Row],[Years In Current Role]]&lt;=10,"5-10",HR_Analytics[[#This Row],[Years In Current Role]]&lt;=15,"10-15",HR_Analytics[[#This Row],[Years In Current Role]]&gt;15,"Above 15")</f>
        <v>5-10</v>
      </c>
      <c r="AP1145" s="3">
        <v>4</v>
      </c>
      <c r="AQ1145" s="14" t="str" cm="1">
        <f t="array" ref="AQ1145">_xlfn.IFS(HR_Analytics[[#This Row],[Years Since Last Promotion]]&lt;=2,"0-2",HR_Analytics[[#This Row],[Years Since Last Promotion]]&lt;=5,"2-5",HR_Analytics[[#This Row],[Years Since Last Promotion]]&lt;=10,"5-10",HR_Analytics[[#This Row],[Years Since Last Promotion]]&lt;=15,"10-15")</f>
        <v>2-5</v>
      </c>
      <c r="AR1145" s="14">
        <v>5</v>
      </c>
      <c r="AS1145" s="3" t="str" cm="1">
        <f t="array" ref="AS11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46" spans="1:45" x14ac:dyDescent="0.25">
      <c r="A1146" s="12">
        <v>31</v>
      </c>
      <c r="B1146" s="12" t="str" cm="1">
        <f t="array" ref="B1146">_xlfn.IFS(HR_Analytics[[#This Row],[Age]]&lt;=30,"Below 30",HR_Analytics[[#This Row],[Age]]&lt;=40,"30-40",HR_Analytics[[#This Row],[Age]]&lt;=60,"40-60")</f>
        <v>30-40</v>
      </c>
      <c r="C1146" s="9" t="s">
        <v>17</v>
      </c>
      <c r="D1146" s="9" t="s">
        <v>18</v>
      </c>
      <c r="E1146" s="9" t="s">
        <v>12</v>
      </c>
      <c r="F1146" s="3">
        <v>2</v>
      </c>
      <c r="G1146" s="3" t="str" cm="1">
        <f t="array" ref="G1146">_xlfn.IFS(HR_Analytics[[#This Row],[Distance From Home]]&lt;=5,"1-5",HR_Analytics[[#This Row],[Distance From Home]]&lt;=10,"5-10",HR_Analytics[[#This Row],[Distance From Home]]&lt;=15,"10-15",HR_Analytics[[#This Row],[Distance From Home]]&lt;=20,"15-20",HR_Analytics[[#This Row],[Distance From Home]]&gt;20,"Above 20")</f>
        <v>1-5</v>
      </c>
      <c r="H1146" s="3">
        <v>4</v>
      </c>
      <c r="I1146" s="9" t="str">
        <f>VLOOKUP(H1146,Mapping!$J$2:$K$6,2,0)</f>
        <v>Masters</v>
      </c>
      <c r="J1146" s="9" t="s">
        <v>23</v>
      </c>
      <c r="K1146" s="3">
        <v>1613</v>
      </c>
      <c r="L1146" s="3">
        <v>4</v>
      </c>
      <c r="M1146" s="9" t="str">
        <f>VLOOKUP(L1146,Mapping!$A$2:$B$5,2,0)</f>
        <v>Satisfied</v>
      </c>
      <c r="N1146" s="9" t="s">
        <v>20</v>
      </c>
      <c r="O1146" s="3">
        <v>3</v>
      </c>
      <c r="P1146" s="9" t="str">
        <f>VLOOKUP(O1146,Mapping!$A$9:$B$12,2,0)</f>
        <v>High</v>
      </c>
      <c r="Q1146" s="3">
        <v>2</v>
      </c>
      <c r="R1146" s="9" t="str">
        <f>VLOOKUP(Q1146,Mapping!$A$16:$B$20,2,0)</f>
        <v>Junior</v>
      </c>
      <c r="S1146" s="9" t="s">
        <v>15</v>
      </c>
      <c r="T1146" s="3">
        <v>1</v>
      </c>
      <c r="U1146" s="9" t="str">
        <f>VLOOKUP(T1146,Mapping!$E$9:$F$12,2,0)</f>
        <v>Very Dissatisfied</v>
      </c>
      <c r="V1146" s="9" t="s">
        <v>16</v>
      </c>
      <c r="W1146" s="5">
        <v>5332</v>
      </c>
      <c r="X1146" s="3">
        <v>7</v>
      </c>
      <c r="Y1146" s="9" t="s">
        <v>17</v>
      </c>
      <c r="Z1146" s="4">
        <v>13</v>
      </c>
      <c r="AA1146" s="24">
        <f>HR_Analytics[[#This Row],[Salary Hike]]/100</f>
        <v>0.13</v>
      </c>
      <c r="AB1146" s="3">
        <v>3</v>
      </c>
      <c r="AC1146" s="9" t="str">
        <f>VLOOKUP(AB1146,Mapping!$E$2:$F$3,2,0)</f>
        <v>Excellent</v>
      </c>
      <c r="AD1146" s="3">
        <v>4</v>
      </c>
      <c r="AE1146" s="9" t="str">
        <f>VLOOKUP(AD1146,Mapping!$E$16:$F$19,2,0)</f>
        <v>Satisfied</v>
      </c>
      <c r="AF1146" s="3">
        <v>0</v>
      </c>
      <c r="AG1146" s="3">
        <v>10</v>
      </c>
      <c r="AH1146" s="3" t="str" cm="1">
        <f t="array" ref="AH1146">_xlfn.IFS(HR_Analytics[[#This Row],[Total Working Years]]&lt;=2,"0-2",HR_Analytics[[#This Row],[Total Working Years]]&lt;=5,"2-5",HR_Analytics[[#This Row],[Total Working Years]]&lt;=10,"5-10",HR_Analytics[[#This Row],[Total Working Years]]&lt;=20,"10-20",HR_Analytics[[#This Row],[Total Working Years]]&lt;=40,"20-40")</f>
        <v>5-10</v>
      </c>
      <c r="AI1146" s="3">
        <v>3</v>
      </c>
      <c r="AJ1146" s="3">
        <v>3</v>
      </c>
      <c r="AK1146" s="9" t="str">
        <f>VLOOKUP(AJ1146,Mapping!$J$10:$K$13,2,0)</f>
        <v>Better</v>
      </c>
      <c r="AL1146" s="3">
        <v>5</v>
      </c>
      <c r="AM1146" s="3" t="str" cm="1">
        <f t="array" ref="AM1146">_xlfn.IFS(HR_Analytics[[#This Row],[Years At Company]]&lt;=2,"0-2",HR_Analytics[[#This Row],[Years At Company]]&lt;=5,"2-5",HR_Analytics[[#This Row],[Years At Company]]&lt;=10,"5-10",HR_Analytics[[#This Row],[Years At Company]]&lt;=20,"10-20",HR_Analytics[[#This Row],[Years At Company]]&lt;=40,"20-40")</f>
        <v>2-5</v>
      </c>
      <c r="AN1146" s="3">
        <v>2</v>
      </c>
      <c r="AO1146" s="3" t="str" cm="1">
        <f t="array" ref="AO1146">_xlfn.IFS(HR_Analytics[[#This Row],[Years In Current Role]]&lt;=2,"0-2",HR_Analytics[[#This Row],[Years In Current Role]]&lt;=5,"2-5",HR_Analytics[[#This Row],[Years In Current Role]]&lt;=10,"5-10",HR_Analytics[[#This Row],[Years In Current Role]]&lt;=15,"10-15",HR_Analytics[[#This Row],[Years In Current Role]]&gt;15,"Above 15")</f>
        <v>0-2</v>
      </c>
      <c r="AP1146" s="3">
        <v>0</v>
      </c>
      <c r="AQ1146" s="14" t="str" cm="1">
        <f t="array" ref="AQ1146">_xlfn.IFS(HR_Analytics[[#This Row],[Years Since Last Promotion]]&lt;=2,"0-2",HR_Analytics[[#This Row],[Years Since Last Promotion]]&lt;=5,"2-5",HR_Analytics[[#This Row],[Years Since Last Promotion]]&lt;=10,"5-10",HR_Analytics[[#This Row],[Years Since Last Promotion]]&lt;=15,"10-15")</f>
        <v>0-2</v>
      </c>
      <c r="AR1146" s="14">
        <v>3</v>
      </c>
      <c r="AS1146" s="3" t="str" cm="1">
        <f t="array" ref="AS11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47" spans="1:45" x14ac:dyDescent="0.25">
      <c r="A1147" s="12">
        <v>36</v>
      </c>
      <c r="B1147" s="12" t="str" cm="1">
        <f t="array" ref="B1147">_xlfn.IFS(HR_Analytics[[#This Row],[Age]]&lt;=30,"Below 30",HR_Analytics[[#This Row],[Age]]&lt;=40,"30-40",HR_Analytics[[#This Row],[Age]]&lt;=60,"40-60")</f>
        <v>30-40</v>
      </c>
      <c r="C1147" s="9" t="s">
        <v>17</v>
      </c>
      <c r="D1147" s="9" t="s">
        <v>11</v>
      </c>
      <c r="E1147" s="9" t="s">
        <v>19</v>
      </c>
      <c r="F1147" s="3">
        <v>12</v>
      </c>
      <c r="G1147" s="3" t="str" cm="1">
        <f t="array" ref="G1147">_xlfn.IFS(HR_Analytics[[#This Row],[Distance From Home]]&lt;=5,"1-5",HR_Analytics[[#This Row],[Distance From Home]]&lt;=10,"5-10",HR_Analytics[[#This Row],[Distance From Home]]&lt;=15,"10-15",HR_Analytics[[#This Row],[Distance From Home]]&lt;=20,"15-20",HR_Analytics[[#This Row],[Distance From Home]]&gt;20,"Above 20")</f>
        <v>10-15</v>
      </c>
      <c r="H1147" s="3">
        <v>4</v>
      </c>
      <c r="I1147" s="9" t="str">
        <f>VLOOKUP(H1147,Mapping!$J$2:$K$6,2,0)</f>
        <v>Masters</v>
      </c>
      <c r="J1147" s="9" t="s">
        <v>13</v>
      </c>
      <c r="K1147" s="3">
        <v>1614</v>
      </c>
      <c r="L1147" s="3">
        <v>3</v>
      </c>
      <c r="M1147" s="9" t="str">
        <f>VLOOKUP(L1147,Mapping!$A$2:$B$5,2,0)</f>
        <v>Neutral</v>
      </c>
      <c r="N1147" s="9" t="s">
        <v>14</v>
      </c>
      <c r="O1147" s="3">
        <v>3</v>
      </c>
      <c r="P1147" s="9" t="str">
        <f>VLOOKUP(O1147,Mapping!$A$9:$B$12,2,0)</f>
        <v>High</v>
      </c>
      <c r="Q1147" s="3">
        <v>2</v>
      </c>
      <c r="R1147" s="9" t="str">
        <f>VLOOKUP(Q1147,Mapping!$A$16:$B$20,2,0)</f>
        <v>Junior</v>
      </c>
      <c r="S1147" s="9" t="s">
        <v>27</v>
      </c>
      <c r="T1147" s="3">
        <v>3</v>
      </c>
      <c r="U1147" s="9" t="str">
        <f>VLOOKUP(T1147,Mapping!$E$9:$F$12,2,0)</f>
        <v>Neutral</v>
      </c>
      <c r="V1147" s="9" t="s">
        <v>22</v>
      </c>
      <c r="W1147" s="5">
        <v>4663</v>
      </c>
      <c r="X1147" s="3">
        <v>9</v>
      </c>
      <c r="Y1147" s="9" t="s">
        <v>10</v>
      </c>
      <c r="Z1147" s="4">
        <v>12</v>
      </c>
      <c r="AA1147" s="24">
        <f>HR_Analytics[[#This Row],[Salary Hike]]/100</f>
        <v>0.12</v>
      </c>
      <c r="AB1147" s="3">
        <v>3</v>
      </c>
      <c r="AC1147" s="9" t="str">
        <f>VLOOKUP(AB1147,Mapping!$E$2:$F$3,2,0)</f>
        <v>Excellent</v>
      </c>
      <c r="AD1147" s="3">
        <v>2</v>
      </c>
      <c r="AE1147" s="9" t="str">
        <f>VLOOKUP(AD1147,Mapping!$E$16:$F$19,2,0)</f>
        <v>Dissatisfied</v>
      </c>
      <c r="AF1147" s="3">
        <v>2</v>
      </c>
      <c r="AG1147" s="3">
        <v>7</v>
      </c>
      <c r="AH1147" s="3" t="str" cm="1">
        <f t="array" ref="AH1147">_xlfn.IFS(HR_Analytics[[#This Row],[Total Working Years]]&lt;=2,"0-2",HR_Analytics[[#This Row],[Total Working Years]]&lt;=5,"2-5",HR_Analytics[[#This Row],[Total Working Years]]&lt;=10,"5-10",HR_Analytics[[#This Row],[Total Working Years]]&lt;=20,"10-20",HR_Analytics[[#This Row],[Total Working Years]]&lt;=40,"20-40")</f>
        <v>5-10</v>
      </c>
      <c r="AI1147" s="3">
        <v>2</v>
      </c>
      <c r="AJ1147" s="3">
        <v>3</v>
      </c>
      <c r="AK1147" s="9" t="str">
        <f>VLOOKUP(AJ1147,Mapping!$J$10:$K$13,2,0)</f>
        <v>Better</v>
      </c>
      <c r="AL1147" s="3">
        <v>3</v>
      </c>
      <c r="AM1147" s="3" t="str" cm="1">
        <f t="array" ref="AM1147">_xlfn.IFS(HR_Analytics[[#This Row],[Years At Company]]&lt;=2,"0-2",HR_Analytics[[#This Row],[Years At Company]]&lt;=5,"2-5",HR_Analytics[[#This Row],[Years At Company]]&lt;=10,"5-10",HR_Analytics[[#This Row],[Years At Company]]&lt;=20,"10-20",HR_Analytics[[#This Row],[Years At Company]]&lt;=40,"20-40")</f>
        <v>2-5</v>
      </c>
      <c r="AN1147" s="3">
        <v>2</v>
      </c>
      <c r="AO1147" s="3" t="str" cm="1">
        <f t="array" ref="AO1147">_xlfn.IFS(HR_Analytics[[#This Row],[Years In Current Role]]&lt;=2,"0-2",HR_Analytics[[#This Row],[Years In Current Role]]&lt;=5,"2-5",HR_Analytics[[#This Row],[Years In Current Role]]&lt;=10,"5-10",HR_Analytics[[#This Row],[Years In Current Role]]&lt;=15,"10-15",HR_Analytics[[#This Row],[Years In Current Role]]&gt;15,"Above 15")</f>
        <v>0-2</v>
      </c>
      <c r="AP1147" s="3">
        <v>1</v>
      </c>
      <c r="AQ1147" s="14" t="str" cm="1">
        <f t="array" ref="AQ1147">_xlfn.IFS(HR_Analytics[[#This Row],[Years Since Last Promotion]]&lt;=2,"0-2",HR_Analytics[[#This Row],[Years Since Last Promotion]]&lt;=5,"2-5",HR_Analytics[[#This Row],[Years Since Last Promotion]]&lt;=10,"5-10",HR_Analytics[[#This Row],[Years Since Last Promotion]]&lt;=15,"10-15")</f>
        <v>0-2</v>
      </c>
      <c r="AR1147" s="14">
        <v>1</v>
      </c>
      <c r="AS1147" s="3" t="str" cm="1">
        <f t="array" ref="AS11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48" spans="1:45" x14ac:dyDescent="0.25">
      <c r="A1148" s="12">
        <v>34</v>
      </c>
      <c r="B1148" s="12" t="str" cm="1">
        <f t="array" ref="B1148">_xlfn.IFS(HR_Analytics[[#This Row],[Age]]&lt;=30,"Below 30",HR_Analytics[[#This Row],[Age]]&lt;=40,"30-40",HR_Analytics[[#This Row],[Age]]&lt;=60,"40-60")</f>
        <v>30-40</v>
      </c>
      <c r="C1148" s="9" t="s">
        <v>17</v>
      </c>
      <c r="D1148" s="9" t="s">
        <v>18</v>
      </c>
      <c r="E1148" s="9" t="s">
        <v>19</v>
      </c>
      <c r="F1148" s="3">
        <v>10</v>
      </c>
      <c r="G1148" s="3" t="str" cm="1">
        <f t="array" ref="G1148">_xlfn.IFS(HR_Analytics[[#This Row],[Distance From Home]]&lt;=5,"1-5",HR_Analytics[[#This Row],[Distance From Home]]&lt;=10,"5-10",HR_Analytics[[#This Row],[Distance From Home]]&lt;=15,"10-15",HR_Analytics[[#This Row],[Distance From Home]]&lt;=20,"15-20",HR_Analytics[[#This Row],[Distance From Home]]&gt;20,"Above 20")</f>
        <v>5-10</v>
      </c>
      <c r="H1148" s="3">
        <v>4</v>
      </c>
      <c r="I1148" s="9" t="str">
        <f>VLOOKUP(H1148,Mapping!$J$2:$K$6,2,0)</f>
        <v>Masters</v>
      </c>
      <c r="J1148" s="9" t="s">
        <v>13</v>
      </c>
      <c r="K1148" s="3">
        <v>1615</v>
      </c>
      <c r="L1148" s="3">
        <v>3</v>
      </c>
      <c r="M1148" s="9" t="str">
        <f>VLOOKUP(L1148,Mapping!$A$2:$B$5,2,0)</f>
        <v>Neutral</v>
      </c>
      <c r="N1148" s="9" t="s">
        <v>20</v>
      </c>
      <c r="O1148" s="3">
        <v>4</v>
      </c>
      <c r="P1148" s="9" t="str">
        <f>VLOOKUP(O1148,Mapping!$A$9:$B$12,2,0)</f>
        <v>Very High</v>
      </c>
      <c r="Q1148" s="3">
        <v>2</v>
      </c>
      <c r="R1148" s="9" t="str">
        <f>VLOOKUP(Q1148,Mapping!$A$16:$B$20,2,0)</f>
        <v>Junior</v>
      </c>
      <c r="S1148" s="9" t="s">
        <v>27</v>
      </c>
      <c r="T1148" s="3">
        <v>4</v>
      </c>
      <c r="U1148" s="9" t="str">
        <f>VLOOKUP(T1148,Mapping!$E$9:$F$12,2,0)</f>
        <v>Satisfied</v>
      </c>
      <c r="V1148" s="9" t="s">
        <v>26</v>
      </c>
      <c r="W1148" s="5">
        <v>4724</v>
      </c>
      <c r="X1148" s="3">
        <v>1</v>
      </c>
      <c r="Y1148" s="9" t="s">
        <v>17</v>
      </c>
      <c r="Z1148" s="4">
        <v>13</v>
      </c>
      <c r="AA1148" s="24">
        <f>HR_Analytics[[#This Row],[Salary Hike]]/100</f>
        <v>0.13</v>
      </c>
      <c r="AB1148" s="3">
        <v>3</v>
      </c>
      <c r="AC1148" s="9" t="str">
        <f>VLOOKUP(AB1148,Mapping!$E$2:$F$3,2,0)</f>
        <v>Excellent</v>
      </c>
      <c r="AD1148" s="3">
        <v>1</v>
      </c>
      <c r="AE1148" s="9" t="str">
        <f>VLOOKUP(AD1148,Mapping!$E$16:$F$19,2,0)</f>
        <v>Very Dissatisfied</v>
      </c>
      <c r="AF1148" s="3">
        <v>1</v>
      </c>
      <c r="AG1148" s="3">
        <v>9</v>
      </c>
      <c r="AH1148" s="3" t="str" cm="1">
        <f t="array" ref="AH1148">_xlfn.IFS(HR_Analytics[[#This Row],[Total Working Years]]&lt;=2,"0-2",HR_Analytics[[#This Row],[Total Working Years]]&lt;=5,"2-5",HR_Analytics[[#This Row],[Total Working Years]]&lt;=10,"5-10",HR_Analytics[[#This Row],[Total Working Years]]&lt;=20,"10-20",HR_Analytics[[#This Row],[Total Working Years]]&lt;=40,"20-40")</f>
        <v>5-10</v>
      </c>
      <c r="AI1148" s="3">
        <v>3</v>
      </c>
      <c r="AJ1148" s="3">
        <v>3</v>
      </c>
      <c r="AK1148" s="9" t="str">
        <f>VLOOKUP(AJ1148,Mapping!$J$10:$K$13,2,0)</f>
        <v>Better</v>
      </c>
      <c r="AL1148" s="3">
        <v>9</v>
      </c>
      <c r="AM1148" s="3" t="str" cm="1">
        <f t="array" ref="AM1148">_xlfn.IFS(HR_Analytics[[#This Row],[Years At Company]]&lt;=2,"0-2",HR_Analytics[[#This Row],[Years At Company]]&lt;=5,"2-5",HR_Analytics[[#This Row],[Years At Company]]&lt;=10,"5-10",HR_Analytics[[#This Row],[Years At Company]]&lt;=20,"10-20",HR_Analytics[[#This Row],[Years At Company]]&lt;=40,"20-40")</f>
        <v>5-10</v>
      </c>
      <c r="AN1148" s="3">
        <v>7</v>
      </c>
      <c r="AO1148" s="3" t="str" cm="1">
        <f t="array" ref="AO1148">_xlfn.IFS(HR_Analytics[[#This Row],[Years In Current Role]]&lt;=2,"0-2",HR_Analytics[[#This Row],[Years In Current Role]]&lt;=5,"2-5",HR_Analytics[[#This Row],[Years In Current Role]]&lt;=10,"5-10",HR_Analytics[[#This Row],[Years In Current Role]]&lt;=15,"10-15",HR_Analytics[[#This Row],[Years In Current Role]]&gt;15,"Above 15")</f>
        <v>5-10</v>
      </c>
      <c r="AP1148" s="3">
        <v>7</v>
      </c>
      <c r="AQ1148" s="14" t="str" cm="1">
        <f t="array" ref="AQ1148">_xlfn.IFS(HR_Analytics[[#This Row],[Years Since Last Promotion]]&lt;=2,"0-2",HR_Analytics[[#This Row],[Years Since Last Promotion]]&lt;=5,"2-5",HR_Analytics[[#This Row],[Years Since Last Promotion]]&lt;=10,"5-10",HR_Analytics[[#This Row],[Years Since Last Promotion]]&lt;=15,"10-15")</f>
        <v>5-10</v>
      </c>
      <c r="AR1148" s="14">
        <v>2</v>
      </c>
      <c r="AS1148" s="3" t="str" cm="1">
        <f t="array" ref="AS11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49" spans="1:45" x14ac:dyDescent="0.25">
      <c r="A1149" s="12">
        <v>49</v>
      </c>
      <c r="B1149" s="12" t="str" cm="1">
        <f t="array" ref="B1149">_xlfn.IFS(HR_Analytics[[#This Row],[Age]]&lt;=30,"Below 30",HR_Analytics[[#This Row],[Age]]&lt;=40,"30-40",HR_Analytics[[#This Row],[Age]]&lt;=60,"40-60")</f>
        <v>40-60</v>
      </c>
      <c r="C1149" s="9" t="s">
        <v>17</v>
      </c>
      <c r="D1149" s="9" t="s">
        <v>11</v>
      </c>
      <c r="E1149" s="9" t="s">
        <v>19</v>
      </c>
      <c r="F1149" s="3">
        <v>25</v>
      </c>
      <c r="G1149" s="3" t="str" cm="1">
        <f t="array" ref="G1149">_xlfn.IFS(HR_Analytics[[#This Row],[Distance From Home]]&lt;=5,"1-5",HR_Analytics[[#This Row],[Distance From Home]]&lt;=10,"5-10",HR_Analytics[[#This Row],[Distance From Home]]&lt;=15,"10-15",HR_Analytics[[#This Row],[Distance From Home]]&lt;=20,"15-20",HR_Analytics[[#This Row],[Distance From Home]]&gt;20,"Above 20")</f>
        <v>Above 20</v>
      </c>
      <c r="H1149" s="3">
        <v>4</v>
      </c>
      <c r="I1149" s="9" t="str">
        <f>VLOOKUP(H1149,Mapping!$J$2:$K$6,2,0)</f>
        <v>Masters</v>
      </c>
      <c r="J1149" s="9" t="s">
        <v>13</v>
      </c>
      <c r="K1149" s="3">
        <v>1617</v>
      </c>
      <c r="L1149" s="3">
        <v>3</v>
      </c>
      <c r="M1149" s="9" t="str">
        <f>VLOOKUP(L1149,Mapping!$A$2:$B$5,2,0)</f>
        <v>Neutral</v>
      </c>
      <c r="N1149" s="9" t="s">
        <v>14</v>
      </c>
      <c r="O1149" s="3">
        <v>3</v>
      </c>
      <c r="P1149" s="9" t="str">
        <f>VLOOKUP(O1149,Mapping!$A$9:$B$12,2,0)</f>
        <v>High</v>
      </c>
      <c r="Q1149" s="3">
        <v>1</v>
      </c>
      <c r="R1149" s="9" t="str">
        <f>VLOOKUP(Q1149,Mapping!$A$16:$B$20,2,0)</f>
        <v>Entry Level</v>
      </c>
      <c r="S1149" s="9" t="s">
        <v>24</v>
      </c>
      <c r="T1149" s="3">
        <v>1</v>
      </c>
      <c r="U1149" s="9" t="str">
        <f>VLOOKUP(T1149,Mapping!$E$9:$F$12,2,0)</f>
        <v>Very Dissatisfied</v>
      </c>
      <c r="V1149" s="9" t="s">
        <v>22</v>
      </c>
      <c r="W1149" s="5">
        <v>3211</v>
      </c>
      <c r="X1149" s="3">
        <v>1</v>
      </c>
      <c r="Y1149" s="9" t="s">
        <v>17</v>
      </c>
      <c r="Z1149" s="4">
        <v>14</v>
      </c>
      <c r="AA1149" s="24">
        <f>HR_Analytics[[#This Row],[Salary Hike]]/100</f>
        <v>0.14000000000000001</v>
      </c>
      <c r="AB1149" s="3">
        <v>3</v>
      </c>
      <c r="AC1149" s="9" t="str">
        <f>VLOOKUP(AB1149,Mapping!$E$2:$F$3,2,0)</f>
        <v>Excellent</v>
      </c>
      <c r="AD1149" s="3">
        <v>4</v>
      </c>
      <c r="AE1149" s="9" t="str">
        <f>VLOOKUP(AD1149,Mapping!$E$16:$F$19,2,0)</f>
        <v>Satisfied</v>
      </c>
      <c r="AF1149" s="3">
        <v>1</v>
      </c>
      <c r="AG1149" s="3">
        <v>10</v>
      </c>
      <c r="AH1149" s="3" t="str" cm="1">
        <f t="array" ref="AH1149">_xlfn.IFS(HR_Analytics[[#This Row],[Total Working Years]]&lt;=2,"0-2",HR_Analytics[[#This Row],[Total Working Years]]&lt;=5,"2-5",HR_Analytics[[#This Row],[Total Working Years]]&lt;=10,"5-10",HR_Analytics[[#This Row],[Total Working Years]]&lt;=20,"10-20",HR_Analytics[[#This Row],[Total Working Years]]&lt;=40,"20-40")</f>
        <v>5-10</v>
      </c>
      <c r="AI1149" s="3">
        <v>3</v>
      </c>
      <c r="AJ1149" s="3">
        <v>2</v>
      </c>
      <c r="AK1149" s="9" t="str">
        <f>VLOOKUP(AJ1149,Mapping!$J$10:$K$13,2,0)</f>
        <v>Good</v>
      </c>
      <c r="AL1149" s="3">
        <v>9</v>
      </c>
      <c r="AM1149" s="3" t="str" cm="1">
        <f t="array" ref="AM1149">_xlfn.IFS(HR_Analytics[[#This Row],[Years At Company]]&lt;=2,"0-2",HR_Analytics[[#This Row],[Years At Company]]&lt;=5,"2-5",HR_Analytics[[#This Row],[Years At Company]]&lt;=10,"5-10",HR_Analytics[[#This Row],[Years At Company]]&lt;=20,"10-20",HR_Analytics[[#This Row],[Years At Company]]&lt;=40,"20-40")</f>
        <v>5-10</v>
      </c>
      <c r="AN1149" s="3">
        <v>6</v>
      </c>
      <c r="AO1149" s="3" t="str" cm="1">
        <f t="array" ref="AO1149">_xlfn.IFS(HR_Analytics[[#This Row],[Years In Current Role]]&lt;=2,"0-2",HR_Analytics[[#This Row],[Years In Current Role]]&lt;=5,"2-5",HR_Analytics[[#This Row],[Years In Current Role]]&lt;=10,"5-10",HR_Analytics[[#This Row],[Years In Current Role]]&lt;=15,"10-15",HR_Analytics[[#This Row],[Years In Current Role]]&gt;15,"Above 15")</f>
        <v>5-10</v>
      </c>
      <c r="AP1149" s="3">
        <v>1</v>
      </c>
      <c r="AQ1149" s="14" t="str" cm="1">
        <f t="array" ref="AQ1149">_xlfn.IFS(HR_Analytics[[#This Row],[Years Since Last Promotion]]&lt;=2,"0-2",HR_Analytics[[#This Row],[Years Since Last Promotion]]&lt;=5,"2-5",HR_Analytics[[#This Row],[Years Since Last Promotion]]&lt;=10,"5-10",HR_Analytics[[#This Row],[Years Since Last Promotion]]&lt;=15,"10-15")</f>
        <v>0-2</v>
      </c>
      <c r="AR1149" s="14">
        <v>4</v>
      </c>
      <c r="AS1149" s="3" t="str" cm="1">
        <f t="array" ref="AS11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50" spans="1:45" x14ac:dyDescent="0.25">
      <c r="A1150" s="12">
        <v>39</v>
      </c>
      <c r="B1150" s="12" t="str" cm="1">
        <f t="array" ref="B1150">_xlfn.IFS(HR_Analytics[[#This Row],[Age]]&lt;=30,"Below 30",HR_Analytics[[#This Row],[Age]]&lt;=40,"30-40",HR_Analytics[[#This Row],[Age]]&lt;=60,"40-60")</f>
        <v>30-40</v>
      </c>
      <c r="C1150" s="9" t="s">
        <v>17</v>
      </c>
      <c r="D1150" s="9" t="s">
        <v>11</v>
      </c>
      <c r="E1150" s="9" t="s">
        <v>19</v>
      </c>
      <c r="F1150" s="3">
        <v>10</v>
      </c>
      <c r="G1150" s="3" t="str" cm="1">
        <f t="array" ref="G1150">_xlfn.IFS(HR_Analytics[[#This Row],[Distance From Home]]&lt;=5,"1-5",HR_Analytics[[#This Row],[Distance From Home]]&lt;=10,"5-10",HR_Analytics[[#This Row],[Distance From Home]]&lt;=15,"10-15",HR_Analytics[[#This Row],[Distance From Home]]&lt;=20,"15-20",HR_Analytics[[#This Row],[Distance From Home]]&gt;20,"Above 20")</f>
        <v>5-10</v>
      </c>
      <c r="H1150" s="3">
        <v>5</v>
      </c>
      <c r="I1150" s="9" t="str">
        <f>VLOOKUP(H1150,Mapping!$J$2:$K$6,2,0)</f>
        <v>Doctor</v>
      </c>
      <c r="J1150" s="9" t="s">
        <v>25</v>
      </c>
      <c r="K1150" s="3">
        <v>1618</v>
      </c>
      <c r="L1150" s="3">
        <v>2</v>
      </c>
      <c r="M1150" s="9" t="str">
        <f>VLOOKUP(L1150,Mapping!$A$2:$B$5,2,0)</f>
        <v>Dissatisfied</v>
      </c>
      <c r="N1150" s="9" t="s">
        <v>20</v>
      </c>
      <c r="O1150" s="3">
        <v>3</v>
      </c>
      <c r="P1150" s="9" t="str">
        <f>VLOOKUP(O1150,Mapping!$A$9:$B$12,2,0)</f>
        <v>High</v>
      </c>
      <c r="Q1150" s="3">
        <v>2</v>
      </c>
      <c r="R1150" s="9" t="str">
        <f>VLOOKUP(Q1150,Mapping!$A$16:$B$20,2,0)</f>
        <v>Junior</v>
      </c>
      <c r="S1150" s="9" t="s">
        <v>27</v>
      </c>
      <c r="T1150" s="3">
        <v>1</v>
      </c>
      <c r="U1150" s="9" t="str">
        <f>VLOOKUP(T1150,Mapping!$E$9:$F$12,2,0)</f>
        <v>Very Dissatisfied</v>
      </c>
      <c r="V1150" s="9" t="s">
        <v>22</v>
      </c>
      <c r="W1150" s="5">
        <v>5377</v>
      </c>
      <c r="X1150" s="3">
        <v>2</v>
      </c>
      <c r="Y1150" s="9" t="s">
        <v>17</v>
      </c>
      <c r="Z1150" s="4">
        <v>13</v>
      </c>
      <c r="AA1150" s="24">
        <f>HR_Analytics[[#This Row],[Salary Hike]]/100</f>
        <v>0.13</v>
      </c>
      <c r="AB1150" s="3">
        <v>3</v>
      </c>
      <c r="AC1150" s="9" t="str">
        <f>VLOOKUP(AB1150,Mapping!$E$2:$F$3,2,0)</f>
        <v>Excellent</v>
      </c>
      <c r="AD1150" s="3">
        <v>4</v>
      </c>
      <c r="AE1150" s="9" t="str">
        <f>VLOOKUP(AD1150,Mapping!$E$16:$F$19,2,0)</f>
        <v>Satisfied</v>
      </c>
      <c r="AF1150" s="3">
        <v>3</v>
      </c>
      <c r="AG1150" s="3">
        <v>10</v>
      </c>
      <c r="AH1150" s="3" t="str" cm="1">
        <f t="array" ref="AH1150">_xlfn.IFS(HR_Analytics[[#This Row],[Total Working Years]]&lt;=2,"0-2",HR_Analytics[[#This Row],[Total Working Years]]&lt;=5,"2-5",HR_Analytics[[#This Row],[Total Working Years]]&lt;=10,"5-10",HR_Analytics[[#This Row],[Total Working Years]]&lt;=20,"10-20",HR_Analytics[[#This Row],[Total Working Years]]&lt;=40,"20-40")</f>
        <v>5-10</v>
      </c>
      <c r="AI1150" s="3">
        <v>3</v>
      </c>
      <c r="AJ1150" s="3">
        <v>3</v>
      </c>
      <c r="AK1150" s="9" t="str">
        <f>VLOOKUP(AJ1150,Mapping!$J$10:$K$13,2,0)</f>
        <v>Better</v>
      </c>
      <c r="AL1150" s="3">
        <v>7</v>
      </c>
      <c r="AM1150" s="3" t="str" cm="1">
        <f t="array" ref="AM1150">_xlfn.IFS(HR_Analytics[[#This Row],[Years At Company]]&lt;=2,"0-2",HR_Analytics[[#This Row],[Years At Company]]&lt;=5,"2-5",HR_Analytics[[#This Row],[Years At Company]]&lt;=10,"5-10",HR_Analytics[[#This Row],[Years At Company]]&lt;=20,"10-20",HR_Analytics[[#This Row],[Years At Company]]&lt;=40,"20-40")</f>
        <v>5-10</v>
      </c>
      <c r="AN1150" s="3">
        <v>7</v>
      </c>
      <c r="AO1150" s="3" t="str" cm="1">
        <f t="array" ref="AO1150">_xlfn.IFS(HR_Analytics[[#This Row],[Years In Current Role]]&lt;=2,"0-2",HR_Analytics[[#This Row],[Years In Current Role]]&lt;=5,"2-5",HR_Analytics[[#This Row],[Years In Current Role]]&lt;=10,"5-10",HR_Analytics[[#This Row],[Years In Current Role]]&lt;=15,"10-15",HR_Analytics[[#This Row],[Years In Current Role]]&gt;15,"Above 15")</f>
        <v>5-10</v>
      </c>
      <c r="AP1150" s="3">
        <v>7</v>
      </c>
      <c r="AQ1150" s="14" t="str" cm="1">
        <f t="array" ref="AQ1150">_xlfn.IFS(HR_Analytics[[#This Row],[Years Since Last Promotion]]&lt;=2,"0-2",HR_Analytics[[#This Row],[Years Since Last Promotion]]&lt;=5,"2-5",HR_Analytics[[#This Row],[Years Since Last Promotion]]&lt;=10,"5-10",HR_Analytics[[#This Row],[Years Since Last Promotion]]&lt;=15,"10-15")</f>
        <v>5-10</v>
      </c>
      <c r="AR1150" s="14">
        <v>7</v>
      </c>
      <c r="AS1150" s="3" t="str" cm="1">
        <f t="array" ref="AS11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51" spans="1:45" x14ac:dyDescent="0.25">
      <c r="A1151" s="12">
        <v>27</v>
      </c>
      <c r="B1151" s="12" t="str" cm="1">
        <f t="array" ref="B1151">_xlfn.IFS(HR_Analytics[[#This Row],[Age]]&lt;=30,"Below 30",HR_Analytics[[#This Row],[Age]]&lt;=40,"30-40",HR_Analytics[[#This Row],[Age]]&lt;=60,"40-60")</f>
        <v>Below 30</v>
      </c>
      <c r="C1151" s="9" t="s">
        <v>17</v>
      </c>
      <c r="D1151" s="9" t="s">
        <v>11</v>
      </c>
      <c r="E1151" s="9" t="s">
        <v>19</v>
      </c>
      <c r="F1151" s="3">
        <v>19</v>
      </c>
      <c r="G1151" s="3" t="str" cm="1">
        <f t="array" ref="G1151">_xlfn.IFS(HR_Analytics[[#This Row],[Distance From Home]]&lt;=5,"1-5",HR_Analytics[[#This Row],[Distance From Home]]&lt;=10,"5-10",HR_Analytics[[#This Row],[Distance From Home]]&lt;=15,"10-15",HR_Analytics[[#This Row],[Distance From Home]]&lt;=20,"15-20",HR_Analytics[[#This Row],[Distance From Home]]&gt;20,"Above 20")</f>
        <v>15-20</v>
      </c>
      <c r="H1151" s="3">
        <v>3</v>
      </c>
      <c r="I1151" s="9" t="str">
        <f>VLOOKUP(H1151,Mapping!$J$2:$K$6,2,0)</f>
        <v>Bachelors</v>
      </c>
      <c r="J1151" s="9" t="s">
        <v>23</v>
      </c>
      <c r="K1151" s="3">
        <v>1619</v>
      </c>
      <c r="L1151" s="3">
        <v>4</v>
      </c>
      <c r="M1151" s="9" t="str">
        <f>VLOOKUP(L1151,Mapping!$A$2:$B$5,2,0)</f>
        <v>Satisfied</v>
      </c>
      <c r="N1151" s="9" t="s">
        <v>20</v>
      </c>
      <c r="O1151" s="3">
        <v>2</v>
      </c>
      <c r="P1151" s="9" t="str">
        <f>VLOOKUP(O1151,Mapping!$A$9:$B$12,2,0)</f>
        <v>Medium</v>
      </c>
      <c r="Q1151" s="3">
        <v>1</v>
      </c>
      <c r="R1151" s="9" t="str">
        <f>VLOOKUP(Q1151,Mapping!$A$16:$B$20,2,0)</f>
        <v>Entry Level</v>
      </c>
      <c r="S1151" s="9" t="s">
        <v>24</v>
      </c>
      <c r="T1151" s="3">
        <v>1</v>
      </c>
      <c r="U1151" s="9" t="str">
        <f>VLOOKUP(T1151,Mapping!$E$9:$F$12,2,0)</f>
        <v>Very Dissatisfied</v>
      </c>
      <c r="V1151" s="9" t="s">
        <v>26</v>
      </c>
      <c r="W1151" s="5">
        <v>4066</v>
      </c>
      <c r="X1151" s="3">
        <v>1</v>
      </c>
      <c r="Y1151" s="9" t="s">
        <v>17</v>
      </c>
      <c r="Z1151" s="4">
        <v>11</v>
      </c>
      <c r="AA1151" s="24">
        <f>HR_Analytics[[#This Row],[Salary Hike]]/100</f>
        <v>0.11</v>
      </c>
      <c r="AB1151" s="3">
        <v>3</v>
      </c>
      <c r="AC1151" s="9" t="str">
        <f>VLOOKUP(AB1151,Mapping!$E$2:$F$3,2,0)</f>
        <v>Excellent</v>
      </c>
      <c r="AD1151" s="3">
        <v>1</v>
      </c>
      <c r="AE1151" s="9" t="str">
        <f>VLOOKUP(AD1151,Mapping!$E$16:$F$19,2,0)</f>
        <v>Very Dissatisfied</v>
      </c>
      <c r="AF1151" s="3">
        <v>2</v>
      </c>
      <c r="AG1151" s="3">
        <v>7</v>
      </c>
      <c r="AH1151" s="3" t="str" cm="1">
        <f t="array" ref="AH1151">_xlfn.IFS(HR_Analytics[[#This Row],[Total Working Years]]&lt;=2,"0-2",HR_Analytics[[#This Row],[Total Working Years]]&lt;=5,"2-5",HR_Analytics[[#This Row],[Total Working Years]]&lt;=10,"5-10",HR_Analytics[[#This Row],[Total Working Years]]&lt;=20,"10-20",HR_Analytics[[#This Row],[Total Working Years]]&lt;=40,"20-40")</f>
        <v>5-10</v>
      </c>
      <c r="AI1151" s="3">
        <v>3</v>
      </c>
      <c r="AJ1151" s="3">
        <v>3</v>
      </c>
      <c r="AK1151" s="9" t="str">
        <f>VLOOKUP(AJ1151,Mapping!$J$10:$K$13,2,0)</f>
        <v>Better</v>
      </c>
      <c r="AL1151" s="3">
        <v>7</v>
      </c>
      <c r="AM1151" s="3" t="str" cm="1">
        <f t="array" ref="AM1151">_xlfn.IFS(HR_Analytics[[#This Row],[Years At Company]]&lt;=2,"0-2",HR_Analytics[[#This Row],[Years At Company]]&lt;=5,"2-5",HR_Analytics[[#This Row],[Years At Company]]&lt;=10,"5-10",HR_Analytics[[#This Row],[Years At Company]]&lt;=20,"10-20",HR_Analytics[[#This Row],[Years At Company]]&lt;=40,"20-40")</f>
        <v>5-10</v>
      </c>
      <c r="AN1151" s="3">
        <v>7</v>
      </c>
      <c r="AO1151" s="3" t="str" cm="1">
        <f t="array" ref="AO1151">_xlfn.IFS(HR_Analytics[[#This Row],[Years In Current Role]]&lt;=2,"0-2",HR_Analytics[[#This Row],[Years In Current Role]]&lt;=5,"2-5",HR_Analytics[[#This Row],[Years In Current Role]]&lt;=10,"5-10",HR_Analytics[[#This Row],[Years In Current Role]]&lt;=15,"10-15",HR_Analytics[[#This Row],[Years In Current Role]]&gt;15,"Above 15")</f>
        <v>5-10</v>
      </c>
      <c r="AP1151" s="3">
        <v>0</v>
      </c>
      <c r="AQ1151" s="14" t="str" cm="1">
        <f t="array" ref="AQ1151">_xlfn.IFS(HR_Analytics[[#This Row],[Years Since Last Promotion]]&lt;=2,"0-2",HR_Analytics[[#This Row],[Years Since Last Promotion]]&lt;=5,"2-5",HR_Analytics[[#This Row],[Years Since Last Promotion]]&lt;=10,"5-10",HR_Analytics[[#This Row],[Years Since Last Promotion]]&lt;=15,"10-15")</f>
        <v>0-2</v>
      </c>
      <c r="AR1151" s="14">
        <v>7</v>
      </c>
      <c r="AS1151" s="3" t="str" cm="1">
        <f t="array" ref="AS11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52" spans="1:45" x14ac:dyDescent="0.25">
      <c r="A1152" s="12">
        <v>35</v>
      </c>
      <c r="B1152" s="12" t="str" cm="1">
        <f t="array" ref="B1152">_xlfn.IFS(HR_Analytics[[#This Row],[Age]]&lt;=30,"Below 30",HR_Analytics[[#This Row],[Age]]&lt;=40,"30-40",HR_Analytics[[#This Row],[Age]]&lt;=60,"40-60")</f>
        <v>30-40</v>
      </c>
      <c r="C1152" s="9" t="s">
        <v>17</v>
      </c>
      <c r="D1152" s="9" t="s">
        <v>11</v>
      </c>
      <c r="E1152" s="9" t="s">
        <v>19</v>
      </c>
      <c r="F1152" s="3">
        <v>18</v>
      </c>
      <c r="G1152" s="3" t="str" cm="1">
        <f t="array" ref="G1152">_xlfn.IFS(HR_Analytics[[#This Row],[Distance From Home]]&lt;=5,"1-5",HR_Analytics[[#This Row],[Distance From Home]]&lt;=10,"5-10",HR_Analytics[[#This Row],[Distance From Home]]&lt;=15,"10-15",HR_Analytics[[#This Row],[Distance From Home]]&lt;=20,"15-20",HR_Analytics[[#This Row],[Distance From Home]]&gt;20,"Above 20")</f>
        <v>15-20</v>
      </c>
      <c r="H1152" s="3">
        <v>5</v>
      </c>
      <c r="I1152" s="9" t="str">
        <f>VLOOKUP(H1152,Mapping!$J$2:$K$6,2,0)</f>
        <v>Doctor</v>
      </c>
      <c r="J1152" s="9" t="s">
        <v>13</v>
      </c>
      <c r="K1152" s="3">
        <v>1621</v>
      </c>
      <c r="L1152" s="3">
        <v>2</v>
      </c>
      <c r="M1152" s="9" t="str">
        <f>VLOOKUP(L1152,Mapping!$A$2:$B$5,2,0)</f>
        <v>Dissatisfied</v>
      </c>
      <c r="N1152" s="9" t="s">
        <v>20</v>
      </c>
      <c r="O1152" s="3">
        <v>4</v>
      </c>
      <c r="P1152" s="9" t="str">
        <f>VLOOKUP(O1152,Mapping!$A$9:$B$12,2,0)</f>
        <v>Very High</v>
      </c>
      <c r="Q1152" s="3">
        <v>2</v>
      </c>
      <c r="R1152" s="9" t="str">
        <f>VLOOKUP(Q1152,Mapping!$A$16:$B$20,2,0)</f>
        <v>Junior</v>
      </c>
      <c r="S1152" s="9" t="s">
        <v>21</v>
      </c>
      <c r="T1152" s="3">
        <v>1</v>
      </c>
      <c r="U1152" s="9" t="str">
        <f>VLOOKUP(T1152,Mapping!$E$9:$F$12,2,0)</f>
        <v>Very Dissatisfied</v>
      </c>
      <c r="V1152" s="9" t="s">
        <v>22</v>
      </c>
      <c r="W1152" s="5">
        <v>5208</v>
      </c>
      <c r="X1152" s="3">
        <v>1</v>
      </c>
      <c r="Y1152" s="9" t="s">
        <v>17</v>
      </c>
      <c r="Z1152" s="4">
        <v>11</v>
      </c>
      <c r="AA1152" s="24">
        <f>HR_Analytics[[#This Row],[Salary Hike]]/100</f>
        <v>0.11</v>
      </c>
      <c r="AB1152" s="3">
        <v>3</v>
      </c>
      <c r="AC1152" s="9" t="str">
        <f>VLOOKUP(AB1152,Mapping!$E$2:$F$3,2,0)</f>
        <v>Excellent</v>
      </c>
      <c r="AD1152" s="3">
        <v>4</v>
      </c>
      <c r="AE1152" s="9" t="str">
        <f>VLOOKUP(AD1152,Mapping!$E$16:$F$19,2,0)</f>
        <v>Satisfied</v>
      </c>
      <c r="AF1152" s="3">
        <v>0</v>
      </c>
      <c r="AG1152" s="3">
        <v>16</v>
      </c>
      <c r="AH1152" s="3" t="str" cm="1">
        <f t="array" ref="AH1152">_xlfn.IFS(HR_Analytics[[#This Row],[Total Working Years]]&lt;=2,"0-2",HR_Analytics[[#This Row],[Total Working Years]]&lt;=5,"2-5",HR_Analytics[[#This Row],[Total Working Years]]&lt;=10,"5-10",HR_Analytics[[#This Row],[Total Working Years]]&lt;=20,"10-20",HR_Analytics[[#This Row],[Total Working Years]]&lt;=40,"20-40")</f>
        <v>10-20</v>
      </c>
      <c r="AI1152" s="3">
        <v>2</v>
      </c>
      <c r="AJ1152" s="3">
        <v>3</v>
      </c>
      <c r="AK1152" s="9" t="str">
        <f>VLOOKUP(AJ1152,Mapping!$J$10:$K$13,2,0)</f>
        <v>Better</v>
      </c>
      <c r="AL1152" s="3">
        <v>16</v>
      </c>
      <c r="AM1152" s="3" t="str" cm="1">
        <f t="array" ref="AM1152">_xlfn.IFS(HR_Analytics[[#This Row],[Years At Company]]&lt;=2,"0-2",HR_Analytics[[#This Row],[Years At Company]]&lt;=5,"2-5",HR_Analytics[[#This Row],[Years At Company]]&lt;=10,"5-10",HR_Analytics[[#This Row],[Years At Company]]&lt;=20,"10-20",HR_Analytics[[#This Row],[Years At Company]]&lt;=40,"20-40")</f>
        <v>10-20</v>
      </c>
      <c r="AN1152" s="3">
        <v>15</v>
      </c>
      <c r="AO1152" s="3" t="str" cm="1">
        <f t="array" ref="AO1152">_xlfn.IFS(HR_Analytics[[#This Row],[Years In Current Role]]&lt;=2,"0-2",HR_Analytics[[#This Row],[Years In Current Role]]&lt;=5,"2-5",HR_Analytics[[#This Row],[Years In Current Role]]&lt;=10,"5-10",HR_Analytics[[#This Row],[Years In Current Role]]&lt;=15,"10-15",HR_Analytics[[#This Row],[Years In Current Role]]&gt;15,"Above 15")</f>
        <v>10-15</v>
      </c>
      <c r="AP1152" s="3">
        <v>1</v>
      </c>
      <c r="AQ1152" s="14" t="str" cm="1">
        <f t="array" ref="AQ1152">_xlfn.IFS(HR_Analytics[[#This Row],[Years Since Last Promotion]]&lt;=2,"0-2",HR_Analytics[[#This Row],[Years Since Last Promotion]]&lt;=5,"2-5",HR_Analytics[[#This Row],[Years Since Last Promotion]]&lt;=10,"5-10",HR_Analytics[[#This Row],[Years Since Last Promotion]]&lt;=15,"10-15")</f>
        <v>0-2</v>
      </c>
      <c r="AR1152" s="14">
        <v>10</v>
      </c>
      <c r="AS1152" s="3" t="str" cm="1">
        <f t="array" ref="AS11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53" spans="1:45" x14ac:dyDescent="0.25">
      <c r="A1153" s="12">
        <v>28</v>
      </c>
      <c r="B1153" s="12" t="str" cm="1">
        <f t="array" ref="B1153">_xlfn.IFS(HR_Analytics[[#This Row],[Age]]&lt;=30,"Below 30",HR_Analytics[[#This Row],[Age]]&lt;=40,"30-40",HR_Analytics[[#This Row],[Age]]&lt;=60,"40-60")</f>
        <v>Below 30</v>
      </c>
      <c r="C1153" s="9" t="s">
        <v>17</v>
      </c>
      <c r="D1153" s="9" t="s">
        <v>11</v>
      </c>
      <c r="E1153" s="9" t="s">
        <v>19</v>
      </c>
      <c r="F1153" s="3">
        <v>27</v>
      </c>
      <c r="G1153" s="3" t="str" cm="1">
        <f t="array" ref="G1153">_xlfn.IFS(HR_Analytics[[#This Row],[Distance From Home]]&lt;=5,"1-5",HR_Analytics[[#This Row],[Distance From Home]]&lt;=10,"5-10",HR_Analytics[[#This Row],[Distance From Home]]&lt;=15,"10-15",HR_Analytics[[#This Row],[Distance From Home]]&lt;=20,"15-20",HR_Analytics[[#This Row],[Distance From Home]]&gt;20,"Above 20")</f>
        <v>Above 20</v>
      </c>
      <c r="H1153" s="3">
        <v>3</v>
      </c>
      <c r="I1153" s="9" t="str">
        <f>VLOOKUP(H1153,Mapping!$J$2:$K$6,2,0)</f>
        <v>Bachelors</v>
      </c>
      <c r="J1153" s="9" t="s">
        <v>25</v>
      </c>
      <c r="K1153" s="3">
        <v>1622</v>
      </c>
      <c r="L1153" s="3">
        <v>2</v>
      </c>
      <c r="M1153" s="9" t="str">
        <f>VLOOKUP(L1153,Mapping!$A$2:$B$5,2,0)</f>
        <v>Dissatisfied</v>
      </c>
      <c r="N1153" s="9" t="s">
        <v>14</v>
      </c>
      <c r="O1153" s="3">
        <v>1</v>
      </c>
      <c r="P1153" s="9" t="str">
        <f>VLOOKUP(O1153,Mapping!$A$9:$B$12,2,0)</f>
        <v>Low</v>
      </c>
      <c r="Q1153" s="3">
        <v>2</v>
      </c>
      <c r="R1153" s="9" t="str">
        <f>VLOOKUP(Q1153,Mapping!$A$16:$B$20,2,0)</f>
        <v>Junior</v>
      </c>
      <c r="S1153" s="9" t="s">
        <v>27</v>
      </c>
      <c r="T1153" s="3">
        <v>1</v>
      </c>
      <c r="U1153" s="9" t="str">
        <f>VLOOKUP(T1153,Mapping!$E$9:$F$12,2,0)</f>
        <v>Very Dissatisfied</v>
      </c>
      <c r="V1153" s="9" t="s">
        <v>26</v>
      </c>
      <c r="W1153" s="5">
        <v>4877</v>
      </c>
      <c r="X1153" s="3">
        <v>0</v>
      </c>
      <c r="Y1153" s="9" t="s">
        <v>17</v>
      </c>
      <c r="Z1153" s="4">
        <v>21</v>
      </c>
      <c r="AA1153" s="24">
        <f>HR_Analytics[[#This Row],[Salary Hike]]/100</f>
        <v>0.21</v>
      </c>
      <c r="AB1153" s="3">
        <v>4</v>
      </c>
      <c r="AC1153" s="9" t="str">
        <f>VLOOKUP(AB1153,Mapping!$E$2:$F$3,2,0)</f>
        <v>Outstanding</v>
      </c>
      <c r="AD1153" s="3">
        <v>2</v>
      </c>
      <c r="AE1153" s="9" t="str">
        <f>VLOOKUP(AD1153,Mapping!$E$16:$F$19,2,0)</f>
        <v>Dissatisfied</v>
      </c>
      <c r="AF1153" s="3">
        <v>1</v>
      </c>
      <c r="AG1153" s="3">
        <v>6</v>
      </c>
      <c r="AH1153" s="3" t="str" cm="1">
        <f t="array" ref="AH1153">_xlfn.IFS(HR_Analytics[[#This Row],[Total Working Years]]&lt;=2,"0-2",HR_Analytics[[#This Row],[Total Working Years]]&lt;=5,"2-5",HR_Analytics[[#This Row],[Total Working Years]]&lt;=10,"5-10",HR_Analytics[[#This Row],[Total Working Years]]&lt;=20,"10-20",HR_Analytics[[#This Row],[Total Working Years]]&lt;=40,"20-40")</f>
        <v>5-10</v>
      </c>
      <c r="AI1153" s="3">
        <v>5</v>
      </c>
      <c r="AJ1153" s="3">
        <v>2</v>
      </c>
      <c r="AK1153" s="9" t="str">
        <f>VLOOKUP(AJ1153,Mapping!$J$10:$K$13,2,0)</f>
        <v>Good</v>
      </c>
      <c r="AL1153" s="3">
        <v>5</v>
      </c>
      <c r="AM1153" s="3" t="str" cm="1">
        <f t="array" ref="AM1153">_xlfn.IFS(HR_Analytics[[#This Row],[Years At Company]]&lt;=2,"0-2",HR_Analytics[[#This Row],[Years At Company]]&lt;=5,"2-5",HR_Analytics[[#This Row],[Years At Company]]&lt;=10,"5-10",HR_Analytics[[#This Row],[Years At Company]]&lt;=20,"10-20",HR_Analytics[[#This Row],[Years At Company]]&lt;=40,"20-40")</f>
        <v>2-5</v>
      </c>
      <c r="AN1153" s="3">
        <v>3</v>
      </c>
      <c r="AO1153" s="3" t="str" cm="1">
        <f t="array" ref="AO1153">_xlfn.IFS(HR_Analytics[[#This Row],[Years In Current Role]]&lt;=2,"0-2",HR_Analytics[[#This Row],[Years In Current Role]]&lt;=5,"2-5",HR_Analytics[[#This Row],[Years In Current Role]]&lt;=10,"5-10",HR_Analytics[[#This Row],[Years In Current Role]]&lt;=15,"10-15",HR_Analytics[[#This Row],[Years In Current Role]]&gt;15,"Above 15")</f>
        <v>2-5</v>
      </c>
      <c r="AP1153" s="3">
        <v>0</v>
      </c>
      <c r="AQ1153" s="14" t="str" cm="1">
        <f t="array" ref="AQ1153">_xlfn.IFS(HR_Analytics[[#This Row],[Years Since Last Promotion]]&lt;=2,"0-2",HR_Analytics[[#This Row],[Years Since Last Promotion]]&lt;=5,"2-5",HR_Analytics[[#This Row],[Years Since Last Promotion]]&lt;=10,"5-10",HR_Analytics[[#This Row],[Years Since Last Promotion]]&lt;=15,"10-15")</f>
        <v>0-2</v>
      </c>
      <c r="AR1153" s="14">
        <v>0</v>
      </c>
      <c r="AS1153" s="3" t="str" cm="1">
        <f t="array" ref="AS11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54" spans="1:45" x14ac:dyDescent="0.25">
      <c r="A1154" s="12">
        <v>21</v>
      </c>
      <c r="B1154" s="12" t="str" cm="1">
        <f t="array" ref="B1154">_xlfn.IFS(HR_Analytics[[#This Row],[Age]]&lt;=30,"Below 30",HR_Analytics[[#This Row],[Age]]&lt;=40,"30-40",HR_Analytics[[#This Row],[Age]]&lt;=60,"40-60")</f>
        <v>Below 30</v>
      </c>
      <c r="C1154" s="9" t="s">
        <v>17</v>
      </c>
      <c r="D1154" s="9" t="s">
        <v>11</v>
      </c>
      <c r="E1154" s="9" t="s">
        <v>19</v>
      </c>
      <c r="F1154" s="3">
        <v>5</v>
      </c>
      <c r="G1154" s="3" t="str" cm="1">
        <f t="array" ref="G1154">_xlfn.IFS(HR_Analytics[[#This Row],[Distance From Home]]&lt;=5,"1-5",HR_Analytics[[#This Row],[Distance From Home]]&lt;=10,"5-10",HR_Analytics[[#This Row],[Distance From Home]]&lt;=15,"10-15",HR_Analytics[[#This Row],[Distance From Home]]&lt;=20,"15-20",HR_Analytics[[#This Row],[Distance From Home]]&gt;20,"Above 20")</f>
        <v>1-5</v>
      </c>
      <c r="H1154" s="3">
        <v>1</v>
      </c>
      <c r="I1154" s="9" t="str">
        <f>VLOOKUP(H1154,Mapping!$J$2:$K$6,2,0)</f>
        <v>Below College</v>
      </c>
      <c r="J1154" s="9" t="s">
        <v>25</v>
      </c>
      <c r="K1154" s="3">
        <v>1623</v>
      </c>
      <c r="L1154" s="3">
        <v>3</v>
      </c>
      <c r="M1154" s="9" t="str">
        <f>VLOOKUP(L1154,Mapping!$A$2:$B$5,2,0)</f>
        <v>Neutral</v>
      </c>
      <c r="N1154" s="9" t="s">
        <v>20</v>
      </c>
      <c r="O1154" s="3">
        <v>3</v>
      </c>
      <c r="P1154" s="9" t="str">
        <f>VLOOKUP(O1154,Mapping!$A$9:$B$12,2,0)</f>
        <v>High</v>
      </c>
      <c r="Q1154" s="3">
        <v>1</v>
      </c>
      <c r="R1154" s="9" t="str">
        <f>VLOOKUP(Q1154,Mapping!$A$16:$B$20,2,0)</f>
        <v>Entry Level</v>
      </c>
      <c r="S1154" s="9" t="s">
        <v>21</v>
      </c>
      <c r="T1154" s="3">
        <v>4</v>
      </c>
      <c r="U1154" s="9" t="str">
        <f>VLOOKUP(T1154,Mapping!$E$9:$F$12,2,0)</f>
        <v>Satisfied</v>
      </c>
      <c r="V1154" s="9" t="s">
        <v>16</v>
      </c>
      <c r="W1154" s="5">
        <v>3117</v>
      </c>
      <c r="X1154" s="3">
        <v>1</v>
      </c>
      <c r="Y1154" s="9" t="s">
        <v>17</v>
      </c>
      <c r="Z1154" s="4">
        <v>18</v>
      </c>
      <c r="AA1154" s="24">
        <f>HR_Analytics[[#This Row],[Salary Hike]]/100</f>
        <v>0.18</v>
      </c>
      <c r="AB1154" s="3">
        <v>3</v>
      </c>
      <c r="AC1154" s="9" t="str">
        <f>VLOOKUP(AB1154,Mapping!$E$2:$F$3,2,0)</f>
        <v>Excellent</v>
      </c>
      <c r="AD1154" s="3">
        <v>3</v>
      </c>
      <c r="AE1154" s="9" t="str">
        <f>VLOOKUP(AD1154,Mapping!$E$16:$F$19,2,0)</f>
        <v>Neutral</v>
      </c>
      <c r="AF1154" s="3">
        <v>0</v>
      </c>
      <c r="AG1154" s="3">
        <v>3</v>
      </c>
      <c r="AH1154" s="3" t="str" cm="1">
        <f t="array" ref="AH1154">_xlfn.IFS(HR_Analytics[[#This Row],[Total Working Years]]&lt;=2,"0-2",HR_Analytics[[#This Row],[Total Working Years]]&lt;=5,"2-5",HR_Analytics[[#This Row],[Total Working Years]]&lt;=10,"5-10",HR_Analytics[[#This Row],[Total Working Years]]&lt;=20,"10-20",HR_Analytics[[#This Row],[Total Working Years]]&lt;=40,"20-40")</f>
        <v>2-5</v>
      </c>
      <c r="AI1154" s="3">
        <v>2</v>
      </c>
      <c r="AJ1154" s="3">
        <v>3</v>
      </c>
      <c r="AK1154" s="9" t="str">
        <f>VLOOKUP(AJ1154,Mapping!$J$10:$K$13,2,0)</f>
        <v>Better</v>
      </c>
      <c r="AL1154" s="3">
        <v>2</v>
      </c>
      <c r="AM1154" s="3" t="str" cm="1">
        <f t="array" ref="AM1154">_xlfn.IFS(HR_Analytics[[#This Row],[Years At Company]]&lt;=2,"0-2",HR_Analytics[[#This Row],[Years At Company]]&lt;=5,"2-5",HR_Analytics[[#This Row],[Years At Company]]&lt;=10,"5-10",HR_Analytics[[#This Row],[Years At Company]]&lt;=20,"10-20",HR_Analytics[[#This Row],[Years At Company]]&lt;=40,"20-40")</f>
        <v>0-2</v>
      </c>
      <c r="AN1154" s="3">
        <v>2</v>
      </c>
      <c r="AO1154" s="3" t="str" cm="1">
        <f t="array" ref="AO1154">_xlfn.IFS(HR_Analytics[[#This Row],[Years In Current Role]]&lt;=2,"0-2",HR_Analytics[[#This Row],[Years In Current Role]]&lt;=5,"2-5",HR_Analytics[[#This Row],[Years In Current Role]]&lt;=10,"5-10",HR_Analytics[[#This Row],[Years In Current Role]]&lt;=15,"10-15",HR_Analytics[[#This Row],[Years In Current Role]]&gt;15,"Above 15")</f>
        <v>0-2</v>
      </c>
      <c r="AP1154" s="3">
        <v>2</v>
      </c>
      <c r="AQ1154" s="14" t="str" cm="1">
        <f t="array" ref="AQ1154">_xlfn.IFS(HR_Analytics[[#This Row],[Years Since Last Promotion]]&lt;=2,"0-2",HR_Analytics[[#This Row],[Years Since Last Promotion]]&lt;=5,"2-5",HR_Analytics[[#This Row],[Years Since Last Promotion]]&lt;=10,"5-10",HR_Analytics[[#This Row],[Years Since Last Promotion]]&lt;=15,"10-15")</f>
        <v>0-2</v>
      </c>
      <c r="AR1154" s="14">
        <v>2</v>
      </c>
      <c r="AS1154" s="3" t="str" cm="1">
        <f t="array" ref="AS11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55" spans="1:45" x14ac:dyDescent="0.25">
      <c r="A1155" s="12">
        <v>18</v>
      </c>
      <c r="B1155" s="12" t="str" cm="1">
        <f t="array" ref="B1155">_xlfn.IFS(HR_Analytics[[#This Row],[Age]]&lt;=30,"Below 30",HR_Analytics[[#This Row],[Age]]&lt;=40,"30-40",HR_Analytics[[#This Row],[Age]]&lt;=60,"40-60")</f>
        <v>Below 30</v>
      </c>
      <c r="C1155" s="9" t="s">
        <v>10</v>
      </c>
      <c r="D1155" s="9" t="s">
        <v>18</v>
      </c>
      <c r="E1155" s="9" t="s">
        <v>12</v>
      </c>
      <c r="F1155" s="3">
        <v>3</v>
      </c>
      <c r="G1155" s="3" t="str" cm="1">
        <f t="array" ref="G1155">_xlfn.IFS(HR_Analytics[[#This Row],[Distance From Home]]&lt;=5,"1-5",HR_Analytics[[#This Row],[Distance From Home]]&lt;=10,"5-10",HR_Analytics[[#This Row],[Distance From Home]]&lt;=15,"10-15",HR_Analytics[[#This Row],[Distance From Home]]&lt;=20,"15-20",HR_Analytics[[#This Row],[Distance From Home]]&gt;20,"Above 20")</f>
        <v>1-5</v>
      </c>
      <c r="H1155" s="3">
        <v>2</v>
      </c>
      <c r="I1155" s="9" t="str">
        <f>VLOOKUP(H1155,Mapping!$J$2:$K$6,2,0)</f>
        <v>College</v>
      </c>
      <c r="J1155" s="9" t="s">
        <v>25</v>
      </c>
      <c r="K1155" s="3">
        <v>1624</v>
      </c>
      <c r="L1155" s="3">
        <v>2</v>
      </c>
      <c r="M1155" s="9" t="str">
        <f>VLOOKUP(L1155,Mapping!$A$2:$B$5,2,0)</f>
        <v>Dissatisfied</v>
      </c>
      <c r="N1155" s="9" t="s">
        <v>14</v>
      </c>
      <c r="O1155" s="3">
        <v>3</v>
      </c>
      <c r="P1155" s="9" t="str">
        <f>VLOOKUP(O1155,Mapping!$A$9:$B$12,2,0)</f>
        <v>High</v>
      </c>
      <c r="Q1155" s="3">
        <v>1</v>
      </c>
      <c r="R1155" s="9" t="str">
        <f>VLOOKUP(Q1155,Mapping!$A$16:$B$20,2,0)</f>
        <v>Entry Level</v>
      </c>
      <c r="S1155" s="9" t="s">
        <v>31</v>
      </c>
      <c r="T1155" s="3">
        <v>4</v>
      </c>
      <c r="U1155" s="9" t="str">
        <f>VLOOKUP(T1155,Mapping!$E$9:$F$12,2,0)</f>
        <v>Satisfied</v>
      </c>
      <c r="V1155" s="9" t="s">
        <v>16</v>
      </c>
      <c r="W1155" s="5">
        <v>1569</v>
      </c>
      <c r="X1155" s="3">
        <v>1</v>
      </c>
      <c r="Y1155" s="9" t="s">
        <v>10</v>
      </c>
      <c r="Z1155" s="4">
        <v>12</v>
      </c>
      <c r="AA1155" s="24">
        <f>HR_Analytics[[#This Row],[Salary Hike]]/100</f>
        <v>0.12</v>
      </c>
      <c r="AB1155" s="3">
        <v>3</v>
      </c>
      <c r="AC1155" s="9" t="str">
        <f>VLOOKUP(AB1155,Mapping!$E$2:$F$3,2,0)</f>
        <v>Excellent</v>
      </c>
      <c r="AD1155" s="3">
        <v>3</v>
      </c>
      <c r="AE1155" s="9" t="str">
        <f>VLOOKUP(AD1155,Mapping!$E$16:$F$19,2,0)</f>
        <v>Neutral</v>
      </c>
      <c r="AF1155" s="3">
        <v>0</v>
      </c>
      <c r="AG1155" s="3">
        <v>0</v>
      </c>
      <c r="AH1155" s="3" t="str" cm="1">
        <f t="array" ref="AH1155">_xlfn.IFS(HR_Analytics[[#This Row],[Total Working Years]]&lt;=2,"0-2",HR_Analytics[[#This Row],[Total Working Years]]&lt;=5,"2-5",HR_Analytics[[#This Row],[Total Working Years]]&lt;=10,"5-10",HR_Analytics[[#This Row],[Total Working Years]]&lt;=20,"10-20",HR_Analytics[[#This Row],[Total Working Years]]&lt;=40,"20-40")</f>
        <v>0-2</v>
      </c>
      <c r="AI1155" s="3">
        <v>2</v>
      </c>
      <c r="AJ1155" s="3">
        <v>4</v>
      </c>
      <c r="AK1155" s="9" t="str">
        <f>VLOOKUP(AJ1155,Mapping!$J$10:$K$13,2,0)</f>
        <v>Best</v>
      </c>
      <c r="AL1155" s="3">
        <v>0</v>
      </c>
      <c r="AM1155" s="3" t="str" cm="1">
        <f t="array" ref="AM1155">_xlfn.IFS(HR_Analytics[[#This Row],[Years At Company]]&lt;=2,"0-2",HR_Analytics[[#This Row],[Years At Company]]&lt;=5,"2-5",HR_Analytics[[#This Row],[Years At Company]]&lt;=10,"5-10",HR_Analytics[[#This Row],[Years At Company]]&lt;=20,"10-20",HR_Analytics[[#This Row],[Years At Company]]&lt;=40,"20-40")</f>
        <v>0-2</v>
      </c>
      <c r="AN1155" s="3">
        <v>0</v>
      </c>
      <c r="AO1155" s="3" t="str" cm="1">
        <f t="array" ref="AO1155">_xlfn.IFS(HR_Analytics[[#This Row],[Years In Current Role]]&lt;=2,"0-2",HR_Analytics[[#This Row],[Years In Current Role]]&lt;=5,"2-5",HR_Analytics[[#This Row],[Years In Current Role]]&lt;=10,"5-10",HR_Analytics[[#This Row],[Years In Current Role]]&lt;=15,"10-15",HR_Analytics[[#This Row],[Years In Current Role]]&gt;15,"Above 15")</f>
        <v>0-2</v>
      </c>
      <c r="AP1155" s="3">
        <v>0</v>
      </c>
      <c r="AQ1155" s="14" t="str" cm="1">
        <f t="array" ref="AQ1155">_xlfn.IFS(HR_Analytics[[#This Row],[Years Since Last Promotion]]&lt;=2,"0-2",HR_Analytics[[#This Row],[Years Since Last Promotion]]&lt;=5,"2-5",HR_Analytics[[#This Row],[Years Since Last Promotion]]&lt;=10,"5-10",HR_Analytics[[#This Row],[Years Since Last Promotion]]&lt;=15,"10-15")</f>
        <v>0-2</v>
      </c>
      <c r="AR1155" s="14">
        <v>0</v>
      </c>
      <c r="AS1155" s="3" t="str" cm="1">
        <f t="array" ref="AS11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56" spans="1:45" x14ac:dyDescent="0.25">
      <c r="A1156" s="12">
        <v>47</v>
      </c>
      <c r="B1156" s="12" t="str" cm="1">
        <f t="array" ref="B1156">_xlfn.IFS(HR_Analytics[[#This Row],[Age]]&lt;=30,"Below 30",HR_Analytics[[#This Row],[Age]]&lt;=40,"30-40",HR_Analytics[[#This Row],[Age]]&lt;=60,"40-60")</f>
        <v>40-60</v>
      </c>
      <c r="C1156" s="9" t="s">
        <v>17</v>
      </c>
      <c r="D1156" s="9" t="s">
        <v>11</v>
      </c>
      <c r="E1156" s="9" t="s">
        <v>35</v>
      </c>
      <c r="F1156" s="3">
        <v>26</v>
      </c>
      <c r="G1156" s="3" t="str" cm="1">
        <f t="array" ref="G1156">_xlfn.IFS(HR_Analytics[[#This Row],[Distance From Home]]&lt;=5,"1-5",HR_Analytics[[#This Row],[Distance From Home]]&lt;=10,"5-10",HR_Analytics[[#This Row],[Distance From Home]]&lt;=15,"10-15",HR_Analytics[[#This Row],[Distance From Home]]&lt;=20,"15-20",HR_Analytics[[#This Row],[Distance From Home]]&gt;20,"Above 20")</f>
        <v>Above 20</v>
      </c>
      <c r="H1156" s="3">
        <v>4</v>
      </c>
      <c r="I1156" s="9" t="str">
        <f>VLOOKUP(H1156,Mapping!$J$2:$K$6,2,0)</f>
        <v>Masters</v>
      </c>
      <c r="J1156" s="9" t="s">
        <v>13</v>
      </c>
      <c r="K1156" s="3">
        <v>1625</v>
      </c>
      <c r="L1156" s="3">
        <v>4</v>
      </c>
      <c r="M1156" s="9" t="str">
        <f>VLOOKUP(L1156,Mapping!$A$2:$B$5,2,0)</f>
        <v>Satisfied</v>
      </c>
      <c r="N1156" s="9" t="s">
        <v>14</v>
      </c>
      <c r="O1156" s="3">
        <v>3</v>
      </c>
      <c r="P1156" s="9" t="str">
        <f>VLOOKUP(O1156,Mapping!$A$9:$B$12,2,0)</f>
        <v>High</v>
      </c>
      <c r="Q1156" s="3">
        <v>5</v>
      </c>
      <c r="R1156" s="9" t="str">
        <f>VLOOKUP(Q1156,Mapping!$A$16:$B$20,2,0)</f>
        <v>Executive</v>
      </c>
      <c r="S1156" s="9" t="s">
        <v>30</v>
      </c>
      <c r="T1156" s="3">
        <v>3</v>
      </c>
      <c r="U1156" s="9" t="str">
        <f>VLOOKUP(T1156,Mapping!$E$9:$F$12,2,0)</f>
        <v>Neutral</v>
      </c>
      <c r="V1156" s="9" t="s">
        <v>22</v>
      </c>
      <c r="W1156" s="5">
        <v>19658</v>
      </c>
      <c r="X1156" s="3">
        <v>3</v>
      </c>
      <c r="Y1156" s="9" t="s">
        <v>17</v>
      </c>
      <c r="Z1156" s="4">
        <v>11</v>
      </c>
      <c r="AA1156" s="24">
        <f>HR_Analytics[[#This Row],[Salary Hike]]/100</f>
        <v>0.11</v>
      </c>
      <c r="AB1156" s="3">
        <v>3</v>
      </c>
      <c r="AC1156" s="9" t="str">
        <f>VLOOKUP(AB1156,Mapping!$E$2:$F$3,2,0)</f>
        <v>Excellent</v>
      </c>
      <c r="AD1156" s="3">
        <v>3</v>
      </c>
      <c r="AE1156" s="9" t="str">
        <f>VLOOKUP(AD1156,Mapping!$E$16:$F$19,2,0)</f>
        <v>Neutral</v>
      </c>
      <c r="AF1156" s="3">
        <v>1</v>
      </c>
      <c r="AG1156" s="3">
        <v>27</v>
      </c>
      <c r="AH1156" s="3" t="str" cm="1">
        <f t="array" ref="AH1156">_xlfn.IFS(HR_Analytics[[#This Row],[Total Working Years]]&lt;=2,"0-2",HR_Analytics[[#This Row],[Total Working Years]]&lt;=5,"2-5",HR_Analytics[[#This Row],[Total Working Years]]&lt;=10,"5-10",HR_Analytics[[#This Row],[Total Working Years]]&lt;=20,"10-20",HR_Analytics[[#This Row],[Total Working Years]]&lt;=40,"20-40")</f>
        <v>20-40</v>
      </c>
      <c r="AI1156" s="3">
        <v>2</v>
      </c>
      <c r="AJ1156" s="3">
        <v>3</v>
      </c>
      <c r="AK1156" s="9" t="str">
        <f>VLOOKUP(AJ1156,Mapping!$J$10:$K$13,2,0)</f>
        <v>Better</v>
      </c>
      <c r="AL1156" s="3">
        <v>5</v>
      </c>
      <c r="AM1156" s="3" t="str" cm="1">
        <f t="array" ref="AM1156">_xlfn.IFS(HR_Analytics[[#This Row],[Years At Company]]&lt;=2,"0-2",HR_Analytics[[#This Row],[Years At Company]]&lt;=5,"2-5",HR_Analytics[[#This Row],[Years At Company]]&lt;=10,"5-10",HR_Analytics[[#This Row],[Years At Company]]&lt;=20,"10-20",HR_Analytics[[#This Row],[Years At Company]]&lt;=40,"20-40")</f>
        <v>2-5</v>
      </c>
      <c r="AN1156" s="3">
        <v>2</v>
      </c>
      <c r="AO1156" s="3" t="str" cm="1">
        <f t="array" ref="AO1156">_xlfn.IFS(HR_Analytics[[#This Row],[Years In Current Role]]&lt;=2,"0-2",HR_Analytics[[#This Row],[Years In Current Role]]&lt;=5,"2-5",HR_Analytics[[#This Row],[Years In Current Role]]&lt;=10,"5-10",HR_Analytics[[#This Row],[Years In Current Role]]&lt;=15,"10-15",HR_Analytics[[#This Row],[Years In Current Role]]&gt;15,"Above 15")</f>
        <v>0-2</v>
      </c>
      <c r="AP1156" s="3">
        <v>1</v>
      </c>
      <c r="AQ1156" s="14" t="str" cm="1">
        <f t="array" ref="AQ1156">_xlfn.IFS(HR_Analytics[[#This Row],[Years Since Last Promotion]]&lt;=2,"0-2",HR_Analytics[[#This Row],[Years Since Last Promotion]]&lt;=5,"2-5",HR_Analytics[[#This Row],[Years Since Last Promotion]]&lt;=10,"5-10",HR_Analytics[[#This Row],[Years Since Last Promotion]]&lt;=15,"10-15")</f>
        <v>0-2</v>
      </c>
      <c r="AR1156" s="14">
        <v>0</v>
      </c>
      <c r="AS1156" s="3" t="str" cm="1">
        <f t="array" ref="AS11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57" spans="1:45" x14ac:dyDescent="0.25">
      <c r="A1157" s="12">
        <v>39</v>
      </c>
      <c r="B1157" s="12" t="str" cm="1">
        <f t="array" ref="B1157">_xlfn.IFS(HR_Analytics[[#This Row],[Age]]&lt;=30,"Below 30",HR_Analytics[[#This Row],[Age]]&lt;=40,"30-40",HR_Analytics[[#This Row],[Age]]&lt;=60,"40-60")</f>
        <v>30-40</v>
      </c>
      <c r="C1157" s="9" t="s">
        <v>17</v>
      </c>
      <c r="D1157" s="9" t="s">
        <v>11</v>
      </c>
      <c r="E1157" s="9" t="s">
        <v>19</v>
      </c>
      <c r="F1157" s="3">
        <v>3</v>
      </c>
      <c r="G1157" s="3" t="str" cm="1">
        <f t="array" ref="G1157">_xlfn.IFS(HR_Analytics[[#This Row],[Distance From Home]]&lt;=5,"1-5",HR_Analytics[[#This Row],[Distance From Home]]&lt;=10,"5-10",HR_Analytics[[#This Row],[Distance From Home]]&lt;=15,"10-15",HR_Analytics[[#This Row],[Distance From Home]]&lt;=20,"15-20",HR_Analytics[[#This Row],[Distance From Home]]&gt;20,"Above 20")</f>
        <v>1-5</v>
      </c>
      <c r="H1157" s="3">
        <v>2</v>
      </c>
      <c r="I1157" s="9" t="str">
        <f>VLOOKUP(H1157,Mapping!$J$2:$K$6,2,0)</f>
        <v>College</v>
      </c>
      <c r="J1157" s="9" t="s">
        <v>25</v>
      </c>
      <c r="K1157" s="3">
        <v>1627</v>
      </c>
      <c r="L1157" s="3">
        <v>3</v>
      </c>
      <c r="M1157" s="9" t="str">
        <f>VLOOKUP(L1157,Mapping!$A$2:$B$5,2,0)</f>
        <v>Neutral</v>
      </c>
      <c r="N1157" s="9" t="s">
        <v>20</v>
      </c>
      <c r="O1157" s="3">
        <v>2</v>
      </c>
      <c r="P1157" s="9" t="str">
        <f>VLOOKUP(O1157,Mapping!$A$9:$B$12,2,0)</f>
        <v>Medium</v>
      </c>
      <c r="Q1157" s="3">
        <v>2</v>
      </c>
      <c r="R1157" s="9" t="str">
        <f>VLOOKUP(Q1157,Mapping!$A$16:$B$20,2,0)</f>
        <v>Junior</v>
      </c>
      <c r="S1157" s="9" t="s">
        <v>24</v>
      </c>
      <c r="T1157" s="3">
        <v>3</v>
      </c>
      <c r="U1157" s="9" t="str">
        <f>VLOOKUP(T1157,Mapping!$E$9:$F$12,2,0)</f>
        <v>Neutral</v>
      </c>
      <c r="V1157" s="9" t="s">
        <v>26</v>
      </c>
      <c r="W1157" s="5">
        <v>3069</v>
      </c>
      <c r="X1157" s="3">
        <v>0</v>
      </c>
      <c r="Y1157" s="9" t="s">
        <v>17</v>
      </c>
      <c r="Z1157" s="4">
        <v>15</v>
      </c>
      <c r="AA1157" s="24">
        <f>HR_Analytics[[#This Row],[Salary Hike]]/100</f>
        <v>0.15</v>
      </c>
      <c r="AB1157" s="3">
        <v>3</v>
      </c>
      <c r="AC1157" s="9" t="str">
        <f>VLOOKUP(AB1157,Mapping!$E$2:$F$3,2,0)</f>
        <v>Excellent</v>
      </c>
      <c r="AD1157" s="3">
        <v>4</v>
      </c>
      <c r="AE1157" s="9" t="str">
        <f>VLOOKUP(AD1157,Mapping!$E$16:$F$19,2,0)</f>
        <v>Satisfied</v>
      </c>
      <c r="AF1157" s="3">
        <v>1</v>
      </c>
      <c r="AG1157" s="3">
        <v>11</v>
      </c>
      <c r="AH1157" s="3" t="str" cm="1">
        <f t="array" ref="AH1157">_xlfn.IFS(HR_Analytics[[#This Row],[Total Working Years]]&lt;=2,"0-2",HR_Analytics[[#This Row],[Total Working Years]]&lt;=5,"2-5",HR_Analytics[[#This Row],[Total Working Years]]&lt;=10,"5-10",HR_Analytics[[#This Row],[Total Working Years]]&lt;=20,"10-20",HR_Analytics[[#This Row],[Total Working Years]]&lt;=40,"20-40")</f>
        <v>10-20</v>
      </c>
      <c r="AI1157" s="3">
        <v>3</v>
      </c>
      <c r="AJ1157" s="3">
        <v>3</v>
      </c>
      <c r="AK1157" s="9" t="str">
        <f>VLOOKUP(AJ1157,Mapping!$J$10:$K$13,2,0)</f>
        <v>Better</v>
      </c>
      <c r="AL1157" s="3">
        <v>10</v>
      </c>
      <c r="AM1157" s="3" t="str" cm="1">
        <f t="array" ref="AM1157">_xlfn.IFS(HR_Analytics[[#This Row],[Years At Company]]&lt;=2,"0-2",HR_Analytics[[#This Row],[Years At Company]]&lt;=5,"2-5",HR_Analytics[[#This Row],[Years At Company]]&lt;=10,"5-10",HR_Analytics[[#This Row],[Years At Company]]&lt;=20,"10-20",HR_Analytics[[#This Row],[Years At Company]]&lt;=40,"20-40")</f>
        <v>5-10</v>
      </c>
      <c r="AN1157" s="3">
        <v>8</v>
      </c>
      <c r="AO1157" s="3" t="str" cm="1">
        <f t="array" ref="AO1157">_xlfn.IFS(HR_Analytics[[#This Row],[Years In Current Role]]&lt;=2,"0-2",HR_Analytics[[#This Row],[Years In Current Role]]&lt;=5,"2-5",HR_Analytics[[#This Row],[Years In Current Role]]&lt;=10,"5-10",HR_Analytics[[#This Row],[Years In Current Role]]&lt;=15,"10-15",HR_Analytics[[#This Row],[Years In Current Role]]&gt;15,"Above 15")</f>
        <v>5-10</v>
      </c>
      <c r="AP1157" s="3">
        <v>0</v>
      </c>
      <c r="AQ1157" s="14" t="str" cm="1">
        <f t="array" ref="AQ1157">_xlfn.IFS(HR_Analytics[[#This Row],[Years Since Last Promotion]]&lt;=2,"0-2",HR_Analytics[[#This Row],[Years Since Last Promotion]]&lt;=5,"2-5",HR_Analytics[[#This Row],[Years Since Last Promotion]]&lt;=10,"5-10",HR_Analytics[[#This Row],[Years Since Last Promotion]]&lt;=15,"10-15")</f>
        <v>0-2</v>
      </c>
      <c r="AR1157" s="14">
        <v>7</v>
      </c>
      <c r="AS1157" s="3" t="str" cm="1">
        <f t="array" ref="AS11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58" spans="1:45" x14ac:dyDescent="0.25">
      <c r="A1158" s="12">
        <v>40</v>
      </c>
      <c r="B1158" s="12" t="str" cm="1">
        <f t="array" ref="B1158">_xlfn.IFS(HR_Analytics[[#This Row],[Age]]&lt;=30,"Below 30",HR_Analytics[[#This Row],[Age]]&lt;=40,"30-40",HR_Analytics[[#This Row],[Age]]&lt;=60,"40-60")</f>
        <v>30-40</v>
      </c>
      <c r="C1158" s="9" t="s">
        <v>17</v>
      </c>
      <c r="D1158" s="9" t="s">
        <v>11</v>
      </c>
      <c r="E1158" s="9" t="s">
        <v>19</v>
      </c>
      <c r="F1158" s="3">
        <v>15</v>
      </c>
      <c r="G1158" s="3" t="str" cm="1">
        <f t="array" ref="G1158">_xlfn.IFS(HR_Analytics[[#This Row],[Distance From Home]]&lt;=5,"1-5",HR_Analytics[[#This Row],[Distance From Home]]&lt;=10,"5-10",HR_Analytics[[#This Row],[Distance From Home]]&lt;=15,"10-15",HR_Analytics[[#This Row],[Distance From Home]]&lt;=20,"15-20",HR_Analytics[[#This Row],[Distance From Home]]&gt;20,"Above 20")</f>
        <v>10-15</v>
      </c>
      <c r="H1158" s="3">
        <v>3</v>
      </c>
      <c r="I1158" s="9" t="str">
        <f>VLOOKUP(H1158,Mapping!$J$2:$K$6,2,0)</f>
        <v>Bachelors</v>
      </c>
      <c r="J1158" s="9" t="s">
        <v>13</v>
      </c>
      <c r="K1158" s="3">
        <v>1628</v>
      </c>
      <c r="L1158" s="3">
        <v>1</v>
      </c>
      <c r="M1158" s="9" t="str">
        <f>VLOOKUP(L1158,Mapping!$A$2:$B$5,2,0)</f>
        <v>Very Dissatisfied</v>
      </c>
      <c r="N1158" s="9" t="s">
        <v>14</v>
      </c>
      <c r="O1158" s="3">
        <v>2</v>
      </c>
      <c r="P1158" s="9" t="str">
        <f>VLOOKUP(O1158,Mapping!$A$9:$B$12,2,0)</f>
        <v>Medium</v>
      </c>
      <c r="Q1158" s="3">
        <v>3</v>
      </c>
      <c r="R1158" s="9" t="str">
        <f>VLOOKUP(Q1158,Mapping!$A$16:$B$20,2,0)</f>
        <v>Mid Level</v>
      </c>
      <c r="S1158" s="9" t="s">
        <v>27</v>
      </c>
      <c r="T1158" s="3">
        <v>3</v>
      </c>
      <c r="U1158" s="9" t="str">
        <f>VLOOKUP(T1158,Mapping!$E$9:$F$12,2,0)</f>
        <v>Neutral</v>
      </c>
      <c r="V1158" s="9" t="s">
        <v>22</v>
      </c>
      <c r="W1158" s="5">
        <v>10435</v>
      </c>
      <c r="X1158" s="3">
        <v>1</v>
      </c>
      <c r="Y1158" s="9" t="s">
        <v>17</v>
      </c>
      <c r="Z1158" s="4">
        <v>13</v>
      </c>
      <c r="AA1158" s="24">
        <f>HR_Analytics[[#This Row],[Salary Hike]]/100</f>
        <v>0.13</v>
      </c>
      <c r="AB1158" s="3">
        <v>3</v>
      </c>
      <c r="AC1158" s="9" t="str">
        <f>VLOOKUP(AB1158,Mapping!$E$2:$F$3,2,0)</f>
        <v>Excellent</v>
      </c>
      <c r="AD1158" s="3">
        <v>4</v>
      </c>
      <c r="AE1158" s="9" t="str">
        <f>VLOOKUP(AD1158,Mapping!$E$16:$F$19,2,0)</f>
        <v>Satisfied</v>
      </c>
      <c r="AF1158" s="3">
        <v>2</v>
      </c>
      <c r="AG1158" s="3">
        <v>18</v>
      </c>
      <c r="AH1158" s="3" t="str" cm="1">
        <f t="array" ref="AH1158">_xlfn.IFS(HR_Analytics[[#This Row],[Total Working Years]]&lt;=2,"0-2",HR_Analytics[[#This Row],[Total Working Years]]&lt;=5,"2-5",HR_Analytics[[#This Row],[Total Working Years]]&lt;=10,"5-10",HR_Analytics[[#This Row],[Total Working Years]]&lt;=20,"10-20",HR_Analytics[[#This Row],[Total Working Years]]&lt;=40,"20-40")</f>
        <v>10-20</v>
      </c>
      <c r="AI1158" s="3">
        <v>2</v>
      </c>
      <c r="AJ1158" s="3">
        <v>3</v>
      </c>
      <c r="AK1158" s="9" t="str">
        <f>VLOOKUP(AJ1158,Mapping!$J$10:$K$13,2,0)</f>
        <v>Better</v>
      </c>
      <c r="AL1158" s="3">
        <v>18</v>
      </c>
      <c r="AM1158" s="3" t="str" cm="1">
        <f t="array" ref="AM1158">_xlfn.IFS(HR_Analytics[[#This Row],[Years At Company]]&lt;=2,"0-2",HR_Analytics[[#This Row],[Years At Company]]&lt;=5,"2-5",HR_Analytics[[#This Row],[Years At Company]]&lt;=10,"5-10",HR_Analytics[[#This Row],[Years At Company]]&lt;=20,"10-20",HR_Analytics[[#This Row],[Years At Company]]&lt;=40,"20-40")</f>
        <v>10-20</v>
      </c>
      <c r="AN1158" s="3">
        <v>15</v>
      </c>
      <c r="AO1158" s="3" t="str" cm="1">
        <f t="array" ref="AO1158">_xlfn.IFS(HR_Analytics[[#This Row],[Years In Current Role]]&lt;=2,"0-2",HR_Analytics[[#This Row],[Years In Current Role]]&lt;=5,"2-5",HR_Analytics[[#This Row],[Years In Current Role]]&lt;=10,"5-10",HR_Analytics[[#This Row],[Years In Current Role]]&lt;=15,"10-15",HR_Analytics[[#This Row],[Years In Current Role]]&gt;15,"Above 15")</f>
        <v>10-15</v>
      </c>
      <c r="AP1158" s="3">
        <v>14</v>
      </c>
      <c r="AQ1158" s="14" t="str" cm="1">
        <f t="array" ref="AQ1158">_xlfn.IFS(HR_Analytics[[#This Row],[Years Since Last Promotion]]&lt;=2,"0-2",HR_Analytics[[#This Row],[Years Since Last Promotion]]&lt;=5,"2-5",HR_Analytics[[#This Row],[Years Since Last Promotion]]&lt;=10,"5-10",HR_Analytics[[#This Row],[Years Since Last Promotion]]&lt;=15,"10-15")</f>
        <v>10-15</v>
      </c>
      <c r="AR1158" s="14">
        <v>12</v>
      </c>
      <c r="AS1158" s="3" t="str" cm="1">
        <f t="array" ref="AS11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159" spans="1:45" x14ac:dyDescent="0.25">
      <c r="A1159" s="12">
        <v>35</v>
      </c>
      <c r="B1159" s="12" t="str" cm="1">
        <f t="array" ref="B1159">_xlfn.IFS(HR_Analytics[[#This Row],[Age]]&lt;=30,"Below 30",HR_Analytics[[#This Row],[Age]]&lt;=40,"30-40",HR_Analytics[[#This Row],[Age]]&lt;=60,"40-60")</f>
        <v>30-40</v>
      </c>
      <c r="C1159" s="9" t="s">
        <v>17</v>
      </c>
      <c r="D1159" s="9" t="s">
        <v>29</v>
      </c>
      <c r="E1159" s="9" t="s">
        <v>19</v>
      </c>
      <c r="F1159" s="3">
        <v>8</v>
      </c>
      <c r="G1159" s="3" t="str" cm="1">
        <f t="array" ref="G1159">_xlfn.IFS(HR_Analytics[[#This Row],[Distance From Home]]&lt;=5,"1-5",HR_Analytics[[#This Row],[Distance From Home]]&lt;=10,"5-10",HR_Analytics[[#This Row],[Distance From Home]]&lt;=15,"10-15",HR_Analytics[[#This Row],[Distance From Home]]&lt;=20,"15-20",HR_Analytics[[#This Row],[Distance From Home]]&gt;20,"Above 20")</f>
        <v>5-10</v>
      </c>
      <c r="H1159" s="3">
        <v>4</v>
      </c>
      <c r="I1159" s="9" t="str">
        <f>VLOOKUP(H1159,Mapping!$J$2:$K$6,2,0)</f>
        <v>Masters</v>
      </c>
      <c r="J1159" s="9" t="s">
        <v>13</v>
      </c>
      <c r="K1159" s="3">
        <v>1630</v>
      </c>
      <c r="L1159" s="3">
        <v>3</v>
      </c>
      <c r="M1159" s="9" t="str">
        <f>VLOOKUP(L1159,Mapping!$A$2:$B$5,2,0)</f>
        <v>Neutral</v>
      </c>
      <c r="N1159" s="9" t="s">
        <v>14</v>
      </c>
      <c r="O1159" s="3">
        <v>3</v>
      </c>
      <c r="P1159" s="9" t="str">
        <f>VLOOKUP(O1159,Mapping!$A$9:$B$12,2,0)</f>
        <v>High</v>
      </c>
      <c r="Q1159" s="3">
        <v>2</v>
      </c>
      <c r="R1159" s="9" t="str">
        <f>VLOOKUP(Q1159,Mapping!$A$16:$B$20,2,0)</f>
        <v>Junior</v>
      </c>
      <c r="S1159" s="9" t="s">
        <v>28</v>
      </c>
      <c r="T1159" s="3">
        <v>3</v>
      </c>
      <c r="U1159" s="9" t="str">
        <f>VLOOKUP(T1159,Mapping!$E$9:$F$12,2,0)</f>
        <v>Neutral</v>
      </c>
      <c r="V1159" s="9" t="s">
        <v>22</v>
      </c>
      <c r="W1159" s="5">
        <v>4148</v>
      </c>
      <c r="X1159" s="3">
        <v>1</v>
      </c>
      <c r="Y1159" s="9" t="s">
        <v>17</v>
      </c>
      <c r="Z1159" s="4">
        <v>12</v>
      </c>
      <c r="AA1159" s="24">
        <f>HR_Analytics[[#This Row],[Salary Hike]]/100</f>
        <v>0.12</v>
      </c>
      <c r="AB1159" s="3">
        <v>3</v>
      </c>
      <c r="AC1159" s="9" t="str">
        <f>VLOOKUP(AB1159,Mapping!$E$2:$F$3,2,0)</f>
        <v>Excellent</v>
      </c>
      <c r="AD1159" s="3">
        <v>4</v>
      </c>
      <c r="AE1159" s="9" t="str">
        <f>VLOOKUP(AD1159,Mapping!$E$16:$F$19,2,0)</f>
        <v>Satisfied</v>
      </c>
      <c r="AF1159" s="3">
        <v>1</v>
      </c>
      <c r="AG1159" s="3">
        <v>15</v>
      </c>
      <c r="AH1159" s="3" t="str" cm="1">
        <f t="array" ref="AH1159">_xlfn.IFS(HR_Analytics[[#This Row],[Total Working Years]]&lt;=2,"0-2",HR_Analytics[[#This Row],[Total Working Years]]&lt;=5,"2-5",HR_Analytics[[#This Row],[Total Working Years]]&lt;=10,"5-10",HR_Analytics[[#This Row],[Total Working Years]]&lt;=20,"10-20",HR_Analytics[[#This Row],[Total Working Years]]&lt;=40,"20-40")</f>
        <v>10-20</v>
      </c>
      <c r="AI1159" s="3">
        <v>5</v>
      </c>
      <c r="AJ1159" s="3">
        <v>3</v>
      </c>
      <c r="AK1159" s="9" t="str">
        <f>VLOOKUP(AJ1159,Mapping!$J$10:$K$13,2,0)</f>
        <v>Better</v>
      </c>
      <c r="AL1159" s="3">
        <v>14</v>
      </c>
      <c r="AM1159" s="3" t="str" cm="1">
        <f t="array" ref="AM1159">_xlfn.IFS(HR_Analytics[[#This Row],[Years At Company]]&lt;=2,"0-2",HR_Analytics[[#This Row],[Years At Company]]&lt;=5,"2-5",HR_Analytics[[#This Row],[Years At Company]]&lt;=10,"5-10",HR_Analytics[[#This Row],[Years At Company]]&lt;=20,"10-20",HR_Analytics[[#This Row],[Years At Company]]&lt;=40,"20-40")</f>
        <v>10-20</v>
      </c>
      <c r="AN1159" s="3">
        <v>11</v>
      </c>
      <c r="AO1159" s="3" t="str" cm="1">
        <f t="array" ref="AO1159">_xlfn.IFS(HR_Analytics[[#This Row],[Years In Current Role]]&lt;=2,"0-2",HR_Analytics[[#This Row],[Years In Current Role]]&lt;=5,"2-5",HR_Analytics[[#This Row],[Years In Current Role]]&lt;=10,"5-10",HR_Analytics[[#This Row],[Years In Current Role]]&lt;=15,"10-15",HR_Analytics[[#This Row],[Years In Current Role]]&gt;15,"Above 15")</f>
        <v>10-15</v>
      </c>
      <c r="AP1159" s="3">
        <v>2</v>
      </c>
      <c r="AQ1159" s="14" t="str" cm="1">
        <f t="array" ref="AQ1159">_xlfn.IFS(HR_Analytics[[#This Row],[Years Since Last Promotion]]&lt;=2,"0-2",HR_Analytics[[#This Row],[Years Since Last Promotion]]&lt;=5,"2-5",HR_Analytics[[#This Row],[Years Since Last Promotion]]&lt;=10,"5-10",HR_Analytics[[#This Row],[Years Since Last Promotion]]&lt;=15,"10-15")</f>
        <v>0-2</v>
      </c>
      <c r="AR1159" s="14">
        <v>9</v>
      </c>
      <c r="AS1159" s="3" t="str" cm="1">
        <f t="array" ref="AS11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60" spans="1:45" x14ac:dyDescent="0.25">
      <c r="A1160" s="12">
        <v>37</v>
      </c>
      <c r="B1160" s="12" t="str" cm="1">
        <f t="array" ref="B1160">_xlfn.IFS(HR_Analytics[[#This Row],[Age]]&lt;=30,"Below 30",HR_Analytics[[#This Row],[Age]]&lt;=40,"30-40",HR_Analytics[[#This Row],[Age]]&lt;=60,"40-60")</f>
        <v>30-40</v>
      </c>
      <c r="C1160" s="9" t="s">
        <v>17</v>
      </c>
      <c r="D1160" s="9" t="s">
        <v>11</v>
      </c>
      <c r="E1160" s="9" t="s">
        <v>19</v>
      </c>
      <c r="F1160" s="3">
        <v>19</v>
      </c>
      <c r="G1160" s="3" t="str" cm="1">
        <f t="array" ref="G1160">_xlfn.IFS(HR_Analytics[[#This Row],[Distance From Home]]&lt;=5,"1-5",HR_Analytics[[#This Row],[Distance From Home]]&lt;=10,"5-10",HR_Analytics[[#This Row],[Distance From Home]]&lt;=15,"10-15",HR_Analytics[[#This Row],[Distance From Home]]&lt;=20,"15-20",HR_Analytics[[#This Row],[Distance From Home]]&gt;20,"Above 20")</f>
        <v>15-20</v>
      </c>
      <c r="H1160" s="3">
        <v>3</v>
      </c>
      <c r="I1160" s="9" t="str">
        <f>VLOOKUP(H1160,Mapping!$J$2:$K$6,2,0)</f>
        <v>Bachelors</v>
      </c>
      <c r="J1160" s="9" t="s">
        <v>13</v>
      </c>
      <c r="K1160" s="3">
        <v>1631</v>
      </c>
      <c r="L1160" s="3">
        <v>3</v>
      </c>
      <c r="M1160" s="9" t="str">
        <f>VLOOKUP(L1160,Mapping!$A$2:$B$5,2,0)</f>
        <v>Neutral</v>
      </c>
      <c r="N1160" s="9" t="s">
        <v>20</v>
      </c>
      <c r="O1160" s="3">
        <v>3</v>
      </c>
      <c r="P1160" s="9" t="str">
        <f>VLOOKUP(O1160,Mapping!$A$9:$B$12,2,0)</f>
        <v>High</v>
      </c>
      <c r="Q1160" s="3">
        <v>2</v>
      </c>
      <c r="R1160" s="9" t="str">
        <f>VLOOKUP(Q1160,Mapping!$A$16:$B$20,2,0)</f>
        <v>Junior</v>
      </c>
      <c r="S1160" s="9" t="s">
        <v>27</v>
      </c>
      <c r="T1160" s="3">
        <v>3</v>
      </c>
      <c r="U1160" s="9" t="str">
        <f>VLOOKUP(T1160,Mapping!$E$9:$F$12,2,0)</f>
        <v>Neutral</v>
      </c>
      <c r="V1160" s="9" t="s">
        <v>22</v>
      </c>
      <c r="W1160" s="5">
        <v>5768</v>
      </c>
      <c r="X1160" s="3">
        <v>3</v>
      </c>
      <c r="Y1160" s="9" t="s">
        <v>17</v>
      </c>
      <c r="Z1160" s="4">
        <v>17</v>
      </c>
      <c r="AA1160" s="24">
        <f>HR_Analytics[[#This Row],[Salary Hike]]/100</f>
        <v>0.17</v>
      </c>
      <c r="AB1160" s="3">
        <v>3</v>
      </c>
      <c r="AC1160" s="9" t="str">
        <f>VLOOKUP(AB1160,Mapping!$E$2:$F$3,2,0)</f>
        <v>Excellent</v>
      </c>
      <c r="AD1160" s="3">
        <v>1</v>
      </c>
      <c r="AE1160" s="9" t="str">
        <f>VLOOKUP(AD1160,Mapping!$E$16:$F$19,2,0)</f>
        <v>Very Dissatisfied</v>
      </c>
      <c r="AF1160" s="3">
        <v>3</v>
      </c>
      <c r="AG1160" s="3">
        <v>9</v>
      </c>
      <c r="AH1160" s="3" t="str" cm="1">
        <f t="array" ref="AH1160">_xlfn.IFS(HR_Analytics[[#This Row],[Total Working Years]]&lt;=2,"0-2",HR_Analytics[[#This Row],[Total Working Years]]&lt;=5,"2-5",HR_Analytics[[#This Row],[Total Working Years]]&lt;=10,"5-10",HR_Analytics[[#This Row],[Total Working Years]]&lt;=20,"10-20",HR_Analytics[[#This Row],[Total Working Years]]&lt;=40,"20-40")</f>
        <v>5-10</v>
      </c>
      <c r="AI1160" s="3">
        <v>2</v>
      </c>
      <c r="AJ1160" s="3">
        <v>2</v>
      </c>
      <c r="AK1160" s="9" t="str">
        <f>VLOOKUP(AJ1160,Mapping!$J$10:$K$13,2,0)</f>
        <v>Good</v>
      </c>
      <c r="AL1160" s="3">
        <v>4</v>
      </c>
      <c r="AM1160" s="3" t="str" cm="1">
        <f t="array" ref="AM1160">_xlfn.IFS(HR_Analytics[[#This Row],[Years At Company]]&lt;=2,"0-2",HR_Analytics[[#This Row],[Years At Company]]&lt;=5,"2-5",HR_Analytics[[#This Row],[Years At Company]]&lt;=10,"5-10",HR_Analytics[[#This Row],[Years At Company]]&lt;=20,"10-20",HR_Analytics[[#This Row],[Years At Company]]&lt;=40,"20-40")</f>
        <v>2-5</v>
      </c>
      <c r="AN1160" s="3">
        <v>3</v>
      </c>
      <c r="AO1160" s="3" t="str" cm="1">
        <f t="array" ref="AO1160">_xlfn.IFS(HR_Analytics[[#This Row],[Years In Current Role]]&lt;=2,"0-2",HR_Analytics[[#This Row],[Years In Current Role]]&lt;=5,"2-5",HR_Analytics[[#This Row],[Years In Current Role]]&lt;=10,"5-10",HR_Analytics[[#This Row],[Years In Current Role]]&lt;=15,"10-15",HR_Analytics[[#This Row],[Years In Current Role]]&gt;15,"Above 15")</f>
        <v>2-5</v>
      </c>
      <c r="AP1160" s="3">
        <v>0</v>
      </c>
      <c r="AQ1160" s="14" t="str" cm="1">
        <f t="array" ref="AQ1160">_xlfn.IFS(HR_Analytics[[#This Row],[Years Since Last Promotion]]&lt;=2,"0-2",HR_Analytics[[#This Row],[Years Since Last Promotion]]&lt;=5,"2-5",HR_Analytics[[#This Row],[Years Since Last Promotion]]&lt;=10,"5-10",HR_Analytics[[#This Row],[Years Since Last Promotion]]&lt;=15,"10-15")</f>
        <v>0-2</v>
      </c>
      <c r="AR1160" s="14">
        <v>2</v>
      </c>
      <c r="AS1160" s="3" t="str" cm="1">
        <f t="array" ref="AS11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61" spans="1:45" x14ac:dyDescent="0.25">
      <c r="A1161" s="12">
        <v>39</v>
      </c>
      <c r="B1161" s="12" t="str" cm="1">
        <f t="array" ref="B1161">_xlfn.IFS(HR_Analytics[[#This Row],[Age]]&lt;=30,"Below 30",HR_Analytics[[#This Row],[Age]]&lt;=40,"30-40",HR_Analytics[[#This Row],[Age]]&lt;=60,"40-60")</f>
        <v>30-40</v>
      </c>
      <c r="C1161" s="9" t="s">
        <v>17</v>
      </c>
      <c r="D1161" s="9" t="s">
        <v>18</v>
      </c>
      <c r="E1161" s="9" t="s">
        <v>19</v>
      </c>
      <c r="F1161" s="3">
        <v>4</v>
      </c>
      <c r="G1161" s="3" t="str" cm="1">
        <f t="array" ref="G1161">_xlfn.IFS(HR_Analytics[[#This Row],[Distance From Home]]&lt;=5,"1-5",HR_Analytics[[#This Row],[Distance From Home]]&lt;=10,"5-10",HR_Analytics[[#This Row],[Distance From Home]]&lt;=15,"10-15",HR_Analytics[[#This Row],[Distance From Home]]&lt;=20,"15-20",HR_Analytics[[#This Row],[Distance From Home]]&gt;20,"Above 20")</f>
        <v>1-5</v>
      </c>
      <c r="H1161" s="3">
        <v>3</v>
      </c>
      <c r="I1161" s="9" t="str">
        <f>VLOOKUP(H1161,Mapping!$J$2:$K$6,2,0)</f>
        <v>Bachelors</v>
      </c>
      <c r="J1161" s="9" t="s">
        <v>25</v>
      </c>
      <c r="K1161" s="3">
        <v>1633</v>
      </c>
      <c r="L1161" s="3">
        <v>1</v>
      </c>
      <c r="M1161" s="9" t="str">
        <f>VLOOKUP(L1161,Mapping!$A$2:$B$5,2,0)</f>
        <v>Very Dissatisfied</v>
      </c>
      <c r="N1161" s="9" t="s">
        <v>14</v>
      </c>
      <c r="O1161" s="3">
        <v>3</v>
      </c>
      <c r="P1161" s="9" t="str">
        <f>VLOOKUP(O1161,Mapping!$A$9:$B$12,2,0)</f>
        <v>High</v>
      </c>
      <c r="Q1161" s="3">
        <v>2</v>
      </c>
      <c r="R1161" s="9" t="str">
        <f>VLOOKUP(Q1161,Mapping!$A$16:$B$20,2,0)</f>
        <v>Junior</v>
      </c>
      <c r="S1161" s="9" t="s">
        <v>27</v>
      </c>
      <c r="T1161" s="3">
        <v>3</v>
      </c>
      <c r="U1161" s="9" t="str">
        <f>VLOOKUP(T1161,Mapping!$E$9:$F$12,2,0)</f>
        <v>Neutral</v>
      </c>
      <c r="V1161" s="9" t="s">
        <v>16</v>
      </c>
      <c r="W1161" s="5">
        <v>5042</v>
      </c>
      <c r="X1161" s="3">
        <v>0</v>
      </c>
      <c r="Y1161" s="9" t="s">
        <v>17</v>
      </c>
      <c r="Z1161" s="4">
        <v>13</v>
      </c>
      <c r="AA1161" s="24">
        <f>HR_Analytics[[#This Row],[Salary Hike]]/100</f>
        <v>0.13</v>
      </c>
      <c r="AB1161" s="3">
        <v>3</v>
      </c>
      <c r="AC1161" s="9" t="str">
        <f>VLOOKUP(AB1161,Mapping!$E$2:$F$3,2,0)</f>
        <v>Excellent</v>
      </c>
      <c r="AD1161" s="3">
        <v>4</v>
      </c>
      <c r="AE1161" s="9" t="str">
        <f>VLOOKUP(AD1161,Mapping!$E$16:$F$19,2,0)</f>
        <v>Satisfied</v>
      </c>
      <c r="AF1161" s="3">
        <v>0</v>
      </c>
      <c r="AG1161" s="3">
        <v>10</v>
      </c>
      <c r="AH1161" s="3" t="str" cm="1">
        <f t="array" ref="AH1161">_xlfn.IFS(HR_Analytics[[#This Row],[Total Working Years]]&lt;=2,"0-2",HR_Analytics[[#This Row],[Total Working Years]]&lt;=5,"2-5",HR_Analytics[[#This Row],[Total Working Years]]&lt;=10,"5-10",HR_Analytics[[#This Row],[Total Working Years]]&lt;=20,"10-20",HR_Analytics[[#This Row],[Total Working Years]]&lt;=40,"20-40")</f>
        <v>5-10</v>
      </c>
      <c r="AI1161" s="3">
        <v>2</v>
      </c>
      <c r="AJ1161" s="3">
        <v>1</v>
      </c>
      <c r="AK1161" s="9" t="str">
        <f>VLOOKUP(AJ1161,Mapping!$J$10:$K$13,2,0)</f>
        <v>Bad</v>
      </c>
      <c r="AL1161" s="3">
        <v>9</v>
      </c>
      <c r="AM1161" s="3" t="str" cm="1">
        <f t="array" ref="AM1161">_xlfn.IFS(HR_Analytics[[#This Row],[Years At Company]]&lt;=2,"0-2",HR_Analytics[[#This Row],[Years At Company]]&lt;=5,"2-5",HR_Analytics[[#This Row],[Years At Company]]&lt;=10,"5-10",HR_Analytics[[#This Row],[Years At Company]]&lt;=20,"10-20",HR_Analytics[[#This Row],[Years At Company]]&lt;=40,"20-40")</f>
        <v>5-10</v>
      </c>
      <c r="AN1161" s="3">
        <v>2</v>
      </c>
      <c r="AO1161" s="3" t="str" cm="1">
        <f t="array" ref="AO1161">_xlfn.IFS(HR_Analytics[[#This Row],[Years In Current Role]]&lt;=2,"0-2",HR_Analytics[[#This Row],[Years In Current Role]]&lt;=5,"2-5",HR_Analytics[[#This Row],[Years In Current Role]]&lt;=10,"5-10",HR_Analytics[[#This Row],[Years In Current Role]]&lt;=15,"10-15",HR_Analytics[[#This Row],[Years In Current Role]]&gt;15,"Above 15")</f>
        <v>0-2</v>
      </c>
      <c r="AP1161" s="3">
        <v>3</v>
      </c>
      <c r="AQ1161" s="14" t="str" cm="1">
        <f t="array" ref="AQ1161">_xlfn.IFS(HR_Analytics[[#This Row],[Years Since Last Promotion]]&lt;=2,"0-2",HR_Analytics[[#This Row],[Years Since Last Promotion]]&lt;=5,"2-5",HR_Analytics[[#This Row],[Years Since Last Promotion]]&lt;=10,"5-10",HR_Analytics[[#This Row],[Years Since Last Promotion]]&lt;=15,"10-15")</f>
        <v>2-5</v>
      </c>
      <c r="AR1161" s="14">
        <v>8</v>
      </c>
      <c r="AS1161" s="3" t="str" cm="1">
        <f t="array" ref="AS11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62" spans="1:45" x14ac:dyDescent="0.25">
      <c r="A1162" s="12">
        <v>45</v>
      </c>
      <c r="B1162" s="12" t="str" cm="1">
        <f t="array" ref="B1162">_xlfn.IFS(HR_Analytics[[#This Row],[Age]]&lt;=30,"Below 30",HR_Analytics[[#This Row],[Age]]&lt;=40,"30-40",HR_Analytics[[#This Row],[Age]]&lt;=60,"40-60")</f>
        <v>40-60</v>
      </c>
      <c r="C1162" s="9" t="s">
        <v>17</v>
      </c>
      <c r="D1162" s="9" t="s">
        <v>11</v>
      </c>
      <c r="E1162" s="9" t="s">
        <v>19</v>
      </c>
      <c r="F1162" s="3">
        <v>2</v>
      </c>
      <c r="G1162" s="3" t="str" cm="1">
        <f t="array" ref="G1162">_xlfn.IFS(HR_Analytics[[#This Row],[Distance From Home]]&lt;=5,"1-5",HR_Analytics[[#This Row],[Distance From Home]]&lt;=10,"5-10",HR_Analytics[[#This Row],[Distance From Home]]&lt;=15,"10-15",HR_Analytics[[#This Row],[Distance From Home]]&lt;=20,"15-20",HR_Analytics[[#This Row],[Distance From Home]]&gt;20,"Above 20")</f>
        <v>1-5</v>
      </c>
      <c r="H1162" s="3">
        <v>2</v>
      </c>
      <c r="I1162" s="9" t="str">
        <f>VLOOKUP(H1162,Mapping!$J$2:$K$6,2,0)</f>
        <v>College</v>
      </c>
      <c r="J1162" s="9" t="s">
        <v>23</v>
      </c>
      <c r="K1162" s="3">
        <v>1635</v>
      </c>
      <c r="L1162" s="3">
        <v>4</v>
      </c>
      <c r="M1162" s="9" t="str">
        <f>VLOOKUP(L1162,Mapping!$A$2:$B$5,2,0)</f>
        <v>Satisfied</v>
      </c>
      <c r="N1162" s="9" t="s">
        <v>14</v>
      </c>
      <c r="O1162" s="3">
        <v>2</v>
      </c>
      <c r="P1162" s="9" t="str">
        <f>VLOOKUP(O1162,Mapping!$A$9:$B$12,2,0)</f>
        <v>Medium</v>
      </c>
      <c r="Q1162" s="3">
        <v>2</v>
      </c>
      <c r="R1162" s="9" t="str">
        <f>VLOOKUP(Q1162,Mapping!$A$16:$B$20,2,0)</f>
        <v>Junior</v>
      </c>
      <c r="S1162" s="9" t="s">
        <v>27</v>
      </c>
      <c r="T1162" s="3">
        <v>4</v>
      </c>
      <c r="U1162" s="9" t="str">
        <f>VLOOKUP(T1162,Mapping!$E$9:$F$12,2,0)</f>
        <v>Satisfied</v>
      </c>
      <c r="V1162" s="9" t="s">
        <v>26</v>
      </c>
      <c r="W1162" s="5">
        <v>5770</v>
      </c>
      <c r="X1162" s="3">
        <v>1</v>
      </c>
      <c r="Y1162" s="9" t="s">
        <v>17</v>
      </c>
      <c r="Z1162" s="4">
        <v>19</v>
      </c>
      <c r="AA1162" s="24">
        <f>HR_Analytics[[#This Row],[Salary Hike]]/100</f>
        <v>0.19</v>
      </c>
      <c r="AB1162" s="3">
        <v>3</v>
      </c>
      <c r="AC1162" s="9" t="str">
        <f>VLOOKUP(AB1162,Mapping!$E$2:$F$3,2,0)</f>
        <v>Excellent</v>
      </c>
      <c r="AD1162" s="3">
        <v>1</v>
      </c>
      <c r="AE1162" s="9" t="str">
        <f>VLOOKUP(AD1162,Mapping!$E$16:$F$19,2,0)</f>
        <v>Very Dissatisfied</v>
      </c>
      <c r="AF1162" s="3">
        <v>2</v>
      </c>
      <c r="AG1162" s="3">
        <v>10</v>
      </c>
      <c r="AH1162" s="3" t="str" cm="1">
        <f t="array" ref="AH1162">_xlfn.IFS(HR_Analytics[[#This Row],[Total Working Years]]&lt;=2,"0-2",HR_Analytics[[#This Row],[Total Working Years]]&lt;=5,"2-5",HR_Analytics[[#This Row],[Total Working Years]]&lt;=10,"5-10",HR_Analytics[[#This Row],[Total Working Years]]&lt;=20,"10-20",HR_Analytics[[#This Row],[Total Working Years]]&lt;=40,"20-40")</f>
        <v>5-10</v>
      </c>
      <c r="AI1162" s="3">
        <v>3</v>
      </c>
      <c r="AJ1162" s="3">
        <v>3</v>
      </c>
      <c r="AK1162" s="9" t="str">
        <f>VLOOKUP(AJ1162,Mapping!$J$10:$K$13,2,0)</f>
        <v>Better</v>
      </c>
      <c r="AL1162" s="3">
        <v>10</v>
      </c>
      <c r="AM1162" s="3" t="str" cm="1">
        <f t="array" ref="AM1162">_xlfn.IFS(HR_Analytics[[#This Row],[Years At Company]]&lt;=2,"0-2",HR_Analytics[[#This Row],[Years At Company]]&lt;=5,"2-5",HR_Analytics[[#This Row],[Years At Company]]&lt;=10,"5-10",HR_Analytics[[#This Row],[Years At Company]]&lt;=20,"10-20",HR_Analytics[[#This Row],[Years At Company]]&lt;=40,"20-40")</f>
        <v>5-10</v>
      </c>
      <c r="AN1162" s="3">
        <v>7</v>
      </c>
      <c r="AO1162" s="3" t="str" cm="1">
        <f t="array" ref="AO1162">_xlfn.IFS(HR_Analytics[[#This Row],[Years In Current Role]]&lt;=2,"0-2",HR_Analytics[[#This Row],[Years In Current Role]]&lt;=5,"2-5",HR_Analytics[[#This Row],[Years In Current Role]]&lt;=10,"5-10",HR_Analytics[[#This Row],[Years In Current Role]]&lt;=15,"10-15",HR_Analytics[[#This Row],[Years In Current Role]]&gt;15,"Above 15")</f>
        <v>5-10</v>
      </c>
      <c r="AP1162" s="3">
        <v>3</v>
      </c>
      <c r="AQ1162" s="14" t="str" cm="1">
        <f t="array" ref="AQ1162">_xlfn.IFS(HR_Analytics[[#This Row],[Years Since Last Promotion]]&lt;=2,"0-2",HR_Analytics[[#This Row],[Years Since Last Promotion]]&lt;=5,"2-5",HR_Analytics[[#This Row],[Years Since Last Promotion]]&lt;=10,"5-10",HR_Analytics[[#This Row],[Years Since Last Promotion]]&lt;=15,"10-15")</f>
        <v>2-5</v>
      </c>
      <c r="AR1162" s="14">
        <v>9</v>
      </c>
      <c r="AS1162" s="3" t="str" cm="1">
        <f t="array" ref="AS11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63" spans="1:45" x14ac:dyDescent="0.25">
      <c r="A1163" s="12">
        <v>38</v>
      </c>
      <c r="B1163" s="12" t="str" cm="1">
        <f t="array" ref="B1163">_xlfn.IFS(HR_Analytics[[#This Row],[Age]]&lt;=30,"Below 30",HR_Analytics[[#This Row],[Age]]&lt;=40,"30-40",HR_Analytics[[#This Row],[Age]]&lt;=60,"40-60")</f>
        <v>30-40</v>
      </c>
      <c r="C1163" s="9" t="s">
        <v>17</v>
      </c>
      <c r="D1163" s="9" t="s">
        <v>11</v>
      </c>
      <c r="E1163" s="9" t="s">
        <v>19</v>
      </c>
      <c r="F1163" s="3">
        <v>2</v>
      </c>
      <c r="G1163" s="3" t="str" cm="1">
        <f t="array" ref="G1163">_xlfn.IFS(HR_Analytics[[#This Row],[Distance From Home]]&lt;=5,"1-5",HR_Analytics[[#This Row],[Distance From Home]]&lt;=10,"5-10",HR_Analytics[[#This Row],[Distance From Home]]&lt;=15,"10-15",HR_Analytics[[#This Row],[Distance From Home]]&lt;=20,"15-20",HR_Analytics[[#This Row],[Distance From Home]]&gt;20,"Above 20")</f>
        <v>1-5</v>
      </c>
      <c r="H1163" s="3">
        <v>2</v>
      </c>
      <c r="I1163" s="9" t="str">
        <f>VLOOKUP(H1163,Mapping!$J$2:$K$6,2,0)</f>
        <v>College</v>
      </c>
      <c r="J1163" s="9" t="s">
        <v>25</v>
      </c>
      <c r="K1163" s="3">
        <v>1638</v>
      </c>
      <c r="L1163" s="3">
        <v>4</v>
      </c>
      <c r="M1163" s="9" t="str">
        <f>VLOOKUP(L1163,Mapping!$A$2:$B$5,2,0)</f>
        <v>Satisfied</v>
      </c>
      <c r="N1163" s="9" t="s">
        <v>14</v>
      </c>
      <c r="O1163" s="3">
        <v>2</v>
      </c>
      <c r="P1163" s="9" t="str">
        <f>VLOOKUP(O1163,Mapping!$A$9:$B$12,2,0)</f>
        <v>Medium</v>
      </c>
      <c r="Q1163" s="3">
        <v>3</v>
      </c>
      <c r="R1163" s="9" t="str">
        <f>VLOOKUP(Q1163,Mapping!$A$16:$B$20,2,0)</f>
        <v>Mid Level</v>
      </c>
      <c r="S1163" s="9" t="s">
        <v>27</v>
      </c>
      <c r="T1163" s="3">
        <v>3</v>
      </c>
      <c r="U1163" s="9" t="str">
        <f>VLOOKUP(T1163,Mapping!$E$9:$F$12,2,0)</f>
        <v>Neutral</v>
      </c>
      <c r="V1163" s="9" t="s">
        <v>22</v>
      </c>
      <c r="W1163" s="5">
        <v>7756</v>
      </c>
      <c r="X1163" s="3">
        <v>3</v>
      </c>
      <c r="Y1163" s="9" t="s">
        <v>10</v>
      </c>
      <c r="Z1163" s="4">
        <v>19</v>
      </c>
      <c r="AA1163" s="24">
        <f>HR_Analytics[[#This Row],[Salary Hike]]/100</f>
        <v>0.19</v>
      </c>
      <c r="AB1163" s="3">
        <v>3</v>
      </c>
      <c r="AC1163" s="9" t="str">
        <f>VLOOKUP(AB1163,Mapping!$E$2:$F$3,2,0)</f>
        <v>Excellent</v>
      </c>
      <c r="AD1163" s="3">
        <v>4</v>
      </c>
      <c r="AE1163" s="9" t="str">
        <f>VLOOKUP(AD1163,Mapping!$E$16:$F$19,2,0)</f>
        <v>Satisfied</v>
      </c>
      <c r="AF1163" s="3">
        <v>1</v>
      </c>
      <c r="AG1163" s="3">
        <v>10</v>
      </c>
      <c r="AH1163" s="3" t="str" cm="1">
        <f t="array" ref="AH1163">_xlfn.IFS(HR_Analytics[[#This Row],[Total Working Years]]&lt;=2,"0-2",HR_Analytics[[#This Row],[Total Working Years]]&lt;=5,"2-5",HR_Analytics[[#This Row],[Total Working Years]]&lt;=10,"5-10",HR_Analytics[[#This Row],[Total Working Years]]&lt;=20,"10-20",HR_Analytics[[#This Row],[Total Working Years]]&lt;=40,"20-40")</f>
        <v>5-10</v>
      </c>
      <c r="AI1163" s="3">
        <v>6</v>
      </c>
      <c r="AJ1163" s="3">
        <v>4</v>
      </c>
      <c r="AK1163" s="9" t="str">
        <f>VLOOKUP(AJ1163,Mapping!$J$10:$K$13,2,0)</f>
        <v>Best</v>
      </c>
      <c r="AL1163" s="3">
        <v>5</v>
      </c>
      <c r="AM1163" s="3" t="str" cm="1">
        <f t="array" ref="AM1163">_xlfn.IFS(HR_Analytics[[#This Row],[Years At Company]]&lt;=2,"0-2",HR_Analytics[[#This Row],[Years At Company]]&lt;=5,"2-5",HR_Analytics[[#This Row],[Years At Company]]&lt;=10,"5-10",HR_Analytics[[#This Row],[Years At Company]]&lt;=20,"10-20",HR_Analytics[[#This Row],[Years At Company]]&lt;=40,"20-40")</f>
        <v>2-5</v>
      </c>
      <c r="AN1163" s="3">
        <v>4</v>
      </c>
      <c r="AO1163" s="3" t="str" cm="1">
        <f t="array" ref="AO1163">_xlfn.IFS(HR_Analytics[[#This Row],[Years In Current Role]]&lt;=2,"0-2",HR_Analytics[[#This Row],[Years In Current Role]]&lt;=5,"2-5",HR_Analytics[[#This Row],[Years In Current Role]]&lt;=10,"5-10",HR_Analytics[[#This Row],[Years In Current Role]]&lt;=15,"10-15",HR_Analytics[[#This Row],[Years In Current Role]]&gt;15,"Above 15")</f>
        <v>2-5</v>
      </c>
      <c r="AP1163" s="3">
        <v>0</v>
      </c>
      <c r="AQ1163" s="14" t="str" cm="1">
        <f t="array" ref="AQ1163">_xlfn.IFS(HR_Analytics[[#This Row],[Years Since Last Promotion]]&lt;=2,"0-2",HR_Analytics[[#This Row],[Years Since Last Promotion]]&lt;=5,"2-5",HR_Analytics[[#This Row],[Years Since Last Promotion]]&lt;=10,"5-10",HR_Analytics[[#This Row],[Years Since Last Promotion]]&lt;=15,"10-15")</f>
        <v>0-2</v>
      </c>
      <c r="AR1163" s="14">
        <v>2</v>
      </c>
      <c r="AS1163" s="3" t="str" cm="1">
        <f t="array" ref="AS11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64" spans="1:45" x14ac:dyDescent="0.25">
      <c r="A1164" s="12">
        <v>35</v>
      </c>
      <c r="B1164" s="12" t="str" cm="1">
        <f t="array" ref="B1164">_xlfn.IFS(HR_Analytics[[#This Row],[Age]]&lt;=30,"Below 30",HR_Analytics[[#This Row],[Age]]&lt;=40,"30-40",HR_Analytics[[#This Row],[Age]]&lt;=60,"40-60")</f>
        <v>30-40</v>
      </c>
      <c r="C1164" s="9" t="s">
        <v>10</v>
      </c>
      <c r="D1164" s="9" t="s">
        <v>11</v>
      </c>
      <c r="E1164" s="9" t="s">
        <v>12</v>
      </c>
      <c r="F1164" s="3">
        <v>10</v>
      </c>
      <c r="G1164" s="3" t="str" cm="1">
        <f t="array" ref="G1164">_xlfn.IFS(HR_Analytics[[#This Row],[Distance From Home]]&lt;=5,"1-5",HR_Analytics[[#This Row],[Distance From Home]]&lt;=10,"5-10",HR_Analytics[[#This Row],[Distance From Home]]&lt;=15,"10-15",HR_Analytics[[#This Row],[Distance From Home]]&lt;=20,"15-20",HR_Analytics[[#This Row],[Distance From Home]]&gt;20,"Above 20")</f>
        <v>5-10</v>
      </c>
      <c r="H1164" s="3">
        <v>3</v>
      </c>
      <c r="I1164" s="9" t="str">
        <f>VLOOKUP(H1164,Mapping!$J$2:$K$6,2,0)</f>
        <v>Bachelors</v>
      </c>
      <c r="J1164" s="9" t="s">
        <v>25</v>
      </c>
      <c r="K1164" s="3">
        <v>1639</v>
      </c>
      <c r="L1164" s="3">
        <v>4</v>
      </c>
      <c r="M1164" s="9" t="str">
        <f>VLOOKUP(L1164,Mapping!$A$2:$B$5,2,0)</f>
        <v>Satisfied</v>
      </c>
      <c r="N1164" s="9" t="s">
        <v>20</v>
      </c>
      <c r="O1164" s="3">
        <v>2</v>
      </c>
      <c r="P1164" s="9" t="str">
        <f>VLOOKUP(O1164,Mapping!$A$9:$B$12,2,0)</f>
        <v>Medium</v>
      </c>
      <c r="Q1164" s="3">
        <v>3</v>
      </c>
      <c r="R1164" s="9" t="str">
        <f>VLOOKUP(Q1164,Mapping!$A$16:$B$20,2,0)</f>
        <v>Mid Level</v>
      </c>
      <c r="S1164" s="9" t="s">
        <v>15</v>
      </c>
      <c r="T1164" s="3">
        <v>1</v>
      </c>
      <c r="U1164" s="9" t="str">
        <f>VLOOKUP(T1164,Mapping!$E$9:$F$12,2,0)</f>
        <v>Very Dissatisfied</v>
      </c>
      <c r="V1164" s="9" t="s">
        <v>22</v>
      </c>
      <c r="W1164" s="5">
        <v>10306</v>
      </c>
      <c r="X1164" s="3">
        <v>9</v>
      </c>
      <c r="Y1164" s="9" t="s">
        <v>17</v>
      </c>
      <c r="Z1164" s="4">
        <v>17</v>
      </c>
      <c r="AA1164" s="24">
        <f>HR_Analytics[[#This Row],[Salary Hike]]/100</f>
        <v>0.17</v>
      </c>
      <c r="AB1164" s="3">
        <v>3</v>
      </c>
      <c r="AC1164" s="9" t="str">
        <f>VLOOKUP(AB1164,Mapping!$E$2:$F$3,2,0)</f>
        <v>Excellent</v>
      </c>
      <c r="AD1164" s="3">
        <v>3</v>
      </c>
      <c r="AE1164" s="9" t="str">
        <f>VLOOKUP(AD1164,Mapping!$E$16:$F$19,2,0)</f>
        <v>Neutral</v>
      </c>
      <c r="AF1164" s="3">
        <v>0</v>
      </c>
      <c r="AG1164" s="3">
        <v>15</v>
      </c>
      <c r="AH1164" s="3" t="str" cm="1">
        <f t="array" ref="AH1164">_xlfn.IFS(HR_Analytics[[#This Row],[Total Working Years]]&lt;=2,"0-2",HR_Analytics[[#This Row],[Total Working Years]]&lt;=5,"2-5",HR_Analytics[[#This Row],[Total Working Years]]&lt;=10,"5-10",HR_Analytics[[#This Row],[Total Working Years]]&lt;=20,"10-20",HR_Analytics[[#This Row],[Total Working Years]]&lt;=40,"20-40")</f>
        <v>10-20</v>
      </c>
      <c r="AI1164" s="3">
        <v>3</v>
      </c>
      <c r="AJ1164" s="3">
        <v>3</v>
      </c>
      <c r="AK1164" s="9" t="str">
        <f>VLOOKUP(AJ1164,Mapping!$J$10:$K$13,2,0)</f>
        <v>Better</v>
      </c>
      <c r="AL1164" s="3">
        <v>13</v>
      </c>
      <c r="AM1164" s="3" t="str" cm="1">
        <f t="array" ref="AM1164">_xlfn.IFS(HR_Analytics[[#This Row],[Years At Company]]&lt;=2,"0-2",HR_Analytics[[#This Row],[Years At Company]]&lt;=5,"2-5",HR_Analytics[[#This Row],[Years At Company]]&lt;=10,"5-10",HR_Analytics[[#This Row],[Years At Company]]&lt;=20,"10-20",HR_Analytics[[#This Row],[Years At Company]]&lt;=40,"20-40")</f>
        <v>10-20</v>
      </c>
      <c r="AN1164" s="3">
        <v>12</v>
      </c>
      <c r="AO1164" s="3" t="str" cm="1">
        <f t="array" ref="AO1164">_xlfn.IFS(HR_Analytics[[#This Row],[Years In Current Role]]&lt;=2,"0-2",HR_Analytics[[#This Row],[Years In Current Role]]&lt;=5,"2-5",HR_Analytics[[#This Row],[Years In Current Role]]&lt;=10,"5-10",HR_Analytics[[#This Row],[Years In Current Role]]&lt;=15,"10-15",HR_Analytics[[#This Row],[Years In Current Role]]&gt;15,"Above 15")</f>
        <v>10-15</v>
      </c>
      <c r="AP1164" s="3">
        <v>6</v>
      </c>
      <c r="AQ1164" s="14" t="str" cm="1">
        <f t="array" ref="AQ1164">_xlfn.IFS(HR_Analytics[[#This Row],[Years Since Last Promotion]]&lt;=2,"0-2",HR_Analytics[[#This Row],[Years Since Last Promotion]]&lt;=5,"2-5",HR_Analytics[[#This Row],[Years Since Last Promotion]]&lt;=10,"5-10",HR_Analytics[[#This Row],[Years Since Last Promotion]]&lt;=15,"10-15")</f>
        <v>5-10</v>
      </c>
      <c r="AR1164" s="14">
        <v>0</v>
      </c>
      <c r="AS1164" s="3" t="str" cm="1">
        <f t="array" ref="AS11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65" spans="1:45" x14ac:dyDescent="0.25">
      <c r="A1165" s="12">
        <v>37</v>
      </c>
      <c r="B1165" s="12" t="str" cm="1">
        <f t="array" ref="B1165">_xlfn.IFS(HR_Analytics[[#This Row],[Age]]&lt;=30,"Below 30",HR_Analytics[[#This Row],[Age]]&lt;=40,"30-40",HR_Analytics[[#This Row],[Age]]&lt;=60,"40-60")</f>
        <v>30-40</v>
      </c>
      <c r="C1165" s="9" t="s">
        <v>17</v>
      </c>
      <c r="D1165" s="9" t="s">
        <v>11</v>
      </c>
      <c r="E1165" s="9" t="s">
        <v>19</v>
      </c>
      <c r="F1165" s="3">
        <v>10</v>
      </c>
      <c r="G1165" s="3" t="str" cm="1">
        <f t="array" ref="G1165">_xlfn.IFS(HR_Analytics[[#This Row],[Distance From Home]]&lt;=5,"1-5",HR_Analytics[[#This Row],[Distance From Home]]&lt;=10,"5-10",HR_Analytics[[#This Row],[Distance From Home]]&lt;=15,"10-15",HR_Analytics[[#This Row],[Distance From Home]]&lt;=20,"15-20",HR_Analytics[[#This Row],[Distance From Home]]&gt;20,"Above 20")</f>
        <v>5-10</v>
      </c>
      <c r="H1165" s="3">
        <v>3</v>
      </c>
      <c r="I1165" s="9" t="str">
        <f>VLOOKUP(H1165,Mapping!$J$2:$K$6,2,0)</f>
        <v>Bachelors</v>
      </c>
      <c r="J1165" s="9" t="s">
        <v>25</v>
      </c>
      <c r="K1165" s="3">
        <v>1640</v>
      </c>
      <c r="L1165" s="3">
        <v>2</v>
      </c>
      <c r="M1165" s="9" t="str">
        <f>VLOOKUP(L1165,Mapping!$A$2:$B$5,2,0)</f>
        <v>Dissatisfied</v>
      </c>
      <c r="N1165" s="9" t="s">
        <v>14</v>
      </c>
      <c r="O1165" s="3">
        <v>3</v>
      </c>
      <c r="P1165" s="9" t="str">
        <f>VLOOKUP(O1165,Mapping!$A$9:$B$12,2,0)</f>
        <v>High</v>
      </c>
      <c r="Q1165" s="3">
        <v>1</v>
      </c>
      <c r="R1165" s="9" t="str">
        <f>VLOOKUP(Q1165,Mapping!$A$16:$B$20,2,0)</f>
        <v>Entry Level</v>
      </c>
      <c r="S1165" s="9" t="s">
        <v>21</v>
      </c>
      <c r="T1165" s="3">
        <v>2</v>
      </c>
      <c r="U1165" s="9" t="str">
        <f>VLOOKUP(T1165,Mapping!$E$9:$F$12,2,0)</f>
        <v>Dissatisfied</v>
      </c>
      <c r="V1165" s="9" t="s">
        <v>22</v>
      </c>
      <c r="W1165" s="5">
        <v>3936</v>
      </c>
      <c r="X1165" s="3">
        <v>1</v>
      </c>
      <c r="Y1165" s="9" t="s">
        <v>17</v>
      </c>
      <c r="Z1165" s="4">
        <v>11</v>
      </c>
      <c r="AA1165" s="24">
        <f>HR_Analytics[[#This Row],[Salary Hike]]/100</f>
        <v>0.11</v>
      </c>
      <c r="AB1165" s="3">
        <v>3</v>
      </c>
      <c r="AC1165" s="9" t="str">
        <f>VLOOKUP(AB1165,Mapping!$E$2:$F$3,2,0)</f>
        <v>Excellent</v>
      </c>
      <c r="AD1165" s="3">
        <v>1</v>
      </c>
      <c r="AE1165" s="9" t="str">
        <f>VLOOKUP(AD1165,Mapping!$E$16:$F$19,2,0)</f>
        <v>Very Dissatisfied</v>
      </c>
      <c r="AF1165" s="3">
        <v>1</v>
      </c>
      <c r="AG1165" s="3">
        <v>8</v>
      </c>
      <c r="AH1165" s="3" t="str" cm="1">
        <f t="array" ref="AH1165">_xlfn.IFS(HR_Analytics[[#This Row],[Total Working Years]]&lt;=2,"0-2",HR_Analytics[[#This Row],[Total Working Years]]&lt;=5,"2-5",HR_Analytics[[#This Row],[Total Working Years]]&lt;=10,"5-10",HR_Analytics[[#This Row],[Total Working Years]]&lt;=20,"10-20",HR_Analytics[[#This Row],[Total Working Years]]&lt;=40,"20-40")</f>
        <v>5-10</v>
      </c>
      <c r="AI1165" s="3">
        <v>2</v>
      </c>
      <c r="AJ1165" s="3">
        <v>1</v>
      </c>
      <c r="AK1165" s="9" t="str">
        <f>VLOOKUP(AJ1165,Mapping!$J$10:$K$13,2,0)</f>
        <v>Bad</v>
      </c>
      <c r="AL1165" s="3">
        <v>8</v>
      </c>
      <c r="AM1165" s="3" t="str" cm="1">
        <f t="array" ref="AM1165">_xlfn.IFS(HR_Analytics[[#This Row],[Years At Company]]&lt;=2,"0-2",HR_Analytics[[#This Row],[Years At Company]]&lt;=5,"2-5",HR_Analytics[[#This Row],[Years At Company]]&lt;=10,"5-10",HR_Analytics[[#This Row],[Years At Company]]&lt;=20,"10-20",HR_Analytics[[#This Row],[Years At Company]]&lt;=40,"20-40")</f>
        <v>5-10</v>
      </c>
      <c r="AN1165" s="3">
        <v>4</v>
      </c>
      <c r="AO1165" s="3" t="str" cm="1">
        <f t="array" ref="AO1165">_xlfn.IFS(HR_Analytics[[#This Row],[Years In Current Role]]&lt;=2,"0-2",HR_Analytics[[#This Row],[Years In Current Role]]&lt;=5,"2-5",HR_Analytics[[#This Row],[Years In Current Role]]&lt;=10,"5-10",HR_Analytics[[#This Row],[Years In Current Role]]&lt;=15,"10-15",HR_Analytics[[#This Row],[Years In Current Role]]&gt;15,"Above 15")</f>
        <v>2-5</v>
      </c>
      <c r="AP1165" s="3">
        <v>7</v>
      </c>
      <c r="AQ1165" s="14" t="str" cm="1">
        <f t="array" ref="AQ1165">_xlfn.IFS(HR_Analytics[[#This Row],[Years Since Last Promotion]]&lt;=2,"0-2",HR_Analytics[[#This Row],[Years Since Last Promotion]]&lt;=5,"2-5",HR_Analytics[[#This Row],[Years Since Last Promotion]]&lt;=10,"5-10",HR_Analytics[[#This Row],[Years Since Last Promotion]]&lt;=15,"10-15")</f>
        <v>5-10</v>
      </c>
      <c r="AR1165" s="14">
        <v>7</v>
      </c>
      <c r="AS1165" s="3" t="str" cm="1">
        <f t="array" ref="AS11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66" spans="1:45" x14ac:dyDescent="0.25">
      <c r="A1166" s="12">
        <v>40</v>
      </c>
      <c r="B1166" s="12" t="str" cm="1">
        <f t="array" ref="B1166">_xlfn.IFS(HR_Analytics[[#This Row],[Age]]&lt;=30,"Below 30",HR_Analytics[[#This Row],[Age]]&lt;=40,"30-40",HR_Analytics[[#This Row],[Age]]&lt;=60,"40-60")</f>
        <v>30-40</v>
      </c>
      <c r="C1166" s="9" t="s">
        <v>17</v>
      </c>
      <c r="D1166" s="9" t="s">
        <v>11</v>
      </c>
      <c r="E1166" s="9" t="s">
        <v>19</v>
      </c>
      <c r="F1166" s="3">
        <v>16</v>
      </c>
      <c r="G1166" s="3" t="str" cm="1">
        <f t="array" ref="G1166">_xlfn.IFS(HR_Analytics[[#This Row],[Distance From Home]]&lt;=5,"1-5",HR_Analytics[[#This Row],[Distance From Home]]&lt;=10,"5-10",HR_Analytics[[#This Row],[Distance From Home]]&lt;=15,"10-15",HR_Analytics[[#This Row],[Distance From Home]]&lt;=20,"15-20",HR_Analytics[[#This Row],[Distance From Home]]&gt;20,"Above 20")</f>
        <v>15-20</v>
      </c>
      <c r="H1166" s="3">
        <v>3</v>
      </c>
      <c r="I1166" s="9" t="str">
        <f>VLOOKUP(H1166,Mapping!$J$2:$K$6,2,0)</f>
        <v>Bachelors</v>
      </c>
      <c r="J1166" s="9" t="s">
        <v>13</v>
      </c>
      <c r="K1166" s="3">
        <v>1641</v>
      </c>
      <c r="L1166" s="3">
        <v>3</v>
      </c>
      <c r="M1166" s="9" t="str">
        <f>VLOOKUP(L1166,Mapping!$A$2:$B$5,2,0)</f>
        <v>Neutral</v>
      </c>
      <c r="N1166" s="9" t="s">
        <v>14</v>
      </c>
      <c r="O1166" s="3">
        <v>3</v>
      </c>
      <c r="P1166" s="9" t="str">
        <f>VLOOKUP(O1166,Mapping!$A$9:$B$12,2,0)</f>
        <v>High</v>
      </c>
      <c r="Q1166" s="3">
        <v>3</v>
      </c>
      <c r="R1166" s="9" t="str">
        <f>VLOOKUP(Q1166,Mapping!$A$16:$B$20,2,0)</f>
        <v>Mid Level</v>
      </c>
      <c r="S1166" s="9" t="s">
        <v>27</v>
      </c>
      <c r="T1166" s="3">
        <v>4</v>
      </c>
      <c r="U1166" s="9" t="str">
        <f>VLOOKUP(T1166,Mapping!$E$9:$F$12,2,0)</f>
        <v>Satisfied</v>
      </c>
      <c r="V1166" s="9" t="s">
        <v>16</v>
      </c>
      <c r="W1166" s="5">
        <v>7945</v>
      </c>
      <c r="X1166" s="3">
        <v>6</v>
      </c>
      <c r="Y1166" s="9" t="s">
        <v>10</v>
      </c>
      <c r="Z1166" s="4">
        <v>15</v>
      </c>
      <c r="AA1166" s="24">
        <f>HR_Analytics[[#This Row],[Salary Hike]]/100</f>
        <v>0.15</v>
      </c>
      <c r="AB1166" s="3">
        <v>3</v>
      </c>
      <c r="AC1166" s="9" t="str">
        <f>VLOOKUP(AB1166,Mapping!$E$2:$F$3,2,0)</f>
        <v>Excellent</v>
      </c>
      <c r="AD1166" s="3">
        <v>4</v>
      </c>
      <c r="AE1166" s="9" t="str">
        <f>VLOOKUP(AD1166,Mapping!$E$16:$F$19,2,0)</f>
        <v>Satisfied</v>
      </c>
      <c r="AF1166" s="3">
        <v>0</v>
      </c>
      <c r="AG1166" s="3">
        <v>18</v>
      </c>
      <c r="AH1166" s="3" t="str" cm="1">
        <f t="array" ref="AH1166">_xlfn.IFS(HR_Analytics[[#This Row],[Total Working Years]]&lt;=2,"0-2",HR_Analytics[[#This Row],[Total Working Years]]&lt;=5,"2-5",HR_Analytics[[#This Row],[Total Working Years]]&lt;=10,"5-10",HR_Analytics[[#This Row],[Total Working Years]]&lt;=20,"10-20",HR_Analytics[[#This Row],[Total Working Years]]&lt;=40,"20-40")</f>
        <v>10-20</v>
      </c>
      <c r="AI1166" s="3">
        <v>2</v>
      </c>
      <c r="AJ1166" s="3">
        <v>2</v>
      </c>
      <c r="AK1166" s="9" t="str">
        <f>VLOOKUP(AJ1166,Mapping!$J$10:$K$13,2,0)</f>
        <v>Good</v>
      </c>
      <c r="AL1166" s="3">
        <v>4</v>
      </c>
      <c r="AM1166" s="3" t="str" cm="1">
        <f t="array" ref="AM1166">_xlfn.IFS(HR_Analytics[[#This Row],[Years At Company]]&lt;=2,"0-2",HR_Analytics[[#This Row],[Years At Company]]&lt;=5,"2-5",HR_Analytics[[#This Row],[Years At Company]]&lt;=10,"5-10",HR_Analytics[[#This Row],[Years At Company]]&lt;=20,"10-20",HR_Analytics[[#This Row],[Years At Company]]&lt;=40,"20-40")</f>
        <v>2-5</v>
      </c>
      <c r="AN1166" s="3">
        <v>2</v>
      </c>
      <c r="AO1166" s="3" t="str" cm="1">
        <f t="array" ref="AO1166">_xlfn.IFS(HR_Analytics[[#This Row],[Years In Current Role]]&lt;=2,"0-2",HR_Analytics[[#This Row],[Years In Current Role]]&lt;=5,"2-5",HR_Analytics[[#This Row],[Years In Current Role]]&lt;=10,"5-10",HR_Analytics[[#This Row],[Years In Current Role]]&lt;=15,"10-15",HR_Analytics[[#This Row],[Years In Current Role]]&gt;15,"Above 15")</f>
        <v>0-2</v>
      </c>
      <c r="AP1166" s="3">
        <v>3</v>
      </c>
      <c r="AQ1166" s="14" t="str" cm="1">
        <f t="array" ref="AQ1166">_xlfn.IFS(HR_Analytics[[#This Row],[Years Since Last Promotion]]&lt;=2,"0-2",HR_Analytics[[#This Row],[Years Since Last Promotion]]&lt;=5,"2-5",HR_Analytics[[#This Row],[Years Since Last Promotion]]&lt;=10,"5-10",HR_Analytics[[#This Row],[Years Since Last Promotion]]&lt;=15,"10-15")</f>
        <v>2-5</v>
      </c>
      <c r="AR1166" s="14">
        <v>3</v>
      </c>
      <c r="AS1166" s="3" t="str" cm="1">
        <f t="array" ref="AS11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67" spans="1:45" x14ac:dyDescent="0.25">
      <c r="A1167" s="12">
        <v>44</v>
      </c>
      <c r="B1167" s="12" t="str" cm="1">
        <f t="array" ref="B1167">_xlfn.IFS(HR_Analytics[[#This Row],[Age]]&lt;=30,"Below 30",HR_Analytics[[#This Row],[Age]]&lt;=40,"30-40",HR_Analytics[[#This Row],[Age]]&lt;=60,"40-60")</f>
        <v>40-60</v>
      </c>
      <c r="C1167" s="9" t="s">
        <v>17</v>
      </c>
      <c r="D1167" s="9" t="s">
        <v>18</v>
      </c>
      <c r="E1167" s="9" t="s">
        <v>35</v>
      </c>
      <c r="F1167" s="3">
        <v>1</v>
      </c>
      <c r="G1167" s="3" t="str" cm="1">
        <f t="array" ref="G1167">_xlfn.IFS(HR_Analytics[[#This Row],[Distance From Home]]&lt;=5,"1-5",HR_Analytics[[#This Row],[Distance From Home]]&lt;=10,"5-10",HR_Analytics[[#This Row],[Distance From Home]]&lt;=15,"10-15",HR_Analytics[[#This Row],[Distance From Home]]&lt;=20,"15-20",HR_Analytics[[#This Row],[Distance From Home]]&gt;20,"Above 20")</f>
        <v>1-5</v>
      </c>
      <c r="H1167" s="3">
        <v>5</v>
      </c>
      <c r="I1167" s="9" t="str">
        <f>VLOOKUP(H1167,Mapping!$J$2:$K$6,2,0)</f>
        <v>Doctor</v>
      </c>
      <c r="J1167" s="9" t="s">
        <v>35</v>
      </c>
      <c r="K1167" s="3">
        <v>1642</v>
      </c>
      <c r="L1167" s="3">
        <v>1</v>
      </c>
      <c r="M1167" s="9" t="str">
        <f>VLOOKUP(L1167,Mapping!$A$2:$B$5,2,0)</f>
        <v>Very Dissatisfied</v>
      </c>
      <c r="N1167" s="9" t="s">
        <v>20</v>
      </c>
      <c r="O1167" s="3">
        <v>3</v>
      </c>
      <c r="P1167" s="9" t="str">
        <f>VLOOKUP(O1167,Mapping!$A$9:$B$12,2,0)</f>
        <v>High</v>
      </c>
      <c r="Q1167" s="3">
        <v>2</v>
      </c>
      <c r="R1167" s="9" t="str">
        <f>VLOOKUP(Q1167,Mapping!$A$16:$B$20,2,0)</f>
        <v>Junior</v>
      </c>
      <c r="S1167" s="9" t="s">
        <v>35</v>
      </c>
      <c r="T1167" s="3">
        <v>4</v>
      </c>
      <c r="U1167" s="9" t="str">
        <f>VLOOKUP(T1167,Mapping!$E$9:$F$12,2,0)</f>
        <v>Satisfied</v>
      </c>
      <c r="V1167" s="9" t="s">
        <v>22</v>
      </c>
      <c r="W1167" s="5">
        <v>5743</v>
      </c>
      <c r="X1167" s="3">
        <v>4</v>
      </c>
      <c r="Y1167" s="9" t="s">
        <v>10</v>
      </c>
      <c r="Z1167" s="4">
        <v>11</v>
      </c>
      <c r="AA1167" s="24">
        <f>HR_Analytics[[#This Row],[Salary Hike]]/100</f>
        <v>0.11</v>
      </c>
      <c r="AB1167" s="3">
        <v>3</v>
      </c>
      <c r="AC1167" s="9" t="str">
        <f>VLOOKUP(AB1167,Mapping!$E$2:$F$3,2,0)</f>
        <v>Excellent</v>
      </c>
      <c r="AD1167" s="3">
        <v>3</v>
      </c>
      <c r="AE1167" s="9" t="str">
        <f>VLOOKUP(AD1167,Mapping!$E$16:$F$19,2,0)</f>
        <v>Neutral</v>
      </c>
      <c r="AF1167" s="3">
        <v>0</v>
      </c>
      <c r="AG1167" s="3">
        <v>14</v>
      </c>
      <c r="AH1167" s="3" t="str" cm="1">
        <f t="array" ref="AH1167">_xlfn.IFS(HR_Analytics[[#This Row],[Total Working Years]]&lt;=2,"0-2",HR_Analytics[[#This Row],[Total Working Years]]&lt;=5,"2-5",HR_Analytics[[#This Row],[Total Working Years]]&lt;=10,"5-10",HR_Analytics[[#This Row],[Total Working Years]]&lt;=20,"10-20",HR_Analytics[[#This Row],[Total Working Years]]&lt;=40,"20-40")</f>
        <v>10-20</v>
      </c>
      <c r="AI1167" s="3">
        <v>3</v>
      </c>
      <c r="AJ1167" s="3">
        <v>3</v>
      </c>
      <c r="AK1167" s="9" t="str">
        <f>VLOOKUP(AJ1167,Mapping!$J$10:$K$13,2,0)</f>
        <v>Better</v>
      </c>
      <c r="AL1167" s="3">
        <v>10</v>
      </c>
      <c r="AM1167" s="3" t="str" cm="1">
        <f t="array" ref="AM1167">_xlfn.IFS(HR_Analytics[[#This Row],[Years At Company]]&lt;=2,"0-2",HR_Analytics[[#This Row],[Years At Company]]&lt;=5,"2-5",HR_Analytics[[#This Row],[Years At Company]]&lt;=10,"5-10",HR_Analytics[[#This Row],[Years At Company]]&lt;=20,"10-20",HR_Analytics[[#This Row],[Years At Company]]&lt;=40,"20-40")</f>
        <v>5-10</v>
      </c>
      <c r="AN1167" s="3">
        <v>7</v>
      </c>
      <c r="AO1167" s="3" t="str" cm="1">
        <f t="array" ref="AO1167">_xlfn.IFS(HR_Analytics[[#This Row],[Years In Current Role]]&lt;=2,"0-2",HR_Analytics[[#This Row],[Years In Current Role]]&lt;=5,"2-5",HR_Analytics[[#This Row],[Years In Current Role]]&lt;=10,"5-10",HR_Analytics[[#This Row],[Years In Current Role]]&lt;=15,"10-15",HR_Analytics[[#This Row],[Years In Current Role]]&gt;15,"Above 15")</f>
        <v>5-10</v>
      </c>
      <c r="AP1167" s="3">
        <v>0</v>
      </c>
      <c r="AQ1167" s="14" t="str" cm="1">
        <f t="array" ref="AQ1167">_xlfn.IFS(HR_Analytics[[#This Row],[Years Since Last Promotion]]&lt;=2,"0-2",HR_Analytics[[#This Row],[Years Since Last Promotion]]&lt;=5,"2-5",HR_Analytics[[#This Row],[Years Since Last Promotion]]&lt;=10,"5-10",HR_Analytics[[#This Row],[Years Since Last Promotion]]&lt;=15,"10-15")</f>
        <v>0-2</v>
      </c>
      <c r="AR1167" s="14">
        <v>2</v>
      </c>
      <c r="AS1167" s="3" t="str" cm="1">
        <f t="array" ref="AS11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68" spans="1:45" x14ac:dyDescent="0.25">
      <c r="A1168" s="12">
        <v>48</v>
      </c>
      <c r="B1168" s="12" t="str" cm="1">
        <f t="array" ref="B1168">_xlfn.IFS(HR_Analytics[[#This Row],[Age]]&lt;=30,"Below 30",HR_Analytics[[#This Row],[Age]]&lt;=40,"30-40",HR_Analytics[[#This Row],[Age]]&lt;=60,"40-60")</f>
        <v>40-60</v>
      </c>
      <c r="C1168" s="9" t="s">
        <v>17</v>
      </c>
      <c r="D1168" s="9" t="s">
        <v>18</v>
      </c>
      <c r="E1168" s="9" t="s">
        <v>19</v>
      </c>
      <c r="F1168" s="3">
        <v>4</v>
      </c>
      <c r="G1168" s="3" t="str" cm="1">
        <f t="array" ref="G1168">_xlfn.IFS(HR_Analytics[[#This Row],[Distance From Home]]&lt;=5,"1-5",HR_Analytics[[#This Row],[Distance From Home]]&lt;=10,"5-10",HR_Analytics[[#This Row],[Distance From Home]]&lt;=15,"10-15",HR_Analytics[[#This Row],[Distance From Home]]&lt;=20,"15-20",HR_Analytics[[#This Row],[Distance From Home]]&gt;20,"Above 20")</f>
        <v>1-5</v>
      </c>
      <c r="H1168" s="3">
        <v>5</v>
      </c>
      <c r="I1168" s="9" t="str">
        <f>VLOOKUP(H1168,Mapping!$J$2:$K$6,2,0)</f>
        <v>Doctor</v>
      </c>
      <c r="J1168" s="9" t="s">
        <v>25</v>
      </c>
      <c r="K1168" s="3">
        <v>1644</v>
      </c>
      <c r="L1168" s="3">
        <v>3</v>
      </c>
      <c r="M1168" s="9" t="str">
        <f>VLOOKUP(L1168,Mapping!$A$2:$B$5,2,0)</f>
        <v>Neutral</v>
      </c>
      <c r="N1168" s="9" t="s">
        <v>20</v>
      </c>
      <c r="O1168" s="3">
        <v>2</v>
      </c>
      <c r="P1168" s="9" t="str">
        <f>VLOOKUP(O1168,Mapping!$A$9:$B$12,2,0)</f>
        <v>Medium</v>
      </c>
      <c r="Q1168" s="3">
        <v>4</v>
      </c>
      <c r="R1168" s="9" t="str">
        <f>VLOOKUP(Q1168,Mapping!$A$16:$B$20,2,0)</f>
        <v>Senior</v>
      </c>
      <c r="S1168" s="9" t="s">
        <v>30</v>
      </c>
      <c r="T1168" s="3">
        <v>4</v>
      </c>
      <c r="U1168" s="9" t="str">
        <f>VLOOKUP(T1168,Mapping!$E$9:$F$12,2,0)</f>
        <v>Satisfied</v>
      </c>
      <c r="V1168" s="9" t="s">
        <v>22</v>
      </c>
      <c r="W1168" s="5">
        <v>15202</v>
      </c>
      <c r="X1168" s="3">
        <v>2</v>
      </c>
      <c r="Y1168" s="9" t="s">
        <v>17</v>
      </c>
      <c r="Z1168" s="4">
        <v>25</v>
      </c>
      <c r="AA1168" s="24">
        <f>HR_Analytics[[#This Row],[Salary Hike]]/100</f>
        <v>0.25</v>
      </c>
      <c r="AB1168" s="3">
        <v>4</v>
      </c>
      <c r="AC1168" s="9" t="str">
        <f>VLOOKUP(AB1168,Mapping!$E$2:$F$3,2,0)</f>
        <v>Outstanding</v>
      </c>
      <c r="AD1168" s="3">
        <v>2</v>
      </c>
      <c r="AE1168" s="9" t="str">
        <f>VLOOKUP(AD1168,Mapping!$E$16:$F$19,2,0)</f>
        <v>Dissatisfied</v>
      </c>
      <c r="AF1168" s="3">
        <v>1</v>
      </c>
      <c r="AG1168" s="3">
        <v>23</v>
      </c>
      <c r="AH1168" s="3" t="str" cm="1">
        <f t="array" ref="AH1168">_xlfn.IFS(HR_Analytics[[#This Row],[Total Working Years]]&lt;=2,"0-2",HR_Analytics[[#This Row],[Total Working Years]]&lt;=5,"2-5",HR_Analytics[[#This Row],[Total Working Years]]&lt;=10,"5-10",HR_Analytics[[#This Row],[Total Working Years]]&lt;=20,"10-20",HR_Analytics[[#This Row],[Total Working Years]]&lt;=40,"20-40")</f>
        <v>20-40</v>
      </c>
      <c r="AI1168" s="3">
        <v>3</v>
      </c>
      <c r="AJ1168" s="3">
        <v>3</v>
      </c>
      <c r="AK1168" s="9" t="str">
        <f>VLOOKUP(AJ1168,Mapping!$J$10:$K$13,2,0)</f>
        <v>Better</v>
      </c>
      <c r="AL1168" s="3">
        <v>2</v>
      </c>
      <c r="AM1168" s="3" t="str" cm="1">
        <f t="array" ref="AM1168">_xlfn.IFS(HR_Analytics[[#This Row],[Years At Company]]&lt;=2,"0-2",HR_Analytics[[#This Row],[Years At Company]]&lt;=5,"2-5",HR_Analytics[[#This Row],[Years At Company]]&lt;=10,"5-10",HR_Analytics[[#This Row],[Years At Company]]&lt;=20,"10-20",HR_Analytics[[#This Row],[Years At Company]]&lt;=40,"20-40")</f>
        <v>0-2</v>
      </c>
      <c r="AN1168" s="3">
        <v>2</v>
      </c>
      <c r="AO1168" s="3" t="str" cm="1">
        <f t="array" ref="AO1168">_xlfn.IFS(HR_Analytics[[#This Row],[Years In Current Role]]&lt;=2,"0-2",HR_Analytics[[#This Row],[Years In Current Role]]&lt;=5,"2-5",HR_Analytics[[#This Row],[Years In Current Role]]&lt;=10,"5-10",HR_Analytics[[#This Row],[Years In Current Role]]&lt;=15,"10-15",HR_Analytics[[#This Row],[Years In Current Role]]&gt;15,"Above 15")</f>
        <v>0-2</v>
      </c>
      <c r="AP1168" s="3">
        <v>2</v>
      </c>
      <c r="AQ1168" s="14" t="str" cm="1">
        <f t="array" ref="AQ1168">_xlfn.IFS(HR_Analytics[[#This Row],[Years Since Last Promotion]]&lt;=2,"0-2",HR_Analytics[[#This Row],[Years Since Last Promotion]]&lt;=5,"2-5",HR_Analytics[[#This Row],[Years Since Last Promotion]]&lt;=10,"5-10",HR_Analytics[[#This Row],[Years Since Last Promotion]]&lt;=15,"10-15")</f>
        <v>0-2</v>
      </c>
      <c r="AR1168" s="14">
        <v>2</v>
      </c>
      <c r="AS1168" s="3" t="str" cm="1">
        <f t="array" ref="AS11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69" spans="1:45" x14ac:dyDescent="0.25">
      <c r="A1169" s="12">
        <v>35</v>
      </c>
      <c r="B1169" s="12" t="str" cm="1">
        <f t="array" ref="B1169">_xlfn.IFS(HR_Analytics[[#This Row],[Age]]&lt;=30,"Below 30",HR_Analytics[[#This Row],[Age]]&lt;=40,"30-40",HR_Analytics[[#This Row],[Age]]&lt;=60,"40-60")</f>
        <v>30-40</v>
      </c>
      <c r="C1169" s="9" t="s">
        <v>10</v>
      </c>
      <c r="D1169" s="9" t="s">
        <v>11</v>
      </c>
      <c r="E1169" s="9" t="s">
        <v>12</v>
      </c>
      <c r="F1169" s="3">
        <v>15</v>
      </c>
      <c r="G1169" s="3" t="str" cm="1">
        <f t="array" ref="G1169">_xlfn.IFS(HR_Analytics[[#This Row],[Distance From Home]]&lt;=5,"1-5",HR_Analytics[[#This Row],[Distance From Home]]&lt;=10,"5-10",HR_Analytics[[#This Row],[Distance From Home]]&lt;=15,"10-15",HR_Analytics[[#This Row],[Distance From Home]]&lt;=20,"15-20",HR_Analytics[[#This Row],[Distance From Home]]&gt;20,"Above 20")</f>
        <v>10-15</v>
      </c>
      <c r="H1169" s="3">
        <v>2</v>
      </c>
      <c r="I1169" s="9" t="str">
        <f>VLOOKUP(H1169,Mapping!$J$2:$K$6,2,0)</f>
        <v>College</v>
      </c>
      <c r="J1169" s="9" t="s">
        <v>25</v>
      </c>
      <c r="K1169" s="3">
        <v>1645</v>
      </c>
      <c r="L1169" s="3">
        <v>1</v>
      </c>
      <c r="M1169" s="9" t="str">
        <f>VLOOKUP(L1169,Mapping!$A$2:$B$5,2,0)</f>
        <v>Very Dissatisfied</v>
      </c>
      <c r="N1169" s="9" t="s">
        <v>20</v>
      </c>
      <c r="O1169" s="3">
        <v>1</v>
      </c>
      <c r="P1169" s="9" t="str">
        <f>VLOOKUP(O1169,Mapping!$A$9:$B$12,2,0)</f>
        <v>Low</v>
      </c>
      <c r="Q1169" s="3">
        <v>2</v>
      </c>
      <c r="R1169" s="9" t="str">
        <f>VLOOKUP(Q1169,Mapping!$A$16:$B$20,2,0)</f>
        <v>Junior</v>
      </c>
      <c r="S1169" s="9" t="s">
        <v>15</v>
      </c>
      <c r="T1169" s="3">
        <v>4</v>
      </c>
      <c r="U1169" s="9" t="str">
        <f>VLOOKUP(T1169,Mapping!$E$9:$F$12,2,0)</f>
        <v>Satisfied</v>
      </c>
      <c r="V1169" s="9" t="s">
        <v>26</v>
      </c>
      <c r="W1169" s="5">
        <v>5440</v>
      </c>
      <c r="X1169" s="3">
        <v>6</v>
      </c>
      <c r="Y1169" s="9" t="s">
        <v>10</v>
      </c>
      <c r="Z1169" s="4">
        <v>14</v>
      </c>
      <c r="AA1169" s="24">
        <f>HR_Analytics[[#This Row],[Salary Hike]]/100</f>
        <v>0.14000000000000001</v>
      </c>
      <c r="AB1169" s="3">
        <v>3</v>
      </c>
      <c r="AC1169" s="9" t="str">
        <f>VLOOKUP(AB1169,Mapping!$E$2:$F$3,2,0)</f>
        <v>Excellent</v>
      </c>
      <c r="AD1169" s="3">
        <v>4</v>
      </c>
      <c r="AE1169" s="9" t="str">
        <f>VLOOKUP(AD1169,Mapping!$E$16:$F$19,2,0)</f>
        <v>Satisfied</v>
      </c>
      <c r="AF1169" s="3">
        <v>2</v>
      </c>
      <c r="AG1169" s="3">
        <v>7</v>
      </c>
      <c r="AH1169" s="3" t="str" cm="1">
        <f t="array" ref="AH1169">_xlfn.IFS(HR_Analytics[[#This Row],[Total Working Years]]&lt;=2,"0-2",HR_Analytics[[#This Row],[Total Working Years]]&lt;=5,"2-5",HR_Analytics[[#This Row],[Total Working Years]]&lt;=10,"5-10",HR_Analytics[[#This Row],[Total Working Years]]&lt;=20,"10-20",HR_Analytics[[#This Row],[Total Working Years]]&lt;=40,"20-40")</f>
        <v>5-10</v>
      </c>
      <c r="AI1169" s="3">
        <v>2</v>
      </c>
      <c r="AJ1169" s="3">
        <v>2</v>
      </c>
      <c r="AK1169" s="9" t="str">
        <f>VLOOKUP(AJ1169,Mapping!$J$10:$K$13,2,0)</f>
        <v>Good</v>
      </c>
      <c r="AL1169" s="3">
        <v>2</v>
      </c>
      <c r="AM1169" s="3" t="str" cm="1">
        <f t="array" ref="AM1169">_xlfn.IFS(HR_Analytics[[#This Row],[Years At Company]]&lt;=2,"0-2",HR_Analytics[[#This Row],[Years At Company]]&lt;=5,"2-5",HR_Analytics[[#This Row],[Years At Company]]&lt;=10,"5-10",HR_Analytics[[#This Row],[Years At Company]]&lt;=20,"10-20",HR_Analytics[[#This Row],[Years At Company]]&lt;=40,"20-40")</f>
        <v>0-2</v>
      </c>
      <c r="AN1169" s="3">
        <v>2</v>
      </c>
      <c r="AO1169" s="3" t="str" cm="1">
        <f t="array" ref="AO1169">_xlfn.IFS(HR_Analytics[[#This Row],[Years In Current Role]]&lt;=2,"0-2",HR_Analytics[[#This Row],[Years In Current Role]]&lt;=5,"2-5",HR_Analytics[[#This Row],[Years In Current Role]]&lt;=10,"5-10",HR_Analytics[[#This Row],[Years In Current Role]]&lt;=15,"10-15",HR_Analytics[[#This Row],[Years In Current Role]]&gt;15,"Above 15")</f>
        <v>0-2</v>
      </c>
      <c r="AP1169" s="3">
        <v>2</v>
      </c>
      <c r="AQ1169" s="14" t="str" cm="1">
        <f t="array" ref="AQ1169">_xlfn.IFS(HR_Analytics[[#This Row],[Years Since Last Promotion]]&lt;=2,"0-2",HR_Analytics[[#This Row],[Years Since Last Promotion]]&lt;=5,"2-5",HR_Analytics[[#This Row],[Years Since Last Promotion]]&lt;=10,"5-10",HR_Analytics[[#This Row],[Years Since Last Promotion]]&lt;=15,"10-15")</f>
        <v>0-2</v>
      </c>
      <c r="AR1169" s="14">
        <v>2</v>
      </c>
      <c r="AS1169" s="3" t="str" cm="1">
        <f t="array" ref="AS11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70" spans="1:45" x14ac:dyDescent="0.25">
      <c r="A1170" s="12">
        <v>24</v>
      </c>
      <c r="B1170" s="12" t="str" cm="1">
        <f t="array" ref="B1170">_xlfn.IFS(HR_Analytics[[#This Row],[Age]]&lt;=30,"Below 30",HR_Analytics[[#This Row],[Age]]&lt;=40,"30-40",HR_Analytics[[#This Row],[Age]]&lt;=60,"40-60")</f>
        <v>Below 30</v>
      </c>
      <c r="C1170" s="9" t="s">
        <v>17</v>
      </c>
      <c r="D1170" s="9" t="s">
        <v>18</v>
      </c>
      <c r="E1170" s="9" t="s">
        <v>19</v>
      </c>
      <c r="F1170" s="3">
        <v>2</v>
      </c>
      <c r="G1170" s="3" t="str" cm="1">
        <f t="array" ref="G1170">_xlfn.IFS(HR_Analytics[[#This Row],[Distance From Home]]&lt;=5,"1-5",HR_Analytics[[#This Row],[Distance From Home]]&lt;=10,"5-10",HR_Analytics[[#This Row],[Distance From Home]]&lt;=15,"10-15",HR_Analytics[[#This Row],[Distance From Home]]&lt;=20,"15-20",HR_Analytics[[#This Row],[Distance From Home]]&gt;20,"Above 20")</f>
        <v>1-5</v>
      </c>
      <c r="H1170" s="3">
        <v>1</v>
      </c>
      <c r="I1170" s="9" t="str">
        <f>VLOOKUP(H1170,Mapping!$J$2:$K$6,2,0)</f>
        <v>Below College</v>
      </c>
      <c r="J1170" s="9" t="s">
        <v>34</v>
      </c>
      <c r="K1170" s="3">
        <v>1646</v>
      </c>
      <c r="L1170" s="3">
        <v>1</v>
      </c>
      <c r="M1170" s="9" t="str">
        <f>VLOOKUP(L1170,Mapping!$A$2:$B$5,2,0)</f>
        <v>Very Dissatisfied</v>
      </c>
      <c r="N1170" s="9" t="s">
        <v>14</v>
      </c>
      <c r="O1170" s="3">
        <v>3</v>
      </c>
      <c r="P1170" s="9" t="str">
        <f>VLOOKUP(O1170,Mapping!$A$9:$B$12,2,0)</f>
        <v>High</v>
      </c>
      <c r="Q1170" s="3">
        <v>1</v>
      </c>
      <c r="R1170" s="9" t="str">
        <f>VLOOKUP(Q1170,Mapping!$A$16:$B$20,2,0)</f>
        <v>Entry Level</v>
      </c>
      <c r="S1170" s="9" t="s">
        <v>21</v>
      </c>
      <c r="T1170" s="3">
        <v>4</v>
      </c>
      <c r="U1170" s="9" t="str">
        <f>VLOOKUP(T1170,Mapping!$E$9:$F$12,2,0)</f>
        <v>Satisfied</v>
      </c>
      <c r="V1170" s="9" t="s">
        <v>16</v>
      </c>
      <c r="W1170" s="5">
        <v>3760</v>
      </c>
      <c r="X1170" s="3">
        <v>1</v>
      </c>
      <c r="Y1170" s="9" t="s">
        <v>10</v>
      </c>
      <c r="Z1170" s="4">
        <v>13</v>
      </c>
      <c r="AA1170" s="24">
        <f>HR_Analytics[[#This Row],[Salary Hike]]/100</f>
        <v>0.13</v>
      </c>
      <c r="AB1170" s="3">
        <v>3</v>
      </c>
      <c r="AC1170" s="9" t="str">
        <f>VLOOKUP(AB1170,Mapping!$E$2:$F$3,2,0)</f>
        <v>Excellent</v>
      </c>
      <c r="AD1170" s="3">
        <v>3</v>
      </c>
      <c r="AE1170" s="9" t="str">
        <f>VLOOKUP(AD1170,Mapping!$E$16:$F$19,2,0)</f>
        <v>Neutral</v>
      </c>
      <c r="AF1170" s="3">
        <v>0</v>
      </c>
      <c r="AG1170" s="3">
        <v>6</v>
      </c>
      <c r="AH1170" s="3" t="str" cm="1">
        <f t="array" ref="AH1170">_xlfn.IFS(HR_Analytics[[#This Row],[Total Working Years]]&lt;=2,"0-2",HR_Analytics[[#This Row],[Total Working Years]]&lt;=5,"2-5",HR_Analytics[[#This Row],[Total Working Years]]&lt;=10,"5-10",HR_Analytics[[#This Row],[Total Working Years]]&lt;=20,"10-20",HR_Analytics[[#This Row],[Total Working Years]]&lt;=40,"20-40")</f>
        <v>5-10</v>
      </c>
      <c r="AI1170" s="3">
        <v>2</v>
      </c>
      <c r="AJ1170" s="3">
        <v>3</v>
      </c>
      <c r="AK1170" s="9" t="str">
        <f>VLOOKUP(AJ1170,Mapping!$J$10:$K$13,2,0)</f>
        <v>Better</v>
      </c>
      <c r="AL1170" s="3">
        <v>6</v>
      </c>
      <c r="AM1170" s="3" t="str" cm="1">
        <f t="array" ref="AM1170">_xlfn.IFS(HR_Analytics[[#This Row],[Years At Company]]&lt;=2,"0-2",HR_Analytics[[#This Row],[Years At Company]]&lt;=5,"2-5",HR_Analytics[[#This Row],[Years At Company]]&lt;=10,"5-10",HR_Analytics[[#This Row],[Years At Company]]&lt;=20,"10-20",HR_Analytics[[#This Row],[Years At Company]]&lt;=40,"20-40")</f>
        <v>5-10</v>
      </c>
      <c r="AN1170" s="3">
        <v>3</v>
      </c>
      <c r="AO1170" s="3" t="str" cm="1">
        <f t="array" ref="AO1170">_xlfn.IFS(HR_Analytics[[#This Row],[Years In Current Role]]&lt;=2,"0-2",HR_Analytics[[#This Row],[Years In Current Role]]&lt;=5,"2-5",HR_Analytics[[#This Row],[Years In Current Role]]&lt;=10,"5-10",HR_Analytics[[#This Row],[Years In Current Role]]&lt;=15,"10-15",HR_Analytics[[#This Row],[Years In Current Role]]&gt;15,"Above 15")</f>
        <v>2-5</v>
      </c>
      <c r="AP1170" s="3">
        <v>1</v>
      </c>
      <c r="AQ1170" s="14" t="str" cm="1">
        <f t="array" ref="AQ1170">_xlfn.IFS(HR_Analytics[[#This Row],[Years Since Last Promotion]]&lt;=2,"0-2",HR_Analytics[[#This Row],[Years Since Last Promotion]]&lt;=5,"2-5",HR_Analytics[[#This Row],[Years Since Last Promotion]]&lt;=10,"5-10",HR_Analytics[[#This Row],[Years Since Last Promotion]]&lt;=15,"10-15")</f>
        <v>0-2</v>
      </c>
      <c r="AR1170" s="14">
        <v>3</v>
      </c>
      <c r="AS1170" s="3" t="str" cm="1">
        <f t="array" ref="AS11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71" spans="1:45" x14ac:dyDescent="0.25">
      <c r="A1171" s="12">
        <v>27</v>
      </c>
      <c r="B1171" s="12" t="str" cm="1">
        <f t="array" ref="B1171">_xlfn.IFS(HR_Analytics[[#This Row],[Age]]&lt;=30,"Below 30",HR_Analytics[[#This Row],[Age]]&lt;=40,"30-40",HR_Analytics[[#This Row],[Age]]&lt;=60,"40-60")</f>
        <v>Below 30</v>
      </c>
      <c r="C1171" s="9" t="s">
        <v>17</v>
      </c>
      <c r="D1171" s="9" t="s">
        <v>11</v>
      </c>
      <c r="E1171" s="9" t="s">
        <v>19</v>
      </c>
      <c r="F1171" s="3">
        <v>8</v>
      </c>
      <c r="G1171" s="3" t="str" cm="1">
        <f t="array" ref="G1171">_xlfn.IFS(HR_Analytics[[#This Row],[Distance From Home]]&lt;=5,"1-5",HR_Analytics[[#This Row],[Distance From Home]]&lt;=10,"5-10",HR_Analytics[[#This Row],[Distance From Home]]&lt;=15,"10-15",HR_Analytics[[#This Row],[Distance From Home]]&lt;=20,"15-20",HR_Analytics[[#This Row],[Distance From Home]]&gt;20,"Above 20")</f>
        <v>5-10</v>
      </c>
      <c r="H1171" s="3">
        <v>3</v>
      </c>
      <c r="I1171" s="9" t="str">
        <f>VLOOKUP(H1171,Mapping!$J$2:$K$6,2,0)</f>
        <v>Bachelors</v>
      </c>
      <c r="J1171" s="9" t="s">
        <v>25</v>
      </c>
      <c r="K1171" s="3">
        <v>1647</v>
      </c>
      <c r="L1171" s="3">
        <v>2</v>
      </c>
      <c r="M1171" s="9" t="str">
        <f>VLOOKUP(L1171,Mapping!$A$2:$B$5,2,0)</f>
        <v>Dissatisfied</v>
      </c>
      <c r="N1171" s="9" t="s">
        <v>14</v>
      </c>
      <c r="O1171" s="3">
        <v>4</v>
      </c>
      <c r="P1171" s="9" t="str">
        <f>VLOOKUP(O1171,Mapping!$A$9:$B$12,2,0)</f>
        <v>Very High</v>
      </c>
      <c r="Q1171" s="3">
        <v>1</v>
      </c>
      <c r="R1171" s="9" t="str">
        <f>VLOOKUP(Q1171,Mapping!$A$16:$B$20,2,0)</f>
        <v>Entry Level</v>
      </c>
      <c r="S1171" s="9" t="s">
        <v>21</v>
      </c>
      <c r="T1171" s="3">
        <v>3</v>
      </c>
      <c r="U1171" s="9" t="str">
        <f>VLOOKUP(T1171,Mapping!$E$9:$F$12,2,0)</f>
        <v>Neutral</v>
      </c>
      <c r="V1171" s="9" t="s">
        <v>22</v>
      </c>
      <c r="W1171" s="5">
        <v>3517</v>
      </c>
      <c r="X1171" s="3">
        <v>7</v>
      </c>
      <c r="Y1171" s="9" t="s">
        <v>17</v>
      </c>
      <c r="Z1171" s="4">
        <v>17</v>
      </c>
      <c r="AA1171" s="24">
        <f>HR_Analytics[[#This Row],[Salary Hike]]/100</f>
        <v>0.17</v>
      </c>
      <c r="AB1171" s="3">
        <v>3</v>
      </c>
      <c r="AC1171" s="9" t="str">
        <f>VLOOKUP(AB1171,Mapping!$E$2:$F$3,2,0)</f>
        <v>Excellent</v>
      </c>
      <c r="AD1171" s="3">
        <v>1</v>
      </c>
      <c r="AE1171" s="9" t="str">
        <f>VLOOKUP(AD1171,Mapping!$E$16:$F$19,2,0)</f>
        <v>Very Dissatisfied</v>
      </c>
      <c r="AF1171" s="3">
        <v>0</v>
      </c>
      <c r="AG1171" s="3">
        <v>5</v>
      </c>
      <c r="AH1171" s="3" t="str" cm="1">
        <f t="array" ref="AH1171">_xlfn.IFS(HR_Analytics[[#This Row],[Total Working Years]]&lt;=2,"0-2",HR_Analytics[[#This Row],[Total Working Years]]&lt;=5,"2-5",HR_Analytics[[#This Row],[Total Working Years]]&lt;=10,"5-10",HR_Analytics[[#This Row],[Total Working Years]]&lt;=20,"10-20",HR_Analytics[[#This Row],[Total Working Years]]&lt;=40,"20-40")</f>
        <v>2-5</v>
      </c>
      <c r="AI1171" s="3">
        <v>0</v>
      </c>
      <c r="AJ1171" s="3">
        <v>3</v>
      </c>
      <c r="AK1171" s="9" t="str">
        <f>VLOOKUP(AJ1171,Mapping!$J$10:$K$13,2,0)</f>
        <v>Better</v>
      </c>
      <c r="AL1171" s="3">
        <v>3</v>
      </c>
      <c r="AM1171" s="3" t="str" cm="1">
        <f t="array" ref="AM1171">_xlfn.IFS(HR_Analytics[[#This Row],[Years At Company]]&lt;=2,"0-2",HR_Analytics[[#This Row],[Years At Company]]&lt;=5,"2-5",HR_Analytics[[#This Row],[Years At Company]]&lt;=10,"5-10",HR_Analytics[[#This Row],[Years At Company]]&lt;=20,"10-20",HR_Analytics[[#This Row],[Years At Company]]&lt;=40,"20-40")</f>
        <v>2-5</v>
      </c>
      <c r="AN1171" s="3">
        <v>2</v>
      </c>
      <c r="AO1171" s="3" t="str" cm="1">
        <f t="array" ref="AO1171">_xlfn.IFS(HR_Analytics[[#This Row],[Years In Current Role]]&lt;=2,"0-2",HR_Analytics[[#This Row],[Years In Current Role]]&lt;=5,"2-5",HR_Analytics[[#This Row],[Years In Current Role]]&lt;=10,"5-10",HR_Analytics[[#This Row],[Years In Current Role]]&lt;=15,"10-15",HR_Analytics[[#This Row],[Years In Current Role]]&gt;15,"Above 15")</f>
        <v>0-2</v>
      </c>
      <c r="AP1171" s="3">
        <v>0</v>
      </c>
      <c r="AQ1171" s="14" t="str" cm="1">
        <f t="array" ref="AQ1171">_xlfn.IFS(HR_Analytics[[#This Row],[Years Since Last Promotion]]&lt;=2,"0-2",HR_Analytics[[#This Row],[Years Since Last Promotion]]&lt;=5,"2-5",HR_Analytics[[#This Row],[Years Since Last Promotion]]&lt;=10,"5-10",HR_Analytics[[#This Row],[Years Since Last Promotion]]&lt;=15,"10-15")</f>
        <v>0-2</v>
      </c>
      <c r="AR1171" s="14">
        <v>2</v>
      </c>
      <c r="AS1171" s="3" t="str" cm="1">
        <f t="array" ref="AS11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72" spans="1:45" x14ac:dyDescent="0.25">
      <c r="A1172" s="12">
        <v>27</v>
      </c>
      <c r="B1172" s="12" t="str" cm="1">
        <f t="array" ref="B1172">_xlfn.IFS(HR_Analytics[[#This Row],[Age]]&lt;=30,"Below 30",HR_Analytics[[#This Row],[Age]]&lt;=40,"30-40",HR_Analytics[[#This Row],[Age]]&lt;=60,"40-60")</f>
        <v>Below 30</v>
      </c>
      <c r="C1172" s="9" t="s">
        <v>17</v>
      </c>
      <c r="D1172" s="9" t="s">
        <v>18</v>
      </c>
      <c r="E1172" s="9" t="s">
        <v>19</v>
      </c>
      <c r="F1172" s="3">
        <v>2</v>
      </c>
      <c r="G1172" s="3" t="str" cm="1">
        <f t="array" ref="G1172">_xlfn.IFS(HR_Analytics[[#This Row],[Distance From Home]]&lt;=5,"1-5",HR_Analytics[[#This Row],[Distance From Home]]&lt;=10,"5-10",HR_Analytics[[#This Row],[Distance From Home]]&lt;=15,"10-15",HR_Analytics[[#This Row],[Distance From Home]]&lt;=20,"15-20",HR_Analytics[[#This Row],[Distance From Home]]&gt;20,"Above 20")</f>
        <v>1-5</v>
      </c>
      <c r="H1172" s="3">
        <v>3</v>
      </c>
      <c r="I1172" s="9" t="str">
        <f>VLOOKUP(H1172,Mapping!$J$2:$K$6,2,0)</f>
        <v>Bachelors</v>
      </c>
      <c r="J1172" s="9" t="s">
        <v>25</v>
      </c>
      <c r="K1172" s="3">
        <v>1648</v>
      </c>
      <c r="L1172" s="3">
        <v>4</v>
      </c>
      <c r="M1172" s="9" t="str">
        <f>VLOOKUP(L1172,Mapping!$A$2:$B$5,2,0)</f>
        <v>Satisfied</v>
      </c>
      <c r="N1172" s="9" t="s">
        <v>20</v>
      </c>
      <c r="O1172" s="3">
        <v>3</v>
      </c>
      <c r="P1172" s="9" t="str">
        <f>VLOOKUP(O1172,Mapping!$A$9:$B$12,2,0)</f>
        <v>High</v>
      </c>
      <c r="Q1172" s="3">
        <v>1</v>
      </c>
      <c r="R1172" s="9" t="str">
        <f>VLOOKUP(Q1172,Mapping!$A$16:$B$20,2,0)</f>
        <v>Entry Level</v>
      </c>
      <c r="S1172" s="9" t="s">
        <v>21</v>
      </c>
      <c r="T1172" s="3">
        <v>4</v>
      </c>
      <c r="U1172" s="9" t="str">
        <f>VLOOKUP(T1172,Mapping!$E$9:$F$12,2,0)</f>
        <v>Satisfied</v>
      </c>
      <c r="V1172" s="9" t="s">
        <v>16</v>
      </c>
      <c r="W1172" s="5">
        <v>2580</v>
      </c>
      <c r="X1172" s="3">
        <v>2</v>
      </c>
      <c r="Y1172" s="9" t="s">
        <v>17</v>
      </c>
      <c r="Z1172" s="4">
        <v>13</v>
      </c>
      <c r="AA1172" s="24">
        <f>HR_Analytics[[#This Row],[Salary Hike]]/100</f>
        <v>0.13</v>
      </c>
      <c r="AB1172" s="3">
        <v>3</v>
      </c>
      <c r="AC1172" s="9" t="str">
        <f>VLOOKUP(AB1172,Mapping!$E$2:$F$3,2,0)</f>
        <v>Excellent</v>
      </c>
      <c r="AD1172" s="3">
        <v>3</v>
      </c>
      <c r="AE1172" s="9" t="str">
        <f>VLOOKUP(AD1172,Mapping!$E$16:$F$19,2,0)</f>
        <v>Neutral</v>
      </c>
      <c r="AF1172" s="3">
        <v>0</v>
      </c>
      <c r="AG1172" s="3">
        <v>6</v>
      </c>
      <c r="AH1172" s="3" t="str" cm="1">
        <f t="array" ref="AH1172">_xlfn.IFS(HR_Analytics[[#This Row],[Total Working Years]]&lt;=2,"0-2",HR_Analytics[[#This Row],[Total Working Years]]&lt;=5,"2-5",HR_Analytics[[#This Row],[Total Working Years]]&lt;=10,"5-10",HR_Analytics[[#This Row],[Total Working Years]]&lt;=20,"10-20",HR_Analytics[[#This Row],[Total Working Years]]&lt;=40,"20-40")</f>
        <v>5-10</v>
      </c>
      <c r="AI1172" s="3">
        <v>0</v>
      </c>
      <c r="AJ1172" s="3">
        <v>2</v>
      </c>
      <c r="AK1172" s="9" t="str">
        <f>VLOOKUP(AJ1172,Mapping!$J$10:$K$13,2,0)</f>
        <v>Good</v>
      </c>
      <c r="AL1172" s="3">
        <v>4</v>
      </c>
      <c r="AM1172" s="3" t="str" cm="1">
        <f t="array" ref="AM1172">_xlfn.IFS(HR_Analytics[[#This Row],[Years At Company]]&lt;=2,"0-2",HR_Analytics[[#This Row],[Years At Company]]&lt;=5,"2-5",HR_Analytics[[#This Row],[Years At Company]]&lt;=10,"5-10",HR_Analytics[[#This Row],[Years At Company]]&lt;=20,"10-20",HR_Analytics[[#This Row],[Years At Company]]&lt;=40,"20-40")</f>
        <v>2-5</v>
      </c>
      <c r="AN1172" s="3">
        <v>2</v>
      </c>
      <c r="AO1172" s="3" t="str" cm="1">
        <f t="array" ref="AO1172">_xlfn.IFS(HR_Analytics[[#This Row],[Years In Current Role]]&lt;=2,"0-2",HR_Analytics[[#This Row],[Years In Current Role]]&lt;=5,"2-5",HR_Analytics[[#This Row],[Years In Current Role]]&lt;=10,"5-10",HR_Analytics[[#This Row],[Years In Current Role]]&lt;=15,"10-15",HR_Analytics[[#This Row],[Years In Current Role]]&gt;15,"Above 15")</f>
        <v>0-2</v>
      </c>
      <c r="AP1172" s="3">
        <v>1</v>
      </c>
      <c r="AQ1172" s="14" t="str" cm="1">
        <f t="array" ref="AQ1172">_xlfn.IFS(HR_Analytics[[#This Row],[Years Since Last Promotion]]&lt;=2,"0-2",HR_Analytics[[#This Row],[Years Since Last Promotion]]&lt;=5,"2-5",HR_Analytics[[#This Row],[Years Since Last Promotion]]&lt;=10,"5-10",HR_Analytics[[#This Row],[Years Since Last Promotion]]&lt;=15,"10-15")</f>
        <v>0-2</v>
      </c>
      <c r="AR1172" s="14">
        <v>2</v>
      </c>
      <c r="AS1172" s="3" t="str" cm="1">
        <f t="array" ref="AS11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73" spans="1:45" x14ac:dyDescent="0.25">
      <c r="A1173" s="12">
        <v>40</v>
      </c>
      <c r="B1173" s="12" t="str" cm="1">
        <f t="array" ref="B1173">_xlfn.IFS(HR_Analytics[[#This Row],[Age]]&lt;=30,"Below 30",HR_Analytics[[#This Row],[Age]]&lt;=40,"30-40",HR_Analytics[[#This Row],[Age]]&lt;=60,"40-60")</f>
        <v>30-40</v>
      </c>
      <c r="C1173" s="9" t="s">
        <v>10</v>
      </c>
      <c r="D1173" s="9" t="s">
        <v>11</v>
      </c>
      <c r="E1173" s="9" t="s">
        <v>19</v>
      </c>
      <c r="F1173" s="3">
        <v>7</v>
      </c>
      <c r="G1173" s="3" t="str" cm="1">
        <f t="array" ref="G1173">_xlfn.IFS(HR_Analytics[[#This Row],[Distance From Home]]&lt;=5,"1-5",HR_Analytics[[#This Row],[Distance From Home]]&lt;=10,"5-10",HR_Analytics[[#This Row],[Distance From Home]]&lt;=15,"10-15",HR_Analytics[[#This Row],[Distance From Home]]&lt;=20,"15-20",HR_Analytics[[#This Row],[Distance From Home]]&gt;20,"Above 20")</f>
        <v>5-10</v>
      </c>
      <c r="H1173" s="3">
        <v>3</v>
      </c>
      <c r="I1173" s="9" t="str">
        <f>VLOOKUP(H1173,Mapping!$J$2:$K$6,2,0)</f>
        <v>Bachelors</v>
      </c>
      <c r="J1173" s="9" t="s">
        <v>13</v>
      </c>
      <c r="K1173" s="3">
        <v>1649</v>
      </c>
      <c r="L1173" s="3">
        <v>1</v>
      </c>
      <c r="M1173" s="9" t="str">
        <f>VLOOKUP(L1173,Mapping!$A$2:$B$5,2,0)</f>
        <v>Very Dissatisfied</v>
      </c>
      <c r="N1173" s="9" t="s">
        <v>20</v>
      </c>
      <c r="O1173" s="3">
        <v>3</v>
      </c>
      <c r="P1173" s="9" t="str">
        <f>VLOOKUP(O1173,Mapping!$A$9:$B$12,2,0)</f>
        <v>High</v>
      </c>
      <c r="Q1173" s="3">
        <v>1</v>
      </c>
      <c r="R1173" s="9" t="str">
        <f>VLOOKUP(Q1173,Mapping!$A$16:$B$20,2,0)</f>
        <v>Entry Level</v>
      </c>
      <c r="S1173" s="9" t="s">
        <v>24</v>
      </c>
      <c r="T1173" s="3">
        <v>1</v>
      </c>
      <c r="U1173" s="9" t="str">
        <f>VLOOKUP(T1173,Mapping!$E$9:$F$12,2,0)</f>
        <v>Very Dissatisfied</v>
      </c>
      <c r="V1173" s="9" t="s">
        <v>16</v>
      </c>
      <c r="W1173" s="5">
        <v>2166</v>
      </c>
      <c r="X1173" s="3">
        <v>3</v>
      </c>
      <c r="Y1173" s="9" t="s">
        <v>10</v>
      </c>
      <c r="Z1173" s="4">
        <v>14</v>
      </c>
      <c r="AA1173" s="24">
        <f>HR_Analytics[[#This Row],[Salary Hike]]/100</f>
        <v>0.14000000000000001</v>
      </c>
      <c r="AB1173" s="3">
        <v>3</v>
      </c>
      <c r="AC1173" s="9" t="str">
        <f>VLOOKUP(AB1173,Mapping!$E$2:$F$3,2,0)</f>
        <v>Excellent</v>
      </c>
      <c r="AD1173" s="3">
        <v>2</v>
      </c>
      <c r="AE1173" s="9" t="str">
        <f>VLOOKUP(AD1173,Mapping!$E$16:$F$19,2,0)</f>
        <v>Dissatisfied</v>
      </c>
      <c r="AF1173" s="3">
        <v>0</v>
      </c>
      <c r="AG1173" s="3">
        <v>10</v>
      </c>
      <c r="AH1173" s="3" t="str" cm="1">
        <f t="array" ref="AH1173">_xlfn.IFS(HR_Analytics[[#This Row],[Total Working Years]]&lt;=2,"0-2",HR_Analytics[[#This Row],[Total Working Years]]&lt;=5,"2-5",HR_Analytics[[#This Row],[Total Working Years]]&lt;=10,"5-10",HR_Analytics[[#This Row],[Total Working Years]]&lt;=20,"10-20",HR_Analytics[[#This Row],[Total Working Years]]&lt;=40,"20-40")</f>
        <v>5-10</v>
      </c>
      <c r="AI1173" s="3">
        <v>3</v>
      </c>
      <c r="AJ1173" s="3">
        <v>1</v>
      </c>
      <c r="AK1173" s="9" t="str">
        <f>VLOOKUP(AJ1173,Mapping!$J$10:$K$13,2,0)</f>
        <v>Bad</v>
      </c>
      <c r="AL1173" s="3">
        <v>4</v>
      </c>
      <c r="AM1173" s="3" t="str" cm="1">
        <f t="array" ref="AM1173">_xlfn.IFS(HR_Analytics[[#This Row],[Years At Company]]&lt;=2,"0-2",HR_Analytics[[#This Row],[Years At Company]]&lt;=5,"2-5",HR_Analytics[[#This Row],[Years At Company]]&lt;=10,"5-10",HR_Analytics[[#This Row],[Years At Company]]&lt;=20,"10-20",HR_Analytics[[#This Row],[Years At Company]]&lt;=40,"20-40")</f>
        <v>2-5</v>
      </c>
      <c r="AN1173" s="3">
        <v>2</v>
      </c>
      <c r="AO1173" s="3" t="str" cm="1">
        <f t="array" ref="AO1173">_xlfn.IFS(HR_Analytics[[#This Row],[Years In Current Role]]&lt;=2,"0-2",HR_Analytics[[#This Row],[Years In Current Role]]&lt;=5,"2-5",HR_Analytics[[#This Row],[Years In Current Role]]&lt;=10,"5-10",HR_Analytics[[#This Row],[Years In Current Role]]&lt;=15,"10-15",HR_Analytics[[#This Row],[Years In Current Role]]&gt;15,"Above 15")</f>
        <v>0-2</v>
      </c>
      <c r="AP1173" s="3">
        <v>0</v>
      </c>
      <c r="AQ1173" s="14" t="str" cm="1">
        <f t="array" ref="AQ1173">_xlfn.IFS(HR_Analytics[[#This Row],[Years Since Last Promotion]]&lt;=2,"0-2",HR_Analytics[[#This Row],[Years Since Last Promotion]]&lt;=5,"2-5",HR_Analytics[[#This Row],[Years Since Last Promotion]]&lt;=10,"5-10",HR_Analytics[[#This Row],[Years Since Last Promotion]]&lt;=15,"10-15")</f>
        <v>0-2</v>
      </c>
      <c r="AR1173" s="14">
        <v>3</v>
      </c>
      <c r="AS1173" s="3" t="str" cm="1">
        <f t="array" ref="AS11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74" spans="1:45" x14ac:dyDescent="0.25">
      <c r="A1174" s="12">
        <v>29</v>
      </c>
      <c r="B1174" s="12" t="str" cm="1">
        <f t="array" ref="B1174">_xlfn.IFS(HR_Analytics[[#This Row],[Age]]&lt;=30,"Below 30",HR_Analytics[[#This Row],[Age]]&lt;=40,"30-40",HR_Analytics[[#This Row],[Age]]&lt;=60,"40-60")</f>
        <v>Below 30</v>
      </c>
      <c r="C1174" s="9" t="s">
        <v>17</v>
      </c>
      <c r="D1174" s="9" t="s">
        <v>11</v>
      </c>
      <c r="E1174" s="9" t="s">
        <v>12</v>
      </c>
      <c r="F1174" s="3">
        <v>10</v>
      </c>
      <c r="G1174" s="3" t="str" cm="1">
        <f t="array" ref="G1174">_xlfn.IFS(HR_Analytics[[#This Row],[Distance From Home]]&lt;=5,"1-5",HR_Analytics[[#This Row],[Distance From Home]]&lt;=10,"5-10",HR_Analytics[[#This Row],[Distance From Home]]&lt;=15,"10-15",HR_Analytics[[#This Row],[Distance From Home]]&lt;=20,"15-20",HR_Analytics[[#This Row],[Distance From Home]]&gt;20,"Above 20")</f>
        <v>5-10</v>
      </c>
      <c r="H1174" s="3">
        <v>3</v>
      </c>
      <c r="I1174" s="9" t="str">
        <f>VLOOKUP(H1174,Mapping!$J$2:$K$6,2,0)</f>
        <v>Bachelors</v>
      </c>
      <c r="J1174" s="9" t="s">
        <v>25</v>
      </c>
      <c r="K1174" s="3">
        <v>1650</v>
      </c>
      <c r="L1174" s="3">
        <v>3</v>
      </c>
      <c r="M1174" s="9" t="str">
        <f>VLOOKUP(L1174,Mapping!$A$2:$B$5,2,0)</f>
        <v>Neutral</v>
      </c>
      <c r="N1174" s="9" t="s">
        <v>20</v>
      </c>
      <c r="O1174" s="3">
        <v>2</v>
      </c>
      <c r="P1174" s="9" t="str">
        <f>VLOOKUP(O1174,Mapping!$A$9:$B$12,2,0)</f>
        <v>Medium</v>
      </c>
      <c r="Q1174" s="3">
        <v>2</v>
      </c>
      <c r="R1174" s="9" t="str">
        <f>VLOOKUP(Q1174,Mapping!$A$16:$B$20,2,0)</f>
        <v>Junior</v>
      </c>
      <c r="S1174" s="9" t="s">
        <v>15</v>
      </c>
      <c r="T1174" s="3">
        <v>3</v>
      </c>
      <c r="U1174" s="9" t="str">
        <f>VLOOKUP(T1174,Mapping!$E$9:$F$12,2,0)</f>
        <v>Neutral</v>
      </c>
      <c r="V1174" s="9" t="s">
        <v>16</v>
      </c>
      <c r="W1174" s="5">
        <v>5869</v>
      </c>
      <c r="X1174" s="3">
        <v>9</v>
      </c>
      <c r="Y1174" s="9" t="s">
        <v>17</v>
      </c>
      <c r="Z1174" s="4">
        <v>11</v>
      </c>
      <c r="AA1174" s="24">
        <f>HR_Analytics[[#This Row],[Salary Hike]]/100</f>
        <v>0.11</v>
      </c>
      <c r="AB1174" s="3">
        <v>3</v>
      </c>
      <c r="AC1174" s="9" t="str">
        <f>VLOOKUP(AB1174,Mapping!$E$2:$F$3,2,0)</f>
        <v>Excellent</v>
      </c>
      <c r="AD1174" s="3">
        <v>3</v>
      </c>
      <c r="AE1174" s="9" t="str">
        <f>VLOOKUP(AD1174,Mapping!$E$16:$F$19,2,0)</f>
        <v>Neutral</v>
      </c>
      <c r="AF1174" s="3">
        <v>0</v>
      </c>
      <c r="AG1174" s="3">
        <v>8</v>
      </c>
      <c r="AH1174" s="3" t="str" cm="1">
        <f t="array" ref="AH1174">_xlfn.IFS(HR_Analytics[[#This Row],[Total Working Years]]&lt;=2,"0-2",HR_Analytics[[#This Row],[Total Working Years]]&lt;=5,"2-5",HR_Analytics[[#This Row],[Total Working Years]]&lt;=10,"5-10",HR_Analytics[[#This Row],[Total Working Years]]&lt;=20,"10-20",HR_Analytics[[#This Row],[Total Working Years]]&lt;=40,"20-40")</f>
        <v>5-10</v>
      </c>
      <c r="AI1174" s="3">
        <v>2</v>
      </c>
      <c r="AJ1174" s="3">
        <v>3</v>
      </c>
      <c r="AK1174" s="9" t="str">
        <f>VLOOKUP(AJ1174,Mapping!$J$10:$K$13,2,0)</f>
        <v>Better</v>
      </c>
      <c r="AL1174" s="3">
        <v>5</v>
      </c>
      <c r="AM1174" s="3" t="str" cm="1">
        <f t="array" ref="AM1174">_xlfn.IFS(HR_Analytics[[#This Row],[Years At Company]]&lt;=2,"0-2",HR_Analytics[[#This Row],[Years At Company]]&lt;=5,"2-5",HR_Analytics[[#This Row],[Years At Company]]&lt;=10,"5-10",HR_Analytics[[#This Row],[Years At Company]]&lt;=20,"10-20",HR_Analytics[[#This Row],[Years At Company]]&lt;=40,"20-40")</f>
        <v>2-5</v>
      </c>
      <c r="AN1174" s="3">
        <v>2</v>
      </c>
      <c r="AO1174" s="3" t="str" cm="1">
        <f t="array" ref="AO1174">_xlfn.IFS(HR_Analytics[[#This Row],[Years In Current Role]]&lt;=2,"0-2",HR_Analytics[[#This Row],[Years In Current Role]]&lt;=5,"2-5",HR_Analytics[[#This Row],[Years In Current Role]]&lt;=10,"5-10",HR_Analytics[[#This Row],[Years In Current Role]]&lt;=15,"10-15",HR_Analytics[[#This Row],[Years In Current Role]]&gt;15,"Above 15")</f>
        <v>0-2</v>
      </c>
      <c r="AP1174" s="3">
        <v>1</v>
      </c>
      <c r="AQ1174" s="14" t="str" cm="1">
        <f t="array" ref="AQ1174">_xlfn.IFS(HR_Analytics[[#This Row],[Years Since Last Promotion]]&lt;=2,"0-2",HR_Analytics[[#This Row],[Years Since Last Promotion]]&lt;=5,"2-5",HR_Analytics[[#This Row],[Years Since Last Promotion]]&lt;=10,"5-10",HR_Analytics[[#This Row],[Years Since Last Promotion]]&lt;=15,"10-15")</f>
        <v>0-2</v>
      </c>
      <c r="AR1174" s="14">
        <v>4</v>
      </c>
      <c r="AS1174" s="3" t="str" cm="1">
        <f t="array" ref="AS11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75" spans="1:45" x14ac:dyDescent="0.25">
      <c r="A1175" s="12">
        <v>36</v>
      </c>
      <c r="B1175" s="12" t="str" cm="1">
        <f t="array" ref="B1175">_xlfn.IFS(HR_Analytics[[#This Row],[Age]]&lt;=30,"Below 30",HR_Analytics[[#This Row],[Age]]&lt;=40,"30-40",HR_Analytics[[#This Row],[Age]]&lt;=60,"40-60")</f>
        <v>30-40</v>
      </c>
      <c r="C1175" s="9" t="s">
        <v>17</v>
      </c>
      <c r="D1175" s="9" t="s">
        <v>11</v>
      </c>
      <c r="E1175" s="9" t="s">
        <v>19</v>
      </c>
      <c r="F1175" s="3">
        <v>5</v>
      </c>
      <c r="G1175" s="3" t="str" cm="1">
        <f t="array" ref="G1175">_xlfn.IFS(HR_Analytics[[#This Row],[Distance From Home]]&lt;=5,"1-5",HR_Analytics[[#This Row],[Distance From Home]]&lt;=10,"5-10",HR_Analytics[[#This Row],[Distance From Home]]&lt;=15,"10-15",HR_Analytics[[#This Row],[Distance From Home]]&lt;=20,"15-20",HR_Analytics[[#This Row],[Distance From Home]]&gt;20,"Above 20")</f>
        <v>1-5</v>
      </c>
      <c r="H1175" s="3">
        <v>4</v>
      </c>
      <c r="I1175" s="9" t="str">
        <f>VLOOKUP(H1175,Mapping!$J$2:$K$6,2,0)</f>
        <v>Masters</v>
      </c>
      <c r="J1175" s="9" t="s">
        <v>13</v>
      </c>
      <c r="K1175" s="3">
        <v>1651</v>
      </c>
      <c r="L1175" s="3">
        <v>2</v>
      </c>
      <c r="M1175" s="9" t="str">
        <f>VLOOKUP(L1175,Mapping!$A$2:$B$5,2,0)</f>
        <v>Dissatisfied</v>
      </c>
      <c r="N1175" s="9" t="s">
        <v>14</v>
      </c>
      <c r="O1175" s="3">
        <v>3</v>
      </c>
      <c r="P1175" s="9" t="str">
        <f>VLOOKUP(O1175,Mapping!$A$9:$B$12,2,0)</f>
        <v>High</v>
      </c>
      <c r="Q1175" s="3">
        <v>3</v>
      </c>
      <c r="R1175" s="9" t="str">
        <f>VLOOKUP(Q1175,Mapping!$A$16:$B$20,2,0)</f>
        <v>Mid Level</v>
      </c>
      <c r="S1175" s="9" t="s">
        <v>28</v>
      </c>
      <c r="T1175" s="3">
        <v>1</v>
      </c>
      <c r="U1175" s="9" t="str">
        <f>VLOOKUP(T1175,Mapping!$E$9:$F$12,2,0)</f>
        <v>Very Dissatisfied</v>
      </c>
      <c r="V1175" s="9" t="s">
        <v>22</v>
      </c>
      <c r="W1175" s="5">
        <v>8008</v>
      </c>
      <c r="X1175" s="3">
        <v>4</v>
      </c>
      <c r="Y1175" s="9" t="s">
        <v>17</v>
      </c>
      <c r="Z1175" s="4">
        <v>12</v>
      </c>
      <c r="AA1175" s="24">
        <f>HR_Analytics[[#This Row],[Salary Hike]]/100</f>
        <v>0.12</v>
      </c>
      <c r="AB1175" s="3">
        <v>3</v>
      </c>
      <c r="AC1175" s="9" t="str">
        <f>VLOOKUP(AB1175,Mapping!$E$2:$F$3,2,0)</f>
        <v>Excellent</v>
      </c>
      <c r="AD1175" s="3">
        <v>3</v>
      </c>
      <c r="AE1175" s="9" t="str">
        <f>VLOOKUP(AD1175,Mapping!$E$16:$F$19,2,0)</f>
        <v>Neutral</v>
      </c>
      <c r="AF1175" s="3">
        <v>2</v>
      </c>
      <c r="AG1175" s="3">
        <v>9</v>
      </c>
      <c r="AH1175" s="3" t="str" cm="1">
        <f t="array" ref="AH1175">_xlfn.IFS(HR_Analytics[[#This Row],[Total Working Years]]&lt;=2,"0-2",HR_Analytics[[#This Row],[Total Working Years]]&lt;=5,"2-5",HR_Analytics[[#This Row],[Total Working Years]]&lt;=10,"5-10",HR_Analytics[[#This Row],[Total Working Years]]&lt;=20,"10-20",HR_Analytics[[#This Row],[Total Working Years]]&lt;=40,"20-40")</f>
        <v>5-10</v>
      </c>
      <c r="AI1175" s="3">
        <v>6</v>
      </c>
      <c r="AJ1175" s="3">
        <v>3</v>
      </c>
      <c r="AK1175" s="9" t="str">
        <f>VLOOKUP(AJ1175,Mapping!$J$10:$K$13,2,0)</f>
        <v>Better</v>
      </c>
      <c r="AL1175" s="3">
        <v>3</v>
      </c>
      <c r="AM1175" s="3" t="str" cm="1">
        <f t="array" ref="AM1175">_xlfn.IFS(HR_Analytics[[#This Row],[Years At Company]]&lt;=2,"0-2",HR_Analytics[[#This Row],[Years At Company]]&lt;=5,"2-5",HR_Analytics[[#This Row],[Years At Company]]&lt;=10,"5-10",HR_Analytics[[#This Row],[Years At Company]]&lt;=20,"10-20",HR_Analytics[[#This Row],[Years At Company]]&lt;=40,"20-40")</f>
        <v>2-5</v>
      </c>
      <c r="AN1175" s="3">
        <v>2</v>
      </c>
      <c r="AO1175" s="3" t="str" cm="1">
        <f t="array" ref="AO1175">_xlfn.IFS(HR_Analytics[[#This Row],[Years In Current Role]]&lt;=2,"0-2",HR_Analytics[[#This Row],[Years In Current Role]]&lt;=5,"2-5",HR_Analytics[[#This Row],[Years In Current Role]]&lt;=10,"5-10",HR_Analytics[[#This Row],[Years In Current Role]]&lt;=15,"10-15",HR_Analytics[[#This Row],[Years In Current Role]]&gt;15,"Above 15")</f>
        <v>0-2</v>
      </c>
      <c r="AP1175" s="3">
        <v>0</v>
      </c>
      <c r="AQ1175" s="14" t="str" cm="1">
        <f t="array" ref="AQ1175">_xlfn.IFS(HR_Analytics[[#This Row],[Years Since Last Promotion]]&lt;=2,"0-2",HR_Analytics[[#This Row],[Years Since Last Promotion]]&lt;=5,"2-5",HR_Analytics[[#This Row],[Years Since Last Promotion]]&lt;=10,"5-10",HR_Analytics[[#This Row],[Years Since Last Promotion]]&lt;=15,"10-15")</f>
        <v>0-2</v>
      </c>
      <c r="AR1175" s="14">
        <v>2</v>
      </c>
      <c r="AS1175" s="3" t="str" cm="1">
        <f t="array" ref="AS11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76" spans="1:45" x14ac:dyDescent="0.25">
      <c r="A1176" s="12">
        <v>25</v>
      </c>
      <c r="B1176" s="12" t="str" cm="1">
        <f t="array" ref="B1176">_xlfn.IFS(HR_Analytics[[#This Row],[Age]]&lt;=30,"Below 30",HR_Analytics[[#This Row],[Age]]&lt;=40,"30-40",HR_Analytics[[#This Row],[Age]]&lt;=60,"40-60")</f>
        <v>Below 30</v>
      </c>
      <c r="C1176" s="9" t="s">
        <v>17</v>
      </c>
      <c r="D1176" s="9" t="s">
        <v>18</v>
      </c>
      <c r="E1176" s="9" t="s">
        <v>19</v>
      </c>
      <c r="F1176" s="3">
        <v>2</v>
      </c>
      <c r="G1176" s="3" t="str" cm="1">
        <f t="array" ref="G1176">_xlfn.IFS(HR_Analytics[[#This Row],[Distance From Home]]&lt;=5,"1-5",HR_Analytics[[#This Row],[Distance From Home]]&lt;=10,"5-10",HR_Analytics[[#This Row],[Distance From Home]]&lt;=15,"10-15",HR_Analytics[[#This Row],[Distance From Home]]&lt;=20,"15-20",HR_Analytics[[#This Row],[Distance From Home]]&gt;20,"Above 20")</f>
        <v>1-5</v>
      </c>
      <c r="H1176" s="3">
        <v>1</v>
      </c>
      <c r="I1176" s="9" t="str">
        <f>VLOOKUP(H1176,Mapping!$J$2:$K$6,2,0)</f>
        <v>Below College</v>
      </c>
      <c r="J1176" s="9" t="s">
        <v>13</v>
      </c>
      <c r="K1176" s="3">
        <v>1653</v>
      </c>
      <c r="L1176" s="3">
        <v>4</v>
      </c>
      <c r="M1176" s="9" t="str">
        <f>VLOOKUP(L1176,Mapping!$A$2:$B$5,2,0)</f>
        <v>Satisfied</v>
      </c>
      <c r="N1176" s="9" t="s">
        <v>20</v>
      </c>
      <c r="O1176" s="3">
        <v>4</v>
      </c>
      <c r="P1176" s="9" t="str">
        <f>VLOOKUP(O1176,Mapping!$A$9:$B$12,2,0)</f>
        <v>Very High</v>
      </c>
      <c r="Q1176" s="3">
        <v>2</v>
      </c>
      <c r="R1176" s="9" t="str">
        <f>VLOOKUP(Q1176,Mapping!$A$16:$B$20,2,0)</f>
        <v>Junior</v>
      </c>
      <c r="S1176" s="9" t="s">
        <v>27</v>
      </c>
      <c r="T1176" s="3">
        <v>3</v>
      </c>
      <c r="U1176" s="9" t="str">
        <f>VLOOKUP(T1176,Mapping!$E$9:$F$12,2,0)</f>
        <v>Neutral</v>
      </c>
      <c r="V1176" s="9" t="s">
        <v>26</v>
      </c>
      <c r="W1176" s="5">
        <v>5206</v>
      </c>
      <c r="X1176" s="3">
        <v>1</v>
      </c>
      <c r="Y1176" s="9" t="s">
        <v>17</v>
      </c>
      <c r="Z1176" s="4">
        <v>17</v>
      </c>
      <c r="AA1176" s="24">
        <f>HR_Analytics[[#This Row],[Salary Hike]]/100</f>
        <v>0.17</v>
      </c>
      <c r="AB1176" s="3">
        <v>3</v>
      </c>
      <c r="AC1176" s="9" t="str">
        <f>VLOOKUP(AB1176,Mapping!$E$2:$F$3,2,0)</f>
        <v>Excellent</v>
      </c>
      <c r="AD1176" s="3">
        <v>3</v>
      </c>
      <c r="AE1176" s="9" t="str">
        <f>VLOOKUP(AD1176,Mapping!$E$16:$F$19,2,0)</f>
        <v>Neutral</v>
      </c>
      <c r="AF1176" s="3">
        <v>2</v>
      </c>
      <c r="AG1176" s="3">
        <v>7</v>
      </c>
      <c r="AH1176" s="3" t="str" cm="1">
        <f t="array" ref="AH1176">_xlfn.IFS(HR_Analytics[[#This Row],[Total Working Years]]&lt;=2,"0-2",HR_Analytics[[#This Row],[Total Working Years]]&lt;=5,"2-5",HR_Analytics[[#This Row],[Total Working Years]]&lt;=10,"5-10",HR_Analytics[[#This Row],[Total Working Years]]&lt;=20,"10-20",HR_Analytics[[#This Row],[Total Working Years]]&lt;=40,"20-40")</f>
        <v>5-10</v>
      </c>
      <c r="AI1176" s="3">
        <v>6</v>
      </c>
      <c r="AJ1176" s="3">
        <v>3</v>
      </c>
      <c r="AK1176" s="9" t="str">
        <f>VLOOKUP(AJ1176,Mapping!$J$10:$K$13,2,0)</f>
        <v>Better</v>
      </c>
      <c r="AL1176" s="3">
        <v>7</v>
      </c>
      <c r="AM1176" s="3" t="str" cm="1">
        <f t="array" ref="AM1176">_xlfn.IFS(HR_Analytics[[#This Row],[Years At Company]]&lt;=2,"0-2",HR_Analytics[[#This Row],[Years At Company]]&lt;=5,"2-5",HR_Analytics[[#This Row],[Years At Company]]&lt;=10,"5-10",HR_Analytics[[#This Row],[Years At Company]]&lt;=20,"10-20",HR_Analytics[[#This Row],[Years At Company]]&lt;=40,"20-40")</f>
        <v>5-10</v>
      </c>
      <c r="AN1176" s="3">
        <v>7</v>
      </c>
      <c r="AO1176" s="3" t="str" cm="1">
        <f t="array" ref="AO1176">_xlfn.IFS(HR_Analytics[[#This Row],[Years In Current Role]]&lt;=2,"0-2",HR_Analytics[[#This Row],[Years In Current Role]]&lt;=5,"2-5",HR_Analytics[[#This Row],[Years In Current Role]]&lt;=10,"5-10",HR_Analytics[[#This Row],[Years In Current Role]]&lt;=15,"10-15",HR_Analytics[[#This Row],[Years In Current Role]]&gt;15,"Above 15")</f>
        <v>5-10</v>
      </c>
      <c r="AP1176" s="3">
        <v>0</v>
      </c>
      <c r="AQ1176" s="14" t="str" cm="1">
        <f t="array" ref="AQ1176">_xlfn.IFS(HR_Analytics[[#This Row],[Years Since Last Promotion]]&lt;=2,"0-2",HR_Analytics[[#This Row],[Years Since Last Promotion]]&lt;=5,"2-5",HR_Analytics[[#This Row],[Years Since Last Promotion]]&lt;=10,"5-10",HR_Analytics[[#This Row],[Years Since Last Promotion]]&lt;=15,"10-15")</f>
        <v>0-2</v>
      </c>
      <c r="AR1176" s="14">
        <v>7</v>
      </c>
      <c r="AS1176" s="3" t="str" cm="1">
        <f t="array" ref="AS11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77" spans="1:45" x14ac:dyDescent="0.25">
      <c r="A1177" s="12">
        <v>39</v>
      </c>
      <c r="B1177" s="12" t="str" cm="1">
        <f t="array" ref="B1177">_xlfn.IFS(HR_Analytics[[#This Row],[Age]]&lt;=30,"Below 30",HR_Analytics[[#This Row],[Age]]&lt;=40,"30-40",HR_Analytics[[#This Row],[Age]]&lt;=60,"40-60")</f>
        <v>30-40</v>
      </c>
      <c r="C1177" s="9" t="s">
        <v>17</v>
      </c>
      <c r="D1177" s="9" t="s">
        <v>11</v>
      </c>
      <c r="E1177" s="9" t="s">
        <v>19</v>
      </c>
      <c r="F1177" s="3">
        <v>12</v>
      </c>
      <c r="G1177" s="3" t="str" cm="1">
        <f t="array" ref="G1177">_xlfn.IFS(HR_Analytics[[#This Row],[Distance From Home]]&lt;=5,"1-5",HR_Analytics[[#This Row],[Distance From Home]]&lt;=10,"5-10",HR_Analytics[[#This Row],[Distance From Home]]&lt;=15,"10-15",HR_Analytics[[#This Row],[Distance From Home]]&lt;=20,"15-20",HR_Analytics[[#This Row],[Distance From Home]]&gt;20,"Above 20")</f>
        <v>10-15</v>
      </c>
      <c r="H1177" s="3">
        <v>3</v>
      </c>
      <c r="I1177" s="9" t="str">
        <f>VLOOKUP(H1177,Mapping!$J$2:$K$6,2,0)</f>
        <v>Bachelors</v>
      </c>
      <c r="J1177" s="9" t="s">
        <v>25</v>
      </c>
      <c r="K1177" s="3">
        <v>1654</v>
      </c>
      <c r="L1177" s="3">
        <v>4</v>
      </c>
      <c r="M1177" s="9" t="str">
        <f>VLOOKUP(L1177,Mapping!$A$2:$B$5,2,0)</f>
        <v>Satisfied</v>
      </c>
      <c r="N1177" s="9" t="s">
        <v>20</v>
      </c>
      <c r="O1177" s="3">
        <v>3</v>
      </c>
      <c r="P1177" s="9" t="str">
        <f>VLOOKUP(O1177,Mapping!$A$9:$B$12,2,0)</f>
        <v>High</v>
      </c>
      <c r="Q1177" s="3">
        <v>2</v>
      </c>
      <c r="R1177" s="9" t="str">
        <f>VLOOKUP(Q1177,Mapping!$A$16:$B$20,2,0)</f>
        <v>Junior</v>
      </c>
      <c r="S1177" s="9" t="s">
        <v>27</v>
      </c>
      <c r="T1177" s="3">
        <v>2</v>
      </c>
      <c r="U1177" s="9" t="str">
        <f>VLOOKUP(T1177,Mapping!$E$9:$F$12,2,0)</f>
        <v>Dissatisfied</v>
      </c>
      <c r="V1177" s="9" t="s">
        <v>22</v>
      </c>
      <c r="W1177" s="5">
        <v>5295</v>
      </c>
      <c r="X1177" s="3">
        <v>4</v>
      </c>
      <c r="Y1177" s="9" t="s">
        <v>17</v>
      </c>
      <c r="Z1177" s="4">
        <v>21</v>
      </c>
      <c r="AA1177" s="24">
        <f>HR_Analytics[[#This Row],[Salary Hike]]/100</f>
        <v>0.21</v>
      </c>
      <c r="AB1177" s="3">
        <v>4</v>
      </c>
      <c r="AC1177" s="9" t="str">
        <f>VLOOKUP(AB1177,Mapping!$E$2:$F$3,2,0)</f>
        <v>Outstanding</v>
      </c>
      <c r="AD1177" s="3">
        <v>3</v>
      </c>
      <c r="AE1177" s="9" t="str">
        <f>VLOOKUP(AD1177,Mapping!$E$16:$F$19,2,0)</f>
        <v>Neutral</v>
      </c>
      <c r="AF1177" s="3">
        <v>0</v>
      </c>
      <c r="AG1177" s="3">
        <v>7</v>
      </c>
      <c r="AH1177" s="3" t="str" cm="1">
        <f t="array" ref="AH1177">_xlfn.IFS(HR_Analytics[[#This Row],[Total Working Years]]&lt;=2,"0-2",HR_Analytics[[#This Row],[Total Working Years]]&lt;=5,"2-5",HR_Analytics[[#This Row],[Total Working Years]]&lt;=10,"5-10",HR_Analytics[[#This Row],[Total Working Years]]&lt;=20,"10-20",HR_Analytics[[#This Row],[Total Working Years]]&lt;=40,"20-40")</f>
        <v>5-10</v>
      </c>
      <c r="AI1177" s="3">
        <v>3</v>
      </c>
      <c r="AJ1177" s="3">
        <v>3</v>
      </c>
      <c r="AK1177" s="9" t="str">
        <f>VLOOKUP(AJ1177,Mapping!$J$10:$K$13,2,0)</f>
        <v>Better</v>
      </c>
      <c r="AL1177" s="3">
        <v>5</v>
      </c>
      <c r="AM1177" s="3" t="str" cm="1">
        <f t="array" ref="AM1177">_xlfn.IFS(HR_Analytics[[#This Row],[Years At Company]]&lt;=2,"0-2",HR_Analytics[[#This Row],[Years At Company]]&lt;=5,"2-5",HR_Analytics[[#This Row],[Years At Company]]&lt;=10,"5-10",HR_Analytics[[#This Row],[Years At Company]]&lt;=20,"10-20",HR_Analytics[[#This Row],[Years At Company]]&lt;=40,"20-40")</f>
        <v>2-5</v>
      </c>
      <c r="AN1177" s="3">
        <v>4</v>
      </c>
      <c r="AO1177" s="3" t="str" cm="1">
        <f t="array" ref="AO1177">_xlfn.IFS(HR_Analytics[[#This Row],[Years In Current Role]]&lt;=2,"0-2",HR_Analytics[[#This Row],[Years In Current Role]]&lt;=5,"2-5",HR_Analytics[[#This Row],[Years In Current Role]]&lt;=10,"5-10",HR_Analytics[[#This Row],[Years In Current Role]]&lt;=15,"10-15",HR_Analytics[[#This Row],[Years In Current Role]]&gt;15,"Above 15")</f>
        <v>2-5</v>
      </c>
      <c r="AP1177" s="3">
        <v>1</v>
      </c>
      <c r="AQ1177" s="14" t="str" cm="1">
        <f t="array" ref="AQ1177">_xlfn.IFS(HR_Analytics[[#This Row],[Years Since Last Promotion]]&lt;=2,"0-2",HR_Analytics[[#This Row],[Years Since Last Promotion]]&lt;=5,"2-5",HR_Analytics[[#This Row],[Years Since Last Promotion]]&lt;=10,"5-10",HR_Analytics[[#This Row],[Years Since Last Promotion]]&lt;=15,"10-15")</f>
        <v>0-2</v>
      </c>
      <c r="AR1177" s="14">
        <v>0</v>
      </c>
      <c r="AS1177" s="3" t="str" cm="1">
        <f t="array" ref="AS11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78" spans="1:45" x14ac:dyDescent="0.25">
      <c r="A1178" s="12">
        <v>49</v>
      </c>
      <c r="B1178" s="12" t="str" cm="1">
        <f t="array" ref="B1178">_xlfn.IFS(HR_Analytics[[#This Row],[Age]]&lt;=30,"Below 30",HR_Analytics[[#This Row],[Age]]&lt;=40,"30-40",HR_Analytics[[#This Row],[Age]]&lt;=60,"40-60")</f>
        <v>40-60</v>
      </c>
      <c r="C1178" s="9" t="s">
        <v>17</v>
      </c>
      <c r="D1178" s="9" t="s">
        <v>11</v>
      </c>
      <c r="E1178" s="9" t="s">
        <v>19</v>
      </c>
      <c r="F1178" s="3">
        <v>22</v>
      </c>
      <c r="G1178" s="3" t="str" cm="1">
        <f t="array" ref="G1178">_xlfn.IFS(HR_Analytics[[#This Row],[Distance From Home]]&lt;=5,"1-5",HR_Analytics[[#This Row],[Distance From Home]]&lt;=10,"5-10",HR_Analytics[[#This Row],[Distance From Home]]&lt;=15,"10-15",HR_Analytics[[#This Row],[Distance From Home]]&lt;=20,"15-20",HR_Analytics[[#This Row],[Distance From Home]]&gt;20,"Above 20")</f>
        <v>Above 20</v>
      </c>
      <c r="H1178" s="3">
        <v>4</v>
      </c>
      <c r="I1178" s="9" t="str">
        <f>VLOOKUP(H1178,Mapping!$J$2:$K$6,2,0)</f>
        <v>Masters</v>
      </c>
      <c r="J1178" s="9" t="s">
        <v>23</v>
      </c>
      <c r="K1178" s="3">
        <v>1655</v>
      </c>
      <c r="L1178" s="3">
        <v>1</v>
      </c>
      <c r="M1178" s="9" t="str">
        <f>VLOOKUP(L1178,Mapping!$A$2:$B$5,2,0)</f>
        <v>Very Dissatisfied</v>
      </c>
      <c r="N1178" s="9" t="s">
        <v>14</v>
      </c>
      <c r="O1178" s="3">
        <v>3</v>
      </c>
      <c r="P1178" s="9" t="str">
        <f>VLOOKUP(O1178,Mapping!$A$9:$B$12,2,0)</f>
        <v>High</v>
      </c>
      <c r="Q1178" s="3">
        <v>4</v>
      </c>
      <c r="R1178" s="9" t="str">
        <f>VLOOKUP(Q1178,Mapping!$A$16:$B$20,2,0)</f>
        <v>Senior</v>
      </c>
      <c r="S1178" s="9" t="s">
        <v>32</v>
      </c>
      <c r="T1178" s="3">
        <v>2</v>
      </c>
      <c r="U1178" s="9" t="str">
        <f>VLOOKUP(T1178,Mapping!$E$9:$F$12,2,0)</f>
        <v>Dissatisfied</v>
      </c>
      <c r="V1178" s="9" t="s">
        <v>22</v>
      </c>
      <c r="W1178" s="5">
        <v>16413</v>
      </c>
      <c r="X1178" s="3">
        <v>3</v>
      </c>
      <c r="Y1178" s="9" t="s">
        <v>17</v>
      </c>
      <c r="Z1178" s="4">
        <v>16</v>
      </c>
      <c r="AA1178" s="24">
        <f>HR_Analytics[[#This Row],[Salary Hike]]/100</f>
        <v>0.16</v>
      </c>
      <c r="AB1178" s="3">
        <v>3</v>
      </c>
      <c r="AC1178" s="9" t="str">
        <f>VLOOKUP(AB1178,Mapping!$E$2:$F$3,2,0)</f>
        <v>Excellent</v>
      </c>
      <c r="AD1178" s="3">
        <v>2</v>
      </c>
      <c r="AE1178" s="9" t="str">
        <f>VLOOKUP(AD1178,Mapping!$E$16:$F$19,2,0)</f>
        <v>Dissatisfied</v>
      </c>
      <c r="AF1178" s="3">
        <v>2</v>
      </c>
      <c r="AG1178" s="3">
        <v>27</v>
      </c>
      <c r="AH1178" s="3" t="str" cm="1">
        <f t="array" ref="AH1178">_xlfn.IFS(HR_Analytics[[#This Row],[Total Working Years]]&lt;=2,"0-2",HR_Analytics[[#This Row],[Total Working Years]]&lt;=5,"2-5",HR_Analytics[[#This Row],[Total Working Years]]&lt;=10,"5-10",HR_Analytics[[#This Row],[Total Working Years]]&lt;=20,"10-20",HR_Analytics[[#This Row],[Total Working Years]]&lt;=40,"20-40")</f>
        <v>20-40</v>
      </c>
      <c r="AI1178" s="3">
        <v>2</v>
      </c>
      <c r="AJ1178" s="3">
        <v>3</v>
      </c>
      <c r="AK1178" s="9" t="str">
        <f>VLOOKUP(AJ1178,Mapping!$J$10:$K$13,2,0)</f>
        <v>Better</v>
      </c>
      <c r="AL1178" s="3">
        <v>4</v>
      </c>
      <c r="AM1178" s="3" t="str" cm="1">
        <f t="array" ref="AM1178">_xlfn.IFS(HR_Analytics[[#This Row],[Years At Company]]&lt;=2,"0-2",HR_Analytics[[#This Row],[Years At Company]]&lt;=5,"2-5",HR_Analytics[[#This Row],[Years At Company]]&lt;=10,"5-10",HR_Analytics[[#This Row],[Years At Company]]&lt;=20,"10-20",HR_Analytics[[#This Row],[Years At Company]]&lt;=40,"20-40")</f>
        <v>2-5</v>
      </c>
      <c r="AN1178" s="3">
        <v>2</v>
      </c>
      <c r="AO1178" s="3" t="str" cm="1">
        <f t="array" ref="AO1178">_xlfn.IFS(HR_Analytics[[#This Row],[Years In Current Role]]&lt;=2,"0-2",HR_Analytics[[#This Row],[Years In Current Role]]&lt;=5,"2-5",HR_Analytics[[#This Row],[Years In Current Role]]&lt;=10,"5-10",HR_Analytics[[#This Row],[Years In Current Role]]&lt;=15,"10-15",HR_Analytics[[#This Row],[Years In Current Role]]&gt;15,"Above 15")</f>
        <v>0-2</v>
      </c>
      <c r="AP1178" s="3">
        <v>1</v>
      </c>
      <c r="AQ1178" s="14" t="str" cm="1">
        <f t="array" ref="AQ1178">_xlfn.IFS(HR_Analytics[[#This Row],[Years Since Last Promotion]]&lt;=2,"0-2",HR_Analytics[[#This Row],[Years Since Last Promotion]]&lt;=5,"2-5",HR_Analytics[[#This Row],[Years Since Last Promotion]]&lt;=10,"5-10",HR_Analytics[[#This Row],[Years Since Last Promotion]]&lt;=15,"10-15")</f>
        <v>0-2</v>
      </c>
      <c r="AR1178" s="14">
        <v>2</v>
      </c>
      <c r="AS1178" s="3" t="str" cm="1">
        <f t="array" ref="AS11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79" spans="1:45" x14ac:dyDescent="0.25">
      <c r="A1179" s="12">
        <v>50</v>
      </c>
      <c r="B1179" s="12" t="str" cm="1">
        <f t="array" ref="B1179">_xlfn.IFS(HR_Analytics[[#This Row],[Age]]&lt;=30,"Below 30",HR_Analytics[[#This Row],[Age]]&lt;=40,"30-40",HR_Analytics[[#This Row],[Age]]&lt;=60,"40-60")</f>
        <v>40-60</v>
      </c>
      <c r="C1179" s="9" t="s">
        <v>17</v>
      </c>
      <c r="D1179" s="9" t="s">
        <v>11</v>
      </c>
      <c r="E1179" s="9" t="s">
        <v>19</v>
      </c>
      <c r="F1179" s="3">
        <v>17</v>
      </c>
      <c r="G1179" s="3" t="str" cm="1">
        <f t="array" ref="G1179">_xlfn.IFS(HR_Analytics[[#This Row],[Distance From Home]]&lt;=5,"1-5",HR_Analytics[[#This Row],[Distance From Home]]&lt;=10,"5-10",HR_Analytics[[#This Row],[Distance From Home]]&lt;=15,"10-15",HR_Analytics[[#This Row],[Distance From Home]]&lt;=20,"15-20",HR_Analytics[[#This Row],[Distance From Home]]&gt;20,"Above 20")</f>
        <v>15-20</v>
      </c>
      <c r="H1179" s="3">
        <v>5</v>
      </c>
      <c r="I1179" s="9" t="str">
        <f>VLOOKUP(H1179,Mapping!$J$2:$K$6,2,0)</f>
        <v>Doctor</v>
      </c>
      <c r="J1179" s="9" t="s">
        <v>13</v>
      </c>
      <c r="K1179" s="3">
        <v>1656</v>
      </c>
      <c r="L1179" s="3">
        <v>4</v>
      </c>
      <c r="M1179" s="9" t="str">
        <f>VLOOKUP(L1179,Mapping!$A$2:$B$5,2,0)</f>
        <v>Satisfied</v>
      </c>
      <c r="N1179" s="9" t="s">
        <v>14</v>
      </c>
      <c r="O1179" s="3">
        <v>2</v>
      </c>
      <c r="P1179" s="9" t="str">
        <f>VLOOKUP(O1179,Mapping!$A$9:$B$12,2,0)</f>
        <v>Medium</v>
      </c>
      <c r="Q1179" s="3">
        <v>3</v>
      </c>
      <c r="R1179" s="9" t="str">
        <f>VLOOKUP(Q1179,Mapping!$A$16:$B$20,2,0)</f>
        <v>Mid Level</v>
      </c>
      <c r="S1179" s="9" t="s">
        <v>32</v>
      </c>
      <c r="T1179" s="3">
        <v>1</v>
      </c>
      <c r="U1179" s="9" t="str">
        <f>VLOOKUP(T1179,Mapping!$E$9:$F$12,2,0)</f>
        <v>Very Dissatisfied</v>
      </c>
      <c r="V1179" s="9" t="s">
        <v>26</v>
      </c>
      <c r="W1179" s="5">
        <v>13269</v>
      </c>
      <c r="X1179" s="3">
        <v>5</v>
      </c>
      <c r="Y1179" s="9" t="s">
        <v>17</v>
      </c>
      <c r="Z1179" s="4">
        <v>15</v>
      </c>
      <c r="AA1179" s="24">
        <f>HR_Analytics[[#This Row],[Salary Hike]]/100</f>
        <v>0.15</v>
      </c>
      <c r="AB1179" s="3">
        <v>3</v>
      </c>
      <c r="AC1179" s="9" t="str">
        <f>VLOOKUP(AB1179,Mapping!$E$2:$F$3,2,0)</f>
        <v>Excellent</v>
      </c>
      <c r="AD1179" s="3">
        <v>3</v>
      </c>
      <c r="AE1179" s="9" t="str">
        <f>VLOOKUP(AD1179,Mapping!$E$16:$F$19,2,0)</f>
        <v>Neutral</v>
      </c>
      <c r="AF1179" s="3">
        <v>3</v>
      </c>
      <c r="AG1179" s="3">
        <v>19</v>
      </c>
      <c r="AH1179" s="3" t="str" cm="1">
        <f t="array" ref="AH1179">_xlfn.IFS(HR_Analytics[[#This Row],[Total Working Years]]&lt;=2,"0-2",HR_Analytics[[#This Row],[Total Working Years]]&lt;=5,"2-5",HR_Analytics[[#This Row],[Total Working Years]]&lt;=10,"5-10",HR_Analytics[[#This Row],[Total Working Years]]&lt;=20,"10-20",HR_Analytics[[#This Row],[Total Working Years]]&lt;=40,"20-40")</f>
        <v>10-20</v>
      </c>
      <c r="AI1179" s="3">
        <v>3</v>
      </c>
      <c r="AJ1179" s="3">
        <v>3</v>
      </c>
      <c r="AK1179" s="9" t="str">
        <f>VLOOKUP(AJ1179,Mapping!$J$10:$K$13,2,0)</f>
        <v>Better</v>
      </c>
      <c r="AL1179" s="3">
        <v>14</v>
      </c>
      <c r="AM1179" s="3" t="str" cm="1">
        <f t="array" ref="AM1179">_xlfn.IFS(HR_Analytics[[#This Row],[Years At Company]]&lt;=2,"0-2",HR_Analytics[[#This Row],[Years At Company]]&lt;=5,"2-5",HR_Analytics[[#This Row],[Years At Company]]&lt;=10,"5-10",HR_Analytics[[#This Row],[Years At Company]]&lt;=20,"10-20",HR_Analytics[[#This Row],[Years At Company]]&lt;=40,"20-40")</f>
        <v>10-20</v>
      </c>
      <c r="AN1179" s="3">
        <v>11</v>
      </c>
      <c r="AO1179" s="3" t="str" cm="1">
        <f t="array" ref="AO1179">_xlfn.IFS(HR_Analytics[[#This Row],[Years In Current Role]]&lt;=2,"0-2",HR_Analytics[[#This Row],[Years In Current Role]]&lt;=5,"2-5",HR_Analytics[[#This Row],[Years In Current Role]]&lt;=10,"5-10",HR_Analytics[[#This Row],[Years In Current Role]]&lt;=15,"10-15",HR_Analytics[[#This Row],[Years In Current Role]]&gt;15,"Above 15")</f>
        <v>10-15</v>
      </c>
      <c r="AP1179" s="3">
        <v>1</v>
      </c>
      <c r="AQ1179" s="14" t="str" cm="1">
        <f t="array" ref="AQ1179">_xlfn.IFS(HR_Analytics[[#This Row],[Years Since Last Promotion]]&lt;=2,"0-2",HR_Analytics[[#This Row],[Years Since Last Promotion]]&lt;=5,"2-5",HR_Analytics[[#This Row],[Years Since Last Promotion]]&lt;=10,"5-10",HR_Analytics[[#This Row],[Years Since Last Promotion]]&lt;=15,"10-15")</f>
        <v>0-2</v>
      </c>
      <c r="AR1179" s="14">
        <v>11</v>
      </c>
      <c r="AS1179" s="3" t="str" cm="1">
        <f t="array" ref="AS11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180" spans="1:45" x14ac:dyDescent="0.25">
      <c r="A1180" s="12">
        <v>20</v>
      </c>
      <c r="B1180" s="12" t="str" cm="1">
        <f t="array" ref="B1180">_xlfn.IFS(HR_Analytics[[#This Row],[Age]]&lt;=30,"Below 30",HR_Analytics[[#This Row],[Age]]&lt;=40,"30-40",HR_Analytics[[#This Row],[Age]]&lt;=60,"40-60")</f>
        <v>Below 30</v>
      </c>
      <c r="C1180" s="9" t="s">
        <v>17</v>
      </c>
      <c r="D1180" s="9" t="s">
        <v>11</v>
      </c>
      <c r="E1180" s="9" t="s">
        <v>12</v>
      </c>
      <c r="F1180" s="3">
        <v>2</v>
      </c>
      <c r="G1180" s="3" t="str" cm="1">
        <f t="array" ref="G1180">_xlfn.IFS(HR_Analytics[[#This Row],[Distance From Home]]&lt;=5,"1-5",HR_Analytics[[#This Row],[Distance From Home]]&lt;=10,"5-10",HR_Analytics[[#This Row],[Distance From Home]]&lt;=15,"10-15",HR_Analytics[[#This Row],[Distance From Home]]&lt;=20,"15-20",HR_Analytics[[#This Row],[Distance From Home]]&gt;20,"Above 20")</f>
        <v>1-5</v>
      </c>
      <c r="H1180" s="3">
        <v>3</v>
      </c>
      <c r="I1180" s="9" t="str">
        <f>VLOOKUP(H1180,Mapping!$J$2:$K$6,2,0)</f>
        <v>Bachelors</v>
      </c>
      <c r="J1180" s="9" t="s">
        <v>25</v>
      </c>
      <c r="K1180" s="3">
        <v>1657</v>
      </c>
      <c r="L1180" s="3">
        <v>3</v>
      </c>
      <c r="M1180" s="9" t="str">
        <f>VLOOKUP(L1180,Mapping!$A$2:$B$5,2,0)</f>
        <v>Neutral</v>
      </c>
      <c r="N1180" s="9" t="s">
        <v>14</v>
      </c>
      <c r="O1180" s="3">
        <v>3</v>
      </c>
      <c r="P1180" s="9" t="str">
        <f>VLOOKUP(O1180,Mapping!$A$9:$B$12,2,0)</f>
        <v>High</v>
      </c>
      <c r="Q1180" s="3">
        <v>1</v>
      </c>
      <c r="R1180" s="9" t="str">
        <f>VLOOKUP(Q1180,Mapping!$A$16:$B$20,2,0)</f>
        <v>Entry Level</v>
      </c>
      <c r="S1180" s="9" t="s">
        <v>31</v>
      </c>
      <c r="T1180" s="3">
        <v>3</v>
      </c>
      <c r="U1180" s="9" t="str">
        <f>VLOOKUP(T1180,Mapping!$E$9:$F$12,2,0)</f>
        <v>Neutral</v>
      </c>
      <c r="V1180" s="9" t="s">
        <v>16</v>
      </c>
      <c r="W1180" s="5">
        <v>2783</v>
      </c>
      <c r="X1180" s="3">
        <v>1</v>
      </c>
      <c r="Y1180" s="9" t="s">
        <v>17</v>
      </c>
      <c r="Z1180" s="4">
        <v>19</v>
      </c>
      <c r="AA1180" s="24">
        <f>HR_Analytics[[#This Row],[Salary Hike]]/100</f>
        <v>0.19</v>
      </c>
      <c r="AB1180" s="3">
        <v>3</v>
      </c>
      <c r="AC1180" s="9" t="str">
        <f>VLOOKUP(AB1180,Mapping!$E$2:$F$3,2,0)</f>
        <v>Excellent</v>
      </c>
      <c r="AD1180" s="3">
        <v>1</v>
      </c>
      <c r="AE1180" s="9" t="str">
        <f>VLOOKUP(AD1180,Mapping!$E$16:$F$19,2,0)</f>
        <v>Very Dissatisfied</v>
      </c>
      <c r="AF1180" s="3">
        <v>0</v>
      </c>
      <c r="AG1180" s="3">
        <v>2</v>
      </c>
      <c r="AH1180" s="3" t="str" cm="1">
        <f t="array" ref="AH1180">_xlfn.IFS(HR_Analytics[[#This Row],[Total Working Years]]&lt;=2,"0-2",HR_Analytics[[#This Row],[Total Working Years]]&lt;=5,"2-5",HR_Analytics[[#This Row],[Total Working Years]]&lt;=10,"5-10",HR_Analytics[[#This Row],[Total Working Years]]&lt;=20,"10-20",HR_Analytics[[#This Row],[Total Working Years]]&lt;=40,"20-40")</f>
        <v>0-2</v>
      </c>
      <c r="AI1180" s="3">
        <v>3</v>
      </c>
      <c r="AJ1180" s="3">
        <v>3</v>
      </c>
      <c r="AK1180" s="9" t="str">
        <f>VLOOKUP(AJ1180,Mapping!$J$10:$K$13,2,0)</f>
        <v>Better</v>
      </c>
      <c r="AL1180" s="3">
        <v>2</v>
      </c>
      <c r="AM1180" s="3" t="str" cm="1">
        <f t="array" ref="AM1180">_xlfn.IFS(HR_Analytics[[#This Row],[Years At Company]]&lt;=2,"0-2",HR_Analytics[[#This Row],[Years At Company]]&lt;=5,"2-5",HR_Analytics[[#This Row],[Years At Company]]&lt;=10,"5-10",HR_Analytics[[#This Row],[Years At Company]]&lt;=20,"10-20",HR_Analytics[[#This Row],[Years At Company]]&lt;=40,"20-40")</f>
        <v>0-2</v>
      </c>
      <c r="AN1180" s="3">
        <v>2</v>
      </c>
      <c r="AO1180" s="3" t="str" cm="1">
        <f t="array" ref="AO1180">_xlfn.IFS(HR_Analytics[[#This Row],[Years In Current Role]]&lt;=2,"0-2",HR_Analytics[[#This Row],[Years In Current Role]]&lt;=5,"2-5",HR_Analytics[[#This Row],[Years In Current Role]]&lt;=10,"5-10",HR_Analytics[[#This Row],[Years In Current Role]]&lt;=15,"10-15",HR_Analytics[[#This Row],[Years In Current Role]]&gt;15,"Above 15")</f>
        <v>0-2</v>
      </c>
      <c r="AP1180" s="3">
        <v>2</v>
      </c>
      <c r="AQ1180" s="14" t="str" cm="1">
        <f t="array" ref="AQ1180">_xlfn.IFS(HR_Analytics[[#This Row],[Years Since Last Promotion]]&lt;=2,"0-2",HR_Analytics[[#This Row],[Years Since Last Promotion]]&lt;=5,"2-5",HR_Analytics[[#This Row],[Years Since Last Promotion]]&lt;=10,"5-10",HR_Analytics[[#This Row],[Years Since Last Promotion]]&lt;=15,"10-15")</f>
        <v>0-2</v>
      </c>
      <c r="AR1180" s="14">
        <v>2</v>
      </c>
      <c r="AS1180" s="3" t="str" cm="1">
        <f t="array" ref="AS11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81" spans="1:45" x14ac:dyDescent="0.25">
      <c r="A1181" s="12">
        <v>34</v>
      </c>
      <c r="B1181" s="12" t="str" cm="1">
        <f t="array" ref="B1181">_xlfn.IFS(HR_Analytics[[#This Row],[Age]]&lt;=30,"Below 30",HR_Analytics[[#This Row],[Age]]&lt;=40,"30-40",HR_Analytics[[#This Row],[Age]]&lt;=60,"40-60")</f>
        <v>30-40</v>
      </c>
      <c r="C1181" s="9" t="s">
        <v>17</v>
      </c>
      <c r="D1181" s="9" t="s">
        <v>11</v>
      </c>
      <c r="E1181" s="9" t="s">
        <v>19</v>
      </c>
      <c r="F1181" s="3">
        <v>3</v>
      </c>
      <c r="G1181" s="3" t="str" cm="1">
        <f t="array" ref="G1181">_xlfn.IFS(HR_Analytics[[#This Row],[Distance From Home]]&lt;=5,"1-5",HR_Analytics[[#This Row],[Distance From Home]]&lt;=10,"5-10",HR_Analytics[[#This Row],[Distance From Home]]&lt;=15,"10-15",HR_Analytics[[#This Row],[Distance From Home]]&lt;=20,"15-20",HR_Analytics[[#This Row],[Distance From Home]]&gt;20,"Above 20")</f>
        <v>1-5</v>
      </c>
      <c r="H1181" s="3">
        <v>3</v>
      </c>
      <c r="I1181" s="9" t="str">
        <f>VLOOKUP(H1181,Mapping!$J$2:$K$6,2,0)</f>
        <v>Bachelors</v>
      </c>
      <c r="J1181" s="9" t="s">
        <v>13</v>
      </c>
      <c r="K1181" s="3">
        <v>1658</v>
      </c>
      <c r="L1181" s="3">
        <v>4</v>
      </c>
      <c r="M1181" s="9" t="str">
        <f>VLOOKUP(L1181,Mapping!$A$2:$B$5,2,0)</f>
        <v>Satisfied</v>
      </c>
      <c r="N1181" s="9" t="s">
        <v>14</v>
      </c>
      <c r="O1181" s="3">
        <v>3</v>
      </c>
      <c r="P1181" s="9" t="str">
        <f>VLOOKUP(O1181,Mapping!$A$9:$B$12,2,0)</f>
        <v>High</v>
      </c>
      <c r="Q1181" s="3">
        <v>2</v>
      </c>
      <c r="R1181" s="9" t="str">
        <f>VLOOKUP(Q1181,Mapping!$A$16:$B$20,2,0)</f>
        <v>Junior</v>
      </c>
      <c r="S1181" s="9" t="s">
        <v>21</v>
      </c>
      <c r="T1181" s="3">
        <v>2</v>
      </c>
      <c r="U1181" s="9" t="str">
        <f>VLOOKUP(T1181,Mapping!$E$9:$F$12,2,0)</f>
        <v>Dissatisfied</v>
      </c>
      <c r="V1181" s="9" t="s">
        <v>26</v>
      </c>
      <c r="W1181" s="5">
        <v>5433</v>
      </c>
      <c r="X1181" s="3">
        <v>1</v>
      </c>
      <c r="Y1181" s="9" t="s">
        <v>17</v>
      </c>
      <c r="Z1181" s="4">
        <v>12</v>
      </c>
      <c r="AA1181" s="24">
        <f>HR_Analytics[[#This Row],[Salary Hike]]/100</f>
        <v>0.12</v>
      </c>
      <c r="AB1181" s="3">
        <v>3</v>
      </c>
      <c r="AC1181" s="9" t="str">
        <f>VLOOKUP(AB1181,Mapping!$E$2:$F$3,2,0)</f>
        <v>Excellent</v>
      </c>
      <c r="AD1181" s="3">
        <v>3</v>
      </c>
      <c r="AE1181" s="9" t="str">
        <f>VLOOKUP(AD1181,Mapping!$E$16:$F$19,2,0)</f>
        <v>Neutral</v>
      </c>
      <c r="AF1181" s="3">
        <v>1</v>
      </c>
      <c r="AG1181" s="3">
        <v>11</v>
      </c>
      <c r="AH1181" s="3" t="str" cm="1">
        <f t="array" ref="AH1181">_xlfn.IFS(HR_Analytics[[#This Row],[Total Working Years]]&lt;=2,"0-2",HR_Analytics[[#This Row],[Total Working Years]]&lt;=5,"2-5",HR_Analytics[[#This Row],[Total Working Years]]&lt;=10,"5-10",HR_Analytics[[#This Row],[Total Working Years]]&lt;=20,"10-20",HR_Analytics[[#This Row],[Total Working Years]]&lt;=40,"20-40")</f>
        <v>10-20</v>
      </c>
      <c r="AI1181" s="3">
        <v>2</v>
      </c>
      <c r="AJ1181" s="3">
        <v>3</v>
      </c>
      <c r="AK1181" s="9" t="str">
        <f>VLOOKUP(AJ1181,Mapping!$J$10:$K$13,2,0)</f>
        <v>Better</v>
      </c>
      <c r="AL1181" s="3">
        <v>11</v>
      </c>
      <c r="AM1181" s="3" t="str" cm="1">
        <f t="array" ref="AM1181">_xlfn.IFS(HR_Analytics[[#This Row],[Years At Company]]&lt;=2,"0-2",HR_Analytics[[#This Row],[Years At Company]]&lt;=5,"2-5",HR_Analytics[[#This Row],[Years At Company]]&lt;=10,"5-10",HR_Analytics[[#This Row],[Years At Company]]&lt;=20,"10-20",HR_Analytics[[#This Row],[Years At Company]]&lt;=40,"20-40")</f>
        <v>10-20</v>
      </c>
      <c r="AN1181" s="3">
        <v>8</v>
      </c>
      <c r="AO1181" s="3" t="str" cm="1">
        <f t="array" ref="AO1181">_xlfn.IFS(HR_Analytics[[#This Row],[Years In Current Role]]&lt;=2,"0-2",HR_Analytics[[#This Row],[Years In Current Role]]&lt;=5,"2-5",HR_Analytics[[#This Row],[Years In Current Role]]&lt;=10,"5-10",HR_Analytics[[#This Row],[Years In Current Role]]&lt;=15,"10-15",HR_Analytics[[#This Row],[Years In Current Role]]&gt;15,"Above 15")</f>
        <v>5-10</v>
      </c>
      <c r="AP1181" s="3">
        <v>7</v>
      </c>
      <c r="AQ1181" s="14" t="str" cm="1">
        <f t="array" ref="AQ1181">_xlfn.IFS(HR_Analytics[[#This Row],[Years Since Last Promotion]]&lt;=2,"0-2",HR_Analytics[[#This Row],[Years Since Last Promotion]]&lt;=5,"2-5",HR_Analytics[[#This Row],[Years Since Last Promotion]]&lt;=10,"5-10",HR_Analytics[[#This Row],[Years Since Last Promotion]]&lt;=15,"10-15")</f>
        <v>5-10</v>
      </c>
      <c r="AR1181" s="14">
        <v>9</v>
      </c>
      <c r="AS1181" s="3" t="str" cm="1">
        <f t="array" ref="AS11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82" spans="1:45" x14ac:dyDescent="0.25">
      <c r="A1182" s="12">
        <v>36</v>
      </c>
      <c r="B1182" s="12" t="str" cm="1">
        <f t="array" ref="B1182">_xlfn.IFS(HR_Analytics[[#This Row],[Age]]&lt;=30,"Below 30",HR_Analytics[[#This Row],[Age]]&lt;=40,"30-40",HR_Analytics[[#This Row],[Age]]&lt;=60,"40-60")</f>
        <v>30-40</v>
      </c>
      <c r="C1182" s="9" t="s">
        <v>17</v>
      </c>
      <c r="D1182" s="9" t="s">
        <v>11</v>
      </c>
      <c r="E1182" s="9" t="s">
        <v>19</v>
      </c>
      <c r="F1182" s="3">
        <v>7</v>
      </c>
      <c r="G1182" s="3" t="str" cm="1">
        <f t="array" ref="G1182">_xlfn.IFS(HR_Analytics[[#This Row],[Distance From Home]]&lt;=5,"1-5",HR_Analytics[[#This Row],[Distance From Home]]&lt;=10,"5-10",HR_Analytics[[#This Row],[Distance From Home]]&lt;=15,"10-15",HR_Analytics[[#This Row],[Distance From Home]]&lt;=20,"15-20",HR_Analytics[[#This Row],[Distance From Home]]&gt;20,"Above 20")</f>
        <v>5-10</v>
      </c>
      <c r="H1182" s="3">
        <v>3</v>
      </c>
      <c r="I1182" s="9" t="str">
        <f>VLOOKUP(H1182,Mapping!$J$2:$K$6,2,0)</f>
        <v>Bachelors</v>
      </c>
      <c r="J1182" s="9" t="s">
        <v>13</v>
      </c>
      <c r="K1182" s="3">
        <v>1659</v>
      </c>
      <c r="L1182" s="3">
        <v>1</v>
      </c>
      <c r="M1182" s="9" t="str">
        <f>VLOOKUP(L1182,Mapping!$A$2:$B$5,2,0)</f>
        <v>Very Dissatisfied</v>
      </c>
      <c r="N1182" s="9" t="s">
        <v>20</v>
      </c>
      <c r="O1182" s="3">
        <v>3</v>
      </c>
      <c r="P1182" s="9" t="str">
        <f>VLOOKUP(O1182,Mapping!$A$9:$B$12,2,0)</f>
        <v>High</v>
      </c>
      <c r="Q1182" s="3">
        <v>1</v>
      </c>
      <c r="R1182" s="9" t="str">
        <f>VLOOKUP(Q1182,Mapping!$A$16:$B$20,2,0)</f>
        <v>Entry Level</v>
      </c>
      <c r="S1182" s="9" t="s">
        <v>24</v>
      </c>
      <c r="T1182" s="3">
        <v>2</v>
      </c>
      <c r="U1182" s="9" t="str">
        <f>VLOOKUP(T1182,Mapping!$E$9:$F$12,2,0)</f>
        <v>Dissatisfied</v>
      </c>
      <c r="V1182" s="9" t="s">
        <v>16</v>
      </c>
      <c r="W1182" s="5">
        <v>2013</v>
      </c>
      <c r="X1182" s="3">
        <v>2</v>
      </c>
      <c r="Y1182" s="9" t="s">
        <v>17</v>
      </c>
      <c r="Z1182" s="4">
        <v>11</v>
      </c>
      <c r="AA1182" s="24">
        <f>HR_Analytics[[#This Row],[Salary Hike]]/100</f>
        <v>0.11</v>
      </c>
      <c r="AB1182" s="3">
        <v>3</v>
      </c>
      <c r="AC1182" s="9" t="str">
        <f>VLOOKUP(AB1182,Mapping!$E$2:$F$3,2,0)</f>
        <v>Excellent</v>
      </c>
      <c r="AD1182" s="3">
        <v>3</v>
      </c>
      <c r="AE1182" s="9" t="str">
        <f>VLOOKUP(AD1182,Mapping!$E$16:$F$19,2,0)</f>
        <v>Neutral</v>
      </c>
      <c r="AF1182" s="3">
        <v>0</v>
      </c>
      <c r="AG1182" s="3">
        <v>15</v>
      </c>
      <c r="AH1182" s="3" t="str" cm="1">
        <f t="array" ref="AH1182">_xlfn.IFS(HR_Analytics[[#This Row],[Total Working Years]]&lt;=2,"0-2",HR_Analytics[[#This Row],[Total Working Years]]&lt;=5,"2-5",HR_Analytics[[#This Row],[Total Working Years]]&lt;=10,"5-10",HR_Analytics[[#This Row],[Total Working Years]]&lt;=20,"10-20",HR_Analytics[[#This Row],[Total Working Years]]&lt;=40,"20-40")</f>
        <v>10-20</v>
      </c>
      <c r="AI1182" s="3">
        <v>4</v>
      </c>
      <c r="AJ1182" s="3">
        <v>3</v>
      </c>
      <c r="AK1182" s="9" t="str">
        <f>VLOOKUP(AJ1182,Mapping!$J$10:$K$13,2,0)</f>
        <v>Better</v>
      </c>
      <c r="AL1182" s="3">
        <v>4</v>
      </c>
      <c r="AM1182" s="3" t="str" cm="1">
        <f t="array" ref="AM1182">_xlfn.IFS(HR_Analytics[[#This Row],[Years At Company]]&lt;=2,"0-2",HR_Analytics[[#This Row],[Years At Company]]&lt;=5,"2-5",HR_Analytics[[#This Row],[Years At Company]]&lt;=10,"5-10",HR_Analytics[[#This Row],[Years At Company]]&lt;=20,"10-20",HR_Analytics[[#This Row],[Years At Company]]&lt;=40,"20-40")</f>
        <v>2-5</v>
      </c>
      <c r="AN1182" s="3">
        <v>3</v>
      </c>
      <c r="AO1182" s="3" t="str" cm="1">
        <f t="array" ref="AO1182">_xlfn.IFS(HR_Analytics[[#This Row],[Years In Current Role]]&lt;=2,"0-2",HR_Analytics[[#This Row],[Years In Current Role]]&lt;=5,"2-5",HR_Analytics[[#This Row],[Years In Current Role]]&lt;=10,"5-10",HR_Analytics[[#This Row],[Years In Current Role]]&lt;=15,"10-15",HR_Analytics[[#This Row],[Years In Current Role]]&gt;15,"Above 15")</f>
        <v>2-5</v>
      </c>
      <c r="AP1182" s="3">
        <v>1</v>
      </c>
      <c r="AQ1182" s="14" t="str" cm="1">
        <f t="array" ref="AQ1182">_xlfn.IFS(HR_Analytics[[#This Row],[Years Since Last Promotion]]&lt;=2,"0-2",HR_Analytics[[#This Row],[Years Since Last Promotion]]&lt;=5,"2-5",HR_Analytics[[#This Row],[Years Since Last Promotion]]&lt;=10,"5-10",HR_Analytics[[#This Row],[Years Since Last Promotion]]&lt;=15,"10-15")</f>
        <v>0-2</v>
      </c>
      <c r="AR1182" s="14">
        <v>3</v>
      </c>
      <c r="AS1182" s="3" t="str" cm="1">
        <f t="array" ref="AS11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83" spans="1:45" x14ac:dyDescent="0.25">
      <c r="A1183" s="12">
        <v>49</v>
      </c>
      <c r="B1183" s="12" t="str" cm="1">
        <f t="array" ref="B1183">_xlfn.IFS(HR_Analytics[[#This Row],[Age]]&lt;=30,"Below 30",HR_Analytics[[#This Row],[Age]]&lt;=40,"30-40",HR_Analytics[[#This Row],[Age]]&lt;=60,"40-60")</f>
        <v>40-60</v>
      </c>
      <c r="C1183" s="9" t="s">
        <v>17</v>
      </c>
      <c r="D1183" s="9" t="s">
        <v>11</v>
      </c>
      <c r="E1183" s="9" t="s">
        <v>19</v>
      </c>
      <c r="F1183" s="3">
        <v>6</v>
      </c>
      <c r="G1183" s="3" t="str" cm="1">
        <f t="array" ref="G1183">_xlfn.IFS(HR_Analytics[[#This Row],[Distance From Home]]&lt;=5,"1-5",HR_Analytics[[#This Row],[Distance From Home]]&lt;=10,"5-10",HR_Analytics[[#This Row],[Distance From Home]]&lt;=15,"10-15",HR_Analytics[[#This Row],[Distance From Home]]&lt;=20,"15-20",HR_Analytics[[#This Row],[Distance From Home]]&gt;20,"Above 20")</f>
        <v>5-10</v>
      </c>
      <c r="H1183" s="3">
        <v>1</v>
      </c>
      <c r="I1183" s="9" t="str">
        <f>VLOOKUP(H1183,Mapping!$J$2:$K$6,2,0)</f>
        <v>Below College</v>
      </c>
      <c r="J1183" s="9" t="s">
        <v>13</v>
      </c>
      <c r="K1183" s="3">
        <v>1661</v>
      </c>
      <c r="L1183" s="3">
        <v>3</v>
      </c>
      <c r="M1183" s="9" t="str">
        <f>VLOOKUP(L1183,Mapping!$A$2:$B$5,2,0)</f>
        <v>Neutral</v>
      </c>
      <c r="N1183" s="9" t="s">
        <v>14</v>
      </c>
      <c r="O1183" s="3">
        <v>2</v>
      </c>
      <c r="P1183" s="9" t="str">
        <f>VLOOKUP(O1183,Mapping!$A$9:$B$12,2,0)</f>
        <v>Medium</v>
      </c>
      <c r="Q1183" s="3">
        <v>4</v>
      </c>
      <c r="R1183" s="9" t="str">
        <f>VLOOKUP(Q1183,Mapping!$A$16:$B$20,2,0)</f>
        <v>Senior</v>
      </c>
      <c r="S1183" s="9" t="s">
        <v>28</v>
      </c>
      <c r="T1183" s="3">
        <v>3</v>
      </c>
      <c r="U1183" s="9" t="str">
        <f>VLOOKUP(T1183,Mapping!$E$9:$F$12,2,0)</f>
        <v>Neutral</v>
      </c>
      <c r="V1183" s="9" t="s">
        <v>22</v>
      </c>
      <c r="W1183" s="5">
        <v>13966</v>
      </c>
      <c r="X1183" s="3">
        <v>2</v>
      </c>
      <c r="Y1183" s="9" t="s">
        <v>10</v>
      </c>
      <c r="Z1183" s="4">
        <v>19</v>
      </c>
      <c r="AA1183" s="24">
        <f>HR_Analytics[[#This Row],[Salary Hike]]/100</f>
        <v>0.19</v>
      </c>
      <c r="AB1183" s="3">
        <v>3</v>
      </c>
      <c r="AC1183" s="9" t="str">
        <f>VLOOKUP(AB1183,Mapping!$E$2:$F$3,2,0)</f>
        <v>Excellent</v>
      </c>
      <c r="AD1183" s="3">
        <v>2</v>
      </c>
      <c r="AE1183" s="9" t="str">
        <f>VLOOKUP(AD1183,Mapping!$E$16:$F$19,2,0)</f>
        <v>Dissatisfied</v>
      </c>
      <c r="AF1183" s="3">
        <v>1</v>
      </c>
      <c r="AG1183" s="3">
        <v>30</v>
      </c>
      <c r="AH1183" s="3" t="str" cm="1">
        <f t="array" ref="AH1183">_xlfn.IFS(HR_Analytics[[#This Row],[Total Working Years]]&lt;=2,"0-2",HR_Analytics[[#This Row],[Total Working Years]]&lt;=5,"2-5",HR_Analytics[[#This Row],[Total Working Years]]&lt;=10,"5-10",HR_Analytics[[#This Row],[Total Working Years]]&lt;=20,"10-20",HR_Analytics[[#This Row],[Total Working Years]]&lt;=40,"20-40")</f>
        <v>20-40</v>
      </c>
      <c r="AI1183" s="3">
        <v>3</v>
      </c>
      <c r="AJ1183" s="3">
        <v>3</v>
      </c>
      <c r="AK1183" s="9" t="str">
        <f>VLOOKUP(AJ1183,Mapping!$J$10:$K$13,2,0)</f>
        <v>Better</v>
      </c>
      <c r="AL1183" s="3">
        <v>15</v>
      </c>
      <c r="AM1183" s="3" t="str" cm="1">
        <f t="array" ref="AM1183">_xlfn.IFS(HR_Analytics[[#This Row],[Years At Company]]&lt;=2,"0-2",HR_Analytics[[#This Row],[Years At Company]]&lt;=5,"2-5",HR_Analytics[[#This Row],[Years At Company]]&lt;=10,"5-10",HR_Analytics[[#This Row],[Years At Company]]&lt;=20,"10-20",HR_Analytics[[#This Row],[Years At Company]]&lt;=40,"20-40")</f>
        <v>10-20</v>
      </c>
      <c r="AN1183" s="3">
        <v>11</v>
      </c>
      <c r="AO1183" s="3" t="str" cm="1">
        <f t="array" ref="AO1183">_xlfn.IFS(HR_Analytics[[#This Row],[Years In Current Role]]&lt;=2,"0-2",HR_Analytics[[#This Row],[Years In Current Role]]&lt;=5,"2-5",HR_Analytics[[#This Row],[Years In Current Role]]&lt;=10,"5-10",HR_Analytics[[#This Row],[Years In Current Role]]&lt;=15,"10-15",HR_Analytics[[#This Row],[Years In Current Role]]&gt;15,"Above 15")</f>
        <v>10-15</v>
      </c>
      <c r="AP1183" s="3">
        <v>2</v>
      </c>
      <c r="AQ1183" s="14" t="str" cm="1">
        <f t="array" ref="AQ1183">_xlfn.IFS(HR_Analytics[[#This Row],[Years Since Last Promotion]]&lt;=2,"0-2",HR_Analytics[[#This Row],[Years Since Last Promotion]]&lt;=5,"2-5",HR_Analytics[[#This Row],[Years Since Last Promotion]]&lt;=10,"5-10",HR_Analytics[[#This Row],[Years Since Last Promotion]]&lt;=15,"10-15")</f>
        <v>0-2</v>
      </c>
      <c r="AR1183" s="14">
        <v>12</v>
      </c>
      <c r="AS1183" s="3" t="str" cm="1">
        <f t="array" ref="AS11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184" spans="1:45" x14ac:dyDescent="0.25">
      <c r="A1184" s="12">
        <v>36</v>
      </c>
      <c r="B1184" s="12" t="str" cm="1">
        <f t="array" ref="B1184">_xlfn.IFS(HR_Analytics[[#This Row],[Age]]&lt;=30,"Below 30",HR_Analytics[[#This Row],[Age]]&lt;=40,"30-40",HR_Analytics[[#This Row],[Age]]&lt;=60,"40-60")</f>
        <v>30-40</v>
      </c>
      <c r="C1184" s="9" t="s">
        <v>17</v>
      </c>
      <c r="D1184" s="9" t="s">
        <v>29</v>
      </c>
      <c r="E1184" s="9" t="s">
        <v>19</v>
      </c>
      <c r="F1184" s="3">
        <v>1</v>
      </c>
      <c r="G1184" s="3" t="str" cm="1">
        <f t="array" ref="G1184">_xlfn.IFS(HR_Analytics[[#This Row],[Distance From Home]]&lt;=5,"1-5",HR_Analytics[[#This Row],[Distance From Home]]&lt;=10,"5-10",HR_Analytics[[#This Row],[Distance From Home]]&lt;=15,"10-15",HR_Analytics[[#This Row],[Distance From Home]]&lt;=20,"15-20",HR_Analytics[[#This Row],[Distance From Home]]&gt;20,"Above 20")</f>
        <v>1-5</v>
      </c>
      <c r="H1184" s="3">
        <v>4</v>
      </c>
      <c r="I1184" s="9" t="str">
        <f>VLOOKUP(H1184,Mapping!$J$2:$K$6,2,0)</f>
        <v>Masters</v>
      </c>
      <c r="J1184" s="9" t="s">
        <v>25</v>
      </c>
      <c r="K1184" s="3">
        <v>1662</v>
      </c>
      <c r="L1184" s="3">
        <v>4</v>
      </c>
      <c r="M1184" s="9" t="str">
        <f>VLOOKUP(L1184,Mapping!$A$2:$B$5,2,0)</f>
        <v>Satisfied</v>
      </c>
      <c r="N1184" s="9" t="s">
        <v>14</v>
      </c>
      <c r="O1184" s="3">
        <v>2</v>
      </c>
      <c r="P1184" s="9" t="str">
        <f>VLOOKUP(O1184,Mapping!$A$9:$B$12,2,0)</f>
        <v>Medium</v>
      </c>
      <c r="Q1184" s="3">
        <v>2</v>
      </c>
      <c r="R1184" s="9" t="str">
        <f>VLOOKUP(Q1184,Mapping!$A$16:$B$20,2,0)</f>
        <v>Junior</v>
      </c>
      <c r="S1184" s="9" t="s">
        <v>27</v>
      </c>
      <c r="T1184" s="3">
        <v>3</v>
      </c>
      <c r="U1184" s="9" t="str">
        <f>VLOOKUP(T1184,Mapping!$E$9:$F$12,2,0)</f>
        <v>Neutral</v>
      </c>
      <c r="V1184" s="9" t="s">
        <v>22</v>
      </c>
      <c r="W1184" s="5">
        <v>4374</v>
      </c>
      <c r="X1184" s="3">
        <v>0</v>
      </c>
      <c r="Y1184" s="9" t="s">
        <v>17</v>
      </c>
      <c r="Z1184" s="4">
        <v>15</v>
      </c>
      <c r="AA1184" s="24">
        <f>HR_Analytics[[#This Row],[Salary Hike]]/100</f>
        <v>0.15</v>
      </c>
      <c r="AB1184" s="3">
        <v>3</v>
      </c>
      <c r="AC1184" s="9" t="str">
        <f>VLOOKUP(AB1184,Mapping!$E$2:$F$3,2,0)</f>
        <v>Excellent</v>
      </c>
      <c r="AD1184" s="3">
        <v>3</v>
      </c>
      <c r="AE1184" s="9" t="str">
        <f>VLOOKUP(AD1184,Mapping!$E$16:$F$19,2,0)</f>
        <v>Neutral</v>
      </c>
      <c r="AF1184" s="3">
        <v>0</v>
      </c>
      <c r="AG1184" s="3">
        <v>4</v>
      </c>
      <c r="AH1184" s="3" t="str" cm="1">
        <f t="array" ref="AH1184">_xlfn.IFS(HR_Analytics[[#This Row],[Total Working Years]]&lt;=2,"0-2",HR_Analytics[[#This Row],[Total Working Years]]&lt;=5,"2-5",HR_Analytics[[#This Row],[Total Working Years]]&lt;=10,"5-10",HR_Analytics[[#This Row],[Total Working Years]]&lt;=20,"10-20",HR_Analytics[[#This Row],[Total Working Years]]&lt;=40,"20-40")</f>
        <v>2-5</v>
      </c>
      <c r="AI1184" s="3">
        <v>6</v>
      </c>
      <c r="AJ1184" s="3">
        <v>3</v>
      </c>
      <c r="AK1184" s="9" t="str">
        <f>VLOOKUP(AJ1184,Mapping!$J$10:$K$13,2,0)</f>
        <v>Better</v>
      </c>
      <c r="AL1184" s="3">
        <v>3</v>
      </c>
      <c r="AM1184" s="3" t="str" cm="1">
        <f t="array" ref="AM1184">_xlfn.IFS(HR_Analytics[[#This Row],[Years At Company]]&lt;=2,"0-2",HR_Analytics[[#This Row],[Years At Company]]&lt;=5,"2-5",HR_Analytics[[#This Row],[Years At Company]]&lt;=10,"5-10",HR_Analytics[[#This Row],[Years At Company]]&lt;=20,"10-20",HR_Analytics[[#This Row],[Years At Company]]&lt;=40,"20-40")</f>
        <v>2-5</v>
      </c>
      <c r="AN1184" s="3">
        <v>2</v>
      </c>
      <c r="AO1184" s="3" t="str" cm="1">
        <f t="array" ref="AO1184">_xlfn.IFS(HR_Analytics[[#This Row],[Years In Current Role]]&lt;=2,"0-2",HR_Analytics[[#This Row],[Years In Current Role]]&lt;=5,"2-5",HR_Analytics[[#This Row],[Years In Current Role]]&lt;=10,"5-10",HR_Analytics[[#This Row],[Years In Current Role]]&lt;=15,"10-15",HR_Analytics[[#This Row],[Years In Current Role]]&gt;15,"Above 15")</f>
        <v>0-2</v>
      </c>
      <c r="AP1184" s="3">
        <v>1</v>
      </c>
      <c r="AQ1184" s="14" t="str" cm="1">
        <f t="array" ref="AQ1184">_xlfn.IFS(HR_Analytics[[#This Row],[Years Since Last Promotion]]&lt;=2,"0-2",HR_Analytics[[#This Row],[Years Since Last Promotion]]&lt;=5,"2-5",HR_Analytics[[#This Row],[Years Since Last Promotion]]&lt;=10,"5-10",HR_Analytics[[#This Row],[Years Since Last Promotion]]&lt;=15,"10-15")</f>
        <v>0-2</v>
      </c>
      <c r="AR1184" s="14">
        <v>2</v>
      </c>
      <c r="AS1184" s="3" t="str" cm="1">
        <f t="array" ref="AS11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85" spans="1:45" x14ac:dyDescent="0.25">
      <c r="A1185" s="12">
        <v>36</v>
      </c>
      <c r="B1185" s="12" t="str" cm="1">
        <f t="array" ref="B1185">_xlfn.IFS(HR_Analytics[[#This Row],[Age]]&lt;=30,"Below 30",HR_Analytics[[#This Row],[Age]]&lt;=40,"30-40",HR_Analytics[[#This Row],[Age]]&lt;=60,"40-60")</f>
        <v>30-40</v>
      </c>
      <c r="C1185" s="9" t="s">
        <v>17</v>
      </c>
      <c r="D1185" s="9" t="s">
        <v>11</v>
      </c>
      <c r="E1185" s="9" t="s">
        <v>19</v>
      </c>
      <c r="F1185" s="3">
        <v>3</v>
      </c>
      <c r="G1185" s="3" t="str" cm="1">
        <f t="array" ref="G1185">_xlfn.IFS(HR_Analytics[[#This Row],[Distance From Home]]&lt;=5,"1-5",HR_Analytics[[#This Row],[Distance From Home]]&lt;=10,"5-10",HR_Analytics[[#This Row],[Distance From Home]]&lt;=15,"10-15",HR_Analytics[[#This Row],[Distance From Home]]&lt;=20,"15-20",HR_Analytics[[#This Row],[Distance From Home]]&gt;20,"Above 20")</f>
        <v>1-5</v>
      </c>
      <c r="H1185" s="3">
        <v>2</v>
      </c>
      <c r="I1185" s="9" t="str">
        <f>VLOOKUP(H1185,Mapping!$J$2:$K$6,2,0)</f>
        <v>College</v>
      </c>
      <c r="J1185" s="9" t="s">
        <v>13</v>
      </c>
      <c r="K1185" s="3">
        <v>1664</v>
      </c>
      <c r="L1185" s="3">
        <v>4</v>
      </c>
      <c r="M1185" s="9" t="str">
        <f>VLOOKUP(L1185,Mapping!$A$2:$B$5,2,0)</f>
        <v>Satisfied</v>
      </c>
      <c r="N1185" s="9" t="s">
        <v>20</v>
      </c>
      <c r="O1185" s="3">
        <v>4</v>
      </c>
      <c r="P1185" s="9" t="str">
        <f>VLOOKUP(O1185,Mapping!$A$9:$B$12,2,0)</f>
        <v>Very High</v>
      </c>
      <c r="Q1185" s="3">
        <v>2</v>
      </c>
      <c r="R1185" s="9" t="str">
        <f>VLOOKUP(Q1185,Mapping!$A$16:$B$20,2,0)</f>
        <v>Junior</v>
      </c>
      <c r="S1185" s="9" t="s">
        <v>28</v>
      </c>
      <c r="T1185" s="3">
        <v>1</v>
      </c>
      <c r="U1185" s="9" t="str">
        <f>VLOOKUP(T1185,Mapping!$E$9:$F$12,2,0)</f>
        <v>Very Dissatisfied</v>
      </c>
      <c r="V1185" s="9" t="s">
        <v>26</v>
      </c>
      <c r="W1185" s="5">
        <v>6842</v>
      </c>
      <c r="X1185" s="3">
        <v>6</v>
      </c>
      <c r="Y1185" s="9" t="s">
        <v>17</v>
      </c>
      <c r="Z1185" s="4">
        <v>20</v>
      </c>
      <c r="AA1185" s="24">
        <f>HR_Analytics[[#This Row],[Salary Hike]]/100</f>
        <v>0.2</v>
      </c>
      <c r="AB1185" s="3">
        <v>4</v>
      </c>
      <c r="AC1185" s="9" t="str">
        <f>VLOOKUP(AB1185,Mapping!$E$2:$F$3,2,0)</f>
        <v>Outstanding</v>
      </c>
      <c r="AD1185" s="3">
        <v>1</v>
      </c>
      <c r="AE1185" s="9" t="str">
        <f>VLOOKUP(AD1185,Mapping!$E$16:$F$19,2,0)</f>
        <v>Very Dissatisfied</v>
      </c>
      <c r="AF1185" s="3">
        <v>1</v>
      </c>
      <c r="AG1185" s="3">
        <v>13</v>
      </c>
      <c r="AH1185" s="3" t="str" cm="1">
        <f t="array" ref="AH1185">_xlfn.IFS(HR_Analytics[[#This Row],[Total Working Years]]&lt;=2,"0-2",HR_Analytics[[#This Row],[Total Working Years]]&lt;=5,"2-5",HR_Analytics[[#This Row],[Total Working Years]]&lt;=10,"5-10",HR_Analytics[[#This Row],[Total Working Years]]&lt;=20,"10-20",HR_Analytics[[#This Row],[Total Working Years]]&lt;=40,"20-40")</f>
        <v>10-20</v>
      </c>
      <c r="AI1185" s="3">
        <v>3</v>
      </c>
      <c r="AJ1185" s="3">
        <v>3</v>
      </c>
      <c r="AK1185" s="9" t="str">
        <f>VLOOKUP(AJ1185,Mapping!$J$10:$K$13,2,0)</f>
        <v>Better</v>
      </c>
      <c r="AL1185" s="3">
        <v>5</v>
      </c>
      <c r="AM1185" s="3" t="str" cm="1">
        <f t="array" ref="AM1185">_xlfn.IFS(HR_Analytics[[#This Row],[Years At Company]]&lt;=2,"0-2",HR_Analytics[[#This Row],[Years At Company]]&lt;=5,"2-5",HR_Analytics[[#This Row],[Years At Company]]&lt;=10,"5-10",HR_Analytics[[#This Row],[Years At Company]]&lt;=20,"10-20",HR_Analytics[[#This Row],[Years At Company]]&lt;=40,"20-40")</f>
        <v>2-5</v>
      </c>
      <c r="AN1185" s="3">
        <v>4</v>
      </c>
      <c r="AO1185" s="3" t="str" cm="1">
        <f t="array" ref="AO1185">_xlfn.IFS(HR_Analytics[[#This Row],[Years In Current Role]]&lt;=2,"0-2",HR_Analytics[[#This Row],[Years In Current Role]]&lt;=5,"2-5",HR_Analytics[[#This Row],[Years In Current Role]]&lt;=10,"5-10",HR_Analytics[[#This Row],[Years In Current Role]]&lt;=15,"10-15",HR_Analytics[[#This Row],[Years In Current Role]]&gt;15,"Above 15")</f>
        <v>2-5</v>
      </c>
      <c r="AP1185" s="3">
        <v>0</v>
      </c>
      <c r="AQ1185" s="14" t="str" cm="1">
        <f t="array" ref="AQ1185">_xlfn.IFS(HR_Analytics[[#This Row],[Years Since Last Promotion]]&lt;=2,"0-2",HR_Analytics[[#This Row],[Years Since Last Promotion]]&lt;=5,"2-5",HR_Analytics[[#This Row],[Years Since Last Promotion]]&lt;=10,"5-10",HR_Analytics[[#This Row],[Years Since Last Promotion]]&lt;=15,"10-15")</f>
        <v>0-2</v>
      </c>
      <c r="AR1185" s="14">
        <v>4</v>
      </c>
      <c r="AS1185" s="3" t="str" cm="1">
        <f t="array" ref="AS11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86" spans="1:45" x14ac:dyDescent="0.25">
      <c r="A1186" s="12">
        <v>54</v>
      </c>
      <c r="B1186" s="12" t="str" cm="1">
        <f t="array" ref="B1186">_xlfn.IFS(HR_Analytics[[#This Row],[Age]]&lt;=30,"Below 30",HR_Analytics[[#This Row],[Age]]&lt;=40,"30-40",HR_Analytics[[#This Row],[Age]]&lt;=60,"40-60")</f>
        <v>40-60</v>
      </c>
      <c r="C1186" s="9" t="s">
        <v>17</v>
      </c>
      <c r="D1186" s="9" t="s">
        <v>11</v>
      </c>
      <c r="E1186" s="9" t="s">
        <v>19</v>
      </c>
      <c r="F1186" s="3">
        <v>22</v>
      </c>
      <c r="G1186" s="3" t="str" cm="1">
        <f t="array" ref="G1186">_xlfn.IFS(HR_Analytics[[#This Row],[Distance From Home]]&lt;=5,"1-5",HR_Analytics[[#This Row],[Distance From Home]]&lt;=10,"5-10",HR_Analytics[[#This Row],[Distance From Home]]&lt;=15,"10-15",HR_Analytics[[#This Row],[Distance From Home]]&lt;=20,"15-20",HR_Analytics[[#This Row],[Distance From Home]]&gt;20,"Above 20")</f>
        <v>Above 20</v>
      </c>
      <c r="H1186" s="3">
        <v>5</v>
      </c>
      <c r="I1186" s="9" t="str">
        <f>VLOOKUP(H1186,Mapping!$J$2:$K$6,2,0)</f>
        <v>Doctor</v>
      </c>
      <c r="J1186" s="9" t="s">
        <v>25</v>
      </c>
      <c r="K1186" s="3">
        <v>1665</v>
      </c>
      <c r="L1186" s="3">
        <v>2</v>
      </c>
      <c r="M1186" s="9" t="str">
        <f>VLOOKUP(L1186,Mapping!$A$2:$B$5,2,0)</f>
        <v>Dissatisfied</v>
      </c>
      <c r="N1186" s="9" t="s">
        <v>14</v>
      </c>
      <c r="O1186" s="3">
        <v>3</v>
      </c>
      <c r="P1186" s="9" t="str">
        <f>VLOOKUP(O1186,Mapping!$A$9:$B$12,2,0)</f>
        <v>High</v>
      </c>
      <c r="Q1186" s="3">
        <v>4</v>
      </c>
      <c r="R1186" s="9" t="str">
        <f>VLOOKUP(Q1186,Mapping!$A$16:$B$20,2,0)</f>
        <v>Senior</v>
      </c>
      <c r="S1186" s="9" t="s">
        <v>30</v>
      </c>
      <c r="T1186" s="3">
        <v>3</v>
      </c>
      <c r="U1186" s="9" t="str">
        <f>VLOOKUP(T1186,Mapping!$E$9:$F$12,2,0)</f>
        <v>Neutral</v>
      </c>
      <c r="V1186" s="9" t="s">
        <v>22</v>
      </c>
      <c r="W1186" s="5">
        <v>17426</v>
      </c>
      <c r="X1186" s="3">
        <v>3</v>
      </c>
      <c r="Y1186" s="9" t="s">
        <v>17</v>
      </c>
      <c r="Z1186" s="4">
        <v>25</v>
      </c>
      <c r="AA1186" s="24">
        <f>HR_Analytics[[#This Row],[Salary Hike]]/100</f>
        <v>0.25</v>
      </c>
      <c r="AB1186" s="3">
        <v>4</v>
      </c>
      <c r="AC1186" s="9" t="str">
        <f>VLOOKUP(AB1186,Mapping!$E$2:$F$3,2,0)</f>
        <v>Outstanding</v>
      </c>
      <c r="AD1186" s="3">
        <v>3</v>
      </c>
      <c r="AE1186" s="9" t="str">
        <f>VLOOKUP(AD1186,Mapping!$E$16:$F$19,2,0)</f>
        <v>Neutral</v>
      </c>
      <c r="AF1186" s="3">
        <v>1</v>
      </c>
      <c r="AG1186" s="3">
        <v>36</v>
      </c>
      <c r="AH1186" s="3" t="str" cm="1">
        <f t="array" ref="AH1186">_xlfn.IFS(HR_Analytics[[#This Row],[Total Working Years]]&lt;=2,"0-2",HR_Analytics[[#This Row],[Total Working Years]]&lt;=5,"2-5",HR_Analytics[[#This Row],[Total Working Years]]&lt;=10,"5-10",HR_Analytics[[#This Row],[Total Working Years]]&lt;=20,"10-20",HR_Analytics[[#This Row],[Total Working Years]]&lt;=40,"20-40")</f>
        <v>20-40</v>
      </c>
      <c r="AI1186" s="3">
        <v>6</v>
      </c>
      <c r="AJ1186" s="3">
        <v>3</v>
      </c>
      <c r="AK1186" s="9" t="str">
        <f>VLOOKUP(AJ1186,Mapping!$J$10:$K$13,2,0)</f>
        <v>Better</v>
      </c>
      <c r="AL1186" s="3">
        <v>10</v>
      </c>
      <c r="AM1186" s="3" t="str" cm="1">
        <f t="array" ref="AM1186">_xlfn.IFS(HR_Analytics[[#This Row],[Years At Company]]&lt;=2,"0-2",HR_Analytics[[#This Row],[Years At Company]]&lt;=5,"2-5",HR_Analytics[[#This Row],[Years At Company]]&lt;=10,"5-10",HR_Analytics[[#This Row],[Years At Company]]&lt;=20,"10-20",HR_Analytics[[#This Row],[Years At Company]]&lt;=40,"20-40")</f>
        <v>5-10</v>
      </c>
      <c r="AN1186" s="3">
        <v>8</v>
      </c>
      <c r="AO1186" s="3" t="str" cm="1">
        <f t="array" ref="AO1186">_xlfn.IFS(HR_Analytics[[#This Row],[Years In Current Role]]&lt;=2,"0-2",HR_Analytics[[#This Row],[Years In Current Role]]&lt;=5,"2-5",HR_Analytics[[#This Row],[Years In Current Role]]&lt;=10,"5-10",HR_Analytics[[#This Row],[Years In Current Role]]&lt;=15,"10-15",HR_Analytics[[#This Row],[Years In Current Role]]&gt;15,"Above 15")</f>
        <v>5-10</v>
      </c>
      <c r="AP1186" s="3">
        <v>4</v>
      </c>
      <c r="AQ1186" s="14" t="str" cm="1">
        <f t="array" ref="AQ1186">_xlfn.IFS(HR_Analytics[[#This Row],[Years Since Last Promotion]]&lt;=2,"0-2",HR_Analytics[[#This Row],[Years Since Last Promotion]]&lt;=5,"2-5",HR_Analytics[[#This Row],[Years Since Last Promotion]]&lt;=10,"5-10",HR_Analytics[[#This Row],[Years Since Last Promotion]]&lt;=15,"10-15")</f>
        <v>2-5</v>
      </c>
      <c r="AR1186" s="14">
        <v>7</v>
      </c>
      <c r="AS1186" s="3" t="str" cm="1">
        <f t="array" ref="AS11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87" spans="1:45" x14ac:dyDescent="0.25">
      <c r="A1187" s="12">
        <v>43</v>
      </c>
      <c r="B1187" s="12" t="str" cm="1">
        <f t="array" ref="B1187">_xlfn.IFS(HR_Analytics[[#This Row],[Age]]&lt;=30,"Below 30",HR_Analytics[[#This Row],[Age]]&lt;=40,"30-40",HR_Analytics[[#This Row],[Age]]&lt;=60,"40-60")</f>
        <v>40-60</v>
      </c>
      <c r="C1187" s="9" t="s">
        <v>17</v>
      </c>
      <c r="D1187" s="9" t="s">
        <v>11</v>
      </c>
      <c r="E1187" s="9" t="s">
        <v>19</v>
      </c>
      <c r="F1187" s="3">
        <v>15</v>
      </c>
      <c r="G1187" s="3" t="str" cm="1">
        <f t="array" ref="G1187">_xlfn.IFS(HR_Analytics[[#This Row],[Distance From Home]]&lt;=5,"1-5",HR_Analytics[[#This Row],[Distance From Home]]&lt;=10,"5-10",HR_Analytics[[#This Row],[Distance From Home]]&lt;=15,"10-15",HR_Analytics[[#This Row],[Distance From Home]]&lt;=20,"15-20",HR_Analytics[[#This Row],[Distance From Home]]&gt;20,"Above 20")</f>
        <v>10-15</v>
      </c>
      <c r="H1187" s="3">
        <v>2</v>
      </c>
      <c r="I1187" s="9" t="str">
        <f>VLOOKUP(H1187,Mapping!$J$2:$K$6,2,0)</f>
        <v>College</v>
      </c>
      <c r="J1187" s="9" t="s">
        <v>13</v>
      </c>
      <c r="K1187" s="3">
        <v>1666</v>
      </c>
      <c r="L1187" s="3">
        <v>3</v>
      </c>
      <c r="M1187" s="9" t="str">
        <f>VLOOKUP(L1187,Mapping!$A$2:$B$5,2,0)</f>
        <v>Neutral</v>
      </c>
      <c r="N1187" s="9" t="s">
        <v>20</v>
      </c>
      <c r="O1187" s="3">
        <v>2</v>
      </c>
      <c r="P1187" s="9" t="str">
        <f>VLOOKUP(O1187,Mapping!$A$9:$B$12,2,0)</f>
        <v>Medium</v>
      </c>
      <c r="Q1187" s="3">
        <v>4</v>
      </c>
      <c r="R1187" s="9" t="str">
        <f>VLOOKUP(Q1187,Mapping!$A$16:$B$20,2,0)</f>
        <v>Senior</v>
      </c>
      <c r="S1187" s="9" t="s">
        <v>32</v>
      </c>
      <c r="T1187" s="3">
        <v>3</v>
      </c>
      <c r="U1187" s="9" t="str">
        <f>VLOOKUP(T1187,Mapping!$E$9:$F$12,2,0)</f>
        <v>Neutral</v>
      </c>
      <c r="V1187" s="9" t="s">
        <v>22</v>
      </c>
      <c r="W1187" s="5">
        <v>17603</v>
      </c>
      <c r="X1187" s="3">
        <v>1</v>
      </c>
      <c r="Y1187" s="9" t="s">
        <v>17</v>
      </c>
      <c r="Z1187" s="4">
        <v>24</v>
      </c>
      <c r="AA1187" s="24">
        <f>HR_Analytics[[#This Row],[Salary Hike]]/100</f>
        <v>0.24</v>
      </c>
      <c r="AB1187" s="3">
        <v>4</v>
      </c>
      <c r="AC1187" s="9" t="str">
        <f>VLOOKUP(AB1187,Mapping!$E$2:$F$3,2,0)</f>
        <v>Outstanding</v>
      </c>
      <c r="AD1187" s="3">
        <v>1</v>
      </c>
      <c r="AE1187" s="9" t="str">
        <f>VLOOKUP(AD1187,Mapping!$E$16:$F$19,2,0)</f>
        <v>Very Dissatisfied</v>
      </c>
      <c r="AF1187" s="3">
        <v>1</v>
      </c>
      <c r="AG1187" s="3">
        <v>14</v>
      </c>
      <c r="AH1187" s="3" t="str" cm="1">
        <f t="array" ref="AH1187">_xlfn.IFS(HR_Analytics[[#This Row],[Total Working Years]]&lt;=2,"0-2",HR_Analytics[[#This Row],[Total Working Years]]&lt;=5,"2-5",HR_Analytics[[#This Row],[Total Working Years]]&lt;=10,"5-10",HR_Analytics[[#This Row],[Total Working Years]]&lt;=20,"10-20",HR_Analytics[[#This Row],[Total Working Years]]&lt;=40,"20-40")</f>
        <v>10-20</v>
      </c>
      <c r="AI1187" s="3">
        <v>3</v>
      </c>
      <c r="AJ1187" s="3">
        <v>3</v>
      </c>
      <c r="AK1187" s="9" t="str">
        <f>VLOOKUP(AJ1187,Mapping!$J$10:$K$13,2,0)</f>
        <v>Better</v>
      </c>
      <c r="AL1187" s="3">
        <v>14</v>
      </c>
      <c r="AM1187" s="3" t="str" cm="1">
        <f t="array" ref="AM1187">_xlfn.IFS(HR_Analytics[[#This Row],[Years At Company]]&lt;=2,"0-2",HR_Analytics[[#This Row],[Years At Company]]&lt;=5,"2-5",HR_Analytics[[#This Row],[Years At Company]]&lt;=10,"5-10",HR_Analytics[[#This Row],[Years At Company]]&lt;=20,"10-20",HR_Analytics[[#This Row],[Years At Company]]&lt;=40,"20-40")</f>
        <v>10-20</v>
      </c>
      <c r="AN1187" s="3">
        <v>10</v>
      </c>
      <c r="AO1187" s="3" t="str" cm="1">
        <f t="array" ref="AO1187">_xlfn.IFS(HR_Analytics[[#This Row],[Years In Current Role]]&lt;=2,"0-2",HR_Analytics[[#This Row],[Years In Current Role]]&lt;=5,"2-5",HR_Analytics[[#This Row],[Years In Current Role]]&lt;=10,"5-10",HR_Analytics[[#This Row],[Years In Current Role]]&lt;=15,"10-15",HR_Analytics[[#This Row],[Years In Current Role]]&gt;15,"Above 15")</f>
        <v>5-10</v>
      </c>
      <c r="AP1187" s="3">
        <v>6</v>
      </c>
      <c r="AQ1187" s="14" t="str" cm="1">
        <f t="array" ref="AQ1187">_xlfn.IFS(HR_Analytics[[#This Row],[Years Since Last Promotion]]&lt;=2,"0-2",HR_Analytics[[#This Row],[Years Since Last Promotion]]&lt;=5,"2-5",HR_Analytics[[#This Row],[Years Since Last Promotion]]&lt;=10,"5-10",HR_Analytics[[#This Row],[Years Since Last Promotion]]&lt;=15,"10-15")</f>
        <v>5-10</v>
      </c>
      <c r="AR1187" s="14">
        <v>11</v>
      </c>
      <c r="AS1187" s="3" t="str" cm="1">
        <f t="array" ref="AS11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188" spans="1:45" x14ac:dyDescent="0.25">
      <c r="A1188" s="12">
        <v>35</v>
      </c>
      <c r="B1188" s="12" t="str" cm="1">
        <f t="array" ref="B1188">_xlfn.IFS(HR_Analytics[[#This Row],[Age]]&lt;=30,"Below 30",HR_Analytics[[#This Row],[Age]]&lt;=40,"30-40",HR_Analytics[[#This Row],[Age]]&lt;=60,"40-60")</f>
        <v>30-40</v>
      </c>
      <c r="C1188" s="9" t="s">
        <v>10</v>
      </c>
      <c r="D1188" s="9" t="s">
        <v>18</v>
      </c>
      <c r="E1188" s="9" t="s">
        <v>12</v>
      </c>
      <c r="F1188" s="3">
        <v>12</v>
      </c>
      <c r="G1188" s="3" t="str" cm="1">
        <f t="array" ref="G1188">_xlfn.IFS(HR_Analytics[[#This Row],[Distance From Home]]&lt;=5,"1-5",HR_Analytics[[#This Row],[Distance From Home]]&lt;=10,"5-10",HR_Analytics[[#This Row],[Distance From Home]]&lt;=15,"10-15",HR_Analytics[[#This Row],[Distance From Home]]&lt;=20,"15-20",HR_Analytics[[#This Row],[Distance From Home]]&gt;20,"Above 20")</f>
        <v>10-15</v>
      </c>
      <c r="H1188" s="3">
        <v>4</v>
      </c>
      <c r="I1188" s="9" t="str">
        <f>VLOOKUP(H1188,Mapping!$J$2:$K$6,2,0)</f>
        <v>Masters</v>
      </c>
      <c r="J1188" s="9" t="s">
        <v>23</v>
      </c>
      <c r="K1188" s="3">
        <v>1667</v>
      </c>
      <c r="L1188" s="3">
        <v>4</v>
      </c>
      <c r="M1188" s="9" t="str">
        <f>VLOOKUP(L1188,Mapping!$A$2:$B$5,2,0)</f>
        <v>Satisfied</v>
      </c>
      <c r="N1188" s="9" t="s">
        <v>20</v>
      </c>
      <c r="O1188" s="3">
        <v>3</v>
      </c>
      <c r="P1188" s="9" t="str">
        <f>VLOOKUP(O1188,Mapping!$A$9:$B$12,2,0)</f>
        <v>High</v>
      </c>
      <c r="Q1188" s="3">
        <v>2</v>
      </c>
      <c r="R1188" s="9" t="str">
        <f>VLOOKUP(Q1188,Mapping!$A$16:$B$20,2,0)</f>
        <v>Junior</v>
      </c>
      <c r="S1188" s="9" t="s">
        <v>15</v>
      </c>
      <c r="T1188" s="3">
        <v>4</v>
      </c>
      <c r="U1188" s="9" t="str">
        <f>VLOOKUP(T1188,Mapping!$E$9:$F$12,2,0)</f>
        <v>Satisfied</v>
      </c>
      <c r="V1188" s="9" t="s">
        <v>16</v>
      </c>
      <c r="W1188" s="5">
        <v>4581</v>
      </c>
      <c r="X1188" s="3">
        <v>3</v>
      </c>
      <c r="Y1188" s="9" t="s">
        <v>10</v>
      </c>
      <c r="Z1188" s="4">
        <v>24</v>
      </c>
      <c r="AA1188" s="24">
        <f>HR_Analytics[[#This Row],[Salary Hike]]/100</f>
        <v>0.24</v>
      </c>
      <c r="AB1188" s="3">
        <v>4</v>
      </c>
      <c r="AC1188" s="9" t="str">
        <f>VLOOKUP(AB1188,Mapping!$E$2:$F$3,2,0)</f>
        <v>Outstanding</v>
      </c>
      <c r="AD1188" s="3">
        <v>1</v>
      </c>
      <c r="AE1188" s="9" t="str">
        <f>VLOOKUP(AD1188,Mapping!$E$16:$F$19,2,0)</f>
        <v>Very Dissatisfied</v>
      </c>
      <c r="AF1188" s="3">
        <v>0</v>
      </c>
      <c r="AG1188" s="3">
        <v>13</v>
      </c>
      <c r="AH1188" s="3" t="str" cm="1">
        <f t="array" ref="AH1188">_xlfn.IFS(HR_Analytics[[#This Row],[Total Working Years]]&lt;=2,"0-2",HR_Analytics[[#This Row],[Total Working Years]]&lt;=5,"2-5",HR_Analytics[[#This Row],[Total Working Years]]&lt;=10,"5-10",HR_Analytics[[#This Row],[Total Working Years]]&lt;=20,"10-20",HR_Analytics[[#This Row],[Total Working Years]]&lt;=40,"20-40")</f>
        <v>10-20</v>
      </c>
      <c r="AI1188" s="3">
        <v>2</v>
      </c>
      <c r="AJ1188" s="3">
        <v>4</v>
      </c>
      <c r="AK1188" s="9" t="str">
        <f>VLOOKUP(AJ1188,Mapping!$J$10:$K$13,2,0)</f>
        <v>Best</v>
      </c>
      <c r="AL1188" s="3">
        <v>11</v>
      </c>
      <c r="AM1188" s="3" t="str" cm="1">
        <f t="array" ref="AM1188">_xlfn.IFS(HR_Analytics[[#This Row],[Years At Company]]&lt;=2,"0-2",HR_Analytics[[#This Row],[Years At Company]]&lt;=5,"2-5",HR_Analytics[[#This Row],[Years At Company]]&lt;=10,"5-10",HR_Analytics[[#This Row],[Years At Company]]&lt;=20,"10-20",HR_Analytics[[#This Row],[Years At Company]]&lt;=40,"20-40")</f>
        <v>10-20</v>
      </c>
      <c r="AN1188" s="3">
        <v>9</v>
      </c>
      <c r="AO1188" s="3" t="str" cm="1">
        <f t="array" ref="AO1188">_xlfn.IFS(HR_Analytics[[#This Row],[Years In Current Role]]&lt;=2,"0-2",HR_Analytics[[#This Row],[Years In Current Role]]&lt;=5,"2-5",HR_Analytics[[#This Row],[Years In Current Role]]&lt;=10,"5-10",HR_Analytics[[#This Row],[Years In Current Role]]&lt;=15,"10-15",HR_Analytics[[#This Row],[Years In Current Role]]&gt;15,"Above 15")</f>
        <v>5-10</v>
      </c>
      <c r="AP1188" s="3">
        <v>6</v>
      </c>
      <c r="AQ1188" s="14" t="str" cm="1">
        <f t="array" ref="AQ1188">_xlfn.IFS(HR_Analytics[[#This Row],[Years Since Last Promotion]]&lt;=2,"0-2",HR_Analytics[[#This Row],[Years Since Last Promotion]]&lt;=5,"2-5",HR_Analytics[[#This Row],[Years Since Last Promotion]]&lt;=10,"5-10",HR_Analytics[[#This Row],[Years Since Last Promotion]]&lt;=15,"10-15")</f>
        <v>5-10</v>
      </c>
      <c r="AR1188" s="14">
        <v>7</v>
      </c>
      <c r="AS1188" s="3" t="str" cm="1">
        <f t="array" ref="AS11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89" spans="1:45" x14ac:dyDescent="0.25">
      <c r="A1189" s="12">
        <v>38</v>
      </c>
      <c r="B1189" s="12" t="str" cm="1">
        <f t="array" ref="B1189">_xlfn.IFS(HR_Analytics[[#This Row],[Age]]&lt;=30,"Below 30",HR_Analytics[[#This Row],[Age]]&lt;=40,"30-40",HR_Analytics[[#This Row],[Age]]&lt;=60,"40-60")</f>
        <v>30-40</v>
      </c>
      <c r="C1189" s="9" t="s">
        <v>17</v>
      </c>
      <c r="D1189" s="9" t="s">
        <v>18</v>
      </c>
      <c r="E1189" s="9" t="s">
        <v>19</v>
      </c>
      <c r="F1189" s="3">
        <v>1</v>
      </c>
      <c r="G1189" s="3" t="str" cm="1">
        <f t="array" ref="G1189">_xlfn.IFS(HR_Analytics[[#This Row],[Distance From Home]]&lt;=5,"1-5",HR_Analytics[[#This Row],[Distance From Home]]&lt;=10,"5-10",HR_Analytics[[#This Row],[Distance From Home]]&lt;=15,"10-15",HR_Analytics[[#This Row],[Distance From Home]]&lt;=20,"15-20",HR_Analytics[[#This Row],[Distance From Home]]&gt;20,"Above 20")</f>
        <v>1-5</v>
      </c>
      <c r="H1189" s="3">
        <v>3</v>
      </c>
      <c r="I1189" s="9" t="str">
        <f>VLOOKUP(H1189,Mapping!$J$2:$K$6,2,0)</f>
        <v>Bachelors</v>
      </c>
      <c r="J1189" s="9" t="s">
        <v>13</v>
      </c>
      <c r="K1189" s="3">
        <v>1668</v>
      </c>
      <c r="L1189" s="3">
        <v>4</v>
      </c>
      <c r="M1189" s="9" t="str">
        <f>VLOOKUP(L1189,Mapping!$A$2:$B$5,2,0)</f>
        <v>Satisfied</v>
      </c>
      <c r="N1189" s="9" t="s">
        <v>20</v>
      </c>
      <c r="O1189" s="3">
        <v>3</v>
      </c>
      <c r="P1189" s="9" t="str">
        <f>VLOOKUP(O1189,Mapping!$A$9:$B$12,2,0)</f>
        <v>High</v>
      </c>
      <c r="Q1189" s="3">
        <v>2</v>
      </c>
      <c r="R1189" s="9" t="str">
        <f>VLOOKUP(Q1189,Mapping!$A$16:$B$20,2,0)</f>
        <v>Junior</v>
      </c>
      <c r="S1189" s="9" t="s">
        <v>21</v>
      </c>
      <c r="T1189" s="3">
        <v>4</v>
      </c>
      <c r="U1189" s="9" t="str">
        <f>VLOOKUP(T1189,Mapping!$E$9:$F$12,2,0)</f>
        <v>Satisfied</v>
      </c>
      <c r="V1189" s="9" t="s">
        <v>22</v>
      </c>
      <c r="W1189" s="5">
        <v>4735</v>
      </c>
      <c r="X1189" s="3">
        <v>7</v>
      </c>
      <c r="Y1189" s="9" t="s">
        <v>17</v>
      </c>
      <c r="Z1189" s="4">
        <v>15</v>
      </c>
      <c r="AA1189" s="24">
        <f>HR_Analytics[[#This Row],[Salary Hike]]/100</f>
        <v>0.15</v>
      </c>
      <c r="AB1189" s="3">
        <v>3</v>
      </c>
      <c r="AC1189" s="9" t="str">
        <f>VLOOKUP(AB1189,Mapping!$E$2:$F$3,2,0)</f>
        <v>Excellent</v>
      </c>
      <c r="AD1189" s="3">
        <v>4</v>
      </c>
      <c r="AE1189" s="9" t="str">
        <f>VLOOKUP(AD1189,Mapping!$E$16:$F$19,2,0)</f>
        <v>Satisfied</v>
      </c>
      <c r="AF1189" s="3">
        <v>2</v>
      </c>
      <c r="AG1189" s="3">
        <v>19</v>
      </c>
      <c r="AH1189" s="3" t="str" cm="1">
        <f t="array" ref="AH1189">_xlfn.IFS(HR_Analytics[[#This Row],[Total Working Years]]&lt;=2,"0-2",HR_Analytics[[#This Row],[Total Working Years]]&lt;=5,"2-5",HR_Analytics[[#This Row],[Total Working Years]]&lt;=10,"5-10",HR_Analytics[[#This Row],[Total Working Years]]&lt;=20,"10-20",HR_Analytics[[#This Row],[Total Working Years]]&lt;=40,"20-40")</f>
        <v>10-20</v>
      </c>
      <c r="AI1189" s="3">
        <v>4</v>
      </c>
      <c r="AJ1189" s="3">
        <v>4</v>
      </c>
      <c r="AK1189" s="9" t="str">
        <f>VLOOKUP(AJ1189,Mapping!$J$10:$K$13,2,0)</f>
        <v>Best</v>
      </c>
      <c r="AL1189" s="3">
        <v>13</v>
      </c>
      <c r="AM1189" s="3" t="str" cm="1">
        <f t="array" ref="AM1189">_xlfn.IFS(HR_Analytics[[#This Row],[Years At Company]]&lt;=2,"0-2",HR_Analytics[[#This Row],[Years At Company]]&lt;=5,"2-5",HR_Analytics[[#This Row],[Years At Company]]&lt;=10,"5-10",HR_Analytics[[#This Row],[Years At Company]]&lt;=20,"10-20",HR_Analytics[[#This Row],[Years At Company]]&lt;=40,"20-40")</f>
        <v>10-20</v>
      </c>
      <c r="AN1189" s="3">
        <v>11</v>
      </c>
      <c r="AO1189" s="3" t="str" cm="1">
        <f t="array" ref="AO1189">_xlfn.IFS(HR_Analytics[[#This Row],[Years In Current Role]]&lt;=2,"0-2",HR_Analytics[[#This Row],[Years In Current Role]]&lt;=5,"2-5",HR_Analytics[[#This Row],[Years In Current Role]]&lt;=10,"5-10",HR_Analytics[[#This Row],[Years In Current Role]]&lt;=15,"10-15",HR_Analytics[[#This Row],[Years In Current Role]]&gt;15,"Above 15")</f>
        <v>10-15</v>
      </c>
      <c r="AP1189" s="3">
        <v>2</v>
      </c>
      <c r="AQ1189" s="14" t="str" cm="1">
        <f t="array" ref="AQ1189">_xlfn.IFS(HR_Analytics[[#This Row],[Years Since Last Promotion]]&lt;=2,"0-2",HR_Analytics[[#This Row],[Years Since Last Promotion]]&lt;=5,"2-5",HR_Analytics[[#This Row],[Years Since Last Promotion]]&lt;=10,"5-10",HR_Analytics[[#This Row],[Years Since Last Promotion]]&lt;=15,"10-15")</f>
        <v>0-2</v>
      </c>
      <c r="AR1189" s="14">
        <v>9</v>
      </c>
      <c r="AS1189" s="3" t="str" cm="1">
        <f t="array" ref="AS11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90" spans="1:45" x14ac:dyDescent="0.25">
      <c r="A1190" s="12">
        <v>29</v>
      </c>
      <c r="B1190" s="12" t="str" cm="1">
        <f t="array" ref="B1190">_xlfn.IFS(HR_Analytics[[#This Row],[Age]]&lt;=30,"Below 30",HR_Analytics[[#This Row],[Age]]&lt;=40,"30-40",HR_Analytics[[#This Row],[Age]]&lt;=60,"40-60")</f>
        <v>Below 30</v>
      </c>
      <c r="C1190" s="9" t="s">
        <v>17</v>
      </c>
      <c r="D1190" s="9" t="s">
        <v>11</v>
      </c>
      <c r="E1190" s="9" t="s">
        <v>12</v>
      </c>
      <c r="F1190" s="3">
        <v>5</v>
      </c>
      <c r="G1190" s="3" t="str" cm="1">
        <f t="array" ref="G1190">_xlfn.IFS(HR_Analytics[[#This Row],[Distance From Home]]&lt;=5,"1-5",HR_Analytics[[#This Row],[Distance From Home]]&lt;=10,"5-10",HR_Analytics[[#This Row],[Distance From Home]]&lt;=15,"10-15",HR_Analytics[[#This Row],[Distance From Home]]&lt;=20,"15-20",HR_Analytics[[#This Row],[Distance From Home]]&gt;20,"Above 20")</f>
        <v>1-5</v>
      </c>
      <c r="H1190" s="3">
        <v>3</v>
      </c>
      <c r="I1190" s="9" t="str">
        <f>VLOOKUP(H1190,Mapping!$J$2:$K$6,2,0)</f>
        <v>Bachelors</v>
      </c>
      <c r="J1190" s="9" t="s">
        <v>25</v>
      </c>
      <c r="K1190" s="3">
        <v>1669</v>
      </c>
      <c r="L1190" s="3">
        <v>1</v>
      </c>
      <c r="M1190" s="9" t="str">
        <f>VLOOKUP(L1190,Mapping!$A$2:$B$5,2,0)</f>
        <v>Very Dissatisfied</v>
      </c>
      <c r="N1190" s="9" t="s">
        <v>20</v>
      </c>
      <c r="O1190" s="3">
        <v>2</v>
      </c>
      <c r="P1190" s="9" t="str">
        <f>VLOOKUP(O1190,Mapping!$A$9:$B$12,2,0)</f>
        <v>Medium</v>
      </c>
      <c r="Q1190" s="3">
        <v>2</v>
      </c>
      <c r="R1190" s="9" t="str">
        <f>VLOOKUP(Q1190,Mapping!$A$16:$B$20,2,0)</f>
        <v>Junior</v>
      </c>
      <c r="S1190" s="9" t="s">
        <v>15</v>
      </c>
      <c r="T1190" s="3">
        <v>2</v>
      </c>
      <c r="U1190" s="9" t="str">
        <f>VLOOKUP(T1190,Mapping!$E$9:$F$12,2,0)</f>
        <v>Dissatisfied</v>
      </c>
      <c r="V1190" s="9" t="s">
        <v>26</v>
      </c>
      <c r="W1190" s="5">
        <v>4187</v>
      </c>
      <c r="X1190" s="3">
        <v>1</v>
      </c>
      <c r="Y1190" s="9" t="s">
        <v>10</v>
      </c>
      <c r="Z1190" s="4">
        <v>13</v>
      </c>
      <c r="AA1190" s="24">
        <f>HR_Analytics[[#This Row],[Salary Hike]]/100</f>
        <v>0.13</v>
      </c>
      <c r="AB1190" s="3">
        <v>3</v>
      </c>
      <c r="AC1190" s="9" t="str">
        <f>VLOOKUP(AB1190,Mapping!$E$2:$F$3,2,0)</f>
        <v>Excellent</v>
      </c>
      <c r="AD1190" s="3">
        <v>2</v>
      </c>
      <c r="AE1190" s="9" t="str">
        <f>VLOOKUP(AD1190,Mapping!$E$16:$F$19,2,0)</f>
        <v>Dissatisfied</v>
      </c>
      <c r="AF1190" s="3">
        <v>1</v>
      </c>
      <c r="AG1190" s="3">
        <v>10</v>
      </c>
      <c r="AH1190" s="3" t="str" cm="1">
        <f t="array" ref="AH1190">_xlfn.IFS(HR_Analytics[[#This Row],[Total Working Years]]&lt;=2,"0-2",HR_Analytics[[#This Row],[Total Working Years]]&lt;=5,"2-5",HR_Analytics[[#This Row],[Total Working Years]]&lt;=10,"5-10",HR_Analytics[[#This Row],[Total Working Years]]&lt;=20,"10-20",HR_Analytics[[#This Row],[Total Working Years]]&lt;=40,"20-40")</f>
        <v>5-10</v>
      </c>
      <c r="AI1190" s="3">
        <v>3</v>
      </c>
      <c r="AJ1190" s="3">
        <v>2</v>
      </c>
      <c r="AK1190" s="9" t="str">
        <f>VLOOKUP(AJ1190,Mapping!$J$10:$K$13,2,0)</f>
        <v>Good</v>
      </c>
      <c r="AL1190" s="3">
        <v>10</v>
      </c>
      <c r="AM1190" s="3" t="str" cm="1">
        <f t="array" ref="AM1190">_xlfn.IFS(HR_Analytics[[#This Row],[Years At Company]]&lt;=2,"0-2",HR_Analytics[[#This Row],[Years At Company]]&lt;=5,"2-5",HR_Analytics[[#This Row],[Years At Company]]&lt;=10,"5-10",HR_Analytics[[#This Row],[Years At Company]]&lt;=20,"10-20",HR_Analytics[[#This Row],[Years At Company]]&lt;=40,"20-40")</f>
        <v>5-10</v>
      </c>
      <c r="AN1190" s="3">
        <v>0</v>
      </c>
      <c r="AO1190" s="3" t="str" cm="1">
        <f t="array" ref="AO1190">_xlfn.IFS(HR_Analytics[[#This Row],[Years In Current Role]]&lt;=2,"0-2",HR_Analytics[[#This Row],[Years In Current Role]]&lt;=5,"2-5",HR_Analytics[[#This Row],[Years In Current Role]]&lt;=10,"5-10",HR_Analytics[[#This Row],[Years In Current Role]]&lt;=15,"10-15",HR_Analytics[[#This Row],[Years In Current Role]]&gt;15,"Above 15")</f>
        <v>0-2</v>
      </c>
      <c r="AP1190" s="3">
        <v>0</v>
      </c>
      <c r="AQ1190" s="14" t="str" cm="1">
        <f t="array" ref="AQ1190">_xlfn.IFS(HR_Analytics[[#This Row],[Years Since Last Promotion]]&lt;=2,"0-2",HR_Analytics[[#This Row],[Years Since Last Promotion]]&lt;=5,"2-5",HR_Analytics[[#This Row],[Years Since Last Promotion]]&lt;=10,"5-10",HR_Analytics[[#This Row],[Years Since Last Promotion]]&lt;=15,"10-15")</f>
        <v>0-2</v>
      </c>
      <c r="AR1190" s="14">
        <v>9</v>
      </c>
      <c r="AS1190" s="3" t="str" cm="1">
        <f t="array" ref="AS11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91" spans="1:45" x14ac:dyDescent="0.25">
      <c r="A1191" s="12">
        <v>33</v>
      </c>
      <c r="B1191" s="12" t="str" cm="1">
        <f t="array" ref="B1191">_xlfn.IFS(HR_Analytics[[#This Row],[Age]]&lt;=30,"Below 30",HR_Analytics[[#This Row],[Age]]&lt;=40,"30-40",HR_Analytics[[#This Row],[Age]]&lt;=60,"40-60")</f>
        <v>30-40</v>
      </c>
      <c r="C1191" s="9" t="s">
        <v>17</v>
      </c>
      <c r="D1191" s="9" t="s">
        <v>11</v>
      </c>
      <c r="E1191" s="9" t="s">
        <v>12</v>
      </c>
      <c r="F1191" s="3">
        <v>2</v>
      </c>
      <c r="G1191" s="3" t="str" cm="1">
        <f t="array" ref="G1191">_xlfn.IFS(HR_Analytics[[#This Row],[Distance From Home]]&lt;=5,"1-5",HR_Analytics[[#This Row],[Distance From Home]]&lt;=10,"5-10",HR_Analytics[[#This Row],[Distance From Home]]&lt;=15,"10-15",HR_Analytics[[#This Row],[Distance From Home]]&lt;=20,"15-20",HR_Analytics[[#This Row],[Distance From Home]]&gt;20,"Above 20")</f>
        <v>1-5</v>
      </c>
      <c r="H1191" s="3">
        <v>4</v>
      </c>
      <c r="I1191" s="9" t="str">
        <f>VLOOKUP(H1191,Mapping!$J$2:$K$6,2,0)</f>
        <v>Masters</v>
      </c>
      <c r="J1191" s="9" t="s">
        <v>25</v>
      </c>
      <c r="K1191" s="3">
        <v>1670</v>
      </c>
      <c r="L1191" s="3">
        <v>4</v>
      </c>
      <c r="M1191" s="9" t="str">
        <f>VLOOKUP(L1191,Mapping!$A$2:$B$5,2,0)</f>
        <v>Satisfied</v>
      </c>
      <c r="N1191" s="9" t="s">
        <v>20</v>
      </c>
      <c r="O1191" s="3">
        <v>3</v>
      </c>
      <c r="P1191" s="9" t="str">
        <f>VLOOKUP(O1191,Mapping!$A$9:$B$12,2,0)</f>
        <v>High</v>
      </c>
      <c r="Q1191" s="3">
        <v>2</v>
      </c>
      <c r="R1191" s="9" t="str">
        <f>VLOOKUP(Q1191,Mapping!$A$16:$B$20,2,0)</f>
        <v>Junior</v>
      </c>
      <c r="S1191" s="9" t="s">
        <v>15</v>
      </c>
      <c r="T1191" s="3">
        <v>4</v>
      </c>
      <c r="U1191" s="9" t="str">
        <f>VLOOKUP(T1191,Mapping!$E$9:$F$12,2,0)</f>
        <v>Satisfied</v>
      </c>
      <c r="V1191" s="9" t="s">
        <v>26</v>
      </c>
      <c r="W1191" s="5">
        <v>5505</v>
      </c>
      <c r="X1191" s="3">
        <v>1</v>
      </c>
      <c r="Y1191" s="9" t="s">
        <v>17</v>
      </c>
      <c r="Z1191" s="4">
        <v>14</v>
      </c>
      <c r="AA1191" s="24">
        <f>HR_Analytics[[#This Row],[Salary Hike]]/100</f>
        <v>0.14000000000000001</v>
      </c>
      <c r="AB1191" s="3">
        <v>3</v>
      </c>
      <c r="AC1191" s="9" t="str">
        <f>VLOOKUP(AB1191,Mapping!$E$2:$F$3,2,0)</f>
        <v>Excellent</v>
      </c>
      <c r="AD1191" s="3">
        <v>3</v>
      </c>
      <c r="AE1191" s="9" t="str">
        <f>VLOOKUP(AD1191,Mapping!$E$16:$F$19,2,0)</f>
        <v>Neutral</v>
      </c>
      <c r="AF1191" s="3">
        <v>2</v>
      </c>
      <c r="AG1191" s="3">
        <v>6</v>
      </c>
      <c r="AH1191" s="3" t="str" cm="1">
        <f t="array" ref="AH1191">_xlfn.IFS(HR_Analytics[[#This Row],[Total Working Years]]&lt;=2,"0-2",HR_Analytics[[#This Row],[Total Working Years]]&lt;=5,"2-5",HR_Analytics[[#This Row],[Total Working Years]]&lt;=10,"5-10",HR_Analytics[[#This Row],[Total Working Years]]&lt;=20,"10-20",HR_Analytics[[#This Row],[Total Working Years]]&lt;=40,"20-40")</f>
        <v>5-10</v>
      </c>
      <c r="AI1191" s="3">
        <v>5</v>
      </c>
      <c r="AJ1191" s="3">
        <v>3</v>
      </c>
      <c r="AK1191" s="9" t="str">
        <f>VLOOKUP(AJ1191,Mapping!$J$10:$K$13,2,0)</f>
        <v>Better</v>
      </c>
      <c r="AL1191" s="3">
        <v>6</v>
      </c>
      <c r="AM1191" s="3" t="str" cm="1">
        <f t="array" ref="AM1191">_xlfn.IFS(HR_Analytics[[#This Row],[Years At Company]]&lt;=2,"0-2",HR_Analytics[[#This Row],[Years At Company]]&lt;=5,"2-5",HR_Analytics[[#This Row],[Years At Company]]&lt;=10,"5-10",HR_Analytics[[#This Row],[Years At Company]]&lt;=20,"10-20",HR_Analytics[[#This Row],[Years At Company]]&lt;=40,"20-40")</f>
        <v>5-10</v>
      </c>
      <c r="AN1191" s="3">
        <v>2</v>
      </c>
      <c r="AO1191" s="3" t="str" cm="1">
        <f t="array" ref="AO1191">_xlfn.IFS(HR_Analytics[[#This Row],[Years In Current Role]]&lt;=2,"0-2",HR_Analytics[[#This Row],[Years In Current Role]]&lt;=5,"2-5",HR_Analytics[[#This Row],[Years In Current Role]]&lt;=10,"5-10",HR_Analytics[[#This Row],[Years In Current Role]]&lt;=15,"10-15",HR_Analytics[[#This Row],[Years In Current Role]]&gt;15,"Above 15")</f>
        <v>0-2</v>
      </c>
      <c r="AP1191" s="3">
        <v>0</v>
      </c>
      <c r="AQ1191" s="14" t="str" cm="1">
        <f t="array" ref="AQ1191">_xlfn.IFS(HR_Analytics[[#This Row],[Years Since Last Promotion]]&lt;=2,"0-2",HR_Analytics[[#This Row],[Years Since Last Promotion]]&lt;=5,"2-5",HR_Analytics[[#This Row],[Years Since Last Promotion]]&lt;=10,"5-10",HR_Analytics[[#This Row],[Years Since Last Promotion]]&lt;=15,"10-15")</f>
        <v>0-2</v>
      </c>
      <c r="AR1191" s="14">
        <v>4</v>
      </c>
      <c r="AS1191" s="3" t="str" cm="1">
        <f t="array" ref="AS11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92" spans="1:45" x14ac:dyDescent="0.25">
      <c r="A1192" s="12">
        <v>32</v>
      </c>
      <c r="B1192" s="12" t="str" cm="1">
        <f t="array" ref="B1192">_xlfn.IFS(HR_Analytics[[#This Row],[Age]]&lt;=30,"Below 30",HR_Analytics[[#This Row],[Age]]&lt;=40,"30-40",HR_Analytics[[#This Row],[Age]]&lt;=60,"40-60")</f>
        <v>30-40</v>
      </c>
      <c r="C1192" s="9" t="s">
        <v>17</v>
      </c>
      <c r="D1192" s="9" t="s">
        <v>11</v>
      </c>
      <c r="E1192" s="9" t="s">
        <v>19</v>
      </c>
      <c r="F1192" s="3">
        <v>2</v>
      </c>
      <c r="G1192" s="3" t="str" cm="1">
        <f t="array" ref="G1192">_xlfn.IFS(HR_Analytics[[#This Row],[Distance From Home]]&lt;=5,"1-5",HR_Analytics[[#This Row],[Distance From Home]]&lt;=10,"5-10",HR_Analytics[[#This Row],[Distance From Home]]&lt;=15,"10-15",HR_Analytics[[#This Row],[Distance From Home]]&lt;=20,"15-20",HR_Analytics[[#This Row],[Distance From Home]]&gt;20,"Above 20")</f>
        <v>1-5</v>
      </c>
      <c r="H1192" s="3">
        <v>3</v>
      </c>
      <c r="I1192" s="9" t="str">
        <f>VLOOKUP(H1192,Mapping!$J$2:$K$6,2,0)</f>
        <v>Bachelors</v>
      </c>
      <c r="J1192" s="9" t="s">
        <v>25</v>
      </c>
      <c r="K1192" s="3">
        <v>1671</v>
      </c>
      <c r="L1192" s="3">
        <v>4</v>
      </c>
      <c r="M1192" s="9" t="str">
        <f>VLOOKUP(L1192,Mapping!$A$2:$B$5,2,0)</f>
        <v>Satisfied</v>
      </c>
      <c r="N1192" s="9" t="s">
        <v>20</v>
      </c>
      <c r="O1192" s="3">
        <v>3</v>
      </c>
      <c r="P1192" s="9" t="str">
        <f>VLOOKUP(O1192,Mapping!$A$9:$B$12,2,0)</f>
        <v>High</v>
      </c>
      <c r="Q1192" s="3">
        <v>2</v>
      </c>
      <c r="R1192" s="9" t="str">
        <f>VLOOKUP(Q1192,Mapping!$A$16:$B$20,2,0)</f>
        <v>Junior</v>
      </c>
      <c r="S1192" s="9" t="s">
        <v>21</v>
      </c>
      <c r="T1192" s="3">
        <v>2</v>
      </c>
      <c r="U1192" s="9" t="str">
        <f>VLOOKUP(T1192,Mapping!$E$9:$F$12,2,0)</f>
        <v>Dissatisfied</v>
      </c>
      <c r="V1192" s="9" t="s">
        <v>26</v>
      </c>
      <c r="W1192" s="5">
        <v>5470</v>
      </c>
      <c r="X1192" s="3">
        <v>0</v>
      </c>
      <c r="Y1192" s="9" t="s">
        <v>17</v>
      </c>
      <c r="Z1192" s="4">
        <v>13</v>
      </c>
      <c r="AA1192" s="24">
        <f>HR_Analytics[[#This Row],[Salary Hike]]/100</f>
        <v>0.13</v>
      </c>
      <c r="AB1192" s="3">
        <v>3</v>
      </c>
      <c r="AC1192" s="9" t="str">
        <f>VLOOKUP(AB1192,Mapping!$E$2:$F$3,2,0)</f>
        <v>Excellent</v>
      </c>
      <c r="AD1192" s="3">
        <v>3</v>
      </c>
      <c r="AE1192" s="9" t="str">
        <f>VLOOKUP(AD1192,Mapping!$E$16:$F$19,2,0)</f>
        <v>Neutral</v>
      </c>
      <c r="AF1192" s="3">
        <v>2</v>
      </c>
      <c r="AG1192" s="3">
        <v>10</v>
      </c>
      <c r="AH1192" s="3" t="str" cm="1">
        <f t="array" ref="AH1192">_xlfn.IFS(HR_Analytics[[#This Row],[Total Working Years]]&lt;=2,"0-2",HR_Analytics[[#This Row],[Total Working Years]]&lt;=5,"2-5",HR_Analytics[[#This Row],[Total Working Years]]&lt;=10,"5-10",HR_Analytics[[#This Row],[Total Working Years]]&lt;=20,"10-20",HR_Analytics[[#This Row],[Total Working Years]]&lt;=40,"20-40")</f>
        <v>5-10</v>
      </c>
      <c r="AI1192" s="3">
        <v>4</v>
      </c>
      <c r="AJ1192" s="3">
        <v>2</v>
      </c>
      <c r="AK1192" s="9" t="str">
        <f>VLOOKUP(AJ1192,Mapping!$J$10:$K$13,2,0)</f>
        <v>Good</v>
      </c>
      <c r="AL1192" s="3">
        <v>9</v>
      </c>
      <c r="AM1192" s="3" t="str" cm="1">
        <f t="array" ref="AM1192">_xlfn.IFS(HR_Analytics[[#This Row],[Years At Company]]&lt;=2,"0-2",HR_Analytics[[#This Row],[Years At Company]]&lt;=5,"2-5",HR_Analytics[[#This Row],[Years At Company]]&lt;=10,"5-10",HR_Analytics[[#This Row],[Years At Company]]&lt;=20,"10-20",HR_Analytics[[#This Row],[Years At Company]]&lt;=40,"20-40")</f>
        <v>5-10</v>
      </c>
      <c r="AN1192" s="3">
        <v>5</v>
      </c>
      <c r="AO1192" s="3" t="str" cm="1">
        <f t="array" ref="AO1192">_xlfn.IFS(HR_Analytics[[#This Row],[Years In Current Role]]&lt;=2,"0-2",HR_Analytics[[#This Row],[Years In Current Role]]&lt;=5,"2-5",HR_Analytics[[#This Row],[Years In Current Role]]&lt;=10,"5-10",HR_Analytics[[#This Row],[Years In Current Role]]&lt;=15,"10-15",HR_Analytics[[#This Row],[Years In Current Role]]&gt;15,"Above 15")</f>
        <v>2-5</v>
      </c>
      <c r="AP1192" s="3">
        <v>1</v>
      </c>
      <c r="AQ1192" s="14" t="str" cm="1">
        <f t="array" ref="AQ1192">_xlfn.IFS(HR_Analytics[[#This Row],[Years Since Last Promotion]]&lt;=2,"0-2",HR_Analytics[[#This Row],[Years Since Last Promotion]]&lt;=5,"2-5",HR_Analytics[[#This Row],[Years Since Last Promotion]]&lt;=10,"5-10",HR_Analytics[[#This Row],[Years Since Last Promotion]]&lt;=15,"10-15")</f>
        <v>0-2</v>
      </c>
      <c r="AR1192" s="14">
        <v>6</v>
      </c>
      <c r="AS1192" s="3" t="str" cm="1">
        <f t="array" ref="AS11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193" spans="1:45" x14ac:dyDescent="0.25">
      <c r="A1193" s="12">
        <v>31</v>
      </c>
      <c r="B1193" s="12" t="str" cm="1">
        <f t="array" ref="B1193">_xlfn.IFS(HR_Analytics[[#This Row],[Age]]&lt;=30,"Below 30",HR_Analytics[[#This Row],[Age]]&lt;=40,"30-40",HR_Analytics[[#This Row],[Age]]&lt;=60,"40-60")</f>
        <v>30-40</v>
      </c>
      <c r="C1193" s="9" t="s">
        <v>17</v>
      </c>
      <c r="D1193" s="9" t="s">
        <v>11</v>
      </c>
      <c r="E1193" s="9" t="s">
        <v>12</v>
      </c>
      <c r="F1193" s="3">
        <v>5</v>
      </c>
      <c r="G1193" s="3" t="str" cm="1">
        <f t="array" ref="G1193">_xlfn.IFS(HR_Analytics[[#This Row],[Distance From Home]]&lt;=5,"1-5",HR_Analytics[[#This Row],[Distance From Home]]&lt;=10,"5-10",HR_Analytics[[#This Row],[Distance From Home]]&lt;=15,"10-15",HR_Analytics[[#This Row],[Distance From Home]]&lt;=20,"15-20",HR_Analytics[[#This Row],[Distance From Home]]&gt;20,"Above 20")</f>
        <v>1-5</v>
      </c>
      <c r="H1193" s="3">
        <v>4</v>
      </c>
      <c r="I1193" s="9" t="str">
        <f>VLOOKUP(H1193,Mapping!$J$2:$K$6,2,0)</f>
        <v>Masters</v>
      </c>
      <c r="J1193" s="9" t="s">
        <v>13</v>
      </c>
      <c r="K1193" s="3">
        <v>1673</v>
      </c>
      <c r="L1193" s="3">
        <v>1</v>
      </c>
      <c r="M1193" s="9" t="str">
        <f>VLOOKUP(L1193,Mapping!$A$2:$B$5,2,0)</f>
        <v>Very Dissatisfied</v>
      </c>
      <c r="N1193" s="9" t="s">
        <v>14</v>
      </c>
      <c r="O1193" s="3">
        <v>3</v>
      </c>
      <c r="P1193" s="9" t="str">
        <f>VLOOKUP(O1193,Mapping!$A$9:$B$12,2,0)</f>
        <v>High</v>
      </c>
      <c r="Q1193" s="3">
        <v>2</v>
      </c>
      <c r="R1193" s="9" t="str">
        <f>VLOOKUP(Q1193,Mapping!$A$16:$B$20,2,0)</f>
        <v>Junior</v>
      </c>
      <c r="S1193" s="9" t="s">
        <v>15</v>
      </c>
      <c r="T1193" s="3">
        <v>4</v>
      </c>
      <c r="U1193" s="9" t="str">
        <f>VLOOKUP(T1193,Mapping!$E$9:$F$12,2,0)</f>
        <v>Satisfied</v>
      </c>
      <c r="V1193" s="9" t="s">
        <v>22</v>
      </c>
      <c r="W1193" s="5">
        <v>5476</v>
      </c>
      <c r="X1193" s="3">
        <v>1</v>
      </c>
      <c r="Y1193" s="9" t="s">
        <v>17</v>
      </c>
      <c r="Z1193" s="4">
        <v>11</v>
      </c>
      <c r="AA1193" s="24">
        <f>HR_Analytics[[#This Row],[Salary Hike]]/100</f>
        <v>0.11</v>
      </c>
      <c r="AB1193" s="3">
        <v>3</v>
      </c>
      <c r="AC1193" s="9" t="str">
        <f>VLOOKUP(AB1193,Mapping!$E$2:$F$3,2,0)</f>
        <v>Excellent</v>
      </c>
      <c r="AD1193" s="3">
        <v>1</v>
      </c>
      <c r="AE1193" s="9" t="str">
        <f>VLOOKUP(AD1193,Mapping!$E$16:$F$19,2,0)</f>
        <v>Very Dissatisfied</v>
      </c>
      <c r="AF1193" s="3">
        <v>2</v>
      </c>
      <c r="AG1193" s="3">
        <v>10</v>
      </c>
      <c r="AH1193" s="3" t="str" cm="1">
        <f t="array" ref="AH1193">_xlfn.IFS(HR_Analytics[[#This Row],[Total Working Years]]&lt;=2,"0-2",HR_Analytics[[#This Row],[Total Working Years]]&lt;=5,"2-5",HR_Analytics[[#This Row],[Total Working Years]]&lt;=10,"5-10",HR_Analytics[[#This Row],[Total Working Years]]&lt;=20,"10-20",HR_Analytics[[#This Row],[Total Working Years]]&lt;=40,"20-40")</f>
        <v>5-10</v>
      </c>
      <c r="AI1193" s="3">
        <v>2</v>
      </c>
      <c r="AJ1193" s="3">
        <v>3</v>
      </c>
      <c r="AK1193" s="9" t="str">
        <f>VLOOKUP(AJ1193,Mapping!$J$10:$K$13,2,0)</f>
        <v>Better</v>
      </c>
      <c r="AL1193" s="3">
        <v>10</v>
      </c>
      <c r="AM1193" s="3" t="str" cm="1">
        <f t="array" ref="AM1193">_xlfn.IFS(HR_Analytics[[#This Row],[Years At Company]]&lt;=2,"0-2",HR_Analytics[[#This Row],[Years At Company]]&lt;=5,"2-5",HR_Analytics[[#This Row],[Years At Company]]&lt;=10,"5-10",HR_Analytics[[#This Row],[Years At Company]]&lt;=20,"10-20",HR_Analytics[[#This Row],[Years At Company]]&lt;=40,"20-40")</f>
        <v>5-10</v>
      </c>
      <c r="AN1193" s="3">
        <v>0</v>
      </c>
      <c r="AO1193" s="3" t="str" cm="1">
        <f t="array" ref="AO1193">_xlfn.IFS(HR_Analytics[[#This Row],[Years In Current Role]]&lt;=2,"0-2",HR_Analytics[[#This Row],[Years In Current Role]]&lt;=5,"2-5",HR_Analytics[[#This Row],[Years In Current Role]]&lt;=10,"5-10",HR_Analytics[[#This Row],[Years In Current Role]]&lt;=15,"10-15",HR_Analytics[[#This Row],[Years In Current Role]]&gt;15,"Above 15")</f>
        <v>0-2</v>
      </c>
      <c r="AP1193" s="3">
        <v>0</v>
      </c>
      <c r="AQ1193" s="14" t="str" cm="1">
        <f t="array" ref="AQ1193">_xlfn.IFS(HR_Analytics[[#This Row],[Years Since Last Promotion]]&lt;=2,"0-2",HR_Analytics[[#This Row],[Years Since Last Promotion]]&lt;=5,"2-5",HR_Analytics[[#This Row],[Years Since Last Promotion]]&lt;=10,"5-10",HR_Analytics[[#This Row],[Years Since Last Promotion]]&lt;=15,"10-15")</f>
        <v>0-2</v>
      </c>
      <c r="AR1193" s="14">
        <v>2</v>
      </c>
      <c r="AS1193" s="3" t="str" cm="1">
        <f t="array" ref="AS11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94" spans="1:45" x14ac:dyDescent="0.25">
      <c r="A1194" s="12">
        <v>49</v>
      </c>
      <c r="B1194" s="12" t="str" cm="1">
        <f t="array" ref="B1194">_xlfn.IFS(HR_Analytics[[#This Row],[Age]]&lt;=30,"Below 30",HR_Analytics[[#This Row],[Age]]&lt;=40,"30-40",HR_Analytics[[#This Row],[Age]]&lt;=60,"40-60")</f>
        <v>40-60</v>
      </c>
      <c r="C1194" s="9" t="s">
        <v>17</v>
      </c>
      <c r="D1194" s="9" t="s">
        <v>11</v>
      </c>
      <c r="E1194" s="9" t="s">
        <v>19</v>
      </c>
      <c r="F1194" s="3">
        <v>16</v>
      </c>
      <c r="G1194" s="3" t="str" cm="1">
        <f t="array" ref="G1194">_xlfn.IFS(HR_Analytics[[#This Row],[Distance From Home]]&lt;=5,"1-5",HR_Analytics[[#This Row],[Distance From Home]]&lt;=10,"5-10",HR_Analytics[[#This Row],[Distance From Home]]&lt;=15,"10-15",HR_Analytics[[#This Row],[Distance From Home]]&lt;=20,"15-20",HR_Analytics[[#This Row],[Distance From Home]]&gt;20,"Above 20")</f>
        <v>15-20</v>
      </c>
      <c r="H1194" s="3">
        <v>3</v>
      </c>
      <c r="I1194" s="9" t="str">
        <f>VLOOKUP(H1194,Mapping!$J$2:$K$6,2,0)</f>
        <v>Bachelors</v>
      </c>
      <c r="J1194" s="9" t="s">
        <v>25</v>
      </c>
      <c r="K1194" s="3">
        <v>1674</v>
      </c>
      <c r="L1194" s="3">
        <v>4</v>
      </c>
      <c r="M1194" s="9" t="str">
        <f>VLOOKUP(L1194,Mapping!$A$2:$B$5,2,0)</f>
        <v>Satisfied</v>
      </c>
      <c r="N1194" s="9" t="s">
        <v>14</v>
      </c>
      <c r="O1194" s="3">
        <v>3</v>
      </c>
      <c r="P1194" s="9" t="str">
        <f>VLOOKUP(O1194,Mapping!$A$9:$B$12,2,0)</f>
        <v>High</v>
      </c>
      <c r="Q1194" s="3">
        <v>1</v>
      </c>
      <c r="R1194" s="9" t="str">
        <f>VLOOKUP(Q1194,Mapping!$A$16:$B$20,2,0)</f>
        <v>Entry Level</v>
      </c>
      <c r="S1194" s="9" t="s">
        <v>24</v>
      </c>
      <c r="T1194" s="3">
        <v>1</v>
      </c>
      <c r="U1194" s="9" t="str">
        <f>VLOOKUP(T1194,Mapping!$E$9:$F$12,2,0)</f>
        <v>Very Dissatisfied</v>
      </c>
      <c r="V1194" s="9" t="s">
        <v>26</v>
      </c>
      <c r="W1194" s="5">
        <v>2587</v>
      </c>
      <c r="X1194" s="3">
        <v>4</v>
      </c>
      <c r="Y1194" s="9" t="s">
        <v>10</v>
      </c>
      <c r="Z1194" s="4">
        <v>16</v>
      </c>
      <c r="AA1194" s="24">
        <f>HR_Analytics[[#This Row],[Salary Hike]]/100</f>
        <v>0.16</v>
      </c>
      <c r="AB1194" s="3">
        <v>3</v>
      </c>
      <c r="AC1194" s="9" t="str">
        <f>VLOOKUP(AB1194,Mapping!$E$2:$F$3,2,0)</f>
        <v>Excellent</v>
      </c>
      <c r="AD1194" s="3">
        <v>2</v>
      </c>
      <c r="AE1194" s="9" t="str">
        <f>VLOOKUP(AD1194,Mapping!$E$16:$F$19,2,0)</f>
        <v>Dissatisfied</v>
      </c>
      <c r="AF1194" s="3">
        <v>1</v>
      </c>
      <c r="AG1194" s="3">
        <v>17</v>
      </c>
      <c r="AH1194" s="3" t="str" cm="1">
        <f t="array" ref="AH1194">_xlfn.IFS(HR_Analytics[[#This Row],[Total Working Years]]&lt;=2,"0-2",HR_Analytics[[#This Row],[Total Working Years]]&lt;=5,"2-5",HR_Analytics[[#This Row],[Total Working Years]]&lt;=10,"5-10",HR_Analytics[[#This Row],[Total Working Years]]&lt;=20,"10-20",HR_Analytics[[#This Row],[Total Working Years]]&lt;=40,"20-40")</f>
        <v>10-20</v>
      </c>
      <c r="AI1194" s="3">
        <v>2</v>
      </c>
      <c r="AJ1194" s="3">
        <v>2</v>
      </c>
      <c r="AK1194" s="9" t="str">
        <f>VLOOKUP(AJ1194,Mapping!$J$10:$K$13,2,0)</f>
        <v>Good</v>
      </c>
      <c r="AL1194" s="3">
        <v>2</v>
      </c>
      <c r="AM1194" s="3" t="str" cm="1">
        <f t="array" ref="AM1194">_xlfn.IFS(HR_Analytics[[#This Row],[Years At Company]]&lt;=2,"0-2",HR_Analytics[[#This Row],[Years At Company]]&lt;=5,"2-5",HR_Analytics[[#This Row],[Years At Company]]&lt;=10,"5-10",HR_Analytics[[#This Row],[Years At Company]]&lt;=20,"10-20",HR_Analytics[[#This Row],[Years At Company]]&lt;=40,"20-40")</f>
        <v>0-2</v>
      </c>
      <c r="AN1194" s="3">
        <v>2</v>
      </c>
      <c r="AO1194" s="3" t="str" cm="1">
        <f t="array" ref="AO1194">_xlfn.IFS(HR_Analytics[[#This Row],[Years In Current Role]]&lt;=2,"0-2",HR_Analytics[[#This Row],[Years In Current Role]]&lt;=5,"2-5",HR_Analytics[[#This Row],[Years In Current Role]]&lt;=10,"5-10",HR_Analytics[[#This Row],[Years In Current Role]]&lt;=15,"10-15",HR_Analytics[[#This Row],[Years In Current Role]]&gt;15,"Above 15")</f>
        <v>0-2</v>
      </c>
      <c r="AP1194" s="3">
        <v>2</v>
      </c>
      <c r="AQ1194" s="14" t="str" cm="1">
        <f t="array" ref="AQ1194">_xlfn.IFS(HR_Analytics[[#This Row],[Years Since Last Promotion]]&lt;=2,"0-2",HR_Analytics[[#This Row],[Years Since Last Promotion]]&lt;=5,"2-5",HR_Analytics[[#This Row],[Years Since Last Promotion]]&lt;=10,"5-10",HR_Analytics[[#This Row],[Years Since Last Promotion]]&lt;=15,"10-15")</f>
        <v>0-2</v>
      </c>
      <c r="AR1194" s="14">
        <v>2</v>
      </c>
      <c r="AS1194" s="3" t="str" cm="1">
        <f t="array" ref="AS11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95" spans="1:45" x14ac:dyDescent="0.25">
      <c r="A1195" s="12">
        <v>38</v>
      </c>
      <c r="B1195" s="12" t="str" cm="1">
        <f t="array" ref="B1195">_xlfn.IFS(HR_Analytics[[#This Row],[Age]]&lt;=30,"Below 30",HR_Analytics[[#This Row],[Age]]&lt;=40,"30-40",HR_Analytics[[#This Row],[Age]]&lt;=60,"40-60")</f>
        <v>30-40</v>
      </c>
      <c r="C1195" s="9" t="s">
        <v>17</v>
      </c>
      <c r="D1195" s="9" t="s">
        <v>18</v>
      </c>
      <c r="E1195" s="9" t="s">
        <v>19</v>
      </c>
      <c r="F1195" s="3">
        <v>2</v>
      </c>
      <c r="G1195" s="3" t="str" cm="1">
        <f t="array" ref="G1195">_xlfn.IFS(HR_Analytics[[#This Row],[Distance From Home]]&lt;=5,"1-5",HR_Analytics[[#This Row],[Distance From Home]]&lt;=10,"5-10",HR_Analytics[[#This Row],[Distance From Home]]&lt;=15,"10-15",HR_Analytics[[#This Row],[Distance From Home]]&lt;=20,"15-20",HR_Analytics[[#This Row],[Distance From Home]]&gt;20,"Above 20")</f>
        <v>1-5</v>
      </c>
      <c r="H1195" s="3">
        <v>3</v>
      </c>
      <c r="I1195" s="9" t="str">
        <f>VLOOKUP(H1195,Mapping!$J$2:$K$6,2,0)</f>
        <v>Bachelors</v>
      </c>
      <c r="J1195" s="9" t="s">
        <v>25</v>
      </c>
      <c r="K1195" s="3">
        <v>1675</v>
      </c>
      <c r="L1195" s="3">
        <v>4</v>
      </c>
      <c r="M1195" s="9" t="str">
        <f>VLOOKUP(L1195,Mapping!$A$2:$B$5,2,0)</f>
        <v>Satisfied</v>
      </c>
      <c r="N1195" s="9" t="s">
        <v>14</v>
      </c>
      <c r="O1195" s="3">
        <v>2</v>
      </c>
      <c r="P1195" s="9" t="str">
        <f>VLOOKUP(O1195,Mapping!$A$9:$B$12,2,0)</f>
        <v>Medium</v>
      </c>
      <c r="Q1195" s="3">
        <v>1</v>
      </c>
      <c r="R1195" s="9" t="str">
        <f>VLOOKUP(Q1195,Mapping!$A$16:$B$20,2,0)</f>
        <v>Entry Level</v>
      </c>
      <c r="S1195" s="9" t="s">
        <v>24</v>
      </c>
      <c r="T1195" s="3">
        <v>2</v>
      </c>
      <c r="U1195" s="9" t="str">
        <f>VLOOKUP(T1195,Mapping!$E$9:$F$12,2,0)</f>
        <v>Dissatisfied</v>
      </c>
      <c r="V1195" s="9" t="s">
        <v>16</v>
      </c>
      <c r="W1195" s="5">
        <v>2440</v>
      </c>
      <c r="X1195" s="3">
        <v>1</v>
      </c>
      <c r="Y1195" s="9" t="s">
        <v>17</v>
      </c>
      <c r="Z1195" s="4">
        <v>22</v>
      </c>
      <c r="AA1195" s="24">
        <f>HR_Analytics[[#This Row],[Salary Hike]]/100</f>
        <v>0.22</v>
      </c>
      <c r="AB1195" s="3">
        <v>4</v>
      </c>
      <c r="AC1195" s="9" t="str">
        <f>VLOOKUP(AB1195,Mapping!$E$2:$F$3,2,0)</f>
        <v>Outstanding</v>
      </c>
      <c r="AD1195" s="3">
        <v>2</v>
      </c>
      <c r="AE1195" s="9" t="str">
        <f>VLOOKUP(AD1195,Mapping!$E$16:$F$19,2,0)</f>
        <v>Dissatisfied</v>
      </c>
      <c r="AF1195" s="3">
        <v>0</v>
      </c>
      <c r="AG1195" s="3">
        <v>4</v>
      </c>
      <c r="AH1195" s="3" t="str" cm="1">
        <f t="array" ref="AH1195">_xlfn.IFS(HR_Analytics[[#This Row],[Total Working Years]]&lt;=2,"0-2",HR_Analytics[[#This Row],[Total Working Years]]&lt;=5,"2-5",HR_Analytics[[#This Row],[Total Working Years]]&lt;=10,"5-10",HR_Analytics[[#This Row],[Total Working Years]]&lt;=20,"10-20",HR_Analytics[[#This Row],[Total Working Years]]&lt;=40,"20-40")</f>
        <v>2-5</v>
      </c>
      <c r="AI1195" s="3">
        <v>3</v>
      </c>
      <c r="AJ1195" s="3">
        <v>3</v>
      </c>
      <c r="AK1195" s="9" t="str">
        <f>VLOOKUP(AJ1195,Mapping!$J$10:$K$13,2,0)</f>
        <v>Better</v>
      </c>
      <c r="AL1195" s="3">
        <v>4</v>
      </c>
      <c r="AM1195" s="3" t="str" cm="1">
        <f t="array" ref="AM1195">_xlfn.IFS(HR_Analytics[[#This Row],[Years At Company]]&lt;=2,"0-2",HR_Analytics[[#This Row],[Years At Company]]&lt;=5,"2-5",HR_Analytics[[#This Row],[Years At Company]]&lt;=10,"5-10",HR_Analytics[[#This Row],[Years At Company]]&lt;=20,"10-20",HR_Analytics[[#This Row],[Years At Company]]&lt;=40,"20-40")</f>
        <v>2-5</v>
      </c>
      <c r="AN1195" s="3">
        <v>3</v>
      </c>
      <c r="AO1195" s="3" t="str" cm="1">
        <f t="array" ref="AO1195">_xlfn.IFS(HR_Analytics[[#This Row],[Years In Current Role]]&lt;=2,"0-2",HR_Analytics[[#This Row],[Years In Current Role]]&lt;=5,"2-5",HR_Analytics[[#This Row],[Years In Current Role]]&lt;=10,"5-10",HR_Analytics[[#This Row],[Years In Current Role]]&lt;=15,"10-15",HR_Analytics[[#This Row],[Years In Current Role]]&gt;15,"Above 15")</f>
        <v>2-5</v>
      </c>
      <c r="AP1195" s="3">
        <v>3</v>
      </c>
      <c r="AQ1195" s="14" t="str" cm="1">
        <f t="array" ref="AQ1195">_xlfn.IFS(HR_Analytics[[#This Row],[Years Since Last Promotion]]&lt;=2,"0-2",HR_Analytics[[#This Row],[Years Since Last Promotion]]&lt;=5,"2-5",HR_Analytics[[#This Row],[Years Since Last Promotion]]&lt;=10,"5-10",HR_Analytics[[#This Row],[Years Since Last Promotion]]&lt;=15,"10-15")</f>
        <v>2-5</v>
      </c>
      <c r="AR1195" s="14">
        <v>3</v>
      </c>
      <c r="AS1195" s="3" t="str" cm="1">
        <f t="array" ref="AS11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196" spans="1:45" x14ac:dyDescent="0.25">
      <c r="A1196" s="12">
        <v>47</v>
      </c>
      <c r="B1196" s="12" t="str" cm="1">
        <f t="array" ref="B1196">_xlfn.IFS(HR_Analytics[[#This Row],[Age]]&lt;=30,"Below 30",HR_Analytics[[#This Row],[Age]]&lt;=40,"30-40",HR_Analytics[[#This Row],[Age]]&lt;=60,"40-60")</f>
        <v>40-60</v>
      </c>
      <c r="C1196" s="9" t="s">
        <v>17</v>
      </c>
      <c r="D1196" s="9" t="s">
        <v>11</v>
      </c>
      <c r="E1196" s="9" t="s">
        <v>12</v>
      </c>
      <c r="F1196" s="3">
        <v>2</v>
      </c>
      <c r="G1196" s="3" t="str" cm="1">
        <f t="array" ref="G1196">_xlfn.IFS(HR_Analytics[[#This Row],[Distance From Home]]&lt;=5,"1-5",HR_Analytics[[#This Row],[Distance From Home]]&lt;=10,"5-10",HR_Analytics[[#This Row],[Distance From Home]]&lt;=15,"10-15",HR_Analytics[[#This Row],[Distance From Home]]&lt;=20,"15-20",HR_Analytics[[#This Row],[Distance From Home]]&gt;20,"Above 20")</f>
        <v>1-5</v>
      </c>
      <c r="H1196" s="3">
        <v>4</v>
      </c>
      <c r="I1196" s="9" t="str">
        <f>VLOOKUP(H1196,Mapping!$J$2:$K$6,2,0)</f>
        <v>Masters</v>
      </c>
      <c r="J1196" s="9" t="s">
        <v>13</v>
      </c>
      <c r="K1196" s="3">
        <v>1676</v>
      </c>
      <c r="L1196" s="3">
        <v>2</v>
      </c>
      <c r="M1196" s="9" t="str">
        <f>VLOOKUP(L1196,Mapping!$A$2:$B$5,2,0)</f>
        <v>Dissatisfied</v>
      </c>
      <c r="N1196" s="9" t="s">
        <v>14</v>
      </c>
      <c r="O1196" s="3">
        <v>4</v>
      </c>
      <c r="P1196" s="9" t="str">
        <f>VLOOKUP(O1196,Mapping!$A$9:$B$12,2,0)</f>
        <v>Very High</v>
      </c>
      <c r="Q1196" s="3">
        <v>4</v>
      </c>
      <c r="R1196" s="9" t="str">
        <f>VLOOKUP(Q1196,Mapping!$A$16:$B$20,2,0)</f>
        <v>Senior</v>
      </c>
      <c r="S1196" s="9" t="s">
        <v>30</v>
      </c>
      <c r="T1196" s="3">
        <v>2</v>
      </c>
      <c r="U1196" s="9" t="str">
        <f>VLOOKUP(T1196,Mapping!$E$9:$F$12,2,0)</f>
        <v>Dissatisfied</v>
      </c>
      <c r="V1196" s="9" t="s">
        <v>26</v>
      </c>
      <c r="W1196" s="5">
        <v>15972</v>
      </c>
      <c r="X1196" s="3">
        <v>6</v>
      </c>
      <c r="Y1196" s="9" t="s">
        <v>17</v>
      </c>
      <c r="Z1196" s="4">
        <v>14</v>
      </c>
      <c r="AA1196" s="24">
        <f>HR_Analytics[[#This Row],[Salary Hike]]/100</f>
        <v>0.14000000000000001</v>
      </c>
      <c r="AB1196" s="3">
        <v>3</v>
      </c>
      <c r="AC1196" s="9" t="str">
        <f>VLOOKUP(AB1196,Mapping!$E$2:$F$3,2,0)</f>
        <v>Excellent</v>
      </c>
      <c r="AD1196" s="3">
        <v>3</v>
      </c>
      <c r="AE1196" s="9" t="str">
        <f>VLOOKUP(AD1196,Mapping!$E$16:$F$19,2,0)</f>
        <v>Neutral</v>
      </c>
      <c r="AF1196" s="3">
        <v>3</v>
      </c>
      <c r="AG1196" s="3">
        <v>29</v>
      </c>
      <c r="AH1196" s="3" t="str" cm="1">
        <f t="array" ref="AH1196">_xlfn.IFS(HR_Analytics[[#This Row],[Total Working Years]]&lt;=2,"0-2",HR_Analytics[[#This Row],[Total Working Years]]&lt;=5,"2-5",HR_Analytics[[#This Row],[Total Working Years]]&lt;=10,"5-10",HR_Analytics[[#This Row],[Total Working Years]]&lt;=20,"10-20",HR_Analytics[[#This Row],[Total Working Years]]&lt;=40,"20-40")</f>
        <v>20-40</v>
      </c>
      <c r="AI1196" s="3">
        <v>2</v>
      </c>
      <c r="AJ1196" s="3">
        <v>3</v>
      </c>
      <c r="AK1196" s="9" t="str">
        <f>VLOOKUP(AJ1196,Mapping!$J$10:$K$13,2,0)</f>
        <v>Better</v>
      </c>
      <c r="AL1196" s="3">
        <v>3</v>
      </c>
      <c r="AM1196" s="3" t="str" cm="1">
        <f t="array" ref="AM1196">_xlfn.IFS(HR_Analytics[[#This Row],[Years At Company]]&lt;=2,"0-2",HR_Analytics[[#This Row],[Years At Company]]&lt;=5,"2-5",HR_Analytics[[#This Row],[Years At Company]]&lt;=10,"5-10",HR_Analytics[[#This Row],[Years At Company]]&lt;=20,"10-20",HR_Analytics[[#This Row],[Years At Company]]&lt;=40,"20-40")</f>
        <v>2-5</v>
      </c>
      <c r="AN1196" s="3">
        <v>2</v>
      </c>
      <c r="AO1196" s="3" t="str" cm="1">
        <f t="array" ref="AO1196">_xlfn.IFS(HR_Analytics[[#This Row],[Years In Current Role]]&lt;=2,"0-2",HR_Analytics[[#This Row],[Years In Current Role]]&lt;=5,"2-5",HR_Analytics[[#This Row],[Years In Current Role]]&lt;=10,"5-10",HR_Analytics[[#This Row],[Years In Current Role]]&lt;=15,"10-15",HR_Analytics[[#This Row],[Years In Current Role]]&gt;15,"Above 15")</f>
        <v>0-2</v>
      </c>
      <c r="AP1196" s="3">
        <v>1</v>
      </c>
      <c r="AQ1196" s="14" t="str" cm="1">
        <f t="array" ref="AQ1196">_xlfn.IFS(HR_Analytics[[#This Row],[Years Since Last Promotion]]&lt;=2,"0-2",HR_Analytics[[#This Row],[Years Since Last Promotion]]&lt;=5,"2-5",HR_Analytics[[#This Row],[Years Since Last Promotion]]&lt;=10,"5-10",HR_Analytics[[#This Row],[Years Since Last Promotion]]&lt;=15,"10-15")</f>
        <v>0-2</v>
      </c>
      <c r="AR1196" s="14">
        <v>2</v>
      </c>
      <c r="AS1196" s="3" t="str" cm="1">
        <f t="array" ref="AS11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97" spans="1:45" x14ac:dyDescent="0.25">
      <c r="A1197" s="12">
        <v>49</v>
      </c>
      <c r="B1197" s="12" t="str" cm="1">
        <f t="array" ref="B1197">_xlfn.IFS(HR_Analytics[[#This Row],[Age]]&lt;=30,"Below 30",HR_Analytics[[#This Row],[Age]]&lt;=40,"30-40",HR_Analytics[[#This Row],[Age]]&lt;=60,"40-60")</f>
        <v>40-60</v>
      </c>
      <c r="C1197" s="9" t="s">
        <v>17</v>
      </c>
      <c r="D1197" s="9" t="s">
        <v>11</v>
      </c>
      <c r="E1197" s="9" t="s">
        <v>19</v>
      </c>
      <c r="F1197" s="3">
        <v>1</v>
      </c>
      <c r="G1197" s="3" t="str" cm="1">
        <f t="array" ref="G1197">_xlfn.IFS(HR_Analytics[[#This Row],[Distance From Home]]&lt;=5,"1-5",HR_Analytics[[#This Row],[Distance From Home]]&lt;=10,"5-10",HR_Analytics[[#This Row],[Distance From Home]]&lt;=15,"10-15",HR_Analytics[[#This Row],[Distance From Home]]&lt;=20,"15-20",HR_Analytics[[#This Row],[Distance From Home]]&gt;20,"Above 20")</f>
        <v>1-5</v>
      </c>
      <c r="H1197" s="3">
        <v>3</v>
      </c>
      <c r="I1197" s="9" t="str">
        <f>VLOOKUP(H1197,Mapping!$J$2:$K$6,2,0)</f>
        <v>Bachelors</v>
      </c>
      <c r="J1197" s="9" t="s">
        <v>13</v>
      </c>
      <c r="K1197" s="3">
        <v>1677</v>
      </c>
      <c r="L1197" s="3">
        <v>3</v>
      </c>
      <c r="M1197" s="9" t="str">
        <f>VLOOKUP(L1197,Mapping!$A$2:$B$5,2,0)</f>
        <v>Neutral</v>
      </c>
      <c r="N1197" s="9" t="s">
        <v>20</v>
      </c>
      <c r="O1197" s="3">
        <v>3</v>
      </c>
      <c r="P1197" s="9" t="str">
        <f>VLOOKUP(O1197,Mapping!$A$9:$B$12,2,0)</f>
        <v>High</v>
      </c>
      <c r="Q1197" s="3">
        <v>4</v>
      </c>
      <c r="R1197" s="9" t="str">
        <f>VLOOKUP(Q1197,Mapping!$A$16:$B$20,2,0)</f>
        <v>Senior</v>
      </c>
      <c r="S1197" s="9" t="s">
        <v>30</v>
      </c>
      <c r="T1197" s="3">
        <v>3</v>
      </c>
      <c r="U1197" s="9" t="str">
        <f>VLOOKUP(T1197,Mapping!$E$9:$F$12,2,0)</f>
        <v>Neutral</v>
      </c>
      <c r="V1197" s="9" t="s">
        <v>16</v>
      </c>
      <c r="W1197" s="5">
        <v>15379</v>
      </c>
      <c r="X1197" s="3">
        <v>4</v>
      </c>
      <c r="Y1197" s="9" t="s">
        <v>17</v>
      </c>
      <c r="Z1197" s="4">
        <v>14</v>
      </c>
      <c r="AA1197" s="24">
        <f>HR_Analytics[[#This Row],[Salary Hike]]/100</f>
        <v>0.14000000000000001</v>
      </c>
      <c r="AB1197" s="3">
        <v>3</v>
      </c>
      <c r="AC1197" s="9" t="str">
        <f>VLOOKUP(AB1197,Mapping!$E$2:$F$3,2,0)</f>
        <v>Excellent</v>
      </c>
      <c r="AD1197" s="3">
        <v>1</v>
      </c>
      <c r="AE1197" s="9" t="str">
        <f>VLOOKUP(AD1197,Mapping!$E$16:$F$19,2,0)</f>
        <v>Very Dissatisfied</v>
      </c>
      <c r="AF1197" s="3">
        <v>0</v>
      </c>
      <c r="AG1197" s="3">
        <v>23</v>
      </c>
      <c r="AH1197" s="3" t="str" cm="1">
        <f t="array" ref="AH1197">_xlfn.IFS(HR_Analytics[[#This Row],[Total Working Years]]&lt;=2,"0-2",HR_Analytics[[#This Row],[Total Working Years]]&lt;=5,"2-5",HR_Analytics[[#This Row],[Total Working Years]]&lt;=10,"5-10",HR_Analytics[[#This Row],[Total Working Years]]&lt;=20,"10-20",HR_Analytics[[#This Row],[Total Working Years]]&lt;=40,"20-40")</f>
        <v>20-40</v>
      </c>
      <c r="AI1197" s="3">
        <v>2</v>
      </c>
      <c r="AJ1197" s="3">
        <v>3</v>
      </c>
      <c r="AK1197" s="9" t="str">
        <f>VLOOKUP(AJ1197,Mapping!$J$10:$K$13,2,0)</f>
        <v>Better</v>
      </c>
      <c r="AL1197" s="3">
        <v>8</v>
      </c>
      <c r="AM1197" s="3" t="str" cm="1">
        <f t="array" ref="AM1197">_xlfn.IFS(HR_Analytics[[#This Row],[Years At Company]]&lt;=2,"0-2",HR_Analytics[[#This Row],[Years At Company]]&lt;=5,"2-5",HR_Analytics[[#This Row],[Years At Company]]&lt;=10,"5-10",HR_Analytics[[#This Row],[Years At Company]]&lt;=20,"10-20",HR_Analytics[[#This Row],[Years At Company]]&lt;=40,"20-40")</f>
        <v>5-10</v>
      </c>
      <c r="AN1197" s="3">
        <v>7</v>
      </c>
      <c r="AO1197" s="3" t="str" cm="1">
        <f t="array" ref="AO1197">_xlfn.IFS(HR_Analytics[[#This Row],[Years In Current Role]]&lt;=2,"0-2",HR_Analytics[[#This Row],[Years In Current Role]]&lt;=5,"2-5",HR_Analytics[[#This Row],[Years In Current Role]]&lt;=10,"5-10",HR_Analytics[[#This Row],[Years In Current Role]]&lt;=15,"10-15",HR_Analytics[[#This Row],[Years In Current Role]]&gt;15,"Above 15")</f>
        <v>5-10</v>
      </c>
      <c r="AP1197" s="3">
        <v>0</v>
      </c>
      <c r="AQ1197" s="14" t="str" cm="1">
        <f t="array" ref="AQ1197">_xlfn.IFS(HR_Analytics[[#This Row],[Years Since Last Promotion]]&lt;=2,"0-2",HR_Analytics[[#This Row],[Years Since Last Promotion]]&lt;=5,"2-5",HR_Analytics[[#This Row],[Years Since Last Promotion]]&lt;=10,"5-10",HR_Analytics[[#This Row],[Years Since Last Promotion]]&lt;=15,"10-15")</f>
        <v>0-2</v>
      </c>
      <c r="AR1197" s="14">
        <v>0</v>
      </c>
      <c r="AS1197" s="3" t="str" cm="1">
        <f t="array" ref="AS11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98" spans="1:45" x14ac:dyDescent="0.25">
      <c r="A1198" s="12">
        <v>41</v>
      </c>
      <c r="B1198" s="12" t="str" cm="1">
        <f t="array" ref="B1198">_xlfn.IFS(HR_Analytics[[#This Row],[Age]]&lt;=30,"Below 30",HR_Analytics[[#This Row],[Age]]&lt;=40,"30-40",HR_Analytics[[#This Row],[Age]]&lt;=60,"40-60")</f>
        <v>40-60</v>
      </c>
      <c r="C1198" s="9" t="s">
        <v>17</v>
      </c>
      <c r="D1198" s="9" t="s">
        <v>11</v>
      </c>
      <c r="E1198" s="9" t="s">
        <v>12</v>
      </c>
      <c r="F1198" s="3">
        <v>23</v>
      </c>
      <c r="G1198" s="3" t="str" cm="1">
        <f t="array" ref="G1198">_xlfn.IFS(HR_Analytics[[#This Row],[Distance From Home]]&lt;=5,"1-5",HR_Analytics[[#This Row],[Distance From Home]]&lt;=10,"5-10",HR_Analytics[[#This Row],[Distance From Home]]&lt;=15,"10-15",HR_Analytics[[#This Row],[Distance From Home]]&lt;=20,"15-20",HR_Analytics[[#This Row],[Distance From Home]]&gt;20,"Above 20")</f>
        <v>Above 20</v>
      </c>
      <c r="H1198" s="3">
        <v>2</v>
      </c>
      <c r="I1198" s="9" t="str">
        <f>VLOOKUP(H1198,Mapping!$J$2:$K$6,2,0)</f>
        <v>College</v>
      </c>
      <c r="J1198" s="9" t="s">
        <v>13</v>
      </c>
      <c r="K1198" s="3">
        <v>1678</v>
      </c>
      <c r="L1198" s="3">
        <v>4</v>
      </c>
      <c r="M1198" s="9" t="str">
        <f>VLOOKUP(L1198,Mapping!$A$2:$B$5,2,0)</f>
        <v>Satisfied</v>
      </c>
      <c r="N1198" s="9" t="s">
        <v>20</v>
      </c>
      <c r="O1198" s="3">
        <v>3</v>
      </c>
      <c r="P1198" s="9" t="str">
        <f>VLOOKUP(O1198,Mapping!$A$9:$B$12,2,0)</f>
        <v>High</v>
      </c>
      <c r="Q1198" s="3">
        <v>3</v>
      </c>
      <c r="R1198" s="9" t="str">
        <f>VLOOKUP(Q1198,Mapping!$A$16:$B$20,2,0)</f>
        <v>Mid Level</v>
      </c>
      <c r="S1198" s="9" t="s">
        <v>15</v>
      </c>
      <c r="T1198" s="3">
        <v>3</v>
      </c>
      <c r="U1198" s="9" t="str">
        <f>VLOOKUP(T1198,Mapping!$E$9:$F$12,2,0)</f>
        <v>Neutral</v>
      </c>
      <c r="V1198" s="9" t="s">
        <v>16</v>
      </c>
      <c r="W1198" s="5">
        <v>7082</v>
      </c>
      <c r="X1198" s="3">
        <v>3</v>
      </c>
      <c r="Y1198" s="9" t="s">
        <v>10</v>
      </c>
      <c r="Z1198" s="4">
        <v>16</v>
      </c>
      <c r="AA1198" s="24">
        <f>HR_Analytics[[#This Row],[Salary Hike]]/100</f>
        <v>0.16</v>
      </c>
      <c r="AB1198" s="3">
        <v>3</v>
      </c>
      <c r="AC1198" s="9" t="str">
        <f>VLOOKUP(AB1198,Mapping!$E$2:$F$3,2,0)</f>
        <v>Excellent</v>
      </c>
      <c r="AD1198" s="3">
        <v>4</v>
      </c>
      <c r="AE1198" s="9" t="str">
        <f>VLOOKUP(AD1198,Mapping!$E$16:$F$19,2,0)</f>
        <v>Satisfied</v>
      </c>
      <c r="AF1198" s="3">
        <v>0</v>
      </c>
      <c r="AG1198" s="3">
        <v>21</v>
      </c>
      <c r="AH1198" s="3" t="str" cm="1">
        <f t="array" ref="AH1198">_xlfn.IFS(HR_Analytics[[#This Row],[Total Working Years]]&lt;=2,"0-2",HR_Analytics[[#This Row],[Total Working Years]]&lt;=5,"2-5",HR_Analytics[[#This Row],[Total Working Years]]&lt;=10,"5-10",HR_Analytics[[#This Row],[Total Working Years]]&lt;=20,"10-20",HR_Analytics[[#This Row],[Total Working Years]]&lt;=40,"20-40")</f>
        <v>20-40</v>
      </c>
      <c r="AI1198" s="3">
        <v>2</v>
      </c>
      <c r="AJ1198" s="3">
        <v>3</v>
      </c>
      <c r="AK1198" s="9" t="str">
        <f>VLOOKUP(AJ1198,Mapping!$J$10:$K$13,2,0)</f>
        <v>Better</v>
      </c>
      <c r="AL1198" s="3">
        <v>2</v>
      </c>
      <c r="AM1198" s="3" t="str" cm="1">
        <f t="array" ref="AM1198">_xlfn.IFS(HR_Analytics[[#This Row],[Years At Company]]&lt;=2,"0-2",HR_Analytics[[#This Row],[Years At Company]]&lt;=5,"2-5",HR_Analytics[[#This Row],[Years At Company]]&lt;=10,"5-10",HR_Analytics[[#This Row],[Years At Company]]&lt;=20,"10-20",HR_Analytics[[#This Row],[Years At Company]]&lt;=40,"20-40")</f>
        <v>0-2</v>
      </c>
      <c r="AN1198" s="3">
        <v>0</v>
      </c>
      <c r="AO1198" s="3" t="str" cm="1">
        <f t="array" ref="AO1198">_xlfn.IFS(HR_Analytics[[#This Row],[Years In Current Role]]&lt;=2,"0-2",HR_Analytics[[#This Row],[Years In Current Role]]&lt;=5,"2-5",HR_Analytics[[#This Row],[Years In Current Role]]&lt;=10,"5-10",HR_Analytics[[#This Row],[Years In Current Role]]&lt;=15,"10-15",HR_Analytics[[#This Row],[Years In Current Role]]&gt;15,"Above 15")</f>
        <v>0-2</v>
      </c>
      <c r="AP1198" s="3">
        <v>0</v>
      </c>
      <c r="AQ1198" s="14" t="str" cm="1">
        <f t="array" ref="AQ1198">_xlfn.IFS(HR_Analytics[[#This Row],[Years Since Last Promotion]]&lt;=2,"0-2",HR_Analytics[[#This Row],[Years Since Last Promotion]]&lt;=5,"2-5",HR_Analytics[[#This Row],[Years Since Last Promotion]]&lt;=10,"5-10",HR_Analytics[[#This Row],[Years Since Last Promotion]]&lt;=15,"10-15")</f>
        <v>0-2</v>
      </c>
      <c r="AR1198" s="14">
        <v>2</v>
      </c>
      <c r="AS1198" s="3" t="str" cm="1">
        <f t="array" ref="AS11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199" spans="1:45" x14ac:dyDescent="0.25">
      <c r="A1199" s="12">
        <v>20</v>
      </c>
      <c r="B1199" s="12" t="str" cm="1">
        <f t="array" ref="B1199">_xlfn.IFS(HR_Analytics[[#This Row],[Age]]&lt;=30,"Below 30",HR_Analytics[[#This Row],[Age]]&lt;=40,"30-40",HR_Analytics[[#This Row],[Age]]&lt;=60,"40-60")</f>
        <v>Below 30</v>
      </c>
      <c r="C1199" s="9" t="s">
        <v>17</v>
      </c>
      <c r="D1199" s="9" t="s">
        <v>11</v>
      </c>
      <c r="E1199" s="9" t="s">
        <v>12</v>
      </c>
      <c r="F1199" s="3">
        <v>9</v>
      </c>
      <c r="G1199" s="3" t="str" cm="1">
        <f t="array" ref="G1199">_xlfn.IFS(HR_Analytics[[#This Row],[Distance From Home]]&lt;=5,"1-5",HR_Analytics[[#This Row],[Distance From Home]]&lt;=10,"5-10",HR_Analytics[[#This Row],[Distance From Home]]&lt;=15,"10-15",HR_Analytics[[#This Row],[Distance From Home]]&lt;=20,"15-20",HR_Analytics[[#This Row],[Distance From Home]]&gt;20,"Above 20")</f>
        <v>5-10</v>
      </c>
      <c r="H1199" s="3">
        <v>1</v>
      </c>
      <c r="I1199" s="9" t="str">
        <f>VLOOKUP(H1199,Mapping!$J$2:$K$6,2,0)</f>
        <v>Below College</v>
      </c>
      <c r="J1199" s="9" t="s">
        <v>13</v>
      </c>
      <c r="K1199" s="3">
        <v>1680</v>
      </c>
      <c r="L1199" s="3">
        <v>4</v>
      </c>
      <c r="M1199" s="9" t="str">
        <f>VLOOKUP(L1199,Mapping!$A$2:$B$5,2,0)</f>
        <v>Satisfied</v>
      </c>
      <c r="N1199" s="9" t="s">
        <v>20</v>
      </c>
      <c r="O1199" s="3">
        <v>3</v>
      </c>
      <c r="P1199" s="9" t="str">
        <f>VLOOKUP(O1199,Mapping!$A$9:$B$12,2,0)</f>
        <v>High</v>
      </c>
      <c r="Q1199" s="3">
        <v>1</v>
      </c>
      <c r="R1199" s="9" t="str">
        <f>VLOOKUP(Q1199,Mapping!$A$16:$B$20,2,0)</f>
        <v>Entry Level</v>
      </c>
      <c r="S1199" s="9" t="s">
        <v>31</v>
      </c>
      <c r="T1199" s="3">
        <v>1</v>
      </c>
      <c r="U1199" s="9" t="str">
        <f>VLOOKUP(T1199,Mapping!$E$9:$F$12,2,0)</f>
        <v>Very Dissatisfied</v>
      </c>
      <c r="V1199" s="9" t="s">
        <v>16</v>
      </c>
      <c r="W1199" s="5">
        <v>2728</v>
      </c>
      <c r="X1199" s="3">
        <v>1</v>
      </c>
      <c r="Y1199" s="9" t="s">
        <v>17</v>
      </c>
      <c r="Z1199" s="4">
        <v>11</v>
      </c>
      <c r="AA1199" s="24">
        <f>HR_Analytics[[#This Row],[Salary Hike]]/100</f>
        <v>0.11</v>
      </c>
      <c r="AB1199" s="3">
        <v>3</v>
      </c>
      <c r="AC1199" s="9" t="str">
        <f>VLOOKUP(AB1199,Mapping!$E$2:$F$3,2,0)</f>
        <v>Excellent</v>
      </c>
      <c r="AD1199" s="3">
        <v>1</v>
      </c>
      <c r="AE1199" s="9" t="str">
        <f>VLOOKUP(AD1199,Mapping!$E$16:$F$19,2,0)</f>
        <v>Very Dissatisfied</v>
      </c>
      <c r="AF1199" s="3">
        <v>0</v>
      </c>
      <c r="AG1199" s="3">
        <v>2</v>
      </c>
      <c r="AH1199" s="3" t="str" cm="1">
        <f t="array" ref="AH1199">_xlfn.IFS(HR_Analytics[[#This Row],[Total Working Years]]&lt;=2,"0-2",HR_Analytics[[#This Row],[Total Working Years]]&lt;=5,"2-5",HR_Analytics[[#This Row],[Total Working Years]]&lt;=10,"5-10",HR_Analytics[[#This Row],[Total Working Years]]&lt;=20,"10-20",HR_Analytics[[#This Row],[Total Working Years]]&lt;=40,"20-40")</f>
        <v>0-2</v>
      </c>
      <c r="AI1199" s="3">
        <v>3</v>
      </c>
      <c r="AJ1199" s="3">
        <v>3</v>
      </c>
      <c r="AK1199" s="9" t="str">
        <f>VLOOKUP(AJ1199,Mapping!$J$10:$K$13,2,0)</f>
        <v>Better</v>
      </c>
      <c r="AL1199" s="3">
        <v>2</v>
      </c>
      <c r="AM1199" s="3" t="str" cm="1">
        <f t="array" ref="AM1199">_xlfn.IFS(HR_Analytics[[#This Row],[Years At Company]]&lt;=2,"0-2",HR_Analytics[[#This Row],[Years At Company]]&lt;=5,"2-5",HR_Analytics[[#This Row],[Years At Company]]&lt;=10,"5-10",HR_Analytics[[#This Row],[Years At Company]]&lt;=20,"10-20",HR_Analytics[[#This Row],[Years At Company]]&lt;=40,"20-40")</f>
        <v>0-2</v>
      </c>
      <c r="AN1199" s="3">
        <v>2</v>
      </c>
      <c r="AO1199" s="3" t="str" cm="1">
        <f t="array" ref="AO1199">_xlfn.IFS(HR_Analytics[[#This Row],[Years In Current Role]]&lt;=2,"0-2",HR_Analytics[[#This Row],[Years In Current Role]]&lt;=5,"2-5",HR_Analytics[[#This Row],[Years In Current Role]]&lt;=10,"5-10",HR_Analytics[[#This Row],[Years In Current Role]]&lt;=15,"10-15",HR_Analytics[[#This Row],[Years In Current Role]]&gt;15,"Above 15")</f>
        <v>0-2</v>
      </c>
      <c r="AP1199" s="3">
        <v>0</v>
      </c>
      <c r="AQ1199" s="14" t="str" cm="1">
        <f t="array" ref="AQ1199">_xlfn.IFS(HR_Analytics[[#This Row],[Years Since Last Promotion]]&lt;=2,"0-2",HR_Analytics[[#This Row],[Years Since Last Promotion]]&lt;=5,"2-5",HR_Analytics[[#This Row],[Years Since Last Promotion]]&lt;=10,"5-10",HR_Analytics[[#This Row],[Years Since Last Promotion]]&lt;=15,"10-15")</f>
        <v>0-2</v>
      </c>
      <c r="AR1199" s="14">
        <v>2</v>
      </c>
      <c r="AS1199" s="3" t="str" cm="1">
        <f t="array" ref="AS11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00" spans="1:45" x14ac:dyDescent="0.25">
      <c r="A1200" s="12">
        <v>33</v>
      </c>
      <c r="B1200" s="12" t="str" cm="1">
        <f t="array" ref="B1200">_xlfn.IFS(HR_Analytics[[#This Row],[Age]]&lt;=30,"Below 30",HR_Analytics[[#This Row],[Age]]&lt;=40,"30-40",HR_Analytics[[#This Row],[Age]]&lt;=60,"40-60")</f>
        <v>30-40</v>
      </c>
      <c r="C1200" s="9" t="s">
        <v>17</v>
      </c>
      <c r="D1200" s="9" t="s">
        <v>29</v>
      </c>
      <c r="E1200" s="9" t="s">
        <v>12</v>
      </c>
      <c r="F1200" s="3">
        <v>16</v>
      </c>
      <c r="G1200" s="3" t="str" cm="1">
        <f t="array" ref="G1200">_xlfn.IFS(HR_Analytics[[#This Row],[Distance From Home]]&lt;=5,"1-5",HR_Analytics[[#This Row],[Distance From Home]]&lt;=10,"5-10",HR_Analytics[[#This Row],[Distance From Home]]&lt;=15,"10-15",HR_Analytics[[#This Row],[Distance From Home]]&lt;=20,"15-20",HR_Analytics[[#This Row],[Distance From Home]]&gt;20,"Above 20")</f>
        <v>15-20</v>
      </c>
      <c r="H1200" s="3">
        <v>3</v>
      </c>
      <c r="I1200" s="9" t="str">
        <f>VLOOKUP(H1200,Mapping!$J$2:$K$6,2,0)</f>
        <v>Bachelors</v>
      </c>
      <c r="J1200" s="9" t="s">
        <v>13</v>
      </c>
      <c r="K1200" s="3">
        <v>1681</v>
      </c>
      <c r="L1200" s="3">
        <v>3</v>
      </c>
      <c r="M1200" s="9" t="str">
        <f>VLOOKUP(L1200,Mapping!$A$2:$B$5,2,0)</f>
        <v>Neutral</v>
      </c>
      <c r="N1200" s="9" t="s">
        <v>14</v>
      </c>
      <c r="O1200" s="3">
        <v>3</v>
      </c>
      <c r="P1200" s="9" t="str">
        <f>VLOOKUP(O1200,Mapping!$A$9:$B$12,2,0)</f>
        <v>High</v>
      </c>
      <c r="Q1200" s="3">
        <v>2</v>
      </c>
      <c r="R1200" s="9" t="str">
        <f>VLOOKUP(Q1200,Mapping!$A$16:$B$20,2,0)</f>
        <v>Junior</v>
      </c>
      <c r="S1200" s="9" t="s">
        <v>15</v>
      </c>
      <c r="T1200" s="3">
        <v>4</v>
      </c>
      <c r="U1200" s="9" t="str">
        <f>VLOOKUP(T1200,Mapping!$E$9:$F$12,2,0)</f>
        <v>Satisfied</v>
      </c>
      <c r="V1200" s="9" t="s">
        <v>26</v>
      </c>
      <c r="W1200" s="5">
        <v>5368</v>
      </c>
      <c r="X1200" s="3">
        <v>1</v>
      </c>
      <c r="Y1200" s="9" t="s">
        <v>10</v>
      </c>
      <c r="Z1200" s="4">
        <v>25</v>
      </c>
      <c r="AA1200" s="24">
        <f>HR_Analytics[[#This Row],[Salary Hike]]/100</f>
        <v>0.25</v>
      </c>
      <c r="AB1200" s="3">
        <v>4</v>
      </c>
      <c r="AC1200" s="9" t="str">
        <f>VLOOKUP(AB1200,Mapping!$E$2:$F$3,2,0)</f>
        <v>Outstanding</v>
      </c>
      <c r="AD1200" s="3">
        <v>3</v>
      </c>
      <c r="AE1200" s="9" t="str">
        <f>VLOOKUP(AD1200,Mapping!$E$16:$F$19,2,0)</f>
        <v>Neutral</v>
      </c>
      <c r="AF1200" s="3">
        <v>1</v>
      </c>
      <c r="AG1200" s="3">
        <v>7</v>
      </c>
      <c r="AH1200" s="3" t="str" cm="1">
        <f t="array" ref="AH1200">_xlfn.IFS(HR_Analytics[[#This Row],[Total Working Years]]&lt;=2,"0-2",HR_Analytics[[#This Row],[Total Working Years]]&lt;=5,"2-5",HR_Analytics[[#This Row],[Total Working Years]]&lt;=10,"5-10",HR_Analytics[[#This Row],[Total Working Years]]&lt;=20,"10-20",HR_Analytics[[#This Row],[Total Working Years]]&lt;=40,"20-40")</f>
        <v>5-10</v>
      </c>
      <c r="AI1200" s="3">
        <v>2</v>
      </c>
      <c r="AJ1200" s="3">
        <v>3</v>
      </c>
      <c r="AK1200" s="9" t="str">
        <f>VLOOKUP(AJ1200,Mapping!$J$10:$K$13,2,0)</f>
        <v>Better</v>
      </c>
      <c r="AL1200" s="3">
        <v>6</v>
      </c>
      <c r="AM1200" s="3" t="str" cm="1">
        <f t="array" ref="AM1200">_xlfn.IFS(HR_Analytics[[#This Row],[Years At Company]]&lt;=2,"0-2",HR_Analytics[[#This Row],[Years At Company]]&lt;=5,"2-5",HR_Analytics[[#This Row],[Years At Company]]&lt;=10,"5-10",HR_Analytics[[#This Row],[Years At Company]]&lt;=20,"10-20",HR_Analytics[[#This Row],[Years At Company]]&lt;=40,"20-40")</f>
        <v>5-10</v>
      </c>
      <c r="AN1200" s="3">
        <v>5</v>
      </c>
      <c r="AO1200" s="3" t="str" cm="1">
        <f t="array" ref="AO1200">_xlfn.IFS(HR_Analytics[[#This Row],[Years In Current Role]]&lt;=2,"0-2",HR_Analytics[[#This Row],[Years In Current Role]]&lt;=5,"2-5",HR_Analytics[[#This Row],[Years In Current Role]]&lt;=10,"5-10",HR_Analytics[[#This Row],[Years In Current Role]]&lt;=15,"10-15",HR_Analytics[[#This Row],[Years In Current Role]]&gt;15,"Above 15")</f>
        <v>2-5</v>
      </c>
      <c r="AP1200" s="3">
        <v>1</v>
      </c>
      <c r="AQ1200" s="14" t="str" cm="1">
        <f t="array" ref="AQ1200">_xlfn.IFS(HR_Analytics[[#This Row],[Years Since Last Promotion]]&lt;=2,"0-2",HR_Analytics[[#This Row],[Years Since Last Promotion]]&lt;=5,"2-5",HR_Analytics[[#This Row],[Years Since Last Promotion]]&lt;=10,"5-10",HR_Analytics[[#This Row],[Years Since Last Promotion]]&lt;=15,"10-15")</f>
        <v>0-2</v>
      </c>
      <c r="AR1200" s="14">
        <v>2</v>
      </c>
      <c r="AS1200" s="3" t="str" cm="1">
        <f t="array" ref="AS12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01" spans="1:45" x14ac:dyDescent="0.25">
      <c r="A1201" s="12">
        <v>36</v>
      </c>
      <c r="B1201" s="12" t="str" cm="1">
        <f t="array" ref="B1201">_xlfn.IFS(HR_Analytics[[#This Row],[Age]]&lt;=30,"Below 30",HR_Analytics[[#This Row],[Age]]&lt;=40,"30-40",HR_Analytics[[#This Row],[Age]]&lt;=60,"40-60")</f>
        <v>30-40</v>
      </c>
      <c r="C1201" s="9" t="s">
        <v>17</v>
      </c>
      <c r="D1201" s="9" t="s">
        <v>11</v>
      </c>
      <c r="E1201" s="9" t="s">
        <v>19</v>
      </c>
      <c r="F1201" s="3">
        <v>26</v>
      </c>
      <c r="G1201" s="3" t="str" cm="1">
        <f t="array" ref="G1201">_xlfn.IFS(HR_Analytics[[#This Row],[Distance From Home]]&lt;=5,"1-5",HR_Analytics[[#This Row],[Distance From Home]]&lt;=10,"5-10",HR_Analytics[[#This Row],[Distance From Home]]&lt;=15,"10-15",HR_Analytics[[#This Row],[Distance From Home]]&lt;=20,"15-20",HR_Analytics[[#This Row],[Distance From Home]]&gt;20,"Above 20")</f>
        <v>Above 20</v>
      </c>
      <c r="H1201" s="3">
        <v>4</v>
      </c>
      <c r="I1201" s="9" t="str">
        <f>VLOOKUP(H1201,Mapping!$J$2:$K$6,2,0)</f>
        <v>Masters</v>
      </c>
      <c r="J1201" s="9" t="s">
        <v>13</v>
      </c>
      <c r="K1201" s="3">
        <v>1682</v>
      </c>
      <c r="L1201" s="3">
        <v>1</v>
      </c>
      <c r="M1201" s="9" t="str">
        <f>VLOOKUP(L1201,Mapping!$A$2:$B$5,2,0)</f>
        <v>Very Dissatisfied</v>
      </c>
      <c r="N1201" s="9" t="s">
        <v>20</v>
      </c>
      <c r="O1201" s="3">
        <v>3</v>
      </c>
      <c r="P1201" s="9" t="str">
        <f>VLOOKUP(O1201,Mapping!$A$9:$B$12,2,0)</f>
        <v>High</v>
      </c>
      <c r="Q1201" s="3">
        <v>2</v>
      </c>
      <c r="R1201" s="9" t="str">
        <f>VLOOKUP(Q1201,Mapping!$A$16:$B$20,2,0)</f>
        <v>Junior</v>
      </c>
      <c r="S1201" s="9" t="s">
        <v>28</v>
      </c>
      <c r="T1201" s="3">
        <v>3</v>
      </c>
      <c r="U1201" s="9" t="str">
        <f>VLOOKUP(T1201,Mapping!$E$9:$F$12,2,0)</f>
        <v>Neutral</v>
      </c>
      <c r="V1201" s="9" t="s">
        <v>22</v>
      </c>
      <c r="W1201" s="5">
        <v>5347</v>
      </c>
      <c r="X1201" s="3">
        <v>6</v>
      </c>
      <c r="Y1201" s="9" t="s">
        <v>17</v>
      </c>
      <c r="Z1201" s="4">
        <v>14</v>
      </c>
      <c r="AA1201" s="24">
        <f>HR_Analytics[[#This Row],[Salary Hike]]/100</f>
        <v>0.14000000000000001</v>
      </c>
      <c r="AB1201" s="3">
        <v>3</v>
      </c>
      <c r="AC1201" s="9" t="str">
        <f>VLOOKUP(AB1201,Mapping!$E$2:$F$3,2,0)</f>
        <v>Excellent</v>
      </c>
      <c r="AD1201" s="3">
        <v>2</v>
      </c>
      <c r="AE1201" s="9" t="str">
        <f>VLOOKUP(AD1201,Mapping!$E$16:$F$19,2,0)</f>
        <v>Dissatisfied</v>
      </c>
      <c r="AF1201" s="3">
        <v>2</v>
      </c>
      <c r="AG1201" s="3">
        <v>10</v>
      </c>
      <c r="AH1201" s="3" t="str" cm="1">
        <f t="array" ref="AH1201">_xlfn.IFS(HR_Analytics[[#This Row],[Total Working Years]]&lt;=2,"0-2",HR_Analytics[[#This Row],[Total Working Years]]&lt;=5,"2-5",HR_Analytics[[#This Row],[Total Working Years]]&lt;=10,"5-10",HR_Analytics[[#This Row],[Total Working Years]]&lt;=20,"10-20",HR_Analytics[[#This Row],[Total Working Years]]&lt;=40,"20-40")</f>
        <v>5-10</v>
      </c>
      <c r="AI1201" s="3">
        <v>2</v>
      </c>
      <c r="AJ1201" s="3">
        <v>2</v>
      </c>
      <c r="AK1201" s="9" t="str">
        <f>VLOOKUP(AJ1201,Mapping!$J$10:$K$13,2,0)</f>
        <v>Good</v>
      </c>
      <c r="AL1201" s="3">
        <v>3</v>
      </c>
      <c r="AM1201" s="3" t="str" cm="1">
        <f t="array" ref="AM1201">_xlfn.IFS(HR_Analytics[[#This Row],[Years At Company]]&lt;=2,"0-2",HR_Analytics[[#This Row],[Years At Company]]&lt;=5,"2-5",HR_Analytics[[#This Row],[Years At Company]]&lt;=10,"5-10",HR_Analytics[[#This Row],[Years At Company]]&lt;=20,"10-20",HR_Analytics[[#This Row],[Years At Company]]&lt;=40,"20-40")</f>
        <v>2-5</v>
      </c>
      <c r="AN1201" s="3">
        <v>2</v>
      </c>
      <c r="AO1201" s="3" t="str" cm="1">
        <f t="array" ref="AO1201">_xlfn.IFS(HR_Analytics[[#This Row],[Years In Current Role]]&lt;=2,"0-2",HR_Analytics[[#This Row],[Years In Current Role]]&lt;=5,"2-5",HR_Analytics[[#This Row],[Years In Current Role]]&lt;=10,"5-10",HR_Analytics[[#This Row],[Years In Current Role]]&lt;=15,"10-15",HR_Analytics[[#This Row],[Years In Current Role]]&gt;15,"Above 15")</f>
        <v>0-2</v>
      </c>
      <c r="AP1201" s="3">
        <v>0</v>
      </c>
      <c r="AQ1201" s="14" t="str" cm="1">
        <f t="array" ref="AQ1201">_xlfn.IFS(HR_Analytics[[#This Row],[Years Since Last Promotion]]&lt;=2,"0-2",HR_Analytics[[#This Row],[Years Since Last Promotion]]&lt;=5,"2-5",HR_Analytics[[#This Row],[Years Since Last Promotion]]&lt;=10,"5-10",HR_Analytics[[#This Row],[Years Since Last Promotion]]&lt;=15,"10-15")</f>
        <v>0-2</v>
      </c>
      <c r="AR1201" s="14">
        <v>2</v>
      </c>
      <c r="AS1201" s="3" t="str" cm="1">
        <f t="array" ref="AS12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02" spans="1:45" x14ac:dyDescent="0.25">
      <c r="A1202" s="12">
        <v>44</v>
      </c>
      <c r="B1202" s="12" t="str" cm="1">
        <f t="array" ref="B1202">_xlfn.IFS(HR_Analytics[[#This Row],[Age]]&lt;=30,"Below 30",HR_Analytics[[#This Row],[Age]]&lt;=40,"30-40",HR_Analytics[[#This Row],[Age]]&lt;=60,"40-60")</f>
        <v>40-60</v>
      </c>
      <c r="C1202" s="9" t="s">
        <v>17</v>
      </c>
      <c r="D1202" s="9" t="s">
        <v>11</v>
      </c>
      <c r="E1202" s="9" t="s">
        <v>35</v>
      </c>
      <c r="F1202" s="3">
        <v>1</v>
      </c>
      <c r="G1202" s="3" t="str" cm="1">
        <f t="array" ref="G1202">_xlfn.IFS(HR_Analytics[[#This Row],[Distance From Home]]&lt;=5,"1-5",HR_Analytics[[#This Row],[Distance From Home]]&lt;=10,"5-10",HR_Analytics[[#This Row],[Distance From Home]]&lt;=15,"10-15",HR_Analytics[[#This Row],[Distance From Home]]&lt;=20,"15-20",HR_Analytics[[#This Row],[Distance From Home]]&gt;20,"Above 20")</f>
        <v>1-5</v>
      </c>
      <c r="H1202" s="3">
        <v>3</v>
      </c>
      <c r="I1202" s="9" t="str">
        <f>VLOOKUP(H1202,Mapping!$J$2:$K$6,2,0)</f>
        <v>Bachelors</v>
      </c>
      <c r="J1202" s="9" t="s">
        <v>13</v>
      </c>
      <c r="K1202" s="3">
        <v>1683</v>
      </c>
      <c r="L1202" s="3">
        <v>3</v>
      </c>
      <c r="M1202" s="9" t="str">
        <f>VLOOKUP(L1202,Mapping!$A$2:$B$5,2,0)</f>
        <v>Neutral</v>
      </c>
      <c r="N1202" s="9" t="s">
        <v>14</v>
      </c>
      <c r="O1202" s="3">
        <v>3</v>
      </c>
      <c r="P1202" s="9" t="str">
        <f>VLOOKUP(O1202,Mapping!$A$9:$B$12,2,0)</f>
        <v>High</v>
      </c>
      <c r="Q1202" s="3">
        <v>1</v>
      </c>
      <c r="R1202" s="9" t="str">
        <f>VLOOKUP(Q1202,Mapping!$A$16:$B$20,2,0)</f>
        <v>Entry Level</v>
      </c>
      <c r="S1202" s="9" t="s">
        <v>35</v>
      </c>
      <c r="T1202" s="3">
        <v>4</v>
      </c>
      <c r="U1202" s="9" t="str">
        <f>VLOOKUP(T1202,Mapping!$E$9:$F$12,2,0)</f>
        <v>Satisfied</v>
      </c>
      <c r="V1202" s="9" t="s">
        <v>26</v>
      </c>
      <c r="W1202" s="5">
        <v>3195</v>
      </c>
      <c r="X1202" s="3">
        <v>4</v>
      </c>
      <c r="Y1202" s="9" t="s">
        <v>10</v>
      </c>
      <c r="Z1202" s="4">
        <v>18</v>
      </c>
      <c r="AA1202" s="24">
        <f>HR_Analytics[[#This Row],[Salary Hike]]/100</f>
        <v>0.18</v>
      </c>
      <c r="AB1202" s="3">
        <v>3</v>
      </c>
      <c r="AC1202" s="9" t="str">
        <f>VLOOKUP(AB1202,Mapping!$E$2:$F$3,2,0)</f>
        <v>Excellent</v>
      </c>
      <c r="AD1202" s="3">
        <v>1</v>
      </c>
      <c r="AE1202" s="9" t="str">
        <f>VLOOKUP(AD1202,Mapping!$E$16:$F$19,2,0)</f>
        <v>Very Dissatisfied</v>
      </c>
      <c r="AF1202" s="3">
        <v>3</v>
      </c>
      <c r="AG1202" s="3">
        <v>8</v>
      </c>
      <c r="AH1202" s="3" t="str" cm="1">
        <f t="array" ref="AH1202">_xlfn.IFS(HR_Analytics[[#This Row],[Total Working Years]]&lt;=2,"0-2",HR_Analytics[[#This Row],[Total Working Years]]&lt;=5,"2-5",HR_Analytics[[#This Row],[Total Working Years]]&lt;=10,"5-10",HR_Analytics[[#This Row],[Total Working Years]]&lt;=20,"10-20",HR_Analytics[[#This Row],[Total Working Years]]&lt;=40,"20-40")</f>
        <v>5-10</v>
      </c>
      <c r="AI1202" s="3">
        <v>2</v>
      </c>
      <c r="AJ1202" s="3">
        <v>3</v>
      </c>
      <c r="AK1202" s="9" t="str">
        <f>VLOOKUP(AJ1202,Mapping!$J$10:$K$13,2,0)</f>
        <v>Better</v>
      </c>
      <c r="AL1202" s="3">
        <v>2</v>
      </c>
      <c r="AM1202" s="3" t="str" cm="1">
        <f t="array" ref="AM1202">_xlfn.IFS(HR_Analytics[[#This Row],[Years At Company]]&lt;=2,"0-2",HR_Analytics[[#This Row],[Years At Company]]&lt;=5,"2-5",HR_Analytics[[#This Row],[Years At Company]]&lt;=10,"5-10",HR_Analytics[[#This Row],[Years At Company]]&lt;=20,"10-20",HR_Analytics[[#This Row],[Years At Company]]&lt;=40,"20-40")</f>
        <v>0-2</v>
      </c>
      <c r="AN1202" s="3">
        <v>2</v>
      </c>
      <c r="AO1202" s="3" t="str" cm="1">
        <f t="array" ref="AO1202">_xlfn.IFS(HR_Analytics[[#This Row],[Years In Current Role]]&lt;=2,"0-2",HR_Analytics[[#This Row],[Years In Current Role]]&lt;=5,"2-5",HR_Analytics[[#This Row],[Years In Current Role]]&lt;=10,"5-10",HR_Analytics[[#This Row],[Years In Current Role]]&lt;=15,"10-15",HR_Analytics[[#This Row],[Years In Current Role]]&gt;15,"Above 15")</f>
        <v>0-2</v>
      </c>
      <c r="AP1202" s="3">
        <v>2</v>
      </c>
      <c r="AQ1202" s="14" t="str" cm="1">
        <f t="array" ref="AQ1202">_xlfn.IFS(HR_Analytics[[#This Row],[Years Since Last Promotion]]&lt;=2,"0-2",HR_Analytics[[#This Row],[Years Since Last Promotion]]&lt;=5,"2-5",HR_Analytics[[#This Row],[Years Since Last Promotion]]&lt;=10,"5-10",HR_Analytics[[#This Row],[Years Since Last Promotion]]&lt;=15,"10-15")</f>
        <v>0-2</v>
      </c>
      <c r="AR1202" s="14">
        <v>2</v>
      </c>
      <c r="AS1202" s="3" t="str" cm="1">
        <f t="array" ref="AS12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03" spans="1:45" x14ac:dyDescent="0.25">
      <c r="A1203" s="12">
        <v>23</v>
      </c>
      <c r="B1203" s="12" t="str" cm="1">
        <f t="array" ref="B1203">_xlfn.IFS(HR_Analytics[[#This Row],[Age]]&lt;=30,"Below 30",HR_Analytics[[#This Row],[Age]]&lt;=40,"30-40",HR_Analytics[[#This Row],[Age]]&lt;=60,"40-60")</f>
        <v>Below 30</v>
      </c>
      <c r="C1203" s="9" t="s">
        <v>10</v>
      </c>
      <c r="D1203" s="9" t="s">
        <v>11</v>
      </c>
      <c r="E1203" s="9" t="s">
        <v>19</v>
      </c>
      <c r="F1203" s="3">
        <v>8</v>
      </c>
      <c r="G1203" s="3" t="str" cm="1">
        <f t="array" ref="G1203">_xlfn.IFS(HR_Analytics[[#This Row],[Distance From Home]]&lt;=5,"1-5",HR_Analytics[[#This Row],[Distance From Home]]&lt;=10,"5-10",HR_Analytics[[#This Row],[Distance From Home]]&lt;=15,"10-15",HR_Analytics[[#This Row],[Distance From Home]]&lt;=20,"15-20",HR_Analytics[[#This Row],[Distance From Home]]&gt;20,"Above 20")</f>
        <v>5-10</v>
      </c>
      <c r="H1203" s="3">
        <v>1</v>
      </c>
      <c r="I1203" s="9" t="str">
        <f>VLOOKUP(H1203,Mapping!$J$2:$K$6,2,0)</f>
        <v>Below College</v>
      </c>
      <c r="J1203" s="9" t="s">
        <v>25</v>
      </c>
      <c r="K1203" s="3">
        <v>1684</v>
      </c>
      <c r="L1203" s="3">
        <v>4</v>
      </c>
      <c r="M1203" s="9" t="str">
        <f>VLOOKUP(L1203,Mapping!$A$2:$B$5,2,0)</f>
        <v>Satisfied</v>
      </c>
      <c r="N1203" s="9" t="s">
        <v>20</v>
      </c>
      <c r="O1203" s="3">
        <v>2</v>
      </c>
      <c r="P1203" s="9" t="str">
        <f>VLOOKUP(O1203,Mapping!$A$9:$B$12,2,0)</f>
        <v>Medium</v>
      </c>
      <c r="Q1203" s="3">
        <v>1</v>
      </c>
      <c r="R1203" s="9" t="str">
        <f>VLOOKUP(Q1203,Mapping!$A$16:$B$20,2,0)</f>
        <v>Entry Level</v>
      </c>
      <c r="S1203" s="9" t="s">
        <v>24</v>
      </c>
      <c r="T1203" s="3">
        <v>3</v>
      </c>
      <c r="U1203" s="9" t="str">
        <f>VLOOKUP(T1203,Mapping!$E$9:$F$12,2,0)</f>
        <v>Neutral</v>
      </c>
      <c r="V1203" s="9" t="s">
        <v>16</v>
      </c>
      <c r="W1203" s="5">
        <v>3989</v>
      </c>
      <c r="X1203" s="3">
        <v>1</v>
      </c>
      <c r="Y1203" s="9" t="s">
        <v>10</v>
      </c>
      <c r="Z1203" s="4">
        <v>11</v>
      </c>
      <c r="AA1203" s="24">
        <f>HR_Analytics[[#This Row],[Salary Hike]]/100</f>
        <v>0.11</v>
      </c>
      <c r="AB1203" s="3">
        <v>3</v>
      </c>
      <c r="AC1203" s="9" t="str">
        <f>VLOOKUP(AB1203,Mapping!$E$2:$F$3,2,0)</f>
        <v>Excellent</v>
      </c>
      <c r="AD1203" s="3">
        <v>1</v>
      </c>
      <c r="AE1203" s="9" t="str">
        <f>VLOOKUP(AD1203,Mapping!$E$16:$F$19,2,0)</f>
        <v>Very Dissatisfied</v>
      </c>
      <c r="AF1203" s="3">
        <v>0</v>
      </c>
      <c r="AG1203" s="3">
        <v>5</v>
      </c>
      <c r="AH1203" s="3" t="str" cm="1">
        <f t="array" ref="AH1203">_xlfn.IFS(HR_Analytics[[#This Row],[Total Working Years]]&lt;=2,"0-2",HR_Analytics[[#This Row],[Total Working Years]]&lt;=5,"2-5",HR_Analytics[[#This Row],[Total Working Years]]&lt;=10,"5-10",HR_Analytics[[#This Row],[Total Working Years]]&lt;=20,"10-20",HR_Analytics[[#This Row],[Total Working Years]]&lt;=40,"20-40")</f>
        <v>2-5</v>
      </c>
      <c r="AI1203" s="3">
        <v>2</v>
      </c>
      <c r="AJ1203" s="3">
        <v>3</v>
      </c>
      <c r="AK1203" s="9" t="str">
        <f>VLOOKUP(AJ1203,Mapping!$J$10:$K$13,2,0)</f>
        <v>Better</v>
      </c>
      <c r="AL1203" s="3">
        <v>5</v>
      </c>
      <c r="AM1203" s="3" t="str" cm="1">
        <f t="array" ref="AM1203">_xlfn.IFS(HR_Analytics[[#This Row],[Years At Company]]&lt;=2,"0-2",HR_Analytics[[#This Row],[Years At Company]]&lt;=5,"2-5",HR_Analytics[[#This Row],[Years At Company]]&lt;=10,"5-10",HR_Analytics[[#This Row],[Years At Company]]&lt;=20,"10-20",HR_Analytics[[#This Row],[Years At Company]]&lt;=40,"20-40")</f>
        <v>2-5</v>
      </c>
      <c r="AN1203" s="3">
        <v>4</v>
      </c>
      <c r="AO1203" s="3" t="str" cm="1">
        <f t="array" ref="AO1203">_xlfn.IFS(HR_Analytics[[#This Row],[Years In Current Role]]&lt;=2,"0-2",HR_Analytics[[#This Row],[Years In Current Role]]&lt;=5,"2-5",HR_Analytics[[#This Row],[Years In Current Role]]&lt;=10,"5-10",HR_Analytics[[#This Row],[Years In Current Role]]&lt;=15,"10-15",HR_Analytics[[#This Row],[Years In Current Role]]&gt;15,"Above 15")</f>
        <v>2-5</v>
      </c>
      <c r="AP1203" s="3">
        <v>1</v>
      </c>
      <c r="AQ1203" s="14" t="str" cm="1">
        <f t="array" ref="AQ1203">_xlfn.IFS(HR_Analytics[[#This Row],[Years Since Last Promotion]]&lt;=2,"0-2",HR_Analytics[[#This Row],[Years Since Last Promotion]]&lt;=5,"2-5",HR_Analytics[[#This Row],[Years Since Last Promotion]]&lt;=10,"5-10",HR_Analytics[[#This Row],[Years Since Last Promotion]]&lt;=15,"10-15")</f>
        <v>0-2</v>
      </c>
      <c r="AR1203" s="14">
        <v>2</v>
      </c>
      <c r="AS1203" s="3" t="str" cm="1">
        <f t="array" ref="AS12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04" spans="1:45" x14ac:dyDescent="0.25">
      <c r="A1204" s="12">
        <v>38</v>
      </c>
      <c r="B1204" s="12" t="str" cm="1">
        <f t="array" ref="B1204">_xlfn.IFS(HR_Analytics[[#This Row],[Age]]&lt;=30,"Below 30",HR_Analytics[[#This Row],[Age]]&lt;=40,"30-40",HR_Analytics[[#This Row],[Age]]&lt;=60,"40-60")</f>
        <v>30-40</v>
      </c>
      <c r="C1204" s="9" t="s">
        <v>17</v>
      </c>
      <c r="D1204" s="9" t="s">
        <v>11</v>
      </c>
      <c r="E1204" s="9" t="s">
        <v>19</v>
      </c>
      <c r="F1204" s="3">
        <v>4</v>
      </c>
      <c r="G1204" s="3" t="str" cm="1">
        <f t="array" ref="G1204">_xlfn.IFS(HR_Analytics[[#This Row],[Distance From Home]]&lt;=5,"1-5",HR_Analytics[[#This Row],[Distance From Home]]&lt;=10,"5-10",HR_Analytics[[#This Row],[Distance From Home]]&lt;=15,"10-15",HR_Analytics[[#This Row],[Distance From Home]]&lt;=20,"15-20",HR_Analytics[[#This Row],[Distance From Home]]&gt;20,"Above 20")</f>
        <v>1-5</v>
      </c>
      <c r="H1204" s="3">
        <v>2</v>
      </c>
      <c r="I1204" s="9" t="str">
        <f>VLOOKUP(H1204,Mapping!$J$2:$K$6,2,0)</f>
        <v>College</v>
      </c>
      <c r="J1204" s="9" t="s">
        <v>25</v>
      </c>
      <c r="K1204" s="3">
        <v>1687</v>
      </c>
      <c r="L1204" s="3">
        <v>4</v>
      </c>
      <c r="M1204" s="9" t="str">
        <f>VLOOKUP(L1204,Mapping!$A$2:$B$5,2,0)</f>
        <v>Satisfied</v>
      </c>
      <c r="N1204" s="9" t="s">
        <v>14</v>
      </c>
      <c r="O1204" s="3">
        <v>3</v>
      </c>
      <c r="P1204" s="9" t="str">
        <f>VLOOKUP(O1204,Mapping!$A$9:$B$12,2,0)</f>
        <v>High</v>
      </c>
      <c r="Q1204" s="3">
        <v>1</v>
      </c>
      <c r="R1204" s="9" t="str">
        <f>VLOOKUP(Q1204,Mapping!$A$16:$B$20,2,0)</f>
        <v>Entry Level</v>
      </c>
      <c r="S1204" s="9" t="s">
        <v>24</v>
      </c>
      <c r="T1204" s="3">
        <v>3</v>
      </c>
      <c r="U1204" s="9" t="str">
        <f>VLOOKUP(T1204,Mapping!$E$9:$F$12,2,0)</f>
        <v>Neutral</v>
      </c>
      <c r="V1204" s="9" t="s">
        <v>22</v>
      </c>
      <c r="W1204" s="5">
        <v>3306</v>
      </c>
      <c r="X1204" s="3">
        <v>7</v>
      </c>
      <c r="Y1204" s="9" t="s">
        <v>17</v>
      </c>
      <c r="Z1204" s="4">
        <v>19</v>
      </c>
      <c r="AA1204" s="24">
        <f>HR_Analytics[[#This Row],[Salary Hike]]/100</f>
        <v>0.19</v>
      </c>
      <c r="AB1204" s="3">
        <v>3</v>
      </c>
      <c r="AC1204" s="9" t="str">
        <f>VLOOKUP(AB1204,Mapping!$E$2:$F$3,2,0)</f>
        <v>Excellent</v>
      </c>
      <c r="AD1204" s="3">
        <v>4</v>
      </c>
      <c r="AE1204" s="9" t="str">
        <f>VLOOKUP(AD1204,Mapping!$E$16:$F$19,2,0)</f>
        <v>Satisfied</v>
      </c>
      <c r="AF1204" s="3">
        <v>1</v>
      </c>
      <c r="AG1204" s="3">
        <v>7</v>
      </c>
      <c r="AH1204" s="3" t="str" cm="1">
        <f t="array" ref="AH1204">_xlfn.IFS(HR_Analytics[[#This Row],[Total Working Years]]&lt;=2,"0-2",HR_Analytics[[#This Row],[Total Working Years]]&lt;=5,"2-5",HR_Analytics[[#This Row],[Total Working Years]]&lt;=10,"5-10",HR_Analytics[[#This Row],[Total Working Years]]&lt;=20,"10-20",HR_Analytics[[#This Row],[Total Working Years]]&lt;=40,"20-40")</f>
        <v>5-10</v>
      </c>
      <c r="AI1204" s="3">
        <v>5</v>
      </c>
      <c r="AJ1204" s="3">
        <v>2</v>
      </c>
      <c r="AK1204" s="9" t="str">
        <f>VLOOKUP(AJ1204,Mapping!$J$10:$K$13,2,0)</f>
        <v>Good</v>
      </c>
      <c r="AL1204" s="3">
        <v>0</v>
      </c>
      <c r="AM1204" s="3" t="str" cm="1">
        <f t="array" ref="AM1204">_xlfn.IFS(HR_Analytics[[#This Row],[Years At Company]]&lt;=2,"0-2",HR_Analytics[[#This Row],[Years At Company]]&lt;=5,"2-5",HR_Analytics[[#This Row],[Years At Company]]&lt;=10,"5-10",HR_Analytics[[#This Row],[Years At Company]]&lt;=20,"10-20",HR_Analytics[[#This Row],[Years At Company]]&lt;=40,"20-40")</f>
        <v>0-2</v>
      </c>
      <c r="AN1204" s="3">
        <v>0</v>
      </c>
      <c r="AO1204" s="3" t="str" cm="1">
        <f t="array" ref="AO1204">_xlfn.IFS(HR_Analytics[[#This Row],[Years In Current Role]]&lt;=2,"0-2",HR_Analytics[[#This Row],[Years In Current Role]]&lt;=5,"2-5",HR_Analytics[[#This Row],[Years In Current Role]]&lt;=10,"5-10",HR_Analytics[[#This Row],[Years In Current Role]]&lt;=15,"10-15",HR_Analytics[[#This Row],[Years In Current Role]]&gt;15,"Above 15")</f>
        <v>0-2</v>
      </c>
      <c r="AP1204" s="3">
        <v>0</v>
      </c>
      <c r="AQ1204" s="14" t="str" cm="1">
        <f t="array" ref="AQ1204">_xlfn.IFS(HR_Analytics[[#This Row],[Years Since Last Promotion]]&lt;=2,"0-2",HR_Analytics[[#This Row],[Years Since Last Promotion]]&lt;=5,"2-5",HR_Analytics[[#This Row],[Years Since Last Promotion]]&lt;=10,"5-10",HR_Analytics[[#This Row],[Years Since Last Promotion]]&lt;=15,"10-15")</f>
        <v>0-2</v>
      </c>
      <c r="AR1204" s="14">
        <v>0</v>
      </c>
      <c r="AS1204" s="3" t="str" cm="1">
        <f t="array" ref="AS12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05" spans="1:45" x14ac:dyDescent="0.25">
      <c r="A1205" s="12">
        <v>53</v>
      </c>
      <c r="B1205" s="12" t="str" cm="1">
        <f t="array" ref="B1205">_xlfn.IFS(HR_Analytics[[#This Row],[Age]]&lt;=30,"Below 30",HR_Analytics[[#This Row],[Age]]&lt;=40,"30-40",HR_Analytics[[#This Row],[Age]]&lt;=60,"40-60")</f>
        <v>40-60</v>
      </c>
      <c r="C1205" s="9" t="s">
        <v>17</v>
      </c>
      <c r="D1205" s="9" t="s">
        <v>11</v>
      </c>
      <c r="E1205" s="9" t="s">
        <v>19</v>
      </c>
      <c r="F1205" s="3">
        <v>24</v>
      </c>
      <c r="G1205" s="3" t="str" cm="1">
        <f t="array" ref="G1205">_xlfn.IFS(HR_Analytics[[#This Row],[Distance From Home]]&lt;=5,"1-5",HR_Analytics[[#This Row],[Distance From Home]]&lt;=10,"5-10",HR_Analytics[[#This Row],[Distance From Home]]&lt;=15,"10-15",HR_Analytics[[#This Row],[Distance From Home]]&lt;=20,"15-20",HR_Analytics[[#This Row],[Distance From Home]]&gt;20,"Above 20")</f>
        <v>Above 20</v>
      </c>
      <c r="H1205" s="3">
        <v>4</v>
      </c>
      <c r="I1205" s="9" t="str">
        <f>VLOOKUP(H1205,Mapping!$J$2:$K$6,2,0)</f>
        <v>Masters</v>
      </c>
      <c r="J1205" s="9" t="s">
        <v>25</v>
      </c>
      <c r="K1205" s="3">
        <v>1689</v>
      </c>
      <c r="L1205" s="3">
        <v>2</v>
      </c>
      <c r="M1205" s="9" t="str">
        <f>VLOOKUP(L1205,Mapping!$A$2:$B$5,2,0)</f>
        <v>Dissatisfied</v>
      </c>
      <c r="N1205" s="9" t="s">
        <v>20</v>
      </c>
      <c r="O1205" s="3">
        <v>4</v>
      </c>
      <c r="P1205" s="9" t="str">
        <f>VLOOKUP(O1205,Mapping!$A$9:$B$12,2,0)</f>
        <v>Very High</v>
      </c>
      <c r="Q1205" s="3">
        <v>3</v>
      </c>
      <c r="R1205" s="9" t="str">
        <f>VLOOKUP(Q1205,Mapping!$A$16:$B$20,2,0)</f>
        <v>Mid Level</v>
      </c>
      <c r="S1205" s="9" t="s">
        <v>28</v>
      </c>
      <c r="T1205" s="3">
        <v>4</v>
      </c>
      <c r="U1205" s="9" t="str">
        <f>VLOOKUP(T1205,Mapping!$E$9:$F$12,2,0)</f>
        <v>Satisfied</v>
      </c>
      <c r="V1205" s="9" t="s">
        <v>22</v>
      </c>
      <c r="W1205" s="5">
        <v>7005</v>
      </c>
      <c r="X1205" s="3">
        <v>3</v>
      </c>
      <c r="Y1205" s="9" t="s">
        <v>17</v>
      </c>
      <c r="Z1205" s="4">
        <v>15</v>
      </c>
      <c r="AA1205" s="24">
        <f>HR_Analytics[[#This Row],[Salary Hike]]/100</f>
        <v>0.15</v>
      </c>
      <c r="AB1205" s="3">
        <v>3</v>
      </c>
      <c r="AC1205" s="9" t="str">
        <f>VLOOKUP(AB1205,Mapping!$E$2:$F$3,2,0)</f>
        <v>Excellent</v>
      </c>
      <c r="AD1205" s="3">
        <v>3</v>
      </c>
      <c r="AE1205" s="9" t="str">
        <f>VLOOKUP(AD1205,Mapping!$E$16:$F$19,2,0)</f>
        <v>Neutral</v>
      </c>
      <c r="AF1205" s="3">
        <v>0</v>
      </c>
      <c r="AG1205" s="3">
        <v>11</v>
      </c>
      <c r="AH1205" s="3" t="str" cm="1">
        <f t="array" ref="AH1205">_xlfn.IFS(HR_Analytics[[#This Row],[Total Working Years]]&lt;=2,"0-2",HR_Analytics[[#This Row],[Total Working Years]]&lt;=5,"2-5",HR_Analytics[[#This Row],[Total Working Years]]&lt;=10,"5-10",HR_Analytics[[#This Row],[Total Working Years]]&lt;=20,"10-20",HR_Analytics[[#This Row],[Total Working Years]]&lt;=40,"20-40")</f>
        <v>10-20</v>
      </c>
      <c r="AI1205" s="3">
        <v>2</v>
      </c>
      <c r="AJ1205" s="3">
        <v>3</v>
      </c>
      <c r="AK1205" s="9" t="str">
        <f>VLOOKUP(AJ1205,Mapping!$J$10:$K$13,2,0)</f>
        <v>Better</v>
      </c>
      <c r="AL1205" s="3">
        <v>4</v>
      </c>
      <c r="AM1205" s="3" t="str" cm="1">
        <f t="array" ref="AM1205">_xlfn.IFS(HR_Analytics[[#This Row],[Years At Company]]&lt;=2,"0-2",HR_Analytics[[#This Row],[Years At Company]]&lt;=5,"2-5",HR_Analytics[[#This Row],[Years At Company]]&lt;=10,"5-10",HR_Analytics[[#This Row],[Years At Company]]&lt;=20,"10-20",HR_Analytics[[#This Row],[Years At Company]]&lt;=40,"20-40")</f>
        <v>2-5</v>
      </c>
      <c r="AN1205" s="3">
        <v>3</v>
      </c>
      <c r="AO1205" s="3" t="str" cm="1">
        <f t="array" ref="AO1205">_xlfn.IFS(HR_Analytics[[#This Row],[Years In Current Role]]&lt;=2,"0-2",HR_Analytics[[#This Row],[Years In Current Role]]&lt;=5,"2-5",HR_Analytics[[#This Row],[Years In Current Role]]&lt;=10,"5-10",HR_Analytics[[#This Row],[Years In Current Role]]&lt;=15,"10-15",HR_Analytics[[#This Row],[Years In Current Role]]&gt;15,"Above 15")</f>
        <v>2-5</v>
      </c>
      <c r="AP1205" s="3">
        <v>1</v>
      </c>
      <c r="AQ1205" s="14" t="str" cm="1">
        <f t="array" ref="AQ1205">_xlfn.IFS(HR_Analytics[[#This Row],[Years Since Last Promotion]]&lt;=2,"0-2",HR_Analytics[[#This Row],[Years Since Last Promotion]]&lt;=5,"2-5",HR_Analytics[[#This Row],[Years Since Last Promotion]]&lt;=10,"5-10",HR_Analytics[[#This Row],[Years Since Last Promotion]]&lt;=15,"10-15")</f>
        <v>0-2</v>
      </c>
      <c r="AR1205" s="14">
        <v>2</v>
      </c>
      <c r="AS1205" s="3" t="str" cm="1">
        <f t="array" ref="AS12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06" spans="1:45" x14ac:dyDescent="0.25">
      <c r="A1206" s="12">
        <v>48</v>
      </c>
      <c r="B1206" s="12" t="str" cm="1">
        <f t="array" ref="B1206">_xlfn.IFS(HR_Analytics[[#This Row],[Age]]&lt;=30,"Below 30",HR_Analytics[[#This Row],[Age]]&lt;=40,"30-40",HR_Analytics[[#This Row],[Age]]&lt;=60,"40-60")</f>
        <v>40-60</v>
      </c>
      <c r="C1206" s="9" t="s">
        <v>10</v>
      </c>
      <c r="D1206" s="9" t="s">
        <v>18</v>
      </c>
      <c r="E1206" s="9" t="s">
        <v>12</v>
      </c>
      <c r="F1206" s="3">
        <v>7</v>
      </c>
      <c r="G1206" s="3" t="str" cm="1">
        <f t="array" ref="G1206">_xlfn.IFS(HR_Analytics[[#This Row],[Distance From Home]]&lt;=5,"1-5",HR_Analytics[[#This Row],[Distance From Home]]&lt;=10,"5-10",HR_Analytics[[#This Row],[Distance From Home]]&lt;=15,"10-15",HR_Analytics[[#This Row],[Distance From Home]]&lt;=20,"15-20",HR_Analytics[[#This Row],[Distance From Home]]&gt;20,"Above 20")</f>
        <v>5-10</v>
      </c>
      <c r="H1206" s="3">
        <v>2</v>
      </c>
      <c r="I1206" s="9" t="str">
        <f>VLOOKUP(H1206,Mapping!$J$2:$K$6,2,0)</f>
        <v>College</v>
      </c>
      <c r="J1206" s="9" t="s">
        <v>25</v>
      </c>
      <c r="K1206" s="3">
        <v>1691</v>
      </c>
      <c r="L1206" s="3">
        <v>4</v>
      </c>
      <c r="M1206" s="9" t="str">
        <f>VLOOKUP(L1206,Mapping!$A$2:$B$5,2,0)</f>
        <v>Satisfied</v>
      </c>
      <c r="N1206" s="9" t="s">
        <v>14</v>
      </c>
      <c r="O1206" s="3">
        <v>3</v>
      </c>
      <c r="P1206" s="9" t="str">
        <f>VLOOKUP(O1206,Mapping!$A$9:$B$12,2,0)</f>
        <v>High</v>
      </c>
      <c r="Q1206" s="3">
        <v>1</v>
      </c>
      <c r="R1206" s="9" t="str">
        <f>VLOOKUP(Q1206,Mapping!$A$16:$B$20,2,0)</f>
        <v>Entry Level</v>
      </c>
      <c r="S1206" s="9" t="s">
        <v>31</v>
      </c>
      <c r="T1206" s="3">
        <v>3</v>
      </c>
      <c r="U1206" s="9" t="str">
        <f>VLOOKUP(T1206,Mapping!$E$9:$F$12,2,0)</f>
        <v>Neutral</v>
      </c>
      <c r="V1206" s="9" t="s">
        <v>22</v>
      </c>
      <c r="W1206" s="5">
        <v>2655</v>
      </c>
      <c r="X1206" s="3">
        <v>2</v>
      </c>
      <c r="Y1206" s="9" t="s">
        <v>10</v>
      </c>
      <c r="Z1206" s="4">
        <v>11</v>
      </c>
      <c r="AA1206" s="24">
        <f>HR_Analytics[[#This Row],[Salary Hike]]/100</f>
        <v>0.11</v>
      </c>
      <c r="AB1206" s="3">
        <v>3</v>
      </c>
      <c r="AC1206" s="9" t="str">
        <f>VLOOKUP(AB1206,Mapping!$E$2:$F$3,2,0)</f>
        <v>Excellent</v>
      </c>
      <c r="AD1206" s="3">
        <v>3</v>
      </c>
      <c r="AE1206" s="9" t="str">
        <f>VLOOKUP(AD1206,Mapping!$E$16:$F$19,2,0)</f>
        <v>Neutral</v>
      </c>
      <c r="AF1206" s="3">
        <v>2</v>
      </c>
      <c r="AG1206" s="3">
        <v>19</v>
      </c>
      <c r="AH1206" s="3" t="str" cm="1">
        <f t="array" ref="AH1206">_xlfn.IFS(HR_Analytics[[#This Row],[Total Working Years]]&lt;=2,"0-2",HR_Analytics[[#This Row],[Total Working Years]]&lt;=5,"2-5",HR_Analytics[[#This Row],[Total Working Years]]&lt;=10,"5-10",HR_Analytics[[#This Row],[Total Working Years]]&lt;=20,"10-20",HR_Analytics[[#This Row],[Total Working Years]]&lt;=40,"20-40")</f>
        <v>10-20</v>
      </c>
      <c r="AI1206" s="3">
        <v>3</v>
      </c>
      <c r="AJ1206" s="3">
        <v>3</v>
      </c>
      <c r="AK1206" s="9" t="str">
        <f>VLOOKUP(AJ1206,Mapping!$J$10:$K$13,2,0)</f>
        <v>Better</v>
      </c>
      <c r="AL1206" s="3">
        <v>9</v>
      </c>
      <c r="AM1206" s="3" t="str" cm="1">
        <f t="array" ref="AM1206">_xlfn.IFS(HR_Analytics[[#This Row],[Years At Company]]&lt;=2,"0-2",HR_Analytics[[#This Row],[Years At Company]]&lt;=5,"2-5",HR_Analytics[[#This Row],[Years At Company]]&lt;=10,"5-10",HR_Analytics[[#This Row],[Years At Company]]&lt;=20,"10-20",HR_Analytics[[#This Row],[Years At Company]]&lt;=40,"20-40")</f>
        <v>5-10</v>
      </c>
      <c r="AN1206" s="3">
        <v>7</v>
      </c>
      <c r="AO1206" s="3" t="str" cm="1">
        <f t="array" ref="AO1206">_xlfn.IFS(HR_Analytics[[#This Row],[Years In Current Role]]&lt;=2,"0-2",HR_Analytics[[#This Row],[Years In Current Role]]&lt;=5,"2-5",HR_Analytics[[#This Row],[Years In Current Role]]&lt;=10,"5-10",HR_Analytics[[#This Row],[Years In Current Role]]&lt;=15,"10-15",HR_Analytics[[#This Row],[Years In Current Role]]&gt;15,"Above 15")</f>
        <v>5-10</v>
      </c>
      <c r="AP1206" s="3">
        <v>7</v>
      </c>
      <c r="AQ1206" s="14" t="str" cm="1">
        <f t="array" ref="AQ1206">_xlfn.IFS(HR_Analytics[[#This Row],[Years Since Last Promotion]]&lt;=2,"0-2",HR_Analytics[[#This Row],[Years Since Last Promotion]]&lt;=5,"2-5",HR_Analytics[[#This Row],[Years Since Last Promotion]]&lt;=10,"5-10",HR_Analytics[[#This Row],[Years Since Last Promotion]]&lt;=15,"10-15")</f>
        <v>5-10</v>
      </c>
      <c r="AR1206" s="14">
        <v>7</v>
      </c>
      <c r="AS1206" s="3" t="str" cm="1">
        <f t="array" ref="AS12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07" spans="1:45" x14ac:dyDescent="0.25">
      <c r="A1207" s="12">
        <v>32</v>
      </c>
      <c r="B1207" s="12" t="str" cm="1">
        <f t="array" ref="B1207">_xlfn.IFS(HR_Analytics[[#This Row],[Age]]&lt;=30,"Below 30",HR_Analytics[[#This Row],[Age]]&lt;=40,"30-40",HR_Analytics[[#This Row],[Age]]&lt;=60,"40-60")</f>
        <v>30-40</v>
      </c>
      <c r="C1207" s="9" t="s">
        <v>10</v>
      </c>
      <c r="D1207" s="9" t="s">
        <v>11</v>
      </c>
      <c r="E1207" s="9" t="s">
        <v>19</v>
      </c>
      <c r="F1207" s="3">
        <v>2</v>
      </c>
      <c r="G1207" s="3" t="str" cm="1">
        <f t="array" ref="G1207">_xlfn.IFS(HR_Analytics[[#This Row],[Distance From Home]]&lt;=5,"1-5",HR_Analytics[[#This Row],[Distance From Home]]&lt;=10,"5-10",HR_Analytics[[#This Row],[Distance From Home]]&lt;=15,"10-15",HR_Analytics[[#This Row],[Distance From Home]]&lt;=20,"15-20",HR_Analytics[[#This Row],[Distance From Home]]&gt;20,"Above 20")</f>
        <v>1-5</v>
      </c>
      <c r="H1207" s="3">
        <v>4</v>
      </c>
      <c r="I1207" s="9" t="str">
        <f>VLOOKUP(H1207,Mapping!$J$2:$K$6,2,0)</f>
        <v>Masters</v>
      </c>
      <c r="J1207" s="9" t="s">
        <v>13</v>
      </c>
      <c r="K1207" s="3">
        <v>1692</v>
      </c>
      <c r="L1207" s="3">
        <v>4</v>
      </c>
      <c r="M1207" s="9" t="str">
        <f>VLOOKUP(L1207,Mapping!$A$2:$B$5,2,0)</f>
        <v>Satisfied</v>
      </c>
      <c r="N1207" s="9" t="s">
        <v>20</v>
      </c>
      <c r="O1207" s="3">
        <v>3</v>
      </c>
      <c r="P1207" s="9" t="str">
        <f>VLOOKUP(O1207,Mapping!$A$9:$B$12,2,0)</f>
        <v>High</v>
      </c>
      <c r="Q1207" s="3">
        <v>1</v>
      </c>
      <c r="R1207" s="9" t="str">
        <f>VLOOKUP(Q1207,Mapping!$A$16:$B$20,2,0)</f>
        <v>Entry Level</v>
      </c>
      <c r="S1207" s="9" t="s">
        <v>24</v>
      </c>
      <c r="T1207" s="3">
        <v>2</v>
      </c>
      <c r="U1207" s="9" t="str">
        <f>VLOOKUP(T1207,Mapping!$E$9:$F$12,2,0)</f>
        <v>Dissatisfied</v>
      </c>
      <c r="V1207" s="9" t="s">
        <v>16</v>
      </c>
      <c r="W1207" s="5">
        <v>1393</v>
      </c>
      <c r="X1207" s="3">
        <v>1</v>
      </c>
      <c r="Y1207" s="9" t="s">
        <v>17</v>
      </c>
      <c r="Z1207" s="4">
        <v>12</v>
      </c>
      <c r="AA1207" s="24">
        <f>HR_Analytics[[#This Row],[Salary Hike]]/100</f>
        <v>0.12</v>
      </c>
      <c r="AB1207" s="3">
        <v>3</v>
      </c>
      <c r="AC1207" s="9" t="str">
        <f>VLOOKUP(AB1207,Mapping!$E$2:$F$3,2,0)</f>
        <v>Excellent</v>
      </c>
      <c r="AD1207" s="3">
        <v>1</v>
      </c>
      <c r="AE1207" s="9" t="str">
        <f>VLOOKUP(AD1207,Mapping!$E$16:$F$19,2,0)</f>
        <v>Very Dissatisfied</v>
      </c>
      <c r="AF1207" s="3">
        <v>0</v>
      </c>
      <c r="AG1207" s="3">
        <v>1</v>
      </c>
      <c r="AH1207" s="3" t="str" cm="1">
        <f t="array" ref="AH1207">_xlfn.IFS(HR_Analytics[[#This Row],[Total Working Years]]&lt;=2,"0-2",HR_Analytics[[#This Row],[Total Working Years]]&lt;=5,"2-5",HR_Analytics[[#This Row],[Total Working Years]]&lt;=10,"5-10",HR_Analytics[[#This Row],[Total Working Years]]&lt;=20,"10-20",HR_Analytics[[#This Row],[Total Working Years]]&lt;=40,"20-40")</f>
        <v>0-2</v>
      </c>
      <c r="AI1207" s="3">
        <v>2</v>
      </c>
      <c r="AJ1207" s="3">
        <v>3</v>
      </c>
      <c r="AK1207" s="9" t="str">
        <f>VLOOKUP(AJ1207,Mapping!$J$10:$K$13,2,0)</f>
        <v>Better</v>
      </c>
      <c r="AL1207" s="3">
        <v>1</v>
      </c>
      <c r="AM1207" s="3" t="str" cm="1">
        <f t="array" ref="AM1207">_xlfn.IFS(HR_Analytics[[#This Row],[Years At Company]]&lt;=2,"0-2",HR_Analytics[[#This Row],[Years At Company]]&lt;=5,"2-5",HR_Analytics[[#This Row],[Years At Company]]&lt;=10,"5-10",HR_Analytics[[#This Row],[Years At Company]]&lt;=20,"10-20",HR_Analytics[[#This Row],[Years At Company]]&lt;=40,"20-40")</f>
        <v>0-2</v>
      </c>
      <c r="AN1207" s="3">
        <v>0</v>
      </c>
      <c r="AO1207" s="3" t="str" cm="1">
        <f t="array" ref="AO1207">_xlfn.IFS(HR_Analytics[[#This Row],[Years In Current Role]]&lt;=2,"0-2",HR_Analytics[[#This Row],[Years In Current Role]]&lt;=5,"2-5",HR_Analytics[[#This Row],[Years In Current Role]]&lt;=10,"5-10",HR_Analytics[[#This Row],[Years In Current Role]]&lt;=15,"10-15",HR_Analytics[[#This Row],[Years In Current Role]]&gt;15,"Above 15")</f>
        <v>0-2</v>
      </c>
      <c r="AP1207" s="3">
        <v>0</v>
      </c>
      <c r="AQ1207" s="14" t="str" cm="1">
        <f t="array" ref="AQ1207">_xlfn.IFS(HR_Analytics[[#This Row],[Years Since Last Promotion]]&lt;=2,"0-2",HR_Analytics[[#This Row],[Years Since Last Promotion]]&lt;=5,"2-5",HR_Analytics[[#This Row],[Years Since Last Promotion]]&lt;=10,"5-10",HR_Analytics[[#This Row],[Years Since Last Promotion]]&lt;=15,"10-15")</f>
        <v>0-2</v>
      </c>
      <c r="AR1207" s="14">
        <v>0</v>
      </c>
      <c r="AS1207" s="3" t="str" cm="1">
        <f t="array" ref="AS12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08" spans="1:45" x14ac:dyDescent="0.25">
      <c r="A1208" s="12">
        <v>26</v>
      </c>
      <c r="B1208" s="12" t="str" cm="1">
        <f t="array" ref="B1208">_xlfn.IFS(HR_Analytics[[#This Row],[Age]]&lt;=30,"Below 30",HR_Analytics[[#This Row],[Age]]&lt;=40,"30-40",HR_Analytics[[#This Row],[Age]]&lt;=60,"40-60")</f>
        <v>Below 30</v>
      </c>
      <c r="C1208" s="9" t="s">
        <v>17</v>
      </c>
      <c r="D1208" s="9" t="s">
        <v>29</v>
      </c>
      <c r="E1208" s="9" t="s">
        <v>19</v>
      </c>
      <c r="F1208" s="3">
        <v>7</v>
      </c>
      <c r="G1208" s="3" t="str" cm="1">
        <f t="array" ref="G1208">_xlfn.IFS(HR_Analytics[[#This Row],[Distance From Home]]&lt;=5,"1-5",HR_Analytics[[#This Row],[Distance From Home]]&lt;=10,"5-10",HR_Analytics[[#This Row],[Distance From Home]]&lt;=15,"10-15",HR_Analytics[[#This Row],[Distance From Home]]&lt;=20,"15-20",HR_Analytics[[#This Row],[Distance From Home]]&gt;20,"Above 20")</f>
        <v>5-10</v>
      </c>
      <c r="H1208" s="3">
        <v>3</v>
      </c>
      <c r="I1208" s="9" t="str">
        <f>VLOOKUP(H1208,Mapping!$J$2:$K$6,2,0)</f>
        <v>Bachelors</v>
      </c>
      <c r="J1208" s="9" t="s">
        <v>25</v>
      </c>
      <c r="K1208" s="3">
        <v>1693</v>
      </c>
      <c r="L1208" s="3">
        <v>4</v>
      </c>
      <c r="M1208" s="9" t="str">
        <f>VLOOKUP(L1208,Mapping!$A$2:$B$5,2,0)</f>
        <v>Satisfied</v>
      </c>
      <c r="N1208" s="9" t="s">
        <v>20</v>
      </c>
      <c r="O1208" s="3">
        <v>3</v>
      </c>
      <c r="P1208" s="9" t="str">
        <f>VLOOKUP(O1208,Mapping!$A$9:$B$12,2,0)</f>
        <v>High</v>
      </c>
      <c r="Q1208" s="3">
        <v>1</v>
      </c>
      <c r="R1208" s="9" t="str">
        <f>VLOOKUP(Q1208,Mapping!$A$16:$B$20,2,0)</f>
        <v>Entry Level</v>
      </c>
      <c r="S1208" s="9" t="s">
        <v>24</v>
      </c>
      <c r="T1208" s="3">
        <v>4</v>
      </c>
      <c r="U1208" s="9" t="str">
        <f>VLOOKUP(T1208,Mapping!$E$9:$F$12,2,0)</f>
        <v>Satisfied</v>
      </c>
      <c r="V1208" s="9" t="s">
        <v>16</v>
      </c>
      <c r="W1208" s="5">
        <v>2570</v>
      </c>
      <c r="X1208" s="3">
        <v>1</v>
      </c>
      <c r="Y1208" s="9" t="s">
        <v>17</v>
      </c>
      <c r="Z1208" s="4">
        <v>20</v>
      </c>
      <c r="AA1208" s="24">
        <f>HR_Analytics[[#This Row],[Salary Hike]]/100</f>
        <v>0.2</v>
      </c>
      <c r="AB1208" s="3">
        <v>4</v>
      </c>
      <c r="AC1208" s="9" t="str">
        <f>VLOOKUP(AB1208,Mapping!$E$2:$F$3,2,0)</f>
        <v>Outstanding</v>
      </c>
      <c r="AD1208" s="3">
        <v>3</v>
      </c>
      <c r="AE1208" s="9" t="str">
        <f>VLOOKUP(AD1208,Mapping!$E$16:$F$19,2,0)</f>
        <v>Neutral</v>
      </c>
      <c r="AF1208" s="3">
        <v>0</v>
      </c>
      <c r="AG1208" s="3">
        <v>7</v>
      </c>
      <c r="AH1208" s="3" t="str" cm="1">
        <f t="array" ref="AH1208">_xlfn.IFS(HR_Analytics[[#This Row],[Total Working Years]]&lt;=2,"0-2",HR_Analytics[[#This Row],[Total Working Years]]&lt;=5,"2-5",HR_Analytics[[#This Row],[Total Working Years]]&lt;=10,"5-10",HR_Analytics[[#This Row],[Total Working Years]]&lt;=20,"10-20",HR_Analytics[[#This Row],[Total Working Years]]&lt;=40,"20-40")</f>
        <v>5-10</v>
      </c>
      <c r="AI1208" s="3">
        <v>5</v>
      </c>
      <c r="AJ1208" s="3">
        <v>3</v>
      </c>
      <c r="AK1208" s="9" t="str">
        <f>VLOOKUP(AJ1208,Mapping!$J$10:$K$13,2,0)</f>
        <v>Better</v>
      </c>
      <c r="AL1208" s="3">
        <v>7</v>
      </c>
      <c r="AM1208" s="3" t="str" cm="1">
        <f t="array" ref="AM1208">_xlfn.IFS(HR_Analytics[[#This Row],[Years At Company]]&lt;=2,"0-2",HR_Analytics[[#This Row],[Years At Company]]&lt;=5,"2-5",HR_Analytics[[#This Row],[Years At Company]]&lt;=10,"5-10",HR_Analytics[[#This Row],[Years At Company]]&lt;=20,"10-20",HR_Analytics[[#This Row],[Years At Company]]&lt;=40,"20-40")</f>
        <v>5-10</v>
      </c>
      <c r="AN1208" s="3">
        <v>7</v>
      </c>
      <c r="AO1208" s="3" t="str" cm="1">
        <f t="array" ref="AO1208">_xlfn.IFS(HR_Analytics[[#This Row],[Years In Current Role]]&lt;=2,"0-2",HR_Analytics[[#This Row],[Years In Current Role]]&lt;=5,"2-5",HR_Analytics[[#This Row],[Years In Current Role]]&lt;=10,"5-10",HR_Analytics[[#This Row],[Years In Current Role]]&lt;=15,"10-15",HR_Analytics[[#This Row],[Years In Current Role]]&gt;15,"Above 15")</f>
        <v>5-10</v>
      </c>
      <c r="AP1208" s="3">
        <v>5</v>
      </c>
      <c r="AQ1208" s="14" t="str" cm="1">
        <f t="array" ref="AQ1208">_xlfn.IFS(HR_Analytics[[#This Row],[Years Since Last Promotion]]&lt;=2,"0-2",HR_Analytics[[#This Row],[Years Since Last Promotion]]&lt;=5,"2-5",HR_Analytics[[#This Row],[Years Since Last Promotion]]&lt;=10,"5-10",HR_Analytics[[#This Row],[Years Since Last Promotion]]&lt;=15,"10-15")</f>
        <v>2-5</v>
      </c>
      <c r="AR1208" s="14">
        <v>7</v>
      </c>
      <c r="AS1208" s="3" t="str" cm="1">
        <f t="array" ref="AS12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09" spans="1:45" x14ac:dyDescent="0.25">
      <c r="A1209" s="12">
        <v>55</v>
      </c>
      <c r="B1209" s="12" t="str" cm="1">
        <f t="array" ref="B1209">_xlfn.IFS(HR_Analytics[[#This Row],[Age]]&lt;=30,"Below 30",HR_Analytics[[#This Row],[Age]]&lt;=40,"30-40",HR_Analytics[[#This Row],[Age]]&lt;=60,"40-60")</f>
        <v>40-60</v>
      </c>
      <c r="C1209" s="9" t="s">
        <v>17</v>
      </c>
      <c r="D1209" s="9" t="s">
        <v>11</v>
      </c>
      <c r="E1209" s="9" t="s">
        <v>19</v>
      </c>
      <c r="F1209" s="3">
        <v>22</v>
      </c>
      <c r="G1209" s="3" t="str" cm="1">
        <f t="array" ref="G1209">_xlfn.IFS(HR_Analytics[[#This Row],[Distance From Home]]&lt;=5,"1-5",HR_Analytics[[#This Row],[Distance From Home]]&lt;=10,"5-10",HR_Analytics[[#This Row],[Distance From Home]]&lt;=15,"10-15",HR_Analytics[[#This Row],[Distance From Home]]&lt;=20,"15-20",HR_Analytics[[#This Row],[Distance From Home]]&gt;20,"Above 20")</f>
        <v>Above 20</v>
      </c>
      <c r="H1209" s="3">
        <v>3</v>
      </c>
      <c r="I1209" s="9" t="str">
        <f>VLOOKUP(H1209,Mapping!$J$2:$K$6,2,0)</f>
        <v>Bachelors</v>
      </c>
      <c r="J1209" s="9" t="s">
        <v>34</v>
      </c>
      <c r="K1209" s="3">
        <v>1694</v>
      </c>
      <c r="L1209" s="3">
        <v>1</v>
      </c>
      <c r="M1209" s="9" t="str">
        <f>VLOOKUP(L1209,Mapping!$A$2:$B$5,2,0)</f>
        <v>Very Dissatisfied</v>
      </c>
      <c r="N1209" s="9" t="s">
        <v>20</v>
      </c>
      <c r="O1209" s="3">
        <v>2</v>
      </c>
      <c r="P1209" s="9" t="str">
        <f>VLOOKUP(O1209,Mapping!$A$9:$B$12,2,0)</f>
        <v>Medium</v>
      </c>
      <c r="Q1209" s="3">
        <v>1</v>
      </c>
      <c r="R1209" s="9" t="str">
        <f>VLOOKUP(Q1209,Mapping!$A$16:$B$20,2,0)</f>
        <v>Entry Level</v>
      </c>
      <c r="S1209" s="9" t="s">
        <v>21</v>
      </c>
      <c r="T1209" s="3">
        <v>2</v>
      </c>
      <c r="U1209" s="9" t="str">
        <f>VLOOKUP(T1209,Mapping!$E$9:$F$12,2,0)</f>
        <v>Dissatisfied</v>
      </c>
      <c r="V1209" s="9" t="s">
        <v>26</v>
      </c>
      <c r="W1209" s="5">
        <v>3537</v>
      </c>
      <c r="X1209" s="3">
        <v>5</v>
      </c>
      <c r="Y1209" s="9" t="s">
        <v>17</v>
      </c>
      <c r="Z1209" s="4">
        <v>12</v>
      </c>
      <c r="AA1209" s="24">
        <f>HR_Analytics[[#This Row],[Salary Hike]]/100</f>
        <v>0.12</v>
      </c>
      <c r="AB1209" s="3">
        <v>3</v>
      </c>
      <c r="AC1209" s="9" t="str">
        <f>VLOOKUP(AB1209,Mapping!$E$2:$F$3,2,0)</f>
        <v>Excellent</v>
      </c>
      <c r="AD1209" s="3">
        <v>4</v>
      </c>
      <c r="AE1209" s="9" t="str">
        <f>VLOOKUP(AD1209,Mapping!$E$16:$F$19,2,0)</f>
        <v>Satisfied</v>
      </c>
      <c r="AF1209" s="3">
        <v>1</v>
      </c>
      <c r="AG1209" s="3">
        <v>8</v>
      </c>
      <c r="AH1209" s="3" t="str" cm="1">
        <f t="array" ref="AH1209">_xlfn.IFS(HR_Analytics[[#This Row],[Total Working Years]]&lt;=2,"0-2",HR_Analytics[[#This Row],[Total Working Years]]&lt;=5,"2-5",HR_Analytics[[#This Row],[Total Working Years]]&lt;=10,"5-10",HR_Analytics[[#This Row],[Total Working Years]]&lt;=20,"10-20",HR_Analytics[[#This Row],[Total Working Years]]&lt;=40,"20-40")</f>
        <v>5-10</v>
      </c>
      <c r="AI1209" s="3">
        <v>1</v>
      </c>
      <c r="AJ1209" s="3">
        <v>3</v>
      </c>
      <c r="AK1209" s="9" t="str">
        <f>VLOOKUP(AJ1209,Mapping!$J$10:$K$13,2,0)</f>
        <v>Better</v>
      </c>
      <c r="AL1209" s="3">
        <v>4</v>
      </c>
      <c r="AM1209" s="3" t="str" cm="1">
        <f t="array" ref="AM1209">_xlfn.IFS(HR_Analytics[[#This Row],[Years At Company]]&lt;=2,"0-2",HR_Analytics[[#This Row],[Years At Company]]&lt;=5,"2-5",HR_Analytics[[#This Row],[Years At Company]]&lt;=10,"5-10",HR_Analytics[[#This Row],[Years At Company]]&lt;=20,"10-20",HR_Analytics[[#This Row],[Years At Company]]&lt;=40,"20-40")</f>
        <v>2-5</v>
      </c>
      <c r="AN1209" s="3">
        <v>2</v>
      </c>
      <c r="AO1209" s="3" t="str" cm="1">
        <f t="array" ref="AO1209">_xlfn.IFS(HR_Analytics[[#This Row],[Years In Current Role]]&lt;=2,"0-2",HR_Analytics[[#This Row],[Years In Current Role]]&lt;=5,"2-5",HR_Analytics[[#This Row],[Years In Current Role]]&lt;=10,"5-10",HR_Analytics[[#This Row],[Years In Current Role]]&lt;=15,"10-15",HR_Analytics[[#This Row],[Years In Current Role]]&gt;15,"Above 15")</f>
        <v>0-2</v>
      </c>
      <c r="AP1209" s="3">
        <v>1</v>
      </c>
      <c r="AQ1209" s="14" t="str" cm="1">
        <f t="array" ref="AQ1209">_xlfn.IFS(HR_Analytics[[#This Row],[Years Since Last Promotion]]&lt;=2,"0-2",HR_Analytics[[#This Row],[Years Since Last Promotion]]&lt;=5,"2-5",HR_Analytics[[#This Row],[Years Since Last Promotion]]&lt;=10,"5-10",HR_Analytics[[#This Row],[Years Since Last Promotion]]&lt;=15,"10-15")</f>
        <v>0-2</v>
      </c>
      <c r="AR1209" s="14">
        <v>2</v>
      </c>
      <c r="AS1209" s="3" t="str" cm="1">
        <f t="array" ref="AS12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10" spans="1:45" x14ac:dyDescent="0.25">
      <c r="A1210" s="12">
        <v>34</v>
      </c>
      <c r="B1210" s="12" t="str" cm="1">
        <f t="array" ref="B1210">_xlfn.IFS(HR_Analytics[[#This Row],[Age]]&lt;=30,"Below 30",HR_Analytics[[#This Row],[Age]]&lt;=40,"30-40",HR_Analytics[[#This Row],[Age]]&lt;=60,"40-60")</f>
        <v>30-40</v>
      </c>
      <c r="C1210" s="9" t="s">
        <v>17</v>
      </c>
      <c r="D1210" s="9" t="s">
        <v>11</v>
      </c>
      <c r="E1210" s="9" t="s">
        <v>19</v>
      </c>
      <c r="F1210" s="3">
        <v>5</v>
      </c>
      <c r="G1210" s="3" t="str" cm="1">
        <f t="array" ref="G1210">_xlfn.IFS(HR_Analytics[[#This Row],[Distance From Home]]&lt;=5,"1-5",HR_Analytics[[#This Row],[Distance From Home]]&lt;=10,"5-10",HR_Analytics[[#This Row],[Distance From Home]]&lt;=15,"10-15",HR_Analytics[[#This Row],[Distance From Home]]&lt;=20,"15-20",HR_Analytics[[#This Row],[Distance From Home]]&gt;20,"Above 20")</f>
        <v>1-5</v>
      </c>
      <c r="H1210" s="3">
        <v>2</v>
      </c>
      <c r="I1210" s="9" t="str">
        <f>VLOOKUP(H1210,Mapping!$J$2:$K$6,2,0)</f>
        <v>College</v>
      </c>
      <c r="J1210" s="9" t="s">
        <v>25</v>
      </c>
      <c r="K1210" s="3">
        <v>1696</v>
      </c>
      <c r="L1210" s="3">
        <v>2</v>
      </c>
      <c r="M1210" s="9" t="str">
        <f>VLOOKUP(L1210,Mapping!$A$2:$B$5,2,0)</f>
        <v>Dissatisfied</v>
      </c>
      <c r="N1210" s="9" t="s">
        <v>20</v>
      </c>
      <c r="O1210" s="3">
        <v>2</v>
      </c>
      <c r="P1210" s="9" t="str">
        <f>VLOOKUP(O1210,Mapping!$A$9:$B$12,2,0)</f>
        <v>Medium</v>
      </c>
      <c r="Q1210" s="3">
        <v>2</v>
      </c>
      <c r="R1210" s="9" t="str">
        <f>VLOOKUP(Q1210,Mapping!$A$16:$B$20,2,0)</f>
        <v>Junior</v>
      </c>
      <c r="S1210" s="9" t="s">
        <v>24</v>
      </c>
      <c r="T1210" s="3">
        <v>4</v>
      </c>
      <c r="U1210" s="9" t="str">
        <f>VLOOKUP(T1210,Mapping!$E$9:$F$12,2,0)</f>
        <v>Satisfied</v>
      </c>
      <c r="V1210" s="9" t="s">
        <v>22</v>
      </c>
      <c r="W1210" s="5">
        <v>3986</v>
      </c>
      <c r="X1210" s="3">
        <v>1</v>
      </c>
      <c r="Y1210" s="9" t="s">
        <v>17</v>
      </c>
      <c r="Z1210" s="4">
        <v>14</v>
      </c>
      <c r="AA1210" s="24">
        <f>HR_Analytics[[#This Row],[Salary Hike]]/100</f>
        <v>0.14000000000000001</v>
      </c>
      <c r="AB1210" s="3">
        <v>3</v>
      </c>
      <c r="AC1210" s="9" t="str">
        <f>VLOOKUP(AB1210,Mapping!$E$2:$F$3,2,0)</f>
        <v>Excellent</v>
      </c>
      <c r="AD1210" s="3">
        <v>3</v>
      </c>
      <c r="AE1210" s="9" t="str">
        <f>VLOOKUP(AD1210,Mapping!$E$16:$F$19,2,0)</f>
        <v>Neutral</v>
      </c>
      <c r="AF1210" s="3">
        <v>1</v>
      </c>
      <c r="AG1210" s="3">
        <v>15</v>
      </c>
      <c r="AH1210" s="3" t="str" cm="1">
        <f t="array" ref="AH1210">_xlfn.IFS(HR_Analytics[[#This Row],[Total Working Years]]&lt;=2,"0-2",HR_Analytics[[#This Row],[Total Working Years]]&lt;=5,"2-5",HR_Analytics[[#This Row],[Total Working Years]]&lt;=10,"5-10",HR_Analytics[[#This Row],[Total Working Years]]&lt;=20,"10-20",HR_Analytics[[#This Row],[Total Working Years]]&lt;=40,"20-40")</f>
        <v>10-20</v>
      </c>
      <c r="AI1210" s="3">
        <v>3</v>
      </c>
      <c r="AJ1210" s="3">
        <v>4</v>
      </c>
      <c r="AK1210" s="9" t="str">
        <f>VLOOKUP(AJ1210,Mapping!$J$10:$K$13,2,0)</f>
        <v>Best</v>
      </c>
      <c r="AL1210" s="3">
        <v>15</v>
      </c>
      <c r="AM1210" s="3" t="str" cm="1">
        <f t="array" ref="AM1210">_xlfn.IFS(HR_Analytics[[#This Row],[Years At Company]]&lt;=2,"0-2",HR_Analytics[[#This Row],[Years At Company]]&lt;=5,"2-5",HR_Analytics[[#This Row],[Years At Company]]&lt;=10,"5-10",HR_Analytics[[#This Row],[Years At Company]]&lt;=20,"10-20",HR_Analytics[[#This Row],[Years At Company]]&lt;=40,"20-40")</f>
        <v>10-20</v>
      </c>
      <c r="AN1210" s="3">
        <v>10</v>
      </c>
      <c r="AO1210" s="3" t="str" cm="1">
        <f t="array" ref="AO1210">_xlfn.IFS(HR_Analytics[[#This Row],[Years In Current Role]]&lt;=2,"0-2",HR_Analytics[[#This Row],[Years In Current Role]]&lt;=5,"2-5",HR_Analytics[[#This Row],[Years In Current Role]]&lt;=10,"5-10",HR_Analytics[[#This Row],[Years In Current Role]]&lt;=15,"10-15",HR_Analytics[[#This Row],[Years In Current Role]]&gt;15,"Above 15")</f>
        <v>5-10</v>
      </c>
      <c r="AP1210" s="3">
        <v>4</v>
      </c>
      <c r="AQ1210" s="14" t="str" cm="1">
        <f t="array" ref="AQ1210">_xlfn.IFS(HR_Analytics[[#This Row],[Years Since Last Promotion]]&lt;=2,"0-2",HR_Analytics[[#This Row],[Years Since Last Promotion]]&lt;=5,"2-5",HR_Analytics[[#This Row],[Years Since Last Promotion]]&lt;=10,"5-10",HR_Analytics[[#This Row],[Years Since Last Promotion]]&lt;=15,"10-15")</f>
        <v>2-5</v>
      </c>
      <c r="AR1210" s="14">
        <v>13</v>
      </c>
      <c r="AS1210" s="3" t="str" cm="1">
        <f t="array" ref="AS12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211" spans="1:45" x14ac:dyDescent="0.25">
      <c r="A1211" s="12">
        <v>60</v>
      </c>
      <c r="B1211" s="12" t="str" cm="1">
        <f t="array" ref="B1211">_xlfn.IFS(HR_Analytics[[#This Row],[Age]]&lt;=30,"Below 30",HR_Analytics[[#This Row],[Age]]&lt;=40,"30-40",HR_Analytics[[#This Row],[Age]]&lt;=60,"40-60")</f>
        <v>40-60</v>
      </c>
      <c r="C1211" s="9" t="s">
        <v>17</v>
      </c>
      <c r="D1211" s="9" t="s">
        <v>11</v>
      </c>
      <c r="E1211" s="9" t="s">
        <v>19</v>
      </c>
      <c r="F1211" s="3">
        <v>1</v>
      </c>
      <c r="G1211" s="3" t="str" cm="1">
        <f t="array" ref="G1211">_xlfn.IFS(HR_Analytics[[#This Row],[Distance From Home]]&lt;=5,"1-5",HR_Analytics[[#This Row],[Distance From Home]]&lt;=10,"5-10",HR_Analytics[[#This Row],[Distance From Home]]&lt;=15,"10-15",HR_Analytics[[#This Row],[Distance From Home]]&lt;=20,"15-20",HR_Analytics[[#This Row],[Distance From Home]]&gt;20,"Above 20")</f>
        <v>1-5</v>
      </c>
      <c r="H1211" s="3">
        <v>4</v>
      </c>
      <c r="I1211" s="9" t="str">
        <f>VLOOKUP(H1211,Mapping!$J$2:$K$6,2,0)</f>
        <v>Masters</v>
      </c>
      <c r="J1211" s="9" t="s">
        <v>25</v>
      </c>
      <c r="K1211" s="3">
        <v>1697</v>
      </c>
      <c r="L1211" s="3">
        <v>3</v>
      </c>
      <c r="M1211" s="9" t="str">
        <f>VLOOKUP(L1211,Mapping!$A$2:$B$5,2,0)</f>
        <v>Neutral</v>
      </c>
      <c r="N1211" s="9" t="s">
        <v>20</v>
      </c>
      <c r="O1211" s="3">
        <v>1</v>
      </c>
      <c r="P1211" s="9" t="str">
        <f>VLOOKUP(O1211,Mapping!$A$9:$B$12,2,0)</f>
        <v>Low</v>
      </c>
      <c r="Q1211" s="3">
        <v>3</v>
      </c>
      <c r="R1211" s="9" t="str">
        <f>VLOOKUP(Q1211,Mapping!$A$16:$B$20,2,0)</f>
        <v>Mid Level</v>
      </c>
      <c r="S1211" s="9" t="s">
        <v>28</v>
      </c>
      <c r="T1211" s="3">
        <v>4</v>
      </c>
      <c r="U1211" s="9" t="str">
        <f>VLOOKUP(T1211,Mapping!$E$9:$F$12,2,0)</f>
        <v>Satisfied</v>
      </c>
      <c r="V1211" s="9" t="s">
        <v>26</v>
      </c>
      <c r="W1211" s="5">
        <v>10883</v>
      </c>
      <c r="X1211" s="3">
        <v>3</v>
      </c>
      <c r="Y1211" s="9" t="s">
        <v>17</v>
      </c>
      <c r="Z1211" s="4">
        <v>20</v>
      </c>
      <c r="AA1211" s="24">
        <f>HR_Analytics[[#This Row],[Salary Hike]]/100</f>
        <v>0.2</v>
      </c>
      <c r="AB1211" s="3">
        <v>4</v>
      </c>
      <c r="AC1211" s="9" t="str">
        <f>VLOOKUP(AB1211,Mapping!$E$2:$F$3,2,0)</f>
        <v>Outstanding</v>
      </c>
      <c r="AD1211" s="3">
        <v>3</v>
      </c>
      <c r="AE1211" s="9" t="str">
        <f>VLOOKUP(AD1211,Mapping!$E$16:$F$19,2,0)</f>
        <v>Neutral</v>
      </c>
      <c r="AF1211" s="3">
        <v>1</v>
      </c>
      <c r="AG1211" s="3">
        <v>19</v>
      </c>
      <c r="AH1211" s="3" t="str" cm="1">
        <f t="array" ref="AH1211">_xlfn.IFS(HR_Analytics[[#This Row],[Total Working Years]]&lt;=2,"0-2",HR_Analytics[[#This Row],[Total Working Years]]&lt;=5,"2-5",HR_Analytics[[#This Row],[Total Working Years]]&lt;=10,"5-10",HR_Analytics[[#This Row],[Total Working Years]]&lt;=20,"10-20",HR_Analytics[[#This Row],[Total Working Years]]&lt;=40,"20-40")</f>
        <v>10-20</v>
      </c>
      <c r="AI1211" s="3">
        <v>2</v>
      </c>
      <c r="AJ1211" s="3">
        <v>4</v>
      </c>
      <c r="AK1211" s="9" t="str">
        <f>VLOOKUP(AJ1211,Mapping!$J$10:$K$13,2,0)</f>
        <v>Best</v>
      </c>
      <c r="AL1211" s="3">
        <v>1</v>
      </c>
      <c r="AM1211" s="3" t="str" cm="1">
        <f t="array" ref="AM1211">_xlfn.IFS(HR_Analytics[[#This Row],[Years At Company]]&lt;=2,"0-2",HR_Analytics[[#This Row],[Years At Company]]&lt;=5,"2-5",HR_Analytics[[#This Row],[Years At Company]]&lt;=10,"5-10",HR_Analytics[[#This Row],[Years At Company]]&lt;=20,"10-20",HR_Analytics[[#This Row],[Years At Company]]&lt;=40,"20-40")</f>
        <v>0-2</v>
      </c>
      <c r="AN1211" s="3">
        <v>0</v>
      </c>
      <c r="AO1211" s="3" t="str" cm="1">
        <f t="array" ref="AO1211">_xlfn.IFS(HR_Analytics[[#This Row],[Years In Current Role]]&lt;=2,"0-2",HR_Analytics[[#This Row],[Years In Current Role]]&lt;=5,"2-5",HR_Analytics[[#This Row],[Years In Current Role]]&lt;=10,"5-10",HR_Analytics[[#This Row],[Years In Current Role]]&lt;=15,"10-15",HR_Analytics[[#This Row],[Years In Current Role]]&gt;15,"Above 15")</f>
        <v>0-2</v>
      </c>
      <c r="AP1211" s="3">
        <v>0</v>
      </c>
      <c r="AQ1211" s="14" t="str" cm="1">
        <f t="array" ref="AQ1211">_xlfn.IFS(HR_Analytics[[#This Row],[Years Since Last Promotion]]&lt;=2,"0-2",HR_Analytics[[#This Row],[Years Since Last Promotion]]&lt;=5,"2-5",HR_Analytics[[#This Row],[Years Since Last Promotion]]&lt;=10,"5-10",HR_Analytics[[#This Row],[Years Since Last Promotion]]&lt;=15,"10-15")</f>
        <v>0-2</v>
      </c>
      <c r="AR1211" s="14">
        <v>0</v>
      </c>
      <c r="AS1211" s="3" t="str" cm="1">
        <f t="array" ref="AS12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12" spans="1:45" x14ac:dyDescent="0.25">
      <c r="A1212" s="12">
        <v>33</v>
      </c>
      <c r="B1212" s="12" t="str" cm="1">
        <f t="array" ref="B1212">_xlfn.IFS(HR_Analytics[[#This Row],[Age]]&lt;=30,"Below 30",HR_Analytics[[#This Row],[Age]]&lt;=40,"30-40",HR_Analytics[[#This Row],[Age]]&lt;=60,"40-60")</f>
        <v>30-40</v>
      </c>
      <c r="C1212" s="9" t="s">
        <v>17</v>
      </c>
      <c r="D1212" s="9" t="s">
        <v>11</v>
      </c>
      <c r="E1212" s="9" t="s">
        <v>19</v>
      </c>
      <c r="F1212" s="3">
        <v>21</v>
      </c>
      <c r="G1212" s="3" t="str" cm="1">
        <f t="array" ref="G1212">_xlfn.IFS(HR_Analytics[[#This Row],[Distance From Home]]&lt;=5,"1-5",HR_Analytics[[#This Row],[Distance From Home]]&lt;=10,"5-10",HR_Analytics[[#This Row],[Distance From Home]]&lt;=15,"10-15",HR_Analytics[[#This Row],[Distance From Home]]&lt;=20,"15-20",HR_Analytics[[#This Row],[Distance From Home]]&gt;20,"Above 20")</f>
        <v>Above 20</v>
      </c>
      <c r="H1212" s="3">
        <v>3</v>
      </c>
      <c r="I1212" s="9" t="str">
        <f>VLOOKUP(H1212,Mapping!$J$2:$K$6,2,0)</f>
        <v>Bachelors</v>
      </c>
      <c r="J1212" s="9" t="s">
        <v>25</v>
      </c>
      <c r="K1212" s="3">
        <v>1698</v>
      </c>
      <c r="L1212" s="3">
        <v>2</v>
      </c>
      <c r="M1212" s="9" t="str">
        <f>VLOOKUP(L1212,Mapping!$A$2:$B$5,2,0)</f>
        <v>Dissatisfied</v>
      </c>
      <c r="N1212" s="9" t="s">
        <v>20</v>
      </c>
      <c r="O1212" s="3">
        <v>4</v>
      </c>
      <c r="P1212" s="9" t="str">
        <f>VLOOKUP(O1212,Mapping!$A$9:$B$12,2,0)</f>
        <v>Very High</v>
      </c>
      <c r="Q1212" s="3">
        <v>1</v>
      </c>
      <c r="R1212" s="9" t="str">
        <f>VLOOKUP(Q1212,Mapping!$A$16:$B$20,2,0)</f>
        <v>Entry Level</v>
      </c>
      <c r="S1212" s="9" t="s">
        <v>24</v>
      </c>
      <c r="T1212" s="3">
        <v>2</v>
      </c>
      <c r="U1212" s="9" t="str">
        <f>VLOOKUP(T1212,Mapping!$E$9:$F$12,2,0)</f>
        <v>Dissatisfied</v>
      </c>
      <c r="V1212" s="9" t="s">
        <v>22</v>
      </c>
      <c r="W1212" s="5">
        <v>2028</v>
      </c>
      <c r="X1212" s="3">
        <v>1</v>
      </c>
      <c r="Y1212" s="9" t="s">
        <v>17</v>
      </c>
      <c r="Z1212" s="4">
        <v>18</v>
      </c>
      <c r="AA1212" s="24">
        <f>HR_Analytics[[#This Row],[Salary Hike]]/100</f>
        <v>0.18</v>
      </c>
      <c r="AB1212" s="3">
        <v>3</v>
      </c>
      <c r="AC1212" s="9" t="str">
        <f>VLOOKUP(AB1212,Mapping!$E$2:$F$3,2,0)</f>
        <v>Excellent</v>
      </c>
      <c r="AD1212" s="3">
        <v>4</v>
      </c>
      <c r="AE1212" s="9" t="str">
        <f>VLOOKUP(AD1212,Mapping!$E$16:$F$19,2,0)</f>
        <v>Satisfied</v>
      </c>
      <c r="AF1212" s="3">
        <v>3</v>
      </c>
      <c r="AG1212" s="3">
        <v>14</v>
      </c>
      <c r="AH1212" s="3" t="str" cm="1">
        <f t="array" ref="AH1212">_xlfn.IFS(HR_Analytics[[#This Row],[Total Working Years]]&lt;=2,"0-2",HR_Analytics[[#This Row],[Total Working Years]]&lt;=5,"2-5",HR_Analytics[[#This Row],[Total Working Years]]&lt;=10,"5-10",HR_Analytics[[#This Row],[Total Working Years]]&lt;=20,"10-20",HR_Analytics[[#This Row],[Total Working Years]]&lt;=40,"20-40")</f>
        <v>10-20</v>
      </c>
      <c r="AI1212" s="3">
        <v>6</v>
      </c>
      <c r="AJ1212" s="3">
        <v>3</v>
      </c>
      <c r="AK1212" s="9" t="str">
        <f>VLOOKUP(AJ1212,Mapping!$J$10:$K$13,2,0)</f>
        <v>Better</v>
      </c>
      <c r="AL1212" s="3">
        <v>14</v>
      </c>
      <c r="AM1212" s="3" t="str" cm="1">
        <f t="array" ref="AM1212">_xlfn.IFS(HR_Analytics[[#This Row],[Years At Company]]&lt;=2,"0-2",HR_Analytics[[#This Row],[Years At Company]]&lt;=5,"2-5",HR_Analytics[[#This Row],[Years At Company]]&lt;=10,"5-10",HR_Analytics[[#This Row],[Years At Company]]&lt;=20,"10-20",HR_Analytics[[#This Row],[Years At Company]]&lt;=40,"20-40")</f>
        <v>10-20</v>
      </c>
      <c r="AN1212" s="3">
        <v>11</v>
      </c>
      <c r="AO1212" s="3" t="str" cm="1">
        <f t="array" ref="AO1212">_xlfn.IFS(HR_Analytics[[#This Row],[Years In Current Role]]&lt;=2,"0-2",HR_Analytics[[#This Row],[Years In Current Role]]&lt;=5,"2-5",HR_Analytics[[#This Row],[Years In Current Role]]&lt;=10,"5-10",HR_Analytics[[#This Row],[Years In Current Role]]&lt;=15,"10-15",HR_Analytics[[#This Row],[Years In Current Role]]&gt;15,"Above 15")</f>
        <v>10-15</v>
      </c>
      <c r="AP1212" s="3">
        <v>2</v>
      </c>
      <c r="AQ1212" s="14" t="str" cm="1">
        <f t="array" ref="AQ1212">_xlfn.IFS(HR_Analytics[[#This Row],[Years Since Last Promotion]]&lt;=2,"0-2",HR_Analytics[[#This Row],[Years Since Last Promotion]]&lt;=5,"2-5",HR_Analytics[[#This Row],[Years Since Last Promotion]]&lt;=10,"5-10",HR_Analytics[[#This Row],[Years Since Last Promotion]]&lt;=15,"10-15")</f>
        <v>0-2</v>
      </c>
      <c r="AR1212" s="14">
        <v>13</v>
      </c>
      <c r="AS1212" s="3" t="str" cm="1">
        <f t="array" ref="AS12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213" spans="1:45" x14ac:dyDescent="0.25">
      <c r="A1213" s="12">
        <v>37</v>
      </c>
      <c r="B1213" s="12" t="str" cm="1">
        <f t="array" ref="B1213">_xlfn.IFS(HR_Analytics[[#This Row],[Age]]&lt;=30,"Below 30",HR_Analytics[[#This Row],[Age]]&lt;=40,"30-40",HR_Analytics[[#This Row],[Age]]&lt;=60,"40-60")</f>
        <v>30-40</v>
      </c>
      <c r="C1213" s="9" t="s">
        <v>17</v>
      </c>
      <c r="D1213" s="9" t="s">
        <v>18</v>
      </c>
      <c r="E1213" s="9" t="s">
        <v>12</v>
      </c>
      <c r="F1213" s="3">
        <v>1</v>
      </c>
      <c r="G1213" s="3" t="str" cm="1">
        <f t="array" ref="G1213">_xlfn.IFS(HR_Analytics[[#This Row],[Distance From Home]]&lt;=5,"1-5",HR_Analytics[[#This Row],[Distance From Home]]&lt;=10,"5-10",HR_Analytics[[#This Row],[Distance From Home]]&lt;=15,"10-15",HR_Analytics[[#This Row],[Distance From Home]]&lt;=20,"15-20",HR_Analytics[[#This Row],[Distance From Home]]&gt;20,"Above 20")</f>
        <v>1-5</v>
      </c>
      <c r="H1213" s="3">
        <v>4</v>
      </c>
      <c r="I1213" s="9" t="str">
        <f>VLOOKUP(H1213,Mapping!$J$2:$K$6,2,0)</f>
        <v>Masters</v>
      </c>
      <c r="J1213" s="9" t="s">
        <v>25</v>
      </c>
      <c r="K1213" s="3">
        <v>1700</v>
      </c>
      <c r="L1213" s="3">
        <v>3</v>
      </c>
      <c r="M1213" s="9" t="str">
        <f>VLOOKUP(L1213,Mapping!$A$2:$B$5,2,0)</f>
        <v>Neutral</v>
      </c>
      <c r="N1213" s="9" t="s">
        <v>20</v>
      </c>
      <c r="O1213" s="3">
        <v>1</v>
      </c>
      <c r="P1213" s="9" t="str">
        <f>VLOOKUP(O1213,Mapping!$A$9:$B$12,2,0)</f>
        <v>Low</v>
      </c>
      <c r="Q1213" s="3">
        <v>2</v>
      </c>
      <c r="R1213" s="9" t="str">
        <f>VLOOKUP(Q1213,Mapping!$A$16:$B$20,2,0)</f>
        <v>Junior</v>
      </c>
      <c r="S1213" s="9" t="s">
        <v>15</v>
      </c>
      <c r="T1213" s="3">
        <v>4</v>
      </c>
      <c r="U1213" s="9" t="str">
        <f>VLOOKUP(T1213,Mapping!$E$9:$F$12,2,0)</f>
        <v>Satisfied</v>
      </c>
      <c r="V1213" s="9" t="s">
        <v>26</v>
      </c>
      <c r="W1213" s="5">
        <v>9525</v>
      </c>
      <c r="X1213" s="3">
        <v>1</v>
      </c>
      <c r="Y1213" s="9" t="s">
        <v>17</v>
      </c>
      <c r="Z1213" s="4">
        <v>14</v>
      </c>
      <c r="AA1213" s="24">
        <f>HR_Analytics[[#This Row],[Salary Hike]]/100</f>
        <v>0.14000000000000001</v>
      </c>
      <c r="AB1213" s="3">
        <v>3</v>
      </c>
      <c r="AC1213" s="9" t="str">
        <f>VLOOKUP(AB1213,Mapping!$E$2:$F$3,2,0)</f>
        <v>Excellent</v>
      </c>
      <c r="AD1213" s="3">
        <v>3</v>
      </c>
      <c r="AE1213" s="9" t="str">
        <f>VLOOKUP(AD1213,Mapping!$E$16:$F$19,2,0)</f>
        <v>Neutral</v>
      </c>
      <c r="AF1213" s="3">
        <v>2</v>
      </c>
      <c r="AG1213" s="3">
        <v>6</v>
      </c>
      <c r="AH1213" s="3" t="str" cm="1">
        <f t="array" ref="AH1213">_xlfn.IFS(HR_Analytics[[#This Row],[Total Working Years]]&lt;=2,"0-2",HR_Analytics[[#This Row],[Total Working Years]]&lt;=5,"2-5",HR_Analytics[[#This Row],[Total Working Years]]&lt;=10,"5-10",HR_Analytics[[#This Row],[Total Working Years]]&lt;=20,"10-20",HR_Analytics[[#This Row],[Total Working Years]]&lt;=40,"20-40")</f>
        <v>5-10</v>
      </c>
      <c r="AI1213" s="3">
        <v>2</v>
      </c>
      <c r="AJ1213" s="3">
        <v>2</v>
      </c>
      <c r="AK1213" s="9" t="str">
        <f>VLOOKUP(AJ1213,Mapping!$J$10:$K$13,2,0)</f>
        <v>Good</v>
      </c>
      <c r="AL1213" s="3">
        <v>6</v>
      </c>
      <c r="AM1213" s="3" t="str" cm="1">
        <f t="array" ref="AM1213">_xlfn.IFS(HR_Analytics[[#This Row],[Years At Company]]&lt;=2,"0-2",HR_Analytics[[#This Row],[Years At Company]]&lt;=5,"2-5",HR_Analytics[[#This Row],[Years At Company]]&lt;=10,"5-10",HR_Analytics[[#This Row],[Years At Company]]&lt;=20,"10-20",HR_Analytics[[#This Row],[Years At Company]]&lt;=40,"20-40")</f>
        <v>5-10</v>
      </c>
      <c r="AN1213" s="3">
        <v>3</v>
      </c>
      <c r="AO1213" s="3" t="str" cm="1">
        <f t="array" ref="AO1213">_xlfn.IFS(HR_Analytics[[#This Row],[Years In Current Role]]&lt;=2,"0-2",HR_Analytics[[#This Row],[Years In Current Role]]&lt;=5,"2-5",HR_Analytics[[#This Row],[Years In Current Role]]&lt;=10,"5-10",HR_Analytics[[#This Row],[Years In Current Role]]&lt;=15,"10-15",HR_Analytics[[#This Row],[Years In Current Role]]&gt;15,"Above 15")</f>
        <v>2-5</v>
      </c>
      <c r="AP1213" s="3">
        <v>1</v>
      </c>
      <c r="AQ1213" s="14" t="str" cm="1">
        <f t="array" ref="AQ1213">_xlfn.IFS(HR_Analytics[[#This Row],[Years Since Last Promotion]]&lt;=2,"0-2",HR_Analytics[[#This Row],[Years Since Last Promotion]]&lt;=5,"2-5",HR_Analytics[[#This Row],[Years Since Last Promotion]]&lt;=10,"5-10",HR_Analytics[[#This Row],[Years Since Last Promotion]]&lt;=15,"10-15")</f>
        <v>0-2</v>
      </c>
      <c r="AR1213" s="14">
        <v>3</v>
      </c>
      <c r="AS1213" s="3" t="str" cm="1">
        <f t="array" ref="AS12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14" spans="1:45" x14ac:dyDescent="0.25">
      <c r="A1214" s="12">
        <v>34</v>
      </c>
      <c r="B1214" s="12" t="str" cm="1">
        <f t="array" ref="B1214">_xlfn.IFS(HR_Analytics[[#This Row],[Age]]&lt;=30,"Below 30",HR_Analytics[[#This Row],[Age]]&lt;=40,"30-40",HR_Analytics[[#This Row],[Age]]&lt;=60,"40-60")</f>
        <v>30-40</v>
      </c>
      <c r="C1214" s="9" t="s">
        <v>17</v>
      </c>
      <c r="D1214" s="9" t="s">
        <v>11</v>
      </c>
      <c r="E1214" s="9" t="s">
        <v>19</v>
      </c>
      <c r="F1214" s="3">
        <v>19</v>
      </c>
      <c r="G1214" s="3" t="str" cm="1">
        <f t="array" ref="G1214">_xlfn.IFS(HR_Analytics[[#This Row],[Distance From Home]]&lt;=5,"1-5",HR_Analytics[[#This Row],[Distance From Home]]&lt;=10,"5-10",HR_Analytics[[#This Row],[Distance From Home]]&lt;=15,"10-15",HR_Analytics[[#This Row],[Distance From Home]]&lt;=20,"15-20",HR_Analytics[[#This Row],[Distance From Home]]&gt;20,"Above 20")</f>
        <v>15-20</v>
      </c>
      <c r="H1214" s="3">
        <v>3</v>
      </c>
      <c r="I1214" s="9" t="str">
        <f>VLOOKUP(H1214,Mapping!$J$2:$K$6,2,0)</f>
        <v>Bachelors</v>
      </c>
      <c r="J1214" s="9" t="s">
        <v>13</v>
      </c>
      <c r="K1214" s="3">
        <v>1701</v>
      </c>
      <c r="L1214" s="3">
        <v>2</v>
      </c>
      <c r="M1214" s="9" t="str">
        <f>VLOOKUP(L1214,Mapping!$A$2:$B$5,2,0)</f>
        <v>Dissatisfied</v>
      </c>
      <c r="N1214" s="9" t="s">
        <v>14</v>
      </c>
      <c r="O1214" s="3">
        <v>2</v>
      </c>
      <c r="P1214" s="9" t="str">
        <f>VLOOKUP(O1214,Mapping!$A$9:$B$12,2,0)</f>
        <v>Medium</v>
      </c>
      <c r="Q1214" s="3">
        <v>1</v>
      </c>
      <c r="R1214" s="9" t="str">
        <f>VLOOKUP(Q1214,Mapping!$A$16:$B$20,2,0)</f>
        <v>Entry Level</v>
      </c>
      <c r="S1214" s="9" t="s">
        <v>21</v>
      </c>
      <c r="T1214" s="3">
        <v>4</v>
      </c>
      <c r="U1214" s="9" t="str">
        <f>VLOOKUP(T1214,Mapping!$E$9:$F$12,2,0)</f>
        <v>Satisfied</v>
      </c>
      <c r="V1214" s="9" t="s">
        <v>22</v>
      </c>
      <c r="W1214" s="5">
        <v>2929</v>
      </c>
      <c r="X1214" s="3">
        <v>1</v>
      </c>
      <c r="Y1214" s="9" t="s">
        <v>17</v>
      </c>
      <c r="Z1214" s="4">
        <v>12</v>
      </c>
      <c r="AA1214" s="24">
        <f>HR_Analytics[[#This Row],[Salary Hike]]/100</f>
        <v>0.12</v>
      </c>
      <c r="AB1214" s="3">
        <v>3</v>
      </c>
      <c r="AC1214" s="9" t="str">
        <f>VLOOKUP(AB1214,Mapping!$E$2:$F$3,2,0)</f>
        <v>Excellent</v>
      </c>
      <c r="AD1214" s="3">
        <v>2</v>
      </c>
      <c r="AE1214" s="9" t="str">
        <f>VLOOKUP(AD1214,Mapping!$E$16:$F$19,2,0)</f>
        <v>Dissatisfied</v>
      </c>
      <c r="AF1214" s="3">
        <v>0</v>
      </c>
      <c r="AG1214" s="3">
        <v>10</v>
      </c>
      <c r="AH1214" s="3" t="str" cm="1">
        <f t="array" ref="AH1214">_xlfn.IFS(HR_Analytics[[#This Row],[Total Working Years]]&lt;=2,"0-2",HR_Analytics[[#This Row],[Total Working Years]]&lt;=5,"2-5",HR_Analytics[[#This Row],[Total Working Years]]&lt;=10,"5-10",HR_Analytics[[#This Row],[Total Working Years]]&lt;=20,"10-20",HR_Analytics[[#This Row],[Total Working Years]]&lt;=40,"20-40")</f>
        <v>5-10</v>
      </c>
      <c r="AI1214" s="3">
        <v>3</v>
      </c>
      <c r="AJ1214" s="3">
        <v>3</v>
      </c>
      <c r="AK1214" s="9" t="str">
        <f>VLOOKUP(AJ1214,Mapping!$J$10:$K$13,2,0)</f>
        <v>Better</v>
      </c>
      <c r="AL1214" s="3">
        <v>10</v>
      </c>
      <c r="AM1214" s="3" t="str" cm="1">
        <f t="array" ref="AM1214">_xlfn.IFS(HR_Analytics[[#This Row],[Years At Company]]&lt;=2,"0-2",HR_Analytics[[#This Row],[Years At Company]]&lt;=5,"2-5",HR_Analytics[[#This Row],[Years At Company]]&lt;=10,"5-10",HR_Analytics[[#This Row],[Years At Company]]&lt;=20,"10-20",HR_Analytics[[#This Row],[Years At Company]]&lt;=40,"20-40")</f>
        <v>5-10</v>
      </c>
      <c r="AN1214" s="3">
        <v>9</v>
      </c>
      <c r="AO1214" s="3" t="str" cm="1">
        <f t="array" ref="AO1214">_xlfn.IFS(HR_Analytics[[#This Row],[Years In Current Role]]&lt;=2,"0-2",HR_Analytics[[#This Row],[Years In Current Role]]&lt;=5,"2-5",HR_Analytics[[#This Row],[Years In Current Role]]&lt;=10,"5-10",HR_Analytics[[#This Row],[Years In Current Role]]&lt;=15,"10-15",HR_Analytics[[#This Row],[Years In Current Role]]&gt;15,"Above 15")</f>
        <v>5-10</v>
      </c>
      <c r="AP1214" s="3">
        <v>8</v>
      </c>
      <c r="AQ1214" s="14" t="str" cm="1">
        <f t="array" ref="AQ1214">_xlfn.IFS(HR_Analytics[[#This Row],[Years Since Last Promotion]]&lt;=2,"0-2",HR_Analytics[[#This Row],[Years Since Last Promotion]]&lt;=5,"2-5",HR_Analytics[[#This Row],[Years Since Last Promotion]]&lt;=10,"5-10",HR_Analytics[[#This Row],[Years Since Last Promotion]]&lt;=15,"10-15")</f>
        <v>5-10</v>
      </c>
      <c r="AR1214" s="14">
        <v>7</v>
      </c>
      <c r="AS1214" s="3" t="str" cm="1">
        <f t="array" ref="AS12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15" spans="1:45" x14ac:dyDescent="0.25">
      <c r="A1215" s="12">
        <v>23</v>
      </c>
      <c r="B1215" s="12" t="str" cm="1">
        <f t="array" ref="B1215">_xlfn.IFS(HR_Analytics[[#This Row],[Age]]&lt;=30,"Below 30",HR_Analytics[[#This Row],[Age]]&lt;=40,"30-40",HR_Analytics[[#This Row],[Age]]&lt;=60,"40-60")</f>
        <v>Below 30</v>
      </c>
      <c r="C1215" s="9" t="s">
        <v>10</v>
      </c>
      <c r="D1215" s="9" t="s">
        <v>11</v>
      </c>
      <c r="E1215" s="9" t="s">
        <v>12</v>
      </c>
      <c r="F1215" s="3">
        <v>7</v>
      </c>
      <c r="G1215" s="3" t="str" cm="1">
        <f t="array" ref="G1215">_xlfn.IFS(HR_Analytics[[#This Row],[Distance From Home]]&lt;=5,"1-5",HR_Analytics[[#This Row],[Distance From Home]]&lt;=10,"5-10",HR_Analytics[[#This Row],[Distance From Home]]&lt;=15,"10-15",HR_Analytics[[#This Row],[Distance From Home]]&lt;=20,"15-20",HR_Analytics[[#This Row],[Distance From Home]]&gt;20,"Above 20")</f>
        <v>5-10</v>
      </c>
      <c r="H1215" s="3">
        <v>3</v>
      </c>
      <c r="I1215" s="9" t="str">
        <f>VLOOKUP(H1215,Mapping!$J$2:$K$6,2,0)</f>
        <v>Bachelors</v>
      </c>
      <c r="J1215" s="9" t="s">
        <v>13</v>
      </c>
      <c r="K1215" s="3">
        <v>1702</v>
      </c>
      <c r="L1215" s="3">
        <v>3</v>
      </c>
      <c r="M1215" s="9" t="str">
        <f>VLOOKUP(L1215,Mapping!$A$2:$B$5,2,0)</f>
        <v>Neutral</v>
      </c>
      <c r="N1215" s="9" t="s">
        <v>20</v>
      </c>
      <c r="O1215" s="3">
        <v>3</v>
      </c>
      <c r="P1215" s="9" t="str">
        <f>VLOOKUP(O1215,Mapping!$A$9:$B$12,2,0)</f>
        <v>High</v>
      </c>
      <c r="Q1215" s="3">
        <v>1</v>
      </c>
      <c r="R1215" s="9" t="str">
        <f>VLOOKUP(Q1215,Mapping!$A$16:$B$20,2,0)</f>
        <v>Entry Level</v>
      </c>
      <c r="S1215" s="9" t="s">
        <v>31</v>
      </c>
      <c r="T1215" s="3">
        <v>4</v>
      </c>
      <c r="U1215" s="9" t="str">
        <f>VLOOKUP(T1215,Mapping!$E$9:$F$12,2,0)</f>
        <v>Satisfied</v>
      </c>
      <c r="V1215" s="9" t="s">
        <v>26</v>
      </c>
      <c r="W1215" s="5">
        <v>2275</v>
      </c>
      <c r="X1215" s="3">
        <v>1</v>
      </c>
      <c r="Y1215" s="9" t="s">
        <v>10</v>
      </c>
      <c r="Z1215" s="4">
        <v>21</v>
      </c>
      <c r="AA1215" s="24">
        <f>HR_Analytics[[#This Row],[Salary Hike]]/100</f>
        <v>0.21</v>
      </c>
      <c r="AB1215" s="3">
        <v>4</v>
      </c>
      <c r="AC1215" s="9" t="str">
        <f>VLOOKUP(AB1215,Mapping!$E$2:$F$3,2,0)</f>
        <v>Outstanding</v>
      </c>
      <c r="AD1215" s="3">
        <v>2</v>
      </c>
      <c r="AE1215" s="9" t="str">
        <f>VLOOKUP(AD1215,Mapping!$E$16:$F$19,2,0)</f>
        <v>Dissatisfied</v>
      </c>
      <c r="AF1215" s="3">
        <v>1</v>
      </c>
      <c r="AG1215" s="3">
        <v>3</v>
      </c>
      <c r="AH1215" s="3" t="str" cm="1">
        <f t="array" ref="AH1215">_xlfn.IFS(HR_Analytics[[#This Row],[Total Working Years]]&lt;=2,"0-2",HR_Analytics[[#This Row],[Total Working Years]]&lt;=5,"2-5",HR_Analytics[[#This Row],[Total Working Years]]&lt;=10,"5-10",HR_Analytics[[#This Row],[Total Working Years]]&lt;=20,"10-20",HR_Analytics[[#This Row],[Total Working Years]]&lt;=40,"20-40")</f>
        <v>2-5</v>
      </c>
      <c r="AI1215" s="3">
        <v>2</v>
      </c>
      <c r="AJ1215" s="3">
        <v>3</v>
      </c>
      <c r="AK1215" s="9" t="str">
        <f>VLOOKUP(AJ1215,Mapping!$J$10:$K$13,2,0)</f>
        <v>Better</v>
      </c>
      <c r="AL1215" s="3">
        <v>3</v>
      </c>
      <c r="AM1215" s="3" t="str" cm="1">
        <f t="array" ref="AM1215">_xlfn.IFS(HR_Analytics[[#This Row],[Years At Company]]&lt;=2,"0-2",HR_Analytics[[#This Row],[Years At Company]]&lt;=5,"2-5",HR_Analytics[[#This Row],[Years At Company]]&lt;=10,"5-10",HR_Analytics[[#This Row],[Years At Company]]&lt;=20,"10-20",HR_Analytics[[#This Row],[Years At Company]]&lt;=40,"20-40")</f>
        <v>2-5</v>
      </c>
      <c r="AN1215" s="3">
        <v>2</v>
      </c>
      <c r="AO1215" s="3" t="str" cm="1">
        <f t="array" ref="AO1215">_xlfn.IFS(HR_Analytics[[#This Row],[Years In Current Role]]&lt;=2,"0-2",HR_Analytics[[#This Row],[Years In Current Role]]&lt;=5,"2-5",HR_Analytics[[#This Row],[Years In Current Role]]&lt;=10,"5-10",HR_Analytics[[#This Row],[Years In Current Role]]&lt;=15,"10-15",HR_Analytics[[#This Row],[Years In Current Role]]&gt;15,"Above 15")</f>
        <v>0-2</v>
      </c>
      <c r="AP1215" s="3">
        <v>0</v>
      </c>
      <c r="AQ1215" s="14" t="str" cm="1">
        <f t="array" ref="AQ1215">_xlfn.IFS(HR_Analytics[[#This Row],[Years Since Last Promotion]]&lt;=2,"0-2",HR_Analytics[[#This Row],[Years Since Last Promotion]]&lt;=5,"2-5",HR_Analytics[[#This Row],[Years Since Last Promotion]]&lt;=10,"5-10",HR_Analytics[[#This Row],[Years Since Last Promotion]]&lt;=15,"10-15")</f>
        <v>0-2</v>
      </c>
      <c r="AR1215" s="14">
        <v>2</v>
      </c>
      <c r="AS1215" s="3" t="str" cm="1">
        <f t="array" ref="AS12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16" spans="1:45" x14ac:dyDescent="0.25">
      <c r="A1216" s="12">
        <v>44</v>
      </c>
      <c r="B1216" s="12" t="str" cm="1">
        <f t="array" ref="B1216">_xlfn.IFS(HR_Analytics[[#This Row],[Age]]&lt;=30,"Below 30",HR_Analytics[[#This Row],[Age]]&lt;=40,"30-40",HR_Analytics[[#This Row],[Age]]&lt;=60,"40-60")</f>
        <v>40-60</v>
      </c>
      <c r="C1216" s="9" t="s">
        <v>17</v>
      </c>
      <c r="D1216" s="9" t="s">
        <v>11</v>
      </c>
      <c r="E1216" s="9" t="s">
        <v>19</v>
      </c>
      <c r="F1216" s="3">
        <v>2</v>
      </c>
      <c r="G1216" s="3" t="str" cm="1">
        <f t="array" ref="G1216">_xlfn.IFS(HR_Analytics[[#This Row],[Distance From Home]]&lt;=5,"1-5",HR_Analytics[[#This Row],[Distance From Home]]&lt;=10,"5-10",HR_Analytics[[#This Row],[Distance From Home]]&lt;=15,"10-15",HR_Analytics[[#This Row],[Distance From Home]]&lt;=20,"15-20",HR_Analytics[[#This Row],[Distance From Home]]&gt;20,"Above 20")</f>
        <v>1-5</v>
      </c>
      <c r="H1216" s="3">
        <v>3</v>
      </c>
      <c r="I1216" s="9" t="str">
        <f>VLOOKUP(H1216,Mapping!$J$2:$K$6,2,0)</f>
        <v>Bachelors</v>
      </c>
      <c r="J1216" s="9" t="s">
        <v>13</v>
      </c>
      <c r="K1216" s="3">
        <v>1703</v>
      </c>
      <c r="L1216" s="3">
        <v>3</v>
      </c>
      <c r="M1216" s="9" t="str">
        <f>VLOOKUP(L1216,Mapping!$A$2:$B$5,2,0)</f>
        <v>Neutral</v>
      </c>
      <c r="N1216" s="9" t="s">
        <v>14</v>
      </c>
      <c r="O1216" s="3">
        <v>4</v>
      </c>
      <c r="P1216" s="9" t="str">
        <f>VLOOKUP(O1216,Mapping!$A$9:$B$12,2,0)</f>
        <v>Very High</v>
      </c>
      <c r="Q1216" s="3">
        <v>3</v>
      </c>
      <c r="R1216" s="9" t="str">
        <f>VLOOKUP(Q1216,Mapping!$A$16:$B$20,2,0)</f>
        <v>Mid Level</v>
      </c>
      <c r="S1216" s="9" t="s">
        <v>28</v>
      </c>
      <c r="T1216" s="3">
        <v>4</v>
      </c>
      <c r="U1216" s="9" t="str">
        <f>VLOOKUP(T1216,Mapping!$E$9:$F$12,2,0)</f>
        <v>Satisfied</v>
      </c>
      <c r="V1216" s="9" t="s">
        <v>22</v>
      </c>
      <c r="W1216" s="5">
        <v>7879</v>
      </c>
      <c r="X1216" s="3">
        <v>1</v>
      </c>
      <c r="Y1216" s="9" t="s">
        <v>10</v>
      </c>
      <c r="Z1216" s="4">
        <v>19</v>
      </c>
      <c r="AA1216" s="24">
        <f>HR_Analytics[[#This Row],[Salary Hike]]/100</f>
        <v>0.19</v>
      </c>
      <c r="AB1216" s="3">
        <v>3</v>
      </c>
      <c r="AC1216" s="9" t="str">
        <f>VLOOKUP(AB1216,Mapping!$E$2:$F$3,2,0)</f>
        <v>Excellent</v>
      </c>
      <c r="AD1216" s="3">
        <v>2</v>
      </c>
      <c r="AE1216" s="9" t="str">
        <f>VLOOKUP(AD1216,Mapping!$E$16:$F$19,2,0)</f>
        <v>Dissatisfied</v>
      </c>
      <c r="AF1216" s="3">
        <v>1</v>
      </c>
      <c r="AG1216" s="3">
        <v>9</v>
      </c>
      <c r="AH1216" s="3" t="str" cm="1">
        <f t="array" ref="AH1216">_xlfn.IFS(HR_Analytics[[#This Row],[Total Working Years]]&lt;=2,"0-2",HR_Analytics[[#This Row],[Total Working Years]]&lt;=5,"2-5",HR_Analytics[[#This Row],[Total Working Years]]&lt;=10,"5-10",HR_Analytics[[#This Row],[Total Working Years]]&lt;=20,"10-20",HR_Analytics[[#This Row],[Total Working Years]]&lt;=40,"20-40")</f>
        <v>5-10</v>
      </c>
      <c r="AI1216" s="3">
        <v>2</v>
      </c>
      <c r="AJ1216" s="3">
        <v>3</v>
      </c>
      <c r="AK1216" s="9" t="str">
        <f>VLOOKUP(AJ1216,Mapping!$J$10:$K$13,2,0)</f>
        <v>Better</v>
      </c>
      <c r="AL1216" s="3">
        <v>8</v>
      </c>
      <c r="AM1216" s="3" t="str" cm="1">
        <f t="array" ref="AM1216">_xlfn.IFS(HR_Analytics[[#This Row],[Years At Company]]&lt;=2,"0-2",HR_Analytics[[#This Row],[Years At Company]]&lt;=5,"2-5",HR_Analytics[[#This Row],[Years At Company]]&lt;=10,"5-10",HR_Analytics[[#This Row],[Years At Company]]&lt;=20,"10-20",HR_Analytics[[#This Row],[Years At Company]]&lt;=40,"20-40")</f>
        <v>5-10</v>
      </c>
      <c r="AN1216" s="3">
        <v>7</v>
      </c>
      <c r="AO1216" s="3" t="str" cm="1">
        <f t="array" ref="AO1216">_xlfn.IFS(HR_Analytics[[#This Row],[Years In Current Role]]&lt;=2,"0-2",HR_Analytics[[#This Row],[Years In Current Role]]&lt;=5,"2-5",HR_Analytics[[#This Row],[Years In Current Role]]&lt;=10,"5-10",HR_Analytics[[#This Row],[Years In Current Role]]&lt;=15,"10-15",HR_Analytics[[#This Row],[Years In Current Role]]&gt;15,"Above 15")</f>
        <v>5-10</v>
      </c>
      <c r="AP1216" s="3">
        <v>6</v>
      </c>
      <c r="AQ1216" s="14" t="str" cm="1">
        <f t="array" ref="AQ1216">_xlfn.IFS(HR_Analytics[[#This Row],[Years Since Last Promotion]]&lt;=2,"0-2",HR_Analytics[[#This Row],[Years Since Last Promotion]]&lt;=5,"2-5",HR_Analytics[[#This Row],[Years Since Last Promotion]]&lt;=10,"5-10",HR_Analytics[[#This Row],[Years Since Last Promotion]]&lt;=15,"10-15")</f>
        <v>5-10</v>
      </c>
      <c r="AR1216" s="14">
        <v>7</v>
      </c>
      <c r="AS1216" s="3" t="str" cm="1">
        <f t="array" ref="AS12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17" spans="1:45" x14ac:dyDescent="0.25">
      <c r="A1217" s="12">
        <v>35</v>
      </c>
      <c r="B1217" s="12" t="str" cm="1">
        <f t="array" ref="B1217">_xlfn.IFS(HR_Analytics[[#This Row],[Age]]&lt;=30,"Below 30",HR_Analytics[[#This Row],[Age]]&lt;=40,"30-40",HR_Analytics[[#This Row],[Age]]&lt;=60,"40-60")</f>
        <v>30-40</v>
      </c>
      <c r="C1217" s="9" t="s">
        <v>17</v>
      </c>
      <c r="D1217" s="9" t="s">
        <v>18</v>
      </c>
      <c r="E1217" s="9" t="s">
        <v>19</v>
      </c>
      <c r="F1217" s="3">
        <v>2</v>
      </c>
      <c r="G1217" s="3" t="str" cm="1">
        <f t="array" ref="G1217">_xlfn.IFS(HR_Analytics[[#This Row],[Distance From Home]]&lt;=5,"1-5",HR_Analytics[[#This Row],[Distance From Home]]&lt;=10,"5-10",HR_Analytics[[#This Row],[Distance From Home]]&lt;=15,"10-15",HR_Analytics[[#This Row],[Distance From Home]]&lt;=20,"15-20",HR_Analytics[[#This Row],[Distance From Home]]&gt;20,"Above 20")</f>
        <v>1-5</v>
      </c>
      <c r="H1217" s="3">
        <v>4</v>
      </c>
      <c r="I1217" s="9" t="str">
        <f>VLOOKUP(H1217,Mapping!$J$2:$K$6,2,0)</f>
        <v>Masters</v>
      </c>
      <c r="J1217" s="9" t="s">
        <v>25</v>
      </c>
      <c r="K1217" s="3">
        <v>1704</v>
      </c>
      <c r="L1217" s="3">
        <v>1</v>
      </c>
      <c r="M1217" s="9" t="str">
        <f>VLOOKUP(L1217,Mapping!$A$2:$B$5,2,0)</f>
        <v>Very Dissatisfied</v>
      </c>
      <c r="N1217" s="9" t="s">
        <v>20</v>
      </c>
      <c r="O1217" s="3">
        <v>2</v>
      </c>
      <c r="P1217" s="9" t="str">
        <f>VLOOKUP(O1217,Mapping!$A$9:$B$12,2,0)</f>
        <v>Medium</v>
      </c>
      <c r="Q1217" s="3">
        <v>1</v>
      </c>
      <c r="R1217" s="9" t="str">
        <f>VLOOKUP(Q1217,Mapping!$A$16:$B$20,2,0)</f>
        <v>Entry Level</v>
      </c>
      <c r="S1217" s="9" t="s">
        <v>21</v>
      </c>
      <c r="T1217" s="3">
        <v>4</v>
      </c>
      <c r="U1217" s="9" t="str">
        <f>VLOOKUP(T1217,Mapping!$E$9:$F$12,2,0)</f>
        <v>Satisfied</v>
      </c>
      <c r="V1217" s="9" t="s">
        <v>16</v>
      </c>
      <c r="W1217" s="5">
        <v>4930</v>
      </c>
      <c r="X1217" s="3">
        <v>0</v>
      </c>
      <c r="Y1217" s="9" t="s">
        <v>10</v>
      </c>
      <c r="Z1217" s="4">
        <v>14</v>
      </c>
      <c r="AA1217" s="24">
        <f>HR_Analytics[[#This Row],[Salary Hike]]/100</f>
        <v>0.14000000000000001</v>
      </c>
      <c r="AB1217" s="3">
        <v>3</v>
      </c>
      <c r="AC1217" s="9" t="str">
        <f>VLOOKUP(AB1217,Mapping!$E$2:$F$3,2,0)</f>
        <v>Excellent</v>
      </c>
      <c r="AD1217" s="3">
        <v>3</v>
      </c>
      <c r="AE1217" s="9" t="str">
        <f>VLOOKUP(AD1217,Mapping!$E$16:$F$19,2,0)</f>
        <v>Neutral</v>
      </c>
      <c r="AF1217" s="3">
        <v>0</v>
      </c>
      <c r="AG1217" s="3">
        <v>6</v>
      </c>
      <c r="AH1217" s="3" t="str" cm="1">
        <f t="array" ref="AH1217">_xlfn.IFS(HR_Analytics[[#This Row],[Total Working Years]]&lt;=2,"0-2",HR_Analytics[[#This Row],[Total Working Years]]&lt;=5,"2-5",HR_Analytics[[#This Row],[Total Working Years]]&lt;=10,"5-10",HR_Analytics[[#This Row],[Total Working Years]]&lt;=20,"10-20",HR_Analytics[[#This Row],[Total Working Years]]&lt;=40,"20-40")</f>
        <v>5-10</v>
      </c>
      <c r="AI1217" s="3">
        <v>2</v>
      </c>
      <c r="AJ1217" s="3">
        <v>4</v>
      </c>
      <c r="AK1217" s="9" t="str">
        <f>VLOOKUP(AJ1217,Mapping!$J$10:$K$13,2,0)</f>
        <v>Best</v>
      </c>
      <c r="AL1217" s="3">
        <v>5</v>
      </c>
      <c r="AM1217" s="3" t="str" cm="1">
        <f t="array" ref="AM1217">_xlfn.IFS(HR_Analytics[[#This Row],[Years At Company]]&lt;=2,"0-2",HR_Analytics[[#This Row],[Years At Company]]&lt;=5,"2-5",HR_Analytics[[#This Row],[Years At Company]]&lt;=10,"5-10",HR_Analytics[[#This Row],[Years At Company]]&lt;=20,"10-20",HR_Analytics[[#This Row],[Years At Company]]&lt;=40,"20-40")</f>
        <v>2-5</v>
      </c>
      <c r="AN1217" s="3">
        <v>4</v>
      </c>
      <c r="AO1217" s="3" t="str" cm="1">
        <f t="array" ref="AO1217">_xlfn.IFS(HR_Analytics[[#This Row],[Years In Current Role]]&lt;=2,"0-2",HR_Analytics[[#This Row],[Years In Current Role]]&lt;=5,"2-5",HR_Analytics[[#This Row],[Years In Current Role]]&lt;=10,"5-10",HR_Analytics[[#This Row],[Years In Current Role]]&lt;=15,"10-15",HR_Analytics[[#This Row],[Years In Current Role]]&gt;15,"Above 15")</f>
        <v>2-5</v>
      </c>
      <c r="AP1217" s="3">
        <v>1</v>
      </c>
      <c r="AQ1217" s="14" t="str" cm="1">
        <f t="array" ref="AQ1217">_xlfn.IFS(HR_Analytics[[#This Row],[Years Since Last Promotion]]&lt;=2,"0-2",HR_Analytics[[#This Row],[Years Since Last Promotion]]&lt;=5,"2-5",HR_Analytics[[#This Row],[Years Since Last Promotion]]&lt;=10,"5-10",HR_Analytics[[#This Row],[Years Since Last Promotion]]&lt;=15,"10-15")</f>
        <v>0-2</v>
      </c>
      <c r="AR1217" s="14">
        <v>4</v>
      </c>
      <c r="AS1217" s="3" t="str" cm="1">
        <f t="array" ref="AS12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18" spans="1:45" x14ac:dyDescent="0.25">
      <c r="A1218" s="12">
        <v>43</v>
      </c>
      <c r="B1218" s="12" t="str" cm="1">
        <f t="array" ref="B1218">_xlfn.IFS(HR_Analytics[[#This Row],[Age]]&lt;=30,"Below 30",HR_Analytics[[#This Row],[Age]]&lt;=40,"30-40",HR_Analytics[[#This Row],[Age]]&lt;=60,"40-60")</f>
        <v>40-60</v>
      </c>
      <c r="C1218" s="9" t="s">
        <v>17</v>
      </c>
      <c r="D1218" s="9" t="s">
        <v>11</v>
      </c>
      <c r="E1218" s="9" t="s">
        <v>12</v>
      </c>
      <c r="F1218" s="3">
        <v>2</v>
      </c>
      <c r="G1218" s="3" t="str" cm="1">
        <f t="array" ref="G1218">_xlfn.IFS(HR_Analytics[[#This Row],[Distance From Home]]&lt;=5,"1-5",HR_Analytics[[#This Row],[Distance From Home]]&lt;=10,"5-10",HR_Analytics[[#This Row],[Distance From Home]]&lt;=15,"10-15",HR_Analytics[[#This Row],[Distance From Home]]&lt;=20,"15-20",HR_Analytics[[#This Row],[Distance From Home]]&gt;20,"Above 20")</f>
        <v>1-5</v>
      </c>
      <c r="H1218" s="3">
        <v>3</v>
      </c>
      <c r="I1218" s="9" t="str">
        <f>VLOOKUP(H1218,Mapping!$J$2:$K$6,2,0)</f>
        <v>Bachelors</v>
      </c>
      <c r="J1218" s="9" t="s">
        <v>25</v>
      </c>
      <c r="K1218" s="3">
        <v>1706</v>
      </c>
      <c r="L1218" s="3">
        <v>4</v>
      </c>
      <c r="M1218" s="9" t="str">
        <f>VLOOKUP(L1218,Mapping!$A$2:$B$5,2,0)</f>
        <v>Satisfied</v>
      </c>
      <c r="N1218" s="9" t="s">
        <v>20</v>
      </c>
      <c r="O1218" s="3">
        <v>3</v>
      </c>
      <c r="P1218" s="9" t="str">
        <f>VLOOKUP(O1218,Mapping!$A$9:$B$12,2,0)</f>
        <v>High</v>
      </c>
      <c r="Q1218" s="3">
        <v>2</v>
      </c>
      <c r="R1218" s="9" t="str">
        <f>VLOOKUP(Q1218,Mapping!$A$16:$B$20,2,0)</f>
        <v>Junior</v>
      </c>
      <c r="S1218" s="9" t="s">
        <v>15</v>
      </c>
      <c r="T1218" s="3">
        <v>4</v>
      </c>
      <c r="U1218" s="9" t="str">
        <f>VLOOKUP(T1218,Mapping!$E$9:$F$12,2,0)</f>
        <v>Satisfied</v>
      </c>
      <c r="V1218" s="9" t="s">
        <v>22</v>
      </c>
      <c r="W1218" s="5">
        <v>7847</v>
      </c>
      <c r="X1218" s="3">
        <v>1</v>
      </c>
      <c r="Y1218" s="9" t="s">
        <v>10</v>
      </c>
      <c r="Z1218" s="4">
        <v>17</v>
      </c>
      <c r="AA1218" s="24">
        <f>HR_Analytics[[#This Row],[Salary Hike]]/100</f>
        <v>0.17</v>
      </c>
      <c r="AB1218" s="3">
        <v>3</v>
      </c>
      <c r="AC1218" s="9" t="str">
        <f>VLOOKUP(AB1218,Mapping!$E$2:$F$3,2,0)</f>
        <v>Excellent</v>
      </c>
      <c r="AD1218" s="3">
        <v>1</v>
      </c>
      <c r="AE1218" s="9" t="str">
        <f>VLOOKUP(AD1218,Mapping!$E$16:$F$19,2,0)</f>
        <v>Very Dissatisfied</v>
      </c>
      <c r="AF1218" s="3">
        <v>1</v>
      </c>
      <c r="AG1218" s="3">
        <v>10</v>
      </c>
      <c r="AH1218" s="3" t="str" cm="1">
        <f t="array" ref="AH1218">_xlfn.IFS(HR_Analytics[[#This Row],[Total Working Years]]&lt;=2,"0-2",HR_Analytics[[#This Row],[Total Working Years]]&lt;=5,"2-5",HR_Analytics[[#This Row],[Total Working Years]]&lt;=10,"5-10",HR_Analytics[[#This Row],[Total Working Years]]&lt;=20,"10-20",HR_Analytics[[#This Row],[Total Working Years]]&lt;=40,"20-40")</f>
        <v>5-10</v>
      </c>
      <c r="AI1218" s="3">
        <v>3</v>
      </c>
      <c r="AJ1218" s="3">
        <v>3</v>
      </c>
      <c r="AK1218" s="9" t="str">
        <f>VLOOKUP(AJ1218,Mapping!$J$10:$K$13,2,0)</f>
        <v>Better</v>
      </c>
      <c r="AL1218" s="3">
        <v>10</v>
      </c>
      <c r="AM1218" s="3" t="str" cm="1">
        <f t="array" ref="AM1218">_xlfn.IFS(HR_Analytics[[#This Row],[Years At Company]]&lt;=2,"0-2",HR_Analytics[[#This Row],[Years At Company]]&lt;=5,"2-5",HR_Analytics[[#This Row],[Years At Company]]&lt;=10,"5-10",HR_Analytics[[#This Row],[Years At Company]]&lt;=20,"10-20",HR_Analytics[[#This Row],[Years At Company]]&lt;=40,"20-40")</f>
        <v>5-10</v>
      </c>
      <c r="AN1218" s="3">
        <v>9</v>
      </c>
      <c r="AO1218" s="3" t="str" cm="1">
        <f t="array" ref="AO1218">_xlfn.IFS(HR_Analytics[[#This Row],[Years In Current Role]]&lt;=2,"0-2",HR_Analytics[[#This Row],[Years In Current Role]]&lt;=5,"2-5",HR_Analytics[[#This Row],[Years In Current Role]]&lt;=10,"5-10",HR_Analytics[[#This Row],[Years In Current Role]]&lt;=15,"10-15",HR_Analytics[[#This Row],[Years In Current Role]]&gt;15,"Above 15")</f>
        <v>5-10</v>
      </c>
      <c r="AP1218" s="3">
        <v>8</v>
      </c>
      <c r="AQ1218" s="14" t="str" cm="1">
        <f t="array" ref="AQ1218">_xlfn.IFS(HR_Analytics[[#This Row],[Years Since Last Promotion]]&lt;=2,"0-2",HR_Analytics[[#This Row],[Years Since Last Promotion]]&lt;=5,"2-5",HR_Analytics[[#This Row],[Years Since Last Promotion]]&lt;=10,"5-10",HR_Analytics[[#This Row],[Years Since Last Promotion]]&lt;=15,"10-15")</f>
        <v>5-10</v>
      </c>
      <c r="AR1218" s="14">
        <v>8</v>
      </c>
      <c r="AS1218" s="3" t="str" cm="1">
        <f t="array" ref="AS12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19" spans="1:45" x14ac:dyDescent="0.25">
      <c r="A1219" s="12">
        <v>24</v>
      </c>
      <c r="B1219" s="12" t="str" cm="1">
        <f t="array" ref="B1219">_xlfn.IFS(HR_Analytics[[#This Row],[Age]]&lt;=30,"Below 30",HR_Analytics[[#This Row],[Age]]&lt;=40,"30-40",HR_Analytics[[#This Row],[Age]]&lt;=60,"40-60")</f>
        <v>Below 30</v>
      </c>
      <c r="C1219" s="9" t="s">
        <v>17</v>
      </c>
      <c r="D1219" s="9" t="s">
        <v>11</v>
      </c>
      <c r="E1219" s="9" t="s">
        <v>19</v>
      </c>
      <c r="F1219" s="3">
        <v>9</v>
      </c>
      <c r="G1219" s="3" t="str" cm="1">
        <f t="array" ref="G1219">_xlfn.IFS(HR_Analytics[[#This Row],[Distance From Home]]&lt;=5,"1-5",HR_Analytics[[#This Row],[Distance From Home]]&lt;=10,"5-10",HR_Analytics[[#This Row],[Distance From Home]]&lt;=15,"10-15",HR_Analytics[[#This Row],[Distance From Home]]&lt;=20,"15-20",HR_Analytics[[#This Row],[Distance From Home]]&gt;20,"Above 20")</f>
        <v>5-10</v>
      </c>
      <c r="H1219" s="3">
        <v>3</v>
      </c>
      <c r="I1219" s="9" t="str">
        <f>VLOOKUP(H1219,Mapping!$J$2:$K$6,2,0)</f>
        <v>Bachelors</v>
      </c>
      <c r="J1219" s="9" t="s">
        <v>25</v>
      </c>
      <c r="K1219" s="3">
        <v>1707</v>
      </c>
      <c r="L1219" s="3">
        <v>3</v>
      </c>
      <c r="M1219" s="9" t="str">
        <f>VLOOKUP(L1219,Mapping!$A$2:$B$5,2,0)</f>
        <v>Neutral</v>
      </c>
      <c r="N1219" s="9" t="s">
        <v>20</v>
      </c>
      <c r="O1219" s="3">
        <v>4</v>
      </c>
      <c r="P1219" s="9" t="str">
        <f>VLOOKUP(O1219,Mapping!$A$9:$B$12,2,0)</f>
        <v>Very High</v>
      </c>
      <c r="Q1219" s="3">
        <v>1</v>
      </c>
      <c r="R1219" s="9" t="str">
        <f>VLOOKUP(Q1219,Mapping!$A$16:$B$20,2,0)</f>
        <v>Entry Level</v>
      </c>
      <c r="S1219" s="9" t="s">
        <v>21</v>
      </c>
      <c r="T1219" s="3">
        <v>3</v>
      </c>
      <c r="U1219" s="9" t="str">
        <f>VLOOKUP(T1219,Mapping!$E$9:$F$12,2,0)</f>
        <v>Neutral</v>
      </c>
      <c r="V1219" s="9" t="s">
        <v>22</v>
      </c>
      <c r="W1219" s="5">
        <v>4401</v>
      </c>
      <c r="X1219" s="3">
        <v>1</v>
      </c>
      <c r="Y1219" s="9" t="s">
        <v>17</v>
      </c>
      <c r="Z1219" s="4">
        <v>16</v>
      </c>
      <c r="AA1219" s="24">
        <f>HR_Analytics[[#This Row],[Salary Hike]]/100</f>
        <v>0.16</v>
      </c>
      <c r="AB1219" s="3">
        <v>3</v>
      </c>
      <c r="AC1219" s="9" t="str">
        <f>VLOOKUP(AB1219,Mapping!$E$2:$F$3,2,0)</f>
        <v>Excellent</v>
      </c>
      <c r="AD1219" s="3">
        <v>4</v>
      </c>
      <c r="AE1219" s="9" t="str">
        <f>VLOOKUP(AD1219,Mapping!$E$16:$F$19,2,0)</f>
        <v>Satisfied</v>
      </c>
      <c r="AF1219" s="3">
        <v>1</v>
      </c>
      <c r="AG1219" s="3">
        <v>5</v>
      </c>
      <c r="AH1219" s="3" t="str" cm="1">
        <f t="array" ref="AH1219">_xlfn.IFS(HR_Analytics[[#This Row],[Total Working Years]]&lt;=2,"0-2",HR_Analytics[[#This Row],[Total Working Years]]&lt;=5,"2-5",HR_Analytics[[#This Row],[Total Working Years]]&lt;=10,"5-10",HR_Analytics[[#This Row],[Total Working Years]]&lt;=20,"10-20",HR_Analytics[[#This Row],[Total Working Years]]&lt;=40,"20-40")</f>
        <v>2-5</v>
      </c>
      <c r="AI1219" s="3">
        <v>1</v>
      </c>
      <c r="AJ1219" s="3">
        <v>3</v>
      </c>
      <c r="AK1219" s="9" t="str">
        <f>VLOOKUP(AJ1219,Mapping!$J$10:$K$13,2,0)</f>
        <v>Better</v>
      </c>
      <c r="AL1219" s="3">
        <v>5</v>
      </c>
      <c r="AM1219" s="3" t="str" cm="1">
        <f t="array" ref="AM1219">_xlfn.IFS(HR_Analytics[[#This Row],[Years At Company]]&lt;=2,"0-2",HR_Analytics[[#This Row],[Years At Company]]&lt;=5,"2-5",HR_Analytics[[#This Row],[Years At Company]]&lt;=10,"5-10",HR_Analytics[[#This Row],[Years At Company]]&lt;=20,"10-20",HR_Analytics[[#This Row],[Years At Company]]&lt;=40,"20-40")</f>
        <v>2-5</v>
      </c>
      <c r="AN1219" s="3">
        <v>3</v>
      </c>
      <c r="AO1219" s="3" t="str" cm="1">
        <f t="array" ref="AO1219">_xlfn.IFS(HR_Analytics[[#This Row],[Years In Current Role]]&lt;=2,"0-2",HR_Analytics[[#This Row],[Years In Current Role]]&lt;=5,"2-5",HR_Analytics[[#This Row],[Years In Current Role]]&lt;=10,"5-10",HR_Analytics[[#This Row],[Years In Current Role]]&lt;=15,"10-15",HR_Analytics[[#This Row],[Years In Current Role]]&gt;15,"Above 15")</f>
        <v>2-5</v>
      </c>
      <c r="AP1219" s="3">
        <v>0</v>
      </c>
      <c r="AQ1219" s="14" t="str" cm="1">
        <f t="array" ref="AQ1219">_xlfn.IFS(HR_Analytics[[#This Row],[Years Since Last Promotion]]&lt;=2,"0-2",HR_Analytics[[#This Row],[Years Since Last Promotion]]&lt;=5,"2-5",HR_Analytics[[#This Row],[Years Since Last Promotion]]&lt;=10,"5-10",HR_Analytics[[#This Row],[Years Since Last Promotion]]&lt;=15,"10-15")</f>
        <v>0-2</v>
      </c>
      <c r="AR1219" s="14">
        <v>4</v>
      </c>
      <c r="AS1219" s="3" t="str" cm="1">
        <f t="array" ref="AS12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20" spans="1:45" x14ac:dyDescent="0.25">
      <c r="A1220" s="12">
        <v>41</v>
      </c>
      <c r="B1220" s="12" t="str" cm="1">
        <f t="array" ref="B1220">_xlfn.IFS(HR_Analytics[[#This Row],[Age]]&lt;=30,"Below 30",HR_Analytics[[#This Row],[Age]]&lt;=40,"30-40",HR_Analytics[[#This Row],[Age]]&lt;=60,"40-60")</f>
        <v>40-60</v>
      </c>
      <c r="C1220" s="9" t="s">
        <v>17</v>
      </c>
      <c r="D1220" s="9" t="s">
        <v>11</v>
      </c>
      <c r="E1220" s="9" t="s">
        <v>12</v>
      </c>
      <c r="F1220" s="3">
        <v>6</v>
      </c>
      <c r="G1220" s="3" t="str" cm="1">
        <f t="array" ref="G1220">_xlfn.IFS(HR_Analytics[[#This Row],[Distance From Home]]&lt;=5,"1-5",HR_Analytics[[#This Row],[Distance From Home]]&lt;=10,"5-10",HR_Analytics[[#This Row],[Distance From Home]]&lt;=15,"10-15",HR_Analytics[[#This Row],[Distance From Home]]&lt;=20,"15-20",HR_Analytics[[#This Row],[Distance From Home]]&gt;20,"Above 20")</f>
        <v>5-10</v>
      </c>
      <c r="H1220" s="3">
        <v>3</v>
      </c>
      <c r="I1220" s="9" t="str">
        <f>VLOOKUP(H1220,Mapping!$J$2:$K$6,2,0)</f>
        <v>Bachelors</v>
      </c>
      <c r="J1220" s="9" t="s">
        <v>33</v>
      </c>
      <c r="K1220" s="3">
        <v>1708</v>
      </c>
      <c r="L1220" s="3">
        <v>4</v>
      </c>
      <c r="M1220" s="9" t="str">
        <f>VLOOKUP(L1220,Mapping!$A$2:$B$5,2,0)</f>
        <v>Satisfied</v>
      </c>
      <c r="N1220" s="9" t="s">
        <v>20</v>
      </c>
      <c r="O1220" s="3">
        <v>3</v>
      </c>
      <c r="P1220" s="9" t="str">
        <f>VLOOKUP(O1220,Mapping!$A$9:$B$12,2,0)</f>
        <v>High</v>
      </c>
      <c r="Q1220" s="3">
        <v>3</v>
      </c>
      <c r="R1220" s="9" t="str">
        <f>VLOOKUP(Q1220,Mapping!$A$16:$B$20,2,0)</f>
        <v>Mid Level</v>
      </c>
      <c r="S1220" s="9" t="s">
        <v>15</v>
      </c>
      <c r="T1220" s="3">
        <v>3</v>
      </c>
      <c r="U1220" s="9" t="str">
        <f>VLOOKUP(T1220,Mapping!$E$9:$F$12,2,0)</f>
        <v>Neutral</v>
      </c>
      <c r="V1220" s="9" t="s">
        <v>16</v>
      </c>
      <c r="W1220" s="5">
        <v>9241</v>
      </c>
      <c r="X1220" s="3">
        <v>1</v>
      </c>
      <c r="Y1220" s="9" t="s">
        <v>17</v>
      </c>
      <c r="Z1220" s="4">
        <v>12</v>
      </c>
      <c r="AA1220" s="24">
        <f>HR_Analytics[[#This Row],[Salary Hike]]/100</f>
        <v>0.12</v>
      </c>
      <c r="AB1220" s="3">
        <v>3</v>
      </c>
      <c r="AC1220" s="9" t="str">
        <f>VLOOKUP(AB1220,Mapping!$E$2:$F$3,2,0)</f>
        <v>Excellent</v>
      </c>
      <c r="AD1220" s="3">
        <v>2</v>
      </c>
      <c r="AE1220" s="9" t="str">
        <f>VLOOKUP(AD1220,Mapping!$E$16:$F$19,2,0)</f>
        <v>Dissatisfied</v>
      </c>
      <c r="AF1220" s="3">
        <v>0</v>
      </c>
      <c r="AG1220" s="3">
        <v>10</v>
      </c>
      <c r="AH1220" s="3" t="str" cm="1">
        <f t="array" ref="AH1220">_xlfn.IFS(HR_Analytics[[#This Row],[Total Working Years]]&lt;=2,"0-2",HR_Analytics[[#This Row],[Total Working Years]]&lt;=5,"2-5",HR_Analytics[[#This Row],[Total Working Years]]&lt;=10,"5-10",HR_Analytics[[#This Row],[Total Working Years]]&lt;=20,"10-20",HR_Analytics[[#This Row],[Total Working Years]]&lt;=40,"20-40")</f>
        <v>5-10</v>
      </c>
      <c r="AI1220" s="3">
        <v>3</v>
      </c>
      <c r="AJ1220" s="3">
        <v>3</v>
      </c>
      <c r="AK1220" s="9" t="str">
        <f>VLOOKUP(AJ1220,Mapping!$J$10:$K$13,2,0)</f>
        <v>Better</v>
      </c>
      <c r="AL1220" s="3">
        <v>10</v>
      </c>
      <c r="AM1220" s="3" t="str" cm="1">
        <f t="array" ref="AM1220">_xlfn.IFS(HR_Analytics[[#This Row],[Years At Company]]&lt;=2,"0-2",HR_Analytics[[#This Row],[Years At Company]]&lt;=5,"2-5",HR_Analytics[[#This Row],[Years At Company]]&lt;=10,"5-10",HR_Analytics[[#This Row],[Years At Company]]&lt;=20,"10-20",HR_Analytics[[#This Row],[Years At Company]]&lt;=40,"20-40")</f>
        <v>5-10</v>
      </c>
      <c r="AN1220" s="3">
        <v>8</v>
      </c>
      <c r="AO1220" s="3" t="str" cm="1">
        <f t="array" ref="AO1220">_xlfn.IFS(HR_Analytics[[#This Row],[Years In Current Role]]&lt;=2,"0-2",HR_Analytics[[#This Row],[Years In Current Role]]&lt;=5,"2-5",HR_Analytics[[#This Row],[Years In Current Role]]&lt;=10,"5-10",HR_Analytics[[#This Row],[Years In Current Role]]&lt;=15,"10-15",HR_Analytics[[#This Row],[Years In Current Role]]&gt;15,"Above 15")</f>
        <v>5-10</v>
      </c>
      <c r="AP1220" s="3">
        <v>8</v>
      </c>
      <c r="AQ1220" s="14" t="str" cm="1">
        <f t="array" ref="AQ1220">_xlfn.IFS(HR_Analytics[[#This Row],[Years Since Last Promotion]]&lt;=2,"0-2",HR_Analytics[[#This Row],[Years Since Last Promotion]]&lt;=5,"2-5",HR_Analytics[[#This Row],[Years Since Last Promotion]]&lt;=10,"5-10",HR_Analytics[[#This Row],[Years Since Last Promotion]]&lt;=15,"10-15")</f>
        <v>5-10</v>
      </c>
      <c r="AR1220" s="14">
        <v>7</v>
      </c>
      <c r="AS1220" s="3" t="str" cm="1">
        <f t="array" ref="AS12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21" spans="1:45" x14ac:dyDescent="0.25">
      <c r="A1221" s="12">
        <v>29</v>
      </c>
      <c r="B1221" s="12" t="str" cm="1">
        <f t="array" ref="B1221">_xlfn.IFS(HR_Analytics[[#This Row],[Age]]&lt;=30,"Below 30",HR_Analytics[[#This Row],[Age]]&lt;=40,"30-40",HR_Analytics[[#This Row],[Age]]&lt;=60,"40-60")</f>
        <v>Below 30</v>
      </c>
      <c r="C1221" s="9" t="s">
        <v>17</v>
      </c>
      <c r="D1221" s="9" t="s">
        <v>11</v>
      </c>
      <c r="E1221" s="9" t="s">
        <v>19</v>
      </c>
      <c r="F1221" s="3">
        <v>9</v>
      </c>
      <c r="G1221" s="3" t="str" cm="1">
        <f t="array" ref="G1221">_xlfn.IFS(HR_Analytics[[#This Row],[Distance From Home]]&lt;=5,"1-5",HR_Analytics[[#This Row],[Distance From Home]]&lt;=10,"5-10",HR_Analytics[[#This Row],[Distance From Home]]&lt;=15,"10-15",HR_Analytics[[#This Row],[Distance From Home]]&lt;=20,"15-20",HR_Analytics[[#This Row],[Distance From Home]]&gt;20,"Above 20")</f>
        <v>5-10</v>
      </c>
      <c r="H1221" s="3">
        <v>4</v>
      </c>
      <c r="I1221" s="9" t="str">
        <f>VLOOKUP(H1221,Mapping!$J$2:$K$6,2,0)</f>
        <v>Masters</v>
      </c>
      <c r="J1221" s="9" t="s">
        <v>25</v>
      </c>
      <c r="K1221" s="3">
        <v>1709</v>
      </c>
      <c r="L1221" s="3">
        <v>4</v>
      </c>
      <c r="M1221" s="9" t="str">
        <f>VLOOKUP(L1221,Mapping!$A$2:$B$5,2,0)</f>
        <v>Satisfied</v>
      </c>
      <c r="N1221" s="9" t="s">
        <v>14</v>
      </c>
      <c r="O1221" s="3">
        <v>3</v>
      </c>
      <c r="P1221" s="9" t="str">
        <f>VLOOKUP(O1221,Mapping!$A$9:$B$12,2,0)</f>
        <v>High</v>
      </c>
      <c r="Q1221" s="3">
        <v>1</v>
      </c>
      <c r="R1221" s="9" t="str">
        <f>VLOOKUP(Q1221,Mapping!$A$16:$B$20,2,0)</f>
        <v>Entry Level</v>
      </c>
      <c r="S1221" s="9" t="s">
        <v>24</v>
      </c>
      <c r="T1221" s="3">
        <v>3</v>
      </c>
      <c r="U1221" s="9" t="str">
        <f>VLOOKUP(T1221,Mapping!$E$9:$F$12,2,0)</f>
        <v>Neutral</v>
      </c>
      <c r="V1221" s="9" t="s">
        <v>22</v>
      </c>
      <c r="W1221" s="5">
        <v>2974</v>
      </c>
      <c r="X1221" s="3">
        <v>9</v>
      </c>
      <c r="Y1221" s="9" t="s">
        <v>17</v>
      </c>
      <c r="Z1221" s="4">
        <v>17</v>
      </c>
      <c r="AA1221" s="24">
        <f>HR_Analytics[[#This Row],[Salary Hike]]/100</f>
        <v>0.17</v>
      </c>
      <c r="AB1221" s="3">
        <v>3</v>
      </c>
      <c r="AC1221" s="9" t="str">
        <f>VLOOKUP(AB1221,Mapping!$E$2:$F$3,2,0)</f>
        <v>Excellent</v>
      </c>
      <c r="AD1221" s="3">
        <v>3</v>
      </c>
      <c r="AE1221" s="9" t="str">
        <f>VLOOKUP(AD1221,Mapping!$E$16:$F$19,2,0)</f>
        <v>Neutral</v>
      </c>
      <c r="AF1221" s="3">
        <v>1</v>
      </c>
      <c r="AG1221" s="3">
        <v>9</v>
      </c>
      <c r="AH1221" s="3" t="str" cm="1">
        <f t="array" ref="AH1221">_xlfn.IFS(HR_Analytics[[#This Row],[Total Working Years]]&lt;=2,"0-2",HR_Analytics[[#This Row],[Total Working Years]]&lt;=5,"2-5",HR_Analytics[[#This Row],[Total Working Years]]&lt;=10,"5-10",HR_Analytics[[#This Row],[Total Working Years]]&lt;=20,"10-20",HR_Analytics[[#This Row],[Total Working Years]]&lt;=40,"20-40")</f>
        <v>5-10</v>
      </c>
      <c r="AI1221" s="3">
        <v>2</v>
      </c>
      <c r="AJ1221" s="3">
        <v>3</v>
      </c>
      <c r="AK1221" s="9" t="str">
        <f>VLOOKUP(AJ1221,Mapping!$J$10:$K$13,2,0)</f>
        <v>Better</v>
      </c>
      <c r="AL1221" s="3">
        <v>5</v>
      </c>
      <c r="AM1221" s="3" t="str" cm="1">
        <f t="array" ref="AM1221">_xlfn.IFS(HR_Analytics[[#This Row],[Years At Company]]&lt;=2,"0-2",HR_Analytics[[#This Row],[Years At Company]]&lt;=5,"2-5",HR_Analytics[[#This Row],[Years At Company]]&lt;=10,"5-10",HR_Analytics[[#This Row],[Years At Company]]&lt;=20,"10-20",HR_Analytics[[#This Row],[Years At Company]]&lt;=40,"20-40")</f>
        <v>2-5</v>
      </c>
      <c r="AN1221" s="3">
        <v>3</v>
      </c>
      <c r="AO1221" s="3" t="str" cm="1">
        <f t="array" ref="AO1221">_xlfn.IFS(HR_Analytics[[#This Row],[Years In Current Role]]&lt;=2,"0-2",HR_Analytics[[#This Row],[Years In Current Role]]&lt;=5,"2-5",HR_Analytics[[#This Row],[Years In Current Role]]&lt;=10,"5-10",HR_Analytics[[#This Row],[Years In Current Role]]&lt;=15,"10-15",HR_Analytics[[#This Row],[Years In Current Role]]&gt;15,"Above 15")</f>
        <v>2-5</v>
      </c>
      <c r="AP1221" s="3">
        <v>1</v>
      </c>
      <c r="AQ1221" s="14" t="str" cm="1">
        <f t="array" ref="AQ1221">_xlfn.IFS(HR_Analytics[[#This Row],[Years Since Last Promotion]]&lt;=2,"0-2",HR_Analytics[[#This Row],[Years Since Last Promotion]]&lt;=5,"2-5",HR_Analytics[[#This Row],[Years Since Last Promotion]]&lt;=10,"5-10",HR_Analytics[[#This Row],[Years Since Last Promotion]]&lt;=15,"10-15")</f>
        <v>0-2</v>
      </c>
      <c r="AR1221" s="14">
        <v>2</v>
      </c>
      <c r="AS1221" s="3" t="str" cm="1">
        <f t="array" ref="AS12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22" spans="1:45" x14ac:dyDescent="0.25">
      <c r="A1222" s="12">
        <v>36</v>
      </c>
      <c r="B1222" s="12" t="str" cm="1">
        <f t="array" ref="B1222">_xlfn.IFS(HR_Analytics[[#This Row],[Age]]&lt;=30,"Below 30",HR_Analytics[[#This Row],[Age]]&lt;=40,"30-40",HR_Analytics[[#This Row],[Age]]&lt;=60,"40-60")</f>
        <v>30-40</v>
      </c>
      <c r="C1222" s="9" t="s">
        <v>17</v>
      </c>
      <c r="D1222" s="9" t="s">
        <v>11</v>
      </c>
      <c r="E1222" s="9" t="s">
        <v>12</v>
      </c>
      <c r="F1222" s="3">
        <v>2</v>
      </c>
      <c r="G1222" s="3" t="str" cm="1">
        <f t="array" ref="G1222">_xlfn.IFS(HR_Analytics[[#This Row],[Distance From Home]]&lt;=5,"1-5",HR_Analytics[[#This Row],[Distance From Home]]&lt;=10,"5-10",HR_Analytics[[#This Row],[Distance From Home]]&lt;=15,"10-15",HR_Analytics[[#This Row],[Distance From Home]]&lt;=20,"15-20",HR_Analytics[[#This Row],[Distance From Home]]&gt;20,"Above 20")</f>
        <v>1-5</v>
      </c>
      <c r="H1222" s="3">
        <v>4</v>
      </c>
      <c r="I1222" s="9" t="str">
        <f>VLOOKUP(H1222,Mapping!$J$2:$K$6,2,0)</f>
        <v>Masters</v>
      </c>
      <c r="J1222" s="9" t="s">
        <v>13</v>
      </c>
      <c r="K1222" s="3">
        <v>1710</v>
      </c>
      <c r="L1222" s="3">
        <v>3</v>
      </c>
      <c r="M1222" s="9" t="str">
        <f>VLOOKUP(L1222,Mapping!$A$2:$B$5,2,0)</f>
        <v>Neutral</v>
      </c>
      <c r="N1222" s="9" t="s">
        <v>14</v>
      </c>
      <c r="O1222" s="3">
        <v>3</v>
      </c>
      <c r="P1222" s="9" t="str">
        <f>VLOOKUP(O1222,Mapping!$A$9:$B$12,2,0)</f>
        <v>High</v>
      </c>
      <c r="Q1222" s="3">
        <v>2</v>
      </c>
      <c r="R1222" s="9" t="str">
        <f>VLOOKUP(Q1222,Mapping!$A$16:$B$20,2,0)</f>
        <v>Junior</v>
      </c>
      <c r="S1222" s="9" t="s">
        <v>31</v>
      </c>
      <c r="T1222" s="3">
        <v>4</v>
      </c>
      <c r="U1222" s="9" t="str">
        <f>VLOOKUP(T1222,Mapping!$E$9:$F$12,2,0)</f>
        <v>Satisfied</v>
      </c>
      <c r="V1222" s="9" t="s">
        <v>16</v>
      </c>
      <c r="W1222" s="5">
        <v>4502</v>
      </c>
      <c r="X1222" s="3">
        <v>3</v>
      </c>
      <c r="Y1222" s="9" t="s">
        <v>17</v>
      </c>
      <c r="Z1222" s="4">
        <v>15</v>
      </c>
      <c r="AA1222" s="24">
        <f>HR_Analytics[[#This Row],[Salary Hike]]/100</f>
        <v>0.15</v>
      </c>
      <c r="AB1222" s="3">
        <v>3</v>
      </c>
      <c r="AC1222" s="9" t="str">
        <f>VLOOKUP(AB1222,Mapping!$E$2:$F$3,2,0)</f>
        <v>Excellent</v>
      </c>
      <c r="AD1222" s="3">
        <v>3</v>
      </c>
      <c r="AE1222" s="9" t="str">
        <f>VLOOKUP(AD1222,Mapping!$E$16:$F$19,2,0)</f>
        <v>Neutral</v>
      </c>
      <c r="AF1222" s="3">
        <v>0</v>
      </c>
      <c r="AG1222" s="3">
        <v>17</v>
      </c>
      <c r="AH1222" s="3" t="str" cm="1">
        <f t="array" ref="AH1222">_xlfn.IFS(HR_Analytics[[#This Row],[Total Working Years]]&lt;=2,"0-2",HR_Analytics[[#This Row],[Total Working Years]]&lt;=5,"2-5",HR_Analytics[[#This Row],[Total Working Years]]&lt;=10,"5-10",HR_Analytics[[#This Row],[Total Working Years]]&lt;=20,"10-20",HR_Analytics[[#This Row],[Total Working Years]]&lt;=40,"20-40")</f>
        <v>10-20</v>
      </c>
      <c r="AI1222" s="3">
        <v>2</v>
      </c>
      <c r="AJ1222" s="3">
        <v>2</v>
      </c>
      <c r="AK1222" s="9" t="str">
        <f>VLOOKUP(AJ1222,Mapping!$J$10:$K$13,2,0)</f>
        <v>Good</v>
      </c>
      <c r="AL1222" s="3">
        <v>13</v>
      </c>
      <c r="AM1222" s="3" t="str" cm="1">
        <f t="array" ref="AM1222">_xlfn.IFS(HR_Analytics[[#This Row],[Years At Company]]&lt;=2,"0-2",HR_Analytics[[#This Row],[Years At Company]]&lt;=5,"2-5",HR_Analytics[[#This Row],[Years At Company]]&lt;=10,"5-10",HR_Analytics[[#This Row],[Years At Company]]&lt;=20,"10-20",HR_Analytics[[#This Row],[Years At Company]]&lt;=40,"20-40")</f>
        <v>10-20</v>
      </c>
      <c r="AN1222" s="3">
        <v>7</v>
      </c>
      <c r="AO1222" s="3" t="str" cm="1">
        <f t="array" ref="AO1222">_xlfn.IFS(HR_Analytics[[#This Row],[Years In Current Role]]&lt;=2,"0-2",HR_Analytics[[#This Row],[Years In Current Role]]&lt;=5,"2-5",HR_Analytics[[#This Row],[Years In Current Role]]&lt;=10,"5-10",HR_Analytics[[#This Row],[Years In Current Role]]&lt;=15,"10-15",HR_Analytics[[#This Row],[Years In Current Role]]&gt;15,"Above 15")</f>
        <v>5-10</v>
      </c>
      <c r="AP1222" s="3">
        <v>6</v>
      </c>
      <c r="AQ1222" s="14" t="str" cm="1">
        <f t="array" ref="AQ1222">_xlfn.IFS(HR_Analytics[[#This Row],[Years Since Last Promotion]]&lt;=2,"0-2",HR_Analytics[[#This Row],[Years Since Last Promotion]]&lt;=5,"2-5",HR_Analytics[[#This Row],[Years Since Last Promotion]]&lt;=10,"5-10",HR_Analytics[[#This Row],[Years Since Last Promotion]]&lt;=15,"10-15")</f>
        <v>5-10</v>
      </c>
      <c r="AR1222" s="14">
        <v>7</v>
      </c>
      <c r="AS1222" s="3" t="str" cm="1">
        <f t="array" ref="AS12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23" spans="1:45" x14ac:dyDescent="0.25">
      <c r="A1223" s="12">
        <v>45</v>
      </c>
      <c r="B1223" s="12" t="str" cm="1">
        <f t="array" ref="B1223">_xlfn.IFS(HR_Analytics[[#This Row],[Age]]&lt;=30,"Below 30",HR_Analytics[[#This Row],[Age]]&lt;=40,"30-40",HR_Analytics[[#This Row],[Age]]&lt;=60,"40-60")</f>
        <v>40-60</v>
      </c>
      <c r="C1223" s="9" t="s">
        <v>17</v>
      </c>
      <c r="D1223" s="9" t="s">
        <v>29</v>
      </c>
      <c r="E1223" s="9" t="s">
        <v>19</v>
      </c>
      <c r="F1223" s="3">
        <v>1</v>
      </c>
      <c r="G1223" s="3" t="str" cm="1">
        <f t="array" ref="G1223">_xlfn.IFS(HR_Analytics[[#This Row],[Distance From Home]]&lt;=5,"1-5",HR_Analytics[[#This Row],[Distance From Home]]&lt;=10,"5-10",HR_Analytics[[#This Row],[Distance From Home]]&lt;=15,"10-15",HR_Analytics[[#This Row],[Distance From Home]]&lt;=20,"15-20",HR_Analytics[[#This Row],[Distance From Home]]&gt;20,"Above 20")</f>
        <v>1-5</v>
      </c>
      <c r="H1223" s="3">
        <v>1</v>
      </c>
      <c r="I1223" s="9" t="str">
        <f>VLOOKUP(H1223,Mapping!$J$2:$K$6,2,0)</f>
        <v>Below College</v>
      </c>
      <c r="J1223" s="9" t="s">
        <v>13</v>
      </c>
      <c r="K1223" s="3">
        <v>1712</v>
      </c>
      <c r="L1223" s="3">
        <v>3</v>
      </c>
      <c r="M1223" s="9" t="str">
        <f>VLOOKUP(L1223,Mapping!$A$2:$B$5,2,0)</f>
        <v>Neutral</v>
      </c>
      <c r="N1223" s="9" t="s">
        <v>20</v>
      </c>
      <c r="O1223" s="3">
        <v>2</v>
      </c>
      <c r="P1223" s="9" t="str">
        <f>VLOOKUP(O1223,Mapping!$A$9:$B$12,2,0)</f>
        <v>Medium</v>
      </c>
      <c r="Q1223" s="3">
        <v>3</v>
      </c>
      <c r="R1223" s="9" t="str">
        <f>VLOOKUP(Q1223,Mapping!$A$16:$B$20,2,0)</f>
        <v>Mid Level</v>
      </c>
      <c r="S1223" s="9" t="s">
        <v>28</v>
      </c>
      <c r="T1223" s="3">
        <v>3</v>
      </c>
      <c r="U1223" s="9" t="str">
        <f>VLOOKUP(T1223,Mapping!$E$9:$F$12,2,0)</f>
        <v>Neutral</v>
      </c>
      <c r="V1223" s="9" t="s">
        <v>22</v>
      </c>
      <c r="W1223" s="5">
        <v>10748</v>
      </c>
      <c r="X1223" s="3">
        <v>3</v>
      </c>
      <c r="Y1223" s="9" t="s">
        <v>17</v>
      </c>
      <c r="Z1223" s="4">
        <v>23</v>
      </c>
      <c r="AA1223" s="24">
        <f>HR_Analytics[[#This Row],[Salary Hike]]/100</f>
        <v>0.23</v>
      </c>
      <c r="AB1223" s="3">
        <v>4</v>
      </c>
      <c r="AC1223" s="9" t="str">
        <f>VLOOKUP(AB1223,Mapping!$E$2:$F$3,2,0)</f>
        <v>Outstanding</v>
      </c>
      <c r="AD1223" s="3">
        <v>4</v>
      </c>
      <c r="AE1223" s="9" t="str">
        <f>VLOOKUP(AD1223,Mapping!$E$16:$F$19,2,0)</f>
        <v>Satisfied</v>
      </c>
      <c r="AF1223" s="3">
        <v>1</v>
      </c>
      <c r="AG1223" s="3">
        <v>25</v>
      </c>
      <c r="AH1223" s="3" t="str" cm="1">
        <f t="array" ref="AH1223">_xlfn.IFS(HR_Analytics[[#This Row],[Total Working Years]]&lt;=2,"0-2",HR_Analytics[[#This Row],[Total Working Years]]&lt;=5,"2-5",HR_Analytics[[#This Row],[Total Working Years]]&lt;=10,"5-10",HR_Analytics[[#This Row],[Total Working Years]]&lt;=20,"10-20",HR_Analytics[[#This Row],[Total Working Years]]&lt;=40,"20-40")</f>
        <v>20-40</v>
      </c>
      <c r="AI1223" s="3">
        <v>3</v>
      </c>
      <c r="AJ1223" s="3">
        <v>2</v>
      </c>
      <c r="AK1223" s="9" t="str">
        <f>VLOOKUP(AJ1223,Mapping!$J$10:$K$13,2,0)</f>
        <v>Good</v>
      </c>
      <c r="AL1223" s="3">
        <v>23</v>
      </c>
      <c r="AM1223" s="3" t="str" cm="1">
        <f t="array" ref="AM1223">_xlfn.IFS(HR_Analytics[[#This Row],[Years At Company]]&lt;=2,"0-2",HR_Analytics[[#This Row],[Years At Company]]&lt;=5,"2-5",HR_Analytics[[#This Row],[Years At Company]]&lt;=10,"5-10",HR_Analytics[[#This Row],[Years At Company]]&lt;=20,"10-20",HR_Analytics[[#This Row],[Years At Company]]&lt;=40,"20-40")</f>
        <v>20-40</v>
      </c>
      <c r="AN1223" s="3">
        <v>15</v>
      </c>
      <c r="AO1223" s="3" t="str" cm="1">
        <f t="array" ref="AO1223">_xlfn.IFS(HR_Analytics[[#This Row],[Years In Current Role]]&lt;=2,"0-2",HR_Analytics[[#This Row],[Years In Current Role]]&lt;=5,"2-5",HR_Analytics[[#This Row],[Years In Current Role]]&lt;=10,"5-10",HR_Analytics[[#This Row],[Years In Current Role]]&lt;=15,"10-15",HR_Analytics[[#This Row],[Years In Current Role]]&gt;15,"Above 15")</f>
        <v>10-15</v>
      </c>
      <c r="AP1223" s="3">
        <v>14</v>
      </c>
      <c r="AQ1223" s="14" t="str" cm="1">
        <f t="array" ref="AQ1223">_xlfn.IFS(HR_Analytics[[#This Row],[Years Since Last Promotion]]&lt;=2,"0-2",HR_Analytics[[#This Row],[Years Since Last Promotion]]&lt;=5,"2-5",HR_Analytics[[#This Row],[Years Since Last Promotion]]&lt;=10,"5-10",HR_Analytics[[#This Row],[Years Since Last Promotion]]&lt;=15,"10-15")</f>
        <v>10-15</v>
      </c>
      <c r="AR1223" s="14">
        <v>4</v>
      </c>
      <c r="AS1223" s="3" t="str" cm="1">
        <f t="array" ref="AS12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24" spans="1:45" x14ac:dyDescent="0.25">
      <c r="A1224" s="12">
        <v>24</v>
      </c>
      <c r="B1224" s="12" t="str" cm="1">
        <f t="array" ref="B1224">_xlfn.IFS(HR_Analytics[[#This Row],[Age]]&lt;=30,"Below 30",HR_Analytics[[#This Row],[Age]]&lt;=40,"30-40",HR_Analytics[[#This Row],[Age]]&lt;=60,"40-60")</f>
        <v>Below 30</v>
      </c>
      <c r="C1224" s="9" t="s">
        <v>10</v>
      </c>
      <c r="D1224" s="9" t="s">
        <v>11</v>
      </c>
      <c r="E1224" s="9" t="s">
        <v>35</v>
      </c>
      <c r="F1224" s="3">
        <v>22</v>
      </c>
      <c r="G1224" s="3" t="str" cm="1">
        <f t="array" ref="G1224">_xlfn.IFS(HR_Analytics[[#This Row],[Distance From Home]]&lt;=5,"1-5",HR_Analytics[[#This Row],[Distance From Home]]&lt;=10,"5-10",HR_Analytics[[#This Row],[Distance From Home]]&lt;=15,"10-15",HR_Analytics[[#This Row],[Distance From Home]]&lt;=20,"15-20",HR_Analytics[[#This Row],[Distance From Home]]&gt;20,"Above 20")</f>
        <v>Above 20</v>
      </c>
      <c r="H1224" s="3">
        <v>1</v>
      </c>
      <c r="I1224" s="9" t="str">
        <f>VLOOKUP(H1224,Mapping!$J$2:$K$6,2,0)</f>
        <v>Below College</v>
      </c>
      <c r="J1224" s="9" t="s">
        <v>35</v>
      </c>
      <c r="K1224" s="3">
        <v>1714</v>
      </c>
      <c r="L1224" s="3">
        <v>4</v>
      </c>
      <c r="M1224" s="9" t="str">
        <f>VLOOKUP(L1224,Mapping!$A$2:$B$5,2,0)</f>
        <v>Satisfied</v>
      </c>
      <c r="N1224" s="9" t="s">
        <v>20</v>
      </c>
      <c r="O1224" s="3">
        <v>1</v>
      </c>
      <c r="P1224" s="9" t="str">
        <f>VLOOKUP(O1224,Mapping!$A$9:$B$12,2,0)</f>
        <v>Low</v>
      </c>
      <c r="Q1224" s="3">
        <v>1</v>
      </c>
      <c r="R1224" s="9" t="str">
        <f>VLOOKUP(Q1224,Mapping!$A$16:$B$20,2,0)</f>
        <v>Entry Level</v>
      </c>
      <c r="S1224" s="9" t="s">
        <v>35</v>
      </c>
      <c r="T1224" s="3">
        <v>3</v>
      </c>
      <c r="U1224" s="9" t="str">
        <f>VLOOKUP(T1224,Mapping!$E$9:$F$12,2,0)</f>
        <v>Neutral</v>
      </c>
      <c r="V1224" s="9" t="s">
        <v>22</v>
      </c>
      <c r="W1224" s="5">
        <v>1555</v>
      </c>
      <c r="X1224" s="3">
        <v>1</v>
      </c>
      <c r="Y1224" s="9" t="s">
        <v>17</v>
      </c>
      <c r="Z1224" s="4">
        <v>11</v>
      </c>
      <c r="AA1224" s="24">
        <f>HR_Analytics[[#This Row],[Salary Hike]]/100</f>
        <v>0.11</v>
      </c>
      <c r="AB1224" s="3">
        <v>3</v>
      </c>
      <c r="AC1224" s="9" t="str">
        <f>VLOOKUP(AB1224,Mapping!$E$2:$F$3,2,0)</f>
        <v>Excellent</v>
      </c>
      <c r="AD1224" s="3">
        <v>3</v>
      </c>
      <c r="AE1224" s="9" t="str">
        <f>VLOOKUP(AD1224,Mapping!$E$16:$F$19,2,0)</f>
        <v>Neutral</v>
      </c>
      <c r="AF1224" s="3">
        <v>1</v>
      </c>
      <c r="AG1224" s="3">
        <v>1</v>
      </c>
      <c r="AH1224" s="3" t="str" cm="1">
        <f t="array" ref="AH1224">_xlfn.IFS(HR_Analytics[[#This Row],[Total Working Years]]&lt;=2,"0-2",HR_Analytics[[#This Row],[Total Working Years]]&lt;=5,"2-5",HR_Analytics[[#This Row],[Total Working Years]]&lt;=10,"5-10",HR_Analytics[[#This Row],[Total Working Years]]&lt;=20,"10-20",HR_Analytics[[#This Row],[Total Working Years]]&lt;=40,"20-40")</f>
        <v>0-2</v>
      </c>
      <c r="AI1224" s="3">
        <v>2</v>
      </c>
      <c r="AJ1224" s="3">
        <v>3</v>
      </c>
      <c r="AK1224" s="9" t="str">
        <f>VLOOKUP(AJ1224,Mapping!$J$10:$K$13,2,0)</f>
        <v>Better</v>
      </c>
      <c r="AL1224" s="3">
        <v>1</v>
      </c>
      <c r="AM1224" s="3" t="str" cm="1">
        <f t="array" ref="AM1224">_xlfn.IFS(HR_Analytics[[#This Row],[Years At Company]]&lt;=2,"0-2",HR_Analytics[[#This Row],[Years At Company]]&lt;=5,"2-5",HR_Analytics[[#This Row],[Years At Company]]&lt;=10,"5-10",HR_Analytics[[#This Row],[Years At Company]]&lt;=20,"10-20",HR_Analytics[[#This Row],[Years At Company]]&lt;=40,"20-40")</f>
        <v>0-2</v>
      </c>
      <c r="AN1224" s="3">
        <v>0</v>
      </c>
      <c r="AO1224" s="3" t="str" cm="1">
        <f t="array" ref="AO1224">_xlfn.IFS(HR_Analytics[[#This Row],[Years In Current Role]]&lt;=2,"0-2",HR_Analytics[[#This Row],[Years In Current Role]]&lt;=5,"2-5",HR_Analytics[[#This Row],[Years In Current Role]]&lt;=10,"5-10",HR_Analytics[[#This Row],[Years In Current Role]]&lt;=15,"10-15",HR_Analytics[[#This Row],[Years In Current Role]]&gt;15,"Above 15")</f>
        <v>0-2</v>
      </c>
      <c r="AP1224" s="3">
        <v>0</v>
      </c>
      <c r="AQ1224" s="14" t="str" cm="1">
        <f t="array" ref="AQ1224">_xlfn.IFS(HR_Analytics[[#This Row],[Years Since Last Promotion]]&lt;=2,"0-2",HR_Analytics[[#This Row],[Years Since Last Promotion]]&lt;=5,"2-5",HR_Analytics[[#This Row],[Years Since Last Promotion]]&lt;=10,"5-10",HR_Analytics[[#This Row],[Years Since Last Promotion]]&lt;=15,"10-15")</f>
        <v>0-2</v>
      </c>
      <c r="AR1224" s="14">
        <v>0</v>
      </c>
      <c r="AS1224" s="3" t="str" cm="1">
        <f t="array" ref="AS12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25" spans="1:45" x14ac:dyDescent="0.25">
      <c r="A1225" s="12">
        <v>47</v>
      </c>
      <c r="B1225" s="12" t="str" cm="1">
        <f t="array" ref="B1225">_xlfn.IFS(HR_Analytics[[#This Row],[Age]]&lt;=30,"Below 30",HR_Analytics[[#This Row],[Age]]&lt;=40,"30-40",HR_Analytics[[#This Row],[Age]]&lt;=60,"40-60")</f>
        <v>40-60</v>
      </c>
      <c r="C1225" s="9" t="s">
        <v>10</v>
      </c>
      <c r="D1225" s="9" t="s">
        <v>18</v>
      </c>
      <c r="E1225" s="9" t="s">
        <v>12</v>
      </c>
      <c r="F1225" s="3">
        <v>9</v>
      </c>
      <c r="G1225" s="3" t="str" cm="1">
        <f t="array" ref="G1225">_xlfn.IFS(HR_Analytics[[#This Row],[Distance From Home]]&lt;=5,"1-5",HR_Analytics[[#This Row],[Distance From Home]]&lt;=10,"5-10",HR_Analytics[[#This Row],[Distance From Home]]&lt;=15,"10-15",HR_Analytics[[#This Row],[Distance From Home]]&lt;=20,"15-20",HR_Analytics[[#This Row],[Distance From Home]]&gt;20,"Above 20")</f>
        <v>5-10</v>
      </c>
      <c r="H1225" s="3">
        <v>3</v>
      </c>
      <c r="I1225" s="9" t="str">
        <f>VLOOKUP(H1225,Mapping!$J$2:$K$6,2,0)</f>
        <v>Bachelors</v>
      </c>
      <c r="J1225" s="9" t="s">
        <v>13</v>
      </c>
      <c r="K1225" s="3">
        <v>1716</v>
      </c>
      <c r="L1225" s="3">
        <v>3</v>
      </c>
      <c r="M1225" s="9" t="str">
        <f>VLOOKUP(L1225,Mapping!$A$2:$B$5,2,0)</f>
        <v>Neutral</v>
      </c>
      <c r="N1225" s="9" t="s">
        <v>20</v>
      </c>
      <c r="O1225" s="3">
        <v>1</v>
      </c>
      <c r="P1225" s="9" t="str">
        <f>VLOOKUP(O1225,Mapping!$A$9:$B$12,2,0)</f>
        <v>Low</v>
      </c>
      <c r="Q1225" s="3">
        <v>4</v>
      </c>
      <c r="R1225" s="9" t="str">
        <f>VLOOKUP(Q1225,Mapping!$A$16:$B$20,2,0)</f>
        <v>Senior</v>
      </c>
      <c r="S1225" s="9" t="s">
        <v>15</v>
      </c>
      <c r="T1225" s="3">
        <v>3</v>
      </c>
      <c r="U1225" s="9" t="str">
        <f>VLOOKUP(T1225,Mapping!$E$9:$F$12,2,0)</f>
        <v>Neutral</v>
      </c>
      <c r="V1225" s="9" t="s">
        <v>22</v>
      </c>
      <c r="W1225" s="5">
        <v>12936</v>
      </c>
      <c r="X1225" s="3">
        <v>7</v>
      </c>
      <c r="Y1225" s="9" t="s">
        <v>17</v>
      </c>
      <c r="Z1225" s="4">
        <v>11</v>
      </c>
      <c r="AA1225" s="24">
        <f>HR_Analytics[[#This Row],[Salary Hike]]/100</f>
        <v>0.11</v>
      </c>
      <c r="AB1225" s="3">
        <v>3</v>
      </c>
      <c r="AC1225" s="9" t="str">
        <f>VLOOKUP(AB1225,Mapping!$E$2:$F$3,2,0)</f>
        <v>Excellent</v>
      </c>
      <c r="AD1225" s="3">
        <v>3</v>
      </c>
      <c r="AE1225" s="9" t="str">
        <f>VLOOKUP(AD1225,Mapping!$E$16:$F$19,2,0)</f>
        <v>Neutral</v>
      </c>
      <c r="AF1225" s="3">
        <v>0</v>
      </c>
      <c r="AG1225" s="3">
        <v>25</v>
      </c>
      <c r="AH1225" s="3" t="str" cm="1">
        <f t="array" ref="AH1225">_xlfn.IFS(HR_Analytics[[#This Row],[Total Working Years]]&lt;=2,"0-2",HR_Analytics[[#This Row],[Total Working Years]]&lt;=5,"2-5",HR_Analytics[[#This Row],[Total Working Years]]&lt;=10,"5-10",HR_Analytics[[#This Row],[Total Working Years]]&lt;=20,"10-20",HR_Analytics[[#This Row],[Total Working Years]]&lt;=40,"20-40")</f>
        <v>20-40</v>
      </c>
      <c r="AI1225" s="3">
        <v>3</v>
      </c>
      <c r="AJ1225" s="3">
        <v>1</v>
      </c>
      <c r="AK1225" s="9" t="str">
        <f>VLOOKUP(AJ1225,Mapping!$J$10:$K$13,2,0)</f>
        <v>Bad</v>
      </c>
      <c r="AL1225" s="3">
        <v>23</v>
      </c>
      <c r="AM1225" s="3" t="str" cm="1">
        <f t="array" ref="AM1225">_xlfn.IFS(HR_Analytics[[#This Row],[Years At Company]]&lt;=2,"0-2",HR_Analytics[[#This Row],[Years At Company]]&lt;=5,"2-5",HR_Analytics[[#This Row],[Years At Company]]&lt;=10,"5-10",HR_Analytics[[#This Row],[Years At Company]]&lt;=20,"10-20",HR_Analytics[[#This Row],[Years At Company]]&lt;=40,"20-40")</f>
        <v>20-40</v>
      </c>
      <c r="AN1225" s="3">
        <v>5</v>
      </c>
      <c r="AO1225" s="3" t="str" cm="1">
        <f t="array" ref="AO1225">_xlfn.IFS(HR_Analytics[[#This Row],[Years In Current Role]]&lt;=2,"0-2",HR_Analytics[[#This Row],[Years In Current Role]]&lt;=5,"2-5",HR_Analytics[[#This Row],[Years In Current Role]]&lt;=10,"5-10",HR_Analytics[[#This Row],[Years In Current Role]]&lt;=15,"10-15",HR_Analytics[[#This Row],[Years In Current Role]]&gt;15,"Above 15")</f>
        <v>2-5</v>
      </c>
      <c r="AP1225" s="3">
        <v>14</v>
      </c>
      <c r="AQ1225" s="14" t="str" cm="1">
        <f t="array" ref="AQ1225">_xlfn.IFS(HR_Analytics[[#This Row],[Years Since Last Promotion]]&lt;=2,"0-2",HR_Analytics[[#This Row],[Years Since Last Promotion]]&lt;=5,"2-5",HR_Analytics[[#This Row],[Years Since Last Promotion]]&lt;=10,"5-10",HR_Analytics[[#This Row],[Years Since Last Promotion]]&lt;=15,"10-15")</f>
        <v>10-15</v>
      </c>
      <c r="AR1225" s="14">
        <v>10</v>
      </c>
      <c r="AS1225" s="3" t="str" cm="1">
        <f t="array" ref="AS12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26" spans="1:45" x14ac:dyDescent="0.25">
      <c r="A1226" s="12">
        <v>26</v>
      </c>
      <c r="B1226" s="12" t="str" cm="1">
        <f t="array" ref="B1226">_xlfn.IFS(HR_Analytics[[#This Row],[Age]]&lt;=30,"Below 30",HR_Analytics[[#This Row],[Age]]&lt;=40,"30-40",HR_Analytics[[#This Row],[Age]]&lt;=60,"40-60")</f>
        <v>Below 30</v>
      </c>
      <c r="C1226" s="9" t="s">
        <v>17</v>
      </c>
      <c r="D1226" s="9" t="s">
        <v>11</v>
      </c>
      <c r="E1226" s="9" t="s">
        <v>19</v>
      </c>
      <c r="F1226" s="3">
        <v>17</v>
      </c>
      <c r="G1226" s="3" t="str" cm="1">
        <f t="array" ref="G1226">_xlfn.IFS(HR_Analytics[[#This Row],[Distance From Home]]&lt;=5,"1-5",HR_Analytics[[#This Row],[Distance From Home]]&lt;=10,"5-10",HR_Analytics[[#This Row],[Distance From Home]]&lt;=15,"10-15",HR_Analytics[[#This Row],[Distance From Home]]&lt;=20,"15-20",HR_Analytics[[#This Row],[Distance From Home]]&gt;20,"Above 20")</f>
        <v>15-20</v>
      </c>
      <c r="H1226" s="3">
        <v>4</v>
      </c>
      <c r="I1226" s="9" t="str">
        <f>VLOOKUP(H1226,Mapping!$J$2:$K$6,2,0)</f>
        <v>Masters</v>
      </c>
      <c r="J1226" s="9" t="s">
        <v>25</v>
      </c>
      <c r="K1226" s="3">
        <v>1718</v>
      </c>
      <c r="L1226" s="3">
        <v>4</v>
      </c>
      <c r="M1226" s="9" t="str">
        <f>VLOOKUP(L1226,Mapping!$A$2:$B$5,2,0)</f>
        <v>Satisfied</v>
      </c>
      <c r="N1226" s="9" t="s">
        <v>20</v>
      </c>
      <c r="O1226" s="3">
        <v>1</v>
      </c>
      <c r="P1226" s="9" t="str">
        <f>VLOOKUP(O1226,Mapping!$A$9:$B$12,2,0)</f>
        <v>Low</v>
      </c>
      <c r="Q1226" s="3">
        <v>1</v>
      </c>
      <c r="R1226" s="9" t="str">
        <f>VLOOKUP(Q1226,Mapping!$A$16:$B$20,2,0)</f>
        <v>Entry Level</v>
      </c>
      <c r="S1226" s="9" t="s">
        <v>24</v>
      </c>
      <c r="T1226" s="3">
        <v>3</v>
      </c>
      <c r="U1226" s="9" t="str">
        <f>VLOOKUP(T1226,Mapping!$E$9:$F$12,2,0)</f>
        <v>Neutral</v>
      </c>
      <c r="V1226" s="9" t="s">
        <v>22</v>
      </c>
      <c r="W1226" s="5">
        <v>2305</v>
      </c>
      <c r="X1226" s="3">
        <v>1</v>
      </c>
      <c r="Y1226" s="9" t="s">
        <v>17</v>
      </c>
      <c r="Z1226" s="4">
        <v>15</v>
      </c>
      <c r="AA1226" s="24">
        <f>HR_Analytics[[#This Row],[Salary Hike]]/100</f>
        <v>0.15</v>
      </c>
      <c r="AB1226" s="3">
        <v>3</v>
      </c>
      <c r="AC1226" s="9" t="str">
        <f>VLOOKUP(AB1226,Mapping!$E$2:$F$3,2,0)</f>
        <v>Excellent</v>
      </c>
      <c r="AD1226" s="3">
        <v>3</v>
      </c>
      <c r="AE1226" s="9" t="str">
        <f>VLOOKUP(AD1226,Mapping!$E$16:$F$19,2,0)</f>
        <v>Neutral</v>
      </c>
      <c r="AF1226" s="3">
        <v>3</v>
      </c>
      <c r="AG1226" s="3">
        <v>3</v>
      </c>
      <c r="AH1226" s="3" t="str" cm="1">
        <f t="array" ref="AH1226">_xlfn.IFS(HR_Analytics[[#This Row],[Total Working Years]]&lt;=2,"0-2",HR_Analytics[[#This Row],[Total Working Years]]&lt;=5,"2-5",HR_Analytics[[#This Row],[Total Working Years]]&lt;=10,"5-10",HR_Analytics[[#This Row],[Total Working Years]]&lt;=20,"10-20",HR_Analytics[[#This Row],[Total Working Years]]&lt;=40,"20-40")</f>
        <v>2-5</v>
      </c>
      <c r="AI1226" s="3">
        <v>3</v>
      </c>
      <c r="AJ1226" s="3">
        <v>4</v>
      </c>
      <c r="AK1226" s="9" t="str">
        <f>VLOOKUP(AJ1226,Mapping!$J$10:$K$13,2,0)</f>
        <v>Best</v>
      </c>
      <c r="AL1226" s="3">
        <v>3</v>
      </c>
      <c r="AM1226" s="3" t="str" cm="1">
        <f t="array" ref="AM1226">_xlfn.IFS(HR_Analytics[[#This Row],[Years At Company]]&lt;=2,"0-2",HR_Analytics[[#This Row],[Years At Company]]&lt;=5,"2-5",HR_Analytics[[#This Row],[Years At Company]]&lt;=10,"5-10",HR_Analytics[[#This Row],[Years At Company]]&lt;=20,"10-20",HR_Analytics[[#This Row],[Years At Company]]&lt;=40,"20-40")</f>
        <v>2-5</v>
      </c>
      <c r="AN1226" s="3">
        <v>2</v>
      </c>
      <c r="AO1226" s="3" t="str" cm="1">
        <f t="array" ref="AO1226">_xlfn.IFS(HR_Analytics[[#This Row],[Years In Current Role]]&lt;=2,"0-2",HR_Analytics[[#This Row],[Years In Current Role]]&lt;=5,"2-5",HR_Analytics[[#This Row],[Years In Current Role]]&lt;=10,"5-10",HR_Analytics[[#This Row],[Years In Current Role]]&lt;=15,"10-15",HR_Analytics[[#This Row],[Years In Current Role]]&gt;15,"Above 15")</f>
        <v>0-2</v>
      </c>
      <c r="AP1226" s="3">
        <v>0</v>
      </c>
      <c r="AQ1226" s="14" t="str" cm="1">
        <f t="array" ref="AQ1226">_xlfn.IFS(HR_Analytics[[#This Row],[Years Since Last Promotion]]&lt;=2,"0-2",HR_Analytics[[#This Row],[Years Since Last Promotion]]&lt;=5,"2-5",HR_Analytics[[#This Row],[Years Since Last Promotion]]&lt;=10,"5-10",HR_Analytics[[#This Row],[Years Since Last Promotion]]&lt;=15,"10-15")</f>
        <v>0-2</v>
      </c>
      <c r="AR1226" s="14">
        <v>2</v>
      </c>
      <c r="AS1226" s="3" t="str" cm="1">
        <f t="array" ref="AS12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27" spans="1:45" x14ac:dyDescent="0.25">
      <c r="A1227" s="12">
        <v>45</v>
      </c>
      <c r="B1227" s="12" t="str" cm="1">
        <f t="array" ref="B1227">_xlfn.IFS(HR_Analytics[[#This Row],[Age]]&lt;=30,"Below 30",HR_Analytics[[#This Row],[Age]]&lt;=40,"30-40",HR_Analytics[[#This Row],[Age]]&lt;=60,"40-60")</f>
        <v>40-60</v>
      </c>
      <c r="C1227" s="9" t="s">
        <v>17</v>
      </c>
      <c r="D1227" s="9" t="s">
        <v>11</v>
      </c>
      <c r="E1227" s="9" t="s">
        <v>19</v>
      </c>
      <c r="F1227" s="3">
        <v>28</v>
      </c>
      <c r="G1227" s="3" t="str" cm="1">
        <f t="array" ref="G1227">_xlfn.IFS(HR_Analytics[[#This Row],[Distance From Home]]&lt;=5,"1-5",HR_Analytics[[#This Row],[Distance From Home]]&lt;=10,"5-10",HR_Analytics[[#This Row],[Distance From Home]]&lt;=15,"10-15",HR_Analytics[[#This Row],[Distance From Home]]&lt;=20,"15-20",HR_Analytics[[#This Row],[Distance From Home]]&gt;20,"Above 20")</f>
        <v>Above 20</v>
      </c>
      <c r="H1227" s="3">
        <v>2</v>
      </c>
      <c r="I1227" s="9" t="str">
        <f>VLOOKUP(H1227,Mapping!$J$2:$K$6,2,0)</f>
        <v>College</v>
      </c>
      <c r="J1227" s="9" t="s">
        <v>34</v>
      </c>
      <c r="K1227" s="3">
        <v>1719</v>
      </c>
      <c r="L1227" s="3">
        <v>4</v>
      </c>
      <c r="M1227" s="9" t="str">
        <f>VLOOKUP(L1227,Mapping!$A$2:$B$5,2,0)</f>
        <v>Satisfied</v>
      </c>
      <c r="N1227" s="9" t="s">
        <v>14</v>
      </c>
      <c r="O1227" s="3">
        <v>2</v>
      </c>
      <c r="P1227" s="9" t="str">
        <f>VLOOKUP(O1227,Mapping!$A$9:$B$12,2,0)</f>
        <v>Medium</v>
      </c>
      <c r="Q1227" s="3">
        <v>4</v>
      </c>
      <c r="R1227" s="9" t="str">
        <f>VLOOKUP(Q1227,Mapping!$A$16:$B$20,2,0)</f>
        <v>Senior</v>
      </c>
      <c r="S1227" s="9" t="s">
        <v>32</v>
      </c>
      <c r="T1227" s="3">
        <v>2</v>
      </c>
      <c r="U1227" s="9" t="str">
        <f>VLOOKUP(T1227,Mapping!$E$9:$F$12,2,0)</f>
        <v>Dissatisfied</v>
      </c>
      <c r="V1227" s="9" t="s">
        <v>16</v>
      </c>
      <c r="W1227" s="5">
        <v>16704</v>
      </c>
      <c r="X1227" s="3">
        <v>1</v>
      </c>
      <c r="Y1227" s="9" t="s">
        <v>17</v>
      </c>
      <c r="Z1227" s="4">
        <v>11</v>
      </c>
      <c r="AA1227" s="24">
        <f>HR_Analytics[[#This Row],[Salary Hike]]/100</f>
        <v>0.11</v>
      </c>
      <c r="AB1227" s="3">
        <v>3</v>
      </c>
      <c r="AC1227" s="9" t="str">
        <f>VLOOKUP(AB1227,Mapping!$E$2:$F$3,2,0)</f>
        <v>Excellent</v>
      </c>
      <c r="AD1227" s="3">
        <v>3</v>
      </c>
      <c r="AE1227" s="9" t="str">
        <f>VLOOKUP(AD1227,Mapping!$E$16:$F$19,2,0)</f>
        <v>Neutral</v>
      </c>
      <c r="AF1227" s="3">
        <v>0</v>
      </c>
      <c r="AG1227" s="3">
        <v>21</v>
      </c>
      <c r="AH1227" s="3" t="str" cm="1">
        <f t="array" ref="AH1227">_xlfn.IFS(HR_Analytics[[#This Row],[Total Working Years]]&lt;=2,"0-2",HR_Analytics[[#This Row],[Total Working Years]]&lt;=5,"2-5",HR_Analytics[[#This Row],[Total Working Years]]&lt;=10,"5-10",HR_Analytics[[#This Row],[Total Working Years]]&lt;=20,"10-20",HR_Analytics[[#This Row],[Total Working Years]]&lt;=40,"20-40")</f>
        <v>20-40</v>
      </c>
      <c r="AI1227" s="3">
        <v>2</v>
      </c>
      <c r="AJ1227" s="3">
        <v>3</v>
      </c>
      <c r="AK1227" s="9" t="str">
        <f>VLOOKUP(AJ1227,Mapping!$J$10:$K$13,2,0)</f>
        <v>Better</v>
      </c>
      <c r="AL1227" s="3">
        <v>21</v>
      </c>
      <c r="AM1227" s="3" t="str" cm="1">
        <f t="array" ref="AM1227">_xlfn.IFS(HR_Analytics[[#This Row],[Years At Company]]&lt;=2,"0-2",HR_Analytics[[#This Row],[Years At Company]]&lt;=5,"2-5",HR_Analytics[[#This Row],[Years At Company]]&lt;=10,"5-10",HR_Analytics[[#This Row],[Years At Company]]&lt;=20,"10-20",HR_Analytics[[#This Row],[Years At Company]]&lt;=40,"20-40")</f>
        <v>20-40</v>
      </c>
      <c r="AN1227" s="3">
        <v>6</v>
      </c>
      <c r="AO1227" s="3" t="str" cm="1">
        <f t="array" ref="AO1227">_xlfn.IFS(HR_Analytics[[#This Row],[Years In Current Role]]&lt;=2,"0-2",HR_Analytics[[#This Row],[Years In Current Role]]&lt;=5,"2-5",HR_Analytics[[#This Row],[Years In Current Role]]&lt;=10,"5-10",HR_Analytics[[#This Row],[Years In Current Role]]&lt;=15,"10-15",HR_Analytics[[#This Row],[Years In Current Role]]&gt;15,"Above 15")</f>
        <v>5-10</v>
      </c>
      <c r="AP1227" s="3">
        <v>8</v>
      </c>
      <c r="AQ1227" s="14" t="str" cm="1">
        <f t="array" ref="AQ1227">_xlfn.IFS(HR_Analytics[[#This Row],[Years Since Last Promotion]]&lt;=2,"0-2",HR_Analytics[[#This Row],[Years Since Last Promotion]]&lt;=5,"2-5",HR_Analytics[[#This Row],[Years Since Last Promotion]]&lt;=10,"5-10",HR_Analytics[[#This Row],[Years Since Last Promotion]]&lt;=15,"10-15")</f>
        <v>5-10</v>
      </c>
      <c r="AR1227" s="14">
        <v>6</v>
      </c>
      <c r="AS1227" s="3" t="str" cm="1">
        <f t="array" ref="AS12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28" spans="1:45" x14ac:dyDescent="0.25">
      <c r="A1228" s="12">
        <v>32</v>
      </c>
      <c r="B1228" s="12" t="str" cm="1">
        <f t="array" ref="B1228">_xlfn.IFS(HR_Analytics[[#This Row],[Age]]&lt;=30,"Below 30",HR_Analytics[[#This Row],[Age]]&lt;=40,"30-40",HR_Analytics[[#This Row],[Age]]&lt;=60,"40-60")</f>
        <v>30-40</v>
      </c>
      <c r="C1228" s="9" t="s">
        <v>17</v>
      </c>
      <c r="D1228" s="9" t="s">
        <v>18</v>
      </c>
      <c r="E1228" s="9" t="s">
        <v>19</v>
      </c>
      <c r="F1228" s="3">
        <v>10</v>
      </c>
      <c r="G1228" s="3" t="str" cm="1">
        <f t="array" ref="G1228">_xlfn.IFS(HR_Analytics[[#This Row],[Distance From Home]]&lt;=5,"1-5",HR_Analytics[[#This Row],[Distance From Home]]&lt;=10,"5-10",HR_Analytics[[#This Row],[Distance From Home]]&lt;=15,"10-15",HR_Analytics[[#This Row],[Distance From Home]]&lt;=20,"15-20",HR_Analytics[[#This Row],[Distance From Home]]&gt;20,"Above 20")</f>
        <v>5-10</v>
      </c>
      <c r="H1228" s="3">
        <v>3</v>
      </c>
      <c r="I1228" s="9" t="str">
        <f>VLOOKUP(H1228,Mapping!$J$2:$K$6,2,0)</f>
        <v>Bachelors</v>
      </c>
      <c r="J1228" s="9" t="s">
        <v>13</v>
      </c>
      <c r="K1228" s="3">
        <v>1720</v>
      </c>
      <c r="L1228" s="3">
        <v>1</v>
      </c>
      <c r="M1228" s="9" t="str">
        <f>VLOOKUP(L1228,Mapping!$A$2:$B$5,2,0)</f>
        <v>Very Dissatisfied</v>
      </c>
      <c r="N1228" s="9" t="s">
        <v>20</v>
      </c>
      <c r="O1228" s="3">
        <v>3</v>
      </c>
      <c r="P1228" s="9" t="str">
        <f>VLOOKUP(O1228,Mapping!$A$9:$B$12,2,0)</f>
        <v>High</v>
      </c>
      <c r="Q1228" s="3">
        <v>1</v>
      </c>
      <c r="R1228" s="9" t="str">
        <f>VLOOKUP(Q1228,Mapping!$A$16:$B$20,2,0)</f>
        <v>Entry Level</v>
      </c>
      <c r="S1228" s="9" t="s">
        <v>21</v>
      </c>
      <c r="T1228" s="3">
        <v>3</v>
      </c>
      <c r="U1228" s="9" t="str">
        <f>VLOOKUP(T1228,Mapping!$E$9:$F$12,2,0)</f>
        <v>Neutral</v>
      </c>
      <c r="V1228" s="9" t="s">
        <v>22</v>
      </c>
      <c r="W1228" s="5">
        <v>3433</v>
      </c>
      <c r="X1228" s="3">
        <v>6</v>
      </c>
      <c r="Y1228" s="9" t="s">
        <v>17</v>
      </c>
      <c r="Z1228" s="4">
        <v>13</v>
      </c>
      <c r="AA1228" s="24">
        <f>HR_Analytics[[#This Row],[Salary Hike]]/100</f>
        <v>0.13</v>
      </c>
      <c r="AB1228" s="3">
        <v>3</v>
      </c>
      <c r="AC1228" s="9" t="str">
        <f>VLOOKUP(AB1228,Mapping!$E$2:$F$3,2,0)</f>
        <v>Excellent</v>
      </c>
      <c r="AD1228" s="3">
        <v>1</v>
      </c>
      <c r="AE1228" s="9" t="str">
        <f>VLOOKUP(AD1228,Mapping!$E$16:$F$19,2,0)</f>
        <v>Very Dissatisfied</v>
      </c>
      <c r="AF1228" s="3">
        <v>1</v>
      </c>
      <c r="AG1228" s="3">
        <v>10</v>
      </c>
      <c r="AH1228" s="3" t="str" cm="1">
        <f t="array" ref="AH1228">_xlfn.IFS(HR_Analytics[[#This Row],[Total Working Years]]&lt;=2,"0-2",HR_Analytics[[#This Row],[Total Working Years]]&lt;=5,"2-5",HR_Analytics[[#This Row],[Total Working Years]]&lt;=10,"5-10",HR_Analytics[[#This Row],[Total Working Years]]&lt;=20,"10-20",HR_Analytics[[#This Row],[Total Working Years]]&lt;=40,"20-40")</f>
        <v>5-10</v>
      </c>
      <c r="AI1228" s="3">
        <v>3</v>
      </c>
      <c r="AJ1228" s="3">
        <v>2</v>
      </c>
      <c r="AK1228" s="9" t="str">
        <f>VLOOKUP(AJ1228,Mapping!$J$10:$K$13,2,0)</f>
        <v>Good</v>
      </c>
      <c r="AL1228" s="3">
        <v>5</v>
      </c>
      <c r="AM1228" s="3" t="str" cm="1">
        <f t="array" ref="AM1228">_xlfn.IFS(HR_Analytics[[#This Row],[Years At Company]]&lt;=2,"0-2",HR_Analytics[[#This Row],[Years At Company]]&lt;=5,"2-5",HR_Analytics[[#This Row],[Years At Company]]&lt;=10,"5-10",HR_Analytics[[#This Row],[Years At Company]]&lt;=20,"10-20",HR_Analytics[[#This Row],[Years At Company]]&lt;=40,"20-40")</f>
        <v>2-5</v>
      </c>
      <c r="AN1228" s="3">
        <v>2</v>
      </c>
      <c r="AO1228" s="3" t="str" cm="1">
        <f t="array" ref="AO1228">_xlfn.IFS(HR_Analytics[[#This Row],[Years In Current Role]]&lt;=2,"0-2",HR_Analytics[[#This Row],[Years In Current Role]]&lt;=5,"2-5",HR_Analytics[[#This Row],[Years In Current Role]]&lt;=10,"5-10",HR_Analytics[[#This Row],[Years In Current Role]]&lt;=15,"10-15",HR_Analytics[[#This Row],[Years In Current Role]]&gt;15,"Above 15")</f>
        <v>0-2</v>
      </c>
      <c r="AP1228" s="3">
        <v>1</v>
      </c>
      <c r="AQ1228" s="14" t="str" cm="1">
        <f t="array" ref="AQ1228">_xlfn.IFS(HR_Analytics[[#This Row],[Years Since Last Promotion]]&lt;=2,"0-2",HR_Analytics[[#This Row],[Years Since Last Promotion]]&lt;=5,"2-5",HR_Analytics[[#This Row],[Years Since Last Promotion]]&lt;=10,"5-10",HR_Analytics[[#This Row],[Years Since Last Promotion]]&lt;=15,"10-15")</f>
        <v>0-2</v>
      </c>
      <c r="AR1228" s="14">
        <v>3</v>
      </c>
      <c r="AS1228" s="3" t="str" cm="1">
        <f t="array" ref="AS12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29" spans="1:45" x14ac:dyDescent="0.25">
      <c r="A1229" s="12">
        <v>31</v>
      </c>
      <c r="B1229" s="12" t="str" cm="1">
        <f t="array" ref="B1229">_xlfn.IFS(HR_Analytics[[#This Row],[Age]]&lt;=30,"Below 30",HR_Analytics[[#This Row],[Age]]&lt;=40,"30-40",HR_Analytics[[#This Row],[Age]]&lt;=60,"40-60")</f>
        <v>30-40</v>
      </c>
      <c r="C1229" s="9" t="s">
        <v>17</v>
      </c>
      <c r="D1229" s="9" t="s">
        <v>11</v>
      </c>
      <c r="E1229" s="9" t="s">
        <v>19</v>
      </c>
      <c r="F1229" s="3">
        <v>2</v>
      </c>
      <c r="G1229" s="3" t="str" cm="1">
        <f t="array" ref="G1229">_xlfn.IFS(HR_Analytics[[#This Row],[Distance From Home]]&lt;=5,"1-5",HR_Analytics[[#This Row],[Distance From Home]]&lt;=10,"5-10",HR_Analytics[[#This Row],[Distance From Home]]&lt;=15,"10-15",HR_Analytics[[#This Row],[Distance From Home]]&lt;=20,"15-20",HR_Analytics[[#This Row],[Distance From Home]]&gt;20,"Above 20")</f>
        <v>1-5</v>
      </c>
      <c r="H1229" s="3">
        <v>4</v>
      </c>
      <c r="I1229" s="9" t="str">
        <f>VLOOKUP(H1229,Mapping!$J$2:$K$6,2,0)</f>
        <v>Masters</v>
      </c>
      <c r="J1229" s="9" t="s">
        <v>13</v>
      </c>
      <c r="K1229" s="3">
        <v>1721</v>
      </c>
      <c r="L1229" s="3">
        <v>2</v>
      </c>
      <c r="M1229" s="9" t="str">
        <f>VLOOKUP(L1229,Mapping!$A$2:$B$5,2,0)</f>
        <v>Dissatisfied</v>
      </c>
      <c r="N1229" s="9" t="s">
        <v>20</v>
      </c>
      <c r="O1229" s="3">
        <v>3</v>
      </c>
      <c r="P1229" s="9" t="str">
        <f>VLOOKUP(O1229,Mapping!$A$9:$B$12,2,0)</f>
        <v>High</v>
      </c>
      <c r="Q1229" s="3">
        <v>1</v>
      </c>
      <c r="R1229" s="9" t="str">
        <f>VLOOKUP(Q1229,Mapping!$A$16:$B$20,2,0)</f>
        <v>Entry Level</v>
      </c>
      <c r="S1229" s="9" t="s">
        <v>24</v>
      </c>
      <c r="T1229" s="3">
        <v>3</v>
      </c>
      <c r="U1229" s="9" t="str">
        <f>VLOOKUP(T1229,Mapping!$E$9:$F$12,2,0)</f>
        <v>Neutral</v>
      </c>
      <c r="V1229" s="9" t="s">
        <v>22</v>
      </c>
      <c r="W1229" s="5">
        <v>3477</v>
      </c>
      <c r="X1229" s="3">
        <v>1</v>
      </c>
      <c r="Y1229" s="9" t="s">
        <v>17</v>
      </c>
      <c r="Z1229" s="4">
        <v>14</v>
      </c>
      <c r="AA1229" s="24">
        <f>HR_Analytics[[#This Row],[Salary Hike]]/100</f>
        <v>0.14000000000000001</v>
      </c>
      <c r="AB1229" s="3">
        <v>3</v>
      </c>
      <c r="AC1229" s="9" t="str">
        <f>VLOOKUP(AB1229,Mapping!$E$2:$F$3,2,0)</f>
        <v>Excellent</v>
      </c>
      <c r="AD1229" s="3">
        <v>4</v>
      </c>
      <c r="AE1229" s="9" t="str">
        <f>VLOOKUP(AD1229,Mapping!$E$16:$F$19,2,0)</f>
        <v>Satisfied</v>
      </c>
      <c r="AF1229" s="3">
        <v>1</v>
      </c>
      <c r="AG1229" s="3">
        <v>6</v>
      </c>
      <c r="AH1229" s="3" t="str" cm="1">
        <f t="array" ref="AH1229">_xlfn.IFS(HR_Analytics[[#This Row],[Total Working Years]]&lt;=2,"0-2",HR_Analytics[[#This Row],[Total Working Years]]&lt;=5,"2-5",HR_Analytics[[#This Row],[Total Working Years]]&lt;=10,"5-10",HR_Analytics[[#This Row],[Total Working Years]]&lt;=20,"10-20",HR_Analytics[[#This Row],[Total Working Years]]&lt;=40,"20-40")</f>
        <v>5-10</v>
      </c>
      <c r="AI1229" s="3">
        <v>2</v>
      </c>
      <c r="AJ1229" s="3">
        <v>4</v>
      </c>
      <c r="AK1229" s="9" t="str">
        <f>VLOOKUP(AJ1229,Mapping!$J$10:$K$13,2,0)</f>
        <v>Best</v>
      </c>
      <c r="AL1229" s="3">
        <v>5</v>
      </c>
      <c r="AM1229" s="3" t="str" cm="1">
        <f t="array" ref="AM1229">_xlfn.IFS(HR_Analytics[[#This Row],[Years At Company]]&lt;=2,"0-2",HR_Analytics[[#This Row],[Years At Company]]&lt;=5,"2-5",HR_Analytics[[#This Row],[Years At Company]]&lt;=10,"5-10",HR_Analytics[[#This Row],[Years At Company]]&lt;=20,"10-20",HR_Analytics[[#This Row],[Years At Company]]&lt;=40,"20-40")</f>
        <v>2-5</v>
      </c>
      <c r="AN1229" s="3">
        <v>2</v>
      </c>
      <c r="AO1229" s="3" t="str" cm="1">
        <f t="array" ref="AO1229">_xlfn.IFS(HR_Analytics[[#This Row],[Years In Current Role]]&lt;=2,"0-2",HR_Analytics[[#This Row],[Years In Current Role]]&lt;=5,"2-5",HR_Analytics[[#This Row],[Years In Current Role]]&lt;=10,"5-10",HR_Analytics[[#This Row],[Years In Current Role]]&lt;=15,"10-15",HR_Analytics[[#This Row],[Years In Current Role]]&gt;15,"Above 15")</f>
        <v>0-2</v>
      </c>
      <c r="AP1229" s="3">
        <v>0</v>
      </c>
      <c r="AQ1229" s="14" t="str" cm="1">
        <f t="array" ref="AQ1229">_xlfn.IFS(HR_Analytics[[#This Row],[Years Since Last Promotion]]&lt;=2,"0-2",HR_Analytics[[#This Row],[Years Since Last Promotion]]&lt;=5,"2-5",HR_Analytics[[#This Row],[Years Since Last Promotion]]&lt;=10,"5-10",HR_Analytics[[#This Row],[Years Since Last Promotion]]&lt;=15,"10-15")</f>
        <v>0-2</v>
      </c>
      <c r="AR1229" s="14">
        <v>3</v>
      </c>
      <c r="AS1229" s="3" t="str" cm="1">
        <f t="array" ref="AS12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30" spans="1:45" x14ac:dyDescent="0.25">
      <c r="A1230" s="12">
        <v>41</v>
      </c>
      <c r="B1230" s="12" t="str" cm="1">
        <f t="array" ref="B1230">_xlfn.IFS(HR_Analytics[[#This Row],[Age]]&lt;=30,"Below 30",HR_Analytics[[#This Row],[Age]]&lt;=40,"30-40",HR_Analytics[[#This Row],[Age]]&lt;=60,"40-60")</f>
        <v>40-60</v>
      </c>
      <c r="C1230" s="9" t="s">
        <v>17</v>
      </c>
      <c r="D1230" s="9" t="s">
        <v>29</v>
      </c>
      <c r="E1230" s="9" t="s">
        <v>35</v>
      </c>
      <c r="F1230" s="3">
        <v>4</v>
      </c>
      <c r="G1230" s="3" t="str" cm="1">
        <f t="array" ref="G1230">_xlfn.IFS(HR_Analytics[[#This Row],[Distance From Home]]&lt;=5,"1-5",HR_Analytics[[#This Row],[Distance From Home]]&lt;=10,"5-10",HR_Analytics[[#This Row],[Distance From Home]]&lt;=15,"10-15",HR_Analytics[[#This Row],[Distance From Home]]&lt;=20,"15-20",HR_Analytics[[#This Row],[Distance From Home]]&gt;20,"Above 20")</f>
        <v>1-5</v>
      </c>
      <c r="H1230" s="3">
        <v>3</v>
      </c>
      <c r="I1230" s="9" t="str">
        <f>VLOOKUP(H1230,Mapping!$J$2:$K$6,2,0)</f>
        <v>Bachelors</v>
      </c>
      <c r="J1230" s="9" t="s">
        <v>35</v>
      </c>
      <c r="K1230" s="3">
        <v>1722</v>
      </c>
      <c r="L1230" s="3">
        <v>3</v>
      </c>
      <c r="M1230" s="9" t="str">
        <f>VLOOKUP(L1230,Mapping!$A$2:$B$5,2,0)</f>
        <v>Neutral</v>
      </c>
      <c r="N1230" s="9" t="s">
        <v>20</v>
      </c>
      <c r="O1230" s="3">
        <v>1</v>
      </c>
      <c r="P1230" s="9" t="str">
        <f>VLOOKUP(O1230,Mapping!$A$9:$B$12,2,0)</f>
        <v>Low</v>
      </c>
      <c r="Q1230" s="3">
        <v>2</v>
      </c>
      <c r="R1230" s="9" t="str">
        <f>VLOOKUP(Q1230,Mapping!$A$16:$B$20,2,0)</f>
        <v>Junior</v>
      </c>
      <c r="S1230" s="9" t="s">
        <v>35</v>
      </c>
      <c r="T1230" s="3">
        <v>2</v>
      </c>
      <c r="U1230" s="9" t="str">
        <f>VLOOKUP(T1230,Mapping!$E$9:$F$12,2,0)</f>
        <v>Dissatisfied</v>
      </c>
      <c r="V1230" s="9" t="s">
        <v>22</v>
      </c>
      <c r="W1230" s="5">
        <v>6430</v>
      </c>
      <c r="X1230" s="3">
        <v>6</v>
      </c>
      <c r="Y1230" s="9" t="s">
        <v>17</v>
      </c>
      <c r="Z1230" s="4">
        <v>19</v>
      </c>
      <c r="AA1230" s="24">
        <f>HR_Analytics[[#This Row],[Salary Hike]]/100</f>
        <v>0.19</v>
      </c>
      <c r="AB1230" s="3">
        <v>3</v>
      </c>
      <c r="AC1230" s="9" t="str">
        <f>VLOOKUP(AB1230,Mapping!$E$2:$F$3,2,0)</f>
        <v>Excellent</v>
      </c>
      <c r="AD1230" s="3">
        <v>2</v>
      </c>
      <c r="AE1230" s="9" t="str">
        <f>VLOOKUP(AD1230,Mapping!$E$16:$F$19,2,0)</f>
        <v>Dissatisfied</v>
      </c>
      <c r="AF1230" s="3">
        <v>1</v>
      </c>
      <c r="AG1230" s="3">
        <v>10</v>
      </c>
      <c r="AH1230" s="3" t="str" cm="1">
        <f t="array" ref="AH1230">_xlfn.IFS(HR_Analytics[[#This Row],[Total Working Years]]&lt;=2,"0-2",HR_Analytics[[#This Row],[Total Working Years]]&lt;=5,"2-5",HR_Analytics[[#This Row],[Total Working Years]]&lt;=10,"5-10",HR_Analytics[[#This Row],[Total Working Years]]&lt;=20,"10-20",HR_Analytics[[#This Row],[Total Working Years]]&lt;=40,"20-40")</f>
        <v>5-10</v>
      </c>
      <c r="AI1230" s="3">
        <v>4</v>
      </c>
      <c r="AJ1230" s="3">
        <v>3</v>
      </c>
      <c r="AK1230" s="9" t="str">
        <f>VLOOKUP(AJ1230,Mapping!$J$10:$K$13,2,0)</f>
        <v>Better</v>
      </c>
      <c r="AL1230" s="3">
        <v>3</v>
      </c>
      <c r="AM1230" s="3" t="str" cm="1">
        <f t="array" ref="AM1230">_xlfn.IFS(HR_Analytics[[#This Row],[Years At Company]]&lt;=2,"0-2",HR_Analytics[[#This Row],[Years At Company]]&lt;=5,"2-5",HR_Analytics[[#This Row],[Years At Company]]&lt;=10,"5-10",HR_Analytics[[#This Row],[Years At Company]]&lt;=20,"10-20",HR_Analytics[[#This Row],[Years At Company]]&lt;=40,"20-40")</f>
        <v>2-5</v>
      </c>
      <c r="AN1230" s="3">
        <v>2</v>
      </c>
      <c r="AO1230" s="3" t="str" cm="1">
        <f t="array" ref="AO1230">_xlfn.IFS(HR_Analytics[[#This Row],[Years In Current Role]]&lt;=2,"0-2",HR_Analytics[[#This Row],[Years In Current Role]]&lt;=5,"2-5",HR_Analytics[[#This Row],[Years In Current Role]]&lt;=10,"5-10",HR_Analytics[[#This Row],[Years In Current Role]]&lt;=15,"10-15",HR_Analytics[[#This Row],[Years In Current Role]]&gt;15,"Above 15")</f>
        <v>0-2</v>
      </c>
      <c r="AP1230" s="3">
        <v>1</v>
      </c>
      <c r="AQ1230" s="14" t="str" cm="1">
        <f t="array" ref="AQ1230">_xlfn.IFS(HR_Analytics[[#This Row],[Years Since Last Promotion]]&lt;=2,"0-2",HR_Analytics[[#This Row],[Years Since Last Promotion]]&lt;=5,"2-5",HR_Analytics[[#This Row],[Years Since Last Promotion]]&lt;=10,"5-10",HR_Analytics[[#This Row],[Years Since Last Promotion]]&lt;=15,"10-15")</f>
        <v>0-2</v>
      </c>
      <c r="AR1230" s="14">
        <v>2</v>
      </c>
      <c r="AS1230" s="3" t="str" cm="1">
        <f t="array" ref="AS12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31" spans="1:45" x14ac:dyDescent="0.25">
      <c r="A1231" s="12">
        <v>40</v>
      </c>
      <c r="B1231" s="12" t="str" cm="1">
        <f t="array" ref="B1231">_xlfn.IFS(HR_Analytics[[#This Row],[Age]]&lt;=30,"Below 30",HR_Analytics[[#This Row],[Age]]&lt;=40,"30-40",HR_Analytics[[#This Row],[Age]]&lt;=60,"40-60")</f>
        <v>30-40</v>
      </c>
      <c r="C1231" s="9" t="s">
        <v>17</v>
      </c>
      <c r="D1231" s="9" t="s">
        <v>11</v>
      </c>
      <c r="E1231" s="9" t="s">
        <v>19</v>
      </c>
      <c r="F1231" s="3">
        <v>8</v>
      </c>
      <c r="G1231" s="3" t="str" cm="1">
        <f t="array" ref="G1231">_xlfn.IFS(HR_Analytics[[#This Row],[Distance From Home]]&lt;=5,"1-5",HR_Analytics[[#This Row],[Distance From Home]]&lt;=10,"5-10",HR_Analytics[[#This Row],[Distance From Home]]&lt;=15,"10-15",HR_Analytics[[#This Row],[Distance From Home]]&lt;=20,"15-20",HR_Analytics[[#This Row],[Distance From Home]]&gt;20,"Above 20")</f>
        <v>5-10</v>
      </c>
      <c r="H1231" s="3">
        <v>2</v>
      </c>
      <c r="I1231" s="9" t="str">
        <f>VLOOKUP(H1231,Mapping!$J$2:$K$6,2,0)</f>
        <v>College</v>
      </c>
      <c r="J1231" s="9" t="s">
        <v>13</v>
      </c>
      <c r="K1231" s="3">
        <v>1724</v>
      </c>
      <c r="L1231" s="3">
        <v>2</v>
      </c>
      <c r="M1231" s="9" t="str">
        <f>VLOOKUP(L1231,Mapping!$A$2:$B$5,2,0)</f>
        <v>Dissatisfied</v>
      </c>
      <c r="N1231" s="9" t="s">
        <v>14</v>
      </c>
      <c r="O1231" s="3">
        <v>3</v>
      </c>
      <c r="P1231" s="9" t="str">
        <f>VLOOKUP(O1231,Mapping!$A$9:$B$12,2,0)</f>
        <v>High</v>
      </c>
      <c r="Q1231" s="3">
        <v>2</v>
      </c>
      <c r="R1231" s="9" t="str">
        <f>VLOOKUP(Q1231,Mapping!$A$16:$B$20,2,0)</f>
        <v>Junior</v>
      </c>
      <c r="S1231" s="9" t="s">
        <v>27</v>
      </c>
      <c r="T1231" s="3">
        <v>1</v>
      </c>
      <c r="U1231" s="9" t="str">
        <f>VLOOKUP(T1231,Mapping!$E$9:$F$12,2,0)</f>
        <v>Very Dissatisfied</v>
      </c>
      <c r="V1231" s="9" t="s">
        <v>22</v>
      </c>
      <c r="W1231" s="5">
        <v>6516</v>
      </c>
      <c r="X1231" s="3">
        <v>2</v>
      </c>
      <c r="Y1231" s="9" t="s">
        <v>10</v>
      </c>
      <c r="Z1231" s="4">
        <v>16</v>
      </c>
      <c r="AA1231" s="24">
        <f>HR_Analytics[[#This Row],[Salary Hike]]/100</f>
        <v>0.16</v>
      </c>
      <c r="AB1231" s="3">
        <v>3</v>
      </c>
      <c r="AC1231" s="9" t="str">
        <f>VLOOKUP(AB1231,Mapping!$E$2:$F$3,2,0)</f>
        <v>Excellent</v>
      </c>
      <c r="AD1231" s="3">
        <v>2</v>
      </c>
      <c r="AE1231" s="9" t="str">
        <f>VLOOKUP(AD1231,Mapping!$E$16:$F$19,2,0)</f>
        <v>Dissatisfied</v>
      </c>
      <c r="AF1231" s="3">
        <v>1</v>
      </c>
      <c r="AG1231" s="3">
        <v>18</v>
      </c>
      <c r="AH1231" s="3" t="str" cm="1">
        <f t="array" ref="AH1231">_xlfn.IFS(HR_Analytics[[#This Row],[Total Working Years]]&lt;=2,"0-2",HR_Analytics[[#This Row],[Total Working Years]]&lt;=5,"2-5",HR_Analytics[[#This Row],[Total Working Years]]&lt;=10,"5-10",HR_Analytics[[#This Row],[Total Working Years]]&lt;=20,"10-20",HR_Analytics[[#This Row],[Total Working Years]]&lt;=40,"20-40")</f>
        <v>10-20</v>
      </c>
      <c r="AI1231" s="3">
        <v>3</v>
      </c>
      <c r="AJ1231" s="3">
        <v>3</v>
      </c>
      <c r="AK1231" s="9" t="str">
        <f>VLOOKUP(AJ1231,Mapping!$J$10:$K$13,2,0)</f>
        <v>Better</v>
      </c>
      <c r="AL1231" s="3">
        <v>1</v>
      </c>
      <c r="AM1231" s="3" t="str" cm="1">
        <f t="array" ref="AM1231">_xlfn.IFS(HR_Analytics[[#This Row],[Years At Company]]&lt;=2,"0-2",HR_Analytics[[#This Row],[Years At Company]]&lt;=5,"2-5",HR_Analytics[[#This Row],[Years At Company]]&lt;=10,"5-10",HR_Analytics[[#This Row],[Years At Company]]&lt;=20,"10-20",HR_Analytics[[#This Row],[Years At Company]]&lt;=40,"20-40")</f>
        <v>0-2</v>
      </c>
      <c r="AN1231" s="3">
        <v>0</v>
      </c>
      <c r="AO1231" s="3" t="str" cm="1">
        <f t="array" ref="AO1231">_xlfn.IFS(HR_Analytics[[#This Row],[Years In Current Role]]&lt;=2,"0-2",HR_Analytics[[#This Row],[Years In Current Role]]&lt;=5,"2-5",HR_Analytics[[#This Row],[Years In Current Role]]&lt;=10,"5-10",HR_Analytics[[#This Row],[Years In Current Role]]&lt;=15,"10-15",HR_Analytics[[#This Row],[Years In Current Role]]&gt;15,"Above 15")</f>
        <v>0-2</v>
      </c>
      <c r="AP1231" s="3">
        <v>0</v>
      </c>
      <c r="AQ1231" s="14" t="str" cm="1">
        <f t="array" ref="AQ1231">_xlfn.IFS(HR_Analytics[[#This Row],[Years Since Last Promotion]]&lt;=2,"0-2",HR_Analytics[[#This Row],[Years Since Last Promotion]]&lt;=5,"2-5",HR_Analytics[[#This Row],[Years Since Last Promotion]]&lt;=10,"5-10",HR_Analytics[[#This Row],[Years Since Last Promotion]]&lt;=15,"10-15")</f>
        <v>0-2</v>
      </c>
      <c r="AR1231" s="14">
        <v>0</v>
      </c>
      <c r="AS1231" s="3" t="str" cm="1">
        <f t="array" ref="AS12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32" spans="1:45" x14ac:dyDescent="0.25">
      <c r="A1232" s="12">
        <v>24</v>
      </c>
      <c r="B1232" s="12" t="str" cm="1">
        <f t="array" ref="B1232">_xlfn.IFS(HR_Analytics[[#This Row],[Age]]&lt;=30,"Below 30",HR_Analytics[[#This Row],[Age]]&lt;=40,"30-40",HR_Analytics[[#This Row],[Age]]&lt;=60,"40-60")</f>
        <v>Below 30</v>
      </c>
      <c r="C1232" s="9" t="s">
        <v>17</v>
      </c>
      <c r="D1232" s="9" t="s">
        <v>11</v>
      </c>
      <c r="E1232" s="9" t="s">
        <v>19</v>
      </c>
      <c r="F1232" s="3">
        <v>29</v>
      </c>
      <c r="G1232" s="3" t="str" cm="1">
        <f t="array" ref="G1232">_xlfn.IFS(HR_Analytics[[#This Row],[Distance From Home]]&lt;=5,"1-5",HR_Analytics[[#This Row],[Distance From Home]]&lt;=10,"5-10",HR_Analytics[[#This Row],[Distance From Home]]&lt;=15,"10-15",HR_Analytics[[#This Row],[Distance From Home]]&lt;=20,"15-20",HR_Analytics[[#This Row],[Distance From Home]]&gt;20,"Above 20")</f>
        <v>Above 20</v>
      </c>
      <c r="H1232" s="3">
        <v>1</v>
      </c>
      <c r="I1232" s="9" t="str">
        <f>VLOOKUP(H1232,Mapping!$J$2:$K$6,2,0)</f>
        <v>Below College</v>
      </c>
      <c r="J1232" s="9" t="s">
        <v>25</v>
      </c>
      <c r="K1232" s="3">
        <v>1725</v>
      </c>
      <c r="L1232" s="3">
        <v>2</v>
      </c>
      <c r="M1232" s="9" t="str">
        <f>VLOOKUP(L1232,Mapping!$A$2:$B$5,2,0)</f>
        <v>Dissatisfied</v>
      </c>
      <c r="N1232" s="9" t="s">
        <v>20</v>
      </c>
      <c r="O1232" s="3">
        <v>3</v>
      </c>
      <c r="P1232" s="9" t="str">
        <f>VLOOKUP(O1232,Mapping!$A$9:$B$12,2,0)</f>
        <v>High</v>
      </c>
      <c r="Q1232" s="3">
        <v>1</v>
      </c>
      <c r="R1232" s="9" t="str">
        <f>VLOOKUP(Q1232,Mapping!$A$16:$B$20,2,0)</f>
        <v>Entry Level</v>
      </c>
      <c r="S1232" s="9" t="s">
        <v>24</v>
      </c>
      <c r="T1232" s="3">
        <v>1</v>
      </c>
      <c r="U1232" s="9" t="str">
        <f>VLOOKUP(T1232,Mapping!$E$9:$F$12,2,0)</f>
        <v>Very Dissatisfied</v>
      </c>
      <c r="V1232" s="9" t="s">
        <v>26</v>
      </c>
      <c r="W1232" s="5">
        <v>3907</v>
      </c>
      <c r="X1232" s="3">
        <v>1</v>
      </c>
      <c r="Y1232" s="9" t="s">
        <v>17</v>
      </c>
      <c r="Z1232" s="4">
        <v>13</v>
      </c>
      <c r="AA1232" s="24">
        <f>HR_Analytics[[#This Row],[Salary Hike]]/100</f>
        <v>0.13</v>
      </c>
      <c r="AB1232" s="3">
        <v>3</v>
      </c>
      <c r="AC1232" s="9" t="str">
        <f>VLOOKUP(AB1232,Mapping!$E$2:$F$3,2,0)</f>
        <v>Excellent</v>
      </c>
      <c r="AD1232" s="3">
        <v>2</v>
      </c>
      <c r="AE1232" s="9" t="str">
        <f>VLOOKUP(AD1232,Mapping!$E$16:$F$19,2,0)</f>
        <v>Dissatisfied</v>
      </c>
      <c r="AF1232" s="3">
        <v>3</v>
      </c>
      <c r="AG1232" s="3">
        <v>6</v>
      </c>
      <c r="AH1232" s="3" t="str" cm="1">
        <f t="array" ref="AH1232">_xlfn.IFS(HR_Analytics[[#This Row],[Total Working Years]]&lt;=2,"0-2",HR_Analytics[[#This Row],[Total Working Years]]&lt;=5,"2-5",HR_Analytics[[#This Row],[Total Working Years]]&lt;=10,"5-10",HR_Analytics[[#This Row],[Total Working Years]]&lt;=20,"10-20",HR_Analytics[[#This Row],[Total Working Years]]&lt;=40,"20-40")</f>
        <v>5-10</v>
      </c>
      <c r="AI1232" s="3">
        <v>2</v>
      </c>
      <c r="AJ1232" s="3">
        <v>4</v>
      </c>
      <c r="AK1232" s="9" t="str">
        <f>VLOOKUP(AJ1232,Mapping!$J$10:$K$13,2,0)</f>
        <v>Best</v>
      </c>
      <c r="AL1232" s="3">
        <v>6</v>
      </c>
      <c r="AM1232" s="3" t="str" cm="1">
        <f t="array" ref="AM1232">_xlfn.IFS(HR_Analytics[[#This Row],[Years At Company]]&lt;=2,"0-2",HR_Analytics[[#This Row],[Years At Company]]&lt;=5,"2-5",HR_Analytics[[#This Row],[Years At Company]]&lt;=10,"5-10",HR_Analytics[[#This Row],[Years At Company]]&lt;=20,"10-20",HR_Analytics[[#This Row],[Years At Company]]&lt;=40,"20-40")</f>
        <v>5-10</v>
      </c>
      <c r="AN1232" s="3">
        <v>2</v>
      </c>
      <c r="AO1232" s="3" t="str" cm="1">
        <f t="array" ref="AO1232">_xlfn.IFS(HR_Analytics[[#This Row],[Years In Current Role]]&lt;=2,"0-2",HR_Analytics[[#This Row],[Years In Current Role]]&lt;=5,"2-5",HR_Analytics[[#This Row],[Years In Current Role]]&lt;=10,"5-10",HR_Analytics[[#This Row],[Years In Current Role]]&lt;=15,"10-15",HR_Analytics[[#This Row],[Years In Current Role]]&gt;15,"Above 15")</f>
        <v>0-2</v>
      </c>
      <c r="AP1232" s="3">
        <v>1</v>
      </c>
      <c r="AQ1232" s="14" t="str" cm="1">
        <f t="array" ref="AQ1232">_xlfn.IFS(HR_Analytics[[#This Row],[Years Since Last Promotion]]&lt;=2,"0-2",HR_Analytics[[#This Row],[Years Since Last Promotion]]&lt;=5,"2-5",HR_Analytics[[#This Row],[Years Since Last Promotion]]&lt;=10,"5-10",HR_Analytics[[#This Row],[Years Since Last Promotion]]&lt;=15,"10-15")</f>
        <v>0-2</v>
      </c>
      <c r="AR1232" s="14">
        <v>2</v>
      </c>
      <c r="AS1232" s="3" t="str" cm="1">
        <f t="array" ref="AS12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33" spans="1:45" x14ac:dyDescent="0.25">
      <c r="A1233" s="12">
        <v>46</v>
      </c>
      <c r="B1233" s="12" t="str" cm="1">
        <f t="array" ref="B1233">_xlfn.IFS(HR_Analytics[[#This Row],[Age]]&lt;=30,"Below 30",HR_Analytics[[#This Row],[Age]]&lt;=40,"30-40",HR_Analytics[[#This Row],[Age]]&lt;=60,"40-60")</f>
        <v>40-60</v>
      </c>
      <c r="C1233" s="9" t="s">
        <v>17</v>
      </c>
      <c r="D1233" s="9" t="s">
        <v>11</v>
      </c>
      <c r="E1233" s="9" t="s">
        <v>19</v>
      </c>
      <c r="F1233" s="3">
        <v>13</v>
      </c>
      <c r="G1233" s="3" t="str" cm="1">
        <f t="array" ref="G1233">_xlfn.IFS(HR_Analytics[[#This Row],[Distance From Home]]&lt;=5,"1-5",HR_Analytics[[#This Row],[Distance From Home]]&lt;=10,"5-10",HR_Analytics[[#This Row],[Distance From Home]]&lt;=15,"10-15",HR_Analytics[[#This Row],[Distance From Home]]&lt;=20,"15-20",HR_Analytics[[#This Row],[Distance From Home]]&gt;20,"Above 20")</f>
        <v>10-15</v>
      </c>
      <c r="H1233" s="3">
        <v>4</v>
      </c>
      <c r="I1233" s="9" t="str">
        <f>VLOOKUP(H1233,Mapping!$J$2:$K$6,2,0)</f>
        <v>Masters</v>
      </c>
      <c r="J1233" s="9" t="s">
        <v>13</v>
      </c>
      <c r="K1233" s="3">
        <v>1727</v>
      </c>
      <c r="L1233" s="3">
        <v>3</v>
      </c>
      <c r="M1233" s="9" t="str">
        <f>VLOOKUP(L1233,Mapping!$A$2:$B$5,2,0)</f>
        <v>Neutral</v>
      </c>
      <c r="N1233" s="9" t="s">
        <v>20</v>
      </c>
      <c r="O1233" s="3">
        <v>3</v>
      </c>
      <c r="P1233" s="9" t="str">
        <f>VLOOKUP(O1233,Mapping!$A$9:$B$12,2,0)</f>
        <v>High</v>
      </c>
      <c r="Q1233" s="3">
        <v>2</v>
      </c>
      <c r="R1233" s="9" t="str">
        <f>VLOOKUP(Q1233,Mapping!$A$16:$B$20,2,0)</f>
        <v>Junior</v>
      </c>
      <c r="S1233" s="9" t="s">
        <v>28</v>
      </c>
      <c r="T1233" s="3">
        <v>2</v>
      </c>
      <c r="U1233" s="9" t="str">
        <f>VLOOKUP(T1233,Mapping!$E$9:$F$12,2,0)</f>
        <v>Dissatisfied</v>
      </c>
      <c r="V1233" s="9" t="s">
        <v>16</v>
      </c>
      <c r="W1233" s="5">
        <v>5562</v>
      </c>
      <c r="X1233" s="3">
        <v>6</v>
      </c>
      <c r="Y1233" s="9" t="s">
        <v>17</v>
      </c>
      <c r="Z1233" s="4">
        <v>14</v>
      </c>
      <c r="AA1233" s="24">
        <f>HR_Analytics[[#This Row],[Salary Hike]]/100</f>
        <v>0.14000000000000001</v>
      </c>
      <c r="AB1233" s="3">
        <v>3</v>
      </c>
      <c r="AC1233" s="9" t="str">
        <f>VLOOKUP(AB1233,Mapping!$E$2:$F$3,2,0)</f>
        <v>Excellent</v>
      </c>
      <c r="AD1233" s="3">
        <v>4</v>
      </c>
      <c r="AE1233" s="9" t="str">
        <f>VLOOKUP(AD1233,Mapping!$E$16:$F$19,2,0)</f>
        <v>Satisfied</v>
      </c>
      <c r="AF1233" s="3">
        <v>0</v>
      </c>
      <c r="AG1233" s="3">
        <v>19</v>
      </c>
      <c r="AH1233" s="3" t="str" cm="1">
        <f t="array" ref="AH1233">_xlfn.IFS(HR_Analytics[[#This Row],[Total Working Years]]&lt;=2,"0-2",HR_Analytics[[#This Row],[Total Working Years]]&lt;=5,"2-5",HR_Analytics[[#This Row],[Total Working Years]]&lt;=10,"5-10",HR_Analytics[[#This Row],[Total Working Years]]&lt;=20,"10-20",HR_Analytics[[#This Row],[Total Working Years]]&lt;=40,"20-40")</f>
        <v>10-20</v>
      </c>
      <c r="AI1233" s="3">
        <v>3</v>
      </c>
      <c r="AJ1233" s="3">
        <v>3</v>
      </c>
      <c r="AK1233" s="9" t="str">
        <f>VLOOKUP(AJ1233,Mapping!$J$10:$K$13,2,0)</f>
        <v>Better</v>
      </c>
      <c r="AL1233" s="3">
        <v>10</v>
      </c>
      <c r="AM1233" s="3" t="str" cm="1">
        <f t="array" ref="AM1233">_xlfn.IFS(HR_Analytics[[#This Row],[Years At Company]]&lt;=2,"0-2",HR_Analytics[[#This Row],[Years At Company]]&lt;=5,"2-5",HR_Analytics[[#This Row],[Years At Company]]&lt;=10,"5-10",HR_Analytics[[#This Row],[Years At Company]]&lt;=20,"10-20",HR_Analytics[[#This Row],[Years At Company]]&lt;=40,"20-40")</f>
        <v>5-10</v>
      </c>
      <c r="AN1233" s="3">
        <v>7</v>
      </c>
      <c r="AO1233" s="3" t="str" cm="1">
        <f t="array" ref="AO1233">_xlfn.IFS(HR_Analytics[[#This Row],[Years In Current Role]]&lt;=2,"0-2",HR_Analytics[[#This Row],[Years In Current Role]]&lt;=5,"2-5",HR_Analytics[[#This Row],[Years In Current Role]]&lt;=10,"5-10",HR_Analytics[[#This Row],[Years In Current Role]]&lt;=15,"10-15",HR_Analytics[[#This Row],[Years In Current Role]]&gt;15,"Above 15")</f>
        <v>5-10</v>
      </c>
      <c r="AP1233" s="3">
        <v>0</v>
      </c>
      <c r="AQ1233" s="14" t="str" cm="1">
        <f t="array" ref="AQ1233">_xlfn.IFS(HR_Analytics[[#This Row],[Years Since Last Promotion]]&lt;=2,"0-2",HR_Analytics[[#This Row],[Years Since Last Promotion]]&lt;=5,"2-5",HR_Analytics[[#This Row],[Years Since Last Promotion]]&lt;=10,"5-10",HR_Analytics[[#This Row],[Years Since Last Promotion]]&lt;=15,"10-15")</f>
        <v>0-2</v>
      </c>
      <c r="AR1233" s="14">
        <v>9</v>
      </c>
      <c r="AS1233" s="3" t="str" cm="1">
        <f t="array" ref="AS12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34" spans="1:45" x14ac:dyDescent="0.25">
      <c r="A1234" s="12">
        <v>35</v>
      </c>
      <c r="B1234" s="12" t="str" cm="1">
        <f t="array" ref="B1234">_xlfn.IFS(HR_Analytics[[#This Row],[Age]]&lt;=30,"Below 30",HR_Analytics[[#This Row],[Age]]&lt;=40,"30-40",HR_Analytics[[#This Row],[Age]]&lt;=60,"40-60")</f>
        <v>30-40</v>
      </c>
      <c r="C1234" s="9" t="s">
        <v>17</v>
      </c>
      <c r="D1234" s="9" t="s">
        <v>11</v>
      </c>
      <c r="E1234" s="9" t="s">
        <v>19</v>
      </c>
      <c r="F1234" s="3">
        <v>27</v>
      </c>
      <c r="G1234" s="3" t="str" cm="1">
        <f t="array" ref="G1234">_xlfn.IFS(HR_Analytics[[#This Row],[Distance From Home]]&lt;=5,"1-5",HR_Analytics[[#This Row],[Distance From Home]]&lt;=10,"5-10",HR_Analytics[[#This Row],[Distance From Home]]&lt;=15,"10-15",HR_Analytics[[#This Row],[Distance From Home]]&lt;=20,"15-20",HR_Analytics[[#This Row],[Distance From Home]]&gt;20,"Above 20")</f>
        <v>Above 20</v>
      </c>
      <c r="H1234" s="3">
        <v>4</v>
      </c>
      <c r="I1234" s="9" t="str">
        <f>VLOOKUP(H1234,Mapping!$J$2:$K$6,2,0)</f>
        <v>Masters</v>
      </c>
      <c r="J1234" s="9" t="s">
        <v>13</v>
      </c>
      <c r="K1234" s="3">
        <v>1728</v>
      </c>
      <c r="L1234" s="3">
        <v>4</v>
      </c>
      <c r="M1234" s="9" t="str">
        <f>VLOOKUP(L1234,Mapping!$A$2:$B$5,2,0)</f>
        <v>Satisfied</v>
      </c>
      <c r="N1234" s="9" t="s">
        <v>20</v>
      </c>
      <c r="O1234" s="3">
        <v>3</v>
      </c>
      <c r="P1234" s="9" t="str">
        <f>VLOOKUP(O1234,Mapping!$A$9:$B$12,2,0)</f>
        <v>High</v>
      </c>
      <c r="Q1234" s="3">
        <v>2</v>
      </c>
      <c r="R1234" s="9" t="str">
        <f>VLOOKUP(Q1234,Mapping!$A$16:$B$20,2,0)</f>
        <v>Junior</v>
      </c>
      <c r="S1234" s="9" t="s">
        <v>27</v>
      </c>
      <c r="T1234" s="3">
        <v>3</v>
      </c>
      <c r="U1234" s="9" t="str">
        <f>VLOOKUP(T1234,Mapping!$E$9:$F$12,2,0)</f>
        <v>Neutral</v>
      </c>
      <c r="V1234" s="9" t="s">
        <v>22</v>
      </c>
      <c r="W1234" s="5">
        <v>6883</v>
      </c>
      <c r="X1234" s="3">
        <v>2</v>
      </c>
      <c r="Y1234" s="9" t="s">
        <v>17</v>
      </c>
      <c r="Z1234" s="4">
        <v>16</v>
      </c>
      <c r="AA1234" s="24">
        <f>HR_Analytics[[#This Row],[Salary Hike]]/100</f>
        <v>0.16</v>
      </c>
      <c r="AB1234" s="3">
        <v>3</v>
      </c>
      <c r="AC1234" s="9" t="str">
        <f>VLOOKUP(AB1234,Mapping!$E$2:$F$3,2,0)</f>
        <v>Excellent</v>
      </c>
      <c r="AD1234" s="3">
        <v>2</v>
      </c>
      <c r="AE1234" s="9" t="str">
        <f>VLOOKUP(AD1234,Mapping!$E$16:$F$19,2,0)</f>
        <v>Dissatisfied</v>
      </c>
      <c r="AF1234" s="3">
        <v>1</v>
      </c>
      <c r="AG1234" s="3">
        <v>17</v>
      </c>
      <c r="AH1234" s="3" t="str" cm="1">
        <f t="array" ref="AH1234">_xlfn.IFS(HR_Analytics[[#This Row],[Total Working Years]]&lt;=2,"0-2",HR_Analytics[[#This Row],[Total Working Years]]&lt;=5,"2-5",HR_Analytics[[#This Row],[Total Working Years]]&lt;=10,"5-10",HR_Analytics[[#This Row],[Total Working Years]]&lt;=20,"10-20",HR_Analytics[[#This Row],[Total Working Years]]&lt;=40,"20-40")</f>
        <v>10-20</v>
      </c>
      <c r="AI1234" s="3">
        <v>3</v>
      </c>
      <c r="AJ1234" s="3">
        <v>3</v>
      </c>
      <c r="AK1234" s="9" t="str">
        <f>VLOOKUP(AJ1234,Mapping!$J$10:$K$13,2,0)</f>
        <v>Better</v>
      </c>
      <c r="AL1234" s="3">
        <v>7</v>
      </c>
      <c r="AM1234" s="3" t="str" cm="1">
        <f t="array" ref="AM1234">_xlfn.IFS(HR_Analytics[[#This Row],[Years At Company]]&lt;=2,"0-2",HR_Analytics[[#This Row],[Years At Company]]&lt;=5,"2-5",HR_Analytics[[#This Row],[Years At Company]]&lt;=10,"5-10",HR_Analytics[[#This Row],[Years At Company]]&lt;=20,"10-20",HR_Analytics[[#This Row],[Years At Company]]&lt;=40,"20-40")</f>
        <v>5-10</v>
      </c>
      <c r="AN1234" s="3">
        <v>7</v>
      </c>
      <c r="AO1234" s="3" t="str" cm="1">
        <f t="array" ref="AO1234">_xlfn.IFS(HR_Analytics[[#This Row],[Years In Current Role]]&lt;=2,"0-2",HR_Analytics[[#This Row],[Years In Current Role]]&lt;=5,"2-5",HR_Analytics[[#This Row],[Years In Current Role]]&lt;=10,"5-10",HR_Analytics[[#This Row],[Years In Current Role]]&lt;=15,"10-15",HR_Analytics[[#This Row],[Years In Current Role]]&gt;15,"Above 15")</f>
        <v>5-10</v>
      </c>
      <c r="AP1234" s="3">
        <v>0</v>
      </c>
      <c r="AQ1234" s="14" t="str" cm="1">
        <f t="array" ref="AQ1234">_xlfn.IFS(HR_Analytics[[#This Row],[Years Since Last Promotion]]&lt;=2,"0-2",HR_Analytics[[#This Row],[Years Since Last Promotion]]&lt;=5,"2-5",HR_Analytics[[#This Row],[Years Since Last Promotion]]&lt;=10,"5-10",HR_Analytics[[#This Row],[Years Since Last Promotion]]&lt;=15,"10-15")</f>
        <v>0-2</v>
      </c>
      <c r="AR1234" s="14">
        <v>7</v>
      </c>
      <c r="AS1234" s="3" t="str" cm="1">
        <f t="array" ref="AS12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35" spans="1:45" x14ac:dyDescent="0.25">
      <c r="A1235" s="12">
        <v>30</v>
      </c>
      <c r="B1235" s="12" t="str" cm="1">
        <f t="array" ref="B1235">_xlfn.IFS(HR_Analytics[[#This Row],[Age]]&lt;=30,"Below 30",HR_Analytics[[#This Row],[Age]]&lt;=40,"30-40",HR_Analytics[[#This Row],[Age]]&lt;=60,"40-60")</f>
        <v>Below 30</v>
      </c>
      <c r="C1235" s="9" t="s">
        <v>17</v>
      </c>
      <c r="D1235" s="9" t="s">
        <v>11</v>
      </c>
      <c r="E1235" s="9" t="s">
        <v>19</v>
      </c>
      <c r="F1235" s="3">
        <v>16</v>
      </c>
      <c r="G1235" s="3" t="str" cm="1">
        <f t="array" ref="G1235">_xlfn.IFS(HR_Analytics[[#This Row],[Distance From Home]]&lt;=5,"1-5",HR_Analytics[[#This Row],[Distance From Home]]&lt;=10,"5-10",HR_Analytics[[#This Row],[Distance From Home]]&lt;=15,"10-15",HR_Analytics[[#This Row],[Distance From Home]]&lt;=20,"15-20",HR_Analytics[[#This Row],[Distance From Home]]&gt;20,"Above 20")</f>
        <v>15-20</v>
      </c>
      <c r="H1235" s="3">
        <v>1</v>
      </c>
      <c r="I1235" s="9" t="str">
        <f>VLOOKUP(H1235,Mapping!$J$2:$K$6,2,0)</f>
        <v>Below College</v>
      </c>
      <c r="J1235" s="9" t="s">
        <v>13</v>
      </c>
      <c r="K1235" s="3">
        <v>1729</v>
      </c>
      <c r="L1235" s="3">
        <v>2</v>
      </c>
      <c r="M1235" s="9" t="str">
        <f>VLOOKUP(L1235,Mapping!$A$2:$B$5,2,0)</f>
        <v>Dissatisfied</v>
      </c>
      <c r="N1235" s="9" t="s">
        <v>20</v>
      </c>
      <c r="O1235" s="3">
        <v>3</v>
      </c>
      <c r="P1235" s="9" t="str">
        <f>VLOOKUP(O1235,Mapping!$A$9:$B$12,2,0)</f>
        <v>High</v>
      </c>
      <c r="Q1235" s="3">
        <v>1</v>
      </c>
      <c r="R1235" s="9" t="str">
        <f>VLOOKUP(Q1235,Mapping!$A$16:$B$20,2,0)</f>
        <v>Entry Level</v>
      </c>
      <c r="S1235" s="9" t="s">
        <v>21</v>
      </c>
      <c r="T1235" s="3">
        <v>4</v>
      </c>
      <c r="U1235" s="9" t="str">
        <f>VLOOKUP(T1235,Mapping!$E$9:$F$12,2,0)</f>
        <v>Satisfied</v>
      </c>
      <c r="V1235" s="9" t="s">
        <v>22</v>
      </c>
      <c r="W1235" s="5">
        <v>2862</v>
      </c>
      <c r="X1235" s="3">
        <v>1</v>
      </c>
      <c r="Y1235" s="9" t="s">
        <v>17</v>
      </c>
      <c r="Z1235" s="4">
        <v>12</v>
      </c>
      <c r="AA1235" s="24">
        <f>HR_Analytics[[#This Row],[Salary Hike]]/100</f>
        <v>0.12</v>
      </c>
      <c r="AB1235" s="3">
        <v>3</v>
      </c>
      <c r="AC1235" s="9" t="str">
        <f>VLOOKUP(AB1235,Mapping!$E$2:$F$3,2,0)</f>
        <v>Excellent</v>
      </c>
      <c r="AD1235" s="3">
        <v>2</v>
      </c>
      <c r="AE1235" s="9" t="str">
        <f>VLOOKUP(AD1235,Mapping!$E$16:$F$19,2,0)</f>
        <v>Dissatisfied</v>
      </c>
      <c r="AF1235" s="3">
        <v>1</v>
      </c>
      <c r="AG1235" s="3">
        <v>10</v>
      </c>
      <c r="AH1235" s="3" t="str" cm="1">
        <f t="array" ref="AH1235">_xlfn.IFS(HR_Analytics[[#This Row],[Total Working Years]]&lt;=2,"0-2",HR_Analytics[[#This Row],[Total Working Years]]&lt;=5,"2-5",HR_Analytics[[#This Row],[Total Working Years]]&lt;=10,"5-10",HR_Analytics[[#This Row],[Total Working Years]]&lt;=20,"10-20",HR_Analytics[[#This Row],[Total Working Years]]&lt;=40,"20-40")</f>
        <v>5-10</v>
      </c>
      <c r="AI1235" s="3">
        <v>2</v>
      </c>
      <c r="AJ1235" s="3">
        <v>2</v>
      </c>
      <c r="AK1235" s="9" t="str">
        <f>VLOOKUP(AJ1235,Mapping!$J$10:$K$13,2,0)</f>
        <v>Good</v>
      </c>
      <c r="AL1235" s="3">
        <v>10</v>
      </c>
      <c r="AM1235" s="3" t="str" cm="1">
        <f t="array" ref="AM1235">_xlfn.IFS(HR_Analytics[[#This Row],[Years At Company]]&lt;=2,"0-2",HR_Analytics[[#This Row],[Years At Company]]&lt;=5,"2-5",HR_Analytics[[#This Row],[Years At Company]]&lt;=10,"5-10",HR_Analytics[[#This Row],[Years At Company]]&lt;=20,"10-20",HR_Analytics[[#This Row],[Years At Company]]&lt;=40,"20-40")</f>
        <v>5-10</v>
      </c>
      <c r="AN1235" s="3">
        <v>0</v>
      </c>
      <c r="AO1235" s="3" t="str" cm="1">
        <f t="array" ref="AO1235">_xlfn.IFS(HR_Analytics[[#This Row],[Years In Current Role]]&lt;=2,"0-2",HR_Analytics[[#This Row],[Years In Current Role]]&lt;=5,"2-5",HR_Analytics[[#This Row],[Years In Current Role]]&lt;=10,"5-10",HR_Analytics[[#This Row],[Years In Current Role]]&lt;=15,"10-15",HR_Analytics[[#This Row],[Years In Current Role]]&gt;15,"Above 15")</f>
        <v>0-2</v>
      </c>
      <c r="AP1235" s="3">
        <v>0</v>
      </c>
      <c r="AQ1235" s="14" t="str" cm="1">
        <f t="array" ref="AQ1235">_xlfn.IFS(HR_Analytics[[#This Row],[Years Since Last Promotion]]&lt;=2,"0-2",HR_Analytics[[#This Row],[Years Since Last Promotion]]&lt;=5,"2-5",HR_Analytics[[#This Row],[Years Since Last Promotion]]&lt;=10,"5-10",HR_Analytics[[#This Row],[Years Since Last Promotion]]&lt;=15,"10-15")</f>
        <v>0-2</v>
      </c>
      <c r="AR1235" s="14">
        <v>8</v>
      </c>
      <c r="AS1235" s="3" t="str" cm="1">
        <f t="array" ref="AS12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36" spans="1:45" x14ac:dyDescent="0.25">
      <c r="A1236" s="12">
        <v>47</v>
      </c>
      <c r="B1236" s="12" t="str" cm="1">
        <f t="array" ref="B1236">_xlfn.IFS(HR_Analytics[[#This Row],[Age]]&lt;=30,"Below 30",HR_Analytics[[#This Row],[Age]]&lt;=40,"30-40",HR_Analytics[[#This Row],[Age]]&lt;=60,"40-60")</f>
        <v>40-60</v>
      </c>
      <c r="C1236" s="9" t="s">
        <v>17</v>
      </c>
      <c r="D1236" s="9" t="s">
        <v>29</v>
      </c>
      <c r="E1236" s="9" t="s">
        <v>12</v>
      </c>
      <c r="F1236" s="3">
        <v>2</v>
      </c>
      <c r="G1236" s="3" t="str" cm="1">
        <f t="array" ref="G1236">_xlfn.IFS(HR_Analytics[[#This Row],[Distance From Home]]&lt;=5,"1-5",HR_Analytics[[#This Row],[Distance From Home]]&lt;=10,"5-10",HR_Analytics[[#This Row],[Distance From Home]]&lt;=15,"10-15",HR_Analytics[[#This Row],[Distance From Home]]&lt;=20,"15-20",HR_Analytics[[#This Row],[Distance From Home]]&gt;20,"Above 20")</f>
        <v>1-5</v>
      </c>
      <c r="H1236" s="3">
        <v>4</v>
      </c>
      <c r="I1236" s="9" t="str">
        <f>VLOOKUP(H1236,Mapping!$J$2:$K$6,2,0)</f>
        <v>Masters</v>
      </c>
      <c r="J1236" s="9" t="s">
        <v>33</v>
      </c>
      <c r="K1236" s="3">
        <v>1731</v>
      </c>
      <c r="L1236" s="3">
        <v>3</v>
      </c>
      <c r="M1236" s="9" t="str">
        <f>VLOOKUP(L1236,Mapping!$A$2:$B$5,2,0)</f>
        <v>Neutral</v>
      </c>
      <c r="N1236" s="9" t="s">
        <v>20</v>
      </c>
      <c r="O1236" s="3">
        <v>3</v>
      </c>
      <c r="P1236" s="9" t="str">
        <f>VLOOKUP(O1236,Mapping!$A$9:$B$12,2,0)</f>
        <v>High</v>
      </c>
      <c r="Q1236" s="3">
        <v>2</v>
      </c>
      <c r="R1236" s="9" t="str">
        <f>VLOOKUP(Q1236,Mapping!$A$16:$B$20,2,0)</f>
        <v>Junior</v>
      </c>
      <c r="S1236" s="9" t="s">
        <v>15</v>
      </c>
      <c r="T1236" s="3">
        <v>2</v>
      </c>
      <c r="U1236" s="9" t="str">
        <f>VLOOKUP(T1236,Mapping!$E$9:$F$12,2,0)</f>
        <v>Dissatisfied</v>
      </c>
      <c r="V1236" s="9" t="s">
        <v>22</v>
      </c>
      <c r="W1236" s="5">
        <v>4978</v>
      </c>
      <c r="X1236" s="3">
        <v>7</v>
      </c>
      <c r="Y1236" s="9" t="s">
        <v>17</v>
      </c>
      <c r="Z1236" s="4">
        <v>11</v>
      </c>
      <c r="AA1236" s="24">
        <f>HR_Analytics[[#This Row],[Salary Hike]]/100</f>
        <v>0.11</v>
      </c>
      <c r="AB1236" s="3">
        <v>3</v>
      </c>
      <c r="AC1236" s="9" t="str">
        <f>VLOOKUP(AB1236,Mapping!$E$2:$F$3,2,0)</f>
        <v>Excellent</v>
      </c>
      <c r="AD1236" s="3">
        <v>4</v>
      </c>
      <c r="AE1236" s="9" t="str">
        <f>VLOOKUP(AD1236,Mapping!$E$16:$F$19,2,0)</f>
        <v>Satisfied</v>
      </c>
      <c r="AF1236" s="3">
        <v>1</v>
      </c>
      <c r="AG1236" s="3">
        <v>4</v>
      </c>
      <c r="AH1236" s="3" t="str" cm="1">
        <f t="array" ref="AH1236">_xlfn.IFS(HR_Analytics[[#This Row],[Total Working Years]]&lt;=2,"0-2",HR_Analytics[[#This Row],[Total Working Years]]&lt;=5,"2-5",HR_Analytics[[#This Row],[Total Working Years]]&lt;=10,"5-10",HR_Analytics[[#This Row],[Total Working Years]]&lt;=20,"10-20",HR_Analytics[[#This Row],[Total Working Years]]&lt;=40,"20-40")</f>
        <v>2-5</v>
      </c>
      <c r="AI1236" s="3">
        <v>3</v>
      </c>
      <c r="AJ1236" s="3">
        <v>1</v>
      </c>
      <c r="AK1236" s="9" t="str">
        <f>VLOOKUP(AJ1236,Mapping!$J$10:$K$13,2,0)</f>
        <v>Bad</v>
      </c>
      <c r="AL1236" s="3">
        <v>1</v>
      </c>
      <c r="AM1236" s="3" t="str" cm="1">
        <f t="array" ref="AM1236">_xlfn.IFS(HR_Analytics[[#This Row],[Years At Company]]&lt;=2,"0-2",HR_Analytics[[#This Row],[Years At Company]]&lt;=5,"2-5",HR_Analytics[[#This Row],[Years At Company]]&lt;=10,"5-10",HR_Analytics[[#This Row],[Years At Company]]&lt;=20,"10-20",HR_Analytics[[#This Row],[Years At Company]]&lt;=40,"20-40")</f>
        <v>0-2</v>
      </c>
      <c r="AN1236" s="3">
        <v>0</v>
      </c>
      <c r="AO1236" s="3" t="str" cm="1">
        <f t="array" ref="AO1236">_xlfn.IFS(HR_Analytics[[#This Row],[Years In Current Role]]&lt;=2,"0-2",HR_Analytics[[#This Row],[Years In Current Role]]&lt;=5,"2-5",HR_Analytics[[#This Row],[Years In Current Role]]&lt;=10,"5-10",HR_Analytics[[#This Row],[Years In Current Role]]&lt;=15,"10-15",HR_Analytics[[#This Row],[Years In Current Role]]&gt;15,"Above 15")</f>
        <v>0-2</v>
      </c>
      <c r="AP1236" s="3">
        <v>0</v>
      </c>
      <c r="AQ1236" s="14" t="str" cm="1">
        <f t="array" ref="AQ1236">_xlfn.IFS(HR_Analytics[[#This Row],[Years Since Last Promotion]]&lt;=2,"0-2",HR_Analytics[[#This Row],[Years Since Last Promotion]]&lt;=5,"2-5",HR_Analytics[[#This Row],[Years Since Last Promotion]]&lt;=10,"5-10",HR_Analytics[[#This Row],[Years Since Last Promotion]]&lt;=15,"10-15")</f>
        <v>0-2</v>
      </c>
      <c r="AR1236" s="14">
        <v>0</v>
      </c>
      <c r="AS1236" s="3" t="str" cm="1">
        <f t="array" ref="AS12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37" spans="1:45" x14ac:dyDescent="0.25">
      <c r="A1237" s="12">
        <v>46</v>
      </c>
      <c r="B1237" s="12" t="str" cm="1">
        <f t="array" ref="B1237">_xlfn.IFS(HR_Analytics[[#This Row],[Age]]&lt;=30,"Below 30",HR_Analytics[[#This Row],[Age]]&lt;=40,"30-40",HR_Analytics[[#This Row],[Age]]&lt;=60,"40-60")</f>
        <v>40-60</v>
      </c>
      <c r="C1237" s="9" t="s">
        <v>17</v>
      </c>
      <c r="D1237" s="9" t="s">
        <v>11</v>
      </c>
      <c r="E1237" s="9" t="s">
        <v>12</v>
      </c>
      <c r="F1237" s="3">
        <v>2</v>
      </c>
      <c r="G1237" s="3" t="str" cm="1">
        <f t="array" ref="G1237">_xlfn.IFS(HR_Analytics[[#This Row],[Distance From Home]]&lt;=5,"1-5",HR_Analytics[[#This Row],[Distance From Home]]&lt;=10,"5-10",HR_Analytics[[#This Row],[Distance From Home]]&lt;=15,"10-15",HR_Analytics[[#This Row],[Distance From Home]]&lt;=20,"15-20",HR_Analytics[[#This Row],[Distance From Home]]&gt;20,"Above 20")</f>
        <v>1-5</v>
      </c>
      <c r="H1237" s="3">
        <v>3</v>
      </c>
      <c r="I1237" s="9" t="str">
        <f>VLOOKUP(H1237,Mapping!$J$2:$K$6,2,0)</f>
        <v>Bachelors</v>
      </c>
      <c r="J1237" s="9" t="s">
        <v>13</v>
      </c>
      <c r="K1237" s="3">
        <v>1732</v>
      </c>
      <c r="L1237" s="3">
        <v>3</v>
      </c>
      <c r="M1237" s="9" t="str">
        <f>VLOOKUP(L1237,Mapping!$A$2:$B$5,2,0)</f>
        <v>Neutral</v>
      </c>
      <c r="N1237" s="9" t="s">
        <v>20</v>
      </c>
      <c r="O1237" s="3">
        <v>3</v>
      </c>
      <c r="P1237" s="9" t="str">
        <f>VLOOKUP(O1237,Mapping!$A$9:$B$12,2,0)</f>
        <v>High</v>
      </c>
      <c r="Q1237" s="3">
        <v>3</v>
      </c>
      <c r="R1237" s="9" t="str">
        <f>VLOOKUP(Q1237,Mapping!$A$16:$B$20,2,0)</f>
        <v>Mid Level</v>
      </c>
      <c r="S1237" s="9" t="s">
        <v>15</v>
      </c>
      <c r="T1237" s="3">
        <v>4</v>
      </c>
      <c r="U1237" s="9" t="str">
        <f>VLOOKUP(T1237,Mapping!$E$9:$F$12,2,0)</f>
        <v>Satisfied</v>
      </c>
      <c r="V1237" s="9" t="s">
        <v>26</v>
      </c>
      <c r="W1237" s="5">
        <v>10368</v>
      </c>
      <c r="X1237" s="3">
        <v>4</v>
      </c>
      <c r="Y1237" s="9" t="s">
        <v>10</v>
      </c>
      <c r="Z1237" s="4">
        <v>12</v>
      </c>
      <c r="AA1237" s="24">
        <f>HR_Analytics[[#This Row],[Salary Hike]]/100</f>
        <v>0.12</v>
      </c>
      <c r="AB1237" s="3">
        <v>3</v>
      </c>
      <c r="AC1237" s="9" t="str">
        <f>VLOOKUP(AB1237,Mapping!$E$2:$F$3,2,0)</f>
        <v>Excellent</v>
      </c>
      <c r="AD1237" s="3">
        <v>2</v>
      </c>
      <c r="AE1237" s="9" t="str">
        <f>VLOOKUP(AD1237,Mapping!$E$16:$F$19,2,0)</f>
        <v>Dissatisfied</v>
      </c>
      <c r="AF1237" s="3">
        <v>1</v>
      </c>
      <c r="AG1237" s="3">
        <v>13</v>
      </c>
      <c r="AH1237" s="3" t="str" cm="1">
        <f t="array" ref="AH1237">_xlfn.IFS(HR_Analytics[[#This Row],[Total Working Years]]&lt;=2,"0-2",HR_Analytics[[#This Row],[Total Working Years]]&lt;=5,"2-5",HR_Analytics[[#This Row],[Total Working Years]]&lt;=10,"5-10",HR_Analytics[[#This Row],[Total Working Years]]&lt;=20,"10-20",HR_Analytics[[#This Row],[Total Working Years]]&lt;=40,"20-40")</f>
        <v>10-20</v>
      </c>
      <c r="AI1237" s="3">
        <v>5</v>
      </c>
      <c r="AJ1237" s="3">
        <v>2</v>
      </c>
      <c r="AK1237" s="9" t="str">
        <f>VLOOKUP(AJ1237,Mapping!$J$10:$K$13,2,0)</f>
        <v>Good</v>
      </c>
      <c r="AL1237" s="3">
        <v>10</v>
      </c>
      <c r="AM1237" s="3" t="str" cm="1">
        <f t="array" ref="AM1237">_xlfn.IFS(HR_Analytics[[#This Row],[Years At Company]]&lt;=2,"0-2",HR_Analytics[[#This Row],[Years At Company]]&lt;=5,"2-5",HR_Analytics[[#This Row],[Years At Company]]&lt;=10,"5-10",HR_Analytics[[#This Row],[Years At Company]]&lt;=20,"10-20",HR_Analytics[[#This Row],[Years At Company]]&lt;=40,"20-40")</f>
        <v>5-10</v>
      </c>
      <c r="AN1237" s="3">
        <v>6</v>
      </c>
      <c r="AO1237" s="3" t="str" cm="1">
        <f t="array" ref="AO1237">_xlfn.IFS(HR_Analytics[[#This Row],[Years In Current Role]]&lt;=2,"0-2",HR_Analytics[[#This Row],[Years In Current Role]]&lt;=5,"2-5",HR_Analytics[[#This Row],[Years In Current Role]]&lt;=10,"5-10",HR_Analytics[[#This Row],[Years In Current Role]]&lt;=15,"10-15",HR_Analytics[[#This Row],[Years In Current Role]]&gt;15,"Above 15")</f>
        <v>5-10</v>
      </c>
      <c r="AP1237" s="3">
        <v>0</v>
      </c>
      <c r="AQ1237" s="14" t="str" cm="1">
        <f t="array" ref="AQ1237">_xlfn.IFS(HR_Analytics[[#This Row],[Years Since Last Promotion]]&lt;=2,"0-2",HR_Analytics[[#This Row],[Years Since Last Promotion]]&lt;=5,"2-5",HR_Analytics[[#This Row],[Years Since Last Promotion]]&lt;=10,"5-10",HR_Analytics[[#This Row],[Years Since Last Promotion]]&lt;=15,"10-15")</f>
        <v>0-2</v>
      </c>
      <c r="AR1237" s="14">
        <v>3</v>
      </c>
      <c r="AS1237" s="3" t="str" cm="1">
        <f t="array" ref="AS12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38" spans="1:45" x14ac:dyDescent="0.25">
      <c r="A1238" s="12">
        <v>36</v>
      </c>
      <c r="B1238" s="12" t="str" cm="1">
        <f t="array" ref="B1238">_xlfn.IFS(HR_Analytics[[#This Row],[Age]]&lt;=30,"Below 30",HR_Analytics[[#This Row],[Age]]&lt;=40,"30-40",HR_Analytics[[#This Row],[Age]]&lt;=60,"40-60")</f>
        <v>30-40</v>
      </c>
      <c r="C1238" s="9" t="s">
        <v>10</v>
      </c>
      <c r="D1238" s="9" t="s">
        <v>11</v>
      </c>
      <c r="E1238" s="9" t="s">
        <v>12</v>
      </c>
      <c r="F1238" s="3">
        <v>13</v>
      </c>
      <c r="G1238" s="3" t="str" cm="1">
        <f t="array" ref="G1238">_xlfn.IFS(HR_Analytics[[#This Row],[Distance From Home]]&lt;=5,"1-5",HR_Analytics[[#This Row],[Distance From Home]]&lt;=10,"5-10",HR_Analytics[[#This Row],[Distance From Home]]&lt;=15,"10-15",HR_Analytics[[#This Row],[Distance From Home]]&lt;=20,"15-20",HR_Analytics[[#This Row],[Distance From Home]]&gt;20,"Above 20")</f>
        <v>10-15</v>
      </c>
      <c r="H1238" s="3">
        <v>5</v>
      </c>
      <c r="I1238" s="9" t="str">
        <f>VLOOKUP(H1238,Mapping!$J$2:$K$6,2,0)</f>
        <v>Doctor</v>
      </c>
      <c r="J1238" s="9" t="s">
        <v>33</v>
      </c>
      <c r="K1238" s="3">
        <v>1733</v>
      </c>
      <c r="L1238" s="3">
        <v>2</v>
      </c>
      <c r="M1238" s="9" t="str">
        <f>VLOOKUP(L1238,Mapping!$A$2:$B$5,2,0)</f>
        <v>Dissatisfied</v>
      </c>
      <c r="N1238" s="9" t="s">
        <v>20</v>
      </c>
      <c r="O1238" s="3">
        <v>2</v>
      </c>
      <c r="P1238" s="9" t="str">
        <f>VLOOKUP(O1238,Mapping!$A$9:$B$12,2,0)</f>
        <v>Medium</v>
      </c>
      <c r="Q1238" s="3">
        <v>2</v>
      </c>
      <c r="R1238" s="9" t="str">
        <f>VLOOKUP(Q1238,Mapping!$A$16:$B$20,2,0)</f>
        <v>Junior</v>
      </c>
      <c r="S1238" s="9" t="s">
        <v>15</v>
      </c>
      <c r="T1238" s="3">
        <v>1</v>
      </c>
      <c r="U1238" s="9" t="str">
        <f>VLOOKUP(T1238,Mapping!$E$9:$F$12,2,0)</f>
        <v>Very Dissatisfied</v>
      </c>
      <c r="V1238" s="9" t="s">
        <v>26</v>
      </c>
      <c r="W1238" s="5">
        <v>6134</v>
      </c>
      <c r="X1238" s="3">
        <v>5</v>
      </c>
      <c r="Y1238" s="9" t="s">
        <v>10</v>
      </c>
      <c r="Z1238" s="4">
        <v>13</v>
      </c>
      <c r="AA1238" s="24">
        <f>HR_Analytics[[#This Row],[Salary Hike]]/100</f>
        <v>0.13</v>
      </c>
      <c r="AB1238" s="3">
        <v>3</v>
      </c>
      <c r="AC1238" s="9" t="str">
        <f>VLOOKUP(AB1238,Mapping!$E$2:$F$3,2,0)</f>
        <v>Excellent</v>
      </c>
      <c r="AD1238" s="3">
        <v>2</v>
      </c>
      <c r="AE1238" s="9" t="str">
        <f>VLOOKUP(AD1238,Mapping!$E$16:$F$19,2,0)</f>
        <v>Dissatisfied</v>
      </c>
      <c r="AF1238" s="3">
        <v>3</v>
      </c>
      <c r="AG1238" s="3">
        <v>16</v>
      </c>
      <c r="AH1238" s="3" t="str" cm="1">
        <f t="array" ref="AH1238">_xlfn.IFS(HR_Analytics[[#This Row],[Total Working Years]]&lt;=2,"0-2",HR_Analytics[[#This Row],[Total Working Years]]&lt;=5,"2-5",HR_Analytics[[#This Row],[Total Working Years]]&lt;=10,"5-10",HR_Analytics[[#This Row],[Total Working Years]]&lt;=20,"10-20",HR_Analytics[[#This Row],[Total Working Years]]&lt;=40,"20-40")</f>
        <v>10-20</v>
      </c>
      <c r="AI1238" s="3">
        <v>3</v>
      </c>
      <c r="AJ1238" s="3">
        <v>3</v>
      </c>
      <c r="AK1238" s="9" t="str">
        <f>VLOOKUP(AJ1238,Mapping!$J$10:$K$13,2,0)</f>
        <v>Better</v>
      </c>
      <c r="AL1238" s="3">
        <v>2</v>
      </c>
      <c r="AM1238" s="3" t="str" cm="1">
        <f t="array" ref="AM1238">_xlfn.IFS(HR_Analytics[[#This Row],[Years At Company]]&lt;=2,"0-2",HR_Analytics[[#This Row],[Years At Company]]&lt;=5,"2-5",HR_Analytics[[#This Row],[Years At Company]]&lt;=10,"5-10",HR_Analytics[[#This Row],[Years At Company]]&lt;=20,"10-20",HR_Analytics[[#This Row],[Years At Company]]&lt;=40,"20-40")</f>
        <v>0-2</v>
      </c>
      <c r="AN1238" s="3">
        <v>2</v>
      </c>
      <c r="AO1238" s="3" t="str" cm="1">
        <f t="array" ref="AO1238">_xlfn.IFS(HR_Analytics[[#This Row],[Years In Current Role]]&lt;=2,"0-2",HR_Analytics[[#This Row],[Years In Current Role]]&lt;=5,"2-5",HR_Analytics[[#This Row],[Years In Current Role]]&lt;=10,"5-10",HR_Analytics[[#This Row],[Years In Current Role]]&lt;=15,"10-15",HR_Analytics[[#This Row],[Years In Current Role]]&gt;15,"Above 15")</f>
        <v>0-2</v>
      </c>
      <c r="AP1238" s="3">
        <v>2</v>
      </c>
      <c r="AQ1238" s="14" t="str" cm="1">
        <f t="array" ref="AQ1238">_xlfn.IFS(HR_Analytics[[#This Row],[Years Since Last Promotion]]&lt;=2,"0-2",HR_Analytics[[#This Row],[Years Since Last Promotion]]&lt;=5,"2-5",HR_Analytics[[#This Row],[Years Since Last Promotion]]&lt;=10,"5-10",HR_Analytics[[#This Row],[Years Since Last Promotion]]&lt;=15,"10-15")</f>
        <v>0-2</v>
      </c>
      <c r="AR1238" s="14">
        <v>2</v>
      </c>
      <c r="AS1238" s="3" t="str" cm="1">
        <f t="array" ref="AS12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39" spans="1:45" x14ac:dyDescent="0.25">
      <c r="A1239" s="12">
        <v>32</v>
      </c>
      <c r="B1239" s="12" t="str" cm="1">
        <f t="array" ref="B1239">_xlfn.IFS(HR_Analytics[[#This Row],[Age]]&lt;=30,"Below 30",HR_Analytics[[#This Row],[Age]]&lt;=40,"30-40",HR_Analytics[[#This Row],[Age]]&lt;=60,"40-60")</f>
        <v>30-40</v>
      </c>
      <c r="C1239" s="9" t="s">
        <v>10</v>
      </c>
      <c r="D1239" s="9" t="s">
        <v>11</v>
      </c>
      <c r="E1239" s="9" t="s">
        <v>12</v>
      </c>
      <c r="F1239" s="3">
        <v>1</v>
      </c>
      <c r="G1239" s="3" t="str" cm="1">
        <f t="array" ref="G1239">_xlfn.IFS(HR_Analytics[[#This Row],[Distance From Home]]&lt;=5,"1-5",HR_Analytics[[#This Row],[Distance From Home]]&lt;=10,"5-10",HR_Analytics[[#This Row],[Distance From Home]]&lt;=15,"10-15",HR_Analytics[[#This Row],[Distance From Home]]&lt;=20,"15-20",HR_Analytics[[#This Row],[Distance From Home]]&gt;20,"Above 20")</f>
        <v>1-5</v>
      </c>
      <c r="H1239" s="3">
        <v>2</v>
      </c>
      <c r="I1239" s="9" t="str">
        <f>VLOOKUP(H1239,Mapping!$J$2:$K$6,2,0)</f>
        <v>College</v>
      </c>
      <c r="J1239" s="9" t="s">
        <v>13</v>
      </c>
      <c r="K1239" s="3">
        <v>1734</v>
      </c>
      <c r="L1239" s="3">
        <v>1</v>
      </c>
      <c r="M1239" s="9" t="str">
        <f>VLOOKUP(L1239,Mapping!$A$2:$B$5,2,0)</f>
        <v>Very Dissatisfied</v>
      </c>
      <c r="N1239" s="9" t="s">
        <v>20</v>
      </c>
      <c r="O1239" s="3">
        <v>1</v>
      </c>
      <c r="P1239" s="9" t="str">
        <f>VLOOKUP(O1239,Mapping!$A$9:$B$12,2,0)</f>
        <v>Low</v>
      </c>
      <c r="Q1239" s="3">
        <v>2</v>
      </c>
      <c r="R1239" s="9" t="str">
        <f>VLOOKUP(Q1239,Mapping!$A$16:$B$20,2,0)</f>
        <v>Junior</v>
      </c>
      <c r="S1239" s="9" t="s">
        <v>15</v>
      </c>
      <c r="T1239" s="3">
        <v>2</v>
      </c>
      <c r="U1239" s="9" t="str">
        <f>VLOOKUP(T1239,Mapping!$E$9:$F$12,2,0)</f>
        <v>Dissatisfied</v>
      </c>
      <c r="V1239" s="9" t="s">
        <v>16</v>
      </c>
      <c r="W1239" s="5">
        <v>6735</v>
      </c>
      <c r="X1239" s="3">
        <v>6</v>
      </c>
      <c r="Y1239" s="9" t="s">
        <v>17</v>
      </c>
      <c r="Z1239" s="4">
        <v>15</v>
      </c>
      <c r="AA1239" s="24">
        <f>HR_Analytics[[#This Row],[Salary Hike]]/100</f>
        <v>0.15</v>
      </c>
      <c r="AB1239" s="3">
        <v>3</v>
      </c>
      <c r="AC1239" s="9" t="str">
        <f>VLOOKUP(AB1239,Mapping!$E$2:$F$3,2,0)</f>
        <v>Excellent</v>
      </c>
      <c r="AD1239" s="3">
        <v>2</v>
      </c>
      <c r="AE1239" s="9" t="str">
        <f>VLOOKUP(AD1239,Mapping!$E$16:$F$19,2,0)</f>
        <v>Dissatisfied</v>
      </c>
      <c r="AF1239" s="3">
        <v>0</v>
      </c>
      <c r="AG1239" s="3">
        <v>10</v>
      </c>
      <c r="AH1239" s="3" t="str" cm="1">
        <f t="array" ref="AH1239">_xlfn.IFS(HR_Analytics[[#This Row],[Total Working Years]]&lt;=2,"0-2",HR_Analytics[[#This Row],[Total Working Years]]&lt;=5,"2-5",HR_Analytics[[#This Row],[Total Working Years]]&lt;=10,"5-10",HR_Analytics[[#This Row],[Total Working Years]]&lt;=20,"10-20",HR_Analytics[[#This Row],[Total Working Years]]&lt;=40,"20-40")</f>
        <v>5-10</v>
      </c>
      <c r="AI1239" s="3">
        <v>2</v>
      </c>
      <c r="AJ1239" s="3">
        <v>3</v>
      </c>
      <c r="AK1239" s="9" t="str">
        <f>VLOOKUP(AJ1239,Mapping!$J$10:$K$13,2,0)</f>
        <v>Better</v>
      </c>
      <c r="AL1239" s="3">
        <v>0</v>
      </c>
      <c r="AM1239" s="3" t="str" cm="1">
        <f t="array" ref="AM1239">_xlfn.IFS(HR_Analytics[[#This Row],[Years At Company]]&lt;=2,"0-2",HR_Analytics[[#This Row],[Years At Company]]&lt;=5,"2-5",HR_Analytics[[#This Row],[Years At Company]]&lt;=10,"5-10",HR_Analytics[[#This Row],[Years At Company]]&lt;=20,"10-20",HR_Analytics[[#This Row],[Years At Company]]&lt;=40,"20-40")</f>
        <v>0-2</v>
      </c>
      <c r="AN1239" s="3">
        <v>0</v>
      </c>
      <c r="AO1239" s="3" t="str" cm="1">
        <f t="array" ref="AO1239">_xlfn.IFS(HR_Analytics[[#This Row],[Years In Current Role]]&lt;=2,"0-2",HR_Analytics[[#This Row],[Years In Current Role]]&lt;=5,"2-5",HR_Analytics[[#This Row],[Years In Current Role]]&lt;=10,"5-10",HR_Analytics[[#This Row],[Years In Current Role]]&lt;=15,"10-15",HR_Analytics[[#This Row],[Years In Current Role]]&gt;15,"Above 15")</f>
        <v>0-2</v>
      </c>
      <c r="AP1239" s="3">
        <v>0</v>
      </c>
      <c r="AQ1239" s="14" t="str" cm="1">
        <f t="array" ref="AQ1239">_xlfn.IFS(HR_Analytics[[#This Row],[Years Since Last Promotion]]&lt;=2,"0-2",HR_Analytics[[#This Row],[Years Since Last Promotion]]&lt;=5,"2-5",HR_Analytics[[#This Row],[Years Since Last Promotion]]&lt;=10,"5-10",HR_Analytics[[#This Row],[Years Since Last Promotion]]&lt;=15,"10-15")</f>
        <v>0-2</v>
      </c>
      <c r="AR1239" s="14">
        <v>0</v>
      </c>
      <c r="AS1239" s="3" t="str" cm="1">
        <f t="array" ref="AS12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40" spans="1:45" x14ac:dyDescent="0.25">
      <c r="A1240" s="12">
        <v>23</v>
      </c>
      <c r="B1240" s="12" t="str" cm="1">
        <f t="array" ref="B1240">_xlfn.IFS(HR_Analytics[[#This Row],[Age]]&lt;=30,"Below 30",HR_Analytics[[#This Row],[Age]]&lt;=40,"30-40",HR_Analytics[[#This Row],[Age]]&lt;=60,"40-60")</f>
        <v>Below 30</v>
      </c>
      <c r="C1240" s="9" t="s">
        <v>17</v>
      </c>
      <c r="D1240" s="9" t="s">
        <v>11</v>
      </c>
      <c r="E1240" s="9" t="s">
        <v>19</v>
      </c>
      <c r="F1240" s="3">
        <v>4</v>
      </c>
      <c r="G1240" s="3" t="str" cm="1">
        <f t="array" ref="G1240">_xlfn.IFS(HR_Analytics[[#This Row],[Distance From Home]]&lt;=5,"1-5",HR_Analytics[[#This Row],[Distance From Home]]&lt;=10,"5-10",HR_Analytics[[#This Row],[Distance From Home]]&lt;=15,"10-15",HR_Analytics[[#This Row],[Distance From Home]]&lt;=20,"15-20",HR_Analytics[[#This Row],[Distance From Home]]&gt;20,"Above 20")</f>
        <v>1-5</v>
      </c>
      <c r="H1240" s="3">
        <v>1</v>
      </c>
      <c r="I1240" s="9" t="str">
        <f>VLOOKUP(H1240,Mapping!$J$2:$K$6,2,0)</f>
        <v>Below College</v>
      </c>
      <c r="J1240" s="9" t="s">
        <v>25</v>
      </c>
      <c r="K1240" s="3">
        <v>1735</v>
      </c>
      <c r="L1240" s="3">
        <v>3</v>
      </c>
      <c r="M1240" s="9" t="str">
        <f>VLOOKUP(L1240,Mapping!$A$2:$B$5,2,0)</f>
        <v>Neutral</v>
      </c>
      <c r="N1240" s="9" t="s">
        <v>14</v>
      </c>
      <c r="O1240" s="3">
        <v>3</v>
      </c>
      <c r="P1240" s="9" t="str">
        <f>VLOOKUP(O1240,Mapping!$A$9:$B$12,2,0)</f>
        <v>High</v>
      </c>
      <c r="Q1240" s="3">
        <v>1</v>
      </c>
      <c r="R1240" s="9" t="str">
        <f>VLOOKUP(Q1240,Mapping!$A$16:$B$20,2,0)</f>
        <v>Entry Level</v>
      </c>
      <c r="S1240" s="9" t="s">
        <v>24</v>
      </c>
      <c r="T1240" s="3">
        <v>2</v>
      </c>
      <c r="U1240" s="9" t="str">
        <f>VLOOKUP(T1240,Mapping!$E$9:$F$12,2,0)</f>
        <v>Dissatisfied</v>
      </c>
      <c r="V1240" s="9" t="s">
        <v>16</v>
      </c>
      <c r="W1240" s="5">
        <v>3295</v>
      </c>
      <c r="X1240" s="3">
        <v>1</v>
      </c>
      <c r="Y1240" s="9" t="s">
        <v>17</v>
      </c>
      <c r="Z1240" s="4">
        <v>13</v>
      </c>
      <c r="AA1240" s="24">
        <f>HR_Analytics[[#This Row],[Salary Hike]]/100</f>
        <v>0.13</v>
      </c>
      <c r="AB1240" s="3">
        <v>3</v>
      </c>
      <c r="AC1240" s="9" t="str">
        <f>VLOOKUP(AB1240,Mapping!$E$2:$F$3,2,0)</f>
        <v>Excellent</v>
      </c>
      <c r="AD1240" s="3">
        <v>3</v>
      </c>
      <c r="AE1240" s="9" t="str">
        <f>VLOOKUP(AD1240,Mapping!$E$16:$F$19,2,0)</f>
        <v>Neutral</v>
      </c>
      <c r="AF1240" s="3">
        <v>0</v>
      </c>
      <c r="AG1240" s="3">
        <v>3</v>
      </c>
      <c r="AH1240" s="3" t="str" cm="1">
        <f t="array" ref="AH1240">_xlfn.IFS(HR_Analytics[[#This Row],[Total Working Years]]&lt;=2,"0-2",HR_Analytics[[#This Row],[Total Working Years]]&lt;=5,"2-5",HR_Analytics[[#This Row],[Total Working Years]]&lt;=10,"5-10",HR_Analytics[[#This Row],[Total Working Years]]&lt;=20,"10-20",HR_Analytics[[#This Row],[Total Working Years]]&lt;=40,"20-40")</f>
        <v>2-5</v>
      </c>
      <c r="AI1240" s="3">
        <v>3</v>
      </c>
      <c r="AJ1240" s="3">
        <v>1</v>
      </c>
      <c r="AK1240" s="9" t="str">
        <f>VLOOKUP(AJ1240,Mapping!$J$10:$K$13,2,0)</f>
        <v>Bad</v>
      </c>
      <c r="AL1240" s="3">
        <v>3</v>
      </c>
      <c r="AM1240" s="3" t="str" cm="1">
        <f t="array" ref="AM1240">_xlfn.IFS(HR_Analytics[[#This Row],[Years At Company]]&lt;=2,"0-2",HR_Analytics[[#This Row],[Years At Company]]&lt;=5,"2-5",HR_Analytics[[#This Row],[Years At Company]]&lt;=10,"5-10",HR_Analytics[[#This Row],[Years At Company]]&lt;=20,"10-20",HR_Analytics[[#This Row],[Years At Company]]&lt;=40,"20-40")</f>
        <v>2-5</v>
      </c>
      <c r="AN1240" s="3">
        <v>2</v>
      </c>
      <c r="AO1240" s="3" t="str" cm="1">
        <f t="array" ref="AO1240">_xlfn.IFS(HR_Analytics[[#This Row],[Years In Current Role]]&lt;=2,"0-2",HR_Analytics[[#This Row],[Years In Current Role]]&lt;=5,"2-5",HR_Analytics[[#This Row],[Years In Current Role]]&lt;=10,"5-10",HR_Analytics[[#This Row],[Years In Current Role]]&lt;=15,"10-15",HR_Analytics[[#This Row],[Years In Current Role]]&gt;15,"Above 15")</f>
        <v>0-2</v>
      </c>
      <c r="AP1240" s="3">
        <v>1</v>
      </c>
      <c r="AQ1240" s="14" t="str" cm="1">
        <f t="array" ref="AQ1240">_xlfn.IFS(HR_Analytics[[#This Row],[Years Since Last Promotion]]&lt;=2,"0-2",HR_Analytics[[#This Row],[Years Since Last Promotion]]&lt;=5,"2-5",HR_Analytics[[#This Row],[Years Since Last Promotion]]&lt;=10,"5-10",HR_Analytics[[#This Row],[Years Since Last Promotion]]&lt;=15,"10-15")</f>
        <v>0-2</v>
      </c>
      <c r="AR1240" s="14">
        <v>2</v>
      </c>
      <c r="AS1240" s="3" t="str" cm="1">
        <f t="array" ref="AS12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41" spans="1:45" x14ac:dyDescent="0.25">
      <c r="A1241" s="12">
        <v>31</v>
      </c>
      <c r="B1241" s="12" t="str" cm="1">
        <f t="array" ref="B1241">_xlfn.IFS(HR_Analytics[[#This Row],[Age]]&lt;=30,"Below 30",HR_Analytics[[#This Row],[Age]]&lt;=40,"30-40",HR_Analytics[[#This Row],[Age]]&lt;=60,"40-60")</f>
        <v>30-40</v>
      </c>
      <c r="C1241" s="9" t="s">
        <v>17</v>
      </c>
      <c r="D1241" s="9" t="s">
        <v>18</v>
      </c>
      <c r="E1241" s="9" t="s">
        <v>19</v>
      </c>
      <c r="F1241" s="3">
        <v>24</v>
      </c>
      <c r="G1241" s="3" t="str" cm="1">
        <f t="array" ref="G1241">_xlfn.IFS(HR_Analytics[[#This Row],[Distance From Home]]&lt;=5,"1-5",HR_Analytics[[#This Row],[Distance From Home]]&lt;=10,"5-10",HR_Analytics[[#This Row],[Distance From Home]]&lt;=15,"10-15",HR_Analytics[[#This Row],[Distance From Home]]&lt;=20,"15-20",HR_Analytics[[#This Row],[Distance From Home]]&gt;20,"Above 20")</f>
        <v>Above 20</v>
      </c>
      <c r="H1241" s="3">
        <v>1</v>
      </c>
      <c r="I1241" s="9" t="str">
        <f>VLOOKUP(H1241,Mapping!$J$2:$K$6,2,0)</f>
        <v>Below College</v>
      </c>
      <c r="J1241" s="9" t="s">
        <v>34</v>
      </c>
      <c r="K1241" s="3">
        <v>1736</v>
      </c>
      <c r="L1241" s="3">
        <v>4</v>
      </c>
      <c r="M1241" s="9" t="str">
        <f>VLOOKUP(L1241,Mapping!$A$2:$B$5,2,0)</f>
        <v>Satisfied</v>
      </c>
      <c r="N1241" s="9" t="s">
        <v>14</v>
      </c>
      <c r="O1241" s="3">
        <v>3</v>
      </c>
      <c r="P1241" s="9" t="str">
        <f>VLOOKUP(O1241,Mapping!$A$9:$B$12,2,0)</f>
        <v>High</v>
      </c>
      <c r="Q1241" s="3">
        <v>2</v>
      </c>
      <c r="R1241" s="9" t="str">
        <f>VLOOKUP(Q1241,Mapping!$A$16:$B$20,2,0)</f>
        <v>Junior</v>
      </c>
      <c r="S1241" s="9" t="s">
        <v>27</v>
      </c>
      <c r="T1241" s="3">
        <v>4</v>
      </c>
      <c r="U1241" s="9" t="str">
        <f>VLOOKUP(T1241,Mapping!$E$9:$F$12,2,0)</f>
        <v>Satisfied</v>
      </c>
      <c r="V1241" s="9" t="s">
        <v>16</v>
      </c>
      <c r="W1241" s="5">
        <v>5238</v>
      </c>
      <c r="X1241" s="3">
        <v>2</v>
      </c>
      <c r="Y1241" s="9" t="s">
        <v>17</v>
      </c>
      <c r="Z1241" s="4">
        <v>20</v>
      </c>
      <c r="AA1241" s="24">
        <f>HR_Analytics[[#This Row],[Salary Hike]]/100</f>
        <v>0.2</v>
      </c>
      <c r="AB1241" s="3">
        <v>4</v>
      </c>
      <c r="AC1241" s="9" t="str">
        <f>VLOOKUP(AB1241,Mapping!$E$2:$F$3,2,0)</f>
        <v>Outstanding</v>
      </c>
      <c r="AD1241" s="3">
        <v>4</v>
      </c>
      <c r="AE1241" s="9" t="str">
        <f>VLOOKUP(AD1241,Mapping!$E$16:$F$19,2,0)</f>
        <v>Satisfied</v>
      </c>
      <c r="AF1241" s="3">
        <v>0</v>
      </c>
      <c r="AG1241" s="3">
        <v>9</v>
      </c>
      <c r="AH1241" s="3" t="str" cm="1">
        <f t="array" ref="AH1241">_xlfn.IFS(HR_Analytics[[#This Row],[Total Working Years]]&lt;=2,"0-2",HR_Analytics[[#This Row],[Total Working Years]]&lt;=5,"2-5",HR_Analytics[[#This Row],[Total Working Years]]&lt;=10,"5-10",HR_Analytics[[#This Row],[Total Working Years]]&lt;=20,"10-20",HR_Analytics[[#This Row],[Total Working Years]]&lt;=40,"20-40")</f>
        <v>5-10</v>
      </c>
      <c r="AI1241" s="3">
        <v>3</v>
      </c>
      <c r="AJ1241" s="3">
        <v>2</v>
      </c>
      <c r="AK1241" s="9" t="str">
        <f>VLOOKUP(AJ1241,Mapping!$J$10:$K$13,2,0)</f>
        <v>Good</v>
      </c>
      <c r="AL1241" s="3">
        <v>5</v>
      </c>
      <c r="AM1241" s="3" t="str" cm="1">
        <f t="array" ref="AM1241">_xlfn.IFS(HR_Analytics[[#This Row],[Years At Company]]&lt;=2,"0-2",HR_Analytics[[#This Row],[Years At Company]]&lt;=5,"2-5",HR_Analytics[[#This Row],[Years At Company]]&lt;=10,"5-10",HR_Analytics[[#This Row],[Years At Company]]&lt;=20,"10-20",HR_Analytics[[#This Row],[Years At Company]]&lt;=40,"20-40")</f>
        <v>2-5</v>
      </c>
      <c r="AN1241" s="3">
        <v>4</v>
      </c>
      <c r="AO1241" s="3" t="str" cm="1">
        <f t="array" ref="AO1241">_xlfn.IFS(HR_Analytics[[#This Row],[Years In Current Role]]&lt;=2,"0-2",HR_Analytics[[#This Row],[Years In Current Role]]&lt;=5,"2-5",HR_Analytics[[#This Row],[Years In Current Role]]&lt;=10,"5-10",HR_Analytics[[#This Row],[Years In Current Role]]&lt;=15,"10-15",HR_Analytics[[#This Row],[Years In Current Role]]&gt;15,"Above 15")</f>
        <v>2-5</v>
      </c>
      <c r="AP1241" s="3">
        <v>1</v>
      </c>
      <c r="AQ1241" s="14" t="str" cm="1">
        <f t="array" ref="AQ1241">_xlfn.IFS(HR_Analytics[[#This Row],[Years Since Last Promotion]]&lt;=2,"0-2",HR_Analytics[[#This Row],[Years Since Last Promotion]]&lt;=5,"2-5",HR_Analytics[[#This Row],[Years Since Last Promotion]]&lt;=10,"5-10",HR_Analytics[[#This Row],[Years Since Last Promotion]]&lt;=15,"10-15")</f>
        <v>0-2</v>
      </c>
      <c r="AR1241" s="14">
        <v>4</v>
      </c>
      <c r="AS1241" s="3" t="str" cm="1">
        <f t="array" ref="AS12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42" spans="1:45" x14ac:dyDescent="0.25">
      <c r="A1242" s="12">
        <v>39</v>
      </c>
      <c r="B1242" s="12" t="str" cm="1">
        <f t="array" ref="B1242">_xlfn.IFS(HR_Analytics[[#This Row],[Age]]&lt;=30,"Below 30",HR_Analytics[[#This Row],[Age]]&lt;=40,"30-40",HR_Analytics[[#This Row],[Age]]&lt;=60,"40-60")</f>
        <v>30-40</v>
      </c>
      <c r="C1242" s="9" t="s">
        <v>17</v>
      </c>
      <c r="D1242" s="9" t="s">
        <v>29</v>
      </c>
      <c r="E1242" s="9" t="s">
        <v>19</v>
      </c>
      <c r="F1242" s="3">
        <v>1</v>
      </c>
      <c r="G1242" s="3" t="str" cm="1">
        <f t="array" ref="G1242">_xlfn.IFS(HR_Analytics[[#This Row],[Distance From Home]]&lt;=5,"1-5",HR_Analytics[[#This Row],[Distance From Home]]&lt;=10,"5-10",HR_Analytics[[#This Row],[Distance From Home]]&lt;=15,"10-15",HR_Analytics[[#This Row],[Distance From Home]]&lt;=20,"15-20",HR_Analytics[[#This Row],[Distance From Home]]&gt;20,"Above 20")</f>
        <v>1-5</v>
      </c>
      <c r="H1242" s="3">
        <v>3</v>
      </c>
      <c r="I1242" s="9" t="str">
        <f>VLOOKUP(H1242,Mapping!$J$2:$K$6,2,0)</f>
        <v>Bachelors</v>
      </c>
      <c r="J1242" s="9" t="s">
        <v>13</v>
      </c>
      <c r="K1242" s="3">
        <v>1737</v>
      </c>
      <c r="L1242" s="3">
        <v>4</v>
      </c>
      <c r="M1242" s="9" t="str">
        <f>VLOOKUP(L1242,Mapping!$A$2:$B$5,2,0)</f>
        <v>Satisfied</v>
      </c>
      <c r="N1242" s="9" t="s">
        <v>20</v>
      </c>
      <c r="O1242" s="3">
        <v>3</v>
      </c>
      <c r="P1242" s="9" t="str">
        <f>VLOOKUP(O1242,Mapping!$A$9:$B$12,2,0)</f>
        <v>High</v>
      </c>
      <c r="Q1242" s="3">
        <v>2</v>
      </c>
      <c r="R1242" s="9" t="str">
        <f>VLOOKUP(Q1242,Mapping!$A$16:$B$20,2,0)</f>
        <v>Junior</v>
      </c>
      <c r="S1242" s="9" t="s">
        <v>24</v>
      </c>
      <c r="T1242" s="3">
        <v>4</v>
      </c>
      <c r="U1242" s="9" t="str">
        <f>VLOOKUP(T1242,Mapping!$E$9:$F$12,2,0)</f>
        <v>Satisfied</v>
      </c>
      <c r="V1242" s="9" t="s">
        <v>22</v>
      </c>
      <c r="W1242" s="5">
        <v>6472</v>
      </c>
      <c r="X1242" s="3">
        <v>1</v>
      </c>
      <c r="Y1242" s="9" t="s">
        <v>10</v>
      </c>
      <c r="Z1242" s="4">
        <v>15</v>
      </c>
      <c r="AA1242" s="24">
        <f>HR_Analytics[[#This Row],[Salary Hike]]/100</f>
        <v>0.15</v>
      </c>
      <c r="AB1242" s="3">
        <v>3</v>
      </c>
      <c r="AC1242" s="9" t="str">
        <f>VLOOKUP(AB1242,Mapping!$E$2:$F$3,2,0)</f>
        <v>Excellent</v>
      </c>
      <c r="AD1242" s="3">
        <v>4</v>
      </c>
      <c r="AE1242" s="9" t="str">
        <f>VLOOKUP(AD1242,Mapping!$E$16:$F$19,2,0)</f>
        <v>Satisfied</v>
      </c>
      <c r="AF1242" s="3">
        <v>1</v>
      </c>
      <c r="AG1242" s="3">
        <v>9</v>
      </c>
      <c r="AH1242" s="3" t="str" cm="1">
        <f t="array" ref="AH1242">_xlfn.IFS(HR_Analytics[[#This Row],[Total Working Years]]&lt;=2,"0-2",HR_Analytics[[#This Row],[Total Working Years]]&lt;=5,"2-5",HR_Analytics[[#This Row],[Total Working Years]]&lt;=10,"5-10",HR_Analytics[[#This Row],[Total Working Years]]&lt;=20,"10-20",HR_Analytics[[#This Row],[Total Working Years]]&lt;=40,"20-40")</f>
        <v>5-10</v>
      </c>
      <c r="AI1242" s="3">
        <v>2</v>
      </c>
      <c r="AJ1242" s="3">
        <v>3</v>
      </c>
      <c r="AK1242" s="9" t="str">
        <f>VLOOKUP(AJ1242,Mapping!$J$10:$K$13,2,0)</f>
        <v>Better</v>
      </c>
      <c r="AL1242" s="3">
        <v>9</v>
      </c>
      <c r="AM1242" s="3" t="str" cm="1">
        <f t="array" ref="AM1242">_xlfn.IFS(HR_Analytics[[#This Row],[Years At Company]]&lt;=2,"0-2",HR_Analytics[[#This Row],[Years At Company]]&lt;=5,"2-5",HR_Analytics[[#This Row],[Years At Company]]&lt;=10,"5-10",HR_Analytics[[#This Row],[Years At Company]]&lt;=20,"10-20",HR_Analytics[[#This Row],[Years At Company]]&lt;=40,"20-40")</f>
        <v>5-10</v>
      </c>
      <c r="AN1242" s="3">
        <v>8</v>
      </c>
      <c r="AO1242" s="3" t="str" cm="1">
        <f t="array" ref="AO1242">_xlfn.IFS(HR_Analytics[[#This Row],[Years In Current Role]]&lt;=2,"0-2",HR_Analytics[[#This Row],[Years In Current Role]]&lt;=5,"2-5",HR_Analytics[[#This Row],[Years In Current Role]]&lt;=10,"5-10",HR_Analytics[[#This Row],[Years In Current Role]]&lt;=15,"10-15",HR_Analytics[[#This Row],[Years In Current Role]]&gt;15,"Above 15")</f>
        <v>5-10</v>
      </c>
      <c r="AP1242" s="3">
        <v>5</v>
      </c>
      <c r="AQ1242" s="14" t="str" cm="1">
        <f t="array" ref="AQ1242">_xlfn.IFS(HR_Analytics[[#This Row],[Years Since Last Promotion]]&lt;=2,"0-2",HR_Analytics[[#This Row],[Years Since Last Promotion]]&lt;=5,"2-5",HR_Analytics[[#This Row],[Years Since Last Promotion]]&lt;=10,"5-10",HR_Analytics[[#This Row],[Years Since Last Promotion]]&lt;=15,"10-15")</f>
        <v>2-5</v>
      </c>
      <c r="AR1242" s="14">
        <v>8</v>
      </c>
      <c r="AS1242" s="3" t="str" cm="1">
        <f t="array" ref="AS12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43" spans="1:45" x14ac:dyDescent="0.25">
      <c r="A1243" s="12">
        <v>32</v>
      </c>
      <c r="B1243" s="12" t="str" cm="1">
        <f t="array" ref="B1243">_xlfn.IFS(HR_Analytics[[#This Row],[Age]]&lt;=30,"Below 30",HR_Analytics[[#This Row],[Age]]&lt;=40,"30-40",HR_Analytics[[#This Row],[Age]]&lt;=60,"40-60")</f>
        <v>30-40</v>
      </c>
      <c r="C1243" s="9" t="s">
        <v>17</v>
      </c>
      <c r="D1243" s="9" t="s">
        <v>11</v>
      </c>
      <c r="E1243" s="9" t="s">
        <v>12</v>
      </c>
      <c r="F1243" s="3">
        <v>19</v>
      </c>
      <c r="G1243" s="3" t="str" cm="1">
        <f t="array" ref="G1243">_xlfn.IFS(HR_Analytics[[#This Row],[Distance From Home]]&lt;=5,"1-5",HR_Analytics[[#This Row],[Distance From Home]]&lt;=10,"5-10",HR_Analytics[[#This Row],[Distance From Home]]&lt;=15,"10-15",HR_Analytics[[#This Row],[Distance From Home]]&lt;=20,"15-20",HR_Analytics[[#This Row],[Distance From Home]]&gt;20,"Above 20")</f>
        <v>15-20</v>
      </c>
      <c r="H1243" s="3">
        <v>3</v>
      </c>
      <c r="I1243" s="9" t="str">
        <f>VLOOKUP(H1243,Mapping!$J$2:$K$6,2,0)</f>
        <v>Bachelors</v>
      </c>
      <c r="J1243" s="9" t="s">
        <v>13</v>
      </c>
      <c r="K1243" s="3">
        <v>1739</v>
      </c>
      <c r="L1243" s="3">
        <v>4</v>
      </c>
      <c r="M1243" s="9" t="str">
        <f>VLOOKUP(L1243,Mapping!$A$2:$B$5,2,0)</f>
        <v>Satisfied</v>
      </c>
      <c r="N1243" s="9" t="s">
        <v>20</v>
      </c>
      <c r="O1243" s="3">
        <v>1</v>
      </c>
      <c r="P1243" s="9" t="str">
        <f>VLOOKUP(O1243,Mapping!$A$9:$B$12,2,0)</f>
        <v>Low</v>
      </c>
      <c r="Q1243" s="3">
        <v>3</v>
      </c>
      <c r="R1243" s="9" t="str">
        <f>VLOOKUP(Q1243,Mapping!$A$16:$B$20,2,0)</f>
        <v>Mid Level</v>
      </c>
      <c r="S1243" s="9" t="s">
        <v>15</v>
      </c>
      <c r="T1243" s="3">
        <v>3</v>
      </c>
      <c r="U1243" s="9" t="str">
        <f>VLOOKUP(T1243,Mapping!$E$9:$F$12,2,0)</f>
        <v>Neutral</v>
      </c>
      <c r="V1243" s="9" t="s">
        <v>22</v>
      </c>
      <c r="W1243" s="5">
        <v>9610</v>
      </c>
      <c r="X1243" s="3">
        <v>3</v>
      </c>
      <c r="Y1243" s="9" t="s">
        <v>17</v>
      </c>
      <c r="Z1243" s="4">
        <v>13</v>
      </c>
      <c r="AA1243" s="24">
        <f>HR_Analytics[[#This Row],[Salary Hike]]/100</f>
        <v>0.13</v>
      </c>
      <c r="AB1243" s="3">
        <v>3</v>
      </c>
      <c r="AC1243" s="9" t="str">
        <f>VLOOKUP(AB1243,Mapping!$E$2:$F$3,2,0)</f>
        <v>Excellent</v>
      </c>
      <c r="AD1243" s="3">
        <v>3</v>
      </c>
      <c r="AE1243" s="9" t="str">
        <f>VLOOKUP(AD1243,Mapping!$E$16:$F$19,2,0)</f>
        <v>Neutral</v>
      </c>
      <c r="AF1243" s="3">
        <v>1</v>
      </c>
      <c r="AG1243" s="3">
        <v>10</v>
      </c>
      <c r="AH1243" s="3" t="str" cm="1">
        <f t="array" ref="AH1243">_xlfn.IFS(HR_Analytics[[#This Row],[Total Working Years]]&lt;=2,"0-2",HR_Analytics[[#This Row],[Total Working Years]]&lt;=5,"2-5",HR_Analytics[[#This Row],[Total Working Years]]&lt;=10,"5-10",HR_Analytics[[#This Row],[Total Working Years]]&lt;=20,"10-20",HR_Analytics[[#This Row],[Total Working Years]]&lt;=40,"20-40")</f>
        <v>5-10</v>
      </c>
      <c r="AI1243" s="3">
        <v>2</v>
      </c>
      <c r="AJ1243" s="3">
        <v>1</v>
      </c>
      <c r="AK1243" s="9" t="str">
        <f>VLOOKUP(AJ1243,Mapping!$J$10:$K$13,2,0)</f>
        <v>Bad</v>
      </c>
      <c r="AL1243" s="3">
        <v>4</v>
      </c>
      <c r="AM1243" s="3" t="str" cm="1">
        <f t="array" ref="AM1243">_xlfn.IFS(HR_Analytics[[#This Row],[Years At Company]]&lt;=2,"0-2",HR_Analytics[[#This Row],[Years At Company]]&lt;=5,"2-5",HR_Analytics[[#This Row],[Years At Company]]&lt;=10,"5-10",HR_Analytics[[#This Row],[Years At Company]]&lt;=20,"10-20",HR_Analytics[[#This Row],[Years At Company]]&lt;=40,"20-40")</f>
        <v>2-5</v>
      </c>
      <c r="AN1243" s="3">
        <v>3</v>
      </c>
      <c r="AO1243" s="3" t="str" cm="1">
        <f t="array" ref="AO1243">_xlfn.IFS(HR_Analytics[[#This Row],[Years In Current Role]]&lt;=2,"0-2",HR_Analytics[[#This Row],[Years In Current Role]]&lt;=5,"2-5",HR_Analytics[[#This Row],[Years In Current Role]]&lt;=10,"5-10",HR_Analytics[[#This Row],[Years In Current Role]]&lt;=15,"10-15",HR_Analytics[[#This Row],[Years In Current Role]]&gt;15,"Above 15")</f>
        <v>2-5</v>
      </c>
      <c r="AP1243" s="3">
        <v>0</v>
      </c>
      <c r="AQ1243" s="14" t="str" cm="1">
        <f t="array" ref="AQ1243">_xlfn.IFS(HR_Analytics[[#This Row],[Years Since Last Promotion]]&lt;=2,"0-2",HR_Analytics[[#This Row],[Years Since Last Promotion]]&lt;=5,"2-5",HR_Analytics[[#This Row],[Years Since Last Promotion]]&lt;=10,"5-10",HR_Analytics[[#This Row],[Years Since Last Promotion]]&lt;=15,"10-15")</f>
        <v>0-2</v>
      </c>
      <c r="AR1243" s="14">
        <v>2</v>
      </c>
      <c r="AS1243" s="3" t="str" cm="1">
        <f t="array" ref="AS12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44" spans="1:45" x14ac:dyDescent="0.25">
      <c r="A1244" s="12">
        <v>40</v>
      </c>
      <c r="B1244" s="12" t="str" cm="1">
        <f t="array" ref="B1244">_xlfn.IFS(HR_Analytics[[#This Row],[Age]]&lt;=30,"Below 30",HR_Analytics[[#This Row],[Age]]&lt;=40,"30-40",HR_Analytics[[#This Row],[Age]]&lt;=60,"40-60")</f>
        <v>30-40</v>
      </c>
      <c r="C1244" s="9" t="s">
        <v>17</v>
      </c>
      <c r="D1244" s="9" t="s">
        <v>11</v>
      </c>
      <c r="E1244" s="9" t="s">
        <v>12</v>
      </c>
      <c r="F1244" s="3">
        <v>7</v>
      </c>
      <c r="G1244" s="3" t="str" cm="1">
        <f t="array" ref="G1244">_xlfn.IFS(HR_Analytics[[#This Row],[Distance From Home]]&lt;=5,"1-5",HR_Analytics[[#This Row],[Distance From Home]]&lt;=10,"5-10",HR_Analytics[[#This Row],[Distance From Home]]&lt;=15,"10-15",HR_Analytics[[#This Row],[Distance From Home]]&lt;=20,"15-20",HR_Analytics[[#This Row],[Distance From Home]]&gt;20,"Above 20")</f>
        <v>5-10</v>
      </c>
      <c r="H1244" s="3">
        <v>4</v>
      </c>
      <c r="I1244" s="9" t="str">
        <f>VLOOKUP(H1244,Mapping!$J$2:$K$6,2,0)</f>
        <v>Masters</v>
      </c>
      <c r="J1244" s="9" t="s">
        <v>25</v>
      </c>
      <c r="K1244" s="3">
        <v>1740</v>
      </c>
      <c r="L1244" s="3">
        <v>2</v>
      </c>
      <c r="M1244" s="9" t="str">
        <f>VLOOKUP(L1244,Mapping!$A$2:$B$5,2,0)</f>
        <v>Dissatisfied</v>
      </c>
      <c r="N1244" s="9" t="s">
        <v>20</v>
      </c>
      <c r="O1244" s="3">
        <v>3</v>
      </c>
      <c r="P1244" s="9" t="str">
        <f>VLOOKUP(O1244,Mapping!$A$9:$B$12,2,0)</f>
        <v>High</v>
      </c>
      <c r="Q1244" s="3">
        <v>5</v>
      </c>
      <c r="R1244" s="9" t="str">
        <f>VLOOKUP(Q1244,Mapping!$A$16:$B$20,2,0)</f>
        <v>Executive</v>
      </c>
      <c r="S1244" s="9" t="s">
        <v>30</v>
      </c>
      <c r="T1244" s="3">
        <v>2</v>
      </c>
      <c r="U1244" s="9" t="str">
        <f>VLOOKUP(T1244,Mapping!$E$9:$F$12,2,0)</f>
        <v>Dissatisfied</v>
      </c>
      <c r="V1244" s="9" t="s">
        <v>16</v>
      </c>
      <c r="W1244" s="5">
        <v>19833</v>
      </c>
      <c r="X1244" s="3">
        <v>1</v>
      </c>
      <c r="Y1244" s="9" t="s">
        <v>17</v>
      </c>
      <c r="Z1244" s="4">
        <v>14</v>
      </c>
      <c r="AA1244" s="24">
        <f>HR_Analytics[[#This Row],[Salary Hike]]/100</f>
        <v>0.14000000000000001</v>
      </c>
      <c r="AB1244" s="3">
        <v>3</v>
      </c>
      <c r="AC1244" s="9" t="str">
        <f>VLOOKUP(AB1244,Mapping!$E$2:$F$3,2,0)</f>
        <v>Excellent</v>
      </c>
      <c r="AD1244" s="3">
        <v>2</v>
      </c>
      <c r="AE1244" s="9" t="str">
        <f>VLOOKUP(AD1244,Mapping!$E$16:$F$19,2,0)</f>
        <v>Dissatisfied</v>
      </c>
      <c r="AF1244" s="3">
        <v>0</v>
      </c>
      <c r="AG1244" s="3">
        <v>21</v>
      </c>
      <c r="AH1244" s="3" t="str" cm="1">
        <f t="array" ref="AH1244">_xlfn.IFS(HR_Analytics[[#This Row],[Total Working Years]]&lt;=2,"0-2",HR_Analytics[[#This Row],[Total Working Years]]&lt;=5,"2-5",HR_Analytics[[#This Row],[Total Working Years]]&lt;=10,"5-10",HR_Analytics[[#This Row],[Total Working Years]]&lt;=20,"10-20",HR_Analytics[[#This Row],[Total Working Years]]&lt;=40,"20-40")</f>
        <v>20-40</v>
      </c>
      <c r="AI1244" s="3">
        <v>3</v>
      </c>
      <c r="AJ1244" s="3">
        <v>2</v>
      </c>
      <c r="AK1244" s="9" t="str">
        <f>VLOOKUP(AJ1244,Mapping!$J$10:$K$13,2,0)</f>
        <v>Good</v>
      </c>
      <c r="AL1244" s="3">
        <v>21</v>
      </c>
      <c r="AM1244" s="3" t="str" cm="1">
        <f t="array" ref="AM1244">_xlfn.IFS(HR_Analytics[[#This Row],[Years At Company]]&lt;=2,"0-2",HR_Analytics[[#This Row],[Years At Company]]&lt;=5,"2-5",HR_Analytics[[#This Row],[Years At Company]]&lt;=10,"5-10",HR_Analytics[[#This Row],[Years At Company]]&lt;=20,"10-20",HR_Analytics[[#This Row],[Years At Company]]&lt;=40,"20-40")</f>
        <v>20-40</v>
      </c>
      <c r="AN1244" s="3">
        <v>8</v>
      </c>
      <c r="AO1244" s="3" t="str" cm="1">
        <f t="array" ref="AO1244">_xlfn.IFS(HR_Analytics[[#This Row],[Years In Current Role]]&lt;=2,"0-2",HR_Analytics[[#This Row],[Years In Current Role]]&lt;=5,"2-5",HR_Analytics[[#This Row],[Years In Current Role]]&lt;=10,"5-10",HR_Analytics[[#This Row],[Years In Current Role]]&lt;=15,"10-15",HR_Analytics[[#This Row],[Years In Current Role]]&gt;15,"Above 15")</f>
        <v>5-10</v>
      </c>
      <c r="AP1244" s="3">
        <v>12</v>
      </c>
      <c r="AQ1244" s="14" t="str" cm="1">
        <f t="array" ref="AQ1244">_xlfn.IFS(HR_Analytics[[#This Row],[Years Since Last Promotion]]&lt;=2,"0-2",HR_Analytics[[#This Row],[Years Since Last Promotion]]&lt;=5,"2-5",HR_Analytics[[#This Row],[Years Since Last Promotion]]&lt;=10,"5-10",HR_Analytics[[#This Row],[Years Since Last Promotion]]&lt;=15,"10-15")</f>
        <v>10-15</v>
      </c>
      <c r="AR1244" s="14">
        <v>8</v>
      </c>
      <c r="AS1244" s="3" t="str" cm="1">
        <f t="array" ref="AS12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45" spans="1:45" x14ac:dyDescent="0.25">
      <c r="A1245" s="12">
        <v>45</v>
      </c>
      <c r="B1245" s="12" t="str" cm="1">
        <f t="array" ref="B1245">_xlfn.IFS(HR_Analytics[[#This Row],[Age]]&lt;=30,"Below 30",HR_Analytics[[#This Row],[Age]]&lt;=40,"30-40",HR_Analytics[[#This Row],[Age]]&lt;=60,"40-60")</f>
        <v>40-60</v>
      </c>
      <c r="C1245" s="9" t="s">
        <v>17</v>
      </c>
      <c r="D1245" s="9" t="s">
        <v>11</v>
      </c>
      <c r="E1245" s="9" t="s">
        <v>35</v>
      </c>
      <c r="F1245" s="3">
        <v>4</v>
      </c>
      <c r="G1245" s="3" t="str" cm="1">
        <f t="array" ref="G1245">_xlfn.IFS(HR_Analytics[[#This Row],[Distance From Home]]&lt;=5,"1-5",HR_Analytics[[#This Row],[Distance From Home]]&lt;=10,"5-10",HR_Analytics[[#This Row],[Distance From Home]]&lt;=15,"10-15",HR_Analytics[[#This Row],[Distance From Home]]&lt;=20,"15-20",HR_Analytics[[#This Row],[Distance From Home]]&gt;20,"Above 20")</f>
        <v>1-5</v>
      </c>
      <c r="H1245" s="3">
        <v>3</v>
      </c>
      <c r="I1245" s="9" t="str">
        <f>VLOOKUP(H1245,Mapping!$J$2:$K$6,2,0)</f>
        <v>Bachelors</v>
      </c>
      <c r="J1245" s="9" t="s">
        <v>13</v>
      </c>
      <c r="K1245" s="3">
        <v>1744</v>
      </c>
      <c r="L1245" s="3">
        <v>3</v>
      </c>
      <c r="M1245" s="9" t="str">
        <f>VLOOKUP(L1245,Mapping!$A$2:$B$5,2,0)</f>
        <v>Neutral</v>
      </c>
      <c r="N1245" s="9" t="s">
        <v>14</v>
      </c>
      <c r="O1245" s="3">
        <v>1</v>
      </c>
      <c r="P1245" s="9" t="str">
        <f>VLOOKUP(O1245,Mapping!$A$9:$B$12,2,0)</f>
        <v>Low</v>
      </c>
      <c r="Q1245" s="3">
        <v>3</v>
      </c>
      <c r="R1245" s="9" t="str">
        <f>VLOOKUP(Q1245,Mapping!$A$16:$B$20,2,0)</f>
        <v>Mid Level</v>
      </c>
      <c r="S1245" s="9" t="s">
        <v>35</v>
      </c>
      <c r="T1245" s="3">
        <v>3</v>
      </c>
      <c r="U1245" s="9" t="str">
        <f>VLOOKUP(T1245,Mapping!$E$9:$F$12,2,0)</f>
        <v>Neutral</v>
      </c>
      <c r="V1245" s="9" t="s">
        <v>22</v>
      </c>
      <c r="W1245" s="5">
        <v>9756</v>
      </c>
      <c r="X1245" s="3">
        <v>4</v>
      </c>
      <c r="Y1245" s="9" t="s">
        <v>17</v>
      </c>
      <c r="Z1245" s="4">
        <v>21</v>
      </c>
      <c r="AA1245" s="24">
        <f>HR_Analytics[[#This Row],[Salary Hike]]/100</f>
        <v>0.21</v>
      </c>
      <c r="AB1245" s="3">
        <v>4</v>
      </c>
      <c r="AC1245" s="9" t="str">
        <f>VLOOKUP(AB1245,Mapping!$E$2:$F$3,2,0)</f>
        <v>Outstanding</v>
      </c>
      <c r="AD1245" s="3">
        <v>3</v>
      </c>
      <c r="AE1245" s="9" t="str">
        <f>VLOOKUP(AD1245,Mapping!$E$16:$F$19,2,0)</f>
        <v>Neutral</v>
      </c>
      <c r="AF1245" s="3">
        <v>2</v>
      </c>
      <c r="AG1245" s="3">
        <v>9</v>
      </c>
      <c r="AH1245" s="3" t="str" cm="1">
        <f t="array" ref="AH1245">_xlfn.IFS(HR_Analytics[[#This Row],[Total Working Years]]&lt;=2,"0-2",HR_Analytics[[#This Row],[Total Working Years]]&lt;=5,"2-5",HR_Analytics[[#This Row],[Total Working Years]]&lt;=10,"5-10",HR_Analytics[[#This Row],[Total Working Years]]&lt;=20,"10-20",HR_Analytics[[#This Row],[Total Working Years]]&lt;=40,"20-40")</f>
        <v>5-10</v>
      </c>
      <c r="AI1245" s="3">
        <v>2</v>
      </c>
      <c r="AJ1245" s="3">
        <v>4</v>
      </c>
      <c r="AK1245" s="9" t="str">
        <f>VLOOKUP(AJ1245,Mapping!$J$10:$K$13,2,0)</f>
        <v>Best</v>
      </c>
      <c r="AL1245" s="3">
        <v>5</v>
      </c>
      <c r="AM1245" s="3" t="str" cm="1">
        <f t="array" ref="AM1245">_xlfn.IFS(HR_Analytics[[#This Row],[Years At Company]]&lt;=2,"0-2",HR_Analytics[[#This Row],[Years At Company]]&lt;=5,"2-5",HR_Analytics[[#This Row],[Years At Company]]&lt;=10,"5-10",HR_Analytics[[#This Row],[Years At Company]]&lt;=20,"10-20",HR_Analytics[[#This Row],[Years At Company]]&lt;=40,"20-40")</f>
        <v>2-5</v>
      </c>
      <c r="AN1245" s="3">
        <v>0</v>
      </c>
      <c r="AO1245" s="3" t="str" cm="1">
        <f t="array" ref="AO1245">_xlfn.IFS(HR_Analytics[[#This Row],[Years In Current Role]]&lt;=2,"0-2",HR_Analytics[[#This Row],[Years In Current Role]]&lt;=5,"2-5",HR_Analytics[[#This Row],[Years In Current Role]]&lt;=10,"5-10",HR_Analytics[[#This Row],[Years In Current Role]]&lt;=15,"10-15",HR_Analytics[[#This Row],[Years In Current Role]]&gt;15,"Above 15")</f>
        <v>0-2</v>
      </c>
      <c r="AP1245" s="3">
        <v>0</v>
      </c>
      <c r="AQ1245" s="14" t="str" cm="1">
        <f t="array" ref="AQ1245">_xlfn.IFS(HR_Analytics[[#This Row],[Years Since Last Promotion]]&lt;=2,"0-2",HR_Analytics[[#This Row],[Years Since Last Promotion]]&lt;=5,"2-5",HR_Analytics[[#This Row],[Years Since Last Promotion]]&lt;=10,"5-10",HR_Analytics[[#This Row],[Years Since Last Promotion]]&lt;=15,"10-15")</f>
        <v>0-2</v>
      </c>
      <c r="AR1245" s="14">
        <v>3</v>
      </c>
      <c r="AS1245" s="3" t="str" cm="1">
        <f t="array" ref="AS12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46" spans="1:45" x14ac:dyDescent="0.25">
      <c r="A1246" s="12">
        <v>30</v>
      </c>
      <c r="B1246" s="12" t="str" cm="1">
        <f t="array" ref="B1246">_xlfn.IFS(HR_Analytics[[#This Row],[Age]]&lt;=30,"Below 30",HR_Analytics[[#This Row],[Age]]&lt;=40,"30-40",HR_Analytics[[#This Row],[Age]]&lt;=60,"40-60")</f>
        <v>Below 30</v>
      </c>
      <c r="C1246" s="9" t="s">
        <v>17</v>
      </c>
      <c r="D1246" s="9" t="s">
        <v>18</v>
      </c>
      <c r="E1246" s="9" t="s">
        <v>19</v>
      </c>
      <c r="F1246" s="3">
        <v>2</v>
      </c>
      <c r="G1246" s="3" t="str" cm="1">
        <f t="array" ref="G1246">_xlfn.IFS(HR_Analytics[[#This Row],[Distance From Home]]&lt;=5,"1-5",HR_Analytics[[#This Row],[Distance From Home]]&lt;=10,"5-10",HR_Analytics[[#This Row],[Distance From Home]]&lt;=15,"10-15",HR_Analytics[[#This Row],[Distance From Home]]&lt;=20,"15-20",HR_Analytics[[#This Row],[Distance From Home]]&gt;20,"Above 20")</f>
        <v>1-5</v>
      </c>
      <c r="H1246" s="3">
        <v>4</v>
      </c>
      <c r="I1246" s="9" t="str">
        <f>VLOOKUP(H1246,Mapping!$J$2:$K$6,2,0)</f>
        <v>Masters</v>
      </c>
      <c r="J1246" s="9" t="s">
        <v>34</v>
      </c>
      <c r="K1246" s="3">
        <v>1745</v>
      </c>
      <c r="L1246" s="3">
        <v>4</v>
      </c>
      <c r="M1246" s="9" t="str">
        <f>VLOOKUP(L1246,Mapping!$A$2:$B$5,2,0)</f>
        <v>Satisfied</v>
      </c>
      <c r="N1246" s="9" t="s">
        <v>14</v>
      </c>
      <c r="O1246" s="3">
        <v>2</v>
      </c>
      <c r="P1246" s="9" t="str">
        <f>VLOOKUP(O1246,Mapping!$A$9:$B$12,2,0)</f>
        <v>Medium</v>
      </c>
      <c r="Q1246" s="3">
        <v>1</v>
      </c>
      <c r="R1246" s="9" t="str">
        <f>VLOOKUP(Q1246,Mapping!$A$16:$B$20,2,0)</f>
        <v>Entry Level</v>
      </c>
      <c r="S1246" s="9" t="s">
        <v>21</v>
      </c>
      <c r="T1246" s="3">
        <v>1</v>
      </c>
      <c r="U1246" s="9" t="str">
        <f>VLOOKUP(T1246,Mapping!$E$9:$F$12,2,0)</f>
        <v>Very Dissatisfied</v>
      </c>
      <c r="V1246" s="9" t="s">
        <v>16</v>
      </c>
      <c r="W1246" s="5">
        <v>4968</v>
      </c>
      <c r="X1246" s="3">
        <v>0</v>
      </c>
      <c r="Y1246" s="9" t="s">
        <v>17</v>
      </c>
      <c r="Z1246" s="4">
        <v>16</v>
      </c>
      <c r="AA1246" s="24">
        <f>HR_Analytics[[#This Row],[Salary Hike]]/100</f>
        <v>0.16</v>
      </c>
      <c r="AB1246" s="3">
        <v>3</v>
      </c>
      <c r="AC1246" s="9" t="str">
        <f>VLOOKUP(AB1246,Mapping!$E$2:$F$3,2,0)</f>
        <v>Excellent</v>
      </c>
      <c r="AD1246" s="3">
        <v>4</v>
      </c>
      <c r="AE1246" s="9" t="str">
        <f>VLOOKUP(AD1246,Mapping!$E$16:$F$19,2,0)</f>
        <v>Satisfied</v>
      </c>
      <c r="AF1246" s="3">
        <v>0</v>
      </c>
      <c r="AG1246" s="3">
        <v>10</v>
      </c>
      <c r="AH1246" s="3" t="str" cm="1">
        <f t="array" ref="AH1246">_xlfn.IFS(HR_Analytics[[#This Row],[Total Working Years]]&lt;=2,"0-2",HR_Analytics[[#This Row],[Total Working Years]]&lt;=5,"2-5",HR_Analytics[[#This Row],[Total Working Years]]&lt;=10,"5-10",HR_Analytics[[#This Row],[Total Working Years]]&lt;=20,"10-20",HR_Analytics[[#This Row],[Total Working Years]]&lt;=40,"20-40")</f>
        <v>5-10</v>
      </c>
      <c r="AI1246" s="3">
        <v>2</v>
      </c>
      <c r="AJ1246" s="3">
        <v>3</v>
      </c>
      <c r="AK1246" s="9" t="str">
        <f>VLOOKUP(AJ1246,Mapping!$J$10:$K$13,2,0)</f>
        <v>Better</v>
      </c>
      <c r="AL1246" s="3">
        <v>9</v>
      </c>
      <c r="AM1246" s="3" t="str" cm="1">
        <f t="array" ref="AM1246">_xlfn.IFS(HR_Analytics[[#This Row],[Years At Company]]&lt;=2,"0-2",HR_Analytics[[#This Row],[Years At Company]]&lt;=5,"2-5",HR_Analytics[[#This Row],[Years At Company]]&lt;=10,"5-10",HR_Analytics[[#This Row],[Years At Company]]&lt;=20,"10-20",HR_Analytics[[#This Row],[Years At Company]]&lt;=40,"20-40")</f>
        <v>5-10</v>
      </c>
      <c r="AN1246" s="3">
        <v>7</v>
      </c>
      <c r="AO1246" s="3" t="str" cm="1">
        <f t="array" ref="AO1246">_xlfn.IFS(HR_Analytics[[#This Row],[Years In Current Role]]&lt;=2,"0-2",HR_Analytics[[#This Row],[Years In Current Role]]&lt;=5,"2-5",HR_Analytics[[#This Row],[Years In Current Role]]&lt;=10,"5-10",HR_Analytics[[#This Row],[Years In Current Role]]&lt;=15,"10-15",HR_Analytics[[#This Row],[Years In Current Role]]&gt;15,"Above 15")</f>
        <v>5-10</v>
      </c>
      <c r="AP1246" s="3">
        <v>0</v>
      </c>
      <c r="AQ1246" s="14" t="str" cm="1">
        <f t="array" ref="AQ1246">_xlfn.IFS(HR_Analytics[[#This Row],[Years Since Last Promotion]]&lt;=2,"0-2",HR_Analytics[[#This Row],[Years Since Last Promotion]]&lt;=5,"2-5",HR_Analytics[[#This Row],[Years Since Last Promotion]]&lt;=10,"5-10",HR_Analytics[[#This Row],[Years Since Last Promotion]]&lt;=15,"10-15")</f>
        <v>0-2</v>
      </c>
      <c r="AR1246" s="14">
        <v>7</v>
      </c>
      <c r="AS1246" s="3" t="str" cm="1">
        <f t="array" ref="AS12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47" spans="1:45" x14ac:dyDescent="0.25">
      <c r="A1247" s="12">
        <v>24</v>
      </c>
      <c r="B1247" s="12" t="str" cm="1">
        <f t="array" ref="B1247">_xlfn.IFS(HR_Analytics[[#This Row],[Age]]&lt;=30,"Below 30",HR_Analytics[[#This Row],[Age]]&lt;=40,"30-40",HR_Analytics[[#This Row],[Age]]&lt;=60,"40-60")</f>
        <v>Below 30</v>
      </c>
      <c r="C1247" s="9" t="s">
        <v>17</v>
      </c>
      <c r="D1247" s="9" t="s">
        <v>18</v>
      </c>
      <c r="E1247" s="9" t="s">
        <v>35</v>
      </c>
      <c r="F1247" s="3">
        <v>10</v>
      </c>
      <c r="G1247" s="3" t="str" cm="1">
        <f t="array" ref="G1247">_xlfn.IFS(HR_Analytics[[#This Row],[Distance From Home]]&lt;=5,"1-5",HR_Analytics[[#This Row],[Distance From Home]]&lt;=10,"5-10",HR_Analytics[[#This Row],[Distance From Home]]&lt;=15,"10-15",HR_Analytics[[#This Row],[Distance From Home]]&lt;=20,"15-20",HR_Analytics[[#This Row],[Distance From Home]]&gt;20,"Above 20")</f>
        <v>5-10</v>
      </c>
      <c r="H1247" s="3">
        <v>3</v>
      </c>
      <c r="I1247" s="9" t="str">
        <f>VLOOKUP(H1247,Mapping!$J$2:$K$6,2,0)</f>
        <v>Bachelors</v>
      </c>
      <c r="J1247" s="9" t="s">
        <v>25</v>
      </c>
      <c r="K1247" s="3">
        <v>1746</v>
      </c>
      <c r="L1247" s="3">
        <v>1</v>
      </c>
      <c r="M1247" s="9" t="str">
        <f>VLOOKUP(L1247,Mapping!$A$2:$B$5,2,0)</f>
        <v>Very Dissatisfied</v>
      </c>
      <c r="N1247" s="9" t="s">
        <v>20</v>
      </c>
      <c r="O1247" s="3">
        <v>3</v>
      </c>
      <c r="P1247" s="9" t="str">
        <f>VLOOKUP(O1247,Mapping!$A$9:$B$12,2,0)</f>
        <v>High</v>
      </c>
      <c r="Q1247" s="3">
        <v>1</v>
      </c>
      <c r="R1247" s="9" t="str">
        <f>VLOOKUP(Q1247,Mapping!$A$16:$B$20,2,0)</f>
        <v>Entry Level</v>
      </c>
      <c r="S1247" s="9" t="s">
        <v>35</v>
      </c>
      <c r="T1247" s="3">
        <v>4</v>
      </c>
      <c r="U1247" s="9" t="str">
        <f>VLOOKUP(T1247,Mapping!$E$9:$F$12,2,0)</f>
        <v>Satisfied</v>
      </c>
      <c r="V1247" s="9" t="s">
        <v>22</v>
      </c>
      <c r="W1247" s="5">
        <v>2145</v>
      </c>
      <c r="X1247" s="3">
        <v>0</v>
      </c>
      <c r="Y1247" s="9" t="s">
        <v>17</v>
      </c>
      <c r="Z1247" s="4">
        <v>14</v>
      </c>
      <c r="AA1247" s="24">
        <f>HR_Analytics[[#This Row],[Salary Hike]]/100</f>
        <v>0.14000000000000001</v>
      </c>
      <c r="AB1247" s="3">
        <v>3</v>
      </c>
      <c r="AC1247" s="9" t="str">
        <f>VLOOKUP(AB1247,Mapping!$E$2:$F$3,2,0)</f>
        <v>Excellent</v>
      </c>
      <c r="AD1247" s="3">
        <v>4</v>
      </c>
      <c r="AE1247" s="9" t="str">
        <f>VLOOKUP(AD1247,Mapping!$E$16:$F$19,2,0)</f>
        <v>Satisfied</v>
      </c>
      <c r="AF1247" s="3">
        <v>1</v>
      </c>
      <c r="AG1247" s="3">
        <v>3</v>
      </c>
      <c r="AH1247" s="3" t="str" cm="1">
        <f t="array" ref="AH1247">_xlfn.IFS(HR_Analytics[[#This Row],[Total Working Years]]&lt;=2,"0-2",HR_Analytics[[#This Row],[Total Working Years]]&lt;=5,"2-5",HR_Analytics[[#This Row],[Total Working Years]]&lt;=10,"5-10",HR_Analytics[[#This Row],[Total Working Years]]&lt;=20,"10-20",HR_Analytics[[#This Row],[Total Working Years]]&lt;=40,"20-40")</f>
        <v>2-5</v>
      </c>
      <c r="AI1247" s="3">
        <v>2</v>
      </c>
      <c r="AJ1247" s="3">
        <v>3</v>
      </c>
      <c r="AK1247" s="9" t="str">
        <f>VLOOKUP(AJ1247,Mapping!$J$10:$K$13,2,0)</f>
        <v>Better</v>
      </c>
      <c r="AL1247" s="3">
        <v>2</v>
      </c>
      <c r="AM1247" s="3" t="str" cm="1">
        <f t="array" ref="AM1247">_xlfn.IFS(HR_Analytics[[#This Row],[Years At Company]]&lt;=2,"0-2",HR_Analytics[[#This Row],[Years At Company]]&lt;=5,"2-5",HR_Analytics[[#This Row],[Years At Company]]&lt;=10,"5-10",HR_Analytics[[#This Row],[Years At Company]]&lt;=20,"10-20",HR_Analytics[[#This Row],[Years At Company]]&lt;=40,"20-40")</f>
        <v>0-2</v>
      </c>
      <c r="AN1247" s="3">
        <v>2</v>
      </c>
      <c r="AO1247" s="3" t="str" cm="1">
        <f t="array" ref="AO1247">_xlfn.IFS(HR_Analytics[[#This Row],[Years In Current Role]]&lt;=2,"0-2",HR_Analytics[[#This Row],[Years In Current Role]]&lt;=5,"2-5",HR_Analytics[[#This Row],[Years In Current Role]]&lt;=10,"5-10",HR_Analytics[[#This Row],[Years In Current Role]]&lt;=15,"10-15",HR_Analytics[[#This Row],[Years In Current Role]]&gt;15,"Above 15")</f>
        <v>0-2</v>
      </c>
      <c r="AP1247" s="3">
        <v>2</v>
      </c>
      <c r="AQ1247" s="14" t="str" cm="1">
        <f t="array" ref="AQ1247">_xlfn.IFS(HR_Analytics[[#This Row],[Years Since Last Promotion]]&lt;=2,"0-2",HR_Analytics[[#This Row],[Years Since Last Promotion]]&lt;=5,"2-5",HR_Analytics[[#This Row],[Years Since Last Promotion]]&lt;=10,"5-10",HR_Analytics[[#This Row],[Years Since Last Promotion]]&lt;=15,"10-15")</f>
        <v>0-2</v>
      </c>
      <c r="AR1247" s="14">
        <v>1</v>
      </c>
      <c r="AS1247" s="3" t="str" cm="1">
        <f t="array" ref="AS12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48" spans="1:45" x14ac:dyDescent="0.25">
      <c r="A1248" s="12">
        <v>30</v>
      </c>
      <c r="B1248" s="12" t="str" cm="1">
        <f t="array" ref="B1248">_xlfn.IFS(HR_Analytics[[#This Row],[Age]]&lt;=30,"Below 30",HR_Analytics[[#This Row],[Age]]&lt;=40,"30-40",HR_Analytics[[#This Row],[Age]]&lt;=60,"40-60")</f>
        <v>Below 30</v>
      </c>
      <c r="C1248" s="9" t="s">
        <v>10</v>
      </c>
      <c r="D1248" s="9" t="s">
        <v>18</v>
      </c>
      <c r="E1248" s="9" t="s">
        <v>35</v>
      </c>
      <c r="F1248" s="3">
        <v>8</v>
      </c>
      <c r="G1248" s="3" t="str" cm="1">
        <f t="array" ref="G1248">_xlfn.IFS(HR_Analytics[[#This Row],[Distance From Home]]&lt;=5,"1-5",HR_Analytics[[#This Row],[Distance From Home]]&lt;=10,"5-10",HR_Analytics[[#This Row],[Distance From Home]]&lt;=15,"10-15",HR_Analytics[[#This Row],[Distance From Home]]&lt;=20,"15-20",HR_Analytics[[#This Row],[Distance From Home]]&gt;20,"Above 20")</f>
        <v>5-10</v>
      </c>
      <c r="H1248" s="3">
        <v>3</v>
      </c>
      <c r="I1248" s="9" t="str">
        <f>VLOOKUP(H1248,Mapping!$J$2:$K$6,2,0)</f>
        <v>Bachelors</v>
      </c>
      <c r="J1248" s="9" t="s">
        <v>35</v>
      </c>
      <c r="K1248" s="3">
        <v>1747</v>
      </c>
      <c r="L1248" s="3">
        <v>3</v>
      </c>
      <c r="M1248" s="9" t="str">
        <f>VLOOKUP(L1248,Mapping!$A$2:$B$5,2,0)</f>
        <v>Neutral</v>
      </c>
      <c r="N1248" s="9" t="s">
        <v>14</v>
      </c>
      <c r="O1248" s="3">
        <v>2</v>
      </c>
      <c r="P1248" s="9" t="str">
        <f>VLOOKUP(O1248,Mapping!$A$9:$B$12,2,0)</f>
        <v>Medium</v>
      </c>
      <c r="Q1248" s="3">
        <v>1</v>
      </c>
      <c r="R1248" s="9" t="str">
        <f>VLOOKUP(Q1248,Mapping!$A$16:$B$20,2,0)</f>
        <v>Entry Level</v>
      </c>
      <c r="S1248" s="9" t="s">
        <v>35</v>
      </c>
      <c r="T1248" s="3">
        <v>4</v>
      </c>
      <c r="U1248" s="9" t="str">
        <f>VLOOKUP(T1248,Mapping!$E$9:$F$12,2,0)</f>
        <v>Satisfied</v>
      </c>
      <c r="V1248" s="9" t="s">
        <v>26</v>
      </c>
      <c r="W1248" s="5">
        <v>2180</v>
      </c>
      <c r="X1248" s="3">
        <v>6</v>
      </c>
      <c r="Y1248" s="9" t="s">
        <v>17</v>
      </c>
      <c r="Z1248" s="4">
        <v>11</v>
      </c>
      <c r="AA1248" s="24">
        <f>HR_Analytics[[#This Row],[Salary Hike]]/100</f>
        <v>0.11</v>
      </c>
      <c r="AB1248" s="3">
        <v>3</v>
      </c>
      <c r="AC1248" s="9" t="str">
        <f>VLOOKUP(AB1248,Mapping!$E$2:$F$3,2,0)</f>
        <v>Excellent</v>
      </c>
      <c r="AD1248" s="3">
        <v>3</v>
      </c>
      <c r="AE1248" s="9" t="str">
        <f>VLOOKUP(AD1248,Mapping!$E$16:$F$19,2,0)</f>
        <v>Neutral</v>
      </c>
      <c r="AF1248" s="3">
        <v>1</v>
      </c>
      <c r="AG1248" s="3">
        <v>6</v>
      </c>
      <c r="AH1248" s="3" t="str" cm="1">
        <f t="array" ref="AH1248">_xlfn.IFS(HR_Analytics[[#This Row],[Total Working Years]]&lt;=2,"0-2",HR_Analytics[[#This Row],[Total Working Years]]&lt;=5,"2-5",HR_Analytics[[#This Row],[Total Working Years]]&lt;=10,"5-10",HR_Analytics[[#This Row],[Total Working Years]]&lt;=20,"10-20",HR_Analytics[[#This Row],[Total Working Years]]&lt;=40,"20-40")</f>
        <v>5-10</v>
      </c>
      <c r="AI1248" s="3">
        <v>0</v>
      </c>
      <c r="AJ1248" s="3">
        <v>2</v>
      </c>
      <c r="AK1248" s="9" t="str">
        <f>VLOOKUP(AJ1248,Mapping!$J$10:$K$13,2,0)</f>
        <v>Good</v>
      </c>
      <c r="AL1248" s="3">
        <v>4</v>
      </c>
      <c r="AM1248" s="3" t="str" cm="1">
        <f t="array" ref="AM1248">_xlfn.IFS(HR_Analytics[[#This Row],[Years At Company]]&lt;=2,"0-2",HR_Analytics[[#This Row],[Years At Company]]&lt;=5,"2-5",HR_Analytics[[#This Row],[Years At Company]]&lt;=10,"5-10",HR_Analytics[[#This Row],[Years At Company]]&lt;=20,"10-20",HR_Analytics[[#This Row],[Years At Company]]&lt;=40,"20-40")</f>
        <v>2-5</v>
      </c>
      <c r="AN1248" s="3">
        <v>2</v>
      </c>
      <c r="AO1248" s="3" t="str" cm="1">
        <f t="array" ref="AO1248">_xlfn.IFS(HR_Analytics[[#This Row],[Years In Current Role]]&lt;=2,"0-2",HR_Analytics[[#This Row],[Years In Current Role]]&lt;=5,"2-5",HR_Analytics[[#This Row],[Years In Current Role]]&lt;=10,"5-10",HR_Analytics[[#This Row],[Years In Current Role]]&lt;=15,"10-15",HR_Analytics[[#This Row],[Years In Current Role]]&gt;15,"Above 15")</f>
        <v>0-2</v>
      </c>
      <c r="AP1248" s="3">
        <v>1</v>
      </c>
      <c r="AQ1248" s="14" t="str" cm="1">
        <f t="array" ref="AQ1248">_xlfn.IFS(HR_Analytics[[#This Row],[Years Since Last Promotion]]&lt;=2,"0-2",HR_Analytics[[#This Row],[Years Since Last Promotion]]&lt;=5,"2-5",HR_Analytics[[#This Row],[Years Since Last Promotion]]&lt;=10,"5-10",HR_Analytics[[#This Row],[Years Since Last Promotion]]&lt;=15,"10-15")</f>
        <v>0-2</v>
      </c>
      <c r="AR1248" s="14">
        <v>2</v>
      </c>
      <c r="AS1248" s="3" t="str" cm="1">
        <f t="array" ref="AS12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49" spans="1:45" x14ac:dyDescent="0.25">
      <c r="A1249" s="12">
        <v>31</v>
      </c>
      <c r="B1249" s="12" t="str" cm="1">
        <f t="array" ref="B1249">_xlfn.IFS(HR_Analytics[[#This Row],[Age]]&lt;=30,"Below 30",HR_Analytics[[#This Row],[Age]]&lt;=40,"30-40",HR_Analytics[[#This Row],[Age]]&lt;=60,"40-60")</f>
        <v>30-40</v>
      </c>
      <c r="C1249" s="9" t="s">
        <v>17</v>
      </c>
      <c r="D1249" s="9" t="s">
        <v>11</v>
      </c>
      <c r="E1249" s="9" t="s">
        <v>12</v>
      </c>
      <c r="F1249" s="3">
        <v>5</v>
      </c>
      <c r="G1249" s="3" t="str" cm="1">
        <f t="array" ref="G1249">_xlfn.IFS(HR_Analytics[[#This Row],[Distance From Home]]&lt;=5,"1-5",HR_Analytics[[#This Row],[Distance From Home]]&lt;=10,"5-10",HR_Analytics[[#This Row],[Distance From Home]]&lt;=15,"10-15",HR_Analytics[[#This Row],[Distance From Home]]&lt;=20,"15-20",HR_Analytics[[#This Row],[Distance From Home]]&gt;20,"Above 20")</f>
        <v>1-5</v>
      </c>
      <c r="H1249" s="3">
        <v>3</v>
      </c>
      <c r="I1249" s="9" t="str">
        <f>VLOOKUP(H1249,Mapping!$J$2:$K$6,2,0)</f>
        <v>Bachelors</v>
      </c>
      <c r="J1249" s="9" t="s">
        <v>34</v>
      </c>
      <c r="K1249" s="3">
        <v>1749</v>
      </c>
      <c r="L1249" s="3">
        <v>1</v>
      </c>
      <c r="M1249" s="9" t="str">
        <f>VLOOKUP(L1249,Mapping!$A$2:$B$5,2,0)</f>
        <v>Very Dissatisfied</v>
      </c>
      <c r="N1249" s="9" t="s">
        <v>20</v>
      </c>
      <c r="O1249" s="3">
        <v>3</v>
      </c>
      <c r="P1249" s="9" t="str">
        <f>VLOOKUP(O1249,Mapping!$A$9:$B$12,2,0)</f>
        <v>High</v>
      </c>
      <c r="Q1249" s="3">
        <v>2</v>
      </c>
      <c r="R1249" s="9" t="str">
        <f>VLOOKUP(Q1249,Mapping!$A$16:$B$20,2,0)</f>
        <v>Junior</v>
      </c>
      <c r="S1249" s="9" t="s">
        <v>15</v>
      </c>
      <c r="T1249" s="3">
        <v>3</v>
      </c>
      <c r="U1249" s="9" t="str">
        <f>VLOOKUP(T1249,Mapping!$E$9:$F$12,2,0)</f>
        <v>Neutral</v>
      </c>
      <c r="V1249" s="9" t="s">
        <v>22</v>
      </c>
      <c r="W1249" s="5">
        <v>8346</v>
      </c>
      <c r="X1249" s="3">
        <v>1</v>
      </c>
      <c r="Y1249" s="9" t="s">
        <v>17</v>
      </c>
      <c r="Z1249" s="4">
        <v>19</v>
      </c>
      <c r="AA1249" s="24">
        <f>HR_Analytics[[#This Row],[Salary Hike]]/100</f>
        <v>0.19</v>
      </c>
      <c r="AB1249" s="3">
        <v>3</v>
      </c>
      <c r="AC1249" s="9" t="str">
        <f>VLOOKUP(AB1249,Mapping!$E$2:$F$3,2,0)</f>
        <v>Excellent</v>
      </c>
      <c r="AD1249" s="3">
        <v>3</v>
      </c>
      <c r="AE1249" s="9" t="str">
        <f>VLOOKUP(AD1249,Mapping!$E$16:$F$19,2,0)</f>
        <v>Neutral</v>
      </c>
      <c r="AF1249" s="3">
        <v>1</v>
      </c>
      <c r="AG1249" s="3">
        <v>6</v>
      </c>
      <c r="AH1249" s="3" t="str" cm="1">
        <f t="array" ref="AH1249">_xlfn.IFS(HR_Analytics[[#This Row],[Total Working Years]]&lt;=2,"0-2",HR_Analytics[[#This Row],[Total Working Years]]&lt;=5,"2-5",HR_Analytics[[#This Row],[Total Working Years]]&lt;=10,"5-10",HR_Analytics[[#This Row],[Total Working Years]]&lt;=20,"10-20",HR_Analytics[[#This Row],[Total Working Years]]&lt;=40,"20-40")</f>
        <v>5-10</v>
      </c>
      <c r="AI1249" s="3">
        <v>3</v>
      </c>
      <c r="AJ1249" s="3">
        <v>3</v>
      </c>
      <c r="AK1249" s="9" t="str">
        <f>VLOOKUP(AJ1249,Mapping!$J$10:$K$13,2,0)</f>
        <v>Better</v>
      </c>
      <c r="AL1249" s="3">
        <v>5</v>
      </c>
      <c r="AM1249" s="3" t="str" cm="1">
        <f t="array" ref="AM1249">_xlfn.IFS(HR_Analytics[[#This Row],[Years At Company]]&lt;=2,"0-2",HR_Analytics[[#This Row],[Years At Company]]&lt;=5,"2-5",HR_Analytics[[#This Row],[Years At Company]]&lt;=10,"5-10",HR_Analytics[[#This Row],[Years At Company]]&lt;=20,"10-20",HR_Analytics[[#This Row],[Years At Company]]&lt;=40,"20-40")</f>
        <v>2-5</v>
      </c>
      <c r="AN1249" s="3">
        <v>2</v>
      </c>
      <c r="AO1249" s="3" t="str" cm="1">
        <f t="array" ref="AO1249">_xlfn.IFS(HR_Analytics[[#This Row],[Years In Current Role]]&lt;=2,"0-2",HR_Analytics[[#This Row],[Years In Current Role]]&lt;=5,"2-5",HR_Analytics[[#This Row],[Years In Current Role]]&lt;=10,"5-10",HR_Analytics[[#This Row],[Years In Current Role]]&lt;=15,"10-15",HR_Analytics[[#This Row],[Years In Current Role]]&gt;15,"Above 15")</f>
        <v>0-2</v>
      </c>
      <c r="AP1249" s="3">
        <v>0</v>
      </c>
      <c r="AQ1249" s="14" t="str" cm="1">
        <f t="array" ref="AQ1249">_xlfn.IFS(HR_Analytics[[#This Row],[Years Since Last Promotion]]&lt;=2,"0-2",HR_Analytics[[#This Row],[Years Since Last Promotion]]&lt;=5,"2-5",HR_Analytics[[#This Row],[Years Since Last Promotion]]&lt;=10,"5-10",HR_Analytics[[#This Row],[Years Since Last Promotion]]&lt;=15,"10-15")</f>
        <v>0-2</v>
      </c>
      <c r="AR1249" s="14">
        <v>2</v>
      </c>
      <c r="AS1249" s="3" t="str" cm="1">
        <f t="array" ref="AS12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50" spans="1:45" x14ac:dyDescent="0.25">
      <c r="A1250" s="12">
        <v>27</v>
      </c>
      <c r="B1250" s="12" t="str" cm="1">
        <f t="array" ref="B1250">_xlfn.IFS(HR_Analytics[[#This Row],[Age]]&lt;=30,"Below 30",HR_Analytics[[#This Row],[Age]]&lt;=40,"30-40",HR_Analytics[[#This Row],[Age]]&lt;=60,"40-60")</f>
        <v>Below 30</v>
      </c>
      <c r="C1250" s="9" t="s">
        <v>17</v>
      </c>
      <c r="D1250" s="9" t="s">
        <v>11</v>
      </c>
      <c r="E1250" s="9" t="s">
        <v>19</v>
      </c>
      <c r="F1250" s="3">
        <v>8</v>
      </c>
      <c r="G1250" s="3" t="str" cm="1">
        <f t="array" ref="G1250">_xlfn.IFS(HR_Analytics[[#This Row],[Distance From Home]]&lt;=5,"1-5",HR_Analytics[[#This Row],[Distance From Home]]&lt;=10,"5-10",HR_Analytics[[#This Row],[Distance From Home]]&lt;=15,"10-15",HR_Analytics[[#This Row],[Distance From Home]]&lt;=20,"15-20",HR_Analytics[[#This Row],[Distance From Home]]&gt;20,"Above 20")</f>
        <v>5-10</v>
      </c>
      <c r="H1250" s="3">
        <v>3</v>
      </c>
      <c r="I1250" s="9" t="str">
        <f>VLOOKUP(H1250,Mapping!$J$2:$K$6,2,0)</f>
        <v>Bachelors</v>
      </c>
      <c r="J1250" s="9" t="s">
        <v>25</v>
      </c>
      <c r="K1250" s="3">
        <v>1751</v>
      </c>
      <c r="L1250" s="3">
        <v>3</v>
      </c>
      <c r="M1250" s="9" t="str">
        <f>VLOOKUP(L1250,Mapping!$A$2:$B$5,2,0)</f>
        <v>Neutral</v>
      </c>
      <c r="N1250" s="9" t="s">
        <v>14</v>
      </c>
      <c r="O1250" s="3">
        <v>3</v>
      </c>
      <c r="P1250" s="9" t="str">
        <f>VLOOKUP(O1250,Mapping!$A$9:$B$12,2,0)</f>
        <v>High</v>
      </c>
      <c r="Q1250" s="3">
        <v>1</v>
      </c>
      <c r="R1250" s="9" t="str">
        <f>VLOOKUP(Q1250,Mapping!$A$16:$B$20,2,0)</f>
        <v>Entry Level</v>
      </c>
      <c r="S1250" s="9" t="s">
        <v>21</v>
      </c>
      <c r="T1250" s="3">
        <v>4</v>
      </c>
      <c r="U1250" s="9" t="str">
        <f>VLOOKUP(T1250,Mapping!$E$9:$F$12,2,0)</f>
        <v>Satisfied</v>
      </c>
      <c r="V1250" s="9" t="s">
        <v>16</v>
      </c>
      <c r="W1250" s="5">
        <v>3445</v>
      </c>
      <c r="X1250" s="3">
        <v>1</v>
      </c>
      <c r="Y1250" s="9" t="s">
        <v>17</v>
      </c>
      <c r="Z1250" s="4">
        <v>11</v>
      </c>
      <c r="AA1250" s="24">
        <f>HR_Analytics[[#This Row],[Salary Hike]]/100</f>
        <v>0.11</v>
      </c>
      <c r="AB1250" s="3">
        <v>3</v>
      </c>
      <c r="AC1250" s="9" t="str">
        <f>VLOOKUP(AB1250,Mapping!$E$2:$F$3,2,0)</f>
        <v>Excellent</v>
      </c>
      <c r="AD1250" s="3">
        <v>3</v>
      </c>
      <c r="AE1250" s="9" t="str">
        <f>VLOOKUP(AD1250,Mapping!$E$16:$F$19,2,0)</f>
        <v>Neutral</v>
      </c>
      <c r="AF1250" s="3">
        <v>0</v>
      </c>
      <c r="AG1250" s="3">
        <v>6</v>
      </c>
      <c r="AH1250" s="3" t="str" cm="1">
        <f t="array" ref="AH1250">_xlfn.IFS(HR_Analytics[[#This Row],[Total Working Years]]&lt;=2,"0-2",HR_Analytics[[#This Row],[Total Working Years]]&lt;=5,"2-5",HR_Analytics[[#This Row],[Total Working Years]]&lt;=10,"5-10",HR_Analytics[[#This Row],[Total Working Years]]&lt;=20,"10-20",HR_Analytics[[#This Row],[Total Working Years]]&lt;=40,"20-40")</f>
        <v>5-10</v>
      </c>
      <c r="AI1250" s="3">
        <v>5</v>
      </c>
      <c r="AJ1250" s="3">
        <v>2</v>
      </c>
      <c r="AK1250" s="9" t="str">
        <f>VLOOKUP(AJ1250,Mapping!$J$10:$K$13,2,0)</f>
        <v>Good</v>
      </c>
      <c r="AL1250" s="3">
        <v>6</v>
      </c>
      <c r="AM1250" s="3" t="str" cm="1">
        <f t="array" ref="AM1250">_xlfn.IFS(HR_Analytics[[#This Row],[Years At Company]]&lt;=2,"0-2",HR_Analytics[[#This Row],[Years At Company]]&lt;=5,"2-5",HR_Analytics[[#This Row],[Years At Company]]&lt;=10,"5-10",HR_Analytics[[#This Row],[Years At Company]]&lt;=20,"10-20",HR_Analytics[[#This Row],[Years At Company]]&lt;=40,"20-40")</f>
        <v>5-10</v>
      </c>
      <c r="AN1250" s="3">
        <v>2</v>
      </c>
      <c r="AO1250" s="3" t="str" cm="1">
        <f t="array" ref="AO1250">_xlfn.IFS(HR_Analytics[[#This Row],[Years In Current Role]]&lt;=2,"0-2",HR_Analytics[[#This Row],[Years In Current Role]]&lt;=5,"2-5",HR_Analytics[[#This Row],[Years In Current Role]]&lt;=10,"5-10",HR_Analytics[[#This Row],[Years In Current Role]]&lt;=15,"10-15",HR_Analytics[[#This Row],[Years In Current Role]]&gt;15,"Above 15")</f>
        <v>0-2</v>
      </c>
      <c r="AP1250" s="3">
        <v>1</v>
      </c>
      <c r="AQ1250" s="14" t="str" cm="1">
        <f t="array" ref="AQ1250">_xlfn.IFS(HR_Analytics[[#This Row],[Years Since Last Promotion]]&lt;=2,"0-2",HR_Analytics[[#This Row],[Years Since Last Promotion]]&lt;=5,"2-5",HR_Analytics[[#This Row],[Years Since Last Promotion]]&lt;=10,"5-10",HR_Analytics[[#This Row],[Years Since Last Promotion]]&lt;=15,"10-15")</f>
        <v>0-2</v>
      </c>
      <c r="AR1250" s="14">
        <v>4</v>
      </c>
      <c r="AS1250" s="3" t="str" cm="1">
        <f t="array" ref="AS12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51" spans="1:45" x14ac:dyDescent="0.25">
      <c r="A1251" s="12">
        <v>29</v>
      </c>
      <c r="B1251" s="12" t="str" cm="1">
        <f t="array" ref="B1251">_xlfn.IFS(HR_Analytics[[#This Row],[Age]]&lt;=30,"Below 30",HR_Analytics[[#This Row],[Age]]&lt;=40,"30-40",HR_Analytics[[#This Row],[Age]]&lt;=60,"40-60")</f>
        <v>Below 30</v>
      </c>
      <c r="C1251" s="9" t="s">
        <v>10</v>
      </c>
      <c r="D1251" s="9" t="s">
        <v>11</v>
      </c>
      <c r="E1251" s="9" t="s">
        <v>12</v>
      </c>
      <c r="F1251" s="3">
        <v>9</v>
      </c>
      <c r="G1251" s="3" t="str" cm="1">
        <f t="array" ref="G1251">_xlfn.IFS(HR_Analytics[[#This Row],[Distance From Home]]&lt;=5,"1-5",HR_Analytics[[#This Row],[Distance From Home]]&lt;=10,"5-10",HR_Analytics[[#This Row],[Distance From Home]]&lt;=15,"10-15",HR_Analytics[[#This Row],[Distance From Home]]&lt;=20,"15-20",HR_Analytics[[#This Row],[Distance From Home]]&gt;20,"Above 20")</f>
        <v>5-10</v>
      </c>
      <c r="H1251" s="3">
        <v>3</v>
      </c>
      <c r="I1251" s="9" t="str">
        <f>VLOOKUP(H1251,Mapping!$J$2:$K$6,2,0)</f>
        <v>Bachelors</v>
      </c>
      <c r="J1251" s="9" t="s">
        <v>33</v>
      </c>
      <c r="K1251" s="3">
        <v>1752</v>
      </c>
      <c r="L1251" s="3">
        <v>2</v>
      </c>
      <c r="M1251" s="9" t="str">
        <f>VLOOKUP(L1251,Mapping!$A$2:$B$5,2,0)</f>
        <v>Dissatisfied</v>
      </c>
      <c r="N1251" s="9" t="s">
        <v>14</v>
      </c>
      <c r="O1251" s="3">
        <v>1</v>
      </c>
      <c r="P1251" s="9" t="str">
        <f>VLOOKUP(O1251,Mapping!$A$9:$B$12,2,0)</f>
        <v>Low</v>
      </c>
      <c r="Q1251" s="3">
        <v>1</v>
      </c>
      <c r="R1251" s="9" t="str">
        <f>VLOOKUP(Q1251,Mapping!$A$16:$B$20,2,0)</f>
        <v>Entry Level</v>
      </c>
      <c r="S1251" s="9" t="s">
        <v>31</v>
      </c>
      <c r="T1251" s="3">
        <v>2</v>
      </c>
      <c r="U1251" s="9" t="str">
        <f>VLOOKUP(T1251,Mapping!$E$9:$F$12,2,0)</f>
        <v>Dissatisfied</v>
      </c>
      <c r="V1251" s="9" t="s">
        <v>16</v>
      </c>
      <c r="W1251" s="5">
        <v>2760</v>
      </c>
      <c r="X1251" s="3">
        <v>1</v>
      </c>
      <c r="Y1251" s="9" t="s">
        <v>17</v>
      </c>
      <c r="Z1251" s="4">
        <v>13</v>
      </c>
      <c r="AA1251" s="24">
        <f>HR_Analytics[[#This Row],[Salary Hike]]/100</f>
        <v>0.13</v>
      </c>
      <c r="AB1251" s="3">
        <v>3</v>
      </c>
      <c r="AC1251" s="9" t="str">
        <f>VLOOKUP(AB1251,Mapping!$E$2:$F$3,2,0)</f>
        <v>Excellent</v>
      </c>
      <c r="AD1251" s="3">
        <v>3</v>
      </c>
      <c r="AE1251" s="9" t="str">
        <f>VLOOKUP(AD1251,Mapping!$E$16:$F$19,2,0)</f>
        <v>Neutral</v>
      </c>
      <c r="AF1251" s="3">
        <v>0</v>
      </c>
      <c r="AG1251" s="3">
        <v>2</v>
      </c>
      <c r="AH1251" s="3" t="str" cm="1">
        <f t="array" ref="AH1251">_xlfn.IFS(HR_Analytics[[#This Row],[Total Working Years]]&lt;=2,"0-2",HR_Analytics[[#This Row],[Total Working Years]]&lt;=5,"2-5",HR_Analytics[[#This Row],[Total Working Years]]&lt;=10,"5-10",HR_Analytics[[#This Row],[Total Working Years]]&lt;=20,"10-20",HR_Analytics[[#This Row],[Total Working Years]]&lt;=40,"20-40")</f>
        <v>0-2</v>
      </c>
      <c r="AI1251" s="3">
        <v>3</v>
      </c>
      <c r="AJ1251" s="3">
        <v>3</v>
      </c>
      <c r="AK1251" s="9" t="str">
        <f>VLOOKUP(AJ1251,Mapping!$J$10:$K$13,2,0)</f>
        <v>Better</v>
      </c>
      <c r="AL1251" s="3">
        <v>2</v>
      </c>
      <c r="AM1251" s="3" t="str" cm="1">
        <f t="array" ref="AM1251">_xlfn.IFS(HR_Analytics[[#This Row],[Years At Company]]&lt;=2,"0-2",HR_Analytics[[#This Row],[Years At Company]]&lt;=5,"2-5",HR_Analytics[[#This Row],[Years At Company]]&lt;=10,"5-10",HR_Analytics[[#This Row],[Years At Company]]&lt;=20,"10-20",HR_Analytics[[#This Row],[Years At Company]]&lt;=40,"20-40")</f>
        <v>0-2</v>
      </c>
      <c r="AN1251" s="3">
        <v>2</v>
      </c>
      <c r="AO1251" s="3" t="str" cm="1">
        <f t="array" ref="AO1251">_xlfn.IFS(HR_Analytics[[#This Row],[Years In Current Role]]&lt;=2,"0-2",HR_Analytics[[#This Row],[Years In Current Role]]&lt;=5,"2-5",HR_Analytics[[#This Row],[Years In Current Role]]&lt;=10,"5-10",HR_Analytics[[#This Row],[Years In Current Role]]&lt;=15,"10-15",HR_Analytics[[#This Row],[Years In Current Role]]&gt;15,"Above 15")</f>
        <v>0-2</v>
      </c>
      <c r="AP1251" s="3">
        <v>2</v>
      </c>
      <c r="AQ1251" s="14" t="str" cm="1">
        <f t="array" ref="AQ1251">_xlfn.IFS(HR_Analytics[[#This Row],[Years Since Last Promotion]]&lt;=2,"0-2",HR_Analytics[[#This Row],[Years Since Last Promotion]]&lt;=5,"2-5",HR_Analytics[[#This Row],[Years Since Last Promotion]]&lt;=10,"5-10",HR_Analytics[[#This Row],[Years Since Last Promotion]]&lt;=15,"10-15")</f>
        <v>0-2</v>
      </c>
      <c r="AR1251" s="14">
        <v>2</v>
      </c>
      <c r="AS1251" s="3" t="str" cm="1">
        <f t="array" ref="AS12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52" spans="1:45" x14ac:dyDescent="0.25">
      <c r="A1252" s="12">
        <v>29</v>
      </c>
      <c r="B1252" s="12" t="str" cm="1">
        <f t="array" ref="B1252">_xlfn.IFS(HR_Analytics[[#This Row],[Age]]&lt;=30,"Below 30",HR_Analytics[[#This Row],[Age]]&lt;=40,"30-40",HR_Analytics[[#This Row],[Age]]&lt;=60,"40-60")</f>
        <v>Below 30</v>
      </c>
      <c r="C1252" s="9" t="s">
        <v>17</v>
      </c>
      <c r="D1252" s="9" t="s">
        <v>18</v>
      </c>
      <c r="E1252" s="9" t="s">
        <v>19</v>
      </c>
      <c r="F1252" s="3">
        <v>1</v>
      </c>
      <c r="G1252" s="3" t="str" cm="1">
        <f t="array" ref="G1252">_xlfn.IFS(HR_Analytics[[#This Row],[Distance From Home]]&lt;=5,"1-5",HR_Analytics[[#This Row],[Distance From Home]]&lt;=10,"5-10",HR_Analytics[[#This Row],[Distance From Home]]&lt;=15,"10-15",HR_Analytics[[#This Row],[Distance From Home]]&lt;=20,"15-20",HR_Analytics[[#This Row],[Distance From Home]]&gt;20,"Above 20")</f>
        <v>1-5</v>
      </c>
      <c r="H1252" s="3">
        <v>3</v>
      </c>
      <c r="I1252" s="9" t="str">
        <f>VLOOKUP(H1252,Mapping!$J$2:$K$6,2,0)</f>
        <v>Bachelors</v>
      </c>
      <c r="J1252" s="9" t="s">
        <v>13</v>
      </c>
      <c r="K1252" s="3">
        <v>1753</v>
      </c>
      <c r="L1252" s="3">
        <v>4</v>
      </c>
      <c r="M1252" s="9" t="str">
        <f>VLOOKUP(L1252,Mapping!$A$2:$B$5,2,0)</f>
        <v>Satisfied</v>
      </c>
      <c r="N1252" s="9" t="s">
        <v>20</v>
      </c>
      <c r="O1252" s="3">
        <v>4</v>
      </c>
      <c r="P1252" s="9" t="str">
        <f>VLOOKUP(O1252,Mapping!$A$9:$B$12,2,0)</f>
        <v>Very High</v>
      </c>
      <c r="Q1252" s="3">
        <v>2</v>
      </c>
      <c r="R1252" s="9" t="str">
        <f>VLOOKUP(Q1252,Mapping!$A$16:$B$20,2,0)</f>
        <v>Junior</v>
      </c>
      <c r="S1252" s="9" t="s">
        <v>28</v>
      </c>
      <c r="T1252" s="3">
        <v>3</v>
      </c>
      <c r="U1252" s="9" t="str">
        <f>VLOOKUP(T1252,Mapping!$E$9:$F$12,2,0)</f>
        <v>Neutral</v>
      </c>
      <c r="V1252" s="9" t="s">
        <v>16</v>
      </c>
      <c r="W1252" s="5">
        <v>6294</v>
      </c>
      <c r="X1252" s="3">
        <v>8</v>
      </c>
      <c r="Y1252" s="9" t="s">
        <v>10</v>
      </c>
      <c r="Z1252" s="4">
        <v>12</v>
      </c>
      <c r="AA1252" s="24">
        <f>HR_Analytics[[#This Row],[Salary Hike]]/100</f>
        <v>0.12</v>
      </c>
      <c r="AB1252" s="3">
        <v>3</v>
      </c>
      <c r="AC1252" s="9" t="str">
        <f>VLOOKUP(AB1252,Mapping!$E$2:$F$3,2,0)</f>
        <v>Excellent</v>
      </c>
      <c r="AD1252" s="3">
        <v>4</v>
      </c>
      <c r="AE1252" s="9" t="str">
        <f>VLOOKUP(AD1252,Mapping!$E$16:$F$19,2,0)</f>
        <v>Satisfied</v>
      </c>
      <c r="AF1252" s="3">
        <v>0</v>
      </c>
      <c r="AG1252" s="3">
        <v>10</v>
      </c>
      <c r="AH1252" s="3" t="str" cm="1">
        <f t="array" ref="AH1252">_xlfn.IFS(HR_Analytics[[#This Row],[Total Working Years]]&lt;=2,"0-2",HR_Analytics[[#This Row],[Total Working Years]]&lt;=5,"2-5",HR_Analytics[[#This Row],[Total Working Years]]&lt;=10,"5-10",HR_Analytics[[#This Row],[Total Working Years]]&lt;=20,"10-20",HR_Analytics[[#This Row],[Total Working Years]]&lt;=40,"20-40")</f>
        <v>5-10</v>
      </c>
      <c r="AI1252" s="3">
        <v>5</v>
      </c>
      <c r="AJ1252" s="3">
        <v>4</v>
      </c>
      <c r="AK1252" s="9" t="str">
        <f>VLOOKUP(AJ1252,Mapping!$J$10:$K$13,2,0)</f>
        <v>Best</v>
      </c>
      <c r="AL1252" s="3">
        <v>3</v>
      </c>
      <c r="AM1252" s="3" t="str" cm="1">
        <f t="array" ref="AM1252">_xlfn.IFS(HR_Analytics[[#This Row],[Years At Company]]&lt;=2,"0-2",HR_Analytics[[#This Row],[Years At Company]]&lt;=5,"2-5",HR_Analytics[[#This Row],[Years At Company]]&lt;=10,"5-10",HR_Analytics[[#This Row],[Years At Company]]&lt;=20,"10-20",HR_Analytics[[#This Row],[Years At Company]]&lt;=40,"20-40")</f>
        <v>2-5</v>
      </c>
      <c r="AN1252" s="3">
        <v>2</v>
      </c>
      <c r="AO1252" s="3" t="str" cm="1">
        <f t="array" ref="AO1252">_xlfn.IFS(HR_Analytics[[#This Row],[Years In Current Role]]&lt;=2,"0-2",HR_Analytics[[#This Row],[Years In Current Role]]&lt;=5,"2-5",HR_Analytics[[#This Row],[Years In Current Role]]&lt;=10,"5-10",HR_Analytics[[#This Row],[Years In Current Role]]&lt;=15,"10-15",HR_Analytics[[#This Row],[Years In Current Role]]&gt;15,"Above 15")</f>
        <v>0-2</v>
      </c>
      <c r="AP1252" s="3">
        <v>0</v>
      </c>
      <c r="AQ1252" s="14" t="str" cm="1">
        <f t="array" ref="AQ1252">_xlfn.IFS(HR_Analytics[[#This Row],[Years Since Last Promotion]]&lt;=2,"0-2",HR_Analytics[[#This Row],[Years Since Last Promotion]]&lt;=5,"2-5",HR_Analytics[[#This Row],[Years Since Last Promotion]]&lt;=10,"5-10",HR_Analytics[[#This Row],[Years Since Last Promotion]]&lt;=15,"10-15")</f>
        <v>0-2</v>
      </c>
      <c r="AR1252" s="14">
        <v>2</v>
      </c>
      <c r="AS1252" s="3" t="str" cm="1">
        <f t="array" ref="AS12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53" spans="1:45" x14ac:dyDescent="0.25">
      <c r="A1253" s="12">
        <v>30</v>
      </c>
      <c r="B1253" s="12" t="str" cm="1">
        <f t="array" ref="B1253">_xlfn.IFS(HR_Analytics[[#This Row],[Age]]&lt;=30,"Below 30",HR_Analytics[[#This Row],[Age]]&lt;=40,"30-40",HR_Analytics[[#This Row],[Age]]&lt;=60,"40-60")</f>
        <v>Below 30</v>
      </c>
      <c r="C1253" s="9" t="s">
        <v>17</v>
      </c>
      <c r="D1253" s="9" t="s">
        <v>11</v>
      </c>
      <c r="E1253" s="9" t="s">
        <v>12</v>
      </c>
      <c r="F1253" s="3">
        <v>15</v>
      </c>
      <c r="G1253" s="3" t="str" cm="1">
        <f t="array" ref="G1253">_xlfn.IFS(HR_Analytics[[#This Row],[Distance From Home]]&lt;=5,"1-5",HR_Analytics[[#This Row],[Distance From Home]]&lt;=10,"5-10",HR_Analytics[[#This Row],[Distance From Home]]&lt;=15,"10-15",HR_Analytics[[#This Row],[Distance From Home]]&lt;=20,"15-20",HR_Analytics[[#This Row],[Distance From Home]]&gt;20,"Above 20")</f>
        <v>10-15</v>
      </c>
      <c r="H1253" s="3">
        <v>2</v>
      </c>
      <c r="I1253" s="9" t="str">
        <f>VLOOKUP(H1253,Mapping!$J$2:$K$6,2,0)</f>
        <v>College</v>
      </c>
      <c r="J1253" s="9" t="s">
        <v>33</v>
      </c>
      <c r="K1253" s="3">
        <v>1754</v>
      </c>
      <c r="L1253" s="3">
        <v>3</v>
      </c>
      <c r="M1253" s="9" t="str">
        <f>VLOOKUP(L1253,Mapping!$A$2:$B$5,2,0)</f>
        <v>Neutral</v>
      </c>
      <c r="N1253" s="9" t="s">
        <v>20</v>
      </c>
      <c r="O1253" s="3">
        <v>2</v>
      </c>
      <c r="P1253" s="9" t="str">
        <f>VLOOKUP(O1253,Mapping!$A$9:$B$12,2,0)</f>
        <v>Medium</v>
      </c>
      <c r="Q1253" s="3">
        <v>3</v>
      </c>
      <c r="R1253" s="9" t="str">
        <f>VLOOKUP(Q1253,Mapping!$A$16:$B$20,2,0)</f>
        <v>Mid Level</v>
      </c>
      <c r="S1253" s="9" t="s">
        <v>15</v>
      </c>
      <c r="T1253" s="3">
        <v>1</v>
      </c>
      <c r="U1253" s="9" t="str">
        <f>VLOOKUP(T1253,Mapping!$E$9:$F$12,2,0)</f>
        <v>Very Dissatisfied</v>
      </c>
      <c r="V1253" s="9" t="s">
        <v>26</v>
      </c>
      <c r="W1253" s="5">
        <v>7140</v>
      </c>
      <c r="X1253" s="3">
        <v>2</v>
      </c>
      <c r="Y1253" s="9" t="s">
        <v>17</v>
      </c>
      <c r="Z1253" s="4">
        <v>11</v>
      </c>
      <c r="AA1253" s="24">
        <f>HR_Analytics[[#This Row],[Salary Hike]]/100</f>
        <v>0.11</v>
      </c>
      <c r="AB1253" s="3">
        <v>3</v>
      </c>
      <c r="AC1253" s="9" t="str">
        <f>VLOOKUP(AB1253,Mapping!$E$2:$F$3,2,0)</f>
        <v>Excellent</v>
      </c>
      <c r="AD1253" s="3">
        <v>1</v>
      </c>
      <c r="AE1253" s="9" t="str">
        <f>VLOOKUP(AD1253,Mapping!$E$16:$F$19,2,0)</f>
        <v>Very Dissatisfied</v>
      </c>
      <c r="AF1253" s="3">
        <v>1</v>
      </c>
      <c r="AG1253" s="3">
        <v>12</v>
      </c>
      <c r="AH1253" s="3" t="str" cm="1">
        <f t="array" ref="AH1253">_xlfn.IFS(HR_Analytics[[#This Row],[Total Working Years]]&lt;=2,"0-2",HR_Analytics[[#This Row],[Total Working Years]]&lt;=5,"2-5",HR_Analytics[[#This Row],[Total Working Years]]&lt;=10,"5-10",HR_Analytics[[#This Row],[Total Working Years]]&lt;=20,"10-20",HR_Analytics[[#This Row],[Total Working Years]]&lt;=40,"20-40")</f>
        <v>10-20</v>
      </c>
      <c r="AI1253" s="3">
        <v>2</v>
      </c>
      <c r="AJ1253" s="3">
        <v>3</v>
      </c>
      <c r="AK1253" s="9" t="str">
        <f>VLOOKUP(AJ1253,Mapping!$J$10:$K$13,2,0)</f>
        <v>Better</v>
      </c>
      <c r="AL1253" s="3">
        <v>7</v>
      </c>
      <c r="AM1253" s="3" t="str" cm="1">
        <f t="array" ref="AM1253">_xlfn.IFS(HR_Analytics[[#This Row],[Years At Company]]&lt;=2,"0-2",HR_Analytics[[#This Row],[Years At Company]]&lt;=5,"2-5",HR_Analytics[[#This Row],[Years At Company]]&lt;=10,"5-10",HR_Analytics[[#This Row],[Years At Company]]&lt;=20,"10-20",HR_Analytics[[#This Row],[Years At Company]]&lt;=40,"20-40")</f>
        <v>5-10</v>
      </c>
      <c r="AN1253" s="3">
        <v>7</v>
      </c>
      <c r="AO1253" s="3" t="str" cm="1">
        <f t="array" ref="AO1253">_xlfn.IFS(HR_Analytics[[#This Row],[Years In Current Role]]&lt;=2,"0-2",HR_Analytics[[#This Row],[Years In Current Role]]&lt;=5,"2-5",HR_Analytics[[#This Row],[Years In Current Role]]&lt;=10,"5-10",HR_Analytics[[#This Row],[Years In Current Role]]&lt;=15,"10-15",HR_Analytics[[#This Row],[Years In Current Role]]&gt;15,"Above 15")</f>
        <v>5-10</v>
      </c>
      <c r="AP1253" s="3">
        <v>1</v>
      </c>
      <c r="AQ1253" s="14" t="str" cm="1">
        <f t="array" ref="AQ1253">_xlfn.IFS(HR_Analytics[[#This Row],[Years Since Last Promotion]]&lt;=2,"0-2",HR_Analytics[[#This Row],[Years Since Last Promotion]]&lt;=5,"2-5",HR_Analytics[[#This Row],[Years Since Last Promotion]]&lt;=10,"5-10",HR_Analytics[[#This Row],[Years Since Last Promotion]]&lt;=15,"10-15")</f>
        <v>0-2</v>
      </c>
      <c r="AR1253" s="14">
        <v>7</v>
      </c>
      <c r="AS1253" s="3" t="str" cm="1">
        <f t="array" ref="AS12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54" spans="1:45" x14ac:dyDescent="0.25">
      <c r="A1254" s="12">
        <v>34</v>
      </c>
      <c r="B1254" s="12" t="str" cm="1">
        <f t="array" ref="B1254">_xlfn.IFS(HR_Analytics[[#This Row],[Age]]&lt;=30,"Below 30",HR_Analytics[[#This Row],[Age]]&lt;=40,"30-40",HR_Analytics[[#This Row],[Age]]&lt;=60,"40-60")</f>
        <v>30-40</v>
      </c>
      <c r="C1254" s="9" t="s">
        <v>17</v>
      </c>
      <c r="D1254" s="9" t="s">
        <v>11</v>
      </c>
      <c r="E1254" s="9" t="s">
        <v>19</v>
      </c>
      <c r="F1254" s="3">
        <v>2</v>
      </c>
      <c r="G1254" s="3" t="str" cm="1">
        <f t="array" ref="G1254">_xlfn.IFS(HR_Analytics[[#This Row],[Distance From Home]]&lt;=5,"1-5",HR_Analytics[[#This Row],[Distance From Home]]&lt;=10,"5-10",HR_Analytics[[#This Row],[Distance From Home]]&lt;=15,"10-15",HR_Analytics[[#This Row],[Distance From Home]]&lt;=20,"15-20",HR_Analytics[[#This Row],[Distance From Home]]&gt;20,"Above 20")</f>
        <v>1-5</v>
      </c>
      <c r="H1254" s="3">
        <v>4</v>
      </c>
      <c r="I1254" s="9" t="str">
        <f>VLOOKUP(H1254,Mapping!$J$2:$K$6,2,0)</f>
        <v>Masters</v>
      </c>
      <c r="J1254" s="9" t="s">
        <v>25</v>
      </c>
      <c r="K1254" s="3">
        <v>1755</v>
      </c>
      <c r="L1254" s="3">
        <v>4</v>
      </c>
      <c r="M1254" s="9" t="str">
        <f>VLOOKUP(L1254,Mapping!$A$2:$B$5,2,0)</f>
        <v>Satisfied</v>
      </c>
      <c r="N1254" s="9" t="s">
        <v>20</v>
      </c>
      <c r="O1254" s="3">
        <v>4</v>
      </c>
      <c r="P1254" s="9" t="str">
        <f>VLOOKUP(O1254,Mapping!$A$9:$B$12,2,0)</f>
        <v>Very High</v>
      </c>
      <c r="Q1254" s="3">
        <v>1</v>
      </c>
      <c r="R1254" s="9" t="str">
        <f>VLOOKUP(Q1254,Mapping!$A$16:$B$20,2,0)</f>
        <v>Entry Level</v>
      </c>
      <c r="S1254" s="9" t="s">
        <v>21</v>
      </c>
      <c r="T1254" s="3">
        <v>4</v>
      </c>
      <c r="U1254" s="9" t="str">
        <f>VLOOKUP(T1254,Mapping!$E$9:$F$12,2,0)</f>
        <v>Satisfied</v>
      </c>
      <c r="V1254" s="9" t="s">
        <v>22</v>
      </c>
      <c r="W1254" s="5">
        <v>2932</v>
      </c>
      <c r="X1254" s="3">
        <v>0</v>
      </c>
      <c r="Y1254" s="9" t="s">
        <v>10</v>
      </c>
      <c r="Z1254" s="4">
        <v>14</v>
      </c>
      <c r="AA1254" s="24">
        <f>HR_Analytics[[#This Row],[Salary Hike]]/100</f>
        <v>0.14000000000000001</v>
      </c>
      <c r="AB1254" s="3">
        <v>3</v>
      </c>
      <c r="AC1254" s="9" t="str">
        <f>VLOOKUP(AB1254,Mapping!$E$2:$F$3,2,0)</f>
        <v>Excellent</v>
      </c>
      <c r="AD1254" s="3">
        <v>1</v>
      </c>
      <c r="AE1254" s="9" t="str">
        <f>VLOOKUP(AD1254,Mapping!$E$16:$F$19,2,0)</f>
        <v>Very Dissatisfied</v>
      </c>
      <c r="AF1254" s="3">
        <v>3</v>
      </c>
      <c r="AG1254" s="3">
        <v>6</v>
      </c>
      <c r="AH1254" s="3" t="str" cm="1">
        <f t="array" ref="AH1254">_xlfn.IFS(HR_Analytics[[#This Row],[Total Working Years]]&lt;=2,"0-2",HR_Analytics[[#This Row],[Total Working Years]]&lt;=5,"2-5",HR_Analytics[[#This Row],[Total Working Years]]&lt;=10,"5-10",HR_Analytics[[#This Row],[Total Working Years]]&lt;=20,"10-20",HR_Analytics[[#This Row],[Total Working Years]]&lt;=40,"20-40")</f>
        <v>5-10</v>
      </c>
      <c r="AI1254" s="3">
        <v>3</v>
      </c>
      <c r="AJ1254" s="3">
        <v>3</v>
      </c>
      <c r="AK1254" s="9" t="str">
        <f>VLOOKUP(AJ1254,Mapping!$J$10:$K$13,2,0)</f>
        <v>Better</v>
      </c>
      <c r="AL1254" s="3">
        <v>5</v>
      </c>
      <c r="AM1254" s="3" t="str" cm="1">
        <f t="array" ref="AM1254">_xlfn.IFS(HR_Analytics[[#This Row],[Years At Company]]&lt;=2,"0-2",HR_Analytics[[#This Row],[Years At Company]]&lt;=5,"2-5",HR_Analytics[[#This Row],[Years At Company]]&lt;=10,"5-10",HR_Analytics[[#This Row],[Years At Company]]&lt;=20,"10-20",HR_Analytics[[#This Row],[Years At Company]]&lt;=40,"20-40")</f>
        <v>2-5</v>
      </c>
      <c r="AN1254" s="3">
        <v>0</v>
      </c>
      <c r="AO1254" s="3" t="str" cm="1">
        <f t="array" ref="AO1254">_xlfn.IFS(HR_Analytics[[#This Row],[Years In Current Role]]&lt;=2,"0-2",HR_Analytics[[#This Row],[Years In Current Role]]&lt;=5,"2-5",HR_Analytics[[#This Row],[Years In Current Role]]&lt;=10,"5-10",HR_Analytics[[#This Row],[Years In Current Role]]&lt;=15,"10-15",HR_Analytics[[#This Row],[Years In Current Role]]&gt;15,"Above 15")</f>
        <v>0-2</v>
      </c>
      <c r="AP1254" s="3">
        <v>1</v>
      </c>
      <c r="AQ1254" s="14" t="str" cm="1">
        <f t="array" ref="AQ1254">_xlfn.IFS(HR_Analytics[[#This Row],[Years Since Last Promotion]]&lt;=2,"0-2",HR_Analytics[[#This Row],[Years Since Last Promotion]]&lt;=5,"2-5",HR_Analytics[[#This Row],[Years Since Last Promotion]]&lt;=10,"5-10",HR_Analytics[[#This Row],[Years Since Last Promotion]]&lt;=15,"10-15")</f>
        <v>0-2</v>
      </c>
      <c r="AR1254" s="14">
        <v>2</v>
      </c>
      <c r="AS1254" s="3" t="str" cm="1">
        <f t="array" ref="AS12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55" spans="1:45" x14ac:dyDescent="0.25">
      <c r="A1255" s="12">
        <v>33</v>
      </c>
      <c r="B1255" s="12" t="str" cm="1">
        <f t="array" ref="B1255">_xlfn.IFS(HR_Analytics[[#This Row],[Age]]&lt;=30,"Below 30",HR_Analytics[[#This Row],[Age]]&lt;=40,"30-40",HR_Analytics[[#This Row],[Age]]&lt;=60,"40-60")</f>
        <v>30-40</v>
      </c>
      <c r="C1255" s="9" t="s">
        <v>17</v>
      </c>
      <c r="D1255" s="9" t="s">
        <v>29</v>
      </c>
      <c r="E1255" s="9" t="s">
        <v>12</v>
      </c>
      <c r="F1255" s="3">
        <v>2</v>
      </c>
      <c r="G1255" s="3" t="str" cm="1">
        <f t="array" ref="G1255">_xlfn.IFS(HR_Analytics[[#This Row],[Distance From Home]]&lt;=5,"1-5",HR_Analytics[[#This Row],[Distance From Home]]&lt;=10,"5-10",HR_Analytics[[#This Row],[Distance From Home]]&lt;=15,"10-15",HR_Analytics[[#This Row],[Distance From Home]]&lt;=20,"15-20",HR_Analytics[[#This Row],[Distance From Home]]&gt;20,"Above 20")</f>
        <v>1-5</v>
      </c>
      <c r="H1255" s="3">
        <v>3</v>
      </c>
      <c r="I1255" s="9" t="str">
        <f>VLOOKUP(H1255,Mapping!$J$2:$K$6,2,0)</f>
        <v>Bachelors</v>
      </c>
      <c r="J1255" s="9" t="s">
        <v>33</v>
      </c>
      <c r="K1255" s="3">
        <v>1756</v>
      </c>
      <c r="L1255" s="3">
        <v>4</v>
      </c>
      <c r="M1255" s="9" t="str">
        <f>VLOOKUP(L1255,Mapping!$A$2:$B$5,2,0)</f>
        <v>Satisfied</v>
      </c>
      <c r="N1255" s="9" t="s">
        <v>14</v>
      </c>
      <c r="O1255" s="3">
        <v>3</v>
      </c>
      <c r="P1255" s="9" t="str">
        <f>VLOOKUP(O1255,Mapping!$A$9:$B$12,2,0)</f>
        <v>High</v>
      </c>
      <c r="Q1255" s="3">
        <v>2</v>
      </c>
      <c r="R1255" s="9" t="str">
        <f>VLOOKUP(Q1255,Mapping!$A$16:$B$20,2,0)</f>
        <v>Junior</v>
      </c>
      <c r="S1255" s="9" t="s">
        <v>15</v>
      </c>
      <c r="T1255" s="3">
        <v>2</v>
      </c>
      <c r="U1255" s="9" t="str">
        <f>VLOOKUP(T1255,Mapping!$E$9:$F$12,2,0)</f>
        <v>Dissatisfied</v>
      </c>
      <c r="V1255" s="9" t="s">
        <v>16</v>
      </c>
      <c r="W1255" s="5">
        <v>5147</v>
      </c>
      <c r="X1255" s="3">
        <v>8</v>
      </c>
      <c r="Y1255" s="9" t="s">
        <v>17</v>
      </c>
      <c r="Z1255" s="4">
        <v>15</v>
      </c>
      <c r="AA1255" s="24">
        <f>HR_Analytics[[#This Row],[Salary Hike]]/100</f>
        <v>0.15</v>
      </c>
      <c r="AB1255" s="3">
        <v>3</v>
      </c>
      <c r="AC1255" s="9" t="str">
        <f>VLOOKUP(AB1255,Mapping!$E$2:$F$3,2,0)</f>
        <v>Excellent</v>
      </c>
      <c r="AD1255" s="3">
        <v>4</v>
      </c>
      <c r="AE1255" s="9" t="str">
        <f>VLOOKUP(AD1255,Mapping!$E$16:$F$19,2,0)</f>
        <v>Satisfied</v>
      </c>
      <c r="AF1255" s="3">
        <v>0</v>
      </c>
      <c r="AG1255" s="3">
        <v>13</v>
      </c>
      <c r="AH1255" s="3" t="str" cm="1">
        <f t="array" ref="AH1255">_xlfn.IFS(HR_Analytics[[#This Row],[Total Working Years]]&lt;=2,"0-2",HR_Analytics[[#This Row],[Total Working Years]]&lt;=5,"2-5",HR_Analytics[[#This Row],[Total Working Years]]&lt;=10,"5-10",HR_Analytics[[#This Row],[Total Working Years]]&lt;=20,"10-20",HR_Analytics[[#This Row],[Total Working Years]]&lt;=40,"20-40")</f>
        <v>10-20</v>
      </c>
      <c r="AI1255" s="3">
        <v>2</v>
      </c>
      <c r="AJ1255" s="3">
        <v>2</v>
      </c>
      <c r="AK1255" s="9" t="str">
        <f>VLOOKUP(AJ1255,Mapping!$J$10:$K$13,2,0)</f>
        <v>Good</v>
      </c>
      <c r="AL1255" s="3">
        <v>11</v>
      </c>
      <c r="AM1255" s="3" t="str" cm="1">
        <f t="array" ref="AM1255">_xlfn.IFS(HR_Analytics[[#This Row],[Years At Company]]&lt;=2,"0-2",HR_Analytics[[#This Row],[Years At Company]]&lt;=5,"2-5",HR_Analytics[[#This Row],[Years At Company]]&lt;=10,"5-10",HR_Analytics[[#This Row],[Years At Company]]&lt;=20,"10-20",HR_Analytics[[#This Row],[Years At Company]]&lt;=40,"20-40")</f>
        <v>10-20</v>
      </c>
      <c r="AN1255" s="3">
        <v>7</v>
      </c>
      <c r="AO1255" s="3" t="str" cm="1">
        <f t="array" ref="AO1255">_xlfn.IFS(HR_Analytics[[#This Row],[Years In Current Role]]&lt;=2,"0-2",HR_Analytics[[#This Row],[Years In Current Role]]&lt;=5,"2-5",HR_Analytics[[#This Row],[Years In Current Role]]&lt;=10,"5-10",HR_Analytics[[#This Row],[Years In Current Role]]&lt;=15,"10-15",HR_Analytics[[#This Row],[Years In Current Role]]&gt;15,"Above 15")</f>
        <v>5-10</v>
      </c>
      <c r="AP1255" s="3">
        <v>1</v>
      </c>
      <c r="AQ1255" s="14" t="str" cm="1">
        <f t="array" ref="AQ1255">_xlfn.IFS(HR_Analytics[[#This Row],[Years Since Last Promotion]]&lt;=2,"0-2",HR_Analytics[[#This Row],[Years Since Last Promotion]]&lt;=5,"2-5",HR_Analytics[[#This Row],[Years Since Last Promotion]]&lt;=10,"5-10",HR_Analytics[[#This Row],[Years Since Last Promotion]]&lt;=15,"10-15")</f>
        <v>0-2</v>
      </c>
      <c r="AR1255" s="14">
        <v>7</v>
      </c>
      <c r="AS1255" s="3" t="str" cm="1">
        <f t="array" ref="AS12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56" spans="1:45" x14ac:dyDescent="0.25">
      <c r="A1256" s="12">
        <v>49</v>
      </c>
      <c r="B1256" s="12" t="str" cm="1">
        <f t="array" ref="B1256">_xlfn.IFS(HR_Analytics[[#This Row],[Age]]&lt;=30,"Below 30",HR_Analytics[[#This Row],[Age]]&lt;=40,"30-40",HR_Analytics[[#This Row],[Age]]&lt;=60,"40-60")</f>
        <v>40-60</v>
      </c>
      <c r="C1256" s="9" t="s">
        <v>17</v>
      </c>
      <c r="D1256" s="9" t="s">
        <v>11</v>
      </c>
      <c r="E1256" s="9" t="s">
        <v>12</v>
      </c>
      <c r="F1256" s="3">
        <v>11</v>
      </c>
      <c r="G1256" s="3" t="str" cm="1">
        <f t="array" ref="G1256">_xlfn.IFS(HR_Analytics[[#This Row],[Distance From Home]]&lt;=5,"1-5",HR_Analytics[[#This Row],[Distance From Home]]&lt;=10,"5-10",HR_Analytics[[#This Row],[Distance From Home]]&lt;=15,"10-15",HR_Analytics[[#This Row],[Distance From Home]]&lt;=20,"15-20",HR_Analytics[[#This Row],[Distance From Home]]&gt;20,"Above 20")</f>
        <v>10-15</v>
      </c>
      <c r="H1256" s="3">
        <v>4</v>
      </c>
      <c r="I1256" s="9" t="str">
        <f>VLOOKUP(H1256,Mapping!$J$2:$K$6,2,0)</f>
        <v>Masters</v>
      </c>
      <c r="J1256" s="9" t="s">
        <v>33</v>
      </c>
      <c r="K1256" s="3">
        <v>1757</v>
      </c>
      <c r="L1256" s="3">
        <v>4</v>
      </c>
      <c r="M1256" s="9" t="str">
        <f>VLOOKUP(L1256,Mapping!$A$2:$B$5,2,0)</f>
        <v>Satisfied</v>
      </c>
      <c r="N1256" s="9" t="s">
        <v>14</v>
      </c>
      <c r="O1256" s="3">
        <v>3</v>
      </c>
      <c r="P1256" s="9" t="str">
        <f>VLOOKUP(O1256,Mapping!$A$9:$B$12,2,0)</f>
        <v>High</v>
      </c>
      <c r="Q1256" s="3">
        <v>2</v>
      </c>
      <c r="R1256" s="9" t="str">
        <f>VLOOKUP(Q1256,Mapping!$A$16:$B$20,2,0)</f>
        <v>Junior</v>
      </c>
      <c r="S1256" s="9" t="s">
        <v>15</v>
      </c>
      <c r="T1256" s="3">
        <v>4</v>
      </c>
      <c r="U1256" s="9" t="str">
        <f>VLOOKUP(T1256,Mapping!$E$9:$F$12,2,0)</f>
        <v>Satisfied</v>
      </c>
      <c r="V1256" s="9" t="s">
        <v>16</v>
      </c>
      <c r="W1256" s="5">
        <v>4507</v>
      </c>
      <c r="X1256" s="3">
        <v>3</v>
      </c>
      <c r="Y1256" s="9" t="s">
        <v>17</v>
      </c>
      <c r="Z1256" s="4">
        <v>12</v>
      </c>
      <c r="AA1256" s="24">
        <f>HR_Analytics[[#This Row],[Salary Hike]]/100</f>
        <v>0.12</v>
      </c>
      <c r="AB1256" s="3">
        <v>3</v>
      </c>
      <c r="AC1256" s="9" t="str">
        <f>VLOOKUP(AB1256,Mapping!$E$2:$F$3,2,0)</f>
        <v>Excellent</v>
      </c>
      <c r="AD1256" s="3">
        <v>3</v>
      </c>
      <c r="AE1256" s="9" t="str">
        <f>VLOOKUP(AD1256,Mapping!$E$16:$F$19,2,0)</f>
        <v>Neutral</v>
      </c>
      <c r="AF1256" s="3">
        <v>0</v>
      </c>
      <c r="AG1256" s="3">
        <v>8</v>
      </c>
      <c r="AH1256" s="3" t="str" cm="1">
        <f t="array" ref="AH1256">_xlfn.IFS(HR_Analytics[[#This Row],[Total Working Years]]&lt;=2,"0-2",HR_Analytics[[#This Row],[Total Working Years]]&lt;=5,"2-5",HR_Analytics[[#This Row],[Total Working Years]]&lt;=10,"5-10",HR_Analytics[[#This Row],[Total Working Years]]&lt;=20,"10-20",HR_Analytics[[#This Row],[Total Working Years]]&lt;=40,"20-40")</f>
        <v>5-10</v>
      </c>
      <c r="AI1256" s="3">
        <v>1</v>
      </c>
      <c r="AJ1256" s="3">
        <v>4</v>
      </c>
      <c r="AK1256" s="9" t="str">
        <f>VLOOKUP(AJ1256,Mapping!$J$10:$K$13,2,0)</f>
        <v>Best</v>
      </c>
      <c r="AL1256" s="3">
        <v>5</v>
      </c>
      <c r="AM1256" s="3" t="str" cm="1">
        <f t="array" ref="AM1256">_xlfn.IFS(HR_Analytics[[#This Row],[Years At Company]]&lt;=2,"0-2",HR_Analytics[[#This Row],[Years At Company]]&lt;=5,"2-5",HR_Analytics[[#This Row],[Years At Company]]&lt;=10,"5-10",HR_Analytics[[#This Row],[Years At Company]]&lt;=20,"10-20",HR_Analytics[[#This Row],[Years At Company]]&lt;=40,"20-40")</f>
        <v>2-5</v>
      </c>
      <c r="AN1256" s="3">
        <v>1</v>
      </c>
      <c r="AO1256" s="3" t="str" cm="1">
        <f t="array" ref="AO1256">_xlfn.IFS(HR_Analytics[[#This Row],[Years In Current Role]]&lt;=2,"0-2",HR_Analytics[[#This Row],[Years In Current Role]]&lt;=5,"2-5",HR_Analytics[[#This Row],[Years In Current Role]]&lt;=10,"5-10",HR_Analytics[[#This Row],[Years In Current Role]]&lt;=15,"10-15",HR_Analytics[[#This Row],[Years In Current Role]]&gt;15,"Above 15")</f>
        <v>0-2</v>
      </c>
      <c r="AP1256" s="3">
        <v>0</v>
      </c>
      <c r="AQ1256" s="14" t="str" cm="1">
        <f t="array" ref="AQ1256">_xlfn.IFS(HR_Analytics[[#This Row],[Years Since Last Promotion]]&lt;=2,"0-2",HR_Analytics[[#This Row],[Years Since Last Promotion]]&lt;=5,"2-5",HR_Analytics[[#This Row],[Years Since Last Promotion]]&lt;=10,"5-10",HR_Analytics[[#This Row],[Years Since Last Promotion]]&lt;=15,"10-15")</f>
        <v>0-2</v>
      </c>
      <c r="AR1256" s="14">
        <v>4</v>
      </c>
      <c r="AS1256" s="3" t="str" cm="1">
        <f t="array" ref="AS12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57" spans="1:45" x14ac:dyDescent="0.25">
      <c r="A1257" s="12">
        <v>33</v>
      </c>
      <c r="B1257" s="12" t="str" cm="1">
        <f t="array" ref="B1257">_xlfn.IFS(HR_Analytics[[#This Row],[Age]]&lt;=30,"Below 30",HR_Analytics[[#This Row],[Age]]&lt;=40,"30-40",HR_Analytics[[#This Row],[Age]]&lt;=60,"40-60")</f>
        <v>30-40</v>
      </c>
      <c r="C1257" s="9" t="s">
        <v>10</v>
      </c>
      <c r="D1257" s="9" t="s">
        <v>11</v>
      </c>
      <c r="E1257" s="9" t="s">
        <v>12</v>
      </c>
      <c r="F1257" s="3">
        <v>16</v>
      </c>
      <c r="G1257" s="3" t="str" cm="1">
        <f t="array" ref="G1257">_xlfn.IFS(HR_Analytics[[#This Row],[Distance From Home]]&lt;=5,"1-5",HR_Analytics[[#This Row],[Distance From Home]]&lt;=10,"5-10",HR_Analytics[[#This Row],[Distance From Home]]&lt;=15,"10-15",HR_Analytics[[#This Row],[Distance From Home]]&lt;=20,"15-20",HR_Analytics[[#This Row],[Distance From Home]]&gt;20,"Above 20")</f>
        <v>15-20</v>
      </c>
      <c r="H1257" s="3">
        <v>3</v>
      </c>
      <c r="I1257" s="9" t="str">
        <f>VLOOKUP(H1257,Mapping!$J$2:$K$6,2,0)</f>
        <v>Bachelors</v>
      </c>
      <c r="J1257" s="9" t="s">
        <v>13</v>
      </c>
      <c r="K1257" s="3">
        <v>1758</v>
      </c>
      <c r="L1257" s="3">
        <v>1</v>
      </c>
      <c r="M1257" s="9" t="str">
        <f>VLOOKUP(L1257,Mapping!$A$2:$B$5,2,0)</f>
        <v>Very Dissatisfied</v>
      </c>
      <c r="N1257" s="9" t="s">
        <v>14</v>
      </c>
      <c r="O1257" s="3">
        <v>3</v>
      </c>
      <c r="P1257" s="9" t="str">
        <f>VLOOKUP(O1257,Mapping!$A$9:$B$12,2,0)</f>
        <v>High</v>
      </c>
      <c r="Q1257" s="3">
        <v>3</v>
      </c>
      <c r="R1257" s="9" t="str">
        <f>VLOOKUP(Q1257,Mapping!$A$16:$B$20,2,0)</f>
        <v>Mid Level</v>
      </c>
      <c r="S1257" s="9" t="s">
        <v>15</v>
      </c>
      <c r="T1257" s="3">
        <v>1</v>
      </c>
      <c r="U1257" s="9" t="str">
        <f>VLOOKUP(T1257,Mapping!$E$9:$F$12,2,0)</f>
        <v>Very Dissatisfied</v>
      </c>
      <c r="V1257" s="9" t="s">
        <v>16</v>
      </c>
      <c r="W1257" s="5">
        <v>8564</v>
      </c>
      <c r="X1257" s="3">
        <v>2</v>
      </c>
      <c r="Y1257" s="9" t="s">
        <v>10</v>
      </c>
      <c r="Z1257" s="4">
        <v>20</v>
      </c>
      <c r="AA1257" s="24">
        <f>HR_Analytics[[#This Row],[Salary Hike]]/100</f>
        <v>0.2</v>
      </c>
      <c r="AB1257" s="3">
        <v>4</v>
      </c>
      <c r="AC1257" s="9" t="str">
        <f>VLOOKUP(AB1257,Mapping!$E$2:$F$3,2,0)</f>
        <v>Outstanding</v>
      </c>
      <c r="AD1257" s="3">
        <v>3</v>
      </c>
      <c r="AE1257" s="9" t="str">
        <f>VLOOKUP(AD1257,Mapping!$E$16:$F$19,2,0)</f>
        <v>Neutral</v>
      </c>
      <c r="AF1257" s="3">
        <v>0</v>
      </c>
      <c r="AG1257" s="3">
        <v>11</v>
      </c>
      <c r="AH1257" s="3" t="str" cm="1">
        <f t="array" ref="AH1257">_xlfn.IFS(HR_Analytics[[#This Row],[Total Working Years]]&lt;=2,"0-2",HR_Analytics[[#This Row],[Total Working Years]]&lt;=5,"2-5",HR_Analytics[[#This Row],[Total Working Years]]&lt;=10,"5-10",HR_Analytics[[#This Row],[Total Working Years]]&lt;=20,"10-20",HR_Analytics[[#This Row],[Total Working Years]]&lt;=40,"20-40")</f>
        <v>10-20</v>
      </c>
      <c r="AI1257" s="3">
        <v>2</v>
      </c>
      <c r="AJ1257" s="3">
        <v>2</v>
      </c>
      <c r="AK1257" s="9" t="str">
        <f>VLOOKUP(AJ1257,Mapping!$J$10:$K$13,2,0)</f>
        <v>Good</v>
      </c>
      <c r="AL1257" s="3">
        <v>0</v>
      </c>
      <c r="AM1257" s="3" t="str" cm="1">
        <f t="array" ref="AM1257">_xlfn.IFS(HR_Analytics[[#This Row],[Years At Company]]&lt;=2,"0-2",HR_Analytics[[#This Row],[Years At Company]]&lt;=5,"2-5",HR_Analytics[[#This Row],[Years At Company]]&lt;=10,"5-10",HR_Analytics[[#This Row],[Years At Company]]&lt;=20,"10-20",HR_Analytics[[#This Row],[Years At Company]]&lt;=40,"20-40")</f>
        <v>0-2</v>
      </c>
      <c r="AN1257" s="3">
        <v>0</v>
      </c>
      <c r="AO1257" s="3" t="str" cm="1">
        <f t="array" ref="AO1257">_xlfn.IFS(HR_Analytics[[#This Row],[Years In Current Role]]&lt;=2,"0-2",HR_Analytics[[#This Row],[Years In Current Role]]&lt;=5,"2-5",HR_Analytics[[#This Row],[Years In Current Role]]&lt;=10,"5-10",HR_Analytics[[#This Row],[Years In Current Role]]&lt;=15,"10-15",HR_Analytics[[#This Row],[Years In Current Role]]&gt;15,"Above 15")</f>
        <v>0-2</v>
      </c>
      <c r="AP1257" s="3">
        <v>0</v>
      </c>
      <c r="AQ1257" s="14" t="str" cm="1">
        <f t="array" ref="AQ1257">_xlfn.IFS(HR_Analytics[[#This Row],[Years Since Last Promotion]]&lt;=2,"0-2",HR_Analytics[[#This Row],[Years Since Last Promotion]]&lt;=5,"2-5",HR_Analytics[[#This Row],[Years Since Last Promotion]]&lt;=10,"5-10",HR_Analytics[[#This Row],[Years Since Last Promotion]]&lt;=15,"10-15")</f>
        <v>0-2</v>
      </c>
      <c r="AR1257" s="14">
        <v>0</v>
      </c>
      <c r="AS1257" s="3" t="str" cm="1">
        <f t="array" ref="AS12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58" spans="1:45" x14ac:dyDescent="0.25">
      <c r="A1258" s="12">
        <v>38</v>
      </c>
      <c r="B1258" s="12" t="str" cm="1">
        <f t="array" ref="B1258">_xlfn.IFS(HR_Analytics[[#This Row],[Age]]&lt;=30,"Below 30",HR_Analytics[[#This Row],[Age]]&lt;=40,"30-40",HR_Analytics[[#This Row],[Age]]&lt;=60,"40-60")</f>
        <v>30-40</v>
      </c>
      <c r="C1258" s="9" t="s">
        <v>17</v>
      </c>
      <c r="D1258" s="9" t="s">
        <v>18</v>
      </c>
      <c r="E1258" s="9" t="s">
        <v>19</v>
      </c>
      <c r="F1258" s="3">
        <v>2</v>
      </c>
      <c r="G1258" s="3" t="str" cm="1">
        <f t="array" ref="G1258">_xlfn.IFS(HR_Analytics[[#This Row],[Distance From Home]]&lt;=5,"1-5",HR_Analytics[[#This Row],[Distance From Home]]&lt;=10,"5-10",HR_Analytics[[#This Row],[Distance From Home]]&lt;=15,"10-15",HR_Analytics[[#This Row],[Distance From Home]]&lt;=20,"15-20",HR_Analytics[[#This Row],[Distance From Home]]&gt;20,"Above 20")</f>
        <v>1-5</v>
      </c>
      <c r="H1258" s="3">
        <v>2</v>
      </c>
      <c r="I1258" s="9" t="str">
        <f>VLOOKUP(H1258,Mapping!$J$2:$K$6,2,0)</f>
        <v>College</v>
      </c>
      <c r="J1258" s="9" t="s">
        <v>25</v>
      </c>
      <c r="K1258" s="3">
        <v>1760</v>
      </c>
      <c r="L1258" s="3">
        <v>3</v>
      </c>
      <c r="M1258" s="9" t="str">
        <f>VLOOKUP(L1258,Mapping!$A$2:$B$5,2,0)</f>
        <v>Neutral</v>
      </c>
      <c r="N1258" s="9" t="s">
        <v>14</v>
      </c>
      <c r="O1258" s="3">
        <v>2</v>
      </c>
      <c r="P1258" s="9" t="str">
        <f>VLOOKUP(O1258,Mapping!$A$9:$B$12,2,0)</f>
        <v>Medium</v>
      </c>
      <c r="Q1258" s="3">
        <v>1</v>
      </c>
      <c r="R1258" s="9" t="str">
        <f>VLOOKUP(Q1258,Mapping!$A$16:$B$20,2,0)</f>
        <v>Entry Level</v>
      </c>
      <c r="S1258" s="9" t="s">
        <v>24</v>
      </c>
      <c r="T1258" s="3">
        <v>2</v>
      </c>
      <c r="U1258" s="9" t="str">
        <f>VLOOKUP(T1258,Mapping!$E$9:$F$12,2,0)</f>
        <v>Dissatisfied</v>
      </c>
      <c r="V1258" s="9" t="s">
        <v>22</v>
      </c>
      <c r="W1258" s="5">
        <v>2468</v>
      </c>
      <c r="X1258" s="3">
        <v>4</v>
      </c>
      <c r="Y1258" s="9" t="s">
        <v>17</v>
      </c>
      <c r="Z1258" s="4">
        <v>14</v>
      </c>
      <c r="AA1258" s="24">
        <f>HR_Analytics[[#This Row],[Salary Hike]]/100</f>
        <v>0.14000000000000001</v>
      </c>
      <c r="AB1258" s="3">
        <v>3</v>
      </c>
      <c r="AC1258" s="9" t="str">
        <f>VLOOKUP(AB1258,Mapping!$E$2:$F$3,2,0)</f>
        <v>Excellent</v>
      </c>
      <c r="AD1258" s="3">
        <v>2</v>
      </c>
      <c r="AE1258" s="9" t="str">
        <f>VLOOKUP(AD1258,Mapping!$E$16:$F$19,2,0)</f>
        <v>Dissatisfied</v>
      </c>
      <c r="AF1258" s="3">
        <v>1</v>
      </c>
      <c r="AG1258" s="3">
        <v>9</v>
      </c>
      <c r="AH1258" s="3" t="str" cm="1">
        <f t="array" ref="AH1258">_xlfn.IFS(HR_Analytics[[#This Row],[Total Working Years]]&lt;=2,"0-2",HR_Analytics[[#This Row],[Total Working Years]]&lt;=5,"2-5",HR_Analytics[[#This Row],[Total Working Years]]&lt;=10,"5-10",HR_Analytics[[#This Row],[Total Working Years]]&lt;=20,"10-20",HR_Analytics[[#This Row],[Total Working Years]]&lt;=40,"20-40")</f>
        <v>5-10</v>
      </c>
      <c r="AI1258" s="3">
        <v>4</v>
      </c>
      <c r="AJ1258" s="3">
        <v>2</v>
      </c>
      <c r="AK1258" s="9" t="str">
        <f>VLOOKUP(AJ1258,Mapping!$J$10:$K$13,2,0)</f>
        <v>Good</v>
      </c>
      <c r="AL1258" s="3">
        <v>6</v>
      </c>
      <c r="AM1258" s="3" t="str" cm="1">
        <f t="array" ref="AM1258">_xlfn.IFS(HR_Analytics[[#This Row],[Years At Company]]&lt;=2,"0-2",HR_Analytics[[#This Row],[Years At Company]]&lt;=5,"2-5",HR_Analytics[[#This Row],[Years At Company]]&lt;=10,"5-10",HR_Analytics[[#This Row],[Years At Company]]&lt;=20,"10-20",HR_Analytics[[#This Row],[Years At Company]]&lt;=40,"20-40")</f>
        <v>5-10</v>
      </c>
      <c r="AN1258" s="3">
        <v>1</v>
      </c>
      <c r="AO1258" s="3" t="str" cm="1">
        <f t="array" ref="AO1258">_xlfn.IFS(HR_Analytics[[#This Row],[Years In Current Role]]&lt;=2,"0-2",HR_Analytics[[#This Row],[Years In Current Role]]&lt;=5,"2-5",HR_Analytics[[#This Row],[Years In Current Role]]&lt;=10,"5-10",HR_Analytics[[#This Row],[Years In Current Role]]&lt;=15,"10-15",HR_Analytics[[#This Row],[Years In Current Role]]&gt;15,"Above 15")</f>
        <v>0-2</v>
      </c>
      <c r="AP1258" s="3">
        <v>0</v>
      </c>
      <c r="AQ1258" s="14" t="str" cm="1">
        <f t="array" ref="AQ1258">_xlfn.IFS(HR_Analytics[[#This Row],[Years Since Last Promotion]]&lt;=2,"0-2",HR_Analytics[[#This Row],[Years Since Last Promotion]]&lt;=5,"2-5",HR_Analytics[[#This Row],[Years Since Last Promotion]]&lt;=10,"5-10",HR_Analytics[[#This Row],[Years Since Last Promotion]]&lt;=15,"10-15")</f>
        <v>0-2</v>
      </c>
      <c r="AR1258" s="14">
        <v>5</v>
      </c>
      <c r="AS1258" s="3" t="str" cm="1">
        <f t="array" ref="AS12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59" spans="1:45" x14ac:dyDescent="0.25">
      <c r="A1259" s="12">
        <v>31</v>
      </c>
      <c r="B1259" s="12" t="str" cm="1">
        <f t="array" ref="B1259">_xlfn.IFS(HR_Analytics[[#This Row],[Age]]&lt;=30,"Below 30",HR_Analytics[[#This Row],[Age]]&lt;=40,"30-40",HR_Analytics[[#This Row],[Age]]&lt;=60,"40-60")</f>
        <v>30-40</v>
      </c>
      <c r="C1259" s="9" t="s">
        <v>10</v>
      </c>
      <c r="D1259" s="9" t="s">
        <v>11</v>
      </c>
      <c r="E1259" s="9" t="s">
        <v>12</v>
      </c>
      <c r="F1259" s="3">
        <v>16</v>
      </c>
      <c r="G1259" s="3" t="str" cm="1">
        <f t="array" ref="G1259">_xlfn.IFS(HR_Analytics[[#This Row],[Distance From Home]]&lt;=5,"1-5",HR_Analytics[[#This Row],[Distance From Home]]&lt;=10,"5-10",HR_Analytics[[#This Row],[Distance From Home]]&lt;=15,"10-15",HR_Analytics[[#This Row],[Distance From Home]]&lt;=20,"15-20",HR_Analytics[[#This Row],[Distance From Home]]&gt;20,"Above 20")</f>
        <v>15-20</v>
      </c>
      <c r="H1259" s="3">
        <v>4</v>
      </c>
      <c r="I1259" s="9" t="str">
        <f>VLOOKUP(H1259,Mapping!$J$2:$K$6,2,0)</f>
        <v>Masters</v>
      </c>
      <c r="J1259" s="9" t="s">
        <v>33</v>
      </c>
      <c r="K1259" s="3">
        <v>1761</v>
      </c>
      <c r="L1259" s="3">
        <v>1</v>
      </c>
      <c r="M1259" s="9" t="str">
        <f>VLOOKUP(L1259,Mapping!$A$2:$B$5,2,0)</f>
        <v>Very Dissatisfied</v>
      </c>
      <c r="N1259" s="9" t="s">
        <v>20</v>
      </c>
      <c r="O1259" s="3">
        <v>3</v>
      </c>
      <c r="P1259" s="9" t="str">
        <f>VLOOKUP(O1259,Mapping!$A$9:$B$12,2,0)</f>
        <v>High</v>
      </c>
      <c r="Q1259" s="3">
        <v>3</v>
      </c>
      <c r="R1259" s="9" t="str">
        <f>VLOOKUP(Q1259,Mapping!$A$16:$B$20,2,0)</f>
        <v>Mid Level</v>
      </c>
      <c r="S1259" s="9" t="s">
        <v>15</v>
      </c>
      <c r="T1259" s="3">
        <v>3</v>
      </c>
      <c r="U1259" s="9" t="str">
        <f>VLOOKUP(T1259,Mapping!$E$9:$F$12,2,0)</f>
        <v>Neutral</v>
      </c>
      <c r="V1259" s="9" t="s">
        <v>22</v>
      </c>
      <c r="W1259" s="5">
        <v>8161</v>
      </c>
      <c r="X1259" s="3">
        <v>2</v>
      </c>
      <c r="Y1259" s="9" t="s">
        <v>17</v>
      </c>
      <c r="Z1259" s="4">
        <v>13</v>
      </c>
      <c r="AA1259" s="24">
        <f>HR_Analytics[[#This Row],[Salary Hike]]/100</f>
        <v>0.13</v>
      </c>
      <c r="AB1259" s="3">
        <v>3</v>
      </c>
      <c r="AC1259" s="9" t="str">
        <f>VLOOKUP(AB1259,Mapping!$E$2:$F$3,2,0)</f>
        <v>Excellent</v>
      </c>
      <c r="AD1259" s="3">
        <v>1</v>
      </c>
      <c r="AE1259" s="9" t="str">
        <f>VLOOKUP(AD1259,Mapping!$E$16:$F$19,2,0)</f>
        <v>Very Dissatisfied</v>
      </c>
      <c r="AF1259" s="3">
        <v>3</v>
      </c>
      <c r="AG1259" s="3">
        <v>10</v>
      </c>
      <c r="AH1259" s="3" t="str" cm="1">
        <f t="array" ref="AH1259">_xlfn.IFS(HR_Analytics[[#This Row],[Total Working Years]]&lt;=2,"0-2",HR_Analytics[[#This Row],[Total Working Years]]&lt;=5,"2-5",HR_Analytics[[#This Row],[Total Working Years]]&lt;=10,"5-10",HR_Analytics[[#This Row],[Total Working Years]]&lt;=20,"10-20",HR_Analytics[[#This Row],[Total Working Years]]&lt;=40,"20-40")</f>
        <v>5-10</v>
      </c>
      <c r="AI1259" s="3">
        <v>2</v>
      </c>
      <c r="AJ1259" s="3">
        <v>3</v>
      </c>
      <c r="AK1259" s="9" t="str">
        <f>VLOOKUP(AJ1259,Mapping!$J$10:$K$13,2,0)</f>
        <v>Better</v>
      </c>
      <c r="AL1259" s="3">
        <v>1</v>
      </c>
      <c r="AM1259" s="3" t="str" cm="1">
        <f t="array" ref="AM1259">_xlfn.IFS(HR_Analytics[[#This Row],[Years At Company]]&lt;=2,"0-2",HR_Analytics[[#This Row],[Years At Company]]&lt;=5,"2-5",HR_Analytics[[#This Row],[Years At Company]]&lt;=10,"5-10",HR_Analytics[[#This Row],[Years At Company]]&lt;=20,"10-20",HR_Analytics[[#This Row],[Years At Company]]&lt;=40,"20-40")</f>
        <v>0-2</v>
      </c>
      <c r="AN1259" s="3">
        <v>0</v>
      </c>
      <c r="AO1259" s="3" t="str" cm="1">
        <f t="array" ref="AO1259">_xlfn.IFS(HR_Analytics[[#This Row],[Years In Current Role]]&lt;=2,"0-2",HR_Analytics[[#This Row],[Years In Current Role]]&lt;=5,"2-5",HR_Analytics[[#This Row],[Years In Current Role]]&lt;=10,"5-10",HR_Analytics[[#This Row],[Years In Current Role]]&lt;=15,"10-15",HR_Analytics[[#This Row],[Years In Current Role]]&gt;15,"Above 15")</f>
        <v>0-2</v>
      </c>
      <c r="AP1259" s="3">
        <v>0</v>
      </c>
      <c r="AQ1259" s="14" t="str" cm="1">
        <f t="array" ref="AQ1259">_xlfn.IFS(HR_Analytics[[#This Row],[Years Since Last Promotion]]&lt;=2,"0-2",HR_Analytics[[#This Row],[Years Since Last Promotion]]&lt;=5,"2-5",HR_Analytics[[#This Row],[Years Since Last Promotion]]&lt;=10,"5-10",HR_Analytics[[#This Row],[Years Since Last Promotion]]&lt;=15,"10-15")</f>
        <v>0-2</v>
      </c>
      <c r="AR1259" s="14">
        <v>0</v>
      </c>
      <c r="AS1259" s="3" t="str" cm="1">
        <f t="array" ref="AS12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60" spans="1:45" x14ac:dyDescent="0.25">
      <c r="A1260" s="12">
        <v>29</v>
      </c>
      <c r="B1260" s="12" t="str" cm="1">
        <f t="array" ref="B1260">_xlfn.IFS(HR_Analytics[[#This Row],[Age]]&lt;=30,"Below 30",HR_Analytics[[#This Row],[Age]]&lt;=40,"30-40",HR_Analytics[[#This Row],[Age]]&lt;=60,"40-60")</f>
        <v>Below 30</v>
      </c>
      <c r="C1260" s="9" t="s">
        <v>17</v>
      </c>
      <c r="D1260" s="9" t="s">
        <v>11</v>
      </c>
      <c r="E1260" s="9" t="s">
        <v>19</v>
      </c>
      <c r="F1260" s="3">
        <v>4</v>
      </c>
      <c r="G1260" s="3" t="str" cm="1">
        <f t="array" ref="G1260">_xlfn.IFS(HR_Analytics[[#This Row],[Distance From Home]]&lt;=5,"1-5",HR_Analytics[[#This Row],[Distance From Home]]&lt;=10,"5-10",HR_Analytics[[#This Row],[Distance From Home]]&lt;=15,"10-15",HR_Analytics[[#This Row],[Distance From Home]]&lt;=20,"15-20",HR_Analytics[[#This Row],[Distance From Home]]&gt;20,"Above 20")</f>
        <v>1-5</v>
      </c>
      <c r="H1260" s="3">
        <v>3</v>
      </c>
      <c r="I1260" s="9" t="str">
        <f>VLOOKUP(H1260,Mapping!$J$2:$K$6,2,0)</f>
        <v>Bachelors</v>
      </c>
      <c r="J1260" s="9" t="s">
        <v>34</v>
      </c>
      <c r="K1260" s="3">
        <v>1762</v>
      </c>
      <c r="L1260" s="3">
        <v>4</v>
      </c>
      <c r="M1260" s="9" t="str">
        <f>VLOOKUP(L1260,Mapping!$A$2:$B$5,2,0)</f>
        <v>Satisfied</v>
      </c>
      <c r="N1260" s="9" t="s">
        <v>14</v>
      </c>
      <c r="O1260" s="3">
        <v>2</v>
      </c>
      <c r="P1260" s="9" t="str">
        <f>VLOOKUP(O1260,Mapping!$A$9:$B$12,2,0)</f>
        <v>Medium</v>
      </c>
      <c r="Q1260" s="3">
        <v>1</v>
      </c>
      <c r="R1260" s="9" t="str">
        <f>VLOOKUP(Q1260,Mapping!$A$16:$B$20,2,0)</f>
        <v>Entry Level</v>
      </c>
      <c r="S1260" s="9" t="s">
        <v>21</v>
      </c>
      <c r="T1260" s="3">
        <v>1</v>
      </c>
      <c r="U1260" s="9" t="str">
        <f>VLOOKUP(T1260,Mapping!$E$9:$F$12,2,0)</f>
        <v>Very Dissatisfied</v>
      </c>
      <c r="V1260" s="9" t="s">
        <v>26</v>
      </c>
      <c r="W1260" s="5">
        <v>2109</v>
      </c>
      <c r="X1260" s="3">
        <v>1</v>
      </c>
      <c r="Y1260" s="9" t="s">
        <v>17</v>
      </c>
      <c r="Z1260" s="4">
        <v>13</v>
      </c>
      <c r="AA1260" s="24">
        <f>HR_Analytics[[#This Row],[Salary Hike]]/100</f>
        <v>0.13</v>
      </c>
      <c r="AB1260" s="3">
        <v>3</v>
      </c>
      <c r="AC1260" s="9" t="str">
        <f>VLOOKUP(AB1260,Mapping!$E$2:$F$3,2,0)</f>
        <v>Excellent</v>
      </c>
      <c r="AD1260" s="3">
        <v>3</v>
      </c>
      <c r="AE1260" s="9" t="str">
        <f>VLOOKUP(AD1260,Mapping!$E$16:$F$19,2,0)</f>
        <v>Neutral</v>
      </c>
      <c r="AF1260" s="3">
        <v>1</v>
      </c>
      <c r="AG1260" s="3">
        <v>1</v>
      </c>
      <c r="AH1260" s="3" t="str" cm="1">
        <f t="array" ref="AH1260">_xlfn.IFS(HR_Analytics[[#This Row],[Total Working Years]]&lt;=2,"0-2",HR_Analytics[[#This Row],[Total Working Years]]&lt;=5,"2-5",HR_Analytics[[#This Row],[Total Working Years]]&lt;=10,"5-10",HR_Analytics[[#This Row],[Total Working Years]]&lt;=20,"10-20",HR_Analytics[[#This Row],[Total Working Years]]&lt;=40,"20-40")</f>
        <v>0-2</v>
      </c>
      <c r="AI1260" s="3">
        <v>2</v>
      </c>
      <c r="AJ1260" s="3">
        <v>3</v>
      </c>
      <c r="AK1260" s="9" t="str">
        <f>VLOOKUP(AJ1260,Mapping!$J$10:$K$13,2,0)</f>
        <v>Better</v>
      </c>
      <c r="AL1260" s="3">
        <v>1</v>
      </c>
      <c r="AM1260" s="3" t="str" cm="1">
        <f t="array" ref="AM1260">_xlfn.IFS(HR_Analytics[[#This Row],[Years At Company]]&lt;=2,"0-2",HR_Analytics[[#This Row],[Years At Company]]&lt;=5,"2-5",HR_Analytics[[#This Row],[Years At Company]]&lt;=10,"5-10",HR_Analytics[[#This Row],[Years At Company]]&lt;=20,"10-20",HR_Analytics[[#This Row],[Years At Company]]&lt;=40,"20-40")</f>
        <v>0-2</v>
      </c>
      <c r="AN1260" s="3">
        <v>0</v>
      </c>
      <c r="AO1260" s="3" t="str" cm="1">
        <f t="array" ref="AO1260">_xlfn.IFS(HR_Analytics[[#This Row],[Years In Current Role]]&lt;=2,"0-2",HR_Analytics[[#This Row],[Years In Current Role]]&lt;=5,"2-5",HR_Analytics[[#This Row],[Years In Current Role]]&lt;=10,"5-10",HR_Analytics[[#This Row],[Years In Current Role]]&lt;=15,"10-15",HR_Analytics[[#This Row],[Years In Current Role]]&gt;15,"Above 15")</f>
        <v>0-2</v>
      </c>
      <c r="AP1260" s="3">
        <v>0</v>
      </c>
      <c r="AQ1260" s="14" t="str" cm="1">
        <f t="array" ref="AQ1260">_xlfn.IFS(HR_Analytics[[#This Row],[Years Since Last Promotion]]&lt;=2,"0-2",HR_Analytics[[#This Row],[Years Since Last Promotion]]&lt;=5,"2-5",HR_Analytics[[#This Row],[Years Since Last Promotion]]&lt;=10,"5-10",HR_Analytics[[#This Row],[Years Since Last Promotion]]&lt;=15,"10-15")</f>
        <v>0-2</v>
      </c>
      <c r="AR1260" s="14">
        <v>0</v>
      </c>
      <c r="AS1260" s="3" t="str" cm="1">
        <f t="array" ref="AS12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61" spans="1:45" x14ac:dyDescent="0.25">
      <c r="A1261" s="12">
        <v>30</v>
      </c>
      <c r="B1261" s="12" t="str" cm="1">
        <f t="array" ref="B1261">_xlfn.IFS(HR_Analytics[[#This Row],[Age]]&lt;=30,"Below 30",HR_Analytics[[#This Row],[Age]]&lt;=40,"30-40",HR_Analytics[[#This Row],[Age]]&lt;=60,"40-60")</f>
        <v>Below 30</v>
      </c>
      <c r="C1261" s="9" t="s">
        <v>17</v>
      </c>
      <c r="D1261" s="9" t="s">
        <v>11</v>
      </c>
      <c r="E1261" s="9" t="s">
        <v>19</v>
      </c>
      <c r="F1261" s="3">
        <v>16</v>
      </c>
      <c r="G1261" s="3" t="str" cm="1">
        <f t="array" ref="G1261">_xlfn.IFS(HR_Analytics[[#This Row],[Distance From Home]]&lt;=5,"1-5",HR_Analytics[[#This Row],[Distance From Home]]&lt;=10,"5-10",HR_Analytics[[#This Row],[Distance From Home]]&lt;=15,"10-15",HR_Analytics[[#This Row],[Distance From Home]]&lt;=20,"15-20",HR_Analytics[[#This Row],[Distance From Home]]&gt;20,"Above 20")</f>
        <v>15-20</v>
      </c>
      <c r="H1261" s="3">
        <v>3</v>
      </c>
      <c r="I1261" s="9" t="str">
        <f>VLOOKUP(H1261,Mapping!$J$2:$K$6,2,0)</f>
        <v>Bachelors</v>
      </c>
      <c r="J1261" s="9" t="s">
        <v>13</v>
      </c>
      <c r="K1261" s="3">
        <v>1763</v>
      </c>
      <c r="L1261" s="3">
        <v>3</v>
      </c>
      <c r="M1261" s="9" t="str">
        <f>VLOOKUP(L1261,Mapping!$A$2:$B$5,2,0)</f>
        <v>Neutral</v>
      </c>
      <c r="N1261" s="9" t="s">
        <v>20</v>
      </c>
      <c r="O1261" s="3">
        <v>4</v>
      </c>
      <c r="P1261" s="9" t="str">
        <f>VLOOKUP(O1261,Mapping!$A$9:$B$12,2,0)</f>
        <v>Very High</v>
      </c>
      <c r="Q1261" s="3">
        <v>2</v>
      </c>
      <c r="R1261" s="9" t="str">
        <f>VLOOKUP(Q1261,Mapping!$A$16:$B$20,2,0)</f>
        <v>Junior</v>
      </c>
      <c r="S1261" s="9" t="s">
        <v>28</v>
      </c>
      <c r="T1261" s="3">
        <v>3</v>
      </c>
      <c r="U1261" s="9" t="str">
        <f>VLOOKUP(T1261,Mapping!$E$9:$F$12,2,0)</f>
        <v>Neutral</v>
      </c>
      <c r="V1261" s="9" t="s">
        <v>22</v>
      </c>
      <c r="W1261" s="5">
        <v>5294</v>
      </c>
      <c r="X1261" s="3">
        <v>3</v>
      </c>
      <c r="Y1261" s="9" t="s">
        <v>17</v>
      </c>
      <c r="Z1261" s="4">
        <v>16</v>
      </c>
      <c r="AA1261" s="24">
        <f>HR_Analytics[[#This Row],[Salary Hike]]/100</f>
        <v>0.16</v>
      </c>
      <c r="AB1261" s="3">
        <v>3</v>
      </c>
      <c r="AC1261" s="9" t="str">
        <f>VLOOKUP(AB1261,Mapping!$E$2:$F$3,2,0)</f>
        <v>Excellent</v>
      </c>
      <c r="AD1261" s="3">
        <v>3</v>
      </c>
      <c r="AE1261" s="9" t="str">
        <f>VLOOKUP(AD1261,Mapping!$E$16:$F$19,2,0)</f>
        <v>Neutral</v>
      </c>
      <c r="AF1261" s="3">
        <v>1</v>
      </c>
      <c r="AG1261" s="3">
        <v>10</v>
      </c>
      <c r="AH1261" s="3" t="str" cm="1">
        <f t="array" ref="AH1261">_xlfn.IFS(HR_Analytics[[#This Row],[Total Working Years]]&lt;=2,"0-2",HR_Analytics[[#This Row],[Total Working Years]]&lt;=5,"2-5",HR_Analytics[[#This Row],[Total Working Years]]&lt;=10,"5-10",HR_Analytics[[#This Row],[Total Working Years]]&lt;=20,"10-20",HR_Analytics[[#This Row],[Total Working Years]]&lt;=40,"20-40")</f>
        <v>5-10</v>
      </c>
      <c r="AI1261" s="3">
        <v>3</v>
      </c>
      <c r="AJ1261" s="3">
        <v>3</v>
      </c>
      <c r="AK1261" s="9" t="str">
        <f>VLOOKUP(AJ1261,Mapping!$J$10:$K$13,2,0)</f>
        <v>Better</v>
      </c>
      <c r="AL1261" s="3">
        <v>7</v>
      </c>
      <c r="AM1261" s="3" t="str" cm="1">
        <f t="array" ref="AM1261">_xlfn.IFS(HR_Analytics[[#This Row],[Years At Company]]&lt;=2,"0-2",HR_Analytics[[#This Row],[Years At Company]]&lt;=5,"2-5",HR_Analytics[[#This Row],[Years At Company]]&lt;=10,"5-10",HR_Analytics[[#This Row],[Years At Company]]&lt;=20,"10-20",HR_Analytics[[#This Row],[Years At Company]]&lt;=40,"20-40")</f>
        <v>5-10</v>
      </c>
      <c r="AN1261" s="3">
        <v>0</v>
      </c>
      <c r="AO1261" s="3" t="str" cm="1">
        <f t="array" ref="AO1261">_xlfn.IFS(HR_Analytics[[#This Row],[Years In Current Role]]&lt;=2,"0-2",HR_Analytics[[#This Row],[Years In Current Role]]&lt;=5,"2-5",HR_Analytics[[#This Row],[Years In Current Role]]&lt;=10,"5-10",HR_Analytics[[#This Row],[Years In Current Role]]&lt;=15,"10-15",HR_Analytics[[#This Row],[Years In Current Role]]&gt;15,"Above 15")</f>
        <v>0-2</v>
      </c>
      <c r="AP1261" s="3">
        <v>1</v>
      </c>
      <c r="AQ1261" s="14" t="str" cm="1">
        <f t="array" ref="AQ1261">_xlfn.IFS(HR_Analytics[[#This Row],[Years Since Last Promotion]]&lt;=2,"0-2",HR_Analytics[[#This Row],[Years Since Last Promotion]]&lt;=5,"2-5",HR_Analytics[[#This Row],[Years Since Last Promotion]]&lt;=10,"5-10",HR_Analytics[[#This Row],[Years Since Last Promotion]]&lt;=15,"10-15")</f>
        <v>0-2</v>
      </c>
      <c r="AR1261" s="14">
        <v>7</v>
      </c>
      <c r="AS1261" s="3" t="str" cm="1">
        <f t="array" ref="AS12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62" spans="1:45" x14ac:dyDescent="0.25">
      <c r="A1262" s="12">
        <v>32</v>
      </c>
      <c r="B1262" s="12" t="str" cm="1">
        <f t="array" ref="B1262">_xlfn.IFS(HR_Analytics[[#This Row],[Age]]&lt;=30,"Below 30",HR_Analytics[[#This Row],[Age]]&lt;=40,"30-40",HR_Analytics[[#This Row],[Age]]&lt;=60,"40-60")</f>
        <v>30-40</v>
      </c>
      <c r="C1262" s="9" t="s">
        <v>17</v>
      </c>
      <c r="D1262" s="9" t="s">
        <v>29</v>
      </c>
      <c r="E1262" s="9" t="s">
        <v>19</v>
      </c>
      <c r="F1262" s="3">
        <v>5</v>
      </c>
      <c r="G1262" s="3" t="str" cm="1">
        <f t="array" ref="G1262">_xlfn.IFS(HR_Analytics[[#This Row],[Distance From Home]]&lt;=5,"1-5",HR_Analytics[[#This Row],[Distance From Home]]&lt;=10,"5-10",HR_Analytics[[#This Row],[Distance From Home]]&lt;=15,"10-15",HR_Analytics[[#This Row],[Distance From Home]]&lt;=20,"15-20",HR_Analytics[[#This Row],[Distance From Home]]&gt;20,"Above 20")</f>
        <v>1-5</v>
      </c>
      <c r="H1262" s="3">
        <v>4</v>
      </c>
      <c r="I1262" s="9" t="str">
        <f>VLOOKUP(H1262,Mapping!$J$2:$K$6,2,0)</f>
        <v>Masters</v>
      </c>
      <c r="J1262" s="9" t="s">
        <v>34</v>
      </c>
      <c r="K1262" s="3">
        <v>1764</v>
      </c>
      <c r="L1262" s="3">
        <v>2</v>
      </c>
      <c r="M1262" s="9" t="str">
        <f>VLOOKUP(L1262,Mapping!$A$2:$B$5,2,0)</f>
        <v>Dissatisfied</v>
      </c>
      <c r="N1262" s="9" t="s">
        <v>20</v>
      </c>
      <c r="O1262" s="3">
        <v>3</v>
      </c>
      <c r="P1262" s="9" t="str">
        <f>VLOOKUP(O1262,Mapping!$A$9:$B$12,2,0)</f>
        <v>High</v>
      </c>
      <c r="Q1262" s="3">
        <v>1</v>
      </c>
      <c r="R1262" s="9" t="str">
        <f>VLOOKUP(Q1262,Mapping!$A$16:$B$20,2,0)</f>
        <v>Entry Level</v>
      </c>
      <c r="S1262" s="9" t="s">
        <v>21</v>
      </c>
      <c r="T1262" s="3">
        <v>2</v>
      </c>
      <c r="U1262" s="9" t="str">
        <f>VLOOKUP(T1262,Mapping!$E$9:$F$12,2,0)</f>
        <v>Dissatisfied</v>
      </c>
      <c r="V1262" s="9" t="s">
        <v>16</v>
      </c>
      <c r="W1262" s="5">
        <v>2718</v>
      </c>
      <c r="X1262" s="3">
        <v>2</v>
      </c>
      <c r="Y1262" s="9" t="s">
        <v>17</v>
      </c>
      <c r="Z1262" s="4">
        <v>14</v>
      </c>
      <c r="AA1262" s="24">
        <f>HR_Analytics[[#This Row],[Salary Hike]]/100</f>
        <v>0.14000000000000001</v>
      </c>
      <c r="AB1262" s="3">
        <v>3</v>
      </c>
      <c r="AC1262" s="9" t="str">
        <f>VLOOKUP(AB1262,Mapping!$E$2:$F$3,2,0)</f>
        <v>Excellent</v>
      </c>
      <c r="AD1262" s="3">
        <v>2</v>
      </c>
      <c r="AE1262" s="9" t="str">
        <f>VLOOKUP(AD1262,Mapping!$E$16:$F$19,2,0)</f>
        <v>Dissatisfied</v>
      </c>
      <c r="AF1262" s="3">
        <v>0</v>
      </c>
      <c r="AG1262" s="3">
        <v>12</v>
      </c>
      <c r="AH1262" s="3" t="str" cm="1">
        <f t="array" ref="AH1262">_xlfn.IFS(HR_Analytics[[#This Row],[Total Working Years]]&lt;=2,"0-2",HR_Analytics[[#This Row],[Total Working Years]]&lt;=5,"2-5",HR_Analytics[[#This Row],[Total Working Years]]&lt;=10,"5-10",HR_Analytics[[#This Row],[Total Working Years]]&lt;=20,"10-20",HR_Analytics[[#This Row],[Total Working Years]]&lt;=40,"20-40")</f>
        <v>10-20</v>
      </c>
      <c r="AI1262" s="3">
        <v>3</v>
      </c>
      <c r="AJ1262" s="3">
        <v>3</v>
      </c>
      <c r="AK1262" s="9" t="str">
        <f>VLOOKUP(AJ1262,Mapping!$J$10:$K$13,2,0)</f>
        <v>Better</v>
      </c>
      <c r="AL1262" s="3">
        <v>7</v>
      </c>
      <c r="AM1262" s="3" t="str" cm="1">
        <f t="array" ref="AM1262">_xlfn.IFS(HR_Analytics[[#This Row],[Years At Company]]&lt;=2,"0-2",HR_Analytics[[#This Row],[Years At Company]]&lt;=5,"2-5",HR_Analytics[[#This Row],[Years At Company]]&lt;=10,"5-10",HR_Analytics[[#This Row],[Years At Company]]&lt;=20,"10-20",HR_Analytics[[#This Row],[Years At Company]]&lt;=40,"20-40")</f>
        <v>5-10</v>
      </c>
      <c r="AN1262" s="3">
        <v>7</v>
      </c>
      <c r="AO1262" s="3" t="str" cm="1">
        <f t="array" ref="AO1262">_xlfn.IFS(HR_Analytics[[#This Row],[Years In Current Role]]&lt;=2,"0-2",HR_Analytics[[#This Row],[Years In Current Role]]&lt;=5,"2-5",HR_Analytics[[#This Row],[Years In Current Role]]&lt;=10,"5-10",HR_Analytics[[#This Row],[Years In Current Role]]&lt;=15,"10-15",HR_Analytics[[#This Row],[Years In Current Role]]&gt;15,"Above 15")</f>
        <v>5-10</v>
      </c>
      <c r="AP1262" s="3">
        <v>0</v>
      </c>
      <c r="AQ1262" s="14" t="str" cm="1">
        <f t="array" ref="AQ1262">_xlfn.IFS(HR_Analytics[[#This Row],[Years Since Last Promotion]]&lt;=2,"0-2",HR_Analytics[[#This Row],[Years Since Last Promotion]]&lt;=5,"2-5",HR_Analytics[[#This Row],[Years Since Last Promotion]]&lt;=10,"5-10",HR_Analytics[[#This Row],[Years Since Last Promotion]]&lt;=15,"10-15")</f>
        <v>0-2</v>
      </c>
      <c r="AR1262" s="14">
        <v>7</v>
      </c>
      <c r="AS1262" s="3" t="str" cm="1">
        <f t="array" ref="AS12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63" spans="1:45" x14ac:dyDescent="0.25">
      <c r="A1263" s="12">
        <v>38</v>
      </c>
      <c r="B1263" s="12" t="str" cm="1">
        <f t="array" ref="B1263">_xlfn.IFS(HR_Analytics[[#This Row],[Age]]&lt;=30,"Below 30",HR_Analytics[[#This Row],[Age]]&lt;=40,"30-40",HR_Analytics[[#This Row],[Age]]&lt;=60,"40-60")</f>
        <v>30-40</v>
      </c>
      <c r="C1263" s="9" t="s">
        <v>17</v>
      </c>
      <c r="D1263" s="9" t="s">
        <v>11</v>
      </c>
      <c r="E1263" s="9" t="s">
        <v>19</v>
      </c>
      <c r="F1263" s="3">
        <v>18</v>
      </c>
      <c r="G1263" s="3" t="str" cm="1">
        <f t="array" ref="G1263">_xlfn.IFS(HR_Analytics[[#This Row],[Distance From Home]]&lt;=5,"1-5",HR_Analytics[[#This Row],[Distance From Home]]&lt;=10,"5-10",HR_Analytics[[#This Row],[Distance From Home]]&lt;=15,"10-15",HR_Analytics[[#This Row],[Distance From Home]]&lt;=20,"15-20",HR_Analytics[[#This Row],[Distance From Home]]&gt;20,"Above 20")</f>
        <v>15-20</v>
      </c>
      <c r="H1263" s="3">
        <v>3</v>
      </c>
      <c r="I1263" s="9" t="str">
        <f>VLOOKUP(H1263,Mapping!$J$2:$K$6,2,0)</f>
        <v>Bachelors</v>
      </c>
      <c r="J1263" s="9" t="s">
        <v>25</v>
      </c>
      <c r="K1263" s="3">
        <v>1766</v>
      </c>
      <c r="L1263" s="3">
        <v>2</v>
      </c>
      <c r="M1263" s="9" t="str">
        <f>VLOOKUP(L1263,Mapping!$A$2:$B$5,2,0)</f>
        <v>Dissatisfied</v>
      </c>
      <c r="N1263" s="9" t="s">
        <v>20</v>
      </c>
      <c r="O1263" s="3">
        <v>1</v>
      </c>
      <c r="P1263" s="9" t="str">
        <f>VLOOKUP(O1263,Mapping!$A$9:$B$12,2,0)</f>
        <v>Low</v>
      </c>
      <c r="Q1263" s="3">
        <v>2</v>
      </c>
      <c r="R1263" s="9" t="str">
        <f>VLOOKUP(Q1263,Mapping!$A$16:$B$20,2,0)</f>
        <v>Junior</v>
      </c>
      <c r="S1263" s="9" t="s">
        <v>28</v>
      </c>
      <c r="T1263" s="3">
        <v>4</v>
      </c>
      <c r="U1263" s="9" t="str">
        <f>VLOOKUP(T1263,Mapping!$E$9:$F$12,2,0)</f>
        <v>Satisfied</v>
      </c>
      <c r="V1263" s="9" t="s">
        <v>22</v>
      </c>
      <c r="W1263" s="5">
        <v>5811</v>
      </c>
      <c r="X1263" s="3">
        <v>3</v>
      </c>
      <c r="Y1263" s="9" t="s">
        <v>10</v>
      </c>
      <c r="Z1263" s="4">
        <v>16</v>
      </c>
      <c r="AA1263" s="24">
        <f>HR_Analytics[[#This Row],[Salary Hike]]/100</f>
        <v>0.16</v>
      </c>
      <c r="AB1263" s="3">
        <v>3</v>
      </c>
      <c r="AC1263" s="9" t="str">
        <f>VLOOKUP(AB1263,Mapping!$E$2:$F$3,2,0)</f>
        <v>Excellent</v>
      </c>
      <c r="AD1263" s="3">
        <v>3</v>
      </c>
      <c r="AE1263" s="9" t="str">
        <f>VLOOKUP(AD1263,Mapping!$E$16:$F$19,2,0)</f>
        <v>Neutral</v>
      </c>
      <c r="AF1263" s="3">
        <v>1</v>
      </c>
      <c r="AG1263" s="3">
        <v>15</v>
      </c>
      <c r="AH1263" s="3" t="str" cm="1">
        <f t="array" ref="AH1263">_xlfn.IFS(HR_Analytics[[#This Row],[Total Working Years]]&lt;=2,"0-2",HR_Analytics[[#This Row],[Total Working Years]]&lt;=5,"2-5",HR_Analytics[[#This Row],[Total Working Years]]&lt;=10,"5-10",HR_Analytics[[#This Row],[Total Working Years]]&lt;=20,"10-20",HR_Analytics[[#This Row],[Total Working Years]]&lt;=40,"20-40")</f>
        <v>10-20</v>
      </c>
      <c r="AI1263" s="3">
        <v>2</v>
      </c>
      <c r="AJ1263" s="3">
        <v>3</v>
      </c>
      <c r="AK1263" s="9" t="str">
        <f>VLOOKUP(AJ1263,Mapping!$J$10:$K$13,2,0)</f>
        <v>Better</v>
      </c>
      <c r="AL1263" s="3">
        <v>1</v>
      </c>
      <c r="AM1263" s="3" t="str" cm="1">
        <f t="array" ref="AM1263">_xlfn.IFS(HR_Analytics[[#This Row],[Years At Company]]&lt;=2,"0-2",HR_Analytics[[#This Row],[Years At Company]]&lt;=5,"2-5",HR_Analytics[[#This Row],[Years At Company]]&lt;=10,"5-10",HR_Analytics[[#This Row],[Years At Company]]&lt;=20,"10-20",HR_Analytics[[#This Row],[Years At Company]]&lt;=40,"20-40")</f>
        <v>0-2</v>
      </c>
      <c r="AN1263" s="3">
        <v>0</v>
      </c>
      <c r="AO1263" s="3" t="str" cm="1">
        <f t="array" ref="AO1263">_xlfn.IFS(HR_Analytics[[#This Row],[Years In Current Role]]&lt;=2,"0-2",HR_Analytics[[#This Row],[Years In Current Role]]&lt;=5,"2-5",HR_Analytics[[#This Row],[Years In Current Role]]&lt;=10,"5-10",HR_Analytics[[#This Row],[Years In Current Role]]&lt;=15,"10-15",HR_Analytics[[#This Row],[Years In Current Role]]&gt;15,"Above 15")</f>
        <v>0-2</v>
      </c>
      <c r="AP1263" s="3">
        <v>1</v>
      </c>
      <c r="AQ1263" s="14" t="str" cm="1">
        <f t="array" ref="AQ1263">_xlfn.IFS(HR_Analytics[[#This Row],[Years Since Last Promotion]]&lt;=2,"0-2",HR_Analytics[[#This Row],[Years Since Last Promotion]]&lt;=5,"2-5",HR_Analytics[[#This Row],[Years Since Last Promotion]]&lt;=10,"5-10",HR_Analytics[[#This Row],[Years Since Last Promotion]]&lt;=15,"10-15")</f>
        <v>0-2</v>
      </c>
      <c r="AR1263" s="14">
        <v>0</v>
      </c>
      <c r="AS1263" s="3" t="str" cm="1">
        <f t="array" ref="AS12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64" spans="1:45" x14ac:dyDescent="0.25">
      <c r="A1264" s="12">
        <v>43</v>
      </c>
      <c r="B1264" s="12" t="str" cm="1">
        <f t="array" ref="B1264">_xlfn.IFS(HR_Analytics[[#This Row],[Age]]&lt;=30,"Below 30",HR_Analytics[[#This Row],[Age]]&lt;=40,"30-40",HR_Analytics[[#This Row],[Age]]&lt;=60,"40-60")</f>
        <v>40-60</v>
      </c>
      <c r="C1264" s="9" t="s">
        <v>10</v>
      </c>
      <c r="D1264" s="9" t="s">
        <v>18</v>
      </c>
      <c r="E1264" s="9" t="s">
        <v>19</v>
      </c>
      <c r="F1264" s="3">
        <v>17</v>
      </c>
      <c r="G1264" s="3" t="str" cm="1">
        <f t="array" ref="G1264">_xlfn.IFS(HR_Analytics[[#This Row],[Distance From Home]]&lt;=5,"1-5",HR_Analytics[[#This Row],[Distance From Home]]&lt;=10,"5-10",HR_Analytics[[#This Row],[Distance From Home]]&lt;=15,"10-15",HR_Analytics[[#This Row],[Distance From Home]]&lt;=20,"15-20",HR_Analytics[[#This Row],[Distance From Home]]&gt;20,"Above 20")</f>
        <v>15-20</v>
      </c>
      <c r="H1264" s="3">
        <v>3</v>
      </c>
      <c r="I1264" s="9" t="str">
        <f>VLOOKUP(H1264,Mapping!$J$2:$K$6,2,0)</f>
        <v>Bachelors</v>
      </c>
      <c r="J1264" s="9" t="s">
        <v>34</v>
      </c>
      <c r="K1264" s="3">
        <v>1767</v>
      </c>
      <c r="L1264" s="3">
        <v>3</v>
      </c>
      <c r="M1264" s="9" t="str">
        <f>VLOOKUP(L1264,Mapping!$A$2:$B$5,2,0)</f>
        <v>Neutral</v>
      </c>
      <c r="N1264" s="9" t="s">
        <v>20</v>
      </c>
      <c r="O1264" s="3">
        <v>2</v>
      </c>
      <c r="P1264" s="9" t="str">
        <f>VLOOKUP(O1264,Mapping!$A$9:$B$12,2,0)</f>
        <v>Medium</v>
      </c>
      <c r="Q1264" s="3">
        <v>1</v>
      </c>
      <c r="R1264" s="9" t="str">
        <f>VLOOKUP(Q1264,Mapping!$A$16:$B$20,2,0)</f>
        <v>Entry Level</v>
      </c>
      <c r="S1264" s="9" t="s">
        <v>21</v>
      </c>
      <c r="T1264" s="3">
        <v>3</v>
      </c>
      <c r="U1264" s="9" t="str">
        <f>VLOOKUP(T1264,Mapping!$E$9:$F$12,2,0)</f>
        <v>Neutral</v>
      </c>
      <c r="V1264" s="9" t="s">
        <v>22</v>
      </c>
      <c r="W1264" s="5">
        <v>2437</v>
      </c>
      <c r="X1264" s="3">
        <v>9</v>
      </c>
      <c r="Y1264" s="9" t="s">
        <v>10</v>
      </c>
      <c r="Z1264" s="4">
        <v>16</v>
      </c>
      <c r="AA1264" s="24">
        <f>HR_Analytics[[#This Row],[Salary Hike]]/100</f>
        <v>0.16</v>
      </c>
      <c r="AB1264" s="3">
        <v>3</v>
      </c>
      <c r="AC1264" s="9" t="str">
        <f>VLOOKUP(AB1264,Mapping!$E$2:$F$3,2,0)</f>
        <v>Excellent</v>
      </c>
      <c r="AD1264" s="3">
        <v>4</v>
      </c>
      <c r="AE1264" s="9" t="str">
        <f>VLOOKUP(AD1264,Mapping!$E$16:$F$19,2,0)</f>
        <v>Satisfied</v>
      </c>
      <c r="AF1264" s="3">
        <v>1</v>
      </c>
      <c r="AG1264" s="3">
        <v>6</v>
      </c>
      <c r="AH1264" s="3" t="str" cm="1">
        <f t="array" ref="AH1264">_xlfn.IFS(HR_Analytics[[#This Row],[Total Working Years]]&lt;=2,"0-2",HR_Analytics[[#This Row],[Total Working Years]]&lt;=5,"2-5",HR_Analytics[[#This Row],[Total Working Years]]&lt;=10,"5-10",HR_Analytics[[#This Row],[Total Working Years]]&lt;=20,"10-20",HR_Analytics[[#This Row],[Total Working Years]]&lt;=40,"20-40")</f>
        <v>5-10</v>
      </c>
      <c r="AI1264" s="3">
        <v>4</v>
      </c>
      <c r="AJ1264" s="3">
        <v>3</v>
      </c>
      <c r="AK1264" s="9" t="str">
        <f>VLOOKUP(AJ1264,Mapping!$J$10:$K$13,2,0)</f>
        <v>Better</v>
      </c>
      <c r="AL1264" s="3">
        <v>1</v>
      </c>
      <c r="AM1264" s="3" t="str" cm="1">
        <f t="array" ref="AM1264">_xlfn.IFS(HR_Analytics[[#This Row],[Years At Company]]&lt;=2,"0-2",HR_Analytics[[#This Row],[Years At Company]]&lt;=5,"2-5",HR_Analytics[[#This Row],[Years At Company]]&lt;=10,"5-10",HR_Analytics[[#This Row],[Years At Company]]&lt;=20,"10-20",HR_Analytics[[#This Row],[Years At Company]]&lt;=40,"20-40")</f>
        <v>0-2</v>
      </c>
      <c r="AN1264" s="3">
        <v>0</v>
      </c>
      <c r="AO1264" s="3" t="str" cm="1">
        <f t="array" ref="AO1264">_xlfn.IFS(HR_Analytics[[#This Row],[Years In Current Role]]&lt;=2,"0-2",HR_Analytics[[#This Row],[Years In Current Role]]&lt;=5,"2-5",HR_Analytics[[#This Row],[Years In Current Role]]&lt;=10,"5-10",HR_Analytics[[#This Row],[Years In Current Role]]&lt;=15,"10-15",HR_Analytics[[#This Row],[Years In Current Role]]&gt;15,"Above 15")</f>
        <v>0-2</v>
      </c>
      <c r="AP1264" s="3">
        <v>0</v>
      </c>
      <c r="AQ1264" s="14" t="str" cm="1">
        <f t="array" ref="AQ1264">_xlfn.IFS(HR_Analytics[[#This Row],[Years Since Last Promotion]]&lt;=2,"0-2",HR_Analytics[[#This Row],[Years Since Last Promotion]]&lt;=5,"2-5",HR_Analytics[[#This Row],[Years Since Last Promotion]]&lt;=10,"5-10",HR_Analytics[[#This Row],[Years Since Last Promotion]]&lt;=15,"10-15")</f>
        <v>0-2</v>
      </c>
      <c r="AR1264" s="14">
        <v>0</v>
      </c>
      <c r="AS1264" s="3" t="str" cm="1">
        <f t="array" ref="AS12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65" spans="1:45" x14ac:dyDescent="0.25">
      <c r="A1265" s="12">
        <v>42</v>
      </c>
      <c r="B1265" s="12" t="str" cm="1">
        <f t="array" ref="B1265">_xlfn.IFS(HR_Analytics[[#This Row],[Age]]&lt;=30,"Below 30",HR_Analytics[[#This Row],[Age]]&lt;=40,"30-40",HR_Analytics[[#This Row],[Age]]&lt;=60,"40-60")</f>
        <v>40-60</v>
      </c>
      <c r="C1265" s="9" t="s">
        <v>17</v>
      </c>
      <c r="D1265" s="9" t="s">
        <v>11</v>
      </c>
      <c r="E1265" s="9" t="s">
        <v>19</v>
      </c>
      <c r="F1265" s="3">
        <v>12</v>
      </c>
      <c r="G1265" s="3" t="str" cm="1">
        <f t="array" ref="G1265">_xlfn.IFS(HR_Analytics[[#This Row],[Distance From Home]]&lt;=5,"1-5",HR_Analytics[[#This Row],[Distance From Home]]&lt;=10,"5-10",HR_Analytics[[#This Row],[Distance From Home]]&lt;=15,"10-15",HR_Analytics[[#This Row],[Distance From Home]]&lt;=20,"15-20",HR_Analytics[[#This Row],[Distance From Home]]&gt;20,"Above 20")</f>
        <v>10-15</v>
      </c>
      <c r="H1265" s="3">
        <v>3</v>
      </c>
      <c r="I1265" s="9" t="str">
        <f>VLOOKUP(H1265,Mapping!$J$2:$K$6,2,0)</f>
        <v>Bachelors</v>
      </c>
      <c r="J1265" s="9" t="s">
        <v>25</v>
      </c>
      <c r="K1265" s="3">
        <v>1768</v>
      </c>
      <c r="L1265" s="3">
        <v>2</v>
      </c>
      <c r="M1265" s="9" t="str">
        <f>VLOOKUP(L1265,Mapping!$A$2:$B$5,2,0)</f>
        <v>Dissatisfied</v>
      </c>
      <c r="N1265" s="9" t="s">
        <v>20</v>
      </c>
      <c r="O1265" s="3">
        <v>3</v>
      </c>
      <c r="P1265" s="9" t="str">
        <f>VLOOKUP(O1265,Mapping!$A$9:$B$12,2,0)</f>
        <v>High</v>
      </c>
      <c r="Q1265" s="3">
        <v>1</v>
      </c>
      <c r="R1265" s="9" t="str">
        <f>VLOOKUP(Q1265,Mapping!$A$16:$B$20,2,0)</f>
        <v>Entry Level</v>
      </c>
      <c r="S1265" s="9" t="s">
        <v>24</v>
      </c>
      <c r="T1265" s="3">
        <v>2</v>
      </c>
      <c r="U1265" s="9" t="str">
        <f>VLOOKUP(T1265,Mapping!$E$9:$F$12,2,0)</f>
        <v>Dissatisfied</v>
      </c>
      <c r="V1265" s="9" t="s">
        <v>26</v>
      </c>
      <c r="W1265" s="5">
        <v>2766</v>
      </c>
      <c r="X1265" s="3">
        <v>8</v>
      </c>
      <c r="Y1265" s="9" t="s">
        <v>17</v>
      </c>
      <c r="Z1265" s="4">
        <v>22</v>
      </c>
      <c r="AA1265" s="24">
        <f>HR_Analytics[[#This Row],[Salary Hike]]/100</f>
        <v>0.22</v>
      </c>
      <c r="AB1265" s="3">
        <v>4</v>
      </c>
      <c r="AC1265" s="9" t="str">
        <f>VLOOKUP(AB1265,Mapping!$E$2:$F$3,2,0)</f>
        <v>Outstanding</v>
      </c>
      <c r="AD1265" s="3">
        <v>2</v>
      </c>
      <c r="AE1265" s="9" t="str">
        <f>VLOOKUP(AD1265,Mapping!$E$16:$F$19,2,0)</f>
        <v>Dissatisfied</v>
      </c>
      <c r="AF1265" s="3">
        <v>3</v>
      </c>
      <c r="AG1265" s="3">
        <v>7</v>
      </c>
      <c r="AH1265" s="3" t="str" cm="1">
        <f t="array" ref="AH1265">_xlfn.IFS(HR_Analytics[[#This Row],[Total Working Years]]&lt;=2,"0-2",HR_Analytics[[#This Row],[Total Working Years]]&lt;=5,"2-5",HR_Analytics[[#This Row],[Total Working Years]]&lt;=10,"5-10",HR_Analytics[[#This Row],[Total Working Years]]&lt;=20,"10-20",HR_Analytics[[#This Row],[Total Working Years]]&lt;=40,"20-40")</f>
        <v>5-10</v>
      </c>
      <c r="AI1265" s="3">
        <v>6</v>
      </c>
      <c r="AJ1265" s="3">
        <v>2</v>
      </c>
      <c r="AK1265" s="9" t="str">
        <f>VLOOKUP(AJ1265,Mapping!$J$10:$K$13,2,0)</f>
        <v>Good</v>
      </c>
      <c r="AL1265" s="3">
        <v>5</v>
      </c>
      <c r="AM1265" s="3" t="str" cm="1">
        <f t="array" ref="AM1265">_xlfn.IFS(HR_Analytics[[#This Row],[Years At Company]]&lt;=2,"0-2",HR_Analytics[[#This Row],[Years At Company]]&lt;=5,"2-5",HR_Analytics[[#This Row],[Years At Company]]&lt;=10,"5-10",HR_Analytics[[#This Row],[Years At Company]]&lt;=20,"10-20",HR_Analytics[[#This Row],[Years At Company]]&lt;=40,"20-40")</f>
        <v>2-5</v>
      </c>
      <c r="AN1265" s="3">
        <v>3</v>
      </c>
      <c r="AO1265" s="3" t="str" cm="1">
        <f t="array" ref="AO1265">_xlfn.IFS(HR_Analytics[[#This Row],[Years In Current Role]]&lt;=2,"0-2",HR_Analytics[[#This Row],[Years In Current Role]]&lt;=5,"2-5",HR_Analytics[[#This Row],[Years In Current Role]]&lt;=10,"5-10",HR_Analytics[[#This Row],[Years In Current Role]]&lt;=15,"10-15",HR_Analytics[[#This Row],[Years In Current Role]]&gt;15,"Above 15")</f>
        <v>2-5</v>
      </c>
      <c r="AP1265" s="3">
        <v>0</v>
      </c>
      <c r="AQ1265" s="14" t="str" cm="1">
        <f t="array" ref="AQ1265">_xlfn.IFS(HR_Analytics[[#This Row],[Years Since Last Promotion]]&lt;=2,"0-2",HR_Analytics[[#This Row],[Years Since Last Promotion]]&lt;=5,"2-5",HR_Analytics[[#This Row],[Years Since Last Promotion]]&lt;=10,"5-10",HR_Analytics[[#This Row],[Years Since Last Promotion]]&lt;=15,"10-15")</f>
        <v>0-2</v>
      </c>
      <c r="AR1265" s="14">
        <v>4</v>
      </c>
      <c r="AS1265" s="3" t="str" cm="1">
        <f t="array" ref="AS12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66" spans="1:45" x14ac:dyDescent="0.25">
      <c r="A1266" s="12">
        <v>55</v>
      </c>
      <c r="B1266" s="12" t="str" cm="1">
        <f t="array" ref="B1266">_xlfn.IFS(HR_Analytics[[#This Row],[Age]]&lt;=30,"Below 30",HR_Analytics[[#This Row],[Age]]&lt;=40,"30-40",HR_Analytics[[#This Row],[Age]]&lt;=60,"40-60")</f>
        <v>40-60</v>
      </c>
      <c r="C1266" s="9" t="s">
        <v>17</v>
      </c>
      <c r="D1266" s="9" t="s">
        <v>11</v>
      </c>
      <c r="E1266" s="9" t="s">
        <v>19</v>
      </c>
      <c r="F1266" s="3">
        <v>2</v>
      </c>
      <c r="G1266" s="3" t="str" cm="1">
        <f t="array" ref="G1266">_xlfn.IFS(HR_Analytics[[#This Row],[Distance From Home]]&lt;=5,"1-5",HR_Analytics[[#This Row],[Distance From Home]]&lt;=10,"5-10",HR_Analytics[[#This Row],[Distance From Home]]&lt;=15,"10-15",HR_Analytics[[#This Row],[Distance From Home]]&lt;=20,"15-20",HR_Analytics[[#This Row],[Distance From Home]]&gt;20,"Above 20")</f>
        <v>1-5</v>
      </c>
      <c r="H1266" s="3">
        <v>3</v>
      </c>
      <c r="I1266" s="9" t="str">
        <f>VLOOKUP(H1266,Mapping!$J$2:$K$6,2,0)</f>
        <v>Bachelors</v>
      </c>
      <c r="J1266" s="9" t="s">
        <v>25</v>
      </c>
      <c r="K1266" s="3">
        <v>1770</v>
      </c>
      <c r="L1266" s="3">
        <v>3</v>
      </c>
      <c r="M1266" s="9" t="str">
        <f>VLOOKUP(L1266,Mapping!$A$2:$B$5,2,0)</f>
        <v>Neutral</v>
      </c>
      <c r="N1266" s="9" t="s">
        <v>20</v>
      </c>
      <c r="O1266" s="3">
        <v>2</v>
      </c>
      <c r="P1266" s="9" t="str">
        <f>VLOOKUP(O1266,Mapping!$A$9:$B$12,2,0)</f>
        <v>Medium</v>
      </c>
      <c r="Q1266" s="3">
        <v>5</v>
      </c>
      <c r="R1266" s="9" t="str">
        <f>VLOOKUP(Q1266,Mapping!$A$16:$B$20,2,0)</f>
        <v>Executive</v>
      </c>
      <c r="S1266" s="9" t="s">
        <v>32</v>
      </c>
      <c r="T1266" s="3">
        <v>1</v>
      </c>
      <c r="U1266" s="9" t="str">
        <f>VLOOKUP(T1266,Mapping!$E$9:$F$12,2,0)</f>
        <v>Very Dissatisfied</v>
      </c>
      <c r="V1266" s="9" t="s">
        <v>22</v>
      </c>
      <c r="W1266" s="5">
        <v>19038</v>
      </c>
      <c r="X1266" s="3">
        <v>8</v>
      </c>
      <c r="Y1266" s="9" t="s">
        <v>17</v>
      </c>
      <c r="Z1266" s="4">
        <v>12</v>
      </c>
      <c r="AA1266" s="24">
        <f>HR_Analytics[[#This Row],[Salary Hike]]/100</f>
        <v>0.12</v>
      </c>
      <c r="AB1266" s="3">
        <v>3</v>
      </c>
      <c r="AC1266" s="9" t="str">
        <f>VLOOKUP(AB1266,Mapping!$E$2:$F$3,2,0)</f>
        <v>Excellent</v>
      </c>
      <c r="AD1266" s="3">
        <v>2</v>
      </c>
      <c r="AE1266" s="9" t="str">
        <f>VLOOKUP(AD1266,Mapping!$E$16:$F$19,2,0)</f>
        <v>Dissatisfied</v>
      </c>
      <c r="AF1266" s="3">
        <v>3</v>
      </c>
      <c r="AG1266" s="3">
        <v>34</v>
      </c>
      <c r="AH1266" s="3" t="str" cm="1">
        <f t="array" ref="AH1266">_xlfn.IFS(HR_Analytics[[#This Row],[Total Working Years]]&lt;=2,"0-2",HR_Analytics[[#This Row],[Total Working Years]]&lt;=5,"2-5",HR_Analytics[[#This Row],[Total Working Years]]&lt;=10,"5-10",HR_Analytics[[#This Row],[Total Working Years]]&lt;=20,"10-20",HR_Analytics[[#This Row],[Total Working Years]]&lt;=40,"20-40")</f>
        <v>20-40</v>
      </c>
      <c r="AI1266" s="3">
        <v>2</v>
      </c>
      <c r="AJ1266" s="3">
        <v>3</v>
      </c>
      <c r="AK1266" s="9" t="str">
        <f>VLOOKUP(AJ1266,Mapping!$J$10:$K$13,2,0)</f>
        <v>Better</v>
      </c>
      <c r="AL1266" s="3">
        <v>1</v>
      </c>
      <c r="AM1266" s="3" t="str" cm="1">
        <f t="array" ref="AM1266">_xlfn.IFS(HR_Analytics[[#This Row],[Years At Company]]&lt;=2,"0-2",HR_Analytics[[#This Row],[Years At Company]]&lt;=5,"2-5",HR_Analytics[[#This Row],[Years At Company]]&lt;=10,"5-10",HR_Analytics[[#This Row],[Years At Company]]&lt;=20,"10-20",HR_Analytics[[#This Row],[Years At Company]]&lt;=40,"20-40")</f>
        <v>0-2</v>
      </c>
      <c r="AN1266" s="3">
        <v>0</v>
      </c>
      <c r="AO1266" s="3" t="str" cm="1">
        <f t="array" ref="AO1266">_xlfn.IFS(HR_Analytics[[#This Row],[Years In Current Role]]&lt;=2,"0-2",HR_Analytics[[#This Row],[Years In Current Role]]&lt;=5,"2-5",HR_Analytics[[#This Row],[Years In Current Role]]&lt;=10,"5-10",HR_Analytics[[#This Row],[Years In Current Role]]&lt;=15,"10-15",HR_Analytics[[#This Row],[Years In Current Role]]&gt;15,"Above 15")</f>
        <v>0-2</v>
      </c>
      <c r="AP1266" s="3">
        <v>0</v>
      </c>
      <c r="AQ1266" s="14" t="str" cm="1">
        <f t="array" ref="AQ1266">_xlfn.IFS(HR_Analytics[[#This Row],[Years Since Last Promotion]]&lt;=2,"0-2",HR_Analytics[[#This Row],[Years Since Last Promotion]]&lt;=5,"2-5",HR_Analytics[[#This Row],[Years Since Last Promotion]]&lt;=10,"5-10",HR_Analytics[[#This Row],[Years Since Last Promotion]]&lt;=15,"10-15")</f>
        <v>0-2</v>
      </c>
      <c r="AR1266" s="14">
        <v>0</v>
      </c>
      <c r="AS1266" s="3" t="str" cm="1">
        <f t="array" ref="AS12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67" spans="1:45" x14ac:dyDescent="0.25">
      <c r="A1267" s="12">
        <v>33</v>
      </c>
      <c r="B1267" s="12" t="str" cm="1">
        <f t="array" ref="B1267">_xlfn.IFS(HR_Analytics[[#This Row],[Age]]&lt;=30,"Below 30",HR_Analytics[[#This Row],[Age]]&lt;=40,"30-40",HR_Analytics[[#This Row],[Age]]&lt;=60,"40-60")</f>
        <v>30-40</v>
      </c>
      <c r="C1267" s="9" t="s">
        <v>17</v>
      </c>
      <c r="D1267" s="9" t="s">
        <v>29</v>
      </c>
      <c r="E1267" s="9" t="s">
        <v>19</v>
      </c>
      <c r="F1267" s="3">
        <v>4</v>
      </c>
      <c r="G1267" s="3" t="str" cm="1">
        <f t="array" ref="G1267">_xlfn.IFS(HR_Analytics[[#This Row],[Distance From Home]]&lt;=5,"1-5",HR_Analytics[[#This Row],[Distance From Home]]&lt;=10,"5-10",HR_Analytics[[#This Row],[Distance From Home]]&lt;=15,"10-15",HR_Analytics[[#This Row],[Distance From Home]]&lt;=20,"15-20",HR_Analytics[[#This Row],[Distance From Home]]&gt;20,"Above 20")</f>
        <v>1-5</v>
      </c>
      <c r="H1267" s="3">
        <v>3</v>
      </c>
      <c r="I1267" s="9" t="str">
        <f>VLOOKUP(H1267,Mapping!$J$2:$K$6,2,0)</f>
        <v>Bachelors</v>
      </c>
      <c r="J1267" s="9" t="s">
        <v>34</v>
      </c>
      <c r="K1267" s="3">
        <v>1771</v>
      </c>
      <c r="L1267" s="3">
        <v>4</v>
      </c>
      <c r="M1267" s="9" t="str">
        <f>VLOOKUP(L1267,Mapping!$A$2:$B$5,2,0)</f>
        <v>Satisfied</v>
      </c>
      <c r="N1267" s="9" t="s">
        <v>20</v>
      </c>
      <c r="O1267" s="3">
        <v>3</v>
      </c>
      <c r="P1267" s="9" t="str">
        <f>VLOOKUP(O1267,Mapping!$A$9:$B$12,2,0)</f>
        <v>High</v>
      </c>
      <c r="Q1267" s="3">
        <v>2</v>
      </c>
      <c r="R1267" s="9" t="str">
        <f>VLOOKUP(Q1267,Mapping!$A$16:$B$20,2,0)</f>
        <v>Junior</v>
      </c>
      <c r="S1267" s="9" t="s">
        <v>21</v>
      </c>
      <c r="T1267" s="3">
        <v>2</v>
      </c>
      <c r="U1267" s="9" t="str">
        <f>VLOOKUP(T1267,Mapping!$E$9:$F$12,2,0)</f>
        <v>Dissatisfied</v>
      </c>
      <c r="V1267" s="9" t="s">
        <v>26</v>
      </c>
      <c r="W1267" s="5">
        <v>3055</v>
      </c>
      <c r="X1267" s="3">
        <v>5</v>
      </c>
      <c r="Y1267" s="9" t="s">
        <v>17</v>
      </c>
      <c r="Z1267" s="4">
        <v>15</v>
      </c>
      <c r="AA1267" s="24">
        <f>HR_Analytics[[#This Row],[Salary Hike]]/100</f>
        <v>0.15</v>
      </c>
      <c r="AB1267" s="3">
        <v>3</v>
      </c>
      <c r="AC1267" s="9" t="str">
        <f>VLOOKUP(AB1267,Mapping!$E$2:$F$3,2,0)</f>
        <v>Excellent</v>
      </c>
      <c r="AD1267" s="3">
        <v>4</v>
      </c>
      <c r="AE1267" s="9" t="str">
        <f>VLOOKUP(AD1267,Mapping!$E$16:$F$19,2,0)</f>
        <v>Satisfied</v>
      </c>
      <c r="AF1267" s="3">
        <v>2</v>
      </c>
      <c r="AG1267" s="3">
        <v>11</v>
      </c>
      <c r="AH1267" s="3" t="str" cm="1">
        <f t="array" ref="AH1267">_xlfn.IFS(HR_Analytics[[#This Row],[Total Working Years]]&lt;=2,"0-2",HR_Analytics[[#This Row],[Total Working Years]]&lt;=5,"2-5",HR_Analytics[[#This Row],[Total Working Years]]&lt;=10,"5-10",HR_Analytics[[#This Row],[Total Working Years]]&lt;=20,"10-20",HR_Analytics[[#This Row],[Total Working Years]]&lt;=40,"20-40")</f>
        <v>10-20</v>
      </c>
      <c r="AI1267" s="3">
        <v>2</v>
      </c>
      <c r="AJ1267" s="3">
        <v>2</v>
      </c>
      <c r="AK1267" s="9" t="str">
        <f>VLOOKUP(AJ1267,Mapping!$J$10:$K$13,2,0)</f>
        <v>Good</v>
      </c>
      <c r="AL1267" s="3">
        <v>9</v>
      </c>
      <c r="AM1267" s="3" t="str" cm="1">
        <f t="array" ref="AM1267">_xlfn.IFS(HR_Analytics[[#This Row],[Years At Company]]&lt;=2,"0-2",HR_Analytics[[#This Row],[Years At Company]]&lt;=5,"2-5",HR_Analytics[[#This Row],[Years At Company]]&lt;=10,"5-10",HR_Analytics[[#This Row],[Years At Company]]&lt;=20,"10-20",HR_Analytics[[#This Row],[Years At Company]]&lt;=40,"20-40")</f>
        <v>5-10</v>
      </c>
      <c r="AN1267" s="3">
        <v>8</v>
      </c>
      <c r="AO1267" s="3" t="str" cm="1">
        <f t="array" ref="AO1267">_xlfn.IFS(HR_Analytics[[#This Row],[Years In Current Role]]&lt;=2,"0-2",HR_Analytics[[#This Row],[Years In Current Role]]&lt;=5,"2-5",HR_Analytics[[#This Row],[Years In Current Role]]&lt;=10,"5-10",HR_Analytics[[#This Row],[Years In Current Role]]&lt;=15,"10-15",HR_Analytics[[#This Row],[Years In Current Role]]&gt;15,"Above 15")</f>
        <v>5-10</v>
      </c>
      <c r="AP1267" s="3">
        <v>1</v>
      </c>
      <c r="AQ1267" s="14" t="str" cm="1">
        <f t="array" ref="AQ1267">_xlfn.IFS(HR_Analytics[[#This Row],[Years Since Last Promotion]]&lt;=2,"0-2",HR_Analytics[[#This Row],[Years Since Last Promotion]]&lt;=5,"2-5",HR_Analytics[[#This Row],[Years Since Last Promotion]]&lt;=10,"5-10",HR_Analytics[[#This Row],[Years Since Last Promotion]]&lt;=15,"10-15")</f>
        <v>0-2</v>
      </c>
      <c r="AR1267" s="14">
        <v>7</v>
      </c>
      <c r="AS1267" s="3" t="str" cm="1">
        <f t="array" ref="AS12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68" spans="1:45" x14ac:dyDescent="0.25">
      <c r="A1268" s="12">
        <v>41</v>
      </c>
      <c r="B1268" s="12" t="str" cm="1">
        <f t="array" ref="B1268">_xlfn.IFS(HR_Analytics[[#This Row],[Age]]&lt;=30,"Below 30",HR_Analytics[[#This Row],[Age]]&lt;=40,"30-40",HR_Analytics[[#This Row],[Age]]&lt;=60,"40-60")</f>
        <v>40-60</v>
      </c>
      <c r="C1268" s="9" t="s">
        <v>17</v>
      </c>
      <c r="D1268" s="9" t="s">
        <v>11</v>
      </c>
      <c r="E1268" s="9" t="s">
        <v>19</v>
      </c>
      <c r="F1268" s="3">
        <v>9</v>
      </c>
      <c r="G1268" s="3" t="str" cm="1">
        <f t="array" ref="G1268">_xlfn.IFS(HR_Analytics[[#This Row],[Distance From Home]]&lt;=5,"1-5",HR_Analytics[[#This Row],[Distance From Home]]&lt;=10,"5-10",HR_Analytics[[#This Row],[Distance From Home]]&lt;=15,"10-15",HR_Analytics[[#This Row],[Distance From Home]]&lt;=20,"15-20",HR_Analytics[[#This Row],[Distance From Home]]&gt;20,"Above 20")</f>
        <v>5-10</v>
      </c>
      <c r="H1268" s="3">
        <v>4</v>
      </c>
      <c r="I1268" s="9" t="str">
        <f>VLOOKUP(H1268,Mapping!$J$2:$K$6,2,0)</f>
        <v>Masters</v>
      </c>
      <c r="J1268" s="9" t="s">
        <v>13</v>
      </c>
      <c r="K1268" s="3">
        <v>1772</v>
      </c>
      <c r="L1268" s="3">
        <v>3</v>
      </c>
      <c r="M1268" s="9" t="str">
        <f>VLOOKUP(L1268,Mapping!$A$2:$B$5,2,0)</f>
        <v>Neutral</v>
      </c>
      <c r="N1268" s="9" t="s">
        <v>20</v>
      </c>
      <c r="O1268" s="3">
        <v>3</v>
      </c>
      <c r="P1268" s="9" t="str">
        <f>VLOOKUP(O1268,Mapping!$A$9:$B$12,2,0)</f>
        <v>High</v>
      </c>
      <c r="Q1268" s="3">
        <v>1</v>
      </c>
      <c r="R1268" s="9" t="str">
        <f>VLOOKUP(Q1268,Mapping!$A$16:$B$20,2,0)</f>
        <v>Entry Level</v>
      </c>
      <c r="S1268" s="9" t="s">
        <v>24</v>
      </c>
      <c r="T1268" s="3">
        <v>1</v>
      </c>
      <c r="U1268" s="9" t="str">
        <f>VLOOKUP(T1268,Mapping!$E$9:$F$12,2,0)</f>
        <v>Very Dissatisfied</v>
      </c>
      <c r="V1268" s="9" t="s">
        <v>26</v>
      </c>
      <c r="W1268" s="5">
        <v>2289</v>
      </c>
      <c r="X1268" s="3">
        <v>1</v>
      </c>
      <c r="Y1268" s="9" t="s">
        <v>17</v>
      </c>
      <c r="Z1268" s="4">
        <v>20</v>
      </c>
      <c r="AA1268" s="24">
        <f>HR_Analytics[[#This Row],[Salary Hike]]/100</f>
        <v>0.2</v>
      </c>
      <c r="AB1268" s="3">
        <v>4</v>
      </c>
      <c r="AC1268" s="9" t="str">
        <f>VLOOKUP(AB1268,Mapping!$E$2:$F$3,2,0)</f>
        <v>Outstanding</v>
      </c>
      <c r="AD1268" s="3">
        <v>2</v>
      </c>
      <c r="AE1268" s="9" t="str">
        <f>VLOOKUP(AD1268,Mapping!$E$16:$F$19,2,0)</f>
        <v>Dissatisfied</v>
      </c>
      <c r="AF1268" s="3">
        <v>2</v>
      </c>
      <c r="AG1268" s="3">
        <v>5</v>
      </c>
      <c r="AH1268" s="3" t="str" cm="1">
        <f t="array" ref="AH1268">_xlfn.IFS(HR_Analytics[[#This Row],[Total Working Years]]&lt;=2,"0-2",HR_Analytics[[#This Row],[Total Working Years]]&lt;=5,"2-5",HR_Analytics[[#This Row],[Total Working Years]]&lt;=10,"5-10",HR_Analytics[[#This Row],[Total Working Years]]&lt;=20,"10-20",HR_Analytics[[#This Row],[Total Working Years]]&lt;=40,"20-40")</f>
        <v>2-5</v>
      </c>
      <c r="AI1268" s="3">
        <v>2</v>
      </c>
      <c r="AJ1268" s="3">
        <v>3</v>
      </c>
      <c r="AK1268" s="9" t="str">
        <f>VLOOKUP(AJ1268,Mapping!$J$10:$K$13,2,0)</f>
        <v>Better</v>
      </c>
      <c r="AL1268" s="3">
        <v>5</v>
      </c>
      <c r="AM1268" s="3" t="str" cm="1">
        <f t="array" ref="AM1268">_xlfn.IFS(HR_Analytics[[#This Row],[Years At Company]]&lt;=2,"0-2",HR_Analytics[[#This Row],[Years At Company]]&lt;=5,"2-5",HR_Analytics[[#This Row],[Years At Company]]&lt;=10,"5-10",HR_Analytics[[#This Row],[Years At Company]]&lt;=20,"10-20",HR_Analytics[[#This Row],[Years At Company]]&lt;=40,"20-40")</f>
        <v>2-5</v>
      </c>
      <c r="AN1268" s="3">
        <v>3</v>
      </c>
      <c r="AO1268" s="3" t="str" cm="1">
        <f t="array" ref="AO1268">_xlfn.IFS(HR_Analytics[[#This Row],[Years In Current Role]]&lt;=2,"0-2",HR_Analytics[[#This Row],[Years In Current Role]]&lt;=5,"2-5",HR_Analytics[[#This Row],[Years In Current Role]]&lt;=10,"5-10",HR_Analytics[[#This Row],[Years In Current Role]]&lt;=15,"10-15",HR_Analytics[[#This Row],[Years In Current Role]]&gt;15,"Above 15")</f>
        <v>2-5</v>
      </c>
      <c r="AP1268" s="3">
        <v>0</v>
      </c>
      <c r="AQ1268" s="14" t="str" cm="1">
        <f t="array" ref="AQ1268">_xlfn.IFS(HR_Analytics[[#This Row],[Years Since Last Promotion]]&lt;=2,"0-2",HR_Analytics[[#This Row],[Years Since Last Promotion]]&lt;=5,"2-5",HR_Analytics[[#This Row],[Years Since Last Promotion]]&lt;=10,"5-10",HR_Analytics[[#This Row],[Years Since Last Promotion]]&lt;=15,"10-15")</f>
        <v>0-2</v>
      </c>
      <c r="AR1268" s="14">
        <v>4</v>
      </c>
      <c r="AS1268" s="3" t="str" cm="1">
        <f t="array" ref="AS12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69" spans="1:45" x14ac:dyDescent="0.25">
      <c r="A1269" s="12">
        <v>34</v>
      </c>
      <c r="B1269" s="12" t="str" cm="1">
        <f t="array" ref="B1269">_xlfn.IFS(HR_Analytics[[#This Row],[Age]]&lt;=30,"Below 30",HR_Analytics[[#This Row],[Age]]&lt;=40,"30-40",HR_Analytics[[#This Row],[Age]]&lt;=60,"40-60")</f>
        <v>30-40</v>
      </c>
      <c r="C1269" s="9" t="s">
        <v>17</v>
      </c>
      <c r="D1269" s="9" t="s">
        <v>29</v>
      </c>
      <c r="E1269" s="9" t="s">
        <v>12</v>
      </c>
      <c r="F1269" s="3">
        <v>10</v>
      </c>
      <c r="G1269" s="3" t="str" cm="1">
        <f t="array" ref="G1269">_xlfn.IFS(HR_Analytics[[#This Row],[Distance From Home]]&lt;=5,"1-5",HR_Analytics[[#This Row],[Distance From Home]]&lt;=10,"5-10",HR_Analytics[[#This Row],[Distance From Home]]&lt;=15,"10-15",HR_Analytics[[#This Row],[Distance From Home]]&lt;=20,"15-20",HR_Analytics[[#This Row],[Distance From Home]]&gt;20,"Above 20")</f>
        <v>5-10</v>
      </c>
      <c r="H1269" s="3">
        <v>3</v>
      </c>
      <c r="I1269" s="9" t="str">
        <f>VLOOKUP(H1269,Mapping!$J$2:$K$6,2,0)</f>
        <v>Bachelors</v>
      </c>
      <c r="J1269" s="9" t="s">
        <v>13</v>
      </c>
      <c r="K1269" s="3">
        <v>1774</v>
      </c>
      <c r="L1269" s="3">
        <v>4</v>
      </c>
      <c r="M1269" s="9" t="str">
        <f>VLOOKUP(L1269,Mapping!$A$2:$B$5,2,0)</f>
        <v>Satisfied</v>
      </c>
      <c r="N1269" s="9" t="s">
        <v>20</v>
      </c>
      <c r="O1269" s="3">
        <v>3</v>
      </c>
      <c r="P1269" s="9" t="str">
        <f>VLOOKUP(O1269,Mapping!$A$9:$B$12,2,0)</f>
        <v>High</v>
      </c>
      <c r="Q1269" s="3">
        <v>2</v>
      </c>
      <c r="R1269" s="9" t="str">
        <f>VLOOKUP(Q1269,Mapping!$A$16:$B$20,2,0)</f>
        <v>Junior</v>
      </c>
      <c r="S1269" s="9" t="s">
        <v>15</v>
      </c>
      <c r="T1269" s="3">
        <v>3</v>
      </c>
      <c r="U1269" s="9" t="str">
        <f>VLOOKUP(T1269,Mapping!$E$9:$F$12,2,0)</f>
        <v>Neutral</v>
      </c>
      <c r="V1269" s="9" t="s">
        <v>26</v>
      </c>
      <c r="W1269" s="5">
        <v>4001</v>
      </c>
      <c r="X1269" s="3">
        <v>1</v>
      </c>
      <c r="Y1269" s="9" t="s">
        <v>10</v>
      </c>
      <c r="Z1269" s="4">
        <v>14</v>
      </c>
      <c r="AA1269" s="24">
        <f>HR_Analytics[[#This Row],[Salary Hike]]/100</f>
        <v>0.14000000000000001</v>
      </c>
      <c r="AB1269" s="3">
        <v>3</v>
      </c>
      <c r="AC1269" s="9" t="str">
        <f>VLOOKUP(AB1269,Mapping!$E$2:$F$3,2,0)</f>
        <v>Excellent</v>
      </c>
      <c r="AD1269" s="3">
        <v>3</v>
      </c>
      <c r="AE1269" s="9" t="str">
        <f>VLOOKUP(AD1269,Mapping!$E$16:$F$19,2,0)</f>
        <v>Neutral</v>
      </c>
      <c r="AF1269" s="3">
        <v>1</v>
      </c>
      <c r="AG1269" s="3">
        <v>15</v>
      </c>
      <c r="AH1269" s="3" t="str" cm="1">
        <f t="array" ref="AH1269">_xlfn.IFS(HR_Analytics[[#This Row],[Total Working Years]]&lt;=2,"0-2",HR_Analytics[[#This Row],[Total Working Years]]&lt;=5,"2-5",HR_Analytics[[#This Row],[Total Working Years]]&lt;=10,"5-10",HR_Analytics[[#This Row],[Total Working Years]]&lt;=20,"10-20",HR_Analytics[[#This Row],[Total Working Years]]&lt;=40,"20-40")</f>
        <v>10-20</v>
      </c>
      <c r="AI1269" s="3">
        <v>3</v>
      </c>
      <c r="AJ1269" s="3">
        <v>3</v>
      </c>
      <c r="AK1269" s="9" t="str">
        <f>VLOOKUP(AJ1269,Mapping!$J$10:$K$13,2,0)</f>
        <v>Better</v>
      </c>
      <c r="AL1269" s="3">
        <v>15</v>
      </c>
      <c r="AM1269" s="3" t="str" cm="1">
        <f t="array" ref="AM1269">_xlfn.IFS(HR_Analytics[[#This Row],[Years At Company]]&lt;=2,"0-2",HR_Analytics[[#This Row],[Years At Company]]&lt;=5,"2-5",HR_Analytics[[#This Row],[Years At Company]]&lt;=10,"5-10",HR_Analytics[[#This Row],[Years At Company]]&lt;=20,"10-20",HR_Analytics[[#This Row],[Years At Company]]&lt;=40,"20-40")</f>
        <v>10-20</v>
      </c>
      <c r="AN1269" s="3">
        <v>14</v>
      </c>
      <c r="AO1269" s="3" t="str" cm="1">
        <f t="array" ref="AO1269">_xlfn.IFS(HR_Analytics[[#This Row],[Years In Current Role]]&lt;=2,"0-2",HR_Analytics[[#This Row],[Years In Current Role]]&lt;=5,"2-5",HR_Analytics[[#This Row],[Years In Current Role]]&lt;=10,"5-10",HR_Analytics[[#This Row],[Years In Current Role]]&lt;=15,"10-15",HR_Analytics[[#This Row],[Years In Current Role]]&gt;15,"Above 15")</f>
        <v>10-15</v>
      </c>
      <c r="AP1269" s="3">
        <v>0</v>
      </c>
      <c r="AQ1269" s="14" t="str" cm="1">
        <f t="array" ref="AQ1269">_xlfn.IFS(HR_Analytics[[#This Row],[Years Since Last Promotion]]&lt;=2,"0-2",HR_Analytics[[#This Row],[Years Since Last Promotion]]&lt;=5,"2-5",HR_Analytics[[#This Row],[Years Since Last Promotion]]&lt;=10,"5-10",HR_Analytics[[#This Row],[Years Since Last Promotion]]&lt;=15,"10-15")</f>
        <v>0-2</v>
      </c>
      <c r="AR1269" s="14">
        <v>7</v>
      </c>
      <c r="AS1269" s="3" t="str" cm="1">
        <f t="array" ref="AS12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70" spans="1:45" x14ac:dyDescent="0.25">
      <c r="A1270" s="12">
        <v>53</v>
      </c>
      <c r="B1270" s="12" t="str" cm="1">
        <f t="array" ref="B1270">_xlfn.IFS(HR_Analytics[[#This Row],[Age]]&lt;=30,"Below 30",HR_Analytics[[#This Row],[Age]]&lt;=40,"30-40",HR_Analytics[[#This Row],[Age]]&lt;=60,"40-60")</f>
        <v>40-60</v>
      </c>
      <c r="C1270" s="9" t="s">
        <v>17</v>
      </c>
      <c r="D1270" s="9" t="s">
        <v>29</v>
      </c>
      <c r="E1270" s="9" t="s">
        <v>19</v>
      </c>
      <c r="F1270" s="3">
        <v>1</v>
      </c>
      <c r="G1270" s="3" t="str" cm="1">
        <f t="array" ref="G1270">_xlfn.IFS(HR_Analytics[[#This Row],[Distance From Home]]&lt;=5,"1-5",HR_Analytics[[#This Row],[Distance From Home]]&lt;=10,"5-10",HR_Analytics[[#This Row],[Distance From Home]]&lt;=15,"10-15",HR_Analytics[[#This Row],[Distance From Home]]&lt;=20,"15-20",HR_Analytics[[#This Row],[Distance From Home]]&gt;20,"Above 20")</f>
        <v>1-5</v>
      </c>
      <c r="H1270" s="3">
        <v>4</v>
      </c>
      <c r="I1270" s="9" t="str">
        <f>VLOOKUP(H1270,Mapping!$J$2:$K$6,2,0)</f>
        <v>Masters</v>
      </c>
      <c r="J1270" s="9" t="s">
        <v>25</v>
      </c>
      <c r="K1270" s="3">
        <v>1775</v>
      </c>
      <c r="L1270" s="3">
        <v>1</v>
      </c>
      <c r="M1270" s="9" t="str">
        <f>VLOOKUP(L1270,Mapping!$A$2:$B$5,2,0)</f>
        <v>Very Dissatisfied</v>
      </c>
      <c r="N1270" s="9" t="s">
        <v>14</v>
      </c>
      <c r="O1270" s="3">
        <v>2</v>
      </c>
      <c r="P1270" s="9" t="str">
        <f>VLOOKUP(O1270,Mapping!$A$9:$B$12,2,0)</f>
        <v>Medium</v>
      </c>
      <c r="Q1270" s="3">
        <v>4</v>
      </c>
      <c r="R1270" s="9" t="str">
        <f>VLOOKUP(Q1270,Mapping!$A$16:$B$20,2,0)</f>
        <v>Senior</v>
      </c>
      <c r="S1270" s="9" t="s">
        <v>27</v>
      </c>
      <c r="T1270" s="3">
        <v>3</v>
      </c>
      <c r="U1270" s="9" t="str">
        <f>VLOOKUP(T1270,Mapping!$E$9:$F$12,2,0)</f>
        <v>Neutral</v>
      </c>
      <c r="V1270" s="9" t="s">
        <v>22</v>
      </c>
      <c r="W1270" s="5">
        <v>12965</v>
      </c>
      <c r="X1270" s="3">
        <v>4</v>
      </c>
      <c r="Y1270" s="9" t="s">
        <v>10</v>
      </c>
      <c r="Z1270" s="4">
        <v>20</v>
      </c>
      <c r="AA1270" s="24">
        <f>HR_Analytics[[#This Row],[Salary Hike]]/100</f>
        <v>0.2</v>
      </c>
      <c r="AB1270" s="3">
        <v>4</v>
      </c>
      <c r="AC1270" s="9" t="str">
        <f>VLOOKUP(AB1270,Mapping!$E$2:$F$3,2,0)</f>
        <v>Outstanding</v>
      </c>
      <c r="AD1270" s="3">
        <v>4</v>
      </c>
      <c r="AE1270" s="9" t="str">
        <f>VLOOKUP(AD1270,Mapping!$E$16:$F$19,2,0)</f>
        <v>Satisfied</v>
      </c>
      <c r="AF1270" s="3">
        <v>3</v>
      </c>
      <c r="AG1270" s="3">
        <v>27</v>
      </c>
      <c r="AH1270" s="3" t="str" cm="1">
        <f t="array" ref="AH1270">_xlfn.IFS(HR_Analytics[[#This Row],[Total Working Years]]&lt;=2,"0-2",HR_Analytics[[#This Row],[Total Working Years]]&lt;=5,"2-5",HR_Analytics[[#This Row],[Total Working Years]]&lt;=10,"5-10",HR_Analytics[[#This Row],[Total Working Years]]&lt;=20,"10-20",HR_Analytics[[#This Row],[Total Working Years]]&lt;=40,"20-40")</f>
        <v>20-40</v>
      </c>
      <c r="AI1270" s="3">
        <v>2</v>
      </c>
      <c r="AJ1270" s="3">
        <v>2</v>
      </c>
      <c r="AK1270" s="9" t="str">
        <f>VLOOKUP(AJ1270,Mapping!$J$10:$K$13,2,0)</f>
        <v>Good</v>
      </c>
      <c r="AL1270" s="3">
        <v>3</v>
      </c>
      <c r="AM1270" s="3" t="str" cm="1">
        <f t="array" ref="AM1270">_xlfn.IFS(HR_Analytics[[#This Row],[Years At Company]]&lt;=2,"0-2",HR_Analytics[[#This Row],[Years At Company]]&lt;=5,"2-5",HR_Analytics[[#This Row],[Years At Company]]&lt;=10,"5-10",HR_Analytics[[#This Row],[Years At Company]]&lt;=20,"10-20",HR_Analytics[[#This Row],[Years At Company]]&lt;=40,"20-40")</f>
        <v>2-5</v>
      </c>
      <c r="AN1270" s="3">
        <v>2</v>
      </c>
      <c r="AO1270" s="3" t="str" cm="1">
        <f t="array" ref="AO1270">_xlfn.IFS(HR_Analytics[[#This Row],[Years In Current Role]]&lt;=2,"0-2",HR_Analytics[[#This Row],[Years In Current Role]]&lt;=5,"2-5",HR_Analytics[[#This Row],[Years In Current Role]]&lt;=10,"5-10",HR_Analytics[[#This Row],[Years In Current Role]]&lt;=15,"10-15",HR_Analytics[[#This Row],[Years In Current Role]]&gt;15,"Above 15")</f>
        <v>0-2</v>
      </c>
      <c r="AP1270" s="3">
        <v>0</v>
      </c>
      <c r="AQ1270" s="14" t="str" cm="1">
        <f t="array" ref="AQ1270">_xlfn.IFS(HR_Analytics[[#This Row],[Years Since Last Promotion]]&lt;=2,"0-2",HR_Analytics[[#This Row],[Years Since Last Promotion]]&lt;=5,"2-5",HR_Analytics[[#This Row],[Years Since Last Promotion]]&lt;=10,"5-10",HR_Analytics[[#This Row],[Years Since Last Promotion]]&lt;=15,"10-15")</f>
        <v>0-2</v>
      </c>
      <c r="AR1270" s="14">
        <v>2</v>
      </c>
      <c r="AS1270" s="3" t="str" cm="1">
        <f t="array" ref="AS12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71" spans="1:45" x14ac:dyDescent="0.25">
      <c r="A1271" s="12">
        <v>43</v>
      </c>
      <c r="B1271" s="12" t="str" cm="1">
        <f t="array" ref="B1271">_xlfn.IFS(HR_Analytics[[#This Row],[Age]]&lt;=30,"Below 30",HR_Analytics[[#This Row],[Age]]&lt;=40,"30-40",HR_Analytics[[#This Row],[Age]]&lt;=60,"40-60")</f>
        <v>40-60</v>
      </c>
      <c r="C1271" s="9" t="s">
        <v>17</v>
      </c>
      <c r="D1271" s="9" t="s">
        <v>11</v>
      </c>
      <c r="E1271" s="9" t="s">
        <v>35</v>
      </c>
      <c r="F1271" s="3">
        <v>2</v>
      </c>
      <c r="G1271" s="3" t="str" cm="1">
        <f t="array" ref="G1271">_xlfn.IFS(HR_Analytics[[#This Row],[Distance From Home]]&lt;=5,"1-5",HR_Analytics[[#This Row],[Distance From Home]]&lt;=10,"5-10",HR_Analytics[[#This Row],[Distance From Home]]&lt;=15,"10-15",HR_Analytics[[#This Row],[Distance From Home]]&lt;=20,"15-20",HR_Analytics[[#This Row],[Distance From Home]]&gt;20,"Above 20")</f>
        <v>1-5</v>
      </c>
      <c r="H1271" s="3">
        <v>3</v>
      </c>
      <c r="I1271" s="9" t="str">
        <f>VLOOKUP(H1271,Mapping!$J$2:$K$6,2,0)</f>
        <v>Bachelors</v>
      </c>
      <c r="J1271" s="9" t="s">
        <v>13</v>
      </c>
      <c r="K1271" s="3">
        <v>1778</v>
      </c>
      <c r="L1271" s="3">
        <v>2</v>
      </c>
      <c r="M1271" s="9" t="str">
        <f>VLOOKUP(L1271,Mapping!$A$2:$B$5,2,0)</f>
        <v>Dissatisfied</v>
      </c>
      <c r="N1271" s="9" t="s">
        <v>20</v>
      </c>
      <c r="O1271" s="3">
        <v>3</v>
      </c>
      <c r="P1271" s="9" t="str">
        <f>VLOOKUP(O1271,Mapping!$A$9:$B$12,2,0)</f>
        <v>High</v>
      </c>
      <c r="Q1271" s="3">
        <v>1</v>
      </c>
      <c r="R1271" s="9" t="str">
        <f>VLOOKUP(Q1271,Mapping!$A$16:$B$20,2,0)</f>
        <v>Entry Level</v>
      </c>
      <c r="S1271" s="9" t="s">
        <v>35</v>
      </c>
      <c r="T1271" s="3">
        <v>4</v>
      </c>
      <c r="U1271" s="9" t="str">
        <f>VLOOKUP(T1271,Mapping!$E$9:$F$12,2,0)</f>
        <v>Satisfied</v>
      </c>
      <c r="V1271" s="9" t="s">
        <v>16</v>
      </c>
      <c r="W1271" s="5">
        <v>3539</v>
      </c>
      <c r="X1271" s="3">
        <v>0</v>
      </c>
      <c r="Y1271" s="9" t="s">
        <v>17</v>
      </c>
      <c r="Z1271" s="4">
        <v>13</v>
      </c>
      <c r="AA1271" s="24">
        <f>HR_Analytics[[#This Row],[Salary Hike]]/100</f>
        <v>0.13</v>
      </c>
      <c r="AB1271" s="3">
        <v>3</v>
      </c>
      <c r="AC1271" s="9" t="str">
        <f>VLOOKUP(AB1271,Mapping!$E$2:$F$3,2,0)</f>
        <v>Excellent</v>
      </c>
      <c r="AD1271" s="3">
        <v>2</v>
      </c>
      <c r="AE1271" s="9" t="str">
        <f>VLOOKUP(AD1271,Mapping!$E$16:$F$19,2,0)</f>
        <v>Dissatisfied</v>
      </c>
      <c r="AF1271" s="3">
        <v>0</v>
      </c>
      <c r="AG1271" s="3">
        <v>10</v>
      </c>
      <c r="AH1271" s="3" t="str" cm="1">
        <f t="array" ref="AH1271">_xlfn.IFS(HR_Analytics[[#This Row],[Total Working Years]]&lt;=2,"0-2",HR_Analytics[[#This Row],[Total Working Years]]&lt;=5,"2-5",HR_Analytics[[#This Row],[Total Working Years]]&lt;=10,"5-10",HR_Analytics[[#This Row],[Total Working Years]]&lt;=20,"10-20",HR_Analytics[[#This Row],[Total Working Years]]&lt;=40,"20-40")</f>
        <v>5-10</v>
      </c>
      <c r="AI1271" s="3">
        <v>5</v>
      </c>
      <c r="AJ1271" s="3">
        <v>3</v>
      </c>
      <c r="AK1271" s="9" t="str">
        <f>VLOOKUP(AJ1271,Mapping!$J$10:$K$13,2,0)</f>
        <v>Better</v>
      </c>
      <c r="AL1271" s="3">
        <v>9</v>
      </c>
      <c r="AM1271" s="3" t="str" cm="1">
        <f t="array" ref="AM1271">_xlfn.IFS(HR_Analytics[[#This Row],[Years At Company]]&lt;=2,"0-2",HR_Analytics[[#This Row],[Years At Company]]&lt;=5,"2-5",HR_Analytics[[#This Row],[Years At Company]]&lt;=10,"5-10",HR_Analytics[[#This Row],[Years At Company]]&lt;=20,"10-20",HR_Analytics[[#This Row],[Years At Company]]&lt;=40,"20-40")</f>
        <v>5-10</v>
      </c>
      <c r="AN1271" s="3">
        <v>7</v>
      </c>
      <c r="AO1271" s="3" t="str" cm="1">
        <f t="array" ref="AO1271">_xlfn.IFS(HR_Analytics[[#This Row],[Years In Current Role]]&lt;=2,"0-2",HR_Analytics[[#This Row],[Years In Current Role]]&lt;=5,"2-5",HR_Analytics[[#This Row],[Years In Current Role]]&lt;=10,"5-10",HR_Analytics[[#This Row],[Years In Current Role]]&lt;=15,"10-15",HR_Analytics[[#This Row],[Years In Current Role]]&gt;15,"Above 15")</f>
        <v>5-10</v>
      </c>
      <c r="AP1271" s="3">
        <v>1</v>
      </c>
      <c r="AQ1271" s="14" t="str" cm="1">
        <f t="array" ref="AQ1271">_xlfn.IFS(HR_Analytics[[#This Row],[Years Since Last Promotion]]&lt;=2,"0-2",HR_Analytics[[#This Row],[Years Since Last Promotion]]&lt;=5,"2-5",HR_Analytics[[#This Row],[Years Since Last Promotion]]&lt;=10,"5-10",HR_Analytics[[#This Row],[Years Since Last Promotion]]&lt;=15,"10-15")</f>
        <v>0-2</v>
      </c>
      <c r="AR1271" s="14">
        <v>8</v>
      </c>
      <c r="AS1271" s="3" t="str" cm="1">
        <f t="array" ref="AS12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72" spans="1:45" x14ac:dyDescent="0.25">
      <c r="A1272" s="12">
        <v>34</v>
      </c>
      <c r="B1272" s="12" t="str" cm="1">
        <f t="array" ref="B1272">_xlfn.IFS(HR_Analytics[[#This Row],[Age]]&lt;=30,"Below 30",HR_Analytics[[#This Row],[Age]]&lt;=40,"30-40",HR_Analytics[[#This Row],[Age]]&lt;=60,"40-60")</f>
        <v>30-40</v>
      </c>
      <c r="C1272" s="9" t="s">
        <v>17</v>
      </c>
      <c r="D1272" s="9" t="s">
        <v>11</v>
      </c>
      <c r="E1272" s="9" t="s">
        <v>12</v>
      </c>
      <c r="F1272" s="3">
        <v>3</v>
      </c>
      <c r="G1272" s="3" t="str" cm="1">
        <f t="array" ref="G1272">_xlfn.IFS(HR_Analytics[[#This Row],[Distance From Home]]&lt;=5,"1-5",HR_Analytics[[#This Row],[Distance From Home]]&lt;=10,"5-10",HR_Analytics[[#This Row],[Distance From Home]]&lt;=15,"10-15",HR_Analytics[[#This Row],[Distance From Home]]&lt;=20,"15-20",HR_Analytics[[#This Row],[Distance From Home]]&gt;20,"Above 20")</f>
        <v>1-5</v>
      </c>
      <c r="H1272" s="3">
        <v>2</v>
      </c>
      <c r="I1272" s="9" t="str">
        <f>VLOOKUP(H1272,Mapping!$J$2:$K$6,2,0)</f>
        <v>College</v>
      </c>
      <c r="J1272" s="9" t="s">
        <v>13</v>
      </c>
      <c r="K1272" s="3">
        <v>1779</v>
      </c>
      <c r="L1272" s="3">
        <v>4</v>
      </c>
      <c r="M1272" s="9" t="str">
        <f>VLOOKUP(L1272,Mapping!$A$2:$B$5,2,0)</f>
        <v>Satisfied</v>
      </c>
      <c r="N1272" s="9" t="s">
        <v>14</v>
      </c>
      <c r="O1272" s="3">
        <v>1</v>
      </c>
      <c r="P1272" s="9" t="str">
        <f>VLOOKUP(O1272,Mapping!$A$9:$B$12,2,0)</f>
        <v>Low</v>
      </c>
      <c r="Q1272" s="3">
        <v>2</v>
      </c>
      <c r="R1272" s="9" t="str">
        <f>VLOOKUP(Q1272,Mapping!$A$16:$B$20,2,0)</f>
        <v>Junior</v>
      </c>
      <c r="S1272" s="9" t="s">
        <v>15</v>
      </c>
      <c r="T1272" s="3">
        <v>4</v>
      </c>
      <c r="U1272" s="9" t="str">
        <f>VLOOKUP(T1272,Mapping!$E$9:$F$12,2,0)</f>
        <v>Satisfied</v>
      </c>
      <c r="V1272" s="9" t="s">
        <v>16</v>
      </c>
      <c r="W1272" s="5">
        <v>6029</v>
      </c>
      <c r="X1272" s="3">
        <v>5</v>
      </c>
      <c r="Y1272" s="9" t="s">
        <v>17</v>
      </c>
      <c r="Z1272" s="4">
        <v>12</v>
      </c>
      <c r="AA1272" s="24">
        <f>HR_Analytics[[#This Row],[Salary Hike]]/100</f>
        <v>0.12</v>
      </c>
      <c r="AB1272" s="3">
        <v>3</v>
      </c>
      <c r="AC1272" s="9" t="str">
        <f>VLOOKUP(AB1272,Mapping!$E$2:$F$3,2,0)</f>
        <v>Excellent</v>
      </c>
      <c r="AD1272" s="3">
        <v>1</v>
      </c>
      <c r="AE1272" s="9" t="str">
        <f>VLOOKUP(AD1272,Mapping!$E$16:$F$19,2,0)</f>
        <v>Very Dissatisfied</v>
      </c>
      <c r="AF1272" s="3">
        <v>0</v>
      </c>
      <c r="AG1272" s="3">
        <v>6</v>
      </c>
      <c r="AH1272" s="3" t="str" cm="1">
        <f t="array" ref="AH1272">_xlfn.IFS(HR_Analytics[[#This Row],[Total Working Years]]&lt;=2,"0-2",HR_Analytics[[#This Row],[Total Working Years]]&lt;=5,"2-5",HR_Analytics[[#This Row],[Total Working Years]]&lt;=10,"5-10",HR_Analytics[[#This Row],[Total Working Years]]&lt;=20,"10-20",HR_Analytics[[#This Row],[Total Working Years]]&lt;=40,"20-40")</f>
        <v>5-10</v>
      </c>
      <c r="AI1272" s="3">
        <v>3</v>
      </c>
      <c r="AJ1272" s="3">
        <v>3</v>
      </c>
      <c r="AK1272" s="9" t="str">
        <f>VLOOKUP(AJ1272,Mapping!$J$10:$K$13,2,0)</f>
        <v>Better</v>
      </c>
      <c r="AL1272" s="3">
        <v>2</v>
      </c>
      <c r="AM1272" s="3" t="str" cm="1">
        <f t="array" ref="AM1272">_xlfn.IFS(HR_Analytics[[#This Row],[Years At Company]]&lt;=2,"0-2",HR_Analytics[[#This Row],[Years At Company]]&lt;=5,"2-5",HR_Analytics[[#This Row],[Years At Company]]&lt;=10,"5-10",HR_Analytics[[#This Row],[Years At Company]]&lt;=20,"10-20",HR_Analytics[[#This Row],[Years At Company]]&lt;=40,"20-40")</f>
        <v>0-2</v>
      </c>
      <c r="AN1272" s="3">
        <v>2</v>
      </c>
      <c r="AO1272" s="3" t="str" cm="1">
        <f t="array" ref="AO1272">_xlfn.IFS(HR_Analytics[[#This Row],[Years In Current Role]]&lt;=2,"0-2",HR_Analytics[[#This Row],[Years In Current Role]]&lt;=5,"2-5",HR_Analytics[[#This Row],[Years In Current Role]]&lt;=10,"5-10",HR_Analytics[[#This Row],[Years In Current Role]]&lt;=15,"10-15",HR_Analytics[[#This Row],[Years In Current Role]]&gt;15,"Above 15")</f>
        <v>0-2</v>
      </c>
      <c r="AP1272" s="3">
        <v>2</v>
      </c>
      <c r="AQ1272" s="14" t="str" cm="1">
        <f t="array" ref="AQ1272">_xlfn.IFS(HR_Analytics[[#This Row],[Years Since Last Promotion]]&lt;=2,"0-2",HR_Analytics[[#This Row],[Years Since Last Promotion]]&lt;=5,"2-5",HR_Analytics[[#This Row],[Years Since Last Promotion]]&lt;=10,"5-10",HR_Analytics[[#This Row],[Years Since Last Promotion]]&lt;=15,"10-15")</f>
        <v>0-2</v>
      </c>
      <c r="AR1272" s="14">
        <v>2</v>
      </c>
      <c r="AS1272" s="3" t="str" cm="1">
        <f t="array" ref="AS12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73" spans="1:45" x14ac:dyDescent="0.25">
      <c r="A1273" s="12">
        <v>21</v>
      </c>
      <c r="B1273" s="12" t="str" cm="1">
        <f t="array" ref="B1273">_xlfn.IFS(HR_Analytics[[#This Row],[Age]]&lt;=30,"Below 30",HR_Analytics[[#This Row],[Age]]&lt;=40,"30-40",HR_Analytics[[#This Row],[Age]]&lt;=60,"40-60")</f>
        <v>Below 30</v>
      </c>
      <c r="C1273" s="9" t="s">
        <v>10</v>
      </c>
      <c r="D1273" s="9" t="s">
        <v>11</v>
      </c>
      <c r="E1273" s="9" t="s">
        <v>12</v>
      </c>
      <c r="F1273" s="3">
        <v>7</v>
      </c>
      <c r="G1273" s="3" t="str" cm="1">
        <f t="array" ref="G1273">_xlfn.IFS(HR_Analytics[[#This Row],[Distance From Home]]&lt;=5,"1-5",HR_Analytics[[#This Row],[Distance From Home]]&lt;=10,"5-10",HR_Analytics[[#This Row],[Distance From Home]]&lt;=15,"10-15",HR_Analytics[[#This Row],[Distance From Home]]&lt;=20,"15-20",HR_Analytics[[#This Row],[Distance From Home]]&gt;20,"Above 20")</f>
        <v>5-10</v>
      </c>
      <c r="H1273" s="3">
        <v>1</v>
      </c>
      <c r="I1273" s="9" t="str">
        <f>VLOOKUP(H1273,Mapping!$J$2:$K$6,2,0)</f>
        <v>Below College</v>
      </c>
      <c r="J1273" s="9" t="s">
        <v>33</v>
      </c>
      <c r="K1273" s="3">
        <v>1780</v>
      </c>
      <c r="L1273" s="3">
        <v>2</v>
      </c>
      <c r="M1273" s="9" t="str">
        <f>VLOOKUP(L1273,Mapping!$A$2:$B$5,2,0)</f>
        <v>Dissatisfied</v>
      </c>
      <c r="N1273" s="9" t="s">
        <v>20</v>
      </c>
      <c r="O1273" s="3">
        <v>3</v>
      </c>
      <c r="P1273" s="9" t="str">
        <f>VLOOKUP(O1273,Mapping!$A$9:$B$12,2,0)</f>
        <v>High</v>
      </c>
      <c r="Q1273" s="3">
        <v>1</v>
      </c>
      <c r="R1273" s="9" t="str">
        <f>VLOOKUP(Q1273,Mapping!$A$16:$B$20,2,0)</f>
        <v>Entry Level</v>
      </c>
      <c r="S1273" s="9" t="s">
        <v>31</v>
      </c>
      <c r="T1273" s="3">
        <v>2</v>
      </c>
      <c r="U1273" s="9" t="str">
        <f>VLOOKUP(T1273,Mapping!$E$9:$F$12,2,0)</f>
        <v>Dissatisfied</v>
      </c>
      <c r="V1273" s="9" t="s">
        <v>16</v>
      </c>
      <c r="W1273" s="5">
        <v>2679</v>
      </c>
      <c r="X1273" s="3">
        <v>1</v>
      </c>
      <c r="Y1273" s="9" t="s">
        <v>17</v>
      </c>
      <c r="Z1273" s="4">
        <v>13</v>
      </c>
      <c r="AA1273" s="24">
        <f>HR_Analytics[[#This Row],[Salary Hike]]/100</f>
        <v>0.13</v>
      </c>
      <c r="AB1273" s="3">
        <v>3</v>
      </c>
      <c r="AC1273" s="9" t="str">
        <f>VLOOKUP(AB1273,Mapping!$E$2:$F$3,2,0)</f>
        <v>Excellent</v>
      </c>
      <c r="AD1273" s="3">
        <v>2</v>
      </c>
      <c r="AE1273" s="9" t="str">
        <f>VLOOKUP(AD1273,Mapping!$E$16:$F$19,2,0)</f>
        <v>Dissatisfied</v>
      </c>
      <c r="AF1273" s="3">
        <v>0</v>
      </c>
      <c r="AG1273" s="3">
        <v>1</v>
      </c>
      <c r="AH1273" s="3" t="str" cm="1">
        <f t="array" ref="AH1273">_xlfn.IFS(HR_Analytics[[#This Row],[Total Working Years]]&lt;=2,"0-2",HR_Analytics[[#This Row],[Total Working Years]]&lt;=5,"2-5",HR_Analytics[[#This Row],[Total Working Years]]&lt;=10,"5-10",HR_Analytics[[#This Row],[Total Working Years]]&lt;=20,"10-20",HR_Analytics[[#This Row],[Total Working Years]]&lt;=40,"20-40")</f>
        <v>0-2</v>
      </c>
      <c r="AI1273" s="3">
        <v>3</v>
      </c>
      <c r="AJ1273" s="3">
        <v>3</v>
      </c>
      <c r="AK1273" s="9" t="str">
        <f>VLOOKUP(AJ1273,Mapping!$J$10:$K$13,2,0)</f>
        <v>Better</v>
      </c>
      <c r="AL1273" s="3">
        <v>1</v>
      </c>
      <c r="AM1273" s="3" t="str" cm="1">
        <f t="array" ref="AM1273">_xlfn.IFS(HR_Analytics[[#This Row],[Years At Company]]&lt;=2,"0-2",HR_Analytics[[#This Row],[Years At Company]]&lt;=5,"2-5",HR_Analytics[[#This Row],[Years At Company]]&lt;=10,"5-10",HR_Analytics[[#This Row],[Years At Company]]&lt;=20,"10-20",HR_Analytics[[#This Row],[Years At Company]]&lt;=40,"20-40")</f>
        <v>0-2</v>
      </c>
      <c r="AN1273" s="3">
        <v>0</v>
      </c>
      <c r="AO1273" s="3" t="str" cm="1">
        <f t="array" ref="AO1273">_xlfn.IFS(HR_Analytics[[#This Row],[Years In Current Role]]&lt;=2,"0-2",HR_Analytics[[#This Row],[Years In Current Role]]&lt;=5,"2-5",HR_Analytics[[#This Row],[Years In Current Role]]&lt;=10,"5-10",HR_Analytics[[#This Row],[Years In Current Role]]&lt;=15,"10-15",HR_Analytics[[#This Row],[Years In Current Role]]&gt;15,"Above 15")</f>
        <v>0-2</v>
      </c>
      <c r="AP1273" s="3">
        <v>1</v>
      </c>
      <c r="AQ1273" s="14" t="str" cm="1">
        <f t="array" ref="AQ1273">_xlfn.IFS(HR_Analytics[[#This Row],[Years Since Last Promotion]]&lt;=2,"0-2",HR_Analytics[[#This Row],[Years Since Last Promotion]]&lt;=5,"2-5",HR_Analytics[[#This Row],[Years Since Last Promotion]]&lt;=10,"5-10",HR_Analytics[[#This Row],[Years Since Last Promotion]]&lt;=15,"10-15")</f>
        <v>0-2</v>
      </c>
      <c r="AR1273" s="14">
        <v>0</v>
      </c>
      <c r="AS1273" s="3" t="str" cm="1">
        <f t="array" ref="AS12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74" spans="1:45" x14ac:dyDescent="0.25">
      <c r="A1274" s="12">
        <v>38</v>
      </c>
      <c r="B1274" s="12" t="str" cm="1">
        <f t="array" ref="B1274">_xlfn.IFS(HR_Analytics[[#This Row],[Age]]&lt;=30,"Below 30",HR_Analytics[[#This Row],[Age]]&lt;=40,"30-40",HR_Analytics[[#This Row],[Age]]&lt;=60,"40-60")</f>
        <v>30-40</v>
      </c>
      <c r="C1274" s="9" t="s">
        <v>17</v>
      </c>
      <c r="D1274" s="9" t="s">
        <v>11</v>
      </c>
      <c r="E1274" s="9" t="s">
        <v>19</v>
      </c>
      <c r="F1274" s="3">
        <v>6</v>
      </c>
      <c r="G1274" s="3" t="str" cm="1">
        <f t="array" ref="G1274">_xlfn.IFS(HR_Analytics[[#This Row],[Distance From Home]]&lt;=5,"1-5",HR_Analytics[[#This Row],[Distance From Home]]&lt;=10,"5-10",HR_Analytics[[#This Row],[Distance From Home]]&lt;=15,"10-15",HR_Analytics[[#This Row],[Distance From Home]]&lt;=20,"15-20",HR_Analytics[[#This Row],[Distance From Home]]&gt;20,"Above 20")</f>
        <v>5-10</v>
      </c>
      <c r="H1274" s="3">
        <v>2</v>
      </c>
      <c r="I1274" s="9" t="str">
        <f>VLOOKUP(H1274,Mapping!$J$2:$K$6,2,0)</f>
        <v>College</v>
      </c>
      <c r="J1274" s="9" t="s">
        <v>23</v>
      </c>
      <c r="K1274" s="3">
        <v>1782</v>
      </c>
      <c r="L1274" s="3">
        <v>4</v>
      </c>
      <c r="M1274" s="9" t="str">
        <f>VLOOKUP(L1274,Mapping!$A$2:$B$5,2,0)</f>
        <v>Satisfied</v>
      </c>
      <c r="N1274" s="9" t="s">
        <v>14</v>
      </c>
      <c r="O1274" s="3">
        <v>2</v>
      </c>
      <c r="P1274" s="9" t="str">
        <f>VLOOKUP(O1274,Mapping!$A$9:$B$12,2,0)</f>
        <v>Medium</v>
      </c>
      <c r="Q1274" s="3">
        <v>1</v>
      </c>
      <c r="R1274" s="9" t="str">
        <f>VLOOKUP(Q1274,Mapping!$A$16:$B$20,2,0)</f>
        <v>Entry Level</v>
      </c>
      <c r="S1274" s="9" t="s">
        <v>24</v>
      </c>
      <c r="T1274" s="3">
        <v>3</v>
      </c>
      <c r="U1274" s="9" t="str">
        <f>VLOOKUP(T1274,Mapping!$E$9:$F$12,2,0)</f>
        <v>Neutral</v>
      </c>
      <c r="V1274" s="9" t="s">
        <v>22</v>
      </c>
      <c r="W1274" s="5">
        <v>3702</v>
      </c>
      <c r="X1274" s="3">
        <v>1</v>
      </c>
      <c r="Y1274" s="9" t="s">
        <v>17</v>
      </c>
      <c r="Z1274" s="4">
        <v>11</v>
      </c>
      <c r="AA1274" s="24">
        <f>HR_Analytics[[#This Row],[Salary Hike]]/100</f>
        <v>0.11</v>
      </c>
      <c r="AB1274" s="3">
        <v>3</v>
      </c>
      <c r="AC1274" s="9" t="str">
        <f>VLOOKUP(AB1274,Mapping!$E$2:$F$3,2,0)</f>
        <v>Excellent</v>
      </c>
      <c r="AD1274" s="3">
        <v>2</v>
      </c>
      <c r="AE1274" s="9" t="str">
        <f>VLOOKUP(AD1274,Mapping!$E$16:$F$19,2,0)</f>
        <v>Dissatisfied</v>
      </c>
      <c r="AF1274" s="3">
        <v>1</v>
      </c>
      <c r="AG1274" s="3">
        <v>5</v>
      </c>
      <c r="AH1274" s="3" t="str" cm="1">
        <f t="array" ref="AH1274">_xlfn.IFS(HR_Analytics[[#This Row],[Total Working Years]]&lt;=2,"0-2",HR_Analytics[[#This Row],[Total Working Years]]&lt;=5,"2-5",HR_Analytics[[#This Row],[Total Working Years]]&lt;=10,"5-10",HR_Analytics[[#This Row],[Total Working Years]]&lt;=20,"10-20",HR_Analytics[[#This Row],[Total Working Years]]&lt;=40,"20-40")</f>
        <v>2-5</v>
      </c>
      <c r="AI1274" s="3">
        <v>3</v>
      </c>
      <c r="AJ1274" s="3">
        <v>3</v>
      </c>
      <c r="AK1274" s="9" t="str">
        <f>VLOOKUP(AJ1274,Mapping!$J$10:$K$13,2,0)</f>
        <v>Better</v>
      </c>
      <c r="AL1274" s="3">
        <v>5</v>
      </c>
      <c r="AM1274" s="3" t="str" cm="1">
        <f t="array" ref="AM1274">_xlfn.IFS(HR_Analytics[[#This Row],[Years At Company]]&lt;=2,"0-2",HR_Analytics[[#This Row],[Years At Company]]&lt;=5,"2-5",HR_Analytics[[#This Row],[Years At Company]]&lt;=10,"5-10",HR_Analytics[[#This Row],[Years At Company]]&lt;=20,"10-20",HR_Analytics[[#This Row],[Years At Company]]&lt;=40,"20-40")</f>
        <v>2-5</v>
      </c>
      <c r="AN1274" s="3">
        <v>4</v>
      </c>
      <c r="AO1274" s="3" t="str" cm="1">
        <f t="array" ref="AO1274">_xlfn.IFS(HR_Analytics[[#This Row],[Years In Current Role]]&lt;=2,"0-2",HR_Analytics[[#This Row],[Years In Current Role]]&lt;=5,"2-5",HR_Analytics[[#This Row],[Years In Current Role]]&lt;=10,"5-10",HR_Analytics[[#This Row],[Years In Current Role]]&lt;=15,"10-15",HR_Analytics[[#This Row],[Years In Current Role]]&gt;15,"Above 15")</f>
        <v>2-5</v>
      </c>
      <c r="AP1274" s="3">
        <v>0</v>
      </c>
      <c r="AQ1274" s="14" t="str" cm="1">
        <f t="array" ref="AQ1274">_xlfn.IFS(HR_Analytics[[#This Row],[Years Since Last Promotion]]&lt;=2,"0-2",HR_Analytics[[#This Row],[Years Since Last Promotion]]&lt;=5,"2-5",HR_Analytics[[#This Row],[Years Since Last Promotion]]&lt;=10,"5-10",HR_Analytics[[#This Row],[Years Since Last Promotion]]&lt;=15,"10-15")</f>
        <v>0-2</v>
      </c>
      <c r="AR1274" s="14">
        <v>4</v>
      </c>
      <c r="AS1274" s="3" t="str" cm="1">
        <f t="array" ref="AS12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75" spans="1:45" x14ac:dyDescent="0.25">
      <c r="A1275" s="12">
        <v>22</v>
      </c>
      <c r="B1275" s="12" t="str" cm="1">
        <f t="array" ref="B1275">_xlfn.IFS(HR_Analytics[[#This Row],[Age]]&lt;=30,"Below 30",HR_Analytics[[#This Row],[Age]]&lt;=40,"30-40",HR_Analytics[[#This Row],[Age]]&lt;=60,"40-60")</f>
        <v>Below 30</v>
      </c>
      <c r="C1275" s="9" t="s">
        <v>10</v>
      </c>
      <c r="D1275" s="9" t="s">
        <v>11</v>
      </c>
      <c r="E1275" s="9" t="s">
        <v>19</v>
      </c>
      <c r="F1275" s="3">
        <v>8</v>
      </c>
      <c r="G1275" s="3" t="str" cm="1">
        <f t="array" ref="G1275">_xlfn.IFS(HR_Analytics[[#This Row],[Distance From Home]]&lt;=5,"1-5",HR_Analytics[[#This Row],[Distance From Home]]&lt;=10,"5-10",HR_Analytics[[#This Row],[Distance From Home]]&lt;=15,"10-15",HR_Analytics[[#This Row],[Distance From Home]]&lt;=20,"15-20",HR_Analytics[[#This Row],[Distance From Home]]&gt;20,"Above 20")</f>
        <v>5-10</v>
      </c>
      <c r="H1275" s="3">
        <v>1</v>
      </c>
      <c r="I1275" s="9" t="str">
        <f>VLOOKUP(H1275,Mapping!$J$2:$K$6,2,0)</f>
        <v>Below College</v>
      </c>
      <c r="J1275" s="9" t="s">
        <v>25</v>
      </c>
      <c r="K1275" s="3">
        <v>1783</v>
      </c>
      <c r="L1275" s="3">
        <v>3</v>
      </c>
      <c r="M1275" s="9" t="str">
        <f>VLOOKUP(L1275,Mapping!$A$2:$B$5,2,0)</f>
        <v>Neutral</v>
      </c>
      <c r="N1275" s="9" t="s">
        <v>14</v>
      </c>
      <c r="O1275" s="3">
        <v>3</v>
      </c>
      <c r="P1275" s="9" t="str">
        <f>VLOOKUP(O1275,Mapping!$A$9:$B$12,2,0)</f>
        <v>High</v>
      </c>
      <c r="Q1275" s="3">
        <v>1</v>
      </c>
      <c r="R1275" s="9" t="str">
        <f>VLOOKUP(Q1275,Mapping!$A$16:$B$20,2,0)</f>
        <v>Entry Level</v>
      </c>
      <c r="S1275" s="9" t="s">
        <v>24</v>
      </c>
      <c r="T1275" s="3">
        <v>1</v>
      </c>
      <c r="U1275" s="9" t="str">
        <f>VLOOKUP(T1275,Mapping!$E$9:$F$12,2,0)</f>
        <v>Very Dissatisfied</v>
      </c>
      <c r="V1275" s="9" t="s">
        <v>22</v>
      </c>
      <c r="W1275" s="5">
        <v>2398</v>
      </c>
      <c r="X1275" s="3">
        <v>1</v>
      </c>
      <c r="Y1275" s="9" t="s">
        <v>10</v>
      </c>
      <c r="Z1275" s="4">
        <v>17</v>
      </c>
      <c r="AA1275" s="24">
        <f>HR_Analytics[[#This Row],[Salary Hike]]/100</f>
        <v>0.17</v>
      </c>
      <c r="AB1275" s="3">
        <v>3</v>
      </c>
      <c r="AC1275" s="9" t="str">
        <f>VLOOKUP(AB1275,Mapping!$E$2:$F$3,2,0)</f>
        <v>Excellent</v>
      </c>
      <c r="AD1275" s="3">
        <v>3</v>
      </c>
      <c r="AE1275" s="9" t="str">
        <f>VLOOKUP(AD1275,Mapping!$E$16:$F$19,2,0)</f>
        <v>Neutral</v>
      </c>
      <c r="AF1275" s="3">
        <v>0</v>
      </c>
      <c r="AG1275" s="3">
        <v>1</v>
      </c>
      <c r="AH1275" s="3" t="str" cm="1">
        <f t="array" ref="AH1275">_xlfn.IFS(HR_Analytics[[#This Row],[Total Working Years]]&lt;=2,"0-2",HR_Analytics[[#This Row],[Total Working Years]]&lt;=5,"2-5",HR_Analytics[[#This Row],[Total Working Years]]&lt;=10,"5-10",HR_Analytics[[#This Row],[Total Working Years]]&lt;=20,"10-20",HR_Analytics[[#This Row],[Total Working Years]]&lt;=40,"20-40")</f>
        <v>0-2</v>
      </c>
      <c r="AI1275" s="3">
        <v>6</v>
      </c>
      <c r="AJ1275" s="3">
        <v>3</v>
      </c>
      <c r="AK1275" s="9" t="str">
        <f>VLOOKUP(AJ1275,Mapping!$J$10:$K$13,2,0)</f>
        <v>Better</v>
      </c>
      <c r="AL1275" s="3">
        <v>1</v>
      </c>
      <c r="AM1275" s="3" t="str" cm="1">
        <f t="array" ref="AM1275">_xlfn.IFS(HR_Analytics[[#This Row],[Years At Company]]&lt;=2,"0-2",HR_Analytics[[#This Row],[Years At Company]]&lt;=5,"2-5",HR_Analytics[[#This Row],[Years At Company]]&lt;=10,"5-10",HR_Analytics[[#This Row],[Years At Company]]&lt;=20,"10-20",HR_Analytics[[#This Row],[Years At Company]]&lt;=40,"20-40")</f>
        <v>0-2</v>
      </c>
      <c r="AN1275" s="3">
        <v>0</v>
      </c>
      <c r="AO1275" s="3" t="str" cm="1">
        <f t="array" ref="AO1275">_xlfn.IFS(HR_Analytics[[#This Row],[Years In Current Role]]&lt;=2,"0-2",HR_Analytics[[#This Row],[Years In Current Role]]&lt;=5,"2-5",HR_Analytics[[#This Row],[Years In Current Role]]&lt;=10,"5-10",HR_Analytics[[#This Row],[Years In Current Role]]&lt;=15,"10-15",HR_Analytics[[#This Row],[Years In Current Role]]&gt;15,"Above 15")</f>
        <v>0-2</v>
      </c>
      <c r="AP1275" s="3">
        <v>0</v>
      </c>
      <c r="AQ1275" s="14" t="str" cm="1">
        <f t="array" ref="AQ1275">_xlfn.IFS(HR_Analytics[[#This Row],[Years Since Last Promotion]]&lt;=2,"0-2",HR_Analytics[[#This Row],[Years Since Last Promotion]]&lt;=5,"2-5",HR_Analytics[[#This Row],[Years Since Last Promotion]]&lt;=10,"5-10",HR_Analytics[[#This Row],[Years Since Last Promotion]]&lt;=15,"10-15")</f>
        <v>0-2</v>
      </c>
      <c r="AR1275" s="14">
        <v>0</v>
      </c>
      <c r="AS1275" s="3" t="str" cm="1">
        <f t="array" ref="AS12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76" spans="1:45" x14ac:dyDescent="0.25">
      <c r="A1276" s="12">
        <v>31</v>
      </c>
      <c r="B1276" s="12" t="str" cm="1">
        <f t="array" ref="B1276">_xlfn.IFS(HR_Analytics[[#This Row],[Age]]&lt;=30,"Below 30",HR_Analytics[[#This Row],[Age]]&lt;=40,"30-40",HR_Analytics[[#This Row],[Age]]&lt;=60,"40-60")</f>
        <v>30-40</v>
      </c>
      <c r="C1276" s="9" t="s">
        <v>17</v>
      </c>
      <c r="D1276" s="9" t="s">
        <v>11</v>
      </c>
      <c r="E1276" s="9" t="s">
        <v>12</v>
      </c>
      <c r="F1276" s="3">
        <v>29</v>
      </c>
      <c r="G1276" s="3" t="str" cm="1">
        <f t="array" ref="G1276">_xlfn.IFS(HR_Analytics[[#This Row],[Distance From Home]]&lt;=5,"1-5",HR_Analytics[[#This Row],[Distance From Home]]&lt;=10,"5-10",HR_Analytics[[#This Row],[Distance From Home]]&lt;=15,"10-15",HR_Analytics[[#This Row],[Distance From Home]]&lt;=20,"15-20",HR_Analytics[[#This Row],[Distance From Home]]&gt;20,"Above 20")</f>
        <v>Above 20</v>
      </c>
      <c r="H1276" s="3">
        <v>4</v>
      </c>
      <c r="I1276" s="9" t="str">
        <f>VLOOKUP(H1276,Mapping!$J$2:$K$6,2,0)</f>
        <v>Masters</v>
      </c>
      <c r="J1276" s="9" t="s">
        <v>33</v>
      </c>
      <c r="K1276" s="3">
        <v>1784</v>
      </c>
      <c r="L1276" s="3">
        <v>1</v>
      </c>
      <c r="M1276" s="9" t="str">
        <f>VLOOKUP(L1276,Mapping!$A$2:$B$5,2,0)</f>
        <v>Very Dissatisfied</v>
      </c>
      <c r="N1276" s="9" t="s">
        <v>14</v>
      </c>
      <c r="O1276" s="3">
        <v>2</v>
      </c>
      <c r="P1276" s="9" t="str">
        <f>VLOOKUP(O1276,Mapping!$A$9:$B$12,2,0)</f>
        <v>Medium</v>
      </c>
      <c r="Q1276" s="3">
        <v>2</v>
      </c>
      <c r="R1276" s="9" t="str">
        <f>VLOOKUP(Q1276,Mapping!$A$16:$B$20,2,0)</f>
        <v>Junior</v>
      </c>
      <c r="S1276" s="9" t="s">
        <v>15</v>
      </c>
      <c r="T1276" s="3">
        <v>4</v>
      </c>
      <c r="U1276" s="9" t="str">
        <f>VLOOKUP(T1276,Mapping!$E$9:$F$12,2,0)</f>
        <v>Satisfied</v>
      </c>
      <c r="V1276" s="9" t="s">
        <v>22</v>
      </c>
      <c r="W1276" s="5">
        <v>5468</v>
      </c>
      <c r="X1276" s="3">
        <v>1</v>
      </c>
      <c r="Y1276" s="9" t="s">
        <v>17</v>
      </c>
      <c r="Z1276" s="4">
        <v>14</v>
      </c>
      <c r="AA1276" s="24">
        <f>HR_Analytics[[#This Row],[Salary Hike]]/100</f>
        <v>0.14000000000000001</v>
      </c>
      <c r="AB1276" s="3">
        <v>3</v>
      </c>
      <c r="AC1276" s="9" t="str">
        <f>VLOOKUP(AB1276,Mapping!$E$2:$F$3,2,0)</f>
        <v>Excellent</v>
      </c>
      <c r="AD1276" s="3">
        <v>1</v>
      </c>
      <c r="AE1276" s="9" t="str">
        <f>VLOOKUP(AD1276,Mapping!$E$16:$F$19,2,0)</f>
        <v>Very Dissatisfied</v>
      </c>
      <c r="AF1276" s="3">
        <v>2</v>
      </c>
      <c r="AG1276" s="3">
        <v>13</v>
      </c>
      <c r="AH1276" s="3" t="str" cm="1">
        <f t="array" ref="AH1276">_xlfn.IFS(HR_Analytics[[#This Row],[Total Working Years]]&lt;=2,"0-2",HR_Analytics[[#This Row],[Total Working Years]]&lt;=5,"2-5",HR_Analytics[[#This Row],[Total Working Years]]&lt;=10,"5-10",HR_Analytics[[#This Row],[Total Working Years]]&lt;=20,"10-20",HR_Analytics[[#This Row],[Total Working Years]]&lt;=40,"20-40")</f>
        <v>10-20</v>
      </c>
      <c r="AI1276" s="3">
        <v>3</v>
      </c>
      <c r="AJ1276" s="3">
        <v>3</v>
      </c>
      <c r="AK1276" s="9" t="str">
        <f>VLOOKUP(AJ1276,Mapping!$J$10:$K$13,2,0)</f>
        <v>Better</v>
      </c>
      <c r="AL1276" s="3">
        <v>12</v>
      </c>
      <c r="AM1276" s="3" t="str" cm="1">
        <f t="array" ref="AM1276">_xlfn.IFS(HR_Analytics[[#This Row],[Years At Company]]&lt;=2,"0-2",HR_Analytics[[#This Row],[Years At Company]]&lt;=5,"2-5",HR_Analytics[[#This Row],[Years At Company]]&lt;=10,"5-10",HR_Analytics[[#This Row],[Years At Company]]&lt;=20,"10-20",HR_Analytics[[#This Row],[Years At Company]]&lt;=40,"20-40")</f>
        <v>10-20</v>
      </c>
      <c r="AN1276" s="3">
        <v>7</v>
      </c>
      <c r="AO1276" s="3" t="str" cm="1">
        <f t="array" ref="AO1276">_xlfn.IFS(HR_Analytics[[#This Row],[Years In Current Role]]&lt;=2,"0-2",HR_Analytics[[#This Row],[Years In Current Role]]&lt;=5,"2-5",HR_Analytics[[#This Row],[Years In Current Role]]&lt;=10,"5-10",HR_Analytics[[#This Row],[Years In Current Role]]&lt;=15,"10-15",HR_Analytics[[#This Row],[Years In Current Role]]&gt;15,"Above 15")</f>
        <v>5-10</v>
      </c>
      <c r="AP1276" s="3">
        <v>5</v>
      </c>
      <c r="AQ1276" s="14" t="str" cm="1">
        <f t="array" ref="AQ1276">_xlfn.IFS(HR_Analytics[[#This Row],[Years Since Last Promotion]]&lt;=2,"0-2",HR_Analytics[[#This Row],[Years Since Last Promotion]]&lt;=5,"2-5",HR_Analytics[[#This Row],[Years Since Last Promotion]]&lt;=10,"5-10",HR_Analytics[[#This Row],[Years Since Last Promotion]]&lt;=15,"10-15")</f>
        <v>2-5</v>
      </c>
      <c r="AR1276" s="14">
        <v>7</v>
      </c>
      <c r="AS1276" s="3" t="str" cm="1">
        <f t="array" ref="AS12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77" spans="1:45" x14ac:dyDescent="0.25">
      <c r="A1277" s="12">
        <v>51</v>
      </c>
      <c r="B1277" s="12" t="str" cm="1">
        <f t="array" ref="B1277">_xlfn.IFS(HR_Analytics[[#This Row],[Age]]&lt;=30,"Below 30",HR_Analytics[[#This Row],[Age]]&lt;=40,"30-40",HR_Analytics[[#This Row],[Age]]&lt;=60,"40-60")</f>
        <v>40-60</v>
      </c>
      <c r="C1277" s="9" t="s">
        <v>17</v>
      </c>
      <c r="D1277" s="9" t="s">
        <v>11</v>
      </c>
      <c r="E1277" s="9" t="s">
        <v>19</v>
      </c>
      <c r="F1277" s="3">
        <v>3</v>
      </c>
      <c r="G1277" s="3" t="str" cm="1">
        <f t="array" ref="G1277">_xlfn.IFS(HR_Analytics[[#This Row],[Distance From Home]]&lt;=5,"1-5",HR_Analytics[[#This Row],[Distance From Home]]&lt;=10,"5-10",HR_Analytics[[#This Row],[Distance From Home]]&lt;=15,"10-15",HR_Analytics[[#This Row],[Distance From Home]]&lt;=20,"15-20",HR_Analytics[[#This Row],[Distance From Home]]&gt;20,"Above 20")</f>
        <v>1-5</v>
      </c>
      <c r="H1277" s="3">
        <v>3</v>
      </c>
      <c r="I1277" s="9" t="str">
        <f>VLOOKUP(H1277,Mapping!$J$2:$K$6,2,0)</f>
        <v>Bachelors</v>
      </c>
      <c r="J1277" s="9" t="s">
        <v>34</v>
      </c>
      <c r="K1277" s="3">
        <v>1786</v>
      </c>
      <c r="L1277" s="3">
        <v>1</v>
      </c>
      <c r="M1277" s="9" t="str">
        <f>VLOOKUP(L1277,Mapping!$A$2:$B$5,2,0)</f>
        <v>Very Dissatisfied</v>
      </c>
      <c r="N1277" s="9" t="s">
        <v>14</v>
      </c>
      <c r="O1277" s="3">
        <v>3</v>
      </c>
      <c r="P1277" s="9" t="str">
        <f>VLOOKUP(O1277,Mapping!$A$9:$B$12,2,0)</f>
        <v>High</v>
      </c>
      <c r="Q1277" s="3">
        <v>3</v>
      </c>
      <c r="R1277" s="9" t="str">
        <f>VLOOKUP(Q1277,Mapping!$A$16:$B$20,2,0)</f>
        <v>Mid Level</v>
      </c>
      <c r="S1277" s="9" t="s">
        <v>30</v>
      </c>
      <c r="T1277" s="3">
        <v>3</v>
      </c>
      <c r="U1277" s="9" t="str">
        <f>VLOOKUP(T1277,Mapping!$E$9:$F$12,2,0)</f>
        <v>Neutral</v>
      </c>
      <c r="V1277" s="9" t="s">
        <v>22</v>
      </c>
      <c r="W1277" s="5">
        <v>13116</v>
      </c>
      <c r="X1277" s="3">
        <v>2</v>
      </c>
      <c r="Y1277" s="9" t="s">
        <v>17</v>
      </c>
      <c r="Z1277" s="4">
        <v>11</v>
      </c>
      <c r="AA1277" s="24">
        <f>HR_Analytics[[#This Row],[Salary Hike]]/100</f>
        <v>0.11</v>
      </c>
      <c r="AB1277" s="3">
        <v>3</v>
      </c>
      <c r="AC1277" s="9" t="str">
        <f>VLOOKUP(AB1277,Mapping!$E$2:$F$3,2,0)</f>
        <v>Excellent</v>
      </c>
      <c r="AD1277" s="3">
        <v>4</v>
      </c>
      <c r="AE1277" s="9" t="str">
        <f>VLOOKUP(AD1277,Mapping!$E$16:$F$19,2,0)</f>
        <v>Satisfied</v>
      </c>
      <c r="AF1277" s="3">
        <v>0</v>
      </c>
      <c r="AG1277" s="3">
        <v>15</v>
      </c>
      <c r="AH1277" s="3" t="str" cm="1">
        <f t="array" ref="AH1277">_xlfn.IFS(HR_Analytics[[#This Row],[Total Working Years]]&lt;=2,"0-2",HR_Analytics[[#This Row],[Total Working Years]]&lt;=5,"2-5",HR_Analytics[[#This Row],[Total Working Years]]&lt;=10,"5-10",HR_Analytics[[#This Row],[Total Working Years]]&lt;=20,"10-20",HR_Analytics[[#This Row],[Total Working Years]]&lt;=40,"20-40")</f>
        <v>10-20</v>
      </c>
      <c r="AI1277" s="3">
        <v>2</v>
      </c>
      <c r="AJ1277" s="3">
        <v>3</v>
      </c>
      <c r="AK1277" s="9" t="str">
        <f>VLOOKUP(AJ1277,Mapping!$J$10:$K$13,2,0)</f>
        <v>Better</v>
      </c>
      <c r="AL1277" s="3">
        <v>2</v>
      </c>
      <c r="AM1277" s="3" t="str" cm="1">
        <f t="array" ref="AM1277">_xlfn.IFS(HR_Analytics[[#This Row],[Years At Company]]&lt;=2,"0-2",HR_Analytics[[#This Row],[Years At Company]]&lt;=5,"2-5",HR_Analytics[[#This Row],[Years At Company]]&lt;=10,"5-10",HR_Analytics[[#This Row],[Years At Company]]&lt;=20,"10-20",HR_Analytics[[#This Row],[Years At Company]]&lt;=40,"20-40")</f>
        <v>0-2</v>
      </c>
      <c r="AN1277" s="3">
        <v>2</v>
      </c>
      <c r="AO1277" s="3" t="str" cm="1">
        <f t="array" ref="AO1277">_xlfn.IFS(HR_Analytics[[#This Row],[Years In Current Role]]&lt;=2,"0-2",HR_Analytics[[#This Row],[Years In Current Role]]&lt;=5,"2-5",HR_Analytics[[#This Row],[Years In Current Role]]&lt;=10,"5-10",HR_Analytics[[#This Row],[Years In Current Role]]&lt;=15,"10-15",HR_Analytics[[#This Row],[Years In Current Role]]&gt;15,"Above 15")</f>
        <v>0-2</v>
      </c>
      <c r="AP1277" s="3">
        <v>2</v>
      </c>
      <c r="AQ1277" s="14" t="str" cm="1">
        <f t="array" ref="AQ1277">_xlfn.IFS(HR_Analytics[[#This Row],[Years Since Last Promotion]]&lt;=2,"0-2",HR_Analytics[[#This Row],[Years Since Last Promotion]]&lt;=5,"2-5",HR_Analytics[[#This Row],[Years Since Last Promotion]]&lt;=10,"5-10",HR_Analytics[[#This Row],[Years Since Last Promotion]]&lt;=15,"10-15")</f>
        <v>0-2</v>
      </c>
      <c r="AR1277" s="14">
        <v>2</v>
      </c>
      <c r="AS1277" s="3" t="str" cm="1">
        <f t="array" ref="AS12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78" spans="1:45" x14ac:dyDescent="0.25">
      <c r="A1278" s="12">
        <v>37</v>
      </c>
      <c r="B1278" s="12" t="str" cm="1">
        <f t="array" ref="B1278">_xlfn.IFS(HR_Analytics[[#This Row],[Age]]&lt;=30,"Below 30",HR_Analytics[[#This Row],[Age]]&lt;=40,"30-40",HR_Analytics[[#This Row],[Age]]&lt;=60,"40-60")</f>
        <v>30-40</v>
      </c>
      <c r="C1278" s="9" t="s">
        <v>17</v>
      </c>
      <c r="D1278" s="9" t="s">
        <v>11</v>
      </c>
      <c r="E1278" s="9" t="s">
        <v>12</v>
      </c>
      <c r="F1278" s="3">
        <v>9</v>
      </c>
      <c r="G1278" s="3" t="str" cm="1">
        <f t="array" ref="G1278">_xlfn.IFS(HR_Analytics[[#This Row],[Distance From Home]]&lt;=5,"1-5",HR_Analytics[[#This Row],[Distance From Home]]&lt;=10,"5-10",HR_Analytics[[#This Row],[Distance From Home]]&lt;=15,"10-15",HR_Analytics[[#This Row],[Distance From Home]]&lt;=20,"15-20",HR_Analytics[[#This Row],[Distance From Home]]&gt;20,"Above 20")</f>
        <v>5-10</v>
      </c>
      <c r="H1278" s="3">
        <v>2</v>
      </c>
      <c r="I1278" s="9" t="str">
        <f>VLOOKUP(H1278,Mapping!$J$2:$K$6,2,0)</f>
        <v>College</v>
      </c>
      <c r="J1278" s="9" t="s">
        <v>33</v>
      </c>
      <c r="K1278" s="3">
        <v>1787</v>
      </c>
      <c r="L1278" s="3">
        <v>2</v>
      </c>
      <c r="M1278" s="9" t="str">
        <f>VLOOKUP(L1278,Mapping!$A$2:$B$5,2,0)</f>
        <v>Dissatisfied</v>
      </c>
      <c r="N1278" s="9" t="s">
        <v>20</v>
      </c>
      <c r="O1278" s="3">
        <v>2</v>
      </c>
      <c r="P1278" s="9" t="str">
        <f>VLOOKUP(O1278,Mapping!$A$9:$B$12,2,0)</f>
        <v>Medium</v>
      </c>
      <c r="Q1278" s="3">
        <v>2</v>
      </c>
      <c r="R1278" s="9" t="str">
        <f>VLOOKUP(Q1278,Mapping!$A$16:$B$20,2,0)</f>
        <v>Junior</v>
      </c>
      <c r="S1278" s="9" t="s">
        <v>15</v>
      </c>
      <c r="T1278" s="3">
        <v>2</v>
      </c>
      <c r="U1278" s="9" t="str">
        <f>VLOOKUP(T1278,Mapping!$E$9:$F$12,2,0)</f>
        <v>Dissatisfied</v>
      </c>
      <c r="V1278" s="9" t="s">
        <v>22</v>
      </c>
      <c r="W1278" s="5">
        <v>4189</v>
      </c>
      <c r="X1278" s="3">
        <v>1</v>
      </c>
      <c r="Y1278" s="9" t="s">
        <v>17</v>
      </c>
      <c r="Z1278" s="4">
        <v>14</v>
      </c>
      <c r="AA1278" s="24">
        <f>HR_Analytics[[#This Row],[Salary Hike]]/100</f>
        <v>0.14000000000000001</v>
      </c>
      <c r="AB1278" s="3">
        <v>3</v>
      </c>
      <c r="AC1278" s="9" t="str">
        <f>VLOOKUP(AB1278,Mapping!$E$2:$F$3,2,0)</f>
        <v>Excellent</v>
      </c>
      <c r="AD1278" s="3">
        <v>1</v>
      </c>
      <c r="AE1278" s="9" t="str">
        <f>VLOOKUP(AD1278,Mapping!$E$16:$F$19,2,0)</f>
        <v>Very Dissatisfied</v>
      </c>
      <c r="AF1278" s="3">
        <v>2</v>
      </c>
      <c r="AG1278" s="3">
        <v>5</v>
      </c>
      <c r="AH1278" s="3" t="str" cm="1">
        <f t="array" ref="AH1278">_xlfn.IFS(HR_Analytics[[#This Row],[Total Working Years]]&lt;=2,"0-2",HR_Analytics[[#This Row],[Total Working Years]]&lt;=5,"2-5",HR_Analytics[[#This Row],[Total Working Years]]&lt;=10,"5-10",HR_Analytics[[#This Row],[Total Working Years]]&lt;=20,"10-20",HR_Analytics[[#This Row],[Total Working Years]]&lt;=40,"20-40")</f>
        <v>2-5</v>
      </c>
      <c r="AI1278" s="3">
        <v>2</v>
      </c>
      <c r="AJ1278" s="3">
        <v>3</v>
      </c>
      <c r="AK1278" s="9" t="str">
        <f>VLOOKUP(AJ1278,Mapping!$J$10:$K$13,2,0)</f>
        <v>Better</v>
      </c>
      <c r="AL1278" s="3">
        <v>5</v>
      </c>
      <c r="AM1278" s="3" t="str" cm="1">
        <f t="array" ref="AM1278">_xlfn.IFS(HR_Analytics[[#This Row],[Years At Company]]&lt;=2,"0-2",HR_Analytics[[#This Row],[Years At Company]]&lt;=5,"2-5",HR_Analytics[[#This Row],[Years At Company]]&lt;=10,"5-10",HR_Analytics[[#This Row],[Years At Company]]&lt;=20,"10-20",HR_Analytics[[#This Row],[Years At Company]]&lt;=40,"20-40")</f>
        <v>2-5</v>
      </c>
      <c r="AN1278" s="3">
        <v>2</v>
      </c>
      <c r="AO1278" s="3" t="str" cm="1">
        <f t="array" ref="AO1278">_xlfn.IFS(HR_Analytics[[#This Row],[Years In Current Role]]&lt;=2,"0-2",HR_Analytics[[#This Row],[Years In Current Role]]&lt;=5,"2-5",HR_Analytics[[#This Row],[Years In Current Role]]&lt;=10,"5-10",HR_Analytics[[#This Row],[Years In Current Role]]&lt;=15,"10-15",HR_Analytics[[#This Row],[Years In Current Role]]&gt;15,"Above 15")</f>
        <v>0-2</v>
      </c>
      <c r="AP1278" s="3">
        <v>0</v>
      </c>
      <c r="AQ1278" s="14" t="str" cm="1">
        <f t="array" ref="AQ1278">_xlfn.IFS(HR_Analytics[[#This Row],[Years Since Last Promotion]]&lt;=2,"0-2",HR_Analytics[[#This Row],[Years Since Last Promotion]]&lt;=5,"2-5",HR_Analytics[[#This Row],[Years Since Last Promotion]]&lt;=10,"5-10",HR_Analytics[[#This Row],[Years Since Last Promotion]]&lt;=15,"10-15")</f>
        <v>0-2</v>
      </c>
      <c r="AR1278" s="14">
        <v>3</v>
      </c>
      <c r="AS1278" s="3" t="str" cm="1">
        <f t="array" ref="AS12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79" spans="1:45" x14ac:dyDescent="0.25">
      <c r="A1279" s="12">
        <v>46</v>
      </c>
      <c r="B1279" s="12" t="str" cm="1">
        <f t="array" ref="B1279">_xlfn.IFS(HR_Analytics[[#This Row],[Age]]&lt;=30,"Below 30",HR_Analytics[[#This Row],[Age]]&lt;=40,"30-40",HR_Analytics[[#This Row],[Age]]&lt;=60,"40-60")</f>
        <v>40-60</v>
      </c>
      <c r="C1279" s="9" t="s">
        <v>17</v>
      </c>
      <c r="D1279" s="9" t="s">
        <v>11</v>
      </c>
      <c r="E1279" s="9" t="s">
        <v>19</v>
      </c>
      <c r="F1279" s="3">
        <v>2</v>
      </c>
      <c r="G1279" s="3" t="str" cm="1">
        <f t="array" ref="G1279">_xlfn.IFS(HR_Analytics[[#This Row],[Distance From Home]]&lt;=5,"1-5",HR_Analytics[[#This Row],[Distance From Home]]&lt;=10,"5-10",HR_Analytics[[#This Row],[Distance From Home]]&lt;=15,"10-15",HR_Analytics[[#This Row],[Distance From Home]]&lt;=20,"15-20",HR_Analytics[[#This Row],[Distance From Home]]&gt;20,"Above 20")</f>
        <v>1-5</v>
      </c>
      <c r="H1279" s="3">
        <v>4</v>
      </c>
      <c r="I1279" s="9" t="str">
        <f>VLOOKUP(H1279,Mapping!$J$2:$K$6,2,0)</f>
        <v>Masters</v>
      </c>
      <c r="J1279" s="9" t="s">
        <v>25</v>
      </c>
      <c r="K1279" s="3">
        <v>1789</v>
      </c>
      <c r="L1279" s="3">
        <v>3</v>
      </c>
      <c r="M1279" s="9" t="str">
        <f>VLOOKUP(L1279,Mapping!$A$2:$B$5,2,0)</f>
        <v>Neutral</v>
      </c>
      <c r="N1279" s="9" t="s">
        <v>20</v>
      </c>
      <c r="O1279" s="3">
        <v>3</v>
      </c>
      <c r="P1279" s="9" t="str">
        <f>VLOOKUP(O1279,Mapping!$A$9:$B$12,2,0)</f>
        <v>High</v>
      </c>
      <c r="Q1279" s="3">
        <v>5</v>
      </c>
      <c r="R1279" s="9" t="str">
        <f>VLOOKUP(Q1279,Mapping!$A$16:$B$20,2,0)</f>
        <v>Executive</v>
      </c>
      <c r="S1279" s="9" t="s">
        <v>32</v>
      </c>
      <c r="T1279" s="3">
        <v>4</v>
      </c>
      <c r="U1279" s="9" t="str">
        <f>VLOOKUP(T1279,Mapping!$E$9:$F$12,2,0)</f>
        <v>Satisfied</v>
      </c>
      <c r="V1279" s="9" t="s">
        <v>26</v>
      </c>
      <c r="W1279" s="5">
        <v>19328</v>
      </c>
      <c r="X1279" s="3">
        <v>7</v>
      </c>
      <c r="Y1279" s="9" t="s">
        <v>10</v>
      </c>
      <c r="Z1279" s="4">
        <v>17</v>
      </c>
      <c r="AA1279" s="24">
        <f>HR_Analytics[[#This Row],[Salary Hike]]/100</f>
        <v>0.17</v>
      </c>
      <c r="AB1279" s="3">
        <v>3</v>
      </c>
      <c r="AC1279" s="9" t="str">
        <f>VLOOKUP(AB1279,Mapping!$E$2:$F$3,2,0)</f>
        <v>Excellent</v>
      </c>
      <c r="AD1279" s="3">
        <v>3</v>
      </c>
      <c r="AE1279" s="9" t="str">
        <f>VLOOKUP(AD1279,Mapping!$E$16:$F$19,2,0)</f>
        <v>Neutral</v>
      </c>
      <c r="AF1279" s="3">
        <v>1</v>
      </c>
      <c r="AG1279" s="3">
        <v>24</v>
      </c>
      <c r="AH1279" s="3" t="str" cm="1">
        <f t="array" ref="AH1279">_xlfn.IFS(HR_Analytics[[#This Row],[Total Working Years]]&lt;=2,"0-2",HR_Analytics[[#This Row],[Total Working Years]]&lt;=5,"2-5",HR_Analytics[[#This Row],[Total Working Years]]&lt;=10,"5-10",HR_Analytics[[#This Row],[Total Working Years]]&lt;=20,"10-20",HR_Analytics[[#This Row],[Total Working Years]]&lt;=40,"20-40")</f>
        <v>20-40</v>
      </c>
      <c r="AI1279" s="3">
        <v>3</v>
      </c>
      <c r="AJ1279" s="3">
        <v>3</v>
      </c>
      <c r="AK1279" s="9" t="str">
        <f>VLOOKUP(AJ1279,Mapping!$J$10:$K$13,2,0)</f>
        <v>Better</v>
      </c>
      <c r="AL1279" s="3">
        <v>2</v>
      </c>
      <c r="AM1279" s="3" t="str" cm="1">
        <f t="array" ref="AM1279">_xlfn.IFS(HR_Analytics[[#This Row],[Years At Company]]&lt;=2,"0-2",HR_Analytics[[#This Row],[Years At Company]]&lt;=5,"2-5",HR_Analytics[[#This Row],[Years At Company]]&lt;=10,"5-10",HR_Analytics[[#This Row],[Years At Company]]&lt;=20,"10-20",HR_Analytics[[#This Row],[Years At Company]]&lt;=40,"20-40")</f>
        <v>0-2</v>
      </c>
      <c r="AN1279" s="3">
        <v>1</v>
      </c>
      <c r="AO1279" s="3" t="str" cm="1">
        <f t="array" ref="AO1279">_xlfn.IFS(HR_Analytics[[#This Row],[Years In Current Role]]&lt;=2,"0-2",HR_Analytics[[#This Row],[Years In Current Role]]&lt;=5,"2-5",HR_Analytics[[#This Row],[Years In Current Role]]&lt;=10,"5-10",HR_Analytics[[#This Row],[Years In Current Role]]&lt;=15,"10-15",HR_Analytics[[#This Row],[Years In Current Role]]&gt;15,"Above 15")</f>
        <v>0-2</v>
      </c>
      <c r="AP1279" s="3">
        <v>2</v>
      </c>
      <c r="AQ1279" s="14" t="str" cm="1">
        <f t="array" ref="AQ1279">_xlfn.IFS(HR_Analytics[[#This Row],[Years Since Last Promotion]]&lt;=2,"0-2",HR_Analytics[[#This Row],[Years Since Last Promotion]]&lt;=5,"2-5",HR_Analytics[[#This Row],[Years Since Last Promotion]]&lt;=10,"5-10",HR_Analytics[[#This Row],[Years Since Last Promotion]]&lt;=15,"10-15")</f>
        <v>0-2</v>
      </c>
      <c r="AR1279" s="14">
        <v>2</v>
      </c>
      <c r="AS1279" s="3" t="str" cm="1">
        <f t="array" ref="AS12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80" spans="1:45" x14ac:dyDescent="0.25">
      <c r="A1280" s="12">
        <v>36</v>
      </c>
      <c r="B1280" s="12" t="str" cm="1">
        <f t="array" ref="B1280">_xlfn.IFS(HR_Analytics[[#This Row],[Age]]&lt;=30,"Below 30",HR_Analytics[[#This Row],[Age]]&lt;=40,"30-40",HR_Analytics[[#This Row],[Age]]&lt;=60,"40-60")</f>
        <v>30-40</v>
      </c>
      <c r="C1280" s="9" t="s">
        <v>17</v>
      </c>
      <c r="D1280" s="9" t="s">
        <v>11</v>
      </c>
      <c r="E1280" s="9" t="s">
        <v>19</v>
      </c>
      <c r="F1280" s="3">
        <v>10</v>
      </c>
      <c r="G1280" s="3" t="str" cm="1">
        <f t="array" ref="G1280">_xlfn.IFS(HR_Analytics[[#This Row],[Distance From Home]]&lt;=5,"1-5",HR_Analytics[[#This Row],[Distance From Home]]&lt;=10,"5-10",HR_Analytics[[#This Row],[Distance From Home]]&lt;=15,"10-15",HR_Analytics[[#This Row],[Distance From Home]]&lt;=20,"15-20",HR_Analytics[[#This Row],[Distance From Home]]&gt;20,"Above 20")</f>
        <v>5-10</v>
      </c>
      <c r="H1280" s="3">
        <v>3</v>
      </c>
      <c r="I1280" s="9" t="str">
        <f>VLOOKUP(H1280,Mapping!$J$2:$K$6,2,0)</f>
        <v>Bachelors</v>
      </c>
      <c r="J1280" s="9" t="s">
        <v>13</v>
      </c>
      <c r="K1280" s="3">
        <v>1790</v>
      </c>
      <c r="L1280" s="3">
        <v>4</v>
      </c>
      <c r="M1280" s="9" t="str">
        <f>VLOOKUP(L1280,Mapping!$A$2:$B$5,2,0)</f>
        <v>Satisfied</v>
      </c>
      <c r="N1280" s="9" t="s">
        <v>20</v>
      </c>
      <c r="O1280" s="3">
        <v>3</v>
      </c>
      <c r="P1280" s="9" t="str">
        <f>VLOOKUP(O1280,Mapping!$A$9:$B$12,2,0)</f>
        <v>High</v>
      </c>
      <c r="Q1280" s="3">
        <v>3</v>
      </c>
      <c r="R1280" s="9" t="str">
        <f>VLOOKUP(Q1280,Mapping!$A$16:$B$20,2,0)</f>
        <v>Mid Level</v>
      </c>
      <c r="S1280" s="9" t="s">
        <v>28</v>
      </c>
      <c r="T1280" s="3">
        <v>1</v>
      </c>
      <c r="U1280" s="9" t="str">
        <f>VLOOKUP(T1280,Mapping!$E$9:$F$12,2,0)</f>
        <v>Very Dissatisfied</v>
      </c>
      <c r="V1280" s="9" t="s">
        <v>22</v>
      </c>
      <c r="W1280" s="5">
        <v>8321</v>
      </c>
      <c r="X1280" s="3">
        <v>7</v>
      </c>
      <c r="Y1280" s="9" t="s">
        <v>10</v>
      </c>
      <c r="Z1280" s="4">
        <v>13</v>
      </c>
      <c r="AA1280" s="24">
        <f>HR_Analytics[[#This Row],[Salary Hike]]/100</f>
        <v>0.13</v>
      </c>
      <c r="AB1280" s="3">
        <v>3</v>
      </c>
      <c r="AC1280" s="9" t="str">
        <f>VLOOKUP(AB1280,Mapping!$E$2:$F$3,2,0)</f>
        <v>Excellent</v>
      </c>
      <c r="AD1280" s="3">
        <v>4</v>
      </c>
      <c r="AE1280" s="9" t="str">
        <f>VLOOKUP(AD1280,Mapping!$E$16:$F$19,2,0)</f>
        <v>Satisfied</v>
      </c>
      <c r="AF1280" s="3">
        <v>1</v>
      </c>
      <c r="AG1280" s="3">
        <v>15</v>
      </c>
      <c r="AH1280" s="3" t="str" cm="1">
        <f t="array" ref="AH1280">_xlfn.IFS(HR_Analytics[[#This Row],[Total Working Years]]&lt;=2,"0-2",HR_Analytics[[#This Row],[Total Working Years]]&lt;=5,"2-5",HR_Analytics[[#This Row],[Total Working Years]]&lt;=10,"5-10",HR_Analytics[[#This Row],[Total Working Years]]&lt;=20,"10-20",HR_Analytics[[#This Row],[Total Working Years]]&lt;=40,"20-40")</f>
        <v>10-20</v>
      </c>
      <c r="AI1280" s="3">
        <v>1</v>
      </c>
      <c r="AJ1280" s="3">
        <v>3</v>
      </c>
      <c r="AK1280" s="9" t="str">
        <f>VLOOKUP(AJ1280,Mapping!$J$10:$K$13,2,0)</f>
        <v>Better</v>
      </c>
      <c r="AL1280" s="3">
        <v>12</v>
      </c>
      <c r="AM1280" s="3" t="str" cm="1">
        <f t="array" ref="AM1280">_xlfn.IFS(HR_Analytics[[#This Row],[Years At Company]]&lt;=2,"0-2",HR_Analytics[[#This Row],[Years At Company]]&lt;=5,"2-5",HR_Analytics[[#This Row],[Years At Company]]&lt;=10,"5-10",HR_Analytics[[#This Row],[Years At Company]]&lt;=20,"10-20",HR_Analytics[[#This Row],[Years At Company]]&lt;=40,"20-40")</f>
        <v>10-20</v>
      </c>
      <c r="AN1280" s="3">
        <v>8</v>
      </c>
      <c r="AO1280" s="3" t="str" cm="1">
        <f t="array" ref="AO1280">_xlfn.IFS(HR_Analytics[[#This Row],[Years In Current Role]]&lt;=2,"0-2",HR_Analytics[[#This Row],[Years In Current Role]]&lt;=5,"2-5",HR_Analytics[[#This Row],[Years In Current Role]]&lt;=10,"5-10",HR_Analytics[[#This Row],[Years In Current Role]]&lt;=15,"10-15",HR_Analytics[[#This Row],[Years In Current Role]]&gt;15,"Above 15")</f>
        <v>5-10</v>
      </c>
      <c r="AP1280" s="3">
        <v>5</v>
      </c>
      <c r="AQ1280" s="14" t="str" cm="1">
        <f t="array" ref="AQ1280">_xlfn.IFS(HR_Analytics[[#This Row],[Years Since Last Promotion]]&lt;=2,"0-2",HR_Analytics[[#This Row],[Years Since Last Promotion]]&lt;=5,"2-5",HR_Analytics[[#This Row],[Years Since Last Promotion]]&lt;=10,"5-10",HR_Analytics[[#This Row],[Years Since Last Promotion]]&lt;=15,"10-15")</f>
        <v>2-5</v>
      </c>
      <c r="AR1280" s="14">
        <v>7</v>
      </c>
      <c r="AS1280" s="3" t="str" cm="1">
        <f t="array" ref="AS12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81" spans="1:45" x14ac:dyDescent="0.25">
      <c r="A1281" s="12">
        <v>44</v>
      </c>
      <c r="B1281" s="12" t="str" cm="1">
        <f t="array" ref="B1281">_xlfn.IFS(HR_Analytics[[#This Row],[Age]]&lt;=30,"Below 30",HR_Analytics[[#This Row],[Age]]&lt;=40,"30-40",HR_Analytics[[#This Row],[Age]]&lt;=60,"40-60")</f>
        <v>40-60</v>
      </c>
      <c r="C1281" s="9" t="s">
        <v>10</v>
      </c>
      <c r="D1281" s="9" t="s">
        <v>18</v>
      </c>
      <c r="E1281" s="9" t="s">
        <v>19</v>
      </c>
      <c r="F1281" s="3">
        <v>1</v>
      </c>
      <c r="G1281" s="3" t="str" cm="1">
        <f t="array" ref="G1281">_xlfn.IFS(HR_Analytics[[#This Row],[Distance From Home]]&lt;=5,"1-5",HR_Analytics[[#This Row],[Distance From Home]]&lt;=10,"5-10",HR_Analytics[[#This Row],[Distance From Home]]&lt;=15,"10-15",HR_Analytics[[#This Row],[Distance From Home]]&lt;=20,"15-20",HR_Analytics[[#This Row],[Distance From Home]]&gt;20,"Above 20")</f>
        <v>1-5</v>
      </c>
      <c r="H1281" s="3">
        <v>2</v>
      </c>
      <c r="I1281" s="9" t="str">
        <f>VLOOKUP(H1281,Mapping!$J$2:$K$6,2,0)</f>
        <v>College</v>
      </c>
      <c r="J1281" s="9" t="s">
        <v>25</v>
      </c>
      <c r="K1281" s="3">
        <v>1792</v>
      </c>
      <c r="L1281" s="3">
        <v>3</v>
      </c>
      <c r="M1281" s="9" t="str">
        <f>VLOOKUP(L1281,Mapping!$A$2:$B$5,2,0)</f>
        <v>Neutral</v>
      </c>
      <c r="N1281" s="9" t="s">
        <v>20</v>
      </c>
      <c r="O1281" s="3">
        <v>3</v>
      </c>
      <c r="P1281" s="9" t="str">
        <f>VLOOKUP(O1281,Mapping!$A$9:$B$12,2,0)</f>
        <v>High</v>
      </c>
      <c r="Q1281" s="3">
        <v>1</v>
      </c>
      <c r="R1281" s="9" t="str">
        <f>VLOOKUP(Q1281,Mapping!$A$16:$B$20,2,0)</f>
        <v>Entry Level</v>
      </c>
      <c r="S1281" s="9" t="s">
        <v>21</v>
      </c>
      <c r="T1281" s="3">
        <v>2</v>
      </c>
      <c r="U1281" s="9" t="str">
        <f>VLOOKUP(T1281,Mapping!$E$9:$F$12,2,0)</f>
        <v>Dissatisfied</v>
      </c>
      <c r="V1281" s="9" t="s">
        <v>26</v>
      </c>
      <c r="W1281" s="5">
        <v>2342</v>
      </c>
      <c r="X1281" s="3">
        <v>1</v>
      </c>
      <c r="Y1281" s="9" t="s">
        <v>10</v>
      </c>
      <c r="Z1281" s="4">
        <v>12</v>
      </c>
      <c r="AA1281" s="24">
        <f>HR_Analytics[[#This Row],[Salary Hike]]/100</f>
        <v>0.12</v>
      </c>
      <c r="AB1281" s="3">
        <v>3</v>
      </c>
      <c r="AC1281" s="9" t="str">
        <f>VLOOKUP(AB1281,Mapping!$E$2:$F$3,2,0)</f>
        <v>Excellent</v>
      </c>
      <c r="AD1281" s="3">
        <v>3</v>
      </c>
      <c r="AE1281" s="9" t="str">
        <f>VLOOKUP(AD1281,Mapping!$E$16:$F$19,2,0)</f>
        <v>Neutral</v>
      </c>
      <c r="AF1281" s="3">
        <v>3</v>
      </c>
      <c r="AG1281" s="3">
        <v>6</v>
      </c>
      <c r="AH1281" s="3" t="str" cm="1">
        <f t="array" ref="AH1281">_xlfn.IFS(HR_Analytics[[#This Row],[Total Working Years]]&lt;=2,"0-2",HR_Analytics[[#This Row],[Total Working Years]]&lt;=5,"2-5",HR_Analytics[[#This Row],[Total Working Years]]&lt;=10,"5-10",HR_Analytics[[#This Row],[Total Working Years]]&lt;=20,"10-20",HR_Analytics[[#This Row],[Total Working Years]]&lt;=40,"20-40")</f>
        <v>5-10</v>
      </c>
      <c r="AI1281" s="3">
        <v>2</v>
      </c>
      <c r="AJ1281" s="3">
        <v>2</v>
      </c>
      <c r="AK1281" s="9" t="str">
        <f>VLOOKUP(AJ1281,Mapping!$J$10:$K$13,2,0)</f>
        <v>Good</v>
      </c>
      <c r="AL1281" s="3">
        <v>5</v>
      </c>
      <c r="AM1281" s="3" t="str" cm="1">
        <f t="array" ref="AM1281">_xlfn.IFS(HR_Analytics[[#This Row],[Years At Company]]&lt;=2,"0-2",HR_Analytics[[#This Row],[Years At Company]]&lt;=5,"2-5",HR_Analytics[[#This Row],[Years At Company]]&lt;=10,"5-10",HR_Analytics[[#This Row],[Years At Company]]&lt;=20,"10-20",HR_Analytics[[#This Row],[Years At Company]]&lt;=40,"20-40")</f>
        <v>2-5</v>
      </c>
      <c r="AN1281" s="3">
        <v>3</v>
      </c>
      <c r="AO1281" s="3" t="str" cm="1">
        <f t="array" ref="AO1281">_xlfn.IFS(HR_Analytics[[#This Row],[Years In Current Role]]&lt;=2,"0-2",HR_Analytics[[#This Row],[Years In Current Role]]&lt;=5,"2-5",HR_Analytics[[#This Row],[Years In Current Role]]&lt;=10,"5-10",HR_Analytics[[#This Row],[Years In Current Role]]&lt;=15,"10-15",HR_Analytics[[#This Row],[Years In Current Role]]&gt;15,"Above 15")</f>
        <v>2-5</v>
      </c>
      <c r="AP1281" s="3">
        <v>2</v>
      </c>
      <c r="AQ1281" s="14" t="str" cm="1">
        <f t="array" ref="AQ1281">_xlfn.IFS(HR_Analytics[[#This Row],[Years Since Last Promotion]]&lt;=2,"0-2",HR_Analytics[[#This Row],[Years Since Last Promotion]]&lt;=5,"2-5",HR_Analytics[[#This Row],[Years Since Last Promotion]]&lt;=10,"5-10",HR_Analytics[[#This Row],[Years Since Last Promotion]]&lt;=15,"10-15")</f>
        <v>0-2</v>
      </c>
      <c r="AR1281" s="14">
        <v>3</v>
      </c>
      <c r="AS1281" s="3" t="str" cm="1">
        <f t="array" ref="AS12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82" spans="1:45" x14ac:dyDescent="0.25">
      <c r="A1282" s="12">
        <v>37</v>
      </c>
      <c r="B1282" s="12" t="str" cm="1">
        <f t="array" ref="B1282">_xlfn.IFS(HR_Analytics[[#This Row],[Age]]&lt;=30,"Below 30",HR_Analytics[[#This Row],[Age]]&lt;=40,"30-40",HR_Analytics[[#This Row],[Age]]&lt;=60,"40-60")</f>
        <v>30-40</v>
      </c>
      <c r="C1282" s="9" t="s">
        <v>17</v>
      </c>
      <c r="D1282" s="9" t="s">
        <v>11</v>
      </c>
      <c r="E1282" s="9" t="s">
        <v>35</v>
      </c>
      <c r="F1282" s="3">
        <v>8</v>
      </c>
      <c r="G1282" s="3" t="str" cm="1">
        <f t="array" ref="G1282">_xlfn.IFS(HR_Analytics[[#This Row],[Distance From Home]]&lt;=5,"1-5",HR_Analytics[[#This Row],[Distance From Home]]&lt;=10,"5-10",HR_Analytics[[#This Row],[Distance From Home]]&lt;=15,"10-15",HR_Analytics[[#This Row],[Distance From Home]]&lt;=20,"15-20",HR_Analytics[[#This Row],[Distance From Home]]&gt;20,"Above 20")</f>
        <v>5-10</v>
      </c>
      <c r="H1282" s="3">
        <v>2</v>
      </c>
      <c r="I1282" s="9" t="str">
        <f>VLOOKUP(H1282,Mapping!$J$2:$K$6,2,0)</f>
        <v>College</v>
      </c>
      <c r="J1282" s="9" t="s">
        <v>23</v>
      </c>
      <c r="K1282" s="3">
        <v>1794</v>
      </c>
      <c r="L1282" s="3">
        <v>3</v>
      </c>
      <c r="M1282" s="9" t="str">
        <f>VLOOKUP(L1282,Mapping!$A$2:$B$5,2,0)</f>
        <v>Neutral</v>
      </c>
      <c r="N1282" s="9" t="s">
        <v>20</v>
      </c>
      <c r="O1282" s="3">
        <v>3</v>
      </c>
      <c r="P1282" s="9" t="str">
        <f>VLOOKUP(O1282,Mapping!$A$9:$B$12,2,0)</f>
        <v>High</v>
      </c>
      <c r="Q1282" s="3">
        <v>2</v>
      </c>
      <c r="R1282" s="9" t="str">
        <f>VLOOKUP(Q1282,Mapping!$A$16:$B$20,2,0)</f>
        <v>Junior</v>
      </c>
      <c r="S1282" s="9" t="s">
        <v>35</v>
      </c>
      <c r="T1282" s="3">
        <v>2</v>
      </c>
      <c r="U1282" s="9" t="str">
        <f>VLOOKUP(T1282,Mapping!$E$9:$F$12,2,0)</f>
        <v>Dissatisfied</v>
      </c>
      <c r="V1282" s="9" t="s">
        <v>26</v>
      </c>
      <c r="W1282" s="5">
        <v>4071</v>
      </c>
      <c r="X1282" s="3">
        <v>2</v>
      </c>
      <c r="Y1282" s="9" t="s">
        <v>17</v>
      </c>
      <c r="Z1282" s="4">
        <v>13</v>
      </c>
      <c r="AA1282" s="24">
        <f>HR_Analytics[[#This Row],[Salary Hike]]/100</f>
        <v>0.13</v>
      </c>
      <c r="AB1282" s="3">
        <v>3</v>
      </c>
      <c r="AC1282" s="9" t="str">
        <f>VLOOKUP(AB1282,Mapping!$E$2:$F$3,2,0)</f>
        <v>Excellent</v>
      </c>
      <c r="AD1282" s="3">
        <v>3</v>
      </c>
      <c r="AE1282" s="9" t="str">
        <f>VLOOKUP(AD1282,Mapping!$E$16:$F$19,2,0)</f>
        <v>Neutral</v>
      </c>
      <c r="AF1282" s="3">
        <v>0</v>
      </c>
      <c r="AG1282" s="3">
        <v>19</v>
      </c>
      <c r="AH1282" s="3" t="str" cm="1">
        <f t="array" ref="AH1282">_xlfn.IFS(HR_Analytics[[#This Row],[Total Working Years]]&lt;=2,"0-2",HR_Analytics[[#This Row],[Total Working Years]]&lt;=5,"2-5",HR_Analytics[[#This Row],[Total Working Years]]&lt;=10,"5-10",HR_Analytics[[#This Row],[Total Working Years]]&lt;=20,"10-20",HR_Analytics[[#This Row],[Total Working Years]]&lt;=40,"20-40")</f>
        <v>10-20</v>
      </c>
      <c r="AI1282" s="3">
        <v>4</v>
      </c>
      <c r="AJ1282" s="3">
        <v>2</v>
      </c>
      <c r="AK1282" s="9" t="str">
        <f>VLOOKUP(AJ1282,Mapping!$J$10:$K$13,2,0)</f>
        <v>Good</v>
      </c>
      <c r="AL1282" s="3">
        <v>10</v>
      </c>
      <c r="AM1282" s="3" t="str" cm="1">
        <f t="array" ref="AM1282">_xlfn.IFS(HR_Analytics[[#This Row],[Years At Company]]&lt;=2,"0-2",HR_Analytics[[#This Row],[Years At Company]]&lt;=5,"2-5",HR_Analytics[[#This Row],[Years At Company]]&lt;=10,"5-10",HR_Analytics[[#This Row],[Years At Company]]&lt;=20,"10-20",HR_Analytics[[#This Row],[Years At Company]]&lt;=40,"20-40")</f>
        <v>5-10</v>
      </c>
      <c r="AN1282" s="3">
        <v>0</v>
      </c>
      <c r="AO1282" s="3" t="str" cm="1">
        <f t="array" ref="AO1282">_xlfn.IFS(HR_Analytics[[#This Row],[Years In Current Role]]&lt;=2,"0-2",HR_Analytics[[#This Row],[Years In Current Role]]&lt;=5,"2-5",HR_Analytics[[#This Row],[Years In Current Role]]&lt;=10,"5-10",HR_Analytics[[#This Row],[Years In Current Role]]&lt;=15,"10-15",HR_Analytics[[#This Row],[Years In Current Role]]&gt;15,"Above 15")</f>
        <v>0-2</v>
      </c>
      <c r="AP1282" s="3">
        <v>4</v>
      </c>
      <c r="AQ1282" s="14" t="str" cm="1">
        <f t="array" ref="AQ1282">_xlfn.IFS(HR_Analytics[[#This Row],[Years Since Last Promotion]]&lt;=2,"0-2",HR_Analytics[[#This Row],[Years Since Last Promotion]]&lt;=5,"2-5",HR_Analytics[[#This Row],[Years Since Last Promotion]]&lt;=10,"5-10",HR_Analytics[[#This Row],[Years Since Last Promotion]]&lt;=15,"10-15")</f>
        <v>2-5</v>
      </c>
      <c r="AR1282" s="14">
        <v>7</v>
      </c>
      <c r="AS1282" s="3" t="str" cm="1">
        <f t="array" ref="AS12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83" spans="1:45" x14ac:dyDescent="0.25">
      <c r="A1283" s="12">
        <v>35</v>
      </c>
      <c r="B1283" s="12" t="str" cm="1">
        <f t="array" ref="B1283">_xlfn.IFS(HR_Analytics[[#This Row],[Age]]&lt;=30,"Below 30",HR_Analytics[[#This Row],[Age]]&lt;=40,"30-40",HR_Analytics[[#This Row],[Age]]&lt;=60,"40-60")</f>
        <v>30-40</v>
      </c>
      <c r="C1283" s="9" t="s">
        <v>10</v>
      </c>
      <c r="D1283" s="9" t="s">
        <v>11</v>
      </c>
      <c r="E1283" s="9" t="s">
        <v>12</v>
      </c>
      <c r="F1283" s="3">
        <v>27</v>
      </c>
      <c r="G1283" s="3" t="str" cm="1">
        <f t="array" ref="G1283">_xlfn.IFS(HR_Analytics[[#This Row],[Distance From Home]]&lt;=5,"1-5",HR_Analytics[[#This Row],[Distance From Home]]&lt;=10,"5-10",HR_Analytics[[#This Row],[Distance From Home]]&lt;=15,"10-15",HR_Analytics[[#This Row],[Distance From Home]]&lt;=20,"15-20",HR_Analytics[[#This Row],[Distance From Home]]&gt;20,"Above 20")</f>
        <v>Above 20</v>
      </c>
      <c r="H1283" s="3">
        <v>3</v>
      </c>
      <c r="I1283" s="9" t="str">
        <f>VLOOKUP(H1283,Mapping!$J$2:$K$6,2,0)</f>
        <v>Bachelors</v>
      </c>
      <c r="J1283" s="9" t="s">
        <v>13</v>
      </c>
      <c r="K1283" s="3">
        <v>1797</v>
      </c>
      <c r="L1283" s="3">
        <v>3</v>
      </c>
      <c r="M1283" s="9" t="str">
        <f>VLOOKUP(L1283,Mapping!$A$2:$B$5,2,0)</f>
        <v>Neutral</v>
      </c>
      <c r="N1283" s="9" t="s">
        <v>20</v>
      </c>
      <c r="O1283" s="3">
        <v>3</v>
      </c>
      <c r="P1283" s="9" t="str">
        <f>VLOOKUP(O1283,Mapping!$A$9:$B$12,2,0)</f>
        <v>High</v>
      </c>
      <c r="Q1283" s="3">
        <v>2</v>
      </c>
      <c r="R1283" s="9" t="str">
        <f>VLOOKUP(Q1283,Mapping!$A$16:$B$20,2,0)</f>
        <v>Junior</v>
      </c>
      <c r="S1283" s="9" t="s">
        <v>15</v>
      </c>
      <c r="T1283" s="3">
        <v>4</v>
      </c>
      <c r="U1283" s="9" t="str">
        <f>VLOOKUP(T1283,Mapping!$E$9:$F$12,2,0)</f>
        <v>Satisfied</v>
      </c>
      <c r="V1283" s="9" t="s">
        <v>16</v>
      </c>
      <c r="W1283" s="5">
        <v>5813</v>
      </c>
      <c r="X1283" s="3">
        <v>1</v>
      </c>
      <c r="Y1283" s="9" t="s">
        <v>10</v>
      </c>
      <c r="Z1283" s="4">
        <v>18</v>
      </c>
      <c r="AA1283" s="24">
        <f>HR_Analytics[[#This Row],[Salary Hike]]/100</f>
        <v>0.18</v>
      </c>
      <c r="AB1283" s="3">
        <v>3</v>
      </c>
      <c r="AC1283" s="9" t="str">
        <f>VLOOKUP(AB1283,Mapping!$E$2:$F$3,2,0)</f>
        <v>Excellent</v>
      </c>
      <c r="AD1283" s="3">
        <v>4</v>
      </c>
      <c r="AE1283" s="9" t="str">
        <f>VLOOKUP(AD1283,Mapping!$E$16:$F$19,2,0)</f>
        <v>Satisfied</v>
      </c>
      <c r="AF1283" s="3">
        <v>0</v>
      </c>
      <c r="AG1283" s="3">
        <v>10</v>
      </c>
      <c r="AH1283" s="3" t="str" cm="1">
        <f t="array" ref="AH1283">_xlfn.IFS(HR_Analytics[[#This Row],[Total Working Years]]&lt;=2,"0-2",HR_Analytics[[#This Row],[Total Working Years]]&lt;=5,"2-5",HR_Analytics[[#This Row],[Total Working Years]]&lt;=10,"5-10",HR_Analytics[[#This Row],[Total Working Years]]&lt;=20,"10-20",HR_Analytics[[#This Row],[Total Working Years]]&lt;=40,"20-40")</f>
        <v>5-10</v>
      </c>
      <c r="AI1283" s="3">
        <v>2</v>
      </c>
      <c r="AJ1283" s="3">
        <v>3</v>
      </c>
      <c r="AK1283" s="9" t="str">
        <f>VLOOKUP(AJ1283,Mapping!$J$10:$K$13,2,0)</f>
        <v>Better</v>
      </c>
      <c r="AL1283" s="3">
        <v>10</v>
      </c>
      <c r="AM1283" s="3" t="str" cm="1">
        <f t="array" ref="AM1283">_xlfn.IFS(HR_Analytics[[#This Row],[Years At Company]]&lt;=2,"0-2",HR_Analytics[[#This Row],[Years At Company]]&lt;=5,"2-5",HR_Analytics[[#This Row],[Years At Company]]&lt;=10,"5-10",HR_Analytics[[#This Row],[Years At Company]]&lt;=20,"10-20",HR_Analytics[[#This Row],[Years At Company]]&lt;=40,"20-40")</f>
        <v>5-10</v>
      </c>
      <c r="AN1283" s="3">
        <v>7</v>
      </c>
      <c r="AO1283" s="3" t="str" cm="1">
        <f t="array" ref="AO1283">_xlfn.IFS(HR_Analytics[[#This Row],[Years In Current Role]]&lt;=2,"0-2",HR_Analytics[[#This Row],[Years In Current Role]]&lt;=5,"2-5",HR_Analytics[[#This Row],[Years In Current Role]]&lt;=10,"5-10",HR_Analytics[[#This Row],[Years In Current Role]]&lt;=15,"10-15",HR_Analytics[[#This Row],[Years In Current Role]]&gt;15,"Above 15")</f>
        <v>5-10</v>
      </c>
      <c r="AP1283" s="3">
        <v>7</v>
      </c>
      <c r="AQ1283" s="14" t="str" cm="1">
        <f t="array" ref="AQ1283">_xlfn.IFS(HR_Analytics[[#This Row],[Years Since Last Promotion]]&lt;=2,"0-2",HR_Analytics[[#This Row],[Years Since Last Promotion]]&lt;=5,"2-5",HR_Analytics[[#This Row],[Years Since Last Promotion]]&lt;=10,"5-10",HR_Analytics[[#This Row],[Years Since Last Promotion]]&lt;=15,"10-15")</f>
        <v>5-10</v>
      </c>
      <c r="AR1283" s="14">
        <v>7</v>
      </c>
      <c r="AS1283" s="3" t="str" cm="1">
        <f t="array" ref="AS12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84" spans="1:45" x14ac:dyDescent="0.25">
      <c r="A1284" s="12">
        <v>33</v>
      </c>
      <c r="B1284" s="12" t="str" cm="1">
        <f t="array" ref="B1284">_xlfn.IFS(HR_Analytics[[#This Row],[Age]]&lt;=30,"Below 30",HR_Analytics[[#This Row],[Age]]&lt;=40,"30-40",HR_Analytics[[#This Row],[Age]]&lt;=60,"40-60")</f>
        <v>30-40</v>
      </c>
      <c r="C1284" s="9" t="s">
        <v>17</v>
      </c>
      <c r="D1284" s="9" t="s">
        <v>11</v>
      </c>
      <c r="E1284" s="9" t="s">
        <v>19</v>
      </c>
      <c r="F1284" s="3">
        <v>8</v>
      </c>
      <c r="G1284" s="3" t="str" cm="1">
        <f t="array" ref="G1284">_xlfn.IFS(HR_Analytics[[#This Row],[Distance From Home]]&lt;=5,"1-5",HR_Analytics[[#This Row],[Distance From Home]]&lt;=10,"5-10",HR_Analytics[[#This Row],[Distance From Home]]&lt;=15,"10-15",HR_Analytics[[#This Row],[Distance From Home]]&lt;=20,"15-20",HR_Analytics[[#This Row],[Distance From Home]]&gt;20,"Above 20")</f>
        <v>5-10</v>
      </c>
      <c r="H1284" s="3">
        <v>4</v>
      </c>
      <c r="I1284" s="9" t="str">
        <f>VLOOKUP(H1284,Mapping!$J$2:$K$6,2,0)</f>
        <v>Masters</v>
      </c>
      <c r="J1284" s="9" t="s">
        <v>13</v>
      </c>
      <c r="K1284" s="3">
        <v>1798</v>
      </c>
      <c r="L1284" s="3">
        <v>4</v>
      </c>
      <c r="M1284" s="9" t="str">
        <f>VLOOKUP(L1284,Mapping!$A$2:$B$5,2,0)</f>
        <v>Satisfied</v>
      </c>
      <c r="N1284" s="9" t="s">
        <v>20</v>
      </c>
      <c r="O1284" s="3">
        <v>4</v>
      </c>
      <c r="P1284" s="9" t="str">
        <f>VLOOKUP(O1284,Mapping!$A$9:$B$12,2,0)</f>
        <v>Very High</v>
      </c>
      <c r="Q1284" s="3">
        <v>1</v>
      </c>
      <c r="R1284" s="9" t="str">
        <f>VLOOKUP(Q1284,Mapping!$A$16:$B$20,2,0)</f>
        <v>Entry Level</v>
      </c>
      <c r="S1284" s="9" t="s">
        <v>21</v>
      </c>
      <c r="T1284" s="3">
        <v>1</v>
      </c>
      <c r="U1284" s="9" t="str">
        <f>VLOOKUP(T1284,Mapping!$E$9:$F$12,2,0)</f>
        <v>Very Dissatisfied</v>
      </c>
      <c r="V1284" s="9" t="s">
        <v>22</v>
      </c>
      <c r="W1284" s="5">
        <v>3143</v>
      </c>
      <c r="X1284" s="3">
        <v>6</v>
      </c>
      <c r="Y1284" s="9" t="s">
        <v>17</v>
      </c>
      <c r="Z1284" s="4">
        <v>19</v>
      </c>
      <c r="AA1284" s="24">
        <f>HR_Analytics[[#This Row],[Salary Hike]]/100</f>
        <v>0.19</v>
      </c>
      <c r="AB1284" s="3">
        <v>3</v>
      </c>
      <c r="AC1284" s="9" t="str">
        <f>VLOOKUP(AB1284,Mapping!$E$2:$F$3,2,0)</f>
        <v>Excellent</v>
      </c>
      <c r="AD1284" s="3">
        <v>2</v>
      </c>
      <c r="AE1284" s="9" t="str">
        <f>VLOOKUP(AD1284,Mapping!$E$16:$F$19,2,0)</f>
        <v>Dissatisfied</v>
      </c>
      <c r="AF1284" s="3">
        <v>1</v>
      </c>
      <c r="AG1284" s="3">
        <v>14</v>
      </c>
      <c r="AH1284" s="3" t="str" cm="1">
        <f t="array" ref="AH1284">_xlfn.IFS(HR_Analytics[[#This Row],[Total Working Years]]&lt;=2,"0-2",HR_Analytics[[#This Row],[Total Working Years]]&lt;=5,"2-5",HR_Analytics[[#This Row],[Total Working Years]]&lt;=10,"5-10",HR_Analytics[[#This Row],[Total Working Years]]&lt;=20,"10-20",HR_Analytics[[#This Row],[Total Working Years]]&lt;=40,"20-40")</f>
        <v>10-20</v>
      </c>
      <c r="AI1284" s="3">
        <v>1</v>
      </c>
      <c r="AJ1284" s="3">
        <v>3</v>
      </c>
      <c r="AK1284" s="9" t="str">
        <f>VLOOKUP(AJ1284,Mapping!$J$10:$K$13,2,0)</f>
        <v>Better</v>
      </c>
      <c r="AL1284" s="3">
        <v>10</v>
      </c>
      <c r="AM1284" s="3" t="str" cm="1">
        <f t="array" ref="AM1284">_xlfn.IFS(HR_Analytics[[#This Row],[Years At Company]]&lt;=2,"0-2",HR_Analytics[[#This Row],[Years At Company]]&lt;=5,"2-5",HR_Analytics[[#This Row],[Years At Company]]&lt;=10,"5-10",HR_Analytics[[#This Row],[Years At Company]]&lt;=20,"10-20",HR_Analytics[[#This Row],[Years At Company]]&lt;=40,"20-40")</f>
        <v>5-10</v>
      </c>
      <c r="AN1284" s="3">
        <v>8</v>
      </c>
      <c r="AO1284" s="3" t="str" cm="1">
        <f t="array" ref="AO1284">_xlfn.IFS(HR_Analytics[[#This Row],[Years In Current Role]]&lt;=2,"0-2",HR_Analytics[[#This Row],[Years In Current Role]]&lt;=5,"2-5",HR_Analytics[[#This Row],[Years In Current Role]]&lt;=10,"5-10",HR_Analytics[[#This Row],[Years In Current Role]]&lt;=15,"10-15",HR_Analytics[[#This Row],[Years In Current Role]]&gt;15,"Above 15")</f>
        <v>5-10</v>
      </c>
      <c r="AP1284" s="3">
        <v>7</v>
      </c>
      <c r="AQ1284" s="14" t="str" cm="1">
        <f t="array" ref="AQ1284">_xlfn.IFS(HR_Analytics[[#This Row],[Years Since Last Promotion]]&lt;=2,"0-2",HR_Analytics[[#This Row],[Years Since Last Promotion]]&lt;=5,"2-5",HR_Analytics[[#This Row],[Years Since Last Promotion]]&lt;=10,"5-10",HR_Analytics[[#This Row],[Years Since Last Promotion]]&lt;=15,"10-15")</f>
        <v>5-10</v>
      </c>
      <c r="AR1284" s="14">
        <v>6</v>
      </c>
      <c r="AS1284" s="3" t="str" cm="1">
        <f t="array" ref="AS12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85" spans="1:45" x14ac:dyDescent="0.25">
      <c r="A1285" s="12">
        <v>28</v>
      </c>
      <c r="B1285" s="12" t="str" cm="1">
        <f t="array" ref="B1285">_xlfn.IFS(HR_Analytics[[#This Row],[Age]]&lt;=30,"Below 30",HR_Analytics[[#This Row],[Age]]&lt;=40,"30-40",HR_Analytics[[#This Row],[Age]]&lt;=60,"40-60")</f>
        <v>Below 30</v>
      </c>
      <c r="C1285" s="9" t="s">
        <v>17</v>
      </c>
      <c r="D1285" s="9" t="s">
        <v>11</v>
      </c>
      <c r="E1285" s="9" t="s">
        <v>19</v>
      </c>
      <c r="F1285" s="3">
        <v>1</v>
      </c>
      <c r="G1285" s="3" t="str" cm="1">
        <f t="array" ref="G1285">_xlfn.IFS(HR_Analytics[[#This Row],[Distance From Home]]&lt;=5,"1-5",HR_Analytics[[#This Row],[Distance From Home]]&lt;=10,"5-10",HR_Analytics[[#This Row],[Distance From Home]]&lt;=15,"10-15",HR_Analytics[[#This Row],[Distance From Home]]&lt;=20,"15-20",HR_Analytics[[#This Row],[Distance From Home]]&gt;20,"Above 20")</f>
        <v>1-5</v>
      </c>
      <c r="H1285" s="3">
        <v>3</v>
      </c>
      <c r="I1285" s="9" t="str">
        <f>VLOOKUP(H1285,Mapping!$J$2:$K$6,2,0)</f>
        <v>Bachelors</v>
      </c>
      <c r="J1285" s="9" t="s">
        <v>13</v>
      </c>
      <c r="K1285" s="3">
        <v>1799</v>
      </c>
      <c r="L1285" s="3">
        <v>3</v>
      </c>
      <c r="M1285" s="9" t="str">
        <f>VLOOKUP(L1285,Mapping!$A$2:$B$5,2,0)</f>
        <v>Neutral</v>
      </c>
      <c r="N1285" s="9" t="s">
        <v>20</v>
      </c>
      <c r="O1285" s="3">
        <v>3</v>
      </c>
      <c r="P1285" s="9" t="str">
        <f>VLOOKUP(O1285,Mapping!$A$9:$B$12,2,0)</f>
        <v>High</v>
      </c>
      <c r="Q1285" s="3">
        <v>1</v>
      </c>
      <c r="R1285" s="9" t="str">
        <f>VLOOKUP(Q1285,Mapping!$A$16:$B$20,2,0)</f>
        <v>Entry Level</v>
      </c>
      <c r="S1285" s="9" t="s">
        <v>21</v>
      </c>
      <c r="T1285" s="3">
        <v>4</v>
      </c>
      <c r="U1285" s="9" t="str">
        <f>VLOOKUP(T1285,Mapping!$E$9:$F$12,2,0)</f>
        <v>Satisfied</v>
      </c>
      <c r="V1285" s="9" t="s">
        <v>22</v>
      </c>
      <c r="W1285" s="5">
        <v>2044</v>
      </c>
      <c r="X1285" s="3">
        <v>1</v>
      </c>
      <c r="Y1285" s="9" t="s">
        <v>17</v>
      </c>
      <c r="Z1285" s="4">
        <v>11</v>
      </c>
      <c r="AA1285" s="24">
        <f>HR_Analytics[[#This Row],[Salary Hike]]/100</f>
        <v>0.11</v>
      </c>
      <c r="AB1285" s="3">
        <v>3</v>
      </c>
      <c r="AC1285" s="9" t="str">
        <f>VLOOKUP(AB1285,Mapping!$E$2:$F$3,2,0)</f>
        <v>Excellent</v>
      </c>
      <c r="AD1285" s="3">
        <v>3</v>
      </c>
      <c r="AE1285" s="9" t="str">
        <f>VLOOKUP(AD1285,Mapping!$E$16:$F$19,2,0)</f>
        <v>Neutral</v>
      </c>
      <c r="AF1285" s="3">
        <v>1</v>
      </c>
      <c r="AG1285" s="3">
        <v>5</v>
      </c>
      <c r="AH1285" s="3" t="str" cm="1">
        <f t="array" ref="AH1285">_xlfn.IFS(HR_Analytics[[#This Row],[Total Working Years]]&lt;=2,"0-2",HR_Analytics[[#This Row],[Total Working Years]]&lt;=5,"2-5",HR_Analytics[[#This Row],[Total Working Years]]&lt;=10,"5-10",HR_Analytics[[#This Row],[Total Working Years]]&lt;=20,"10-20",HR_Analytics[[#This Row],[Total Working Years]]&lt;=40,"20-40")</f>
        <v>2-5</v>
      </c>
      <c r="AI1285" s="3">
        <v>6</v>
      </c>
      <c r="AJ1285" s="3">
        <v>4</v>
      </c>
      <c r="AK1285" s="9" t="str">
        <f>VLOOKUP(AJ1285,Mapping!$J$10:$K$13,2,0)</f>
        <v>Best</v>
      </c>
      <c r="AL1285" s="3">
        <v>5</v>
      </c>
      <c r="AM1285" s="3" t="str" cm="1">
        <f t="array" ref="AM1285">_xlfn.IFS(HR_Analytics[[#This Row],[Years At Company]]&lt;=2,"0-2",HR_Analytics[[#This Row],[Years At Company]]&lt;=5,"2-5",HR_Analytics[[#This Row],[Years At Company]]&lt;=10,"5-10",HR_Analytics[[#This Row],[Years At Company]]&lt;=20,"10-20",HR_Analytics[[#This Row],[Years At Company]]&lt;=40,"20-40")</f>
        <v>2-5</v>
      </c>
      <c r="AN1285" s="3">
        <v>3</v>
      </c>
      <c r="AO1285" s="3" t="str" cm="1">
        <f t="array" ref="AO1285">_xlfn.IFS(HR_Analytics[[#This Row],[Years In Current Role]]&lt;=2,"0-2",HR_Analytics[[#This Row],[Years In Current Role]]&lt;=5,"2-5",HR_Analytics[[#This Row],[Years In Current Role]]&lt;=10,"5-10",HR_Analytics[[#This Row],[Years In Current Role]]&lt;=15,"10-15",HR_Analytics[[#This Row],[Years In Current Role]]&gt;15,"Above 15")</f>
        <v>2-5</v>
      </c>
      <c r="AP1285" s="3">
        <v>0</v>
      </c>
      <c r="AQ1285" s="14" t="str" cm="1">
        <f t="array" ref="AQ1285">_xlfn.IFS(HR_Analytics[[#This Row],[Years Since Last Promotion]]&lt;=2,"0-2",HR_Analytics[[#This Row],[Years Since Last Promotion]]&lt;=5,"2-5",HR_Analytics[[#This Row],[Years Since Last Promotion]]&lt;=10,"5-10",HR_Analytics[[#This Row],[Years Since Last Promotion]]&lt;=15,"10-15")</f>
        <v>0-2</v>
      </c>
      <c r="AR1285" s="14">
        <v>3</v>
      </c>
      <c r="AS1285" s="3" t="str" cm="1">
        <f t="array" ref="AS12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86" spans="1:45" x14ac:dyDescent="0.25">
      <c r="A1286" s="12">
        <v>39</v>
      </c>
      <c r="B1286" s="12" t="str" cm="1">
        <f t="array" ref="B1286">_xlfn.IFS(HR_Analytics[[#This Row],[Age]]&lt;=30,"Below 30",HR_Analytics[[#This Row],[Age]]&lt;=40,"30-40",HR_Analytics[[#This Row],[Age]]&lt;=60,"40-60")</f>
        <v>30-40</v>
      </c>
      <c r="C1286" s="9" t="s">
        <v>17</v>
      </c>
      <c r="D1286" s="9" t="s">
        <v>11</v>
      </c>
      <c r="E1286" s="9" t="s">
        <v>19</v>
      </c>
      <c r="F1286" s="3">
        <v>10</v>
      </c>
      <c r="G1286" s="3" t="str" cm="1">
        <f t="array" ref="G1286">_xlfn.IFS(HR_Analytics[[#This Row],[Distance From Home]]&lt;=5,"1-5",HR_Analytics[[#This Row],[Distance From Home]]&lt;=10,"5-10",HR_Analytics[[#This Row],[Distance From Home]]&lt;=15,"10-15",HR_Analytics[[#This Row],[Distance From Home]]&lt;=20,"15-20",HR_Analytics[[#This Row],[Distance From Home]]&gt;20,"Above 20")</f>
        <v>5-10</v>
      </c>
      <c r="H1286" s="3">
        <v>1</v>
      </c>
      <c r="I1286" s="9" t="str">
        <f>VLOOKUP(H1286,Mapping!$J$2:$K$6,2,0)</f>
        <v>Below College</v>
      </c>
      <c r="J1286" s="9" t="s">
        <v>25</v>
      </c>
      <c r="K1286" s="3">
        <v>1800</v>
      </c>
      <c r="L1286" s="3">
        <v>3</v>
      </c>
      <c r="M1286" s="9" t="str">
        <f>VLOOKUP(L1286,Mapping!$A$2:$B$5,2,0)</f>
        <v>Neutral</v>
      </c>
      <c r="N1286" s="9" t="s">
        <v>20</v>
      </c>
      <c r="O1286" s="3">
        <v>3</v>
      </c>
      <c r="P1286" s="9" t="str">
        <f>VLOOKUP(O1286,Mapping!$A$9:$B$12,2,0)</f>
        <v>High</v>
      </c>
      <c r="Q1286" s="3">
        <v>3</v>
      </c>
      <c r="R1286" s="9" t="str">
        <f>VLOOKUP(Q1286,Mapping!$A$16:$B$20,2,0)</f>
        <v>Mid Level</v>
      </c>
      <c r="S1286" s="9" t="s">
        <v>32</v>
      </c>
      <c r="T1286" s="3">
        <v>3</v>
      </c>
      <c r="U1286" s="9" t="str">
        <f>VLOOKUP(T1286,Mapping!$E$9:$F$12,2,0)</f>
        <v>Neutral</v>
      </c>
      <c r="V1286" s="9" t="s">
        <v>16</v>
      </c>
      <c r="W1286" s="5">
        <v>13464</v>
      </c>
      <c r="X1286" s="3">
        <v>7</v>
      </c>
      <c r="Y1286" s="9" t="s">
        <v>17</v>
      </c>
      <c r="Z1286" s="4">
        <v>21</v>
      </c>
      <c r="AA1286" s="24">
        <f>HR_Analytics[[#This Row],[Salary Hike]]/100</f>
        <v>0.21</v>
      </c>
      <c r="AB1286" s="3">
        <v>4</v>
      </c>
      <c r="AC1286" s="9" t="str">
        <f>VLOOKUP(AB1286,Mapping!$E$2:$F$3,2,0)</f>
        <v>Outstanding</v>
      </c>
      <c r="AD1286" s="3">
        <v>3</v>
      </c>
      <c r="AE1286" s="9" t="str">
        <f>VLOOKUP(AD1286,Mapping!$E$16:$F$19,2,0)</f>
        <v>Neutral</v>
      </c>
      <c r="AF1286" s="3">
        <v>0</v>
      </c>
      <c r="AG1286" s="3">
        <v>9</v>
      </c>
      <c r="AH1286" s="3" t="str" cm="1">
        <f t="array" ref="AH1286">_xlfn.IFS(HR_Analytics[[#This Row],[Total Working Years]]&lt;=2,"0-2",HR_Analytics[[#This Row],[Total Working Years]]&lt;=5,"2-5",HR_Analytics[[#This Row],[Total Working Years]]&lt;=10,"5-10",HR_Analytics[[#This Row],[Total Working Years]]&lt;=20,"10-20",HR_Analytics[[#This Row],[Total Working Years]]&lt;=40,"20-40")</f>
        <v>5-10</v>
      </c>
      <c r="AI1286" s="3">
        <v>3</v>
      </c>
      <c r="AJ1286" s="3">
        <v>3</v>
      </c>
      <c r="AK1286" s="9" t="str">
        <f>VLOOKUP(AJ1286,Mapping!$J$10:$K$13,2,0)</f>
        <v>Better</v>
      </c>
      <c r="AL1286" s="3">
        <v>4</v>
      </c>
      <c r="AM1286" s="3" t="str" cm="1">
        <f t="array" ref="AM1286">_xlfn.IFS(HR_Analytics[[#This Row],[Years At Company]]&lt;=2,"0-2",HR_Analytics[[#This Row],[Years At Company]]&lt;=5,"2-5",HR_Analytics[[#This Row],[Years At Company]]&lt;=10,"5-10",HR_Analytics[[#This Row],[Years At Company]]&lt;=20,"10-20",HR_Analytics[[#This Row],[Years At Company]]&lt;=40,"20-40")</f>
        <v>2-5</v>
      </c>
      <c r="AN1286" s="3">
        <v>3</v>
      </c>
      <c r="AO1286" s="3" t="str" cm="1">
        <f t="array" ref="AO1286">_xlfn.IFS(HR_Analytics[[#This Row],[Years In Current Role]]&lt;=2,"0-2",HR_Analytics[[#This Row],[Years In Current Role]]&lt;=5,"2-5",HR_Analytics[[#This Row],[Years In Current Role]]&lt;=10,"5-10",HR_Analytics[[#This Row],[Years In Current Role]]&lt;=15,"10-15",HR_Analytics[[#This Row],[Years In Current Role]]&gt;15,"Above 15")</f>
        <v>2-5</v>
      </c>
      <c r="AP1286" s="3">
        <v>2</v>
      </c>
      <c r="AQ1286" s="14" t="str" cm="1">
        <f t="array" ref="AQ1286">_xlfn.IFS(HR_Analytics[[#This Row],[Years Since Last Promotion]]&lt;=2,"0-2",HR_Analytics[[#This Row],[Years Since Last Promotion]]&lt;=5,"2-5",HR_Analytics[[#This Row],[Years Since Last Promotion]]&lt;=10,"5-10",HR_Analytics[[#This Row],[Years Since Last Promotion]]&lt;=15,"10-15")</f>
        <v>0-2</v>
      </c>
      <c r="AR1286" s="14">
        <v>2</v>
      </c>
      <c r="AS1286" s="3" t="str" cm="1">
        <f t="array" ref="AS12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87" spans="1:45" x14ac:dyDescent="0.25">
      <c r="A1287" s="12">
        <v>46</v>
      </c>
      <c r="B1287" s="12" t="str" cm="1">
        <f t="array" ref="B1287">_xlfn.IFS(HR_Analytics[[#This Row],[Age]]&lt;=30,"Below 30",HR_Analytics[[#This Row],[Age]]&lt;=40,"30-40",HR_Analytics[[#This Row],[Age]]&lt;=60,"40-60")</f>
        <v>40-60</v>
      </c>
      <c r="C1287" s="9" t="s">
        <v>17</v>
      </c>
      <c r="D1287" s="9" t="s">
        <v>29</v>
      </c>
      <c r="E1287" s="9" t="s">
        <v>12</v>
      </c>
      <c r="F1287" s="3">
        <v>26</v>
      </c>
      <c r="G1287" s="3" t="str" cm="1">
        <f t="array" ref="G1287">_xlfn.IFS(HR_Analytics[[#This Row],[Distance From Home]]&lt;=5,"1-5",HR_Analytics[[#This Row],[Distance From Home]]&lt;=10,"5-10",HR_Analytics[[#This Row],[Distance From Home]]&lt;=15,"10-15",HR_Analytics[[#This Row],[Distance From Home]]&lt;=20,"15-20",HR_Analytics[[#This Row],[Distance From Home]]&gt;20,"Above 20")</f>
        <v>Above 20</v>
      </c>
      <c r="H1287" s="3">
        <v>2</v>
      </c>
      <c r="I1287" s="9" t="str">
        <f>VLOOKUP(H1287,Mapping!$J$2:$K$6,2,0)</f>
        <v>College</v>
      </c>
      <c r="J1287" s="9" t="s">
        <v>13</v>
      </c>
      <c r="K1287" s="3">
        <v>1801</v>
      </c>
      <c r="L1287" s="3">
        <v>2</v>
      </c>
      <c r="M1287" s="9" t="str">
        <f>VLOOKUP(L1287,Mapping!$A$2:$B$5,2,0)</f>
        <v>Dissatisfied</v>
      </c>
      <c r="N1287" s="9" t="s">
        <v>20</v>
      </c>
      <c r="O1287" s="3">
        <v>2</v>
      </c>
      <c r="P1287" s="9" t="str">
        <f>VLOOKUP(O1287,Mapping!$A$9:$B$12,2,0)</f>
        <v>Medium</v>
      </c>
      <c r="Q1287" s="3">
        <v>2</v>
      </c>
      <c r="R1287" s="9" t="str">
        <f>VLOOKUP(Q1287,Mapping!$A$16:$B$20,2,0)</f>
        <v>Junior</v>
      </c>
      <c r="S1287" s="9" t="s">
        <v>15</v>
      </c>
      <c r="T1287" s="3">
        <v>2</v>
      </c>
      <c r="U1287" s="9" t="str">
        <f>VLOOKUP(T1287,Mapping!$E$9:$F$12,2,0)</f>
        <v>Dissatisfied</v>
      </c>
      <c r="V1287" s="9" t="s">
        <v>16</v>
      </c>
      <c r="W1287" s="5">
        <v>7991</v>
      </c>
      <c r="X1287" s="3">
        <v>8</v>
      </c>
      <c r="Y1287" s="9" t="s">
        <v>17</v>
      </c>
      <c r="Z1287" s="4">
        <v>15</v>
      </c>
      <c r="AA1287" s="24">
        <f>HR_Analytics[[#This Row],[Salary Hike]]/100</f>
        <v>0.15</v>
      </c>
      <c r="AB1287" s="3">
        <v>3</v>
      </c>
      <c r="AC1287" s="9" t="str">
        <f>VLOOKUP(AB1287,Mapping!$E$2:$F$3,2,0)</f>
        <v>Excellent</v>
      </c>
      <c r="AD1287" s="3">
        <v>3</v>
      </c>
      <c r="AE1287" s="9" t="str">
        <f>VLOOKUP(AD1287,Mapping!$E$16:$F$19,2,0)</f>
        <v>Neutral</v>
      </c>
      <c r="AF1287" s="3">
        <v>0</v>
      </c>
      <c r="AG1287" s="3">
        <v>6</v>
      </c>
      <c r="AH1287" s="3" t="str" cm="1">
        <f t="array" ref="AH1287">_xlfn.IFS(HR_Analytics[[#This Row],[Total Working Years]]&lt;=2,"0-2",HR_Analytics[[#This Row],[Total Working Years]]&lt;=5,"2-5",HR_Analytics[[#This Row],[Total Working Years]]&lt;=10,"5-10",HR_Analytics[[#This Row],[Total Working Years]]&lt;=20,"10-20",HR_Analytics[[#This Row],[Total Working Years]]&lt;=40,"20-40")</f>
        <v>5-10</v>
      </c>
      <c r="AI1287" s="3">
        <v>3</v>
      </c>
      <c r="AJ1287" s="3">
        <v>3</v>
      </c>
      <c r="AK1287" s="9" t="str">
        <f>VLOOKUP(AJ1287,Mapping!$J$10:$K$13,2,0)</f>
        <v>Better</v>
      </c>
      <c r="AL1287" s="3">
        <v>2</v>
      </c>
      <c r="AM1287" s="3" t="str" cm="1">
        <f t="array" ref="AM1287">_xlfn.IFS(HR_Analytics[[#This Row],[Years At Company]]&lt;=2,"0-2",HR_Analytics[[#This Row],[Years At Company]]&lt;=5,"2-5",HR_Analytics[[#This Row],[Years At Company]]&lt;=10,"5-10",HR_Analytics[[#This Row],[Years At Company]]&lt;=20,"10-20",HR_Analytics[[#This Row],[Years At Company]]&lt;=40,"20-40")</f>
        <v>0-2</v>
      </c>
      <c r="AN1287" s="3">
        <v>2</v>
      </c>
      <c r="AO1287" s="3" t="str" cm="1">
        <f t="array" ref="AO1287">_xlfn.IFS(HR_Analytics[[#This Row],[Years In Current Role]]&lt;=2,"0-2",HR_Analytics[[#This Row],[Years In Current Role]]&lt;=5,"2-5",HR_Analytics[[#This Row],[Years In Current Role]]&lt;=10,"5-10",HR_Analytics[[#This Row],[Years In Current Role]]&lt;=15,"10-15",HR_Analytics[[#This Row],[Years In Current Role]]&gt;15,"Above 15")</f>
        <v>0-2</v>
      </c>
      <c r="AP1287" s="3">
        <v>2</v>
      </c>
      <c r="AQ1287" s="14" t="str" cm="1">
        <f t="array" ref="AQ1287">_xlfn.IFS(HR_Analytics[[#This Row],[Years Since Last Promotion]]&lt;=2,"0-2",HR_Analytics[[#This Row],[Years Since Last Promotion]]&lt;=5,"2-5",HR_Analytics[[#This Row],[Years Since Last Promotion]]&lt;=10,"5-10",HR_Analytics[[#This Row],[Years Since Last Promotion]]&lt;=15,"10-15")</f>
        <v>0-2</v>
      </c>
      <c r="AR1287" s="14">
        <v>2</v>
      </c>
      <c r="AS1287" s="3" t="str" cm="1">
        <f t="array" ref="AS12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88" spans="1:45" x14ac:dyDescent="0.25">
      <c r="A1288" s="12">
        <v>40</v>
      </c>
      <c r="B1288" s="12" t="str" cm="1">
        <f t="array" ref="B1288">_xlfn.IFS(HR_Analytics[[#This Row],[Age]]&lt;=30,"Below 30",HR_Analytics[[#This Row],[Age]]&lt;=40,"30-40",HR_Analytics[[#This Row],[Age]]&lt;=60,"40-60")</f>
        <v>30-40</v>
      </c>
      <c r="C1288" s="9" t="s">
        <v>17</v>
      </c>
      <c r="D1288" s="9" t="s">
        <v>11</v>
      </c>
      <c r="E1288" s="9" t="s">
        <v>19</v>
      </c>
      <c r="F1288" s="3">
        <v>2</v>
      </c>
      <c r="G1288" s="3" t="str" cm="1">
        <f t="array" ref="G1288">_xlfn.IFS(HR_Analytics[[#This Row],[Distance From Home]]&lt;=5,"1-5",HR_Analytics[[#This Row],[Distance From Home]]&lt;=10,"5-10",HR_Analytics[[#This Row],[Distance From Home]]&lt;=15,"10-15",HR_Analytics[[#This Row],[Distance From Home]]&lt;=20,"15-20",HR_Analytics[[#This Row],[Distance From Home]]&gt;20,"Above 20")</f>
        <v>1-5</v>
      </c>
      <c r="H1288" s="3">
        <v>2</v>
      </c>
      <c r="I1288" s="9" t="str">
        <f>VLOOKUP(H1288,Mapping!$J$2:$K$6,2,0)</f>
        <v>College</v>
      </c>
      <c r="J1288" s="9" t="s">
        <v>13</v>
      </c>
      <c r="K1288" s="3">
        <v>1802</v>
      </c>
      <c r="L1288" s="3">
        <v>3</v>
      </c>
      <c r="M1288" s="9" t="str">
        <f>VLOOKUP(L1288,Mapping!$A$2:$B$5,2,0)</f>
        <v>Neutral</v>
      </c>
      <c r="N1288" s="9" t="s">
        <v>14</v>
      </c>
      <c r="O1288" s="3">
        <v>3</v>
      </c>
      <c r="P1288" s="9" t="str">
        <f>VLOOKUP(O1288,Mapping!$A$9:$B$12,2,0)</f>
        <v>High</v>
      </c>
      <c r="Q1288" s="3">
        <v>1</v>
      </c>
      <c r="R1288" s="9" t="str">
        <f>VLOOKUP(Q1288,Mapping!$A$16:$B$20,2,0)</f>
        <v>Entry Level</v>
      </c>
      <c r="S1288" s="9" t="s">
        <v>24</v>
      </c>
      <c r="T1288" s="3">
        <v>1</v>
      </c>
      <c r="U1288" s="9" t="str">
        <f>VLOOKUP(T1288,Mapping!$E$9:$F$12,2,0)</f>
        <v>Very Dissatisfied</v>
      </c>
      <c r="V1288" s="9" t="s">
        <v>22</v>
      </c>
      <c r="W1288" s="5">
        <v>3377</v>
      </c>
      <c r="X1288" s="3">
        <v>4</v>
      </c>
      <c r="Y1288" s="9" t="s">
        <v>17</v>
      </c>
      <c r="Z1288" s="4">
        <v>17</v>
      </c>
      <c r="AA1288" s="24">
        <f>HR_Analytics[[#This Row],[Salary Hike]]/100</f>
        <v>0.17</v>
      </c>
      <c r="AB1288" s="3">
        <v>3</v>
      </c>
      <c r="AC1288" s="9" t="str">
        <f>VLOOKUP(AB1288,Mapping!$E$2:$F$3,2,0)</f>
        <v>Excellent</v>
      </c>
      <c r="AD1288" s="3">
        <v>4</v>
      </c>
      <c r="AE1288" s="9" t="str">
        <f>VLOOKUP(AD1288,Mapping!$E$16:$F$19,2,0)</f>
        <v>Satisfied</v>
      </c>
      <c r="AF1288" s="3">
        <v>1</v>
      </c>
      <c r="AG1288" s="3">
        <v>7</v>
      </c>
      <c r="AH1288" s="3" t="str" cm="1">
        <f t="array" ref="AH1288">_xlfn.IFS(HR_Analytics[[#This Row],[Total Working Years]]&lt;=2,"0-2",HR_Analytics[[#This Row],[Total Working Years]]&lt;=5,"2-5",HR_Analytics[[#This Row],[Total Working Years]]&lt;=10,"5-10",HR_Analytics[[#This Row],[Total Working Years]]&lt;=20,"10-20",HR_Analytics[[#This Row],[Total Working Years]]&lt;=40,"20-40")</f>
        <v>5-10</v>
      </c>
      <c r="AI1288" s="3">
        <v>5</v>
      </c>
      <c r="AJ1288" s="3">
        <v>2</v>
      </c>
      <c r="AK1288" s="9" t="str">
        <f>VLOOKUP(AJ1288,Mapping!$J$10:$K$13,2,0)</f>
        <v>Good</v>
      </c>
      <c r="AL1288" s="3">
        <v>4</v>
      </c>
      <c r="AM1288" s="3" t="str" cm="1">
        <f t="array" ref="AM1288">_xlfn.IFS(HR_Analytics[[#This Row],[Years At Company]]&lt;=2,"0-2",HR_Analytics[[#This Row],[Years At Company]]&lt;=5,"2-5",HR_Analytics[[#This Row],[Years At Company]]&lt;=10,"5-10",HR_Analytics[[#This Row],[Years At Company]]&lt;=20,"10-20",HR_Analytics[[#This Row],[Years At Company]]&lt;=40,"20-40")</f>
        <v>2-5</v>
      </c>
      <c r="AN1288" s="3">
        <v>3</v>
      </c>
      <c r="AO1288" s="3" t="str" cm="1">
        <f t="array" ref="AO1288">_xlfn.IFS(HR_Analytics[[#This Row],[Years In Current Role]]&lt;=2,"0-2",HR_Analytics[[#This Row],[Years In Current Role]]&lt;=5,"2-5",HR_Analytics[[#This Row],[Years In Current Role]]&lt;=10,"5-10",HR_Analytics[[#This Row],[Years In Current Role]]&lt;=15,"10-15",HR_Analytics[[#This Row],[Years In Current Role]]&gt;15,"Above 15")</f>
        <v>2-5</v>
      </c>
      <c r="AP1288" s="3">
        <v>0</v>
      </c>
      <c r="AQ1288" s="14" t="str" cm="1">
        <f t="array" ref="AQ1288">_xlfn.IFS(HR_Analytics[[#This Row],[Years Since Last Promotion]]&lt;=2,"0-2",HR_Analytics[[#This Row],[Years Since Last Promotion]]&lt;=5,"2-5",HR_Analytics[[#This Row],[Years Since Last Promotion]]&lt;=10,"5-10",HR_Analytics[[#This Row],[Years Since Last Promotion]]&lt;=15,"10-15")</f>
        <v>0-2</v>
      </c>
      <c r="AR1288" s="14">
        <v>2</v>
      </c>
      <c r="AS1288" s="3" t="str" cm="1">
        <f t="array" ref="AS12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89" spans="1:45" x14ac:dyDescent="0.25">
      <c r="A1289" s="12">
        <v>42</v>
      </c>
      <c r="B1289" s="12" t="str" cm="1">
        <f t="array" ref="B1289">_xlfn.IFS(HR_Analytics[[#This Row],[Age]]&lt;=30,"Below 30",HR_Analytics[[#This Row],[Age]]&lt;=40,"30-40",HR_Analytics[[#This Row],[Age]]&lt;=60,"40-60")</f>
        <v>40-60</v>
      </c>
      <c r="C1289" s="9" t="s">
        <v>17</v>
      </c>
      <c r="D1289" s="9" t="s">
        <v>11</v>
      </c>
      <c r="E1289" s="9" t="s">
        <v>19</v>
      </c>
      <c r="F1289" s="3">
        <v>13</v>
      </c>
      <c r="G1289" s="3" t="str" cm="1">
        <f t="array" ref="G1289">_xlfn.IFS(HR_Analytics[[#This Row],[Distance From Home]]&lt;=5,"1-5",HR_Analytics[[#This Row],[Distance From Home]]&lt;=10,"5-10",HR_Analytics[[#This Row],[Distance From Home]]&lt;=15,"10-15",HR_Analytics[[#This Row],[Distance From Home]]&lt;=20,"15-20",HR_Analytics[[#This Row],[Distance From Home]]&gt;20,"Above 20")</f>
        <v>10-15</v>
      </c>
      <c r="H1289" s="3">
        <v>3</v>
      </c>
      <c r="I1289" s="9" t="str">
        <f>VLOOKUP(H1289,Mapping!$J$2:$K$6,2,0)</f>
        <v>Bachelors</v>
      </c>
      <c r="J1289" s="9" t="s">
        <v>25</v>
      </c>
      <c r="K1289" s="3">
        <v>1803</v>
      </c>
      <c r="L1289" s="3">
        <v>2</v>
      </c>
      <c r="M1289" s="9" t="str">
        <f>VLOOKUP(L1289,Mapping!$A$2:$B$5,2,0)</f>
        <v>Dissatisfied</v>
      </c>
      <c r="N1289" s="9" t="s">
        <v>20</v>
      </c>
      <c r="O1289" s="3">
        <v>4</v>
      </c>
      <c r="P1289" s="9" t="str">
        <f>VLOOKUP(O1289,Mapping!$A$9:$B$12,2,0)</f>
        <v>Very High</v>
      </c>
      <c r="Q1289" s="3">
        <v>2</v>
      </c>
      <c r="R1289" s="9" t="str">
        <f>VLOOKUP(Q1289,Mapping!$A$16:$B$20,2,0)</f>
        <v>Junior</v>
      </c>
      <c r="S1289" s="9" t="s">
        <v>28</v>
      </c>
      <c r="T1289" s="3">
        <v>1</v>
      </c>
      <c r="U1289" s="9" t="str">
        <f>VLOOKUP(T1289,Mapping!$E$9:$F$12,2,0)</f>
        <v>Very Dissatisfied</v>
      </c>
      <c r="V1289" s="9" t="s">
        <v>22</v>
      </c>
      <c r="W1289" s="5">
        <v>5538</v>
      </c>
      <c r="X1289" s="3">
        <v>5</v>
      </c>
      <c r="Y1289" s="9" t="s">
        <v>17</v>
      </c>
      <c r="Z1289" s="4">
        <v>18</v>
      </c>
      <c r="AA1289" s="24">
        <f>HR_Analytics[[#This Row],[Salary Hike]]/100</f>
        <v>0.18</v>
      </c>
      <c r="AB1289" s="3">
        <v>3</v>
      </c>
      <c r="AC1289" s="9" t="str">
        <f>VLOOKUP(AB1289,Mapping!$E$2:$F$3,2,0)</f>
        <v>Excellent</v>
      </c>
      <c r="AD1289" s="3">
        <v>3</v>
      </c>
      <c r="AE1289" s="9" t="str">
        <f>VLOOKUP(AD1289,Mapping!$E$16:$F$19,2,0)</f>
        <v>Neutral</v>
      </c>
      <c r="AF1289" s="3">
        <v>2</v>
      </c>
      <c r="AG1289" s="3">
        <v>10</v>
      </c>
      <c r="AH1289" s="3" t="str" cm="1">
        <f t="array" ref="AH1289">_xlfn.IFS(HR_Analytics[[#This Row],[Total Working Years]]&lt;=2,"0-2",HR_Analytics[[#This Row],[Total Working Years]]&lt;=5,"2-5",HR_Analytics[[#This Row],[Total Working Years]]&lt;=10,"5-10",HR_Analytics[[#This Row],[Total Working Years]]&lt;=20,"10-20",HR_Analytics[[#This Row],[Total Working Years]]&lt;=40,"20-40")</f>
        <v>5-10</v>
      </c>
      <c r="AI1289" s="3">
        <v>2</v>
      </c>
      <c r="AJ1289" s="3">
        <v>2</v>
      </c>
      <c r="AK1289" s="9" t="str">
        <f>VLOOKUP(AJ1289,Mapping!$J$10:$K$13,2,0)</f>
        <v>Good</v>
      </c>
      <c r="AL1289" s="3">
        <v>0</v>
      </c>
      <c r="AM1289" s="3" t="str" cm="1">
        <f t="array" ref="AM1289">_xlfn.IFS(HR_Analytics[[#This Row],[Years At Company]]&lt;=2,"0-2",HR_Analytics[[#This Row],[Years At Company]]&lt;=5,"2-5",HR_Analytics[[#This Row],[Years At Company]]&lt;=10,"5-10",HR_Analytics[[#This Row],[Years At Company]]&lt;=20,"10-20",HR_Analytics[[#This Row],[Years At Company]]&lt;=40,"20-40")</f>
        <v>0-2</v>
      </c>
      <c r="AN1289" s="3">
        <v>0</v>
      </c>
      <c r="AO1289" s="3" t="str" cm="1">
        <f t="array" ref="AO1289">_xlfn.IFS(HR_Analytics[[#This Row],[Years In Current Role]]&lt;=2,"0-2",HR_Analytics[[#This Row],[Years In Current Role]]&lt;=5,"2-5",HR_Analytics[[#This Row],[Years In Current Role]]&lt;=10,"5-10",HR_Analytics[[#This Row],[Years In Current Role]]&lt;=15,"10-15",HR_Analytics[[#This Row],[Years In Current Role]]&gt;15,"Above 15")</f>
        <v>0-2</v>
      </c>
      <c r="AP1289" s="3">
        <v>0</v>
      </c>
      <c r="AQ1289" s="14" t="str" cm="1">
        <f t="array" ref="AQ1289">_xlfn.IFS(HR_Analytics[[#This Row],[Years Since Last Promotion]]&lt;=2,"0-2",HR_Analytics[[#This Row],[Years Since Last Promotion]]&lt;=5,"2-5",HR_Analytics[[#This Row],[Years Since Last Promotion]]&lt;=10,"5-10",HR_Analytics[[#This Row],[Years Since Last Promotion]]&lt;=15,"10-15")</f>
        <v>0-2</v>
      </c>
      <c r="AR1289" s="14">
        <v>0</v>
      </c>
      <c r="AS1289" s="3" t="str" cm="1">
        <f t="array" ref="AS12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90" spans="1:45" x14ac:dyDescent="0.25">
      <c r="A1290" s="12">
        <v>35</v>
      </c>
      <c r="B1290" s="12" t="str" cm="1">
        <f t="array" ref="B1290">_xlfn.IFS(HR_Analytics[[#This Row],[Age]]&lt;=30,"Below 30",HR_Analytics[[#This Row],[Age]]&lt;=40,"30-40",HR_Analytics[[#This Row],[Age]]&lt;=60,"40-60")</f>
        <v>30-40</v>
      </c>
      <c r="C1290" s="9" t="s">
        <v>17</v>
      </c>
      <c r="D1290" s="9" t="s">
        <v>29</v>
      </c>
      <c r="E1290" s="9" t="s">
        <v>19</v>
      </c>
      <c r="F1290" s="3">
        <v>2</v>
      </c>
      <c r="G1290" s="3" t="str" cm="1">
        <f t="array" ref="G1290">_xlfn.IFS(HR_Analytics[[#This Row],[Distance From Home]]&lt;=5,"1-5",HR_Analytics[[#This Row],[Distance From Home]]&lt;=10,"5-10",HR_Analytics[[#This Row],[Distance From Home]]&lt;=15,"10-15",HR_Analytics[[#This Row],[Distance From Home]]&lt;=20,"15-20",HR_Analytics[[#This Row],[Distance From Home]]&gt;20,"Above 20")</f>
        <v>1-5</v>
      </c>
      <c r="H1290" s="3">
        <v>2</v>
      </c>
      <c r="I1290" s="9" t="str">
        <f>VLOOKUP(H1290,Mapping!$J$2:$K$6,2,0)</f>
        <v>College</v>
      </c>
      <c r="J1290" s="9" t="s">
        <v>25</v>
      </c>
      <c r="K1290" s="3">
        <v>1804</v>
      </c>
      <c r="L1290" s="3">
        <v>2</v>
      </c>
      <c r="M1290" s="9" t="str">
        <f>VLOOKUP(L1290,Mapping!$A$2:$B$5,2,0)</f>
        <v>Dissatisfied</v>
      </c>
      <c r="N1290" s="9" t="s">
        <v>20</v>
      </c>
      <c r="O1290" s="3">
        <v>3</v>
      </c>
      <c r="P1290" s="9" t="str">
        <f>VLOOKUP(O1290,Mapping!$A$9:$B$12,2,0)</f>
        <v>High</v>
      </c>
      <c r="Q1290" s="3">
        <v>2</v>
      </c>
      <c r="R1290" s="9" t="str">
        <f>VLOOKUP(Q1290,Mapping!$A$16:$B$20,2,0)</f>
        <v>Junior</v>
      </c>
      <c r="S1290" s="9" t="s">
        <v>27</v>
      </c>
      <c r="T1290" s="3">
        <v>4</v>
      </c>
      <c r="U1290" s="9" t="str">
        <f>VLOOKUP(T1290,Mapping!$E$9:$F$12,2,0)</f>
        <v>Satisfied</v>
      </c>
      <c r="V1290" s="9" t="s">
        <v>26</v>
      </c>
      <c r="W1290" s="5">
        <v>5762</v>
      </c>
      <c r="X1290" s="3">
        <v>2</v>
      </c>
      <c r="Y1290" s="9" t="s">
        <v>17</v>
      </c>
      <c r="Z1290" s="4">
        <v>14</v>
      </c>
      <c r="AA1290" s="24">
        <f>HR_Analytics[[#This Row],[Salary Hike]]/100</f>
        <v>0.14000000000000001</v>
      </c>
      <c r="AB1290" s="3">
        <v>3</v>
      </c>
      <c r="AC1290" s="9" t="str">
        <f>VLOOKUP(AB1290,Mapping!$E$2:$F$3,2,0)</f>
        <v>Excellent</v>
      </c>
      <c r="AD1290" s="3">
        <v>3</v>
      </c>
      <c r="AE1290" s="9" t="str">
        <f>VLOOKUP(AD1290,Mapping!$E$16:$F$19,2,0)</f>
        <v>Neutral</v>
      </c>
      <c r="AF1290" s="3">
        <v>1</v>
      </c>
      <c r="AG1290" s="3">
        <v>15</v>
      </c>
      <c r="AH1290" s="3" t="str" cm="1">
        <f t="array" ref="AH1290">_xlfn.IFS(HR_Analytics[[#This Row],[Total Working Years]]&lt;=2,"0-2",HR_Analytics[[#This Row],[Total Working Years]]&lt;=5,"2-5",HR_Analytics[[#This Row],[Total Working Years]]&lt;=10,"5-10",HR_Analytics[[#This Row],[Total Working Years]]&lt;=20,"10-20",HR_Analytics[[#This Row],[Total Working Years]]&lt;=40,"20-40")</f>
        <v>10-20</v>
      </c>
      <c r="AI1290" s="3">
        <v>6</v>
      </c>
      <c r="AJ1290" s="3">
        <v>3</v>
      </c>
      <c r="AK1290" s="9" t="str">
        <f>VLOOKUP(AJ1290,Mapping!$J$10:$K$13,2,0)</f>
        <v>Better</v>
      </c>
      <c r="AL1290" s="3">
        <v>7</v>
      </c>
      <c r="AM1290" s="3" t="str" cm="1">
        <f t="array" ref="AM1290">_xlfn.IFS(HR_Analytics[[#This Row],[Years At Company]]&lt;=2,"0-2",HR_Analytics[[#This Row],[Years At Company]]&lt;=5,"2-5",HR_Analytics[[#This Row],[Years At Company]]&lt;=10,"5-10",HR_Analytics[[#This Row],[Years At Company]]&lt;=20,"10-20",HR_Analytics[[#This Row],[Years At Company]]&lt;=40,"20-40")</f>
        <v>5-10</v>
      </c>
      <c r="AN1290" s="3">
        <v>7</v>
      </c>
      <c r="AO1290" s="3" t="str" cm="1">
        <f t="array" ref="AO1290">_xlfn.IFS(HR_Analytics[[#This Row],[Years In Current Role]]&lt;=2,"0-2",HR_Analytics[[#This Row],[Years In Current Role]]&lt;=5,"2-5",HR_Analytics[[#This Row],[Years In Current Role]]&lt;=10,"5-10",HR_Analytics[[#This Row],[Years In Current Role]]&lt;=15,"10-15",HR_Analytics[[#This Row],[Years In Current Role]]&gt;15,"Above 15")</f>
        <v>5-10</v>
      </c>
      <c r="AP1290" s="3">
        <v>1</v>
      </c>
      <c r="AQ1290" s="14" t="str" cm="1">
        <f t="array" ref="AQ1290">_xlfn.IFS(HR_Analytics[[#This Row],[Years Since Last Promotion]]&lt;=2,"0-2",HR_Analytics[[#This Row],[Years Since Last Promotion]]&lt;=5,"2-5",HR_Analytics[[#This Row],[Years Since Last Promotion]]&lt;=10,"5-10",HR_Analytics[[#This Row],[Years Since Last Promotion]]&lt;=15,"10-15")</f>
        <v>0-2</v>
      </c>
      <c r="AR1290" s="14">
        <v>7</v>
      </c>
      <c r="AS1290" s="3" t="str" cm="1">
        <f t="array" ref="AS12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91" spans="1:45" x14ac:dyDescent="0.25">
      <c r="A1291" s="12">
        <v>38</v>
      </c>
      <c r="B1291" s="12" t="str" cm="1">
        <f t="array" ref="B1291">_xlfn.IFS(HR_Analytics[[#This Row],[Age]]&lt;=30,"Below 30",HR_Analytics[[#This Row],[Age]]&lt;=40,"30-40",HR_Analytics[[#This Row],[Age]]&lt;=60,"40-60")</f>
        <v>30-40</v>
      </c>
      <c r="C1291" s="9" t="s">
        <v>17</v>
      </c>
      <c r="D1291" s="9" t="s">
        <v>29</v>
      </c>
      <c r="E1291" s="9" t="s">
        <v>35</v>
      </c>
      <c r="F1291" s="3">
        <v>2</v>
      </c>
      <c r="G1291" s="3" t="str" cm="1">
        <f t="array" ref="G1291">_xlfn.IFS(HR_Analytics[[#This Row],[Distance From Home]]&lt;=5,"1-5",HR_Analytics[[#This Row],[Distance From Home]]&lt;=10,"5-10",HR_Analytics[[#This Row],[Distance From Home]]&lt;=15,"10-15",HR_Analytics[[#This Row],[Distance From Home]]&lt;=20,"15-20",HR_Analytics[[#This Row],[Distance From Home]]&gt;20,"Above 20")</f>
        <v>1-5</v>
      </c>
      <c r="H1291" s="3">
        <v>3</v>
      </c>
      <c r="I1291" s="9" t="str">
        <f>VLOOKUP(H1291,Mapping!$J$2:$K$6,2,0)</f>
        <v>Bachelors</v>
      </c>
      <c r="J1291" s="9" t="s">
        <v>35</v>
      </c>
      <c r="K1291" s="3">
        <v>1805</v>
      </c>
      <c r="L1291" s="3">
        <v>1</v>
      </c>
      <c r="M1291" s="9" t="str">
        <f>VLOOKUP(L1291,Mapping!$A$2:$B$5,2,0)</f>
        <v>Very Dissatisfied</v>
      </c>
      <c r="N1291" s="9" t="s">
        <v>20</v>
      </c>
      <c r="O1291" s="3">
        <v>3</v>
      </c>
      <c r="P1291" s="9" t="str">
        <f>VLOOKUP(O1291,Mapping!$A$9:$B$12,2,0)</f>
        <v>High</v>
      </c>
      <c r="Q1291" s="3">
        <v>1</v>
      </c>
      <c r="R1291" s="9" t="str">
        <f>VLOOKUP(Q1291,Mapping!$A$16:$B$20,2,0)</f>
        <v>Entry Level</v>
      </c>
      <c r="S1291" s="9" t="s">
        <v>35</v>
      </c>
      <c r="T1291" s="3">
        <v>2</v>
      </c>
      <c r="U1291" s="9" t="str">
        <f>VLOOKUP(T1291,Mapping!$E$9:$F$12,2,0)</f>
        <v>Dissatisfied</v>
      </c>
      <c r="V1291" s="9" t="s">
        <v>26</v>
      </c>
      <c r="W1291" s="5">
        <v>2592</v>
      </c>
      <c r="X1291" s="3">
        <v>5</v>
      </c>
      <c r="Y1291" s="9" t="s">
        <v>17</v>
      </c>
      <c r="Z1291" s="4">
        <v>13</v>
      </c>
      <c r="AA1291" s="24">
        <f>HR_Analytics[[#This Row],[Salary Hike]]/100</f>
        <v>0.13</v>
      </c>
      <c r="AB1291" s="3">
        <v>3</v>
      </c>
      <c r="AC1291" s="9" t="str">
        <f>VLOOKUP(AB1291,Mapping!$E$2:$F$3,2,0)</f>
        <v>Excellent</v>
      </c>
      <c r="AD1291" s="3">
        <v>4</v>
      </c>
      <c r="AE1291" s="9" t="str">
        <f>VLOOKUP(AD1291,Mapping!$E$16:$F$19,2,0)</f>
        <v>Satisfied</v>
      </c>
      <c r="AF1291" s="3">
        <v>3</v>
      </c>
      <c r="AG1291" s="3">
        <v>13</v>
      </c>
      <c r="AH1291" s="3" t="str" cm="1">
        <f t="array" ref="AH1291">_xlfn.IFS(HR_Analytics[[#This Row],[Total Working Years]]&lt;=2,"0-2",HR_Analytics[[#This Row],[Total Working Years]]&lt;=5,"2-5",HR_Analytics[[#This Row],[Total Working Years]]&lt;=10,"5-10",HR_Analytics[[#This Row],[Total Working Years]]&lt;=20,"10-20",HR_Analytics[[#This Row],[Total Working Years]]&lt;=40,"20-40")</f>
        <v>10-20</v>
      </c>
      <c r="AI1291" s="3">
        <v>3</v>
      </c>
      <c r="AJ1291" s="3">
        <v>3</v>
      </c>
      <c r="AK1291" s="9" t="str">
        <f>VLOOKUP(AJ1291,Mapping!$J$10:$K$13,2,0)</f>
        <v>Better</v>
      </c>
      <c r="AL1291" s="3">
        <v>11</v>
      </c>
      <c r="AM1291" s="3" t="str" cm="1">
        <f t="array" ref="AM1291">_xlfn.IFS(HR_Analytics[[#This Row],[Years At Company]]&lt;=2,"0-2",HR_Analytics[[#This Row],[Years At Company]]&lt;=5,"2-5",HR_Analytics[[#This Row],[Years At Company]]&lt;=10,"5-10",HR_Analytics[[#This Row],[Years At Company]]&lt;=20,"10-20",HR_Analytics[[#This Row],[Years At Company]]&lt;=40,"20-40")</f>
        <v>10-20</v>
      </c>
      <c r="AN1291" s="3">
        <v>10</v>
      </c>
      <c r="AO1291" s="3" t="str" cm="1">
        <f t="array" ref="AO1291">_xlfn.IFS(HR_Analytics[[#This Row],[Years In Current Role]]&lt;=2,"0-2",HR_Analytics[[#This Row],[Years In Current Role]]&lt;=5,"2-5",HR_Analytics[[#This Row],[Years In Current Role]]&lt;=10,"5-10",HR_Analytics[[#This Row],[Years In Current Role]]&lt;=15,"10-15",HR_Analytics[[#This Row],[Years In Current Role]]&gt;15,"Above 15")</f>
        <v>5-10</v>
      </c>
      <c r="AP1291" s="3">
        <v>3</v>
      </c>
      <c r="AQ1291" s="14" t="str" cm="1">
        <f t="array" ref="AQ1291">_xlfn.IFS(HR_Analytics[[#This Row],[Years Since Last Promotion]]&lt;=2,"0-2",HR_Analytics[[#This Row],[Years Since Last Promotion]]&lt;=5,"2-5",HR_Analytics[[#This Row],[Years Since Last Promotion]]&lt;=10,"5-10",HR_Analytics[[#This Row],[Years Since Last Promotion]]&lt;=15,"10-15")</f>
        <v>2-5</v>
      </c>
      <c r="AR1291" s="14">
        <v>8</v>
      </c>
      <c r="AS1291" s="3" t="str" cm="1">
        <f t="array" ref="AS12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92" spans="1:45" x14ac:dyDescent="0.25">
      <c r="A1292" s="12">
        <v>34</v>
      </c>
      <c r="B1292" s="12" t="str" cm="1">
        <f t="array" ref="B1292">_xlfn.IFS(HR_Analytics[[#This Row],[Age]]&lt;=30,"Below 30",HR_Analytics[[#This Row],[Age]]&lt;=40,"30-40",HR_Analytics[[#This Row],[Age]]&lt;=60,"40-60")</f>
        <v>30-40</v>
      </c>
      <c r="C1292" s="9" t="s">
        <v>10</v>
      </c>
      <c r="D1292" s="9" t="s">
        <v>18</v>
      </c>
      <c r="E1292" s="9" t="s">
        <v>19</v>
      </c>
      <c r="F1292" s="3">
        <v>9</v>
      </c>
      <c r="G1292" s="3" t="str" cm="1">
        <f t="array" ref="G1292">_xlfn.IFS(HR_Analytics[[#This Row],[Distance From Home]]&lt;=5,"1-5",HR_Analytics[[#This Row],[Distance From Home]]&lt;=10,"5-10",HR_Analytics[[#This Row],[Distance From Home]]&lt;=15,"10-15",HR_Analytics[[#This Row],[Distance From Home]]&lt;=20,"15-20",HR_Analytics[[#This Row],[Distance From Home]]&gt;20,"Above 20")</f>
        <v>5-10</v>
      </c>
      <c r="H1292" s="3">
        <v>4</v>
      </c>
      <c r="I1292" s="9" t="str">
        <f>VLOOKUP(H1292,Mapping!$J$2:$K$6,2,0)</f>
        <v>Masters</v>
      </c>
      <c r="J1292" s="9" t="s">
        <v>13</v>
      </c>
      <c r="K1292" s="3">
        <v>1807</v>
      </c>
      <c r="L1292" s="3">
        <v>4</v>
      </c>
      <c r="M1292" s="9" t="str">
        <f>VLOOKUP(L1292,Mapping!$A$2:$B$5,2,0)</f>
        <v>Satisfied</v>
      </c>
      <c r="N1292" s="9" t="s">
        <v>20</v>
      </c>
      <c r="O1292" s="3">
        <v>3</v>
      </c>
      <c r="P1292" s="9" t="str">
        <f>VLOOKUP(O1292,Mapping!$A$9:$B$12,2,0)</f>
        <v>High</v>
      </c>
      <c r="Q1292" s="3">
        <v>2</v>
      </c>
      <c r="R1292" s="9" t="str">
        <f>VLOOKUP(Q1292,Mapping!$A$16:$B$20,2,0)</f>
        <v>Junior</v>
      </c>
      <c r="S1292" s="9" t="s">
        <v>24</v>
      </c>
      <c r="T1292" s="3">
        <v>1</v>
      </c>
      <c r="U1292" s="9" t="str">
        <f>VLOOKUP(T1292,Mapping!$E$9:$F$12,2,0)</f>
        <v>Very Dissatisfied</v>
      </c>
      <c r="V1292" s="9" t="s">
        <v>22</v>
      </c>
      <c r="W1292" s="5">
        <v>5346</v>
      </c>
      <c r="X1292" s="3">
        <v>4</v>
      </c>
      <c r="Y1292" s="9" t="s">
        <v>17</v>
      </c>
      <c r="Z1292" s="4">
        <v>17</v>
      </c>
      <c r="AA1292" s="24">
        <f>HR_Analytics[[#This Row],[Salary Hike]]/100</f>
        <v>0.17</v>
      </c>
      <c r="AB1292" s="3">
        <v>3</v>
      </c>
      <c r="AC1292" s="9" t="str">
        <f>VLOOKUP(AB1292,Mapping!$E$2:$F$3,2,0)</f>
        <v>Excellent</v>
      </c>
      <c r="AD1292" s="3">
        <v>3</v>
      </c>
      <c r="AE1292" s="9" t="str">
        <f>VLOOKUP(AD1292,Mapping!$E$16:$F$19,2,0)</f>
        <v>Neutral</v>
      </c>
      <c r="AF1292" s="3">
        <v>1</v>
      </c>
      <c r="AG1292" s="3">
        <v>11</v>
      </c>
      <c r="AH1292" s="3" t="str" cm="1">
        <f t="array" ref="AH1292">_xlfn.IFS(HR_Analytics[[#This Row],[Total Working Years]]&lt;=2,"0-2",HR_Analytics[[#This Row],[Total Working Years]]&lt;=5,"2-5",HR_Analytics[[#This Row],[Total Working Years]]&lt;=10,"5-10",HR_Analytics[[#This Row],[Total Working Years]]&lt;=20,"10-20",HR_Analytics[[#This Row],[Total Working Years]]&lt;=40,"20-40")</f>
        <v>10-20</v>
      </c>
      <c r="AI1292" s="3">
        <v>3</v>
      </c>
      <c r="AJ1292" s="3">
        <v>2</v>
      </c>
      <c r="AK1292" s="9" t="str">
        <f>VLOOKUP(AJ1292,Mapping!$J$10:$K$13,2,0)</f>
        <v>Good</v>
      </c>
      <c r="AL1292" s="3">
        <v>7</v>
      </c>
      <c r="AM1292" s="3" t="str" cm="1">
        <f t="array" ref="AM1292">_xlfn.IFS(HR_Analytics[[#This Row],[Years At Company]]&lt;=2,"0-2",HR_Analytics[[#This Row],[Years At Company]]&lt;=5,"2-5",HR_Analytics[[#This Row],[Years At Company]]&lt;=10,"5-10",HR_Analytics[[#This Row],[Years At Company]]&lt;=20,"10-20",HR_Analytics[[#This Row],[Years At Company]]&lt;=40,"20-40")</f>
        <v>5-10</v>
      </c>
      <c r="AN1292" s="3">
        <v>1</v>
      </c>
      <c r="AO1292" s="3" t="str" cm="1">
        <f t="array" ref="AO1292">_xlfn.IFS(HR_Analytics[[#This Row],[Years In Current Role]]&lt;=2,"0-2",HR_Analytics[[#This Row],[Years In Current Role]]&lt;=5,"2-5",HR_Analytics[[#This Row],[Years In Current Role]]&lt;=10,"5-10",HR_Analytics[[#This Row],[Years In Current Role]]&lt;=15,"10-15",HR_Analytics[[#This Row],[Years In Current Role]]&gt;15,"Above 15")</f>
        <v>0-2</v>
      </c>
      <c r="AP1292" s="3">
        <v>0</v>
      </c>
      <c r="AQ1292" s="14" t="str" cm="1">
        <f t="array" ref="AQ1292">_xlfn.IFS(HR_Analytics[[#This Row],[Years Since Last Promotion]]&lt;=2,"0-2",HR_Analytics[[#This Row],[Years Since Last Promotion]]&lt;=5,"2-5",HR_Analytics[[#This Row],[Years Since Last Promotion]]&lt;=10,"5-10",HR_Analytics[[#This Row],[Years Since Last Promotion]]&lt;=15,"10-15")</f>
        <v>0-2</v>
      </c>
      <c r="AR1292" s="14">
        <v>7</v>
      </c>
      <c r="AS1292" s="3" t="str" cm="1">
        <f t="array" ref="AS12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93" spans="1:45" x14ac:dyDescent="0.25">
      <c r="A1293" s="12">
        <v>37</v>
      </c>
      <c r="B1293" s="12" t="str" cm="1">
        <f t="array" ref="B1293">_xlfn.IFS(HR_Analytics[[#This Row],[Age]]&lt;=30,"Below 30",HR_Analytics[[#This Row],[Age]]&lt;=40,"30-40",HR_Analytics[[#This Row],[Age]]&lt;=60,"40-60")</f>
        <v>30-40</v>
      </c>
      <c r="C1293" s="9" t="s">
        <v>10</v>
      </c>
      <c r="D1293" s="9" t="s">
        <v>11</v>
      </c>
      <c r="E1293" s="9" t="s">
        <v>19</v>
      </c>
      <c r="F1293" s="3">
        <v>10</v>
      </c>
      <c r="G1293" s="3" t="str" cm="1">
        <f t="array" ref="G1293">_xlfn.IFS(HR_Analytics[[#This Row],[Distance From Home]]&lt;=5,"1-5",HR_Analytics[[#This Row],[Distance From Home]]&lt;=10,"5-10",HR_Analytics[[#This Row],[Distance From Home]]&lt;=15,"10-15",HR_Analytics[[#This Row],[Distance From Home]]&lt;=20,"15-20",HR_Analytics[[#This Row],[Distance From Home]]&gt;20,"Above 20")</f>
        <v>5-10</v>
      </c>
      <c r="H1293" s="3">
        <v>4</v>
      </c>
      <c r="I1293" s="9" t="str">
        <f>VLOOKUP(H1293,Mapping!$J$2:$K$6,2,0)</f>
        <v>Masters</v>
      </c>
      <c r="J1293" s="9" t="s">
        <v>25</v>
      </c>
      <c r="K1293" s="3">
        <v>1809</v>
      </c>
      <c r="L1293" s="3">
        <v>4</v>
      </c>
      <c r="M1293" s="9" t="str">
        <f>VLOOKUP(L1293,Mapping!$A$2:$B$5,2,0)</f>
        <v>Satisfied</v>
      </c>
      <c r="N1293" s="9" t="s">
        <v>20</v>
      </c>
      <c r="O1293" s="3">
        <v>3</v>
      </c>
      <c r="P1293" s="9" t="str">
        <f>VLOOKUP(O1293,Mapping!$A$9:$B$12,2,0)</f>
        <v>High</v>
      </c>
      <c r="Q1293" s="3">
        <v>2</v>
      </c>
      <c r="R1293" s="9" t="str">
        <f>VLOOKUP(Q1293,Mapping!$A$16:$B$20,2,0)</f>
        <v>Junior</v>
      </c>
      <c r="S1293" s="9" t="s">
        <v>27</v>
      </c>
      <c r="T1293" s="3">
        <v>1</v>
      </c>
      <c r="U1293" s="9" t="str">
        <f>VLOOKUP(T1293,Mapping!$E$9:$F$12,2,0)</f>
        <v>Very Dissatisfied</v>
      </c>
      <c r="V1293" s="9" t="s">
        <v>16</v>
      </c>
      <c r="W1293" s="5">
        <v>4213</v>
      </c>
      <c r="X1293" s="3">
        <v>1</v>
      </c>
      <c r="Y1293" s="9" t="s">
        <v>17</v>
      </c>
      <c r="Z1293" s="4">
        <v>15</v>
      </c>
      <c r="AA1293" s="24">
        <f>HR_Analytics[[#This Row],[Salary Hike]]/100</f>
        <v>0.15</v>
      </c>
      <c r="AB1293" s="3">
        <v>3</v>
      </c>
      <c r="AC1293" s="9" t="str">
        <f>VLOOKUP(AB1293,Mapping!$E$2:$F$3,2,0)</f>
        <v>Excellent</v>
      </c>
      <c r="AD1293" s="3">
        <v>2</v>
      </c>
      <c r="AE1293" s="9" t="str">
        <f>VLOOKUP(AD1293,Mapping!$E$16:$F$19,2,0)</f>
        <v>Dissatisfied</v>
      </c>
      <c r="AF1293" s="3">
        <v>0</v>
      </c>
      <c r="AG1293" s="3">
        <v>10</v>
      </c>
      <c r="AH1293" s="3" t="str" cm="1">
        <f t="array" ref="AH1293">_xlfn.IFS(HR_Analytics[[#This Row],[Total Working Years]]&lt;=2,"0-2",HR_Analytics[[#This Row],[Total Working Years]]&lt;=5,"2-5",HR_Analytics[[#This Row],[Total Working Years]]&lt;=10,"5-10",HR_Analytics[[#This Row],[Total Working Years]]&lt;=20,"10-20",HR_Analytics[[#This Row],[Total Working Years]]&lt;=40,"20-40")</f>
        <v>5-10</v>
      </c>
      <c r="AI1293" s="3">
        <v>4</v>
      </c>
      <c r="AJ1293" s="3">
        <v>1</v>
      </c>
      <c r="AK1293" s="9" t="str">
        <f>VLOOKUP(AJ1293,Mapping!$J$10:$K$13,2,0)</f>
        <v>Bad</v>
      </c>
      <c r="AL1293" s="3">
        <v>10</v>
      </c>
      <c r="AM1293" s="3" t="str" cm="1">
        <f t="array" ref="AM1293">_xlfn.IFS(HR_Analytics[[#This Row],[Years At Company]]&lt;=2,"0-2",HR_Analytics[[#This Row],[Years At Company]]&lt;=5,"2-5",HR_Analytics[[#This Row],[Years At Company]]&lt;=10,"5-10",HR_Analytics[[#This Row],[Years At Company]]&lt;=20,"10-20",HR_Analytics[[#This Row],[Years At Company]]&lt;=40,"20-40")</f>
        <v>5-10</v>
      </c>
      <c r="AN1293" s="3">
        <v>3</v>
      </c>
      <c r="AO1293" s="3" t="str" cm="1">
        <f t="array" ref="AO1293">_xlfn.IFS(HR_Analytics[[#This Row],[Years In Current Role]]&lt;=2,"0-2",HR_Analytics[[#This Row],[Years In Current Role]]&lt;=5,"2-5",HR_Analytics[[#This Row],[Years In Current Role]]&lt;=10,"5-10",HR_Analytics[[#This Row],[Years In Current Role]]&lt;=15,"10-15",HR_Analytics[[#This Row],[Years In Current Role]]&gt;15,"Above 15")</f>
        <v>2-5</v>
      </c>
      <c r="AP1293" s="3">
        <v>0</v>
      </c>
      <c r="AQ1293" s="14" t="str" cm="1">
        <f t="array" ref="AQ1293">_xlfn.IFS(HR_Analytics[[#This Row],[Years Since Last Promotion]]&lt;=2,"0-2",HR_Analytics[[#This Row],[Years Since Last Promotion]]&lt;=5,"2-5",HR_Analytics[[#This Row],[Years Since Last Promotion]]&lt;=10,"5-10",HR_Analytics[[#This Row],[Years Since Last Promotion]]&lt;=15,"10-15")</f>
        <v>0-2</v>
      </c>
      <c r="AR1293" s="14">
        <v>8</v>
      </c>
      <c r="AS1293" s="3" t="str" cm="1">
        <f t="array" ref="AS12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294" spans="1:45" x14ac:dyDescent="0.25">
      <c r="A1294" s="12">
        <v>39</v>
      </c>
      <c r="B1294" s="12" t="str" cm="1">
        <f t="array" ref="B1294">_xlfn.IFS(HR_Analytics[[#This Row],[Age]]&lt;=30,"Below 30",HR_Analytics[[#This Row],[Age]]&lt;=40,"30-40",HR_Analytics[[#This Row],[Age]]&lt;=60,"40-60")</f>
        <v>30-40</v>
      </c>
      <c r="C1294" s="9" t="s">
        <v>17</v>
      </c>
      <c r="D1294" s="9" t="s">
        <v>18</v>
      </c>
      <c r="E1294" s="9" t="s">
        <v>12</v>
      </c>
      <c r="F1294" s="3">
        <v>20</v>
      </c>
      <c r="G1294" s="3" t="str" cm="1">
        <f t="array" ref="G1294">_xlfn.IFS(HR_Analytics[[#This Row],[Distance From Home]]&lt;=5,"1-5",HR_Analytics[[#This Row],[Distance From Home]]&lt;=10,"5-10",HR_Analytics[[#This Row],[Distance From Home]]&lt;=15,"10-15",HR_Analytics[[#This Row],[Distance From Home]]&lt;=20,"15-20",HR_Analytics[[#This Row],[Distance From Home]]&gt;20,"Above 20")</f>
        <v>15-20</v>
      </c>
      <c r="H1294" s="3">
        <v>3</v>
      </c>
      <c r="I1294" s="9" t="str">
        <f>VLOOKUP(H1294,Mapping!$J$2:$K$6,2,0)</f>
        <v>Bachelors</v>
      </c>
      <c r="J1294" s="9" t="s">
        <v>13</v>
      </c>
      <c r="K1294" s="3">
        <v>1812</v>
      </c>
      <c r="L1294" s="3">
        <v>3</v>
      </c>
      <c r="M1294" s="9" t="str">
        <f>VLOOKUP(L1294,Mapping!$A$2:$B$5,2,0)</f>
        <v>Neutral</v>
      </c>
      <c r="N1294" s="9" t="s">
        <v>20</v>
      </c>
      <c r="O1294" s="3">
        <v>3</v>
      </c>
      <c r="P1294" s="9" t="str">
        <f>VLOOKUP(O1294,Mapping!$A$9:$B$12,2,0)</f>
        <v>High</v>
      </c>
      <c r="Q1294" s="3">
        <v>2</v>
      </c>
      <c r="R1294" s="9" t="str">
        <f>VLOOKUP(Q1294,Mapping!$A$16:$B$20,2,0)</f>
        <v>Junior</v>
      </c>
      <c r="S1294" s="9" t="s">
        <v>15</v>
      </c>
      <c r="T1294" s="3">
        <v>4</v>
      </c>
      <c r="U1294" s="9" t="str">
        <f>VLOOKUP(T1294,Mapping!$E$9:$F$12,2,0)</f>
        <v>Satisfied</v>
      </c>
      <c r="V1294" s="9" t="s">
        <v>26</v>
      </c>
      <c r="W1294" s="5">
        <v>4127</v>
      </c>
      <c r="X1294" s="3">
        <v>2</v>
      </c>
      <c r="Y1294" s="9" t="s">
        <v>17</v>
      </c>
      <c r="Z1294" s="4">
        <v>18</v>
      </c>
      <c r="AA1294" s="24">
        <f>HR_Analytics[[#This Row],[Salary Hike]]/100</f>
        <v>0.18</v>
      </c>
      <c r="AB1294" s="3">
        <v>3</v>
      </c>
      <c r="AC1294" s="9" t="str">
        <f>VLOOKUP(AB1294,Mapping!$E$2:$F$3,2,0)</f>
        <v>Excellent</v>
      </c>
      <c r="AD1294" s="3">
        <v>4</v>
      </c>
      <c r="AE1294" s="9" t="str">
        <f>VLOOKUP(AD1294,Mapping!$E$16:$F$19,2,0)</f>
        <v>Satisfied</v>
      </c>
      <c r="AF1294" s="3">
        <v>1</v>
      </c>
      <c r="AG1294" s="3">
        <v>7</v>
      </c>
      <c r="AH1294" s="3" t="str" cm="1">
        <f t="array" ref="AH1294">_xlfn.IFS(HR_Analytics[[#This Row],[Total Working Years]]&lt;=2,"0-2",HR_Analytics[[#This Row],[Total Working Years]]&lt;=5,"2-5",HR_Analytics[[#This Row],[Total Working Years]]&lt;=10,"5-10",HR_Analytics[[#This Row],[Total Working Years]]&lt;=20,"10-20",HR_Analytics[[#This Row],[Total Working Years]]&lt;=40,"20-40")</f>
        <v>5-10</v>
      </c>
      <c r="AI1294" s="3">
        <v>6</v>
      </c>
      <c r="AJ1294" s="3">
        <v>3</v>
      </c>
      <c r="AK1294" s="9" t="str">
        <f>VLOOKUP(AJ1294,Mapping!$J$10:$K$13,2,0)</f>
        <v>Better</v>
      </c>
      <c r="AL1294" s="3">
        <v>2</v>
      </c>
      <c r="AM1294" s="3" t="str" cm="1">
        <f t="array" ref="AM1294">_xlfn.IFS(HR_Analytics[[#This Row],[Years At Company]]&lt;=2,"0-2",HR_Analytics[[#This Row],[Years At Company]]&lt;=5,"2-5",HR_Analytics[[#This Row],[Years At Company]]&lt;=10,"5-10",HR_Analytics[[#This Row],[Years At Company]]&lt;=20,"10-20",HR_Analytics[[#This Row],[Years At Company]]&lt;=40,"20-40")</f>
        <v>0-2</v>
      </c>
      <c r="AN1294" s="3">
        <v>1</v>
      </c>
      <c r="AO1294" s="3" t="str" cm="1">
        <f t="array" ref="AO1294">_xlfn.IFS(HR_Analytics[[#This Row],[Years In Current Role]]&lt;=2,"0-2",HR_Analytics[[#This Row],[Years In Current Role]]&lt;=5,"2-5",HR_Analytics[[#This Row],[Years In Current Role]]&lt;=10,"5-10",HR_Analytics[[#This Row],[Years In Current Role]]&lt;=15,"10-15",HR_Analytics[[#This Row],[Years In Current Role]]&gt;15,"Above 15")</f>
        <v>0-2</v>
      </c>
      <c r="AP1294" s="3">
        <v>2</v>
      </c>
      <c r="AQ1294" s="14" t="str" cm="1">
        <f t="array" ref="AQ1294">_xlfn.IFS(HR_Analytics[[#This Row],[Years Since Last Promotion]]&lt;=2,"0-2",HR_Analytics[[#This Row],[Years Since Last Promotion]]&lt;=5,"2-5",HR_Analytics[[#This Row],[Years Since Last Promotion]]&lt;=10,"5-10",HR_Analytics[[#This Row],[Years Since Last Promotion]]&lt;=15,"10-15")</f>
        <v>0-2</v>
      </c>
      <c r="AR1294" s="14">
        <v>2</v>
      </c>
      <c r="AS1294" s="3" t="str" cm="1">
        <f t="array" ref="AS12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95" spans="1:45" x14ac:dyDescent="0.25">
      <c r="A1295" s="12">
        <v>43</v>
      </c>
      <c r="B1295" s="12" t="str" cm="1">
        <f t="array" ref="B1295">_xlfn.IFS(HR_Analytics[[#This Row],[Age]]&lt;=30,"Below 30",HR_Analytics[[#This Row],[Age]]&lt;=40,"30-40",HR_Analytics[[#This Row],[Age]]&lt;=60,"40-60")</f>
        <v>40-60</v>
      </c>
      <c r="C1295" s="9" t="s">
        <v>17</v>
      </c>
      <c r="D1295" s="9" t="s">
        <v>29</v>
      </c>
      <c r="E1295" s="9" t="s">
        <v>19</v>
      </c>
      <c r="F1295" s="3">
        <v>9</v>
      </c>
      <c r="G1295" s="3" t="str" cm="1">
        <f t="array" ref="G1295">_xlfn.IFS(HR_Analytics[[#This Row],[Distance From Home]]&lt;=5,"1-5",HR_Analytics[[#This Row],[Distance From Home]]&lt;=10,"5-10",HR_Analytics[[#This Row],[Distance From Home]]&lt;=15,"10-15",HR_Analytics[[#This Row],[Distance From Home]]&lt;=20,"15-20",HR_Analytics[[#This Row],[Distance From Home]]&gt;20,"Above 20")</f>
        <v>5-10</v>
      </c>
      <c r="H1295" s="3">
        <v>3</v>
      </c>
      <c r="I1295" s="9" t="str">
        <f>VLOOKUP(H1295,Mapping!$J$2:$K$6,2,0)</f>
        <v>Bachelors</v>
      </c>
      <c r="J1295" s="9" t="s">
        <v>13</v>
      </c>
      <c r="K1295" s="3">
        <v>1813</v>
      </c>
      <c r="L1295" s="3">
        <v>1</v>
      </c>
      <c r="M1295" s="9" t="str">
        <f>VLOOKUP(L1295,Mapping!$A$2:$B$5,2,0)</f>
        <v>Very Dissatisfied</v>
      </c>
      <c r="N1295" s="9" t="s">
        <v>20</v>
      </c>
      <c r="O1295" s="3">
        <v>3</v>
      </c>
      <c r="P1295" s="9" t="str">
        <f>VLOOKUP(O1295,Mapping!$A$9:$B$12,2,0)</f>
        <v>High</v>
      </c>
      <c r="Q1295" s="3">
        <v>1</v>
      </c>
      <c r="R1295" s="9" t="str">
        <f>VLOOKUP(Q1295,Mapping!$A$16:$B$20,2,0)</f>
        <v>Entry Level</v>
      </c>
      <c r="S1295" s="9" t="s">
        <v>21</v>
      </c>
      <c r="T1295" s="3">
        <v>3</v>
      </c>
      <c r="U1295" s="9" t="str">
        <f>VLOOKUP(T1295,Mapping!$E$9:$F$12,2,0)</f>
        <v>Neutral</v>
      </c>
      <c r="V1295" s="9" t="s">
        <v>16</v>
      </c>
      <c r="W1295" s="5">
        <v>2438</v>
      </c>
      <c r="X1295" s="3">
        <v>4</v>
      </c>
      <c r="Y1295" s="9" t="s">
        <v>17</v>
      </c>
      <c r="Z1295" s="4">
        <v>13</v>
      </c>
      <c r="AA1295" s="24">
        <f>HR_Analytics[[#This Row],[Salary Hike]]/100</f>
        <v>0.13</v>
      </c>
      <c r="AB1295" s="3">
        <v>3</v>
      </c>
      <c r="AC1295" s="9" t="str">
        <f>VLOOKUP(AB1295,Mapping!$E$2:$F$3,2,0)</f>
        <v>Excellent</v>
      </c>
      <c r="AD1295" s="3">
        <v>3</v>
      </c>
      <c r="AE1295" s="9" t="str">
        <f>VLOOKUP(AD1295,Mapping!$E$16:$F$19,2,0)</f>
        <v>Neutral</v>
      </c>
      <c r="AF1295" s="3">
        <v>0</v>
      </c>
      <c r="AG1295" s="3">
        <v>7</v>
      </c>
      <c r="AH1295" s="3" t="str" cm="1">
        <f t="array" ref="AH1295">_xlfn.IFS(HR_Analytics[[#This Row],[Total Working Years]]&lt;=2,"0-2",HR_Analytics[[#This Row],[Total Working Years]]&lt;=5,"2-5",HR_Analytics[[#This Row],[Total Working Years]]&lt;=10,"5-10",HR_Analytics[[#This Row],[Total Working Years]]&lt;=20,"10-20",HR_Analytics[[#This Row],[Total Working Years]]&lt;=40,"20-40")</f>
        <v>5-10</v>
      </c>
      <c r="AI1295" s="3">
        <v>2</v>
      </c>
      <c r="AJ1295" s="3">
        <v>2</v>
      </c>
      <c r="AK1295" s="9" t="str">
        <f>VLOOKUP(AJ1295,Mapping!$J$10:$K$13,2,0)</f>
        <v>Good</v>
      </c>
      <c r="AL1295" s="3">
        <v>3</v>
      </c>
      <c r="AM1295" s="3" t="str" cm="1">
        <f t="array" ref="AM1295">_xlfn.IFS(HR_Analytics[[#This Row],[Years At Company]]&lt;=2,"0-2",HR_Analytics[[#This Row],[Years At Company]]&lt;=5,"2-5",HR_Analytics[[#This Row],[Years At Company]]&lt;=10,"5-10",HR_Analytics[[#This Row],[Years At Company]]&lt;=20,"10-20",HR_Analytics[[#This Row],[Years At Company]]&lt;=40,"20-40")</f>
        <v>2-5</v>
      </c>
      <c r="AN1295" s="3">
        <v>2</v>
      </c>
      <c r="AO1295" s="3" t="str" cm="1">
        <f t="array" ref="AO1295">_xlfn.IFS(HR_Analytics[[#This Row],[Years In Current Role]]&lt;=2,"0-2",HR_Analytics[[#This Row],[Years In Current Role]]&lt;=5,"2-5",HR_Analytics[[#This Row],[Years In Current Role]]&lt;=10,"5-10",HR_Analytics[[#This Row],[Years In Current Role]]&lt;=15,"10-15",HR_Analytics[[#This Row],[Years In Current Role]]&gt;15,"Above 15")</f>
        <v>0-2</v>
      </c>
      <c r="AP1295" s="3">
        <v>1</v>
      </c>
      <c r="AQ1295" s="14" t="str" cm="1">
        <f t="array" ref="AQ1295">_xlfn.IFS(HR_Analytics[[#This Row],[Years Since Last Promotion]]&lt;=2,"0-2",HR_Analytics[[#This Row],[Years Since Last Promotion]]&lt;=5,"2-5",HR_Analytics[[#This Row],[Years Since Last Promotion]]&lt;=10,"5-10",HR_Analytics[[#This Row],[Years Since Last Promotion]]&lt;=15,"10-15")</f>
        <v>0-2</v>
      </c>
      <c r="AR1295" s="14">
        <v>2</v>
      </c>
      <c r="AS1295" s="3" t="str" cm="1">
        <f t="array" ref="AS12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96" spans="1:45" x14ac:dyDescent="0.25">
      <c r="A1296" s="12">
        <v>41</v>
      </c>
      <c r="B1296" s="12" t="str" cm="1">
        <f t="array" ref="B1296">_xlfn.IFS(HR_Analytics[[#This Row],[Age]]&lt;=30,"Below 30",HR_Analytics[[#This Row],[Age]]&lt;=40,"30-40",HR_Analytics[[#This Row],[Age]]&lt;=60,"40-60")</f>
        <v>40-60</v>
      </c>
      <c r="C1296" s="9" t="s">
        <v>17</v>
      </c>
      <c r="D1296" s="9" t="s">
        <v>11</v>
      </c>
      <c r="E1296" s="9" t="s">
        <v>19</v>
      </c>
      <c r="F1296" s="3">
        <v>5</v>
      </c>
      <c r="G1296" s="3" t="str" cm="1">
        <f t="array" ref="G1296">_xlfn.IFS(HR_Analytics[[#This Row],[Distance From Home]]&lt;=5,"1-5",HR_Analytics[[#This Row],[Distance From Home]]&lt;=10,"5-10",HR_Analytics[[#This Row],[Distance From Home]]&lt;=15,"10-15",HR_Analytics[[#This Row],[Distance From Home]]&lt;=20,"15-20",HR_Analytics[[#This Row],[Distance From Home]]&gt;20,"Above 20")</f>
        <v>1-5</v>
      </c>
      <c r="H1296" s="3">
        <v>3</v>
      </c>
      <c r="I1296" s="9" t="str">
        <f>VLOOKUP(H1296,Mapping!$J$2:$K$6,2,0)</f>
        <v>Bachelors</v>
      </c>
      <c r="J1296" s="9" t="s">
        <v>13</v>
      </c>
      <c r="K1296" s="3">
        <v>1814</v>
      </c>
      <c r="L1296" s="3">
        <v>2</v>
      </c>
      <c r="M1296" s="9" t="str">
        <f>VLOOKUP(L1296,Mapping!$A$2:$B$5,2,0)</f>
        <v>Dissatisfied</v>
      </c>
      <c r="N1296" s="9" t="s">
        <v>20</v>
      </c>
      <c r="O1296" s="3">
        <v>4</v>
      </c>
      <c r="P1296" s="9" t="str">
        <f>VLOOKUP(O1296,Mapping!$A$9:$B$12,2,0)</f>
        <v>Very High</v>
      </c>
      <c r="Q1296" s="3">
        <v>2</v>
      </c>
      <c r="R1296" s="9" t="str">
        <f>VLOOKUP(Q1296,Mapping!$A$16:$B$20,2,0)</f>
        <v>Junior</v>
      </c>
      <c r="S1296" s="9" t="s">
        <v>28</v>
      </c>
      <c r="T1296" s="3">
        <v>2</v>
      </c>
      <c r="U1296" s="9" t="str">
        <f>VLOOKUP(T1296,Mapping!$E$9:$F$12,2,0)</f>
        <v>Dissatisfied</v>
      </c>
      <c r="V1296" s="9" t="s">
        <v>16</v>
      </c>
      <c r="W1296" s="5">
        <v>6870</v>
      </c>
      <c r="X1296" s="3">
        <v>3</v>
      </c>
      <c r="Y1296" s="9" t="s">
        <v>17</v>
      </c>
      <c r="Z1296" s="4">
        <v>12</v>
      </c>
      <c r="AA1296" s="24">
        <f>HR_Analytics[[#This Row],[Salary Hike]]/100</f>
        <v>0.12</v>
      </c>
      <c r="AB1296" s="3">
        <v>3</v>
      </c>
      <c r="AC1296" s="9" t="str">
        <f>VLOOKUP(AB1296,Mapping!$E$2:$F$3,2,0)</f>
        <v>Excellent</v>
      </c>
      <c r="AD1296" s="3">
        <v>1</v>
      </c>
      <c r="AE1296" s="9" t="str">
        <f>VLOOKUP(AD1296,Mapping!$E$16:$F$19,2,0)</f>
        <v>Very Dissatisfied</v>
      </c>
      <c r="AF1296" s="3">
        <v>0</v>
      </c>
      <c r="AG1296" s="3">
        <v>11</v>
      </c>
      <c r="AH1296" s="3" t="str" cm="1">
        <f t="array" ref="AH1296">_xlfn.IFS(HR_Analytics[[#This Row],[Total Working Years]]&lt;=2,"0-2",HR_Analytics[[#This Row],[Total Working Years]]&lt;=5,"2-5",HR_Analytics[[#This Row],[Total Working Years]]&lt;=10,"5-10",HR_Analytics[[#This Row],[Total Working Years]]&lt;=20,"10-20",HR_Analytics[[#This Row],[Total Working Years]]&lt;=40,"20-40")</f>
        <v>10-20</v>
      </c>
      <c r="AI1296" s="3">
        <v>3</v>
      </c>
      <c r="AJ1296" s="3">
        <v>1</v>
      </c>
      <c r="AK1296" s="9" t="str">
        <f>VLOOKUP(AJ1296,Mapping!$J$10:$K$13,2,0)</f>
        <v>Bad</v>
      </c>
      <c r="AL1296" s="3">
        <v>3</v>
      </c>
      <c r="AM1296" s="3" t="str" cm="1">
        <f t="array" ref="AM1296">_xlfn.IFS(HR_Analytics[[#This Row],[Years At Company]]&lt;=2,"0-2",HR_Analytics[[#This Row],[Years At Company]]&lt;=5,"2-5",HR_Analytics[[#This Row],[Years At Company]]&lt;=10,"5-10",HR_Analytics[[#This Row],[Years At Company]]&lt;=20,"10-20",HR_Analytics[[#This Row],[Years At Company]]&lt;=40,"20-40")</f>
        <v>2-5</v>
      </c>
      <c r="AN1296" s="3">
        <v>2</v>
      </c>
      <c r="AO1296" s="3" t="str" cm="1">
        <f t="array" ref="AO1296">_xlfn.IFS(HR_Analytics[[#This Row],[Years In Current Role]]&lt;=2,"0-2",HR_Analytics[[#This Row],[Years In Current Role]]&lt;=5,"2-5",HR_Analytics[[#This Row],[Years In Current Role]]&lt;=10,"5-10",HR_Analytics[[#This Row],[Years In Current Role]]&lt;=15,"10-15",HR_Analytics[[#This Row],[Years In Current Role]]&gt;15,"Above 15")</f>
        <v>0-2</v>
      </c>
      <c r="AP1296" s="3">
        <v>1</v>
      </c>
      <c r="AQ1296" s="14" t="str" cm="1">
        <f t="array" ref="AQ1296">_xlfn.IFS(HR_Analytics[[#This Row],[Years Since Last Promotion]]&lt;=2,"0-2",HR_Analytics[[#This Row],[Years Since Last Promotion]]&lt;=5,"2-5",HR_Analytics[[#This Row],[Years Since Last Promotion]]&lt;=10,"5-10",HR_Analytics[[#This Row],[Years Since Last Promotion]]&lt;=15,"10-15")</f>
        <v>0-2</v>
      </c>
      <c r="AR1296" s="14">
        <v>2</v>
      </c>
      <c r="AS1296" s="3" t="str" cm="1">
        <f t="array" ref="AS12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97" spans="1:45" x14ac:dyDescent="0.25">
      <c r="A1297" s="12">
        <v>41</v>
      </c>
      <c r="B1297" s="12" t="str" cm="1">
        <f t="array" ref="B1297">_xlfn.IFS(HR_Analytics[[#This Row],[Age]]&lt;=30,"Below 30",HR_Analytics[[#This Row],[Age]]&lt;=40,"30-40",HR_Analytics[[#This Row],[Age]]&lt;=60,"40-60")</f>
        <v>40-60</v>
      </c>
      <c r="C1297" s="9" t="s">
        <v>17</v>
      </c>
      <c r="D1297" s="9" t="s">
        <v>11</v>
      </c>
      <c r="E1297" s="9" t="s">
        <v>12</v>
      </c>
      <c r="F1297" s="3">
        <v>4</v>
      </c>
      <c r="G1297" s="3" t="str" cm="1">
        <f t="array" ref="G1297">_xlfn.IFS(HR_Analytics[[#This Row],[Distance From Home]]&lt;=5,"1-5",HR_Analytics[[#This Row],[Distance From Home]]&lt;=10,"5-10",HR_Analytics[[#This Row],[Distance From Home]]&lt;=15,"10-15",HR_Analytics[[#This Row],[Distance From Home]]&lt;=20,"15-20",HR_Analytics[[#This Row],[Distance From Home]]&gt;20,"Above 20")</f>
        <v>1-5</v>
      </c>
      <c r="H1297" s="3">
        <v>1</v>
      </c>
      <c r="I1297" s="9" t="str">
        <f>VLOOKUP(H1297,Mapping!$J$2:$K$6,2,0)</f>
        <v>Below College</v>
      </c>
      <c r="J1297" s="9" t="s">
        <v>33</v>
      </c>
      <c r="K1297" s="3">
        <v>1815</v>
      </c>
      <c r="L1297" s="3">
        <v>3</v>
      </c>
      <c r="M1297" s="9" t="str">
        <f>VLOOKUP(L1297,Mapping!$A$2:$B$5,2,0)</f>
        <v>Neutral</v>
      </c>
      <c r="N1297" s="9" t="s">
        <v>14</v>
      </c>
      <c r="O1297" s="3">
        <v>3</v>
      </c>
      <c r="P1297" s="9" t="str">
        <f>VLOOKUP(O1297,Mapping!$A$9:$B$12,2,0)</f>
        <v>High</v>
      </c>
      <c r="Q1297" s="3">
        <v>3</v>
      </c>
      <c r="R1297" s="9" t="str">
        <f>VLOOKUP(Q1297,Mapping!$A$16:$B$20,2,0)</f>
        <v>Mid Level</v>
      </c>
      <c r="S1297" s="9" t="s">
        <v>15</v>
      </c>
      <c r="T1297" s="3">
        <v>3</v>
      </c>
      <c r="U1297" s="9" t="str">
        <f>VLOOKUP(T1297,Mapping!$E$9:$F$12,2,0)</f>
        <v>Neutral</v>
      </c>
      <c r="V1297" s="9" t="s">
        <v>26</v>
      </c>
      <c r="W1297" s="5">
        <v>10447</v>
      </c>
      <c r="X1297" s="3">
        <v>0</v>
      </c>
      <c r="Y1297" s="9" t="s">
        <v>10</v>
      </c>
      <c r="Z1297" s="4">
        <v>13</v>
      </c>
      <c r="AA1297" s="24">
        <f>HR_Analytics[[#This Row],[Salary Hike]]/100</f>
        <v>0.13</v>
      </c>
      <c r="AB1297" s="3">
        <v>3</v>
      </c>
      <c r="AC1297" s="9" t="str">
        <f>VLOOKUP(AB1297,Mapping!$E$2:$F$3,2,0)</f>
        <v>Excellent</v>
      </c>
      <c r="AD1297" s="3">
        <v>4</v>
      </c>
      <c r="AE1297" s="9" t="str">
        <f>VLOOKUP(AD1297,Mapping!$E$16:$F$19,2,0)</f>
        <v>Satisfied</v>
      </c>
      <c r="AF1297" s="3">
        <v>1</v>
      </c>
      <c r="AG1297" s="3">
        <v>23</v>
      </c>
      <c r="AH1297" s="3" t="str" cm="1">
        <f t="array" ref="AH1297">_xlfn.IFS(HR_Analytics[[#This Row],[Total Working Years]]&lt;=2,"0-2",HR_Analytics[[#This Row],[Total Working Years]]&lt;=5,"2-5",HR_Analytics[[#This Row],[Total Working Years]]&lt;=10,"5-10",HR_Analytics[[#This Row],[Total Working Years]]&lt;=20,"10-20",HR_Analytics[[#This Row],[Total Working Years]]&lt;=40,"20-40")</f>
        <v>20-40</v>
      </c>
      <c r="AI1297" s="3">
        <v>3</v>
      </c>
      <c r="AJ1297" s="3">
        <v>4</v>
      </c>
      <c r="AK1297" s="9" t="str">
        <f>VLOOKUP(AJ1297,Mapping!$J$10:$K$13,2,0)</f>
        <v>Best</v>
      </c>
      <c r="AL1297" s="3">
        <v>22</v>
      </c>
      <c r="AM1297" s="3" t="str" cm="1">
        <f t="array" ref="AM1297">_xlfn.IFS(HR_Analytics[[#This Row],[Years At Company]]&lt;=2,"0-2",HR_Analytics[[#This Row],[Years At Company]]&lt;=5,"2-5",HR_Analytics[[#This Row],[Years At Company]]&lt;=10,"5-10",HR_Analytics[[#This Row],[Years At Company]]&lt;=20,"10-20",HR_Analytics[[#This Row],[Years At Company]]&lt;=40,"20-40")</f>
        <v>20-40</v>
      </c>
      <c r="AN1297" s="3">
        <v>14</v>
      </c>
      <c r="AO1297" s="3" t="str" cm="1">
        <f t="array" ref="AO1297">_xlfn.IFS(HR_Analytics[[#This Row],[Years In Current Role]]&lt;=2,"0-2",HR_Analytics[[#This Row],[Years In Current Role]]&lt;=5,"2-5",HR_Analytics[[#This Row],[Years In Current Role]]&lt;=10,"5-10",HR_Analytics[[#This Row],[Years In Current Role]]&lt;=15,"10-15",HR_Analytics[[#This Row],[Years In Current Role]]&gt;15,"Above 15")</f>
        <v>10-15</v>
      </c>
      <c r="AP1297" s="3">
        <v>13</v>
      </c>
      <c r="AQ1297" s="14" t="str" cm="1">
        <f t="array" ref="AQ1297">_xlfn.IFS(HR_Analytics[[#This Row],[Years Since Last Promotion]]&lt;=2,"0-2",HR_Analytics[[#This Row],[Years Since Last Promotion]]&lt;=5,"2-5",HR_Analytics[[#This Row],[Years Since Last Promotion]]&lt;=10,"5-10",HR_Analytics[[#This Row],[Years Since Last Promotion]]&lt;=15,"10-15")</f>
        <v>10-15</v>
      </c>
      <c r="AR1297" s="14">
        <v>5</v>
      </c>
      <c r="AS1297" s="3" t="str" cm="1">
        <f t="array" ref="AS12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298" spans="1:45" x14ac:dyDescent="0.25">
      <c r="A1298" s="12">
        <v>30</v>
      </c>
      <c r="B1298" s="12" t="str" cm="1">
        <f t="array" ref="B1298">_xlfn.IFS(HR_Analytics[[#This Row],[Age]]&lt;=30,"Below 30",HR_Analytics[[#This Row],[Age]]&lt;=40,"30-40",HR_Analytics[[#This Row],[Age]]&lt;=60,"40-60")</f>
        <v>Below 30</v>
      </c>
      <c r="C1298" s="9" t="s">
        <v>17</v>
      </c>
      <c r="D1298" s="9" t="s">
        <v>11</v>
      </c>
      <c r="E1298" s="9" t="s">
        <v>19</v>
      </c>
      <c r="F1298" s="3">
        <v>10</v>
      </c>
      <c r="G1298" s="3" t="str" cm="1">
        <f t="array" ref="G1298">_xlfn.IFS(HR_Analytics[[#This Row],[Distance From Home]]&lt;=5,"1-5",HR_Analytics[[#This Row],[Distance From Home]]&lt;=10,"5-10",HR_Analytics[[#This Row],[Distance From Home]]&lt;=15,"10-15",HR_Analytics[[#This Row],[Distance From Home]]&lt;=20,"15-20",HR_Analytics[[#This Row],[Distance From Home]]&gt;20,"Above 20")</f>
        <v>5-10</v>
      </c>
      <c r="H1298" s="3">
        <v>3</v>
      </c>
      <c r="I1298" s="9" t="str">
        <f>VLOOKUP(H1298,Mapping!$J$2:$K$6,2,0)</f>
        <v>Bachelors</v>
      </c>
      <c r="J1298" s="9" t="s">
        <v>25</v>
      </c>
      <c r="K1298" s="3">
        <v>1816</v>
      </c>
      <c r="L1298" s="3">
        <v>1</v>
      </c>
      <c r="M1298" s="9" t="str">
        <f>VLOOKUP(L1298,Mapping!$A$2:$B$5,2,0)</f>
        <v>Very Dissatisfied</v>
      </c>
      <c r="N1298" s="9" t="s">
        <v>14</v>
      </c>
      <c r="O1298" s="3">
        <v>3</v>
      </c>
      <c r="P1298" s="9" t="str">
        <f>VLOOKUP(O1298,Mapping!$A$9:$B$12,2,0)</f>
        <v>High</v>
      </c>
      <c r="Q1298" s="3">
        <v>3</v>
      </c>
      <c r="R1298" s="9" t="str">
        <f>VLOOKUP(Q1298,Mapping!$A$16:$B$20,2,0)</f>
        <v>Mid Level</v>
      </c>
      <c r="S1298" s="9" t="s">
        <v>27</v>
      </c>
      <c r="T1298" s="3">
        <v>3</v>
      </c>
      <c r="U1298" s="9" t="str">
        <f>VLOOKUP(T1298,Mapping!$E$9:$F$12,2,0)</f>
        <v>Neutral</v>
      </c>
      <c r="V1298" s="9" t="s">
        <v>16</v>
      </c>
      <c r="W1298" s="5">
        <v>9667</v>
      </c>
      <c r="X1298" s="3">
        <v>9</v>
      </c>
      <c r="Y1298" s="9" t="s">
        <v>17</v>
      </c>
      <c r="Z1298" s="4">
        <v>14</v>
      </c>
      <c r="AA1298" s="24">
        <f>HR_Analytics[[#This Row],[Salary Hike]]/100</f>
        <v>0.14000000000000001</v>
      </c>
      <c r="AB1298" s="3">
        <v>3</v>
      </c>
      <c r="AC1298" s="9" t="str">
        <f>VLOOKUP(AB1298,Mapping!$E$2:$F$3,2,0)</f>
        <v>Excellent</v>
      </c>
      <c r="AD1298" s="3">
        <v>2</v>
      </c>
      <c r="AE1298" s="9" t="str">
        <f>VLOOKUP(AD1298,Mapping!$E$16:$F$19,2,0)</f>
        <v>Dissatisfied</v>
      </c>
      <c r="AF1298" s="3">
        <v>0</v>
      </c>
      <c r="AG1298" s="3">
        <v>9</v>
      </c>
      <c r="AH1298" s="3" t="str" cm="1">
        <f t="array" ref="AH1298">_xlfn.IFS(HR_Analytics[[#This Row],[Total Working Years]]&lt;=2,"0-2",HR_Analytics[[#This Row],[Total Working Years]]&lt;=5,"2-5",HR_Analytics[[#This Row],[Total Working Years]]&lt;=10,"5-10",HR_Analytics[[#This Row],[Total Working Years]]&lt;=20,"10-20",HR_Analytics[[#This Row],[Total Working Years]]&lt;=40,"20-40")</f>
        <v>5-10</v>
      </c>
      <c r="AI1298" s="3">
        <v>3</v>
      </c>
      <c r="AJ1298" s="3">
        <v>3</v>
      </c>
      <c r="AK1298" s="9" t="str">
        <f>VLOOKUP(AJ1298,Mapping!$J$10:$K$13,2,0)</f>
        <v>Better</v>
      </c>
      <c r="AL1298" s="3">
        <v>7</v>
      </c>
      <c r="AM1298" s="3" t="str" cm="1">
        <f t="array" ref="AM1298">_xlfn.IFS(HR_Analytics[[#This Row],[Years At Company]]&lt;=2,"0-2",HR_Analytics[[#This Row],[Years At Company]]&lt;=5,"2-5",HR_Analytics[[#This Row],[Years At Company]]&lt;=10,"5-10",HR_Analytics[[#This Row],[Years At Company]]&lt;=20,"10-20",HR_Analytics[[#This Row],[Years At Company]]&lt;=40,"20-40")</f>
        <v>5-10</v>
      </c>
      <c r="AN1298" s="3">
        <v>7</v>
      </c>
      <c r="AO1298" s="3" t="str" cm="1">
        <f t="array" ref="AO1298">_xlfn.IFS(HR_Analytics[[#This Row],[Years In Current Role]]&lt;=2,"0-2",HR_Analytics[[#This Row],[Years In Current Role]]&lt;=5,"2-5",HR_Analytics[[#This Row],[Years In Current Role]]&lt;=10,"5-10",HR_Analytics[[#This Row],[Years In Current Role]]&lt;=15,"10-15",HR_Analytics[[#This Row],[Years In Current Role]]&gt;15,"Above 15")</f>
        <v>5-10</v>
      </c>
      <c r="AP1298" s="3">
        <v>0</v>
      </c>
      <c r="AQ1298" s="14" t="str" cm="1">
        <f t="array" ref="AQ1298">_xlfn.IFS(HR_Analytics[[#This Row],[Years Since Last Promotion]]&lt;=2,"0-2",HR_Analytics[[#This Row],[Years Since Last Promotion]]&lt;=5,"2-5",HR_Analytics[[#This Row],[Years Since Last Promotion]]&lt;=10,"5-10",HR_Analytics[[#This Row],[Years Since Last Promotion]]&lt;=15,"10-15")</f>
        <v>0-2</v>
      </c>
      <c r="AR1298" s="14">
        <v>2</v>
      </c>
      <c r="AS1298" s="3" t="str" cm="1">
        <f t="array" ref="AS12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299" spans="1:45" x14ac:dyDescent="0.25">
      <c r="A1299" s="12">
        <v>26</v>
      </c>
      <c r="B1299" s="12" t="str" cm="1">
        <f t="array" ref="B1299">_xlfn.IFS(HR_Analytics[[#This Row],[Age]]&lt;=30,"Below 30",HR_Analytics[[#This Row],[Age]]&lt;=40,"30-40",HR_Analytics[[#This Row],[Age]]&lt;=60,"40-60")</f>
        <v>Below 30</v>
      </c>
      <c r="C1299" s="9" t="s">
        <v>10</v>
      </c>
      <c r="D1299" s="9" t="s">
        <v>11</v>
      </c>
      <c r="E1299" s="9" t="s">
        <v>35</v>
      </c>
      <c r="F1299" s="3">
        <v>20</v>
      </c>
      <c r="G1299" s="3" t="str" cm="1">
        <f t="array" ref="G1299">_xlfn.IFS(HR_Analytics[[#This Row],[Distance From Home]]&lt;=5,"1-5",HR_Analytics[[#This Row],[Distance From Home]]&lt;=10,"5-10",HR_Analytics[[#This Row],[Distance From Home]]&lt;=15,"10-15",HR_Analytics[[#This Row],[Distance From Home]]&lt;=20,"15-20",HR_Analytics[[#This Row],[Distance From Home]]&gt;20,"Above 20")</f>
        <v>15-20</v>
      </c>
      <c r="H1299" s="3">
        <v>2</v>
      </c>
      <c r="I1299" s="9" t="str">
        <f>VLOOKUP(H1299,Mapping!$J$2:$K$6,2,0)</f>
        <v>College</v>
      </c>
      <c r="J1299" s="9" t="s">
        <v>25</v>
      </c>
      <c r="K1299" s="3">
        <v>1818</v>
      </c>
      <c r="L1299" s="3">
        <v>4</v>
      </c>
      <c r="M1299" s="9" t="str">
        <f>VLOOKUP(L1299,Mapping!$A$2:$B$5,2,0)</f>
        <v>Satisfied</v>
      </c>
      <c r="N1299" s="9" t="s">
        <v>14</v>
      </c>
      <c r="O1299" s="3">
        <v>3</v>
      </c>
      <c r="P1299" s="9" t="str">
        <f>VLOOKUP(O1299,Mapping!$A$9:$B$12,2,0)</f>
        <v>High</v>
      </c>
      <c r="Q1299" s="3">
        <v>1</v>
      </c>
      <c r="R1299" s="9" t="str">
        <f>VLOOKUP(Q1299,Mapping!$A$16:$B$20,2,0)</f>
        <v>Entry Level</v>
      </c>
      <c r="S1299" s="9" t="s">
        <v>35</v>
      </c>
      <c r="T1299" s="3">
        <v>2</v>
      </c>
      <c r="U1299" s="9" t="str">
        <f>VLOOKUP(T1299,Mapping!$E$9:$F$12,2,0)</f>
        <v>Dissatisfied</v>
      </c>
      <c r="V1299" s="9" t="s">
        <v>22</v>
      </c>
      <c r="W1299" s="5">
        <v>2148</v>
      </c>
      <c r="X1299" s="3">
        <v>0</v>
      </c>
      <c r="Y1299" s="9" t="s">
        <v>10</v>
      </c>
      <c r="Z1299" s="4">
        <v>11</v>
      </c>
      <c r="AA1299" s="24">
        <f>HR_Analytics[[#This Row],[Salary Hike]]/100</f>
        <v>0.11</v>
      </c>
      <c r="AB1299" s="3">
        <v>3</v>
      </c>
      <c r="AC1299" s="9" t="str">
        <f>VLOOKUP(AB1299,Mapping!$E$2:$F$3,2,0)</f>
        <v>Excellent</v>
      </c>
      <c r="AD1299" s="3">
        <v>3</v>
      </c>
      <c r="AE1299" s="9" t="str">
        <f>VLOOKUP(AD1299,Mapping!$E$16:$F$19,2,0)</f>
        <v>Neutral</v>
      </c>
      <c r="AF1299" s="3">
        <v>0</v>
      </c>
      <c r="AG1299" s="3">
        <v>6</v>
      </c>
      <c r="AH1299" s="3" t="str" cm="1">
        <f t="array" ref="AH1299">_xlfn.IFS(HR_Analytics[[#This Row],[Total Working Years]]&lt;=2,"0-2",HR_Analytics[[#This Row],[Total Working Years]]&lt;=5,"2-5",HR_Analytics[[#This Row],[Total Working Years]]&lt;=10,"5-10",HR_Analytics[[#This Row],[Total Working Years]]&lt;=20,"10-20",HR_Analytics[[#This Row],[Total Working Years]]&lt;=40,"20-40")</f>
        <v>5-10</v>
      </c>
      <c r="AI1299" s="3">
        <v>3</v>
      </c>
      <c r="AJ1299" s="3">
        <v>3</v>
      </c>
      <c r="AK1299" s="9" t="str">
        <f>VLOOKUP(AJ1299,Mapping!$J$10:$K$13,2,0)</f>
        <v>Better</v>
      </c>
      <c r="AL1299" s="3">
        <v>5</v>
      </c>
      <c r="AM1299" s="3" t="str" cm="1">
        <f t="array" ref="AM1299">_xlfn.IFS(HR_Analytics[[#This Row],[Years At Company]]&lt;=2,"0-2",HR_Analytics[[#This Row],[Years At Company]]&lt;=5,"2-5",HR_Analytics[[#This Row],[Years At Company]]&lt;=10,"5-10",HR_Analytics[[#This Row],[Years At Company]]&lt;=20,"10-20",HR_Analytics[[#This Row],[Years At Company]]&lt;=40,"20-40")</f>
        <v>2-5</v>
      </c>
      <c r="AN1299" s="3">
        <v>1</v>
      </c>
      <c r="AO1299" s="3" t="str" cm="1">
        <f t="array" ref="AO1299">_xlfn.IFS(HR_Analytics[[#This Row],[Years In Current Role]]&lt;=2,"0-2",HR_Analytics[[#This Row],[Years In Current Role]]&lt;=5,"2-5",HR_Analytics[[#This Row],[Years In Current Role]]&lt;=10,"5-10",HR_Analytics[[#This Row],[Years In Current Role]]&lt;=15,"10-15",HR_Analytics[[#This Row],[Years In Current Role]]&gt;15,"Above 15")</f>
        <v>0-2</v>
      </c>
      <c r="AP1299" s="3">
        <v>1</v>
      </c>
      <c r="AQ1299" s="14" t="str" cm="1">
        <f t="array" ref="AQ1299">_xlfn.IFS(HR_Analytics[[#This Row],[Years Since Last Promotion]]&lt;=2,"0-2",HR_Analytics[[#This Row],[Years Since Last Promotion]]&lt;=5,"2-5",HR_Analytics[[#This Row],[Years Since Last Promotion]]&lt;=10,"5-10",HR_Analytics[[#This Row],[Years Since Last Promotion]]&lt;=15,"10-15")</f>
        <v>0-2</v>
      </c>
      <c r="AR1299" s="14">
        <v>4</v>
      </c>
      <c r="AS1299" s="3" t="str" cm="1">
        <f t="array" ref="AS12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00" spans="1:45" x14ac:dyDescent="0.25">
      <c r="A1300" s="12">
        <v>46</v>
      </c>
      <c r="B1300" s="12" t="str" cm="1">
        <f t="array" ref="B1300">_xlfn.IFS(HR_Analytics[[#This Row],[Age]]&lt;=30,"Below 30",HR_Analytics[[#This Row],[Age]]&lt;=40,"30-40",HR_Analytics[[#This Row],[Age]]&lt;=60,"40-60")</f>
        <v>40-60</v>
      </c>
      <c r="C1300" s="9" t="s">
        <v>10</v>
      </c>
      <c r="D1300" s="9" t="s">
        <v>11</v>
      </c>
      <c r="E1300" s="9" t="s">
        <v>19</v>
      </c>
      <c r="F1300" s="3">
        <v>21</v>
      </c>
      <c r="G1300" s="3" t="str" cm="1">
        <f t="array" ref="G1300">_xlfn.IFS(HR_Analytics[[#This Row],[Distance From Home]]&lt;=5,"1-5",HR_Analytics[[#This Row],[Distance From Home]]&lt;=10,"5-10",HR_Analytics[[#This Row],[Distance From Home]]&lt;=15,"10-15",HR_Analytics[[#This Row],[Distance From Home]]&lt;=20,"15-20",HR_Analytics[[#This Row],[Distance From Home]]&gt;20,"Above 20")</f>
        <v>Above 20</v>
      </c>
      <c r="H1300" s="3">
        <v>2</v>
      </c>
      <c r="I1300" s="9" t="str">
        <f>VLOOKUP(H1300,Mapping!$J$2:$K$6,2,0)</f>
        <v>College</v>
      </c>
      <c r="J1300" s="9" t="s">
        <v>25</v>
      </c>
      <c r="K1300" s="3">
        <v>1821</v>
      </c>
      <c r="L1300" s="3">
        <v>4</v>
      </c>
      <c r="M1300" s="9" t="str">
        <f>VLOOKUP(L1300,Mapping!$A$2:$B$5,2,0)</f>
        <v>Satisfied</v>
      </c>
      <c r="N1300" s="9" t="s">
        <v>14</v>
      </c>
      <c r="O1300" s="3">
        <v>3</v>
      </c>
      <c r="P1300" s="9" t="str">
        <f>VLOOKUP(O1300,Mapping!$A$9:$B$12,2,0)</f>
        <v>High</v>
      </c>
      <c r="Q1300" s="3">
        <v>2</v>
      </c>
      <c r="R1300" s="9" t="str">
        <f>VLOOKUP(Q1300,Mapping!$A$16:$B$20,2,0)</f>
        <v>Junior</v>
      </c>
      <c r="S1300" s="9" t="s">
        <v>28</v>
      </c>
      <c r="T1300" s="3">
        <v>2</v>
      </c>
      <c r="U1300" s="9" t="str">
        <f>VLOOKUP(T1300,Mapping!$E$9:$F$12,2,0)</f>
        <v>Dissatisfied</v>
      </c>
      <c r="V1300" s="9" t="s">
        <v>22</v>
      </c>
      <c r="W1300" s="5">
        <v>8926</v>
      </c>
      <c r="X1300" s="3">
        <v>4</v>
      </c>
      <c r="Y1300" s="9" t="s">
        <v>17</v>
      </c>
      <c r="Z1300" s="4">
        <v>22</v>
      </c>
      <c r="AA1300" s="24">
        <f>HR_Analytics[[#This Row],[Salary Hike]]/100</f>
        <v>0.22</v>
      </c>
      <c r="AB1300" s="3">
        <v>4</v>
      </c>
      <c r="AC1300" s="9" t="str">
        <f>VLOOKUP(AB1300,Mapping!$E$2:$F$3,2,0)</f>
        <v>Outstanding</v>
      </c>
      <c r="AD1300" s="3">
        <v>4</v>
      </c>
      <c r="AE1300" s="9" t="str">
        <f>VLOOKUP(AD1300,Mapping!$E$16:$F$19,2,0)</f>
        <v>Satisfied</v>
      </c>
      <c r="AF1300" s="3">
        <v>1</v>
      </c>
      <c r="AG1300" s="3">
        <v>13</v>
      </c>
      <c r="AH1300" s="3" t="str" cm="1">
        <f t="array" ref="AH1300">_xlfn.IFS(HR_Analytics[[#This Row],[Total Working Years]]&lt;=2,"0-2",HR_Analytics[[#This Row],[Total Working Years]]&lt;=5,"2-5",HR_Analytics[[#This Row],[Total Working Years]]&lt;=10,"5-10",HR_Analytics[[#This Row],[Total Working Years]]&lt;=20,"10-20",HR_Analytics[[#This Row],[Total Working Years]]&lt;=40,"20-40")</f>
        <v>10-20</v>
      </c>
      <c r="AI1300" s="3">
        <v>2</v>
      </c>
      <c r="AJ1300" s="3">
        <v>4</v>
      </c>
      <c r="AK1300" s="9" t="str">
        <f>VLOOKUP(AJ1300,Mapping!$J$10:$K$13,2,0)</f>
        <v>Best</v>
      </c>
      <c r="AL1300" s="3">
        <v>9</v>
      </c>
      <c r="AM1300" s="3" t="str" cm="1">
        <f t="array" ref="AM1300">_xlfn.IFS(HR_Analytics[[#This Row],[Years At Company]]&lt;=2,"0-2",HR_Analytics[[#This Row],[Years At Company]]&lt;=5,"2-5",HR_Analytics[[#This Row],[Years At Company]]&lt;=10,"5-10",HR_Analytics[[#This Row],[Years At Company]]&lt;=20,"10-20",HR_Analytics[[#This Row],[Years At Company]]&lt;=40,"20-40")</f>
        <v>5-10</v>
      </c>
      <c r="AN1300" s="3">
        <v>7</v>
      </c>
      <c r="AO1300" s="3" t="str" cm="1">
        <f t="array" ref="AO1300">_xlfn.IFS(HR_Analytics[[#This Row],[Years In Current Role]]&lt;=2,"0-2",HR_Analytics[[#This Row],[Years In Current Role]]&lt;=5,"2-5",HR_Analytics[[#This Row],[Years In Current Role]]&lt;=10,"5-10",HR_Analytics[[#This Row],[Years In Current Role]]&lt;=15,"10-15",HR_Analytics[[#This Row],[Years In Current Role]]&gt;15,"Above 15")</f>
        <v>5-10</v>
      </c>
      <c r="AP1300" s="3">
        <v>3</v>
      </c>
      <c r="AQ1300" s="14" t="str" cm="1">
        <f t="array" ref="AQ1300">_xlfn.IFS(HR_Analytics[[#This Row],[Years Since Last Promotion]]&lt;=2,"0-2",HR_Analytics[[#This Row],[Years Since Last Promotion]]&lt;=5,"2-5",HR_Analytics[[#This Row],[Years Since Last Promotion]]&lt;=10,"5-10",HR_Analytics[[#This Row],[Years Since Last Promotion]]&lt;=15,"10-15")</f>
        <v>2-5</v>
      </c>
      <c r="AR1300" s="14">
        <v>7</v>
      </c>
      <c r="AS1300" s="3" t="str" cm="1">
        <f t="array" ref="AS13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01" spans="1:45" x14ac:dyDescent="0.25">
      <c r="A1301" s="12">
        <v>40</v>
      </c>
      <c r="B1301" s="12" t="str" cm="1">
        <f t="array" ref="B1301">_xlfn.IFS(HR_Analytics[[#This Row],[Age]]&lt;=30,"Below 30",HR_Analytics[[#This Row],[Age]]&lt;=40,"30-40",HR_Analytics[[#This Row],[Age]]&lt;=60,"40-60")</f>
        <v>30-40</v>
      </c>
      <c r="C1301" s="9" t="s">
        <v>17</v>
      </c>
      <c r="D1301" s="9" t="s">
        <v>11</v>
      </c>
      <c r="E1301" s="9" t="s">
        <v>19</v>
      </c>
      <c r="F1301" s="3">
        <v>1</v>
      </c>
      <c r="G1301" s="3" t="str" cm="1">
        <f t="array" ref="G1301">_xlfn.IFS(HR_Analytics[[#This Row],[Distance From Home]]&lt;=5,"1-5",HR_Analytics[[#This Row],[Distance From Home]]&lt;=10,"5-10",HR_Analytics[[#This Row],[Distance From Home]]&lt;=15,"10-15",HR_Analytics[[#This Row],[Distance From Home]]&lt;=20,"15-20",HR_Analytics[[#This Row],[Distance From Home]]&gt;20,"Above 20")</f>
        <v>1-5</v>
      </c>
      <c r="H1301" s="3">
        <v>3</v>
      </c>
      <c r="I1301" s="9" t="str">
        <f>VLOOKUP(H1301,Mapping!$J$2:$K$6,2,0)</f>
        <v>Bachelors</v>
      </c>
      <c r="J1301" s="9" t="s">
        <v>13</v>
      </c>
      <c r="K1301" s="3">
        <v>1822</v>
      </c>
      <c r="L1301" s="3">
        <v>3</v>
      </c>
      <c r="M1301" s="9" t="str">
        <f>VLOOKUP(L1301,Mapping!$A$2:$B$5,2,0)</f>
        <v>Neutral</v>
      </c>
      <c r="N1301" s="9" t="s">
        <v>14</v>
      </c>
      <c r="O1301" s="3">
        <v>3</v>
      </c>
      <c r="P1301" s="9" t="str">
        <f>VLOOKUP(O1301,Mapping!$A$9:$B$12,2,0)</f>
        <v>High</v>
      </c>
      <c r="Q1301" s="3">
        <v>2</v>
      </c>
      <c r="R1301" s="9" t="str">
        <f>VLOOKUP(Q1301,Mapping!$A$16:$B$20,2,0)</f>
        <v>Junior</v>
      </c>
      <c r="S1301" s="9" t="s">
        <v>28</v>
      </c>
      <c r="T1301" s="3">
        <v>4</v>
      </c>
      <c r="U1301" s="9" t="str">
        <f>VLOOKUP(T1301,Mapping!$E$9:$F$12,2,0)</f>
        <v>Satisfied</v>
      </c>
      <c r="V1301" s="9" t="s">
        <v>26</v>
      </c>
      <c r="W1301" s="5">
        <v>6513</v>
      </c>
      <c r="X1301" s="3">
        <v>4</v>
      </c>
      <c r="Y1301" s="9" t="s">
        <v>17</v>
      </c>
      <c r="Z1301" s="4">
        <v>17</v>
      </c>
      <c r="AA1301" s="24">
        <f>HR_Analytics[[#This Row],[Salary Hike]]/100</f>
        <v>0.17</v>
      </c>
      <c r="AB1301" s="3">
        <v>3</v>
      </c>
      <c r="AC1301" s="9" t="str">
        <f>VLOOKUP(AB1301,Mapping!$E$2:$F$3,2,0)</f>
        <v>Excellent</v>
      </c>
      <c r="AD1301" s="3">
        <v>4</v>
      </c>
      <c r="AE1301" s="9" t="str">
        <f>VLOOKUP(AD1301,Mapping!$E$16:$F$19,2,0)</f>
        <v>Satisfied</v>
      </c>
      <c r="AF1301" s="3">
        <v>1</v>
      </c>
      <c r="AG1301" s="3">
        <v>12</v>
      </c>
      <c r="AH1301" s="3" t="str" cm="1">
        <f t="array" ref="AH1301">_xlfn.IFS(HR_Analytics[[#This Row],[Total Working Years]]&lt;=2,"0-2",HR_Analytics[[#This Row],[Total Working Years]]&lt;=5,"2-5",HR_Analytics[[#This Row],[Total Working Years]]&lt;=10,"5-10",HR_Analytics[[#This Row],[Total Working Years]]&lt;=20,"10-20",HR_Analytics[[#This Row],[Total Working Years]]&lt;=40,"20-40")</f>
        <v>10-20</v>
      </c>
      <c r="AI1301" s="3">
        <v>3</v>
      </c>
      <c r="AJ1301" s="3">
        <v>3</v>
      </c>
      <c r="AK1301" s="9" t="str">
        <f>VLOOKUP(AJ1301,Mapping!$J$10:$K$13,2,0)</f>
        <v>Better</v>
      </c>
      <c r="AL1301" s="3">
        <v>5</v>
      </c>
      <c r="AM1301" s="3" t="str" cm="1">
        <f t="array" ref="AM1301">_xlfn.IFS(HR_Analytics[[#This Row],[Years At Company]]&lt;=2,"0-2",HR_Analytics[[#This Row],[Years At Company]]&lt;=5,"2-5",HR_Analytics[[#This Row],[Years At Company]]&lt;=10,"5-10",HR_Analytics[[#This Row],[Years At Company]]&lt;=20,"10-20",HR_Analytics[[#This Row],[Years At Company]]&lt;=40,"20-40")</f>
        <v>2-5</v>
      </c>
      <c r="AN1301" s="3">
        <v>3</v>
      </c>
      <c r="AO1301" s="3" t="str" cm="1">
        <f t="array" ref="AO1301">_xlfn.IFS(HR_Analytics[[#This Row],[Years In Current Role]]&lt;=2,"0-2",HR_Analytics[[#This Row],[Years In Current Role]]&lt;=5,"2-5",HR_Analytics[[#This Row],[Years In Current Role]]&lt;=10,"5-10",HR_Analytics[[#This Row],[Years In Current Role]]&lt;=15,"10-15",HR_Analytics[[#This Row],[Years In Current Role]]&gt;15,"Above 15")</f>
        <v>2-5</v>
      </c>
      <c r="AP1301" s="3">
        <v>0</v>
      </c>
      <c r="AQ1301" s="14" t="str" cm="1">
        <f t="array" ref="AQ1301">_xlfn.IFS(HR_Analytics[[#This Row],[Years Since Last Promotion]]&lt;=2,"0-2",HR_Analytics[[#This Row],[Years Since Last Promotion]]&lt;=5,"2-5",HR_Analytics[[#This Row],[Years Since Last Promotion]]&lt;=10,"5-10",HR_Analytics[[#This Row],[Years Since Last Promotion]]&lt;=15,"10-15")</f>
        <v>0-2</v>
      </c>
      <c r="AR1301" s="14">
        <v>3</v>
      </c>
      <c r="AS1301" s="3" t="str" cm="1">
        <f t="array" ref="AS13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02" spans="1:45" x14ac:dyDescent="0.25">
      <c r="A1302" s="12">
        <v>34</v>
      </c>
      <c r="B1302" s="12" t="str" cm="1">
        <f t="array" ref="B1302">_xlfn.IFS(HR_Analytics[[#This Row],[Age]]&lt;=30,"Below 30",HR_Analytics[[#This Row],[Age]]&lt;=40,"30-40",HR_Analytics[[#This Row],[Age]]&lt;=60,"40-60")</f>
        <v>30-40</v>
      </c>
      <c r="C1302" s="9" t="s">
        <v>17</v>
      </c>
      <c r="D1302" s="9" t="s">
        <v>11</v>
      </c>
      <c r="E1302" s="9" t="s">
        <v>12</v>
      </c>
      <c r="F1302" s="3">
        <v>8</v>
      </c>
      <c r="G1302" s="3" t="str" cm="1">
        <f t="array" ref="G1302">_xlfn.IFS(HR_Analytics[[#This Row],[Distance From Home]]&lt;=5,"1-5",HR_Analytics[[#This Row],[Distance From Home]]&lt;=10,"5-10",HR_Analytics[[#This Row],[Distance From Home]]&lt;=15,"10-15",HR_Analytics[[#This Row],[Distance From Home]]&lt;=20,"15-20",HR_Analytics[[#This Row],[Distance From Home]]&gt;20,"Above 20")</f>
        <v>5-10</v>
      </c>
      <c r="H1302" s="3">
        <v>2</v>
      </c>
      <c r="I1302" s="9" t="str">
        <f>VLOOKUP(H1302,Mapping!$J$2:$K$6,2,0)</f>
        <v>College</v>
      </c>
      <c r="J1302" s="9" t="s">
        <v>34</v>
      </c>
      <c r="K1302" s="3">
        <v>1823</v>
      </c>
      <c r="L1302" s="3">
        <v>2</v>
      </c>
      <c r="M1302" s="9" t="str">
        <f>VLOOKUP(L1302,Mapping!$A$2:$B$5,2,0)</f>
        <v>Dissatisfied</v>
      </c>
      <c r="N1302" s="9" t="s">
        <v>20</v>
      </c>
      <c r="O1302" s="3">
        <v>4</v>
      </c>
      <c r="P1302" s="9" t="str">
        <f>VLOOKUP(O1302,Mapping!$A$9:$B$12,2,0)</f>
        <v>Very High</v>
      </c>
      <c r="Q1302" s="3">
        <v>2</v>
      </c>
      <c r="R1302" s="9" t="str">
        <f>VLOOKUP(Q1302,Mapping!$A$16:$B$20,2,0)</f>
        <v>Junior</v>
      </c>
      <c r="S1302" s="9" t="s">
        <v>15</v>
      </c>
      <c r="T1302" s="3">
        <v>3</v>
      </c>
      <c r="U1302" s="9" t="str">
        <f>VLOOKUP(T1302,Mapping!$E$9:$F$12,2,0)</f>
        <v>Neutral</v>
      </c>
      <c r="V1302" s="9" t="s">
        <v>22</v>
      </c>
      <c r="W1302" s="5">
        <v>6799</v>
      </c>
      <c r="X1302" s="3">
        <v>1</v>
      </c>
      <c r="Y1302" s="9" t="s">
        <v>17</v>
      </c>
      <c r="Z1302" s="4">
        <v>21</v>
      </c>
      <c r="AA1302" s="24">
        <f>HR_Analytics[[#This Row],[Salary Hike]]/100</f>
        <v>0.21</v>
      </c>
      <c r="AB1302" s="3">
        <v>4</v>
      </c>
      <c r="AC1302" s="9" t="str">
        <f>VLOOKUP(AB1302,Mapping!$E$2:$F$3,2,0)</f>
        <v>Outstanding</v>
      </c>
      <c r="AD1302" s="3">
        <v>3</v>
      </c>
      <c r="AE1302" s="9" t="str">
        <f>VLOOKUP(AD1302,Mapping!$E$16:$F$19,2,0)</f>
        <v>Neutral</v>
      </c>
      <c r="AF1302" s="3">
        <v>2</v>
      </c>
      <c r="AG1302" s="3">
        <v>10</v>
      </c>
      <c r="AH1302" s="3" t="str" cm="1">
        <f t="array" ref="AH1302">_xlfn.IFS(HR_Analytics[[#This Row],[Total Working Years]]&lt;=2,"0-2",HR_Analytics[[#This Row],[Total Working Years]]&lt;=5,"2-5",HR_Analytics[[#This Row],[Total Working Years]]&lt;=10,"5-10",HR_Analytics[[#This Row],[Total Working Years]]&lt;=20,"10-20",HR_Analytics[[#This Row],[Total Working Years]]&lt;=40,"20-40")</f>
        <v>5-10</v>
      </c>
      <c r="AI1302" s="3">
        <v>5</v>
      </c>
      <c r="AJ1302" s="3">
        <v>3</v>
      </c>
      <c r="AK1302" s="9" t="str">
        <f>VLOOKUP(AJ1302,Mapping!$J$10:$K$13,2,0)</f>
        <v>Better</v>
      </c>
      <c r="AL1302" s="3">
        <v>10</v>
      </c>
      <c r="AM1302" s="3" t="str" cm="1">
        <f t="array" ref="AM1302">_xlfn.IFS(HR_Analytics[[#This Row],[Years At Company]]&lt;=2,"0-2",HR_Analytics[[#This Row],[Years At Company]]&lt;=5,"2-5",HR_Analytics[[#This Row],[Years At Company]]&lt;=10,"5-10",HR_Analytics[[#This Row],[Years At Company]]&lt;=20,"10-20",HR_Analytics[[#This Row],[Years At Company]]&lt;=40,"20-40")</f>
        <v>5-10</v>
      </c>
      <c r="AN1302" s="3">
        <v>8</v>
      </c>
      <c r="AO1302" s="3" t="str" cm="1">
        <f t="array" ref="AO1302">_xlfn.IFS(HR_Analytics[[#This Row],[Years In Current Role]]&lt;=2,"0-2",HR_Analytics[[#This Row],[Years In Current Role]]&lt;=5,"2-5",HR_Analytics[[#This Row],[Years In Current Role]]&lt;=10,"5-10",HR_Analytics[[#This Row],[Years In Current Role]]&lt;=15,"10-15",HR_Analytics[[#This Row],[Years In Current Role]]&gt;15,"Above 15")</f>
        <v>5-10</v>
      </c>
      <c r="AP1302" s="3">
        <v>4</v>
      </c>
      <c r="AQ1302" s="14" t="str" cm="1">
        <f t="array" ref="AQ1302">_xlfn.IFS(HR_Analytics[[#This Row],[Years Since Last Promotion]]&lt;=2,"0-2",HR_Analytics[[#This Row],[Years Since Last Promotion]]&lt;=5,"2-5",HR_Analytics[[#This Row],[Years Since Last Promotion]]&lt;=10,"5-10",HR_Analytics[[#This Row],[Years Since Last Promotion]]&lt;=15,"10-15")</f>
        <v>2-5</v>
      </c>
      <c r="AR1302" s="14">
        <v>8</v>
      </c>
      <c r="AS1302" s="3" t="str" cm="1">
        <f t="array" ref="AS13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03" spans="1:45" x14ac:dyDescent="0.25">
      <c r="A1303" s="12">
        <v>58</v>
      </c>
      <c r="B1303" s="12" t="str" cm="1">
        <f t="array" ref="B1303">_xlfn.IFS(HR_Analytics[[#This Row],[Age]]&lt;=30,"Below 30",HR_Analytics[[#This Row],[Age]]&lt;=40,"30-40",HR_Analytics[[#This Row],[Age]]&lt;=60,"40-60")</f>
        <v>40-60</v>
      </c>
      <c r="C1303" s="9" t="s">
        <v>17</v>
      </c>
      <c r="D1303" s="9" t="s">
        <v>29</v>
      </c>
      <c r="E1303" s="9" t="s">
        <v>12</v>
      </c>
      <c r="F1303" s="3">
        <v>2</v>
      </c>
      <c r="G1303" s="3" t="str" cm="1">
        <f t="array" ref="G1303">_xlfn.IFS(HR_Analytics[[#This Row],[Distance From Home]]&lt;=5,"1-5",HR_Analytics[[#This Row],[Distance From Home]]&lt;=10,"5-10",HR_Analytics[[#This Row],[Distance From Home]]&lt;=15,"10-15",HR_Analytics[[#This Row],[Distance From Home]]&lt;=20,"15-20",HR_Analytics[[#This Row],[Distance From Home]]&gt;20,"Above 20")</f>
        <v>1-5</v>
      </c>
      <c r="H1303" s="3">
        <v>3</v>
      </c>
      <c r="I1303" s="9" t="str">
        <f>VLOOKUP(H1303,Mapping!$J$2:$K$6,2,0)</f>
        <v>Bachelors</v>
      </c>
      <c r="J1303" s="9" t="s">
        <v>25</v>
      </c>
      <c r="K1303" s="3">
        <v>1824</v>
      </c>
      <c r="L1303" s="3">
        <v>2</v>
      </c>
      <c r="M1303" s="9" t="str">
        <f>VLOOKUP(L1303,Mapping!$A$2:$B$5,2,0)</f>
        <v>Dissatisfied</v>
      </c>
      <c r="N1303" s="9" t="s">
        <v>20</v>
      </c>
      <c r="O1303" s="3">
        <v>3</v>
      </c>
      <c r="P1303" s="9" t="str">
        <f>VLOOKUP(O1303,Mapping!$A$9:$B$12,2,0)</f>
        <v>High</v>
      </c>
      <c r="Q1303" s="3">
        <v>4</v>
      </c>
      <c r="R1303" s="9" t="str">
        <f>VLOOKUP(Q1303,Mapping!$A$16:$B$20,2,0)</f>
        <v>Senior</v>
      </c>
      <c r="S1303" s="9" t="s">
        <v>30</v>
      </c>
      <c r="T1303" s="3">
        <v>2</v>
      </c>
      <c r="U1303" s="9" t="str">
        <f>VLOOKUP(T1303,Mapping!$E$9:$F$12,2,0)</f>
        <v>Dissatisfied</v>
      </c>
      <c r="V1303" s="9" t="s">
        <v>26</v>
      </c>
      <c r="W1303" s="5">
        <v>16291</v>
      </c>
      <c r="X1303" s="3">
        <v>4</v>
      </c>
      <c r="Y1303" s="9" t="s">
        <v>17</v>
      </c>
      <c r="Z1303" s="4">
        <v>22</v>
      </c>
      <c r="AA1303" s="24">
        <f>HR_Analytics[[#This Row],[Salary Hike]]/100</f>
        <v>0.22</v>
      </c>
      <c r="AB1303" s="3">
        <v>4</v>
      </c>
      <c r="AC1303" s="9" t="str">
        <f>VLOOKUP(AB1303,Mapping!$E$2:$F$3,2,0)</f>
        <v>Outstanding</v>
      </c>
      <c r="AD1303" s="3">
        <v>4</v>
      </c>
      <c r="AE1303" s="9" t="str">
        <f>VLOOKUP(AD1303,Mapping!$E$16:$F$19,2,0)</f>
        <v>Satisfied</v>
      </c>
      <c r="AF1303" s="3">
        <v>1</v>
      </c>
      <c r="AG1303" s="3">
        <v>37</v>
      </c>
      <c r="AH1303" s="3" t="str" cm="1">
        <f t="array" ref="AH1303">_xlfn.IFS(HR_Analytics[[#This Row],[Total Working Years]]&lt;=2,"0-2",HR_Analytics[[#This Row],[Total Working Years]]&lt;=5,"2-5",HR_Analytics[[#This Row],[Total Working Years]]&lt;=10,"5-10",HR_Analytics[[#This Row],[Total Working Years]]&lt;=20,"10-20",HR_Analytics[[#This Row],[Total Working Years]]&lt;=40,"20-40")</f>
        <v>20-40</v>
      </c>
      <c r="AI1303" s="3">
        <v>0</v>
      </c>
      <c r="AJ1303" s="3">
        <v>2</v>
      </c>
      <c r="AK1303" s="9" t="str">
        <f>VLOOKUP(AJ1303,Mapping!$J$10:$K$13,2,0)</f>
        <v>Good</v>
      </c>
      <c r="AL1303" s="3">
        <v>16</v>
      </c>
      <c r="AM1303" s="3" t="str" cm="1">
        <f t="array" ref="AM1303">_xlfn.IFS(HR_Analytics[[#This Row],[Years At Company]]&lt;=2,"0-2",HR_Analytics[[#This Row],[Years At Company]]&lt;=5,"2-5",HR_Analytics[[#This Row],[Years At Company]]&lt;=10,"5-10",HR_Analytics[[#This Row],[Years At Company]]&lt;=20,"10-20",HR_Analytics[[#This Row],[Years At Company]]&lt;=40,"20-40")</f>
        <v>10-20</v>
      </c>
      <c r="AN1303" s="3">
        <v>9</v>
      </c>
      <c r="AO1303" s="3" t="str" cm="1">
        <f t="array" ref="AO1303">_xlfn.IFS(HR_Analytics[[#This Row],[Years In Current Role]]&lt;=2,"0-2",HR_Analytics[[#This Row],[Years In Current Role]]&lt;=5,"2-5",HR_Analytics[[#This Row],[Years In Current Role]]&lt;=10,"5-10",HR_Analytics[[#This Row],[Years In Current Role]]&lt;=15,"10-15",HR_Analytics[[#This Row],[Years In Current Role]]&gt;15,"Above 15")</f>
        <v>5-10</v>
      </c>
      <c r="AP1303" s="3">
        <v>14</v>
      </c>
      <c r="AQ1303" s="14" t="str" cm="1">
        <f t="array" ref="AQ1303">_xlfn.IFS(HR_Analytics[[#This Row],[Years Since Last Promotion]]&lt;=2,"0-2",HR_Analytics[[#This Row],[Years Since Last Promotion]]&lt;=5,"2-5",HR_Analytics[[#This Row],[Years Since Last Promotion]]&lt;=10,"5-10",HR_Analytics[[#This Row],[Years Since Last Promotion]]&lt;=15,"10-15")</f>
        <v>10-15</v>
      </c>
      <c r="AR1303" s="14">
        <v>14</v>
      </c>
      <c r="AS1303" s="3" t="str" cm="1">
        <f t="array" ref="AS13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304" spans="1:45" x14ac:dyDescent="0.25">
      <c r="A1304" s="12">
        <v>35</v>
      </c>
      <c r="B1304" s="12" t="str" cm="1">
        <f t="array" ref="B1304">_xlfn.IFS(HR_Analytics[[#This Row],[Age]]&lt;=30,"Below 30",HR_Analytics[[#This Row],[Age]]&lt;=40,"30-40",HR_Analytics[[#This Row],[Age]]&lt;=60,"40-60")</f>
        <v>30-40</v>
      </c>
      <c r="C1304" s="9" t="s">
        <v>17</v>
      </c>
      <c r="D1304" s="9" t="s">
        <v>11</v>
      </c>
      <c r="E1304" s="9" t="s">
        <v>19</v>
      </c>
      <c r="F1304" s="3">
        <v>23</v>
      </c>
      <c r="G1304" s="3" t="str" cm="1">
        <f t="array" ref="G1304">_xlfn.IFS(HR_Analytics[[#This Row],[Distance From Home]]&lt;=5,"1-5",HR_Analytics[[#This Row],[Distance From Home]]&lt;=10,"5-10",HR_Analytics[[#This Row],[Distance From Home]]&lt;=15,"10-15",HR_Analytics[[#This Row],[Distance From Home]]&lt;=20,"15-20",HR_Analytics[[#This Row],[Distance From Home]]&gt;20,"Above 20")</f>
        <v>Above 20</v>
      </c>
      <c r="H1304" s="3">
        <v>4</v>
      </c>
      <c r="I1304" s="9" t="str">
        <f>VLOOKUP(H1304,Mapping!$J$2:$K$6,2,0)</f>
        <v>Masters</v>
      </c>
      <c r="J1304" s="9" t="s">
        <v>25</v>
      </c>
      <c r="K1304" s="3">
        <v>1826</v>
      </c>
      <c r="L1304" s="3">
        <v>2</v>
      </c>
      <c r="M1304" s="9" t="str">
        <f>VLOOKUP(L1304,Mapping!$A$2:$B$5,2,0)</f>
        <v>Dissatisfied</v>
      </c>
      <c r="N1304" s="9" t="s">
        <v>20</v>
      </c>
      <c r="O1304" s="3">
        <v>1</v>
      </c>
      <c r="P1304" s="9" t="str">
        <f>VLOOKUP(O1304,Mapping!$A$9:$B$12,2,0)</f>
        <v>Low</v>
      </c>
      <c r="Q1304" s="3">
        <v>1</v>
      </c>
      <c r="R1304" s="9" t="str">
        <f>VLOOKUP(Q1304,Mapping!$A$16:$B$20,2,0)</f>
        <v>Entry Level</v>
      </c>
      <c r="S1304" s="9" t="s">
        <v>24</v>
      </c>
      <c r="T1304" s="3">
        <v>3</v>
      </c>
      <c r="U1304" s="9" t="str">
        <f>VLOOKUP(T1304,Mapping!$E$9:$F$12,2,0)</f>
        <v>Neutral</v>
      </c>
      <c r="V1304" s="9" t="s">
        <v>22</v>
      </c>
      <c r="W1304" s="5">
        <v>2705</v>
      </c>
      <c r="X1304" s="3">
        <v>0</v>
      </c>
      <c r="Y1304" s="9" t="s">
        <v>17</v>
      </c>
      <c r="Z1304" s="4">
        <v>16</v>
      </c>
      <c r="AA1304" s="24">
        <f>HR_Analytics[[#This Row],[Salary Hike]]/100</f>
        <v>0.16</v>
      </c>
      <c r="AB1304" s="3">
        <v>3</v>
      </c>
      <c r="AC1304" s="9" t="str">
        <f>VLOOKUP(AB1304,Mapping!$E$2:$F$3,2,0)</f>
        <v>Excellent</v>
      </c>
      <c r="AD1304" s="3">
        <v>2</v>
      </c>
      <c r="AE1304" s="9" t="str">
        <f>VLOOKUP(AD1304,Mapping!$E$16:$F$19,2,0)</f>
        <v>Dissatisfied</v>
      </c>
      <c r="AF1304" s="3">
        <v>1</v>
      </c>
      <c r="AG1304" s="3">
        <v>6</v>
      </c>
      <c r="AH1304" s="3" t="str" cm="1">
        <f t="array" ref="AH1304">_xlfn.IFS(HR_Analytics[[#This Row],[Total Working Years]]&lt;=2,"0-2",HR_Analytics[[#This Row],[Total Working Years]]&lt;=5,"2-5",HR_Analytics[[#This Row],[Total Working Years]]&lt;=10,"5-10",HR_Analytics[[#This Row],[Total Working Years]]&lt;=20,"10-20",HR_Analytics[[#This Row],[Total Working Years]]&lt;=40,"20-40")</f>
        <v>5-10</v>
      </c>
      <c r="AI1304" s="3">
        <v>2</v>
      </c>
      <c r="AJ1304" s="3">
        <v>4</v>
      </c>
      <c r="AK1304" s="9" t="str">
        <f>VLOOKUP(AJ1304,Mapping!$J$10:$K$13,2,0)</f>
        <v>Best</v>
      </c>
      <c r="AL1304" s="3">
        <v>5</v>
      </c>
      <c r="AM1304" s="3" t="str" cm="1">
        <f t="array" ref="AM1304">_xlfn.IFS(HR_Analytics[[#This Row],[Years At Company]]&lt;=2,"0-2",HR_Analytics[[#This Row],[Years At Company]]&lt;=5,"2-5",HR_Analytics[[#This Row],[Years At Company]]&lt;=10,"5-10",HR_Analytics[[#This Row],[Years At Company]]&lt;=20,"10-20",HR_Analytics[[#This Row],[Years At Company]]&lt;=40,"20-40")</f>
        <v>2-5</v>
      </c>
      <c r="AN1304" s="3">
        <v>4</v>
      </c>
      <c r="AO1304" s="3" t="str" cm="1">
        <f t="array" ref="AO1304">_xlfn.IFS(HR_Analytics[[#This Row],[Years In Current Role]]&lt;=2,"0-2",HR_Analytics[[#This Row],[Years In Current Role]]&lt;=5,"2-5",HR_Analytics[[#This Row],[Years In Current Role]]&lt;=10,"5-10",HR_Analytics[[#This Row],[Years In Current Role]]&lt;=15,"10-15",HR_Analytics[[#This Row],[Years In Current Role]]&gt;15,"Above 15")</f>
        <v>2-5</v>
      </c>
      <c r="AP1304" s="3">
        <v>0</v>
      </c>
      <c r="AQ1304" s="14" t="str" cm="1">
        <f t="array" ref="AQ1304">_xlfn.IFS(HR_Analytics[[#This Row],[Years Since Last Promotion]]&lt;=2,"0-2",HR_Analytics[[#This Row],[Years Since Last Promotion]]&lt;=5,"2-5",HR_Analytics[[#This Row],[Years Since Last Promotion]]&lt;=10,"5-10",HR_Analytics[[#This Row],[Years Since Last Promotion]]&lt;=15,"10-15")</f>
        <v>0-2</v>
      </c>
      <c r="AR1304" s="14">
        <v>3</v>
      </c>
      <c r="AS1304" s="3" t="str" cm="1">
        <f t="array" ref="AS13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05" spans="1:45" x14ac:dyDescent="0.25">
      <c r="A1305" s="12">
        <v>47</v>
      </c>
      <c r="B1305" s="12" t="str" cm="1">
        <f t="array" ref="B1305">_xlfn.IFS(HR_Analytics[[#This Row],[Age]]&lt;=30,"Below 30",HR_Analytics[[#This Row],[Age]]&lt;=40,"30-40",HR_Analytics[[#This Row],[Age]]&lt;=60,"40-60")</f>
        <v>40-60</v>
      </c>
      <c r="C1305" s="9" t="s">
        <v>17</v>
      </c>
      <c r="D1305" s="9" t="s">
        <v>11</v>
      </c>
      <c r="E1305" s="9" t="s">
        <v>19</v>
      </c>
      <c r="F1305" s="3">
        <v>4</v>
      </c>
      <c r="G1305" s="3" t="str" cm="1">
        <f t="array" ref="G1305">_xlfn.IFS(HR_Analytics[[#This Row],[Distance From Home]]&lt;=5,"1-5",HR_Analytics[[#This Row],[Distance From Home]]&lt;=10,"5-10",HR_Analytics[[#This Row],[Distance From Home]]&lt;=15,"10-15",HR_Analytics[[#This Row],[Distance From Home]]&lt;=20,"15-20",HR_Analytics[[#This Row],[Distance From Home]]&gt;20,"Above 20")</f>
        <v>1-5</v>
      </c>
      <c r="H1305" s="3">
        <v>3</v>
      </c>
      <c r="I1305" s="9" t="str">
        <f>VLOOKUP(H1305,Mapping!$J$2:$K$6,2,0)</f>
        <v>Bachelors</v>
      </c>
      <c r="J1305" s="9" t="s">
        <v>13</v>
      </c>
      <c r="K1305" s="3">
        <v>1827</v>
      </c>
      <c r="L1305" s="3">
        <v>3</v>
      </c>
      <c r="M1305" s="9" t="str">
        <f>VLOOKUP(L1305,Mapping!$A$2:$B$5,2,0)</f>
        <v>Neutral</v>
      </c>
      <c r="N1305" s="9" t="s">
        <v>14</v>
      </c>
      <c r="O1305" s="3">
        <v>2</v>
      </c>
      <c r="P1305" s="9" t="str">
        <f>VLOOKUP(O1305,Mapping!$A$9:$B$12,2,0)</f>
        <v>Medium</v>
      </c>
      <c r="Q1305" s="3">
        <v>3</v>
      </c>
      <c r="R1305" s="9" t="str">
        <f>VLOOKUP(Q1305,Mapping!$A$16:$B$20,2,0)</f>
        <v>Mid Level</v>
      </c>
      <c r="S1305" s="9" t="s">
        <v>27</v>
      </c>
      <c r="T1305" s="3">
        <v>2</v>
      </c>
      <c r="U1305" s="9" t="str">
        <f>VLOOKUP(T1305,Mapping!$E$9:$F$12,2,0)</f>
        <v>Dissatisfied</v>
      </c>
      <c r="V1305" s="9" t="s">
        <v>26</v>
      </c>
      <c r="W1305" s="5">
        <v>10333</v>
      </c>
      <c r="X1305" s="3">
        <v>8</v>
      </c>
      <c r="Y1305" s="9" t="s">
        <v>10</v>
      </c>
      <c r="Z1305" s="4">
        <v>12</v>
      </c>
      <c r="AA1305" s="24">
        <f>HR_Analytics[[#This Row],[Salary Hike]]/100</f>
        <v>0.12</v>
      </c>
      <c r="AB1305" s="3">
        <v>3</v>
      </c>
      <c r="AC1305" s="9" t="str">
        <f>VLOOKUP(AB1305,Mapping!$E$2:$F$3,2,0)</f>
        <v>Excellent</v>
      </c>
      <c r="AD1305" s="3">
        <v>3</v>
      </c>
      <c r="AE1305" s="9" t="str">
        <f>VLOOKUP(AD1305,Mapping!$E$16:$F$19,2,0)</f>
        <v>Neutral</v>
      </c>
      <c r="AF1305" s="3">
        <v>1</v>
      </c>
      <c r="AG1305" s="3">
        <v>28</v>
      </c>
      <c r="AH1305" s="3" t="str" cm="1">
        <f t="array" ref="AH1305">_xlfn.IFS(HR_Analytics[[#This Row],[Total Working Years]]&lt;=2,"0-2",HR_Analytics[[#This Row],[Total Working Years]]&lt;=5,"2-5",HR_Analytics[[#This Row],[Total Working Years]]&lt;=10,"5-10",HR_Analytics[[#This Row],[Total Working Years]]&lt;=20,"10-20",HR_Analytics[[#This Row],[Total Working Years]]&lt;=40,"20-40")</f>
        <v>20-40</v>
      </c>
      <c r="AI1305" s="3">
        <v>4</v>
      </c>
      <c r="AJ1305" s="3">
        <v>3</v>
      </c>
      <c r="AK1305" s="9" t="str">
        <f>VLOOKUP(AJ1305,Mapping!$J$10:$K$13,2,0)</f>
        <v>Better</v>
      </c>
      <c r="AL1305" s="3">
        <v>22</v>
      </c>
      <c r="AM1305" s="3" t="str" cm="1">
        <f t="array" ref="AM1305">_xlfn.IFS(HR_Analytics[[#This Row],[Years At Company]]&lt;=2,"0-2",HR_Analytics[[#This Row],[Years At Company]]&lt;=5,"2-5",HR_Analytics[[#This Row],[Years At Company]]&lt;=10,"5-10",HR_Analytics[[#This Row],[Years At Company]]&lt;=20,"10-20",HR_Analytics[[#This Row],[Years At Company]]&lt;=40,"20-40")</f>
        <v>20-40</v>
      </c>
      <c r="AN1305" s="3">
        <v>11</v>
      </c>
      <c r="AO1305" s="3" t="str" cm="1">
        <f t="array" ref="AO1305">_xlfn.IFS(HR_Analytics[[#This Row],[Years In Current Role]]&lt;=2,"0-2",HR_Analytics[[#This Row],[Years In Current Role]]&lt;=5,"2-5",HR_Analytics[[#This Row],[Years In Current Role]]&lt;=10,"5-10",HR_Analytics[[#This Row],[Years In Current Role]]&lt;=15,"10-15",HR_Analytics[[#This Row],[Years In Current Role]]&gt;15,"Above 15")</f>
        <v>10-15</v>
      </c>
      <c r="AP1305" s="3">
        <v>14</v>
      </c>
      <c r="AQ1305" s="14" t="str" cm="1">
        <f t="array" ref="AQ1305">_xlfn.IFS(HR_Analytics[[#This Row],[Years Since Last Promotion]]&lt;=2,"0-2",HR_Analytics[[#This Row],[Years Since Last Promotion]]&lt;=5,"2-5",HR_Analytics[[#This Row],[Years Since Last Promotion]]&lt;=10,"5-10",HR_Analytics[[#This Row],[Years Since Last Promotion]]&lt;=15,"10-15")</f>
        <v>10-15</v>
      </c>
      <c r="AR1305" s="14">
        <v>10</v>
      </c>
      <c r="AS1305" s="3" t="str" cm="1">
        <f t="array" ref="AS13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06" spans="1:45" x14ac:dyDescent="0.25">
      <c r="A1306" s="12">
        <v>40</v>
      </c>
      <c r="B1306" s="12" t="str" cm="1">
        <f t="array" ref="B1306">_xlfn.IFS(HR_Analytics[[#This Row],[Age]]&lt;=30,"Below 30",HR_Analytics[[#This Row],[Age]]&lt;=40,"30-40",HR_Analytics[[#This Row],[Age]]&lt;=60,"40-60")</f>
        <v>30-40</v>
      </c>
      <c r="C1306" s="9" t="s">
        <v>17</v>
      </c>
      <c r="D1306" s="9" t="s">
        <v>11</v>
      </c>
      <c r="E1306" s="9" t="s">
        <v>19</v>
      </c>
      <c r="F1306" s="3">
        <v>12</v>
      </c>
      <c r="G1306" s="3" t="str" cm="1">
        <f t="array" ref="G1306">_xlfn.IFS(HR_Analytics[[#This Row],[Distance From Home]]&lt;=5,"1-5",HR_Analytics[[#This Row],[Distance From Home]]&lt;=10,"5-10",HR_Analytics[[#This Row],[Distance From Home]]&lt;=15,"10-15",HR_Analytics[[#This Row],[Distance From Home]]&lt;=20,"15-20",HR_Analytics[[#This Row],[Distance From Home]]&gt;20,"Above 20")</f>
        <v>10-15</v>
      </c>
      <c r="H1306" s="3">
        <v>3</v>
      </c>
      <c r="I1306" s="9" t="str">
        <f>VLOOKUP(H1306,Mapping!$J$2:$K$6,2,0)</f>
        <v>Bachelors</v>
      </c>
      <c r="J1306" s="9" t="s">
        <v>13</v>
      </c>
      <c r="K1306" s="3">
        <v>1829</v>
      </c>
      <c r="L1306" s="3">
        <v>2</v>
      </c>
      <c r="M1306" s="9" t="str">
        <f>VLOOKUP(L1306,Mapping!$A$2:$B$5,2,0)</f>
        <v>Dissatisfied</v>
      </c>
      <c r="N1306" s="9" t="s">
        <v>14</v>
      </c>
      <c r="O1306" s="3">
        <v>3</v>
      </c>
      <c r="P1306" s="9" t="str">
        <f>VLOOKUP(O1306,Mapping!$A$9:$B$12,2,0)</f>
        <v>High</v>
      </c>
      <c r="Q1306" s="3">
        <v>2</v>
      </c>
      <c r="R1306" s="9" t="str">
        <f>VLOOKUP(Q1306,Mapping!$A$16:$B$20,2,0)</f>
        <v>Junior</v>
      </c>
      <c r="S1306" s="9" t="s">
        <v>28</v>
      </c>
      <c r="T1306" s="3">
        <v>1</v>
      </c>
      <c r="U1306" s="9" t="str">
        <f>VLOOKUP(T1306,Mapping!$E$9:$F$12,2,0)</f>
        <v>Very Dissatisfied</v>
      </c>
      <c r="V1306" s="9" t="s">
        <v>26</v>
      </c>
      <c r="W1306" s="5">
        <v>4448</v>
      </c>
      <c r="X1306" s="3">
        <v>2</v>
      </c>
      <c r="Y1306" s="9" t="s">
        <v>17</v>
      </c>
      <c r="Z1306" s="4">
        <v>12</v>
      </c>
      <c r="AA1306" s="24">
        <f>HR_Analytics[[#This Row],[Salary Hike]]/100</f>
        <v>0.12</v>
      </c>
      <c r="AB1306" s="3">
        <v>3</v>
      </c>
      <c r="AC1306" s="9" t="str">
        <f>VLOOKUP(AB1306,Mapping!$E$2:$F$3,2,0)</f>
        <v>Excellent</v>
      </c>
      <c r="AD1306" s="3">
        <v>2</v>
      </c>
      <c r="AE1306" s="9" t="str">
        <f>VLOOKUP(AD1306,Mapping!$E$16:$F$19,2,0)</f>
        <v>Dissatisfied</v>
      </c>
      <c r="AF1306" s="3">
        <v>1</v>
      </c>
      <c r="AG1306" s="3">
        <v>15</v>
      </c>
      <c r="AH1306" s="3" t="str" cm="1">
        <f t="array" ref="AH1306">_xlfn.IFS(HR_Analytics[[#This Row],[Total Working Years]]&lt;=2,"0-2",HR_Analytics[[#This Row],[Total Working Years]]&lt;=5,"2-5",HR_Analytics[[#This Row],[Total Working Years]]&lt;=10,"5-10",HR_Analytics[[#This Row],[Total Working Years]]&lt;=20,"10-20",HR_Analytics[[#This Row],[Total Working Years]]&lt;=40,"20-40")</f>
        <v>10-20</v>
      </c>
      <c r="AI1306" s="3">
        <v>3</v>
      </c>
      <c r="AJ1306" s="3">
        <v>3</v>
      </c>
      <c r="AK1306" s="9" t="str">
        <f>VLOOKUP(AJ1306,Mapping!$J$10:$K$13,2,0)</f>
        <v>Better</v>
      </c>
      <c r="AL1306" s="3">
        <v>7</v>
      </c>
      <c r="AM1306" s="3" t="str" cm="1">
        <f t="array" ref="AM1306">_xlfn.IFS(HR_Analytics[[#This Row],[Years At Company]]&lt;=2,"0-2",HR_Analytics[[#This Row],[Years At Company]]&lt;=5,"2-5",HR_Analytics[[#This Row],[Years At Company]]&lt;=10,"5-10",HR_Analytics[[#This Row],[Years At Company]]&lt;=20,"10-20",HR_Analytics[[#This Row],[Years At Company]]&lt;=40,"20-40")</f>
        <v>5-10</v>
      </c>
      <c r="AN1306" s="3">
        <v>4</v>
      </c>
      <c r="AO1306" s="3" t="str" cm="1">
        <f t="array" ref="AO1306">_xlfn.IFS(HR_Analytics[[#This Row],[Years In Current Role]]&lt;=2,"0-2",HR_Analytics[[#This Row],[Years In Current Role]]&lt;=5,"2-5",HR_Analytics[[#This Row],[Years In Current Role]]&lt;=10,"5-10",HR_Analytics[[#This Row],[Years In Current Role]]&lt;=15,"10-15",HR_Analytics[[#This Row],[Years In Current Role]]&gt;15,"Above 15")</f>
        <v>2-5</v>
      </c>
      <c r="AP1306" s="3">
        <v>7</v>
      </c>
      <c r="AQ1306" s="14" t="str" cm="1">
        <f t="array" ref="AQ1306">_xlfn.IFS(HR_Analytics[[#This Row],[Years Since Last Promotion]]&lt;=2,"0-2",HR_Analytics[[#This Row],[Years Since Last Promotion]]&lt;=5,"2-5",HR_Analytics[[#This Row],[Years Since Last Promotion]]&lt;=10,"5-10",HR_Analytics[[#This Row],[Years Since Last Promotion]]&lt;=15,"10-15")</f>
        <v>5-10</v>
      </c>
      <c r="AR1306" s="14">
        <v>7</v>
      </c>
      <c r="AS1306" s="3" t="str" cm="1">
        <f t="array" ref="AS13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07" spans="1:45" x14ac:dyDescent="0.25">
      <c r="A1307" s="12">
        <v>54</v>
      </c>
      <c r="B1307" s="12" t="str" cm="1">
        <f t="array" ref="B1307">_xlfn.IFS(HR_Analytics[[#This Row],[Age]]&lt;=30,"Below 30",HR_Analytics[[#This Row],[Age]]&lt;=40,"30-40",HR_Analytics[[#This Row],[Age]]&lt;=60,"40-60")</f>
        <v>40-60</v>
      </c>
      <c r="C1307" s="9" t="s">
        <v>17</v>
      </c>
      <c r="D1307" s="9" t="s">
        <v>11</v>
      </c>
      <c r="E1307" s="9" t="s">
        <v>19</v>
      </c>
      <c r="F1307" s="3">
        <v>7</v>
      </c>
      <c r="G1307" s="3" t="str" cm="1">
        <f t="array" ref="G1307">_xlfn.IFS(HR_Analytics[[#This Row],[Distance From Home]]&lt;=5,"1-5",HR_Analytics[[#This Row],[Distance From Home]]&lt;=10,"5-10",HR_Analytics[[#This Row],[Distance From Home]]&lt;=15,"10-15",HR_Analytics[[#This Row],[Distance From Home]]&lt;=20,"15-20",HR_Analytics[[#This Row],[Distance From Home]]&gt;20,"Above 20")</f>
        <v>5-10</v>
      </c>
      <c r="H1307" s="3">
        <v>4</v>
      </c>
      <c r="I1307" s="9" t="str">
        <f>VLOOKUP(H1307,Mapping!$J$2:$K$6,2,0)</f>
        <v>Masters</v>
      </c>
      <c r="J1307" s="9" t="s">
        <v>25</v>
      </c>
      <c r="K1307" s="3">
        <v>1830</v>
      </c>
      <c r="L1307" s="3">
        <v>4</v>
      </c>
      <c r="M1307" s="9" t="str">
        <f>VLOOKUP(L1307,Mapping!$A$2:$B$5,2,0)</f>
        <v>Satisfied</v>
      </c>
      <c r="N1307" s="9" t="s">
        <v>14</v>
      </c>
      <c r="O1307" s="3">
        <v>3</v>
      </c>
      <c r="P1307" s="9" t="str">
        <f>VLOOKUP(O1307,Mapping!$A$9:$B$12,2,0)</f>
        <v>High</v>
      </c>
      <c r="Q1307" s="3">
        <v>2</v>
      </c>
      <c r="R1307" s="9" t="str">
        <f>VLOOKUP(Q1307,Mapping!$A$16:$B$20,2,0)</f>
        <v>Junior</v>
      </c>
      <c r="S1307" s="9" t="s">
        <v>21</v>
      </c>
      <c r="T1307" s="3">
        <v>4</v>
      </c>
      <c r="U1307" s="9" t="str">
        <f>VLOOKUP(T1307,Mapping!$E$9:$F$12,2,0)</f>
        <v>Satisfied</v>
      </c>
      <c r="V1307" s="9" t="s">
        <v>22</v>
      </c>
      <c r="W1307" s="5">
        <v>6854</v>
      </c>
      <c r="X1307" s="3">
        <v>4</v>
      </c>
      <c r="Y1307" s="9" t="s">
        <v>17</v>
      </c>
      <c r="Z1307" s="4">
        <v>15</v>
      </c>
      <c r="AA1307" s="24">
        <f>HR_Analytics[[#This Row],[Salary Hike]]/100</f>
        <v>0.15</v>
      </c>
      <c r="AB1307" s="3">
        <v>3</v>
      </c>
      <c r="AC1307" s="9" t="str">
        <f>VLOOKUP(AB1307,Mapping!$E$2:$F$3,2,0)</f>
        <v>Excellent</v>
      </c>
      <c r="AD1307" s="3">
        <v>2</v>
      </c>
      <c r="AE1307" s="9" t="str">
        <f>VLOOKUP(AD1307,Mapping!$E$16:$F$19,2,0)</f>
        <v>Dissatisfied</v>
      </c>
      <c r="AF1307" s="3">
        <v>1</v>
      </c>
      <c r="AG1307" s="3">
        <v>14</v>
      </c>
      <c r="AH1307" s="3" t="str" cm="1">
        <f t="array" ref="AH1307">_xlfn.IFS(HR_Analytics[[#This Row],[Total Working Years]]&lt;=2,"0-2",HR_Analytics[[#This Row],[Total Working Years]]&lt;=5,"2-5",HR_Analytics[[#This Row],[Total Working Years]]&lt;=10,"5-10",HR_Analytics[[#This Row],[Total Working Years]]&lt;=20,"10-20",HR_Analytics[[#This Row],[Total Working Years]]&lt;=40,"20-40")</f>
        <v>10-20</v>
      </c>
      <c r="AI1307" s="3">
        <v>2</v>
      </c>
      <c r="AJ1307" s="3">
        <v>2</v>
      </c>
      <c r="AK1307" s="9" t="str">
        <f>VLOOKUP(AJ1307,Mapping!$J$10:$K$13,2,0)</f>
        <v>Good</v>
      </c>
      <c r="AL1307" s="3">
        <v>7</v>
      </c>
      <c r="AM1307" s="3" t="str" cm="1">
        <f t="array" ref="AM1307">_xlfn.IFS(HR_Analytics[[#This Row],[Years At Company]]&lt;=2,"0-2",HR_Analytics[[#This Row],[Years At Company]]&lt;=5,"2-5",HR_Analytics[[#This Row],[Years At Company]]&lt;=10,"5-10",HR_Analytics[[#This Row],[Years At Company]]&lt;=20,"10-20",HR_Analytics[[#This Row],[Years At Company]]&lt;=40,"20-40")</f>
        <v>5-10</v>
      </c>
      <c r="AN1307" s="3">
        <v>1</v>
      </c>
      <c r="AO1307" s="3" t="str" cm="1">
        <f t="array" ref="AO1307">_xlfn.IFS(HR_Analytics[[#This Row],[Years In Current Role]]&lt;=2,"0-2",HR_Analytics[[#This Row],[Years In Current Role]]&lt;=5,"2-5",HR_Analytics[[#This Row],[Years In Current Role]]&lt;=10,"5-10",HR_Analytics[[#This Row],[Years In Current Role]]&lt;=15,"10-15",HR_Analytics[[#This Row],[Years In Current Role]]&gt;15,"Above 15")</f>
        <v>0-2</v>
      </c>
      <c r="AP1307" s="3">
        <v>1</v>
      </c>
      <c r="AQ1307" s="14" t="str" cm="1">
        <f t="array" ref="AQ1307">_xlfn.IFS(HR_Analytics[[#This Row],[Years Since Last Promotion]]&lt;=2,"0-2",HR_Analytics[[#This Row],[Years Since Last Promotion]]&lt;=5,"2-5",HR_Analytics[[#This Row],[Years Since Last Promotion]]&lt;=10,"5-10",HR_Analytics[[#This Row],[Years Since Last Promotion]]&lt;=15,"10-15")</f>
        <v>0-2</v>
      </c>
      <c r="AR1307" s="14">
        <v>7</v>
      </c>
      <c r="AS1307" s="3" t="str" cm="1">
        <f t="array" ref="AS13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08" spans="1:45" x14ac:dyDescent="0.25">
      <c r="A1308" s="12">
        <v>31</v>
      </c>
      <c r="B1308" s="12" t="str" cm="1">
        <f t="array" ref="B1308">_xlfn.IFS(HR_Analytics[[#This Row],[Age]]&lt;=30,"Below 30",HR_Analytics[[#This Row],[Age]]&lt;=40,"30-40",HR_Analytics[[#This Row],[Age]]&lt;=60,"40-60")</f>
        <v>30-40</v>
      </c>
      <c r="C1308" s="9" t="s">
        <v>17</v>
      </c>
      <c r="D1308" s="9" t="s">
        <v>18</v>
      </c>
      <c r="E1308" s="9" t="s">
        <v>12</v>
      </c>
      <c r="F1308" s="3">
        <v>7</v>
      </c>
      <c r="G1308" s="3" t="str" cm="1">
        <f t="array" ref="G1308">_xlfn.IFS(HR_Analytics[[#This Row],[Distance From Home]]&lt;=5,"1-5",HR_Analytics[[#This Row],[Distance From Home]]&lt;=10,"5-10",HR_Analytics[[#This Row],[Distance From Home]]&lt;=15,"10-15",HR_Analytics[[#This Row],[Distance From Home]]&lt;=20,"15-20",HR_Analytics[[#This Row],[Distance From Home]]&gt;20,"Above 20")</f>
        <v>5-10</v>
      </c>
      <c r="H1308" s="3">
        <v>4</v>
      </c>
      <c r="I1308" s="9" t="str">
        <f>VLOOKUP(H1308,Mapping!$J$2:$K$6,2,0)</f>
        <v>Masters</v>
      </c>
      <c r="J1308" s="9" t="s">
        <v>33</v>
      </c>
      <c r="K1308" s="3">
        <v>1833</v>
      </c>
      <c r="L1308" s="3">
        <v>1</v>
      </c>
      <c r="M1308" s="9" t="str">
        <f>VLOOKUP(L1308,Mapping!$A$2:$B$5,2,0)</f>
        <v>Very Dissatisfied</v>
      </c>
      <c r="N1308" s="9" t="s">
        <v>14</v>
      </c>
      <c r="O1308" s="3">
        <v>3</v>
      </c>
      <c r="P1308" s="9" t="str">
        <f>VLOOKUP(O1308,Mapping!$A$9:$B$12,2,0)</f>
        <v>High</v>
      </c>
      <c r="Q1308" s="3">
        <v>3</v>
      </c>
      <c r="R1308" s="9" t="str">
        <f>VLOOKUP(Q1308,Mapping!$A$16:$B$20,2,0)</f>
        <v>Mid Level</v>
      </c>
      <c r="S1308" s="9" t="s">
        <v>15</v>
      </c>
      <c r="T1308" s="3">
        <v>1</v>
      </c>
      <c r="U1308" s="9" t="str">
        <f>VLOOKUP(T1308,Mapping!$E$9:$F$12,2,0)</f>
        <v>Very Dissatisfied</v>
      </c>
      <c r="V1308" s="9" t="s">
        <v>22</v>
      </c>
      <c r="W1308" s="5">
        <v>9637</v>
      </c>
      <c r="X1308" s="3">
        <v>2</v>
      </c>
      <c r="Y1308" s="9" t="s">
        <v>17</v>
      </c>
      <c r="Z1308" s="4">
        <v>14</v>
      </c>
      <c r="AA1308" s="24">
        <f>HR_Analytics[[#This Row],[Salary Hike]]/100</f>
        <v>0.14000000000000001</v>
      </c>
      <c r="AB1308" s="3">
        <v>3</v>
      </c>
      <c r="AC1308" s="9" t="str">
        <f>VLOOKUP(AB1308,Mapping!$E$2:$F$3,2,0)</f>
        <v>Excellent</v>
      </c>
      <c r="AD1308" s="3">
        <v>4</v>
      </c>
      <c r="AE1308" s="9" t="str">
        <f>VLOOKUP(AD1308,Mapping!$E$16:$F$19,2,0)</f>
        <v>Satisfied</v>
      </c>
      <c r="AF1308" s="3">
        <v>2</v>
      </c>
      <c r="AG1308" s="3">
        <v>9</v>
      </c>
      <c r="AH1308" s="3" t="str" cm="1">
        <f t="array" ref="AH1308">_xlfn.IFS(HR_Analytics[[#This Row],[Total Working Years]]&lt;=2,"0-2",HR_Analytics[[#This Row],[Total Working Years]]&lt;=5,"2-5",HR_Analytics[[#This Row],[Total Working Years]]&lt;=10,"5-10",HR_Analytics[[#This Row],[Total Working Years]]&lt;=20,"10-20",HR_Analytics[[#This Row],[Total Working Years]]&lt;=40,"20-40")</f>
        <v>5-10</v>
      </c>
      <c r="AI1308" s="3">
        <v>3</v>
      </c>
      <c r="AJ1308" s="3">
        <v>3</v>
      </c>
      <c r="AK1308" s="9" t="str">
        <f>VLOOKUP(AJ1308,Mapping!$J$10:$K$13,2,0)</f>
        <v>Better</v>
      </c>
      <c r="AL1308" s="3">
        <v>3</v>
      </c>
      <c r="AM1308" s="3" t="str" cm="1">
        <f t="array" ref="AM1308">_xlfn.IFS(HR_Analytics[[#This Row],[Years At Company]]&lt;=2,"0-2",HR_Analytics[[#This Row],[Years At Company]]&lt;=5,"2-5",HR_Analytics[[#This Row],[Years At Company]]&lt;=10,"5-10",HR_Analytics[[#This Row],[Years At Company]]&lt;=20,"10-20",HR_Analytics[[#This Row],[Years At Company]]&lt;=40,"20-40")</f>
        <v>2-5</v>
      </c>
      <c r="AN1308" s="3">
        <v>2</v>
      </c>
      <c r="AO1308" s="3" t="str" cm="1">
        <f t="array" ref="AO1308">_xlfn.IFS(HR_Analytics[[#This Row],[Years In Current Role]]&lt;=2,"0-2",HR_Analytics[[#This Row],[Years In Current Role]]&lt;=5,"2-5",HR_Analytics[[#This Row],[Years In Current Role]]&lt;=10,"5-10",HR_Analytics[[#This Row],[Years In Current Role]]&lt;=15,"10-15",HR_Analytics[[#This Row],[Years In Current Role]]&gt;15,"Above 15")</f>
        <v>0-2</v>
      </c>
      <c r="AP1308" s="3">
        <v>2</v>
      </c>
      <c r="AQ1308" s="14" t="str" cm="1">
        <f t="array" ref="AQ1308">_xlfn.IFS(HR_Analytics[[#This Row],[Years Since Last Promotion]]&lt;=2,"0-2",HR_Analytics[[#This Row],[Years Since Last Promotion]]&lt;=5,"2-5",HR_Analytics[[#This Row],[Years Since Last Promotion]]&lt;=10,"5-10",HR_Analytics[[#This Row],[Years Since Last Promotion]]&lt;=15,"10-15")</f>
        <v>0-2</v>
      </c>
      <c r="AR1308" s="14">
        <v>2</v>
      </c>
      <c r="AS1308" s="3" t="str" cm="1">
        <f t="array" ref="AS13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09" spans="1:45" x14ac:dyDescent="0.25">
      <c r="A1309" s="12">
        <v>28</v>
      </c>
      <c r="B1309" s="12" t="str" cm="1">
        <f t="array" ref="B1309">_xlfn.IFS(HR_Analytics[[#This Row],[Age]]&lt;=30,"Below 30",HR_Analytics[[#This Row],[Age]]&lt;=40,"30-40",HR_Analytics[[#This Row],[Age]]&lt;=60,"40-60")</f>
        <v>Below 30</v>
      </c>
      <c r="C1309" s="9" t="s">
        <v>17</v>
      </c>
      <c r="D1309" s="9" t="s">
        <v>11</v>
      </c>
      <c r="E1309" s="9" t="s">
        <v>19</v>
      </c>
      <c r="F1309" s="3">
        <v>1</v>
      </c>
      <c r="G1309" s="3" t="str" cm="1">
        <f t="array" ref="G1309">_xlfn.IFS(HR_Analytics[[#This Row],[Distance From Home]]&lt;=5,"1-5",HR_Analytics[[#This Row],[Distance From Home]]&lt;=10,"5-10",HR_Analytics[[#This Row],[Distance From Home]]&lt;=15,"10-15",HR_Analytics[[#This Row],[Distance From Home]]&lt;=20,"15-20",HR_Analytics[[#This Row],[Distance From Home]]&gt;20,"Above 20")</f>
        <v>1-5</v>
      </c>
      <c r="H1309" s="3">
        <v>3</v>
      </c>
      <c r="I1309" s="9" t="str">
        <f>VLOOKUP(H1309,Mapping!$J$2:$K$6,2,0)</f>
        <v>Bachelors</v>
      </c>
      <c r="J1309" s="9" t="s">
        <v>25</v>
      </c>
      <c r="K1309" s="3">
        <v>1834</v>
      </c>
      <c r="L1309" s="3">
        <v>3</v>
      </c>
      <c r="M1309" s="9" t="str">
        <f>VLOOKUP(L1309,Mapping!$A$2:$B$5,2,0)</f>
        <v>Neutral</v>
      </c>
      <c r="N1309" s="9" t="s">
        <v>14</v>
      </c>
      <c r="O1309" s="3">
        <v>3</v>
      </c>
      <c r="P1309" s="9" t="str">
        <f>VLOOKUP(O1309,Mapping!$A$9:$B$12,2,0)</f>
        <v>High</v>
      </c>
      <c r="Q1309" s="3">
        <v>1</v>
      </c>
      <c r="R1309" s="9" t="str">
        <f>VLOOKUP(Q1309,Mapping!$A$16:$B$20,2,0)</f>
        <v>Entry Level</v>
      </c>
      <c r="S1309" s="9" t="s">
        <v>21</v>
      </c>
      <c r="T1309" s="3">
        <v>1</v>
      </c>
      <c r="U1309" s="9" t="str">
        <f>VLOOKUP(T1309,Mapping!$E$9:$F$12,2,0)</f>
        <v>Very Dissatisfied</v>
      </c>
      <c r="V1309" s="9" t="s">
        <v>22</v>
      </c>
      <c r="W1309" s="5">
        <v>3591</v>
      </c>
      <c r="X1309" s="3">
        <v>1</v>
      </c>
      <c r="Y1309" s="9" t="s">
        <v>17</v>
      </c>
      <c r="Z1309" s="4">
        <v>25</v>
      </c>
      <c r="AA1309" s="24">
        <f>HR_Analytics[[#This Row],[Salary Hike]]/100</f>
        <v>0.25</v>
      </c>
      <c r="AB1309" s="3">
        <v>4</v>
      </c>
      <c r="AC1309" s="9" t="str">
        <f>VLOOKUP(AB1309,Mapping!$E$2:$F$3,2,0)</f>
        <v>Outstanding</v>
      </c>
      <c r="AD1309" s="3">
        <v>3</v>
      </c>
      <c r="AE1309" s="9" t="str">
        <f>VLOOKUP(AD1309,Mapping!$E$16:$F$19,2,0)</f>
        <v>Neutral</v>
      </c>
      <c r="AF1309" s="3">
        <v>1</v>
      </c>
      <c r="AG1309" s="3">
        <v>3</v>
      </c>
      <c r="AH1309" s="3" t="str" cm="1">
        <f t="array" ref="AH1309">_xlfn.IFS(HR_Analytics[[#This Row],[Total Working Years]]&lt;=2,"0-2",HR_Analytics[[#This Row],[Total Working Years]]&lt;=5,"2-5",HR_Analytics[[#This Row],[Total Working Years]]&lt;=10,"5-10",HR_Analytics[[#This Row],[Total Working Years]]&lt;=20,"10-20",HR_Analytics[[#This Row],[Total Working Years]]&lt;=40,"20-40")</f>
        <v>2-5</v>
      </c>
      <c r="AI1309" s="3">
        <v>3</v>
      </c>
      <c r="AJ1309" s="3">
        <v>3</v>
      </c>
      <c r="AK1309" s="9" t="str">
        <f>VLOOKUP(AJ1309,Mapping!$J$10:$K$13,2,0)</f>
        <v>Better</v>
      </c>
      <c r="AL1309" s="3">
        <v>3</v>
      </c>
      <c r="AM1309" s="3" t="str" cm="1">
        <f t="array" ref="AM1309">_xlfn.IFS(HR_Analytics[[#This Row],[Years At Company]]&lt;=2,"0-2",HR_Analytics[[#This Row],[Years At Company]]&lt;=5,"2-5",HR_Analytics[[#This Row],[Years At Company]]&lt;=10,"5-10",HR_Analytics[[#This Row],[Years At Company]]&lt;=20,"10-20",HR_Analytics[[#This Row],[Years At Company]]&lt;=40,"20-40")</f>
        <v>2-5</v>
      </c>
      <c r="AN1309" s="3">
        <v>2</v>
      </c>
      <c r="AO1309" s="3" t="str" cm="1">
        <f t="array" ref="AO1309">_xlfn.IFS(HR_Analytics[[#This Row],[Years In Current Role]]&lt;=2,"0-2",HR_Analytics[[#This Row],[Years In Current Role]]&lt;=5,"2-5",HR_Analytics[[#This Row],[Years In Current Role]]&lt;=10,"5-10",HR_Analytics[[#This Row],[Years In Current Role]]&lt;=15,"10-15",HR_Analytics[[#This Row],[Years In Current Role]]&gt;15,"Above 15")</f>
        <v>0-2</v>
      </c>
      <c r="AP1309" s="3">
        <v>1</v>
      </c>
      <c r="AQ1309" s="14" t="str" cm="1">
        <f t="array" ref="AQ1309">_xlfn.IFS(HR_Analytics[[#This Row],[Years Since Last Promotion]]&lt;=2,"0-2",HR_Analytics[[#This Row],[Years Since Last Promotion]]&lt;=5,"2-5",HR_Analytics[[#This Row],[Years Since Last Promotion]]&lt;=10,"5-10",HR_Analytics[[#This Row],[Years Since Last Promotion]]&lt;=15,"10-15")</f>
        <v>0-2</v>
      </c>
      <c r="AR1309" s="14">
        <v>2</v>
      </c>
      <c r="AS1309" s="3" t="str" cm="1">
        <f t="array" ref="AS13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10" spans="1:45" x14ac:dyDescent="0.25">
      <c r="A1310" s="12">
        <v>38</v>
      </c>
      <c r="B1310" s="12" t="str" cm="1">
        <f t="array" ref="B1310">_xlfn.IFS(HR_Analytics[[#This Row],[Age]]&lt;=30,"Below 30",HR_Analytics[[#This Row],[Age]]&lt;=40,"30-40",HR_Analytics[[#This Row],[Age]]&lt;=60,"40-60")</f>
        <v>30-40</v>
      </c>
      <c r="C1310" s="9" t="s">
        <v>17</v>
      </c>
      <c r="D1310" s="9" t="s">
        <v>11</v>
      </c>
      <c r="E1310" s="9" t="s">
        <v>12</v>
      </c>
      <c r="F1310" s="3">
        <v>2</v>
      </c>
      <c r="G1310" s="3" t="str" cm="1">
        <f t="array" ref="G1310">_xlfn.IFS(HR_Analytics[[#This Row],[Distance From Home]]&lt;=5,"1-5",HR_Analytics[[#This Row],[Distance From Home]]&lt;=10,"5-10",HR_Analytics[[#This Row],[Distance From Home]]&lt;=15,"10-15",HR_Analytics[[#This Row],[Distance From Home]]&lt;=20,"15-20",HR_Analytics[[#This Row],[Distance From Home]]&gt;20,"Above 20")</f>
        <v>1-5</v>
      </c>
      <c r="H1310" s="3">
        <v>4</v>
      </c>
      <c r="I1310" s="9" t="str">
        <f>VLOOKUP(H1310,Mapping!$J$2:$K$6,2,0)</f>
        <v>Masters</v>
      </c>
      <c r="J1310" s="9" t="s">
        <v>33</v>
      </c>
      <c r="K1310" s="3">
        <v>1835</v>
      </c>
      <c r="L1310" s="3">
        <v>2</v>
      </c>
      <c r="M1310" s="9" t="str">
        <f>VLOOKUP(L1310,Mapping!$A$2:$B$5,2,0)</f>
        <v>Dissatisfied</v>
      </c>
      <c r="N1310" s="9" t="s">
        <v>14</v>
      </c>
      <c r="O1310" s="3">
        <v>1</v>
      </c>
      <c r="P1310" s="9" t="str">
        <f>VLOOKUP(O1310,Mapping!$A$9:$B$12,2,0)</f>
        <v>Low</v>
      </c>
      <c r="Q1310" s="3">
        <v>2</v>
      </c>
      <c r="R1310" s="9" t="str">
        <f>VLOOKUP(Q1310,Mapping!$A$16:$B$20,2,0)</f>
        <v>Junior</v>
      </c>
      <c r="S1310" s="9" t="s">
        <v>31</v>
      </c>
      <c r="T1310" s="3">
        <v>4</v>
      </c>
      <c r="U1310" s="9" t="str">
        <f>VLOOKUP(T1310,Mapping!$E$9:$F$12,2,0)</f>
        <v>Satisfied</v>
      </c>
      <c r="V1310" s="9" t="s">
        <v>22</v>
      </c>
      <c r="W1310" s="5">
        <v>5405</v>
      </c>
      <c r="X1310" s="3">
        <v>2</v>
      </c>
      <c r="Y1310" s="9" t="s">
        <v>10</v>
      </c>
      <c r="Z1310" s="4">
        <v>20</v>
      </c>
      <c r="AA1310" s="24">
        <f>HR_Analytics[[#This Row],[Salary Hike]]/100</f>
        <v>0.2</v>
      </c>
      <c r="AB1310" s="3">
        <v>4</v>
      </c>
      <c r="AC1310" s="9" t="str">
        <f>VLOOKUP(AB1310,Mapping!$E$2:$F$3,2,0)</f>
        <v>Outstanding</v>
      </c>
      <c r="AD1310" s="3">
        <v>1</v>
      </c>
      <c r="AE1310" s="9" t="str">
        <f>VLOOKUP(AD1310,Mapping!$E$16:$F$19,2,0)</f>
        <v>Very Dissatisfied</v>
      </c>
      <c r="AF1310" s="3">
        <v>2</v>
      </c>
      <c r="AG1310" s="3">
        <v>20</v>
      </c>
      <c r="AH1310" s="3" t="str" cm="1">
        <f t="array" ref="AH1310">_xlfn.IFS(HR_Analytics[[#This Row],[Total Working Years]]&lt;=2,"0-2",HR_Analytics[[#This Row],[Total Working Years]]&lt;=5,"2-5",HR_Analytics[[#This Row],[Total Working Years]]&lt;=10,"5-10",HR_Analytics[[#This Row],[Total Working Years]]&lt;=20,"10-20",HR_Analytics[[#This Row],[Total Working Years]]&lt;=40,"20-40")</f>
        <v>10-20</v>
      </c>
      <c r="AI1310" s="3">
        <v>4</v>
      </c>
      <c r="AJ1310" s="3">
        <v>2</v>
      </c>
      <c r="AK1310" s="9" t="str">
        <f>VLOOKUP(AJ1310,Mapping!$J$10:$K$13,2,0)</f>
        <v>Good</v>
      </c>
      <c r="AL1310" s="3">
        <v>4</v>
      </c>
      <c r="AM1310" s="3" t="str" cm="1">
        <f t="array" ref="AM1310">_xlfn.IFS(HR_Analytics[[#This Row],[Years At Company]]&lt;=2,"0-2",HR_Analytics[[#This Row],[Years At Company]]&lt;=5,"2-5",HR_Analytics[[#This Row],[Years At Company]]&lt;=10,"5-10",HR_Analytics[[#This Row],[Years At Company]]&lt;=20,"10-20",HR_Analytics[[#This Row],[Years At Company]]&lt;=40,"20-40")</f>
        <v>2-5</v>
      </c>
      <c r="AN1310" s="3">
        <v>2</v>
      </c>
      <c r="AO1310" s="3" t="str" cm="1">
        <f t="array" ref="AO1310">_xlfn.IFS(HR_Analytics[[#This Row],[Years In Current Role]]&lt;=2,"0-2",HR_Analytics[[#This Row],[Years In Current Role]]&lt;=5,"2-5",HR_Analytics[[#This Row],[Years In Current Role]]&lt;=10,"5-10",HR_Analytics[[#This Row],[Years In Current Role]]&lt;=15,"10-15",HR_Analytics[[#This Row],[Years In Current Role]]&gt;15,"Above 15")</f>
        <v>0-2</v>
      </c>
      <c r="AP1310" s="3">
        <v>0</v>
      </c>
      <c r="AQ1310" s="14" t="str" cm="1">
        <f t="array" ref="AQ1310">_xlfn.IFS(HR_Analytics[[#This Row],[Years Since Last Promotion]]&lt;=2,"0-2",HR_Analytics[[#This Row],[Years Since Last Promotion]]&lt;=5,"2-5",HR_Analytics[[#This Row],[Years Since Last Promotion]]&lt;=10,"5-10",HR_Analytics[[#This Row],[Years Since Last Promotion]]&lt;=15,"10-15")</f>
        <v>0-2</v>
      </c>
      <c r="AR1310" s="14">
        <v>3</v>
      </c>
      <c r="AS1310" s="3" t="str" cm="1">
        <f t="array" ref="AS13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11" spans="1:45" x14ac:dyDescent="0.25">
      <c r="A1311" s="12">
        <v>26</v>
      </c>
      <c r="B1311" s="12" t="str" cm="1">
        <f t="array" ref="B1311">_xlfn.IFS(HR_Analytics[[#This Row],[Age]]&lt;=30,"Below 30",HR_Analytics[[#This Row],[Age]]&lt;=40,"30-40",HR_Analytics[[#This Row],[Age]]&lt;=60,"40-60")</f>
        <v>Below 30</v>
      </c>
      <c r="C1311" s="9" t="s">
        <v>17</v>
      </c>
      <c r="D1311" s="9" t="s">
        <v>11</v>
      </c>
      <c r="E1311" s="9" t="s">
        <v>12</v>
      </c>
      <c r="F1311" s="3">
        <v>10</v>
      </c>
      <c r="G1311" s="3" t="str" cm="1">
        <f t="array" ref="G1311">_xlfn.IFS(HR_Analytics[[#This Row],[Distance From Home]]&lt;=5,"1-5",HR_Analytics[[#This Row],[Distance From Home]]&lt;=10,"5-10",HR_Analytics[[#This Row],[Distance From Home]]&lt;=15,"10-15",HR_Analytics[[#This Row],[Distance From Home]]&lt;=20,"15-20",HR_Analytics[[#This Row],[Distance From Home]]&gt;20,"Above 20")</f>
        <v>5-10</v>
      </c>
      <c r="H1311" s="3">
        <v>3</v>
      </c>
      <c r="I1311" s="9" t="str">
        <f>VLOOKUP(H1311,Mapping!$J$2:$K$6,2,0)</f>
        <v>Bachelors</v>
      </c>
      <c r="J1311" s="9" t="s">
        <v>25</v>
      </c>
      <c r="K1311" s="3">
        <v>1836</v>
      </c>
      <c r="L1311" s="3">
        <v>3</v>
      </c>
      <c r="M1311" s="9" t="str">
        <f>VLOOKUP(L1311,Mapping!$A$2:$B$5,2,0)</f>
        <v>Neutral</v>
      </c>
      <c r="N1311" s="9" t="s">
        <v>20</v>
      </c>
      <c r="O1311" s="3">
        <v>3</v>
      </c>
      <c r="P1311" s="9" t="str">
        <f>VLOOKUP(O1311,Mapping!$A$9:$B$12,2,0)</f>
        <v>High</v>
      </c>
      <c r="Q1311" s="3">
        <v>2</v>
      </c>
      <c r="R1311" s="9" t="str">
        <f>VLOOKUP(Q1311,Mapping!$A$16:$B$20,2,0)</f>
        <v>Junior</v>
      </c>
      <c r="S1311" s="9" t="s">
        <v>15</v>
      </c>
      <c r="T1311" s="3">
        <v>4</v>
      </c>
      <c r="U1311" s="9" t="str">
        <f>VLOOKUP(T1311,Mapping!$E$9:$F$12,2,0)</f>
        <v>Satisfied</v>
      </c>
      <c r="V1311" s="9" t="s">
        <v>16</v>
      </c>
      <c r="W1311" s="5">
        <v>4684</v>
      </c>
      <c r="X1311" s="3">
        <v>1</v>
      </c>
      <c r="Y1311" s="9" t="s">
        <v>17</v>
      </c>
      <c r="Z1311" s="4">
        <v>13</v>
      </c>
      <c r="AA1311" s="24">
        <f>HR_Analytics[[#This Row],[Salary Hike]]/100</f>
        <v>0.13</v>
      </c>
      <c r="AB1311" s="3">
        <v>3</v>
      </c>
      <c r="AC1311" s="9" t="str">
        <f>VLOOKUP(AB1311,Mapping!$E$2:$F$3,2,0)</f>
        <v>Excellent</v>
      </c>
      <c r="AD1311" s="3">
        <v>1</v>
      </c>
      <c r="AE1311" s="9" t="str">
        <f>VLOOKUP(AD1311,Mapping!$E$16:$F$19,2,0)</f>
        <v>Very Dissatisfied</v>
      </c>
      <c r="AF1311" s="3">
        <v>0</v>
      </c>
      <c r="AG1311" s="3">
        <v>5</v>
      </c>
      <c r="AH1311" s="3" t="str" cm="1">
        <f t="array" ref="AH1311">_xlfn.IFS(HR_Analytics[[#This Row],[Total Working Years]]&lt;=2,"0-2",HR_Analytics[[#This Row],[Total Working Years]]&lt;=5,"2-5",HR_Analytics[[#This Row],[Total Working Years]]&lt;=10,"5-10",HR_Analytics[[#This Row],[Total Working Years]]&lt;=20,"10-20",HR_Analytics[[#This Row],[Total Working Years]]&lt;=40,"20-40")</f>
        <v>2-5</v>
      </c>
      <c r="AI1311" s="3">
        <v>4</v>
      </c>
      <c r="AJ1311" s="3">
        <v>3</v>
      </c>
      <c r="AK1311" s="9" t="str">
        <f>VLOOKUP(AJ1311,Mapping!$J$10:$K$13,2,0)</f>
        <v>Better</v>
      </c>
      <c r="AL1311" s="3">
        <v>5</v>
      </c>
      <c r="AM1311" s="3" t="str" cm="1">
        <f t="array" ref="AM1311">_xlfn.IFS(HR_Analytics[[#This Row],[Years At Company]]&lt;=2,"0-2",HR_Analytics[[#This Row],[Years At Company]]&lt;=5,"2-5",HR_Analytics[[#This Row],[Years At Company]]&lt;=10,"5-10",HR_Analytics[[#This Row],[Years At Company]]&lt;=20,"10-20",HR_Analytics[[#This Row],[Years At Company]]&lt;=40,"20-40")</f>
        <v>2-5</v>
      </c>
      <c r="AN1311" s="3">
        <v>3</v>
      </c>
      <c r="AO1311" s="3" t="str" cm="1">
        <f t="array" ref="AO1311">_xlfn.IFS(HR_Analytics[[#This Row],[Years In Current Role]]&lt;=2,"0-2",HR_Analytics[[#This Row],[Years In Current Role]]&lt;=5,"2-5",HR_Analytics[[#This Row],[Years In Current Role]]&lt;=10,"5-10",HR_Analytics[[#This Row],[Years In Current Role]]&lt;=15,"10-15",HR_Analytics[[#This Row],[Years In Current Role]]&gt;15,"Above 15")</f>
        <v>2-5</v>
      </c>
      <c r="AP1311" s="3">
        <v>1</v>
      </c>
      <c r="AQ1311" s="14" t="str" cm="1">
        <f t="array" ref="AQ1311">_xlfn.IFS(HR_Analytics[[#This Row],[Years Since Last Promotion]]&lt;=2,"0-2",HR_Analytics[[#This Row],[Years Since Last Promotion]]&lt;=5,"2-5",HR_Analytics[[#This Row],[Years Since Last Promotion]]&lt;=10,"5-10",HR_Analytics[[#This Row],[Years Since Last Promotion]]&lt;=15,"10-15")</f>
        <v>0-2</v>
      </c>
      <c r="AR1311" s="14">
        <v>2</v>
      </c>
      <c r="AS1311" s="3" t="str" cm="1">
        <f t="array" ref="AS13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12" spans="1:45" x14ac:dyDescent="0.25">
      <c r="A1312" s="12">
        <v>58</v>
      </c>
      <c r="B1312" s="12" t="str" cm="1">
        <f t="array" ref="B1312">_xlfn.IFS(HR_Analytics[[#This Row],[Age]]&lt;=30,"Below 30",HR_Analytics[[#This Row],[Age]]&lt;=40,"30-40",HR_Analytics[[#This Row],[Age]]&lt;=60,"40-60")</f>
        <v>40-60</v>
      </c>
      <c r="C1312" s="9" t="s">
        <v>17</v>
      </c>
      <c r="D1312" s="9" t="s">
        <v>18</v>
      </c>
      <c r="E1312" s="9" t="s">
        <v>19</v>
      </c>
      <c r="F1312" s="3">
        <v>15</v>
      </c>
      <c r="G1312" s="3" t="str" cm="1">
        <f t="array" ref="G1312">_xlfn.IFS(HR_Analytics[[#This Row],[Distance From Home]]&lt;=5,"1-5",HR_Analytics[[#This Row],[Distance From Home]]&lt;=10,"5-10",HR_Analytics[[#This Row],[Distance From Home]]&lt;=15,"10-15",HR_Analytics[[#This Row],[Distance From Home]]&lt;=20,"15-20",HR_Analytics[[#This Row],[Distance From Home]]&gt;20,"Above 20")</f>
        <v>10-15</v>
      </c>
      <c r="H1312" s="3">
        <v>4</v>
      </c>
      <c r="I1312" s="9" t="str">
        <f>VLOOKUP(H1312,Mapping!$J$2:$K$6,2,0)</f>
        <v>Masters</v>
      </c>
      <c r="J1312" s="9" t="s">
        <v>13</v>
      </c>
      <c r="K1312" s="3">
        <v>1837</v>
      </c>
      <c r="L1312" s="3">
        <v>1</v>
      </c>
      <c r="M1312" s="9" t="str">
        <f>VLOOKUP(L1312,Mapping!$A$2:$B$5,2,0)</f>
        <v>Very Dissatisfied</v>
      </c>
      <c r="N1312" s="9" t="s">
        <v>20</v>
      </c>
      <c r="O1312" s="3">
        <v>3</v>
      </c>
      <c r="P1312" s="9" t="str">
        <f>VLOOKUP(O1312,Mapping!$A$9:$B$12,2,0)</f>
        <v>High</v>
      </c>
      <c r="Q1312" s="3">
        <v>4</v>
      </c>
      <c r="R1312" s="9" t="str">
        <f>VLOOKUP(Q1312,Mapping!$A$16:$B$20,2,0)</f>
        <v>Senior</v>
      </c>
      <c r="S1312" s="9" t="s">
        <v>32</v>
      </c>
      <c r="T1312" s="3">
        <v>3</v>
      </c>
      <c r="U1312" s="9" t="str">
        <f>VLOOKUP(T1312,Mapping!$E$9:$F$12,2,0)</f>
        <v>Neutral</v>
      </c>
      <c r="V1312" s="9" t="s">
        <v>22</v>
      </c>
      <c r="W1312" s="5">
        <v>15787</v>
      </c>
      <c r="X1312" s="3">
        <v>2</v>
      </c>
      <c r="Y1312" s="9" t="s">
        <v>10</v>
      </c>
      <c r="Z1312" s="4">
        <v>14</v>
      </c>
      <c r="AA1312" s="24">
        <f>HR_Analytics[[#This Row],[Salary Hike]]/100</f>
        <v>0.14000000000000001</v>
      </c>
      <c r="AB1312" s="3">
        <v>3</v>
      </c>
      <c r="AC1312" s="9" t="str">
        <f>VLOOKUP(AB1312,Mapping!$E$2:$F$3,2,0)</f>
        <v>Excellent</v>
      </c>
      <c r="AD1312" s="3">
        <v>2</v>
      </c>
      <c r="AE1312" s="9" t="str">
        <f>VLOOKUP(AD1312,Mapping!$E$16:$F$19,2,0)</f>
        <v>Dissatisfied</v>
      </c>
      <c r="AF1312" s="3">
        <v>0</v>
      </c>
      <c r="AG1312" s="3">
        <v>23</v>
      </c>
      <c r="AH1312" s="3" t="str" cm="1">
        <f t="array" ref="AH1312">_xlfn.IFS(HR_Analytics[[#This Row],[Total Working Years]]&lt;=2,"0-2",HR_Analytics[[#This Row],[Total Working Years]]&lt;=5,"2-5",HR_Analytics[[#This Row],[Total Working Years]]&lt;=10,"5-10",HR_Analytics[[#This Row],[Total Working Years]]&lt;=20,"10-20",HR_Analytics[[#This Row],[Total Working Years]]&lt;=40,"20-40")</f>
        <v>20-40</v>
      </c>
      <c r="AI1312" s="3">
        <v>3</v>
      </c>
      <c r="AJ1312" s="3">
        <v>3</v>
      </c>
      <c r="AK1312" s="9" t="str">
        <f>VLOOKUP(AJ1312,Mapping!$J$10:$K$13,2,0)</f>
        <v>Better</v>
      </c>
      <c r="AL1312" s="3">
        <v>2</v>
      </c>
      <c r="AM1312" s="3" t="str" cm="1">
        <f t="array" ref="AM1312">_xlfn.IFS(HR_Analytics[[#This Row],[Years At Company]]&lt;=2,"0-2",HR_Analytics[[#This Row],[Years At Company]]&lt;=5,"2-5",HR_Analytics[[#This Row],[Years At Company]]&lt;=10,"5-10",HR_Analytics[[#This Row],[Years At Company]]&lt;=20,"10-20",HR_Analytics[[#This Row],[Years At Company]]&lt;=40,"20-40")</f>
        <v>0-2</v>
      </c>
      <c r="AN1312" s="3">
        <v>2</v>
      </c>
      <c r="AO1312" s="3" t="str" cm="1">
        <f t="array" ref="AO1312">_xlfn.IFS(HR_Analytics[[#This Row],[Years In Current Role]]&lt;=2,"0-2",HR_Analytics[[#This Row],[Years In Current Role]]&lt;=5,"2-5",HR_Analytics[[#This Row],[Years In Current Role]]&lt;=10,"5-10",HR_Analytics[[#This Row],[Years In Current Role]]&lt;=15,"10-15",HR_Analytics[[#This Row],[Years In Current Role]]&gt;15,"Above 15")</f>
        <v>0-2</v>
      </c>
      <c r="AP1312" s="3">
        <v>2</v>
      </c>
      <c r="AQ1312" s="14" t="str" cm="1">
        <f t="array" ref="AQ1312">_xlfn.IFS(HR_Analytics[[#This Row],[Years Since Last Promotion]]&lt;=2,"0-2",HR_Analytics[[#This Row],[Years Since Last Promotion]]&lt;=5,"2-5",HR_Analytics[[#This Row],[Years Since Last Promotion]]&lt;=10,"5-10",HR_Analytics[[#This Row],[Years Since Last Promotion]]&lt;=15,"10-15")</f>
        <v>0-2</v>
      </c>
      <c r="AR1312" s="14">
        <v>2</v>
      </c>
      <c r="AS1312" s="3" t="str" cm="1">
        <f t="array" ref="AS13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13" spans="1:45" x14ac:dyDescent="0.25">
      <c r="A1313" s="12">
        <v>18</v>
      </c>
      <c r="B1313" s="12" t="str" cm="1">
        <f t="array" ref="B1313">_xlfn.IFS(HR_Analytics[[#This Row],[Age]]&lt;=30,"Below 30",HR_Analytics[[#This Row],[Age]]&lt;=40,"30-40",HR_Analytics[[#This Row],[Age]]&lt;=60,"40-60")</f>
        <v>Below 30</v>
      </c>
      <c r="C1313" s="9" t="s">
        <v>17</v>
      </c>
      <c r="D1313" s="9" t="s">
        <v>29</v>
      </c>
      <c r="E1313" s="9" t="s">
        <v>19</v>
      </c>
      <c r="F1313" s="3">
        <v>14</v>
      </c>
      <c r="G1313" s="3" t="str" cm="1">
        <f t="array" ref="G1313">_xlfn.IFS(HR_Analytics[[#This Row],[Distance From Home]]&lt;=5,"1-5",HR_Analytics[[#This Row],[Distance From Home]]&lt;=10,"5-10",HR_Analytics[[#This Row],[Distance From Home]]&lt;=15,"10-15",HR_Analytics[[#This Row],[Distance From Home]]&lt;=20,"15-20",HR_Analytics[[#This Row],[Distance From Home]]&gt;20,"Above 20")</f>
        <v>10-15</v>
      </c>
      <c r="H1313" s="3">
        <v>3</v>
      </c>
      <c r="I1313" s="9" t="str">
        <f>VLOOKUP(H1313,Mapping!$J$2:$K$6,2,0)</f>
        <v>Bachelors</v>
      </c>
      <c r="J1313" s="9" t="s">
        <v>25</v>
      </c>
      <c r="K1313" s="3">
        <v>1839</v>
      </c>
      <c r="L1313" s="3">
        <v>2</v>
      </c>
      <c r="M1313" s="9" t="str">
        <f>VLOOKUP(L1313,Mapping!$A$2:$B$5,2,0)</f>
        <v>Dissatisfied</v>
      </c>
      <c r="N1313" s="9" t="s">
        <v>14</v>
      </c>
      <c r="O1313" s="3">
        <v>3</v>
      </c>
      <c r="P1313" s="9" t="str">
        <f>VLOOKUP(O1313,Mapping!$A$9:$B$12,2,0)</f>
        <v>High</v>
      </c>
      <c r="Q1313" s="3">
        <v>1</v>
      </c>
      <c r="R1313" s="9" t="str">
        <f>VLOOKUP(Q1313,Mapping!$A$16:$B$20,2,0)</f>
        <v>Entry Level</v>
      </c>
      <c r="S1313" s="9" t="s">
        <v>21</v>
      </c>
      <c r="T1313" s="3">
        <v>3</v>
      </c>
      <c r="U1313" s="9" t="str">
        <f>VLOOKUP(T1313,Mapping!$E$9:$F$12,2,0)</f>
        <v>Neutral</v>
      </c>
      <c r="V1313" s="9" t="s">
        <v>16</v>
      </c>
      <c r="W1313" s="5">
        <v>1514</v>
      </c>
      <c r="X1313" s="3">
        <v>1</v>
      </c>
      <c r="Y1313" s="9" t="s">
        <v>17</v>
      </c>
      <c r="Z1313" s="4">
        <v>16</v>
      </c>
      <c r="AA1313" s="24">
        <f>HR_Analytics[[#This Row],[Salary Hike]]/100</f>
        <v>0.16</v>
      </c>
      <c r="AB1313" s="3">
        <v>3</v>
      </c>
      <c r="AC1313" s="9" t="str">
        <f>VLOOKUP(AB1313,Mapping!$E$2:$F$3,2,0)</f>
        <v>Excellent</v>
      </c>
      <c r="AD1313" s="3">
        <v>3</v>
      </c>
      <c r="AE1313" s="9" t="str">
        <f>VLOOKUP(AD1313,Mapping!$E$16:$F$19,2,0)</f>
        <v>Neutral</v>
      </c>
      <c r="AF1313" s="3">
        <v>0</v>
      </c>
      <c r="AG1313" s="3">
        <v>0</v>
      </c>
      <c r="AH1313" s="3" t="str" cm="1">
        <f t="array" ref="AH1313">_xlfn.IFS(HR_Analytics[[#This Row],[Total Working Years]]&lt;=2,"0-2",HR_Analytics[[#This Row],[Total Working Years]]&lt;=5,"2-5",HR_Analytics[[#This Row],[Total Working Years]]&lt;=10,"5-10",HR_Analytics[[#This Row],[Total Working Years]]&lt;=20,"10-20",HR_Analytics[[#This Row],[Total Working Years]]&lt;=40,"20-40")</f>
        <v>0-2</v>
      </c>
      <c r="AI1313" s="3">
        <v>4</v>
      </c>
      <c r="AJ1313" s="3">
        <v>1</v>
      </c>
      <c r="AK1313" s="9" t="str">
        <f>VLOOKUP(AJ1313,Mapping!$J$10:$K$13,2,0)</f>
        <v>Bad</v>
      </c>
      <c r="AL1313" s="3">
        <v>0</v>
      </c>
      <c r="AM1313" s="3" t="str" cm="1">
        <f t="array" ref="AM1313">_xlfn.IFS(HR_Analytics[[#This Row],[Years At Company]]&lt;=2,"0-2",HR_Analytics[[#This Row],[Years At Company]]&lt;=5,"2-5",HR_Analytics[[#This Row],[Years At Company]]&lt;=10,"5-10",HR_Analytics[[#This Row],[Years At Company]]&lt;=20,"10-20",HR_Analytics[[#This Row],[Years At Company]]&lt;=40,"20-40")</f>
        <v>0-2</v>
      </c>
      <c r="AN1313" s="3">
        <v>0</v>
      </c>
      <c r="AO1313" s="3" t="str" cm="1">
        <f t="array" ref="AO1313">_xlfn.IFS(HR_Analytics[[#This Row],[Years In Current Role]]&lt;=2,"0-2",HR_Analytics[[#This Row],[Years In Current Role]]&lt;=5,"2-5",HR_Analytics[[#This Row],[Years In Current Role]]&lt;=10,"5-10",HR_Analytics[[#This Row],[Years In Current Role]]&lt;=15,"10-15",HR_Analytics[[#This Row],[Years In Current Role]]&gt;15,"Above 15")</f>
        <v>0-2</v>
      </c>
      <c r="AP1313" s="3">
        <v>0</v>
      </c>
      <c r="AQ1313" s="14" t="str" cm="1">
        <f t="array" ref="AQ1313">_xlfn.IFS(HR_Analytics[[#This Row],[Years Since Last Promotion]]&lt;=2,"0-2",HR_Analytics[[#This Row],[Years Since Last Promotion]]&lt;=5,"2-5",HR_Analytics[[#This Row],[Years Since Last Promotion]]&lt;=10,"5-10",HR_Analytics[[#This Row],[Years Since Last Promotion]]&lt;=15,"10-15")</f>
        <v>0-2</v>
      </c>
      <c r="AR1313" s="14">
        <v>0</v>
      </c>
      <c r="AS1313" s="3" t="str" cm="1">
        <f t="array" ref="AS13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14" spans="1:45" x14ac:dyDescent="0.25">
      <c r="A1314" s="12">
        <v>31</v>
      </c>
      <c r="B1314" s="12" t="str" cm="1">
        <f t="array" ref="B1314">_xlfn.IFS(HR_Analytics[[#This Row],[Age]]&lt;=30,"Below 30",HR_Analytics[[#This Row],[Age]]&lt;=40,"30-40",HR_Analytics[[#This Row],[Age]]&lt;=60,"40-60")</f>
        <v>30-40</v>
      </c>
      <c r="C1314" s="9" t="s">
        <v>10</v>
      </c>
      <c r="D1314" s="9" t="s">
        <v>11</v>
      </c>
      <c r="E1314" s="9" t="s">
        <v>35</v>
      </c>
      <c r="F1314" s="3">
        <v>18</v>
      </c>
      <c r="G1314" s="3" t="str" cm="1">
        <f t="array" ref="G1314">_xlfn.IFS(HR_Analytics[[#This Row],[Distance From Home]]&lt;=5,"1-5",HR_Analytics[[#This Row],[Distance From Home]]&lt;=10,"5-10",HR_Analytics[[#This Row],[Distance From Home]]&lt;=15,"10-15",HR_Analytics[[#This Row],[Distance From Home]]&lt;=20,"15-20",HR_Analytics[[#This Row],[Distance From Home]]&gt;20,"Above 20")</f>
        <v>15-20</v>
      </c>
      <c r="H1314" s="3">
        <v>5</v>
      </c>
      <c r="I1314" s="9" t="str">
        <f>VLOOKUP(H1314,Mapping!$J$2:$K$6,2,0)</f>
        <v>Doctor</v>
      </c>
      <c r="J1314" s="9" t="s">
        <v>35</v>
      </c>
      <c r="K1314" s="3">
        <v>1842</v>
      </c>
      <c r="L1314" s="3">
        <v>4</v>
      </c>
      <c r="M1314" s="9" t="str">
        <f>VLOOKUP(L1314,Mapping!$A$2:$B$5,2,0)</f>
        <v>Satisfied</v>
      </c>
      <c r="N1314" s="9" t="s">
        <v>20</v>
      </c>
      <c r="O1314" s="3">
        <v>4</v>
      </c>
      <c r="P1314" s="9" t="str">
        <f>VLOOKUP(O1314,Mapping!$A$9:$B$12,2,0)</f>
        <v>Very High</v>
      </c>
      <c r="Q1314" s="3">
        <v>1</v>
      </c>
      <c r="R1314" s="9" t="str">
        <f>VLOOKUP(Q1314,Mapping!$A$16:$B$20,2,0)</f>
        <v>Entry Level</v>
      </c>
      <c r="S1314" s="9" t="s">
        <v>35</v>
      </c>
      <c r="T1314" s="3">
        <v>1</v>
      </c>
      <c r="U1314" s="9" t="str">
        <f>VLOOKUP(T1314,Mapping!$E$9:$F$12,2,0)</f>
        <v>Very Dissatisfied</v>
      </c>
      <c r="V1314" s="9" t="s">
        <v>22</v>
      </c>
      <c r="W1314" s="5">
        <v>2956</v>
      </c>
      <c r="X1314" s="3">
        <v>0</v>
      </c>
      <c r="Y1314" s="9" t="s">
        <v>17</v>
      </c>
      <c r="Z1314" s="4">
        <v>17</v>
      </c>
      <c r="AA1314" s="24">
        <f>HR_Analytics[[#This Row],[Salary Hike]]/100</f>
        <v>0.17</v>
      </c>
      <c r="AB1314" s="3">
        <v>3</v>
      </c>
      <c r="AC1314" s="9" t="str">
        <f>VLOOKUP(AB1314,Mapping!$E$2:$F$3,2,0)</f>
        <v>Excellent</v>
      </c>
      <c r="AD1314" s="3">
        <v>3</v>
      </c>
      <c r="AE1314" s="9" t="str">
        <f>VLOOKUP(AD1314,Mapping!$E$16:$F$19,2,0)</f>
        <v>Neutral</v>
      </c>
      <c r="AF1314" s="3">
        <v>0</v>
      </c>
      <c r="AG1314" s="3">
        <v>2</v>
      </c>
      <c r="AH1314" s="3" t="str" cm="1">
        <f t="array" ref="AH1314">_xlfn.IFS(HR_Analytics[[#This Row],[Total Working Years]]&lt;=2,"0-2",HR_Analytics[[#This Row],[Total Working Years]]&lt;=5,"2-5",HR_Analytics[[#This Row],[Total Working Years]]&lt;=10,"5-10",HR_Analytics[[#This Row],[Total Working Years]]&lt;=20,"10-20",HR_Analytics[[#This Row],[Total Working Years]]&lt;=40,"20-40")</f>
        <v>0-2</v>
      </c>
      <c r="AI1314" s="3">
        <v>4</v>
      </c>
      <c r="AJ1314" s="3">
        <v>3</v>
      </c>
      <c r="AK1314" s="9" t="str">
        <f>VLOOKUP(AJ1314,Mapping!$J$10:$K$13,2,0)</f>
        <v>Better</v>
      </c>
      <c r="AL1314" s="3">
        <v>1</v>
      </c>
      <c r="AM1314" s="3" t="str" cm="1">
        <f t="array" ref="AM1314">_xlfn.IFS(HR_Analytics[[#This Row],[Years At Company]]&lt;=2,"0-2",HR_Analytics[[#This Row],[Years At Company]]&lt;=5,"2-5",HR_Analytics[[#This Row],[Years At Company]]&lt;=10,"5-10",HR_Analytics[[#This Row],[Years At Company]]&lt;=20,"10-20",HR_Analytics[[#This Row],[Years At Company]]&lt;=40,"20-40")</f>
        <v>0-2</v>
      </c>
      <c r="AN1314" s="3">
        <v>0</v>
      </c>
      <c r="AO1314" s="3" t="str" cm="1">
        <f t="array" ref="AO1314">_xlfn.IFS(HR_Analytics[[#This Row],[Years In Current Role]]&lt;=2,"0-2",HR_Analytics[[#This Row],[Years In Current Role]]&lt;=5,"2-5",HR_Analytics[[#This Row],[Years In Current Role]]&lt;=10,"5-10",HR_Analytics[[#This Row],[Years In Current Role]]&lt;=15,"10-15",HR_Analytics[[#This Row],[Years In Current Role]]&gt;15,"Above 15")</f>
        <v>0-2</v>
      </c>
      <c r="AP1314" s="3">
        <v>0</v>
      </c>
      <c r="AQ1314" s="14" t="str" cm="1">
        <f t="array" ref="AQ1314">_xlfn.IFS(HR_Analytics[[#This Row],[Years Since Last Promotion]]&lt;=2,"0-2",HR_Analytics[[#This Row],[Years Since Last Promotion]]&lt;=5,"2-5",HR_Analytics[[#This Row],[Years Since Last Promotion]]&lt;=10,"5-10",HR_Analytics[[#This Row],[Years Since Last Promotion]]&lt;=15,"10-15")</f>
        <v>0-2</v>
      </c>
      <c r="AR1314" s="14">
        <v>0</v>
      </c>
      <c r="AS1314" s="3" t="str" cm="1">
        <f t="array" ref="AS13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15" spans="1:45" x14ac:dyDescent="0.25">
      <c r="A1315" s="12">
        <v>29</v>
      </c>
      <c r="B1315" s="12" t="str" cm="1">
        <f t="array" ref="B1315">_xlfn.IFS(HR_Analytics[[#This Row],[Age]]&lt;=30,"Below 30",HR_Analytics[[#This Row],[Age]]&lt;=40,"30-40",HR_Analytics[[#This Row],[Age]]&lt;=60,"40-60")</f>
        <v>Below 30</v>
      </c>
      <c r="C1315" s="9" t="s">
        <v>10</v>
      </c>
      <c r="D1315" s="9" t="s">
        <v>11</v>
      </c>
      <c r="E1315" s="9" t="s">
        <v>35</v>
      </c>
      <c r="F1315" s="3">
        <v>13</v>
      </c>
      <c r="G1315" s="3" t="str" cm="1">
        <f t="array" ref="G1315">_xlfn.IFS(HR_Analytics[[#This Row],[Distance From Home]]&lt;=5,"1-5",HR_Analytics[[#This Row],[Distance From Home]]&lt;=10,"5-10",HR_Analytics[[#This Row],[Distance From Home]]&lt;=15,"10-15",HR_Analytics[[#This Row],[Distance From Home]]&lt;=20,"15-20",HR_Analytics[[#This Row],[Distance From Home]]&gt;20,"Above 20")</f>
        <v>10-15</v>
      </c>
      <c r="H1315" s="3">
        <v>3</v>
      </c>
      <c r="I1315" s="9" t="str">
        <f>VLOOKUP(H1315,Mapping!$J$2:$K$6,2,0)</f>
        <v>Bachelors</v>
      </c>
      <c r="J1315" s="9" t="s">
        <v>35</v>
      </c>
      <c r="K1315" s="3">
        <v>1844</v>
      </c>
      <c r="L1315" s="3">
        <v>1</v>
      </c>
      <c r="M1315" s="9" t="str">
        <f>VLOOKUP(L1315,Mapping!$A$2:$B$5,2,0)</f>
        <v>Very Dissatisfied</v>
      </c>
      <c r="N1315" s="9" t="s">
        <v>20</v>
      </c>
      <c r="O1315" s="3">
        <v>2</v>
      </c>
      <c r="P1315" s="9" t="str">
        <f>VLOOKUP(O1315,Mapping!$A$9:$B$12,2,0)</f>
        <v>Medium</v>
      </c>
      <c r="Q1315" s="3">
        <v>1</v>
      </c>
      <c r="R1315" s="9" t="str">
        <f>VLOOKUP(Q1315,Mapping!$A$16:$B$20,2,0)</f>
        <v>Entry Level</v>
      </c>
      <c r="S1315" s="9" t="s">
        <v>35</v>
      </c>
      <c r="T1315" s="3">
        <v>1</v>
      </c>
      <c r="U1315" s="9" t="str">
        <f>VLOOKUP(T1315,Mapping!$E$9:$F$12,2,0)</f>
        <v>Very Dissatisfied</v>
      </c>
      <c r="V1315" s="9" t="s">
        <v>26</v>
      </c>
      <c r="W1315" s="5">
        <v>2335</v>
      </c>
      <c r="X1315" s="3">
        <v>4</v>
      </c>
      <c r="Y1315" s="9" t="s">
        <v>10</v>
      </c>
      <c r="Z1315" s="4">
        <v>15</v>
      </c>
      <c r="AA1315" s="24">
        <f>HR_Analytics[[#This Row],[Salary Hike]]/100</f>
        <v>0.15</v>
      </c>
      <c r="AB1315" s="3">
        <v>3</v>
      </c>
      <c r="AC1315" s="9" t="str">
        <f>VLOOKUP(AB1315,Mapping!$E$2:$F$3,2,0)</f>
        <v>Excellent</v>
      </c>
      <c r="AD1315" s="3">
        <v>4</v>
      </c>
      <c r="AE1315" s="9" t="str">
        <f>VLOOKUP(AD1315,Mapping!$E$16:$F$19,2,0)</f>
        <v>Satisfied</v>
      </c>
      <c r="AF1315" s="3">
        <v>3</v>
      </c>
      <c r="AG1315" s="3">
        <v>4</v>
      </c>
      <c r="AH1315" s="3" t="str" cm="1">
        <f t="array" ref="AH1315">_xlfn.IFS(HR_Analytics[[#This Row],[Total Working Years]]&lt;=2,"0-2",HR_Analytics[[#This Row],[Total Working Years]]&lt;=5,"2-5",HR_Analytics[[#This Row],[Total Working Years]]&lt;=10,"5-10",HR_Analytics[[#This Row],[Total Working Years]]&lt;=20,"10-20",HR_Analytics[[#This Row],[Total Working Years]]&lt;=40,"20-40")</f>
        <v>2-5</v>
      </c>
      <c r="AI1315" s="3">
        <v>3</v>
      </c>
      <c r="AJ1315" s="3">
        <v>3</v>
      </c>
      <c r="AK1315" s="9" t="str">
        <f>VLOOKUP(AJ1315,Mapping!$J$10:$K$13,2,0)</f>
        <v>Better</v>
      </c>
      <c r="AL1315" s="3">
        <v>2</v>
      </c>
      <c r="AM1315" s="3" t="str" cm="1">
        <f t="array" ref="AM1315">_xlfn.IFS(HR_Analytics[[#This Row],[Years At Company]]&lt;=2,"0-2",HR_Analytics[[#This Row],[Years At Company]]&lt;=5,"2-5",HR_Analytics[[#This Row],[Years At Company]]&lt;=10,"5-10",HR_Analytics[[#This Row],[Years At Company]]&lt;=20,"10-20",HR_Analytics[[#This Row],[Years At Company]]&lt;=40,"20-40")</f>
        <v>0-2</v>
      </c>
      <c r="AN1315" s="3">
        <v>2</v>
      </c>
      <c r="AO1315" s="3" t="str" cm="1">
        <f t="array" ref="AO1315">_xlfn.IFS(HR_Analytics[[#This Row],[Years In Current Role]]&lt;=2,"0-2",HR_Analytics[[#This Row],[Years In Current Role]]&lt;=5,"2-5",HR_Analytics[[#This Row],[Years In Current Role]]&lt;=10,"5-10",HR_Analytics[[#This Row],[Years In Current Role]]&lt;=15,"10-15",HR_Analytics[[#This Row],[Years In Current Role]]&gt;15,"Above 15")</f>
        <v>0-2</v>
      </c>
      <c r="AP1315" s="3">
        <v>2</v>
      </c>
      <c r="AQ1315" s="14" t="str" cm="1">
        <f t="array" ref="AQ1315">_xlfn.IFS(HR_Analytics[[#This Row],[Years Since Last Promotion]]&lt;=2,"0-2",HR_Analytics[[#This Row],[Years Since Last Promotion]]&lt;=5,"2-5",HR_Analytics[[#This Row],[Years Since Last Promotion]]&lt;=10,"5-10",HR_Analytics[[#This Row],[Years Since Last Promotion]]&lt;=15,"10-15")</f>
        <v>0-2</v>
      </c>
      <c r="AR1315" s="14">
        <v>0</v>
      </c>
      <c r="AS1315" s="3" t="str" cm="1">
        <f t="array" ref="AS13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16" spans="1:45" x14ac:dyDescent="0.25">
      <c r="A1316" s="12">
        <v>45</v>
      </c>
      <c r="B1316" s="12" t="str" cm="1">
        <f t="array" ref="B1316">_xlfn.IFS(HR_Analytics[[#This Row],[Age]]&lt;=30,"Below 30",HR_Analytics[[#This Row],[Age]]&lt;=40,"30-40",HR_Analytics[[#This Row],[Age]]&lt;=60,"40-60")</f>
        <v>40-60</v>
      </c>
      <c r="C1316" s="9" t="s">
        <v>17</v>
      </c>
      <c r="D1316" s="9" t="s">
        <v>29</v>
      </c>
      <c r="E1316" s="9" t="s">
        <v>12</v>
      </c>
      <c r="F1316" s="3">
        <v>2</v>
      </c>
      <c r="G1316" s="3" t="str" cm="1">
        <f t="array" ref="G1316">_xlfn.IFS(HR_Analytics[[#This Row],[Distance From Home]]&lt;=5,"1-5",HR_Analytics[[#This Row],[Distance From Home]]&lt;=10,"5-10",HR_Analytics[[#This Row],[Distance From Home]]&lt;=15,"10-15",HR_Analytics[[#This Row],[Distance From Home]]&lt;=20,"15-20",HR_Analytics[[#This Row],[Distance From Home]]&gt;20,"Above 20")</f>
        <v>1-5</v>
      </c>
      <c r="H1316" s="3">
        <v>4</v>
      </c>
      <c r="I1316" s="9" t="str">
        <f>VLOOKUP(H1316,Mapping!$J$2:$K$6,2,0)</f>
        <v>Masters</v>
      </c>
      <c r="J1316" s="9" t="s">
        <v>13</v>
      </c>
      <c r="K1316" s="3">
        <v>1845</v>
      </c>
      <c r="L1316" s="3">
        <v>3</v>
      </c>
      <c r="M1316" s="9" t="str">
        <f>VLOOKUP(L1316,Mapping!$A$2:$B$5,2,0)</f>
        <v>Neutral</v>
      </c>
      <c r="N1316" s="9" t="s">
        <v>14</v>
      </c>
      <c r="O1316" s="3">
        <v>3</v>
      </c>
      <c r="P1316" s="9" t="str">
        <f>VLOOKUP(O1316,Mapping!$A$9:$B$12,2,0)</f>
        <v>High</v>
      </c>
      <c r="Q1316" s="3">
        <v>2</v>
      </c>
      <c r="R1316" s="9" t="str">
        <f>VLOOKUP(Q1316,Mapping!$A$16:$B$20,2,0)</f>
        <v>Junior</v>
      </c>
      <c r="S1316" s="9" t="s">
        <v>15</v>
      </c>
      <c r="T1316" s="3">
        <v>3</v>
      </c>
      <c r="U1316" s="9" t="str">
        <f>VLOOKUP(T1316,Mapping!$E$9:$F$12,2,0)</f>
        <v>Neutral</v>
      </c>
      <c r="V1316" s="9" t="s">
        <v>22</v>
      </c>
      <c r="W1316" s="5">
        <v>5154</v>
      </c>
      <c r="X1316" s="3">
        <v>4</v>
      </c>
      <c r="Y1316" s="9" t="s">
        <v>17</v>
      </c>
      <c r="Z1316" s="4">
        <v>22</v>
      </c>
      <c r="AA1316" s="24">
        <f>HR_Analytics[[#This Row],[Salary Hike]]/100</f>
        <v>0.22</v>
      </c>
      <c r="AB1316" s="3">
        <v>4</v>
      </c>
      <c r="AC1316" s="9" t="str">
        <f>VLOOKUP(AB1316,Mapping!$E$2:$F$3,2,0)</f>
        <v>Outstanding</v>
      </c>
      <c r="AD1316" s="3">
        <v>2</v>
      </c>
      <c r="AE1316" s="9" t="str">
        <f>VLOOKUP(AD1316,Mapping!$E$16:$F$19,2,0)</f>
        <v>Dissatisfied</v>
      </c>
      <c r="AF1316" s="3">
        <v>2</v>
      </c>
      <c r="AG1316" s="3">
        <v>10</v>
      </c>
      <c r="AH1316" s="3" t="str" cm="1">
        <f t="array" ref="AH1316">_xlfn.IFS(HR_Analytics[[#This Row],[Total Working Years]]&lt;=2,"0-2",HR_Analytics[[#This Row],[Total Working Years]]&lt;=5,"2-5",HR_Analytics[[#This Row],[Total Working Years]]&lt;=10,"5-10",HR_Analytics[[#This Row],[Total Working Years]]&lt;=20,"10-20",HR_Analytics[[#This Row],[Total Working Years]]&lt;=40,"20-40")</f>
        <v>5-10</v>
      </c>
      <c r="AI1316" s="3">
        <v>3</v>
      </c>
      <c r="AJ1316" s="3">
        <v>4</v>
      </c>
      <c r="AK1316" s="9" t="str">
        <f>VLOOKUP(AJ1316,Mapping!$J$10:$K$13,2,0)</f>
        <v>Best</v>
      </c>
      <c r="AL1316" s="3">
        <v>8</v>
      </c>
      <c r="AM1316" s="3" t="str" cm="1">
        <f t="array" ref="AM1316">_xlfn.IFS(HR_Analytics[[#This Row],[Years At Company]]&lt;=2,"0-2",HR_Analytics[[#This Row],[Years At Company]]&lt;=5,"2-5",HR_Analytics[[#This Row],[Years At Company]]&lt;=10,"5-10",HR_Analytics[[#This Row],[Years At Company]]&lt;=20,"10-20",HR_Analytics[[#This Row],[Years At Company]]&lt;=40,"20-40")</f>
        <v>5-10</v>
      </c>
      <c r="AN1316" s="3">
        <v>7</v>
      </c>
      <c r="AO1316" s="3" t="str" cm="1">
        <f t="array" ref="AO1316">_xlfn.IFS(HR_Analytics[[#This Row],[Years In Current Role]]&lt;=2,"0-2",HR_Analytics[[#This Row],[Years In Current Role]]&lt;=5,"2-5",HR_Analytics[[#This Row],[Years In Current Role]]&lt;=10,"5-10",HR_Analytics[[#This Row],[Years In Current Role]]&lt;=15,"10-15",HR_Analytics[[#This Row],[Years In Current Role]]&gt;15,"Above 15")</f>
        <v>5-10</v>
      </c>
      <c r="AP1316" s="3">
        <v>5</v>
      </c>
      <c r="AQ1316" s="14" t="str" cm="1">
        <f t="array" ref="AQ1316">_xlfn.IFS(HR_Analytics[[#This Row],[Years Since Last Promotion]]&lt;=2,"0-2",HR_Analytics[[#This Row],[Years Since Last Promotion]]&lt;=5,"2-5",HR_Analytics[[#This Row],[Years Since Last Promotion]]&lt;=10,"5-10",HR_Analytics[[#This Row],[Years Since Last Promotion]]&lt;=15,"10-15")</f>
        <v>2-5</v>
      </c>
      <c r="AR1316" s="14">
        <v>7</v>
      </c>
      <c r="AS1316" s="3" t="str" cm="1">
        <f t="array" ref="AS13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17" spans="1:45" x14ac:dyDescent="0.25">
      <c r="A1317" s="12">
        <v>36</v>
      </c>
      <c r="B1317" s="12" t="str" cm="1">
        <f t="array" ref="B1317">_xlfn.IFS(HR_Analytics[[#This Row],[Age]]&lt;=30,"Below 30",HR_Analytics[[#This Row],[Age]]&lt;=40,"30-40",HR_Analytics[[#This Row],[Age]]&lt;=60,"40-60")</f>
        <v>30-40</v>
      </c>
      <c r="C1317" s="9" t="s">
        <v>17</v>
      </c>
      <c r="D1317" s="9" t="s">
        <v>11</v>
      </c>
      <c r="E1317" s="9" t="s">
        <v>19</v>
      </c>
      <c r="F1317" s="3">
        <v>2</v>
      </c>
      <c r="G1317" s="3" t="str" cm="1">
        <f t="array" ref="G1317">_xlfn.IFS(HR_Analytics[[#This Row],[Distance From Home]]&lt;=5,"1-5",HR_Analytics[[#This Row],[Distance From Home]]&lt;=10,"5-10",HR_Analytics[[#This Row],[Distance From Home]]&lt;=15,"10-15",HR_Analytics[[#This Row],[Distance From Home]]&lt;=20,"15-20",HR_Analytics[[#This Row],[Distance From Home]]&gt;20,"Above 20")</f>
        <v>1-5</v>
      </c>
      <c r="H1317" s="3">
        <v>4</v>
      </c>
      <c r="I1317" s="9" t="str">
        <f>VLOOKUP(H1317,Mapping!$J$2:$K$6,2,0)</f>
        <v>Masters</v>
      </c>
      <c r="J1317" s="9" t="s">
        <v>23</v>
      </c>
      <c r="K1317" s="3">
        <v>1847</v>
      </c>
      <c r="L1317" s="3">
        <v>4</v>
      </c>
      <c r="M1317" s="9" t="str">
        <f>VLOOKUP(L1317,Mapping!$A$2:$B$5,2,0)</f>
        <v>Satisfied</v>
      </c>
      <c r="N1317" s="9" t="s">
        <v>14</v>
      </c>
      <c r="O1317" s="3">
        <v>3</v>
      </c>
      <c r="P1317" s="9" t="str">
        <f>VLOOKUP(O1317,Mapping!$A$9:$B$12,2,0)</f>
        <v>High</v>
      </c>
      <c r="Q1317" s="3">
        <v>2</v>
      </c>
      <c r="R1317" s="9" t="str">
        <f>VLOOKUP(Q1317,Mapping!$A$16:$B$20,2,0)</f>
        <v>Junior</v>
      </c>
      <c r="S1317" s="9" t="s">
        <v>21</v>
      </c>
      <c r="T1317" s="3">
        <v>2</v>
      </c>
      <c r="U1317" s="9" t="str">
        <f>VLOOKUP(T1317,Mapping!$E$9:$F$12,2,0)</f>
        <v>Dissatisfied</v>
      </c>
      <c r="V1317" s="9" t="s">
        <v>22</v>
      </c>
      <c r="W1317" s="5">
        <v>6962</v>
      </c>
      <c r="X1317" s="3">
        <v>4</v>
      </c>
      <c r="Y1317" s="9" t="s">
        <v>10</v>
      </c>
      <c r="Z1317" s="4">
        <v>22</v>
      </c>
      <c r="AA1317" s="24">
        <f>HR_Analytics[[#This Row],[Salary Hike]]/100</f>
        <v>0.22</v>
      </c>
      <c r="AB1317" s="3">
        <v>4</v>
      </c>
      <c r="AC1317" s="9" t="str">
        <f>VLOOKUP(AB1317,Mapping!$E$2:$F$3,2,0)</f>
        <v>Outstanding</v>
      </c>
      <c r="AD1317" s="3">
        <v>4</v>
      </c>
      <c r="AE1317" s="9" t="str">
        <f>VLOOKUP(AD1317,Mapping!$E$16:$F$19,2,0)</f>
        <v>Satisfied</v>
      </c>
      <c r="AF1317" s="3">
        <v>1</v>
      </c>
      <c r="AG1317" s="3">
        <v>15</v>
      </c>
      <c r="AH1317" s="3" t="str" cm="1">
        <f t="array" ref="AH1317">_xlfn.IFS(HR_Analytics[[#This Row],[Total Working Years]]&lt;=2,"0-2",HR_Analytics[[#This Row],[Total Working Years]]&lt;=5,"2-5",HR_Analytics[[#This Row],[Total Working Years]]&lt;=10,"5-10",HR_Analytics[[#This Row],[Total Working Years]]&lt;=20,"10-20",HR_Analytics[[#This Row],[Total Working Years]]&lt;=40,"20-40")</f>
        <v>10-20</v>
      </c>
      <c r="AI1317" s="3">
        <v>2</v>
      </c>
      <c r="AJ1317" s="3">
        <v>3</v>
      </c>
      <c r="AK1317" s="9" t="str">
        <f>VLOOKUP(AJ1317,Mapping!$J$10:$K$13,2,0)</f>
        <v>Better</v>
      </c>
      <c r="AL1317" s="3">
        <v>1</v>
      </c>
      <c r="AM1317" s="3" t="str" cm="1">
        <f t="array" ref="AM1317">_xlfn.IFS(HR_Analytics[[#This Row],[Years At Company]]&lt;=2,"0-2",HR_Analytics[[#This Row],[Years At Company]]&lt;=5,"2-5",HR_Analytics[[#This Row],[Years At Company]]&lt;=10,"5-10",HR_Analytics[[#This Row],[Years At Company]]&lt;=20,"10-20",HR_Analytics[[#This Row],[Years At Company]]&lt;=40,"20-40")</f>
        <v>0-2</v>
      </c>
      <c r="AN1317" s="3">
        <v>0</v>
      </c>
      <c r="AO1317" s="3" t="str" cm="1">
        <f t="array" ref="AO1317">_xlfn.IFS(HR_Analytics[[#This Row],[Years In Current Role]]&lt;=2,"0-2",HR_Analytics[[#This Row],[Years In Current Role]]&lt;=5,"2-5",HR_Analytics[[#This Row],[Years In Current Role]]&lt;=10,"5-10",HR_Analytics[[#This Row],[Years In Current Role]]&lt;=15,"10-15",HR_Analytics[[#This Row],[Years In Current Role]]&gt;15,"Above 15")</f>
        <v>0-2</v>
      </c>
      <c r="AP1317" s="3">
        <v>0</v>
      </c>
      <c r="AQ1317" s="14" t="str" cm="1">
        <f t="array" ref="AQ1317">_xlfn.IFS(HR_Analytics[[#This Row],[Years Since Last Promotion]]&lt;=2,"0-2",HR_Analytics[[#This Row],[Years Since Last Promotion]]&lt;=5,"2-5",HR_Analytics[[#This Row],[Years Since Last Promotion]]&lt;=10,"5-10",HR_Analytics[[#This Row],[Years Since Last Promotion]]&lt;=15,"10-15")</f>
        <v>0-2</v>
      </c>
      <c r="AR1317" s="14">
        <v>0</v>
      </c>
      <c r="AS1317" s="3" t="str" cm="1">
        <f t="array" ref="AS13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18" spans="1:45" x14ac:dyDescent="0.25">
      <c r="A1318" s="12">
        <v>43</v>
      </c>
      <c r="B1318" s="12" t="str" cm="1">
        <f t="array" ref="B1318">_xlfn.IFS(HR_Analytics[[#This Row],[Age]]&lt;=30,"Below 30",HR_Analytics[[#This Row],[Age]]&lt;=40,"30-40",HR_Analytics[[#This Row],[Age]]&lt;=60,"40-60")</f>
        <v>40-60</v>
      </c>
      <c r="C1318" s="9" t="s">
        <v>17</v>
      </c>
      <c r="D1318" s="9" t="s">
        <v>18</v>
      </c>
      <c r="E1318" s="9" t="s">
        <v>12</v>
      </c>
      <c r="F1318" s="3">
        <v>2</v>
      </c>
      <c r="G1318" s="3" t="str" cm="1">
        <f t="array" ref="G1318">_xlfn.IFS(HR_Analytics[[#This Row],[Distance From Home]]&lt;=5,"1-5",HR_Analytics[[#This Row],[Distance From Home]]&lt;=10,"5-10",HR_Analytics[[#This Row],[Distance From Home]]&lt;=15,"10-15",HR_Analytics[[#This Row],[Distance From Home]]&lt;=20,"15-20",HR_Analytics[[#This Row],[Distance From Home]]&gt;20,"Above 20")</f>
        <v>1-5</v>
      </c>
      <c r="H1318" s="3">
        <v>4</v>
      </c>
      <c r="I1318" s="9" t="str">
        <f>VLOOKUP(H1318,Mapping!$J$2:$K$6,2,0)</f>
        <v>Masters</v>
      </c>
      <c r="J1318" s="9" t="s">
        <v>13</v>
      </c>
      <c r="K1318" s="3">
        <v>1849</v>
      </c>
      <c r="L1318" s="3">
        <v>1</v>
      </c>
      <c r="M1318" s="9" t="str">
        <f>VLOOKUP(L1318,Mapping!$A$2:$B$5,2,0)</f>
        <v>Very Dissatisfied</v>
      </c>
      <c r="N1318" s="9" t="s">
        <v>20</v>
      </c>
      <c r="O1318" s="3">
        <v>3</v>
      </c>
      <c r="P1318" s="9" t="str">
        <f>VLOOKUP(O1318,Mapping!$A$9:$B$12,2,0)</f>
        <v>High</v>
      </c>
      <c r="Q1318" s="3">
        <v>2</v>
      </c>
      <c r="R1318" s="9" t="str">
        <f>VLOOKUP(Q1318,Mapping!$A$16:$B$20,2,0)</f>
        <v>Junior</v>
      </c>
      <c r="S1318" s="9" t="s">
        <v>15</v>
      </c>
      <c r="T1318" s="3">
        <v>4</v>
      </c>
      <c r="U1318" s="9" t="str">
        <f>VLOOKUP(T1318,Mapping!$E$9:$F$12,2,0)</f>
        <v>Satisfied</v>
      </c>
      <c r="V1318" s="9" t="s">
        <v>22</v>
      </c>
      <c r="W1318" s="5">
        <v>5675</v>
      </c>
      <c r="X1318" s="3">
        <v>1</v>
      </c>
      <c r="Y1318" s="9" t="s">
        <v>17</v>
      </c>
      <c r="Z1318" s="4">
        <v>20</v>
      </c>
      <c r="AA1318" s="24">
        <f>HR_Analytics[[#This Row],[Salary Hike]]/100</f>
        <v>0.2</v>
      </c>
      <c r="AB1318" s="3">
        <v>4</v>
      </c>
      <c r="AC1318" s="9" t="str">
        <f>VLOOKUP(AB1318,Mapping!$E$2:$F$3,2,0)</f>
        <v>Outstanding</v>
      </c>
      <c r="AD1318" s="3">
        <v>3</v>
      </c>
      <c r="AE1318" s="9" t="str">
        <f>VLOOKUP(AD1318,Mapping!$E$16:$F$19,2,0)</f>
        <v>Neutral</v>
      </c>
      <c r="AF1318" s="3">
        <v>1</v>
      </c>
      <c r="AG1318" s="3">
        <v>7</v>
      </c>
      <c r="AH1318" s="3" t="str" cm="1">
        <f t="array" ref="AH1318">_xlfn.IFS(HR_Analytics[[#This Row],[Total Working Years]]&lt;=2,"0-2",HR_Analytics[[#This Row],[Total Working Years]]&lt;=5,"2-5",HR_Analytics[[#This Row],[Total Working Years]]&lt;=10,"5-10",HR_Analytics[[#This Row],[Total Working Years]]&lt;=20,"10-20",HR_Analytics[[#This Row],[Total Working Years]]&lt;=40,"20-40")</f>
        <v>5-10</v>
      </c>
      <c r="AI1318" s="3">
        <v>5</v>
      </c>
      <c r="AJ1318" s="3">
        <v>3</v>
      </c>
      <c r="AK1318" s="9" t="str">
        <f>VLOOKUP(AJ1318,Mapping!$J$10:$K$13,2,0)</f>
        <v>Better</v>
      </c>
      <c r="AL1318" s="3">
        <v>7</v>
      </c>
      <c r="AM1318" s="3" t="str" cm="1">
        <f t="array" ref="AM1318">_xlfn.IFS(HR_Analytics[[#This Row],[Years At Company]]&lt;=2,"0-2",HR_Analytics[[#This Row],[Years At Company]]&lt;=5,"2-5",HR_Analytics[[#This Row],[Years At Company]]&lt;=10,"5-10",HR_Analytics[[#This Row],[Years At Company]]&lt;=20,"10-20",HR_Analytics[[#This Row],[Years At Company]]&lt;=40,"20-40")</f>
        <v>5-10</v>
      </c>
      <c r="AN1318" s="3">
        <v>7</v>
      </c>
      <c r="AO1318" s="3" t="str" cm="1">
        <f t="array" ref="AO1318">_xlfn.IFS(HR_Analytics[[#This Row],[Years In Current Role]]&lt;=2,"0-2",HR_Analytics[[#This Row],[Years In Current Role]]&lt;=5,"2-5",HR_Analytics[[#This Row],[Years In Current Role]]&lt;=10,"5-10",HR_Analytics[[#This Row],[Years In Current Role]]&lt;=15,"10-15",HR_Analytics[[#This Row],[Years In Current Role]]&gt;15,"Above 15")</f>
        <v>5-10</v>
      </c>
      <c r="AP1318" s="3">
        <v>7</v>
      </c>
      <c r="AQ1318" s="14" t="str" cm="1">
        <f t="array" ref="AQ1318">_xlfn.IFS(HR_Analytics[[#This Row],[Years Since Last Promotion]]&lt;=2,"0-2",HR_Analytics[[#This Row],[Years Since Last Promotion]]&lt;=5,"2-5",HR_Analytics[[#This Row],[Years Since Last Promotion]]&lt;=10,"5-10",HR_Analytics[[#This Row],[Years Since Last Promotion]]&lt;=15,"10-15")</f>
        <v>5-10</v>
      </c>
      <c r="AR1318" s="14">
        <v>7</v>
      </c>
      <c r="AS1318" s="3" t="str" cm="1">
        <f t="array" ref="AS13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19" spans="1:45" x14ac:dyDescent="0.25">
      <c r="A1319" s="12">
        <v>27</v>
      </c>
      <c r="B1319" s="12" t="str" cm="1">
        <f t="array" ref="B1319">_xlfn.IFS(HR_Analytics[[#This Row],[Age]]&lt;=30,"Below 30",HR_Analytics[[#This Row],[Age]]&lt;=40,"30-40",HR_Analytics[[#This Row],[Age]]&lt;=60,"40-60")</f>
        <v>Below 30</v>
      </c>
      <c r="C1319" s="9" t="s">
        <v>17</v>
      </c>
      <c r="D1319" s="9" t="s">
        <v>18</v>
      </c>
      <c r="E1319" s="9" t="s">
        <v>19</v>
      </c>
      <c r="F1319" s="3">
        <v>5</v>
      </c>
      <c r="G1319" s="3" t="str" cm="1">
        <f t="array" ref="G1319">_xlfn.IFS(HR_Analytics[[#This Row],[Distance From Home]]&lt;=5,"1-5",HR_Analytics[[#This Row],[Distance From Home]]&lt;=10,"5-10",HR_Analytics[[#This Row],[Distance From Home]]&lt;=15,"10-15",HR_Analytics[[#This Row],[Distance From Home]]&lt;=20,"15-20",HR_Analytics[[#This Row],[Distance From Home]]&gt;20,"Above 20")</f>
        <v>1-5</v>
      </c>
      <c r="H1319" s="3">
        <v>2</v>
      </c>
      <c r="I1319" s="9" t="str">
        <f>VLOOKUP(H1319,Mapping!$J$2:$K$6,2,0)</f>
        <v>College</v>
      </c>
      <c r="J1319" s="9" t="s">
        <v>13</v>
      </c>
      <c r="K1319" s="3">
        <v>1850</v>
      </c>
      <c r="L1319" s="3">
        <v>4</v>
      </c>
      <c r="M1319" s="9" t="str">
        <f>VLOOKUP(L1319,Mapping!$A$2:$B$5,2,0)</f>
        <v>Satisfied</v>
      </c>
      <c r="N1319" s="9" t="s">
        <v>14</v>
      </c>
      <c r="O1319" s="3">
        <v>3</v>
      </c>
      <c r="P1319" s="9" t="str">
        <f>VLOOKUP(O1319,Mapping!$A$9:$B$12,2,0)</f>
        <v>High</v>
      </c>
      <c r="Q1319" s="3">
        <v>1</v>
      </c>
      <c r="R1319" s="9" t="str">
        <f>VLOOKUP(Q1319,Mapping!$A$16:$B$20,2,0)</f>
        <v>Entry Level</v>
      </c>
      <c r="S1319" s="9" t="s">
        <v>24</v>
      </c>
      <c r="T1319" s="3">
        <v>4</v>
      </c>
      <c r="U1319" s="9" t="str">
        <f>VLOOKUP(T1319,Mapping!$E$9:$F$12,2,0)</f>
        <v>Satisfied</v>
      </c>
      <c r="V1319" s="9" t="s">
        <v>16</v>
      </c>
      <c r="W1319" s="5">
        <v>2379</v>
      </c>
      <c r="X1319" s="3">
        <v>0</v>
      </c>
      <c r="Y1319" s="9" t="s">
        <v>10</v>
      </c>
      <c r="Z1319" s="4">
        <v>14</v>
      </c>
      <c r="AA1319" s="24">
        <f>HR_Analytics[[#This Row],[Salary Hike]]/100</f>
        <v>0.14000000000000001</v>
      </c>
      <c r="AB1319" s="3">
        <v>3</v>
      </c>
      <c r="AC1319" s="9" t="str">
        <f>VLOOKUP(AB1319,Mapping!$E$2:$F$3,2,0)</f>
        <v>Excellent</v>
      </c>
      <c r="AD1319" s="3">
        <v>3</v>
      </c>
      <c r="AE1319" s="9" t="str">
        <f>VLOOKUP(AD1319,Mapping!$E$16:$F$19,2,0)</f>
        <v>Neutral</v>
      </c>
      <c r="AF1319" s="3">
        <v>0</v>
      </c>
      <c r="AG1319" s="3">
        <v>6</v>
      </c>
      <c r="AH1319" s="3" t="str" cm="1">
        <f t="array" ref="AH1319">_xlfn.IFS(HR_Analytics[[#This Row],[Total Working Years]]&lt;=2,"0-2",HR_Analytics[[#This Row],[Total Working Years]]&lt;=5,"2-5",HR_Analytics[[#This Row],[Total Working Years]]&lt;=10,"5-10",HR_Analytics[[#This Row],[Total Working Years]]&lt;=20,"10-20",HR_Analytics[[#This Row],[Total Working Years]]&lt;=40,"20-40")</f>
        <v>5-10</v>
      </c>
      <c r="AI1319" s="3">
        <v>3</v>
      </c>
      <c r="AJ1319" s="3">
        <v>2</v>
      </c>
      <c r="AK1319" s="9" t="str">
        <f>VLOOKUP(AJ1319,Mapping!$J$10:$K$13,2,0)</f>
        <v>Good</v>
      </c>
      <c r="AL1319" s="3">
        <v>5</v>
      </c>
      <c r="AM1319" s="3" t="str" cm="1">
        <f t="array" ref="AM1319">_xlfn.IFS(HR_Analytics[[#This Row],[Years At Company]]&lt;=2,"0-2",HR_Analytics[[#This Row],[Years At Company]]&lt;=5,"2-5",HR_Analytics[[#This Row],[Years At Company]]&lt;=10,"5-10",HR_Analytics[[#This Row],[Years At Company]]&lt;=20,"10-20",HR_Analytics[[#This Row],[Years At Company]]&lt;=40,"20-40")</f>
        <v>2-5</v>
      </c>
      <c r="AN1319" s="3">
        <v>4</v>
      </c>
      <c r="AO1319" s="3" t="str" cm="1">
        <f t="array" ref="AO1319">_xlfn.IFS(HR_Analytics[[#This Row],[Years In Current Role]]&lt;=2,"0-2",HR_Analytics[[#This Row],[Years In Current Role]]&lt;=5,"2-5",HR_Analytics[[#This Row],[Years In Current Role]]&lt;=10,"5-10",HR_Analytics[[#This Row],[Years In Current Role]]&lt;=15,"10-15",HR_Analytics[[#This Row],[Years In Current Role]]&gt;15,"Above 15")</f>
        <v>2-5</v>
      </c>
      <c r="AP1319" s="3">
        <v>0</v>
      </c>
      <c r="AQ1319" s="14" t="str" cm="1">
        <f t="array" ref="AQ1319">_xlfn.IFS(HR_Analytics[[#This Row],[Years Since Last Promotion]]&lt;=2,"0-2",HR_Analytics[[#This Row],[Years Since Last Promotion]]&lt;=5,"2-5",HR_Analytics[[#This Row],[Years Since Last Promotion]]&lt;=10,"5-10",HR_Analytics[[#This Row],[Years Since Last Promotion]]&lt;=15,"10-15")</f>
        <v>0-2</v>
      </c>
      <c r="AR1319" s="14">
        <v>2</v>
      </c>
      <c r="AS1319" s="3" t="str" cm="1">
        <f t="array" ref="AS13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20" spans="1:45" x14ac:dyDescent="0.25">
      <c r="A1320" s="12">
        <v>29</v>
      </c>
      <c r="B1320" s="12" t="str" cm="1">
        <f t="array" ref="B1320">_xlfn.IFS(HR_Analytics[[#This Row],[Age]]&lt;=30,"Below 30",HR_Analytics[[#This Row],[Age]]&lt;=40,"30-40",HR_Analytics[[#This Row],[Age]]&lt;=60,"40-60")</f>
        <v>Below 30</v>
      </c>
      <c r="C1320" s="9" t="s">
        <v>17</v>
      </c>
      <c r="D1320" s="9" t="s">
        <v>18</v>
      </c>
      <c r="E1320" s="9" t="s">
        <v>19</v>
      </c>
      <c r="F1320" s="3">
        <v>20</v>
      </c>
      <c r="G1320" s="3" t="str" cm="1">
        <f t="array" ref="G1320">_xlfn.IFS(HR_Analytics[[#This Row],[Distance From Home]]&lt;=5,"1-5",HR_Analytics[[#This Row],[Distance From Home]]&lt;=10,"5-10",HR_Analytics[[#This Row],[Distance From Home]]&lt;=15,"10-15",HR_Analytics[[#This Row],[Distance From Home]]&lt;=20,"15-20",HR_Analytics[[#This Row],[Distance From Home]]&gt;20,"Above 20")</f>
        <v>15-20</v>
      </c>
      <c r="H1320" s="3">
        <v>1</v>
      </c>
      <c r="I1320" s="9" t="str">
        <f>VLOOKUP(H1320,Mapping!$J$2:$K$6,2,0)</f>
        <v>Below College</v>
      </c>
      <c r="J1320" s="9" t="s">
        <v>25</v>
      </c>
      <c r="K1320" s="3">
        <v>1852</v>
      </c>
      <c r="L1320" s="3">
        <v>4</v>
      </c>
      <c r="M1320" s="9" t="str">
        <f>VLOOKUP(L1320,Mapping!$A$2:$B$5,2,0)</f>
        <v>Satisfied</v>
      </c>
      <c r="N1320" s="9" t="s">
        <v>20</v>
      </c>
      <c r="O1320" s="3">
        <v>3</v>
      </c>
      <c r="P1320" s="9" t="str">
        <f>VLOOKUP(O1320,Mapping!$A$9:$B$12,2,0)</f>
        <v>High</v>
      </c>
      <c r="Q1320" s="3">
        <v>1</v>
      </c>
      <c r="R1320" s="9" t="str">
        <f>VLOOKUP(Q1320,Mapping!$A$16:$B$20,2,0)</f>
        <v>Entry Level</v>
      </c>
      <c r="S1320" s="9" t="s">
        <v>24</v>
      </c>
      <c r="T1320" s="3">
        <v>4</v>
      </c>
      <c r="U1320" s="9" t="str">
        <f>VLOOKUP(T1320,Mapping!$E$9:$F$12,2,0)</f>
        <v>Satisfied</v>
      </c>
      <c r="V1320" s="9" t="s">
        <v>22</v>
      </c>
      <c r="W1320" s="5">
        <v>3812</v>
      </c>
      <c r="X1320" s="3">
        <v>1</v>
      </c>
      <c r="Y1320" s="9" t="s">
        <v>17</v>
      </c>
      <c r="Z1320" s="4">
        <v>13</v>
      </c>
      <c r="AA1320" s="24">
        <f>HR_Analytics[[#This Row],[Salary Hike]]/100</f>
        <v>0.13</v>
      </c>
      <c r="AB1320" s="3">
        <v>3</v>
      </c>
      <c r="AC1320" s="9" t="str">
        <f>VLOOKUP(AB1320,Mapping!$E$2:$F$3,2,0)</f>
        <v>Excellent</v>
      </c>
      <c r="AD1320" s="3">
        <v>2</v>
      </c>
      <c r="AE1320" s="9" t="str">
        <f>VLOOKUP(AD1320,Mapping!$E$16:$F$19,2,0)</f>
        <v>Dissatisfied</v>
      </c>
      <c r="AF1320" s="3">
        <v>0</v>
      </c>
      <c r="AG1320" s="3">
        <v>11</v>
      </c>
      <c r="AH1320" s="3" t="str" cm="1">
        <f t="array" ref="AH1320">_xlfn.IFS(HR_Analytics[[#This Row],[Total Working Years]]&lt;=2,"0-2",HR_Analytics[[#This Row],[Total Working Years]]&lt;=5,"2-5",HR_Analytics[[#This Row],[Total Working Years]]&lt;=10,"5-10",HR_Analytics[[#This Row],[Total Working Years]]&lt;=20,"10-20",HR_Analytics[[#This Row],[Total Working Years]]&lt;=40,"20-40")</f>
        <v>10-20</v>
      </c>
      <c r="AI1320" s="3">
        <v>3</v>
      </c>
      <c r="AJ1320" s="3">
        <v>4</v>
      </c>
      <c r="AK1320" s="9" t="str">
        <f>VLOOKUP(AJ1320,Mapping!$J$10:$K$13,2,0)</f>
        <v>Best</v>
      </c>
      <c r="AL1320" s="3">
        <v>11</v>
      </c>
      <c r="AM1320" s="3" t="str" cm="1">
        <f t="array" ref="AM1320">_xlfn.IFS(HR_Analytics[[#This Row],[Years At Company]]&lt;=2,"0-2",HR_Analytics[[#This Row],[Years At Company]]&lt;=5,"2-5",HR_Analytics[[#This Row],[Years At Company]]&lt;=10,"5-10",HR_Analytics[[#This Row],[Years At Company]]&lt;=20,"10-20",HR_Analytics[[#This Row],[Years At Company]]&lt;=40,"20-40")</f>
        <v>10-20</v>
      </c>
      <c r="AN1320" s="3">
        <v>8</v>
      </c>
      <c r="AO1320" s="3" t="str" cm="1">
        <f t="array" ref="AO1320">_xlfn.IFS(HR_Analytics[[#This Row],[Years In Current Role]]&lt;=2,"0-2",HR_Analytics[[#This Row],[Years In Current Role]]&lt;=5,"2-5",HR_Analytics[[#This Row],[Years In Current Role]]&lt;=10,"5-10",HR_Analytics[[#This Row],[Years In Current Role]]&lt;=15,"10-15",HR_Analytics[[#This Row],[Years In Current Role]]&gt;15,"Above 15")</f>
        <v>5-10</v>
      </c>
      <c r="AP1320" s="3">
        <v>3</v>
      </c>
      <c r="AQ1320" s="14" t="str" cm="1">
        <f t="array" ref="AQ1320">_xlfn.IFS(HR_Analytics[[#This Row],[Years Since Last Promotion]]&lt;=2,"0-2",HR_Analytics[[#This Row],[Years Since Last Promotion]]&lt;=5,"2-5",HR_Analytics[[#This Row],[Years Since Last Promotion]]&lt;=10,"5-10",HR_Analytics[[#This Row],[Years Since Last Promotion]]&lt;=15,"10-15")</f>
        <v>2-5</v>
      </c>
      <c r="AR1320" s="14">
        <v>10</v>
      </c>
      <c r="AS1320" s="3" t="str" cm="1">
        <f t="array" ref="AS13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21" spans="1:45" x14ac:dyDescent="0.25">
      <c r="A1321" s="12">
        <v>32</v>
      </c>
      <c r="B1321" s="12" t="str" cm="1">
        <f t="array" ref="B1321">_xlfn.IFS(HR_Analytics[[#This Row],[Age]]&lt;=30,"Below 30",HR_Analytics[[#This Row],[Age]]&lt;=40,"30-40",HR_Analytics[[#This Row],[Age]]&lt;=60,"40-60")</f>
        <v>30-40</v>
      </c>
      <c r="C1321" s="9" t="s">
        <v>17</v>
      </c>
      <c r="D1321" s="9" t="s">
        <v>18</v>
      </c>
      <c r="E1321" s="9" t="s">
        <v>12</v>
      </c>
      <c r="F1321" s="3">
        <v>10</v>
      </c>
      <c r="G1321" s="3" t="str" cm="1">
        <f t="array" ref="G1321">_xlfn.IFS(HR_Analytics[[#This Row],[Distance From Home]]&lt;=5,"1-5",HR_Analytics[[#This Row],[Distance From Home]]&lt;=10,"5-10",HR_Analytics[[#This Row],[Distance From Home]]&lt;=15,"10-15",HR_Analytics[[#This Row],[Distance From Home]]&lt;=20,"15-20",HR_Analytics[[#This Row],[Distance From Home]]&gt;20,"Above 20")</f>
        <v>5-10</v>
      </c>
      <c r="H1321" s="3">
        <v>4</v>
      </c>
      <c r="I1321" s="9" t="str">
        <f>VLOOKUP(H1321,Mapping!$J$2:$K$6,2,0)</f>
        <v>Masters</v>
      </c>
      <c r="J1321" s="9" t="s">
        <v>33</v>
      </c>
      <c r="K1321" s="3">
        <v>1853</v>
      </c>
      <c r="L1321" s="3">
        <v>4</v>
      </c>
      <c r="M1321" s="9" t="str">
        <f>VLOOKUP(L1321,Mapping!$A$2:$B$5,2,0)</f>
        <v>Satisfied</v>
      </c>
      <c r="N1321" s="9" t="s">
        <v>20</v>
      </c>
      <c r="O1321" s="3">
        <v>3</v>
      </c>
      <c r="P1321" s="9" t="str">
        <f>VLOOKUP(O1321,Mapping!$A$9:$B$12,2,0)</f>
        <v>High</v>
      </c>
      <c r="Q1321" s="3">
        <v>2</v>
      </c>
      <c r="R1321" s="9" t="str">
        <f>VLOOKUP(Q1321,Mapping!$A$16:$B$20,2,0)</f>
        <v>Junior</v>
      </c>
      <c r="S1321" s="9" t="s">
        <v>15</v>
      </c>
      <c r="T1321" s="3">
        <v>4</v>
      </c>
      <c r="U1321" s="9" t="str">
        <f>VLOOKUP(T1321,Mapping!$E$9:$F$12,2,0)</f>
        <v>Satisfied</v>
      </c>
      <c r="V1321" s="9" t="s">
        <v>16</v>
      </c>
      <c r="W1321" s="5">
        <v>4648</v>
      </c>
      <c r="X1321" s="3">
        <v>8</v>
      </c>
      <c r="Y1321" s="9" t="s">
        <v>17</v>
      </c>
      <c r="Z1321" s="4">
        <v>13</v>
      </c>
      <c r="AA1321" s="24">
        <f>HR_Analytics[[#This Row],[Salary Hike]]/100</f>
        <v>0.13</v>
      </c>
      <c r="AB1321" s="3">
        <v>3</v>
      </c>
      <c r="AC1321" s="9" t="str">
        <f>VLOOKUP(AB1321,Mapping!$E$2:$F$3,2,0)</f>
        <v>Excellent</v>
      </c>
      <c r="AD1321" s="3">
        <v>3</v>
      </c>
      <c r="AE1321" s="9" t="str">
        <f>VLOOKUP(AD1321,Mapping!$E$16:$F$19,2,0)</f>
        <v>Neutral</v>
      </c>
      <c r="AF1321" s="3">
        <v>0</v>
      </c>
      <c r="AG1321" s="3">
        <v>4</v>
      </c>
      <c r="AH1321" s="3" t="str" cm="1">
        <f t="array" ref="AH1321">_xlfn.IFS(HR_Analytics[[#This Row],[Total Working Years]]&lt;=2,"0-2",HR_Analytics[[#This Row],[Total Working Years]]&lt;=5,"2-5",HR_Analytics[[#This Row],[Total Working Years]]&lt;=10,"5-10",HR_Analytics[[#This Row],[Total Working Years]]&lt;=20,"10-20",HR_Analytics[[#This Row],[Total Working Years]]&lt;=40,"20-40")</f>
        <v>2-5</v>
      </c>
      <c r="AI1321" s="3">
        <v>2</v>
      </c>
      <c r="AJ1321" s="3">
        <v>4</v>
      </c>
      <c r="AK1321" s="9" t="str">
        <f>VLOOKUP(AJ1321,Mapping!$J$10:$K$13,2,0)</f>
        <v>Best</v>
      </c>
      <c r="AL1321" s="3">
        <v>0</v>
      </c>
      <c r="AM1321" s="3" t="str" cm="1">
        <f t="array" ref="AM1321">_xlfn.IFS(HR_Analytics[[#This Row],[Years At Company]]&lt;=2,"0-2",HR_Analytics[[#This Row],[Years At Company]]&lt;=5,"2-5",HR_Analytics[[#This Row],[Years At Company]]&lt;=10,"5-10",HR_Analytics[[#This Row],[Years At Company]]&lt;=20,"10-20",HR_Analytics[[#This Row],[Years At Company]]&lt;=40,"20-40")</f>
        <v>0-2</v>
      </c>
      <c r="AN1321" s="3">
        <v>0</v>
      </c>
      <c r="AO1321" s="3" t="str" cm="1">
        <f t="array" ref="AO1321">_xlfn.IFS(HR_Analytics[[#This Row],[Years In Current Role]]&lt;=2,"0-2",HR_Analytics[[#This Row],[Years In Current Role]]&lt;=5,"2-5",HR_Analytics[[#This Row],[Years In Current Role]]&lt;=10,"5-10",HR_Analytics[[#This Row],[Years In Current Role]]&lt;=15,"10-15",HR_Analytics[[#This Row],[Years In Current Role]]&gt;15,"Above 15")</f>
        <v>0-2</v>
      </c>
      <c r="AP1321" s="3">
        <v>0</v>
      </c>
      <c r="AQ1321" s="14" t="str" cm="1">
        <f t="array" ref="AQ1321">_xlfn.IFS(HR_Analytics[[#This Row],[Years Since Last Promotion]]&lt;=2,"0-2",HR_Analytics[[#This Row],[Years Since Last Promotion]]&lt;=5,"2-5",HR_Analytics[[#This Row],[Years Since Last Promotion]]&lt;=10,"5-10",HR_Analytics[[#This Row],[Years Since Last Promotion]]&lt;=15,"10-15")</f>
        <v>0-2</v>
      </c>
      <c r="AR1321" s="14">
        <v>0</v>
      </c>
      <c r="AS1321" s="3" t="str" cm="1">
        <f t="array" ref="AS13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22" spans="1:45" x14ac:dyDescent="0.25">
      <c r="A1322" s="12">
        <v>42</v>
      </c>
      <c r="B1322" s="12" t="str" cm="1">
        <f t="array" ref="B1322">_xlfn.IFS(HR_Analytics[[#This Row],[Age]]&lt;=30,"Below 30",HR_Analytics[[#This Row],[Age]]&lt;=40,"30-40",HR_Analytics[[#This Row],[Age]]&lt;=60,"40-60")</f>
        <v>40-60</v>
      </c>
      <c r="C1322" s="9" t="s">
        <v>17</v>
      </c>
      <c r="D1322" s="9" t="s">
        <v>29</v>
      </c>
      <c r="E1322" s="9" t="s">
        <v>19</v>
      </c>
      <c r="F1322" s="3">
        <v>10</v>
      </c>
      <c r="G1322" s="3" t="str" cm="1">
        <f t="array" ref="G1322">_xlfn.IFS(HR_Analytics[[#This Row],[Distance From Home]]&lt;=5,"1-5",HR_Analytics[[#This Row],[Distance From Home]]&lt;=10,"5-10",HR_Analytics[[#This Row],[Distance From Home]]&lt;=15,"10-15",HR_Analytics[[#This Row],[Distance From Home]]&lt;=20,"15-20",HR_Analytics[[#This Row],[Distance From Home]]&gt;20,"Above 20")</f>
        <v>5-10</v>
      </c>
      <c r="H1322" s="3">
        <v>4</v>
      </c>
      <c r="I1322" s="9" t="str">
        <f>VLOOKUP(H1322,Mapping!$J$2:$K$6,2,0)</f>
        <v>Masters</v>
      </c>
      <c r="J1322" s="9" t="s">
        <v>34</v>
      </c>
      <c r="K1322" s="3">
        <v>1854</v>
      </c>
      <c r="L1322" s="3">
        <v>3</v>
      </c>
      <c r="M1322" s="9" t="str">
        <f>VLOOKUP(L1322,Mapping!$A$2:$B$5,2,0)</f>
        <v>Neutral</v>
      </c>
      <c r="N1322" s="9" t="s">
        <v>20</v>
      </c>
      <c r="O1322" s="3">
        <v>3</v>
      </c>
      <c r="P1322" s="9" t="str">
        <f>VLOOKUP(O1322,Mapping!$A$9:$B$12,2,0)</f>
        <v>High</v>
      </c>
      <c r="Q1322" s="3">
        <v>1</v>
      </c>
      <c r="R1322" s="9" t="str">
        <f>VLOOKUP(Q1322,Mapping!$A$16:$B$20,2,0)</f>
        <v>Entry Level</v>
      </c>
      <c r="S1322" s="9" t="s">
        <v>21</v>
      </c>
      <c r="T1322" s="3">
        <v>3</v>
      </c>
      <c r="U1322" s="9" t="str">
        <f>VLOOKUP(T1322,Mapping!$E$9:$F$12,2,0)</f>
        <v>Neutral</v>
      </c>
      <c r="V1322" s="9" t="s">
        <v>22</v>
      </c>
      <c r="W1322" s="5">
        <v>2936</v>
      </c>
      <c r="X1322" s="3">
        <v>3</v>
      </c>
      <c r="Y1322" s="9" t="s">
        <v>17</v>
      </c>
      <c r="Z1322" s="4">
        <v>22</v>
      </c>
      <c r="AA1322" s="24">
        <f>HR_Analytics[[#This Row],[Salary Hike]]/100</f>
        <v>0.22</v>
      </c>
      <c r="AB1322" s="3">
        <v>4</v>
      </c>
      <c r="AC1322" s="9" t="str">
        <f>VLOOKUP(AB1322,Mapping!$E$2:$F$3,2,0)</f>
        <v>Outstanding</v>
      </c>
      <c r="AD1322" s="3">
        <v>2</v>
      </c>
      <c r="AE1322" s="9" t="str">
        <f>VLOOKUP(AD1322,Mapping!$E$16:$F$19,2,0)</f>
        <v>Dissatisfied</v>
      </c>
      <c r="AF1322" s="3">
        <v>2</v>
      </c>
      <c r="AG1322" s="3">
        <v>10</v>
      </c>
      <c r="AH1322" s="3" t="str" cm="1">
        <f t="array" ref="AH1322">_xlfn.IFS(HR_Analytics[[#This Row],[Total Working Years]]&lt;=2,"0-2",HR_Analytics[[#This Row],[Total Working Years]]&lt;=5,"2-5",HR_Analytics[[#This Row],[Total Working Years]]&lt;=10,"5-10",HR_Analytics[[#This Row],[Total Working Years]]&lt;=20,"10-20",HR_Analytics[[#This Row],[Total Working Years]]&lt;=40,"20-40")</f>
        <v>5-10</v>
      </c>
      <c r="AI1322" s="3">
        <v>1</v>
      </c>
      <c r="AJ1322" s="3">
        <v>2</v>
      </c>
      <c r="AK1322" s="9" t="str">
        <f>VLOOKUP(AJ1322,Mapping!$J$10:$K$13,2,0)</f>
        <v>Good</v>
      </c>
      <c r="AL1322" s="3">
        <v>6</v>
      </c>
      <c r="AM1322" s="3" t="str" cm="1">
        <f t="array" ref="AM1322">_xlfn.IFS(HR_Analytics[[#This Row],[Years At Company]]&lt;=2,"0-2",HR_Analytics[[#This Row],[Years At Company]]&lt;=5,"2-5",HR_Analytics[[#This Row],[Years At Company]]&lt;=10,"5-10",HR_Analytics[[#This Row],[Years At Company]]&lt;=20,"10-20",HR_Analytics[[#This Row],[Years At Company]]&lt;=40,"20-40")</f>
        <v>5-10</v>
      </c>
      <c r="AN1322" s="3">
        <v>3</v>
      </c>
      <c r="AO1322" s="3" t="str" cm="1">
        <f t="array" ref="AO1322">_xlfn.IFS(HR_Analytics[[#This Row],[Years In Current Role]]&lt;=2,"0-2",HR_Analytics[[#This Row],[Years In Current Role]]&lt;=5,"2-5",HR_Analytics[[#This Row],[Years In Current Role]]&lt;=10,"5-10",HR_Analytics[[#This Row],[Years In Current Role]]&lt;=15,"10-15",HR_Analytics[[#This Row],[Years In Current Role]]&gt;15,"Above 15")</f>
        <v>2-5</v>
      </c>
      <c r="AP1322" s="3">
        <v>3</v>
      </c>
      <c r="AQ1322" s="14" t="str" cm="1">
        <f t="array" ref="AQ1322">_xlfn.IFS(HR_Analytics[[#This Row],[Years Since Last Promotion]]&lt;=2,"0-2",HR_Analytics[[#This Row],[Years Since Last Promotion]]&lt;=5,"2-5",HR_Analytics[[#This Row],[Years Since Last Promotion]]&lt;=10,"5-10",HR_Analytics[[#This Row],[Years Since Last Promotion]]&lt;=15,"10-15")</f>
        <v>2-5</v>
      </c>
      <c r="AR1322" s="14">
        <v>3</v>
      </c>
      <c r="AS1322" s="3" t="str" cm="1">
        <f t="array" ref="AS13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23" spans="1:45" x14ac:dyDescent="0.25">
      <c r="A1323" s="12">
        <v>47</v>
      </c>
      <c r="B1323" s="12" t="str" cm="1">
        <f t="array" ref="B1323">_xlfn.IFS(HR_Analytics[[#This Row],[Age]]&lt;=30,"Below 30",HR_Analytics[[#This Row],[Age]]&lt;=40,"30-40",HR_Analytics[[#This Row],[Age]]&lt;=60,"40-60")</f>
        <v>40-60</v>
      </c>
      <c r="C1323" s="9" t="s">
        <v>17</v>
      </c>
      <c r="D1323" s="9" t="s">
        <v>11</v>
      </c>
      <c r="E1323" s="9" t="s">
        <v>19</v>
      </c>
      <c r="F1323" s="3">
        <v>9</v>
      </c>
      <c r="G1323" s="3" t="str" cm="1">
        <f t="array" ref="G1323">_xlfn.IFS(HR_Analytics[[#This Row],[Distance From Home]]&lt;=5,"1-5",HR_Analytics[[#This Row],[Distance From Home]]&lt;=10,"5-10",HR_Analytics[[#This Row],[Distance From Home]]&lt;=15,"10-15",HR_Analytics[[#This Row],[Distance From Home]]&lt;=20,"15-20",HR_Analytics[[#This Row],[Distance From Home]]&gt;20,"Above 20")</f>
        <v>5-10</v>
      </c>
      <c r="H1323" s="3">
        <v>4</v>
      </c>
      <c r="I1323" s="9" t="str">
        <f>VLOOKUP(H1323,Mapping!$J$2:$K$6,2,0)</f>
        <v>Masters</v>
      </c>
      <c r="J1323" s="9" t="s">
        <v>13</v>
      </c>
      <c r="K1323" s="3">
        <v>1856</v>
      </c>
      <c r="L1323" s="3">
        <v>2</v>
      </c>
      <c r="M1323" s="9" t="str">
        <f>VLOOKUP(L1323,Mapping!$A$2:$B$5,2,0)</f>
        <v>Dissatisfied</v>
      </c>
      <c r="N1323" s="9" t="s">
        <v>14</v>
      </c>
      <c r="O1323" s="3">
        <v>3</v>
      </c>
      <c r="P1323" s="9" t="str">
        <f>VLOOKUP(O1323,Mapping!$A$9:$B$12,2,0)</f>
        <v>High</v>
      </c>
      <c r="Q1323" s="3">
        <v>1</v>
      </c>
      <c r="R1323" s="9" t="str">
        <f>VLOOKUP(Q1323,Mapping!$A$16:$B$20,2,0)</f>
        <v>Entry Level</v>
      </c>
      <c r="S1323" s="9" t="s">
        <v>24</v>
      </c>
      <c r="T1323" s="3">
        <v>3</v>
      </c>
      <c r="U1323" s="9" t="str">
        <f>VLOOKUP(T1323,Mapping!$E$9:$F$12,2,0)</f>
        <v>Neutral</v>
      </c>
      <c r="V1323" s="9" t="s">
        <v>16</v>
      </c>
      <c r="W1323" s="5">
        <v>2105</v>
      </c>
      <c r="X1323" s="3">
        <v>4</v>
      </c>
      <c r="Y1323" s="9" t="s">
        <v>17</v>
      </c>
      <c r="Z1323" s="4">
        <v>12</v>
      </c>
      <c r="AA1323" s="24">
        <f>HR_Analytics[[#This Row],[Salary Hike]]/100</f>
        <v>0.12</v>
      </c>
      <c r="AB1323" s="3">
        <v>3</v>
      </c>
      <c r="AC1323" s="9" t="str">
        <f>VLOOKUP(AB1323,Mapping!$E$2:$F$3,2,0)</f>
        <v>Excellent</v>
      </c>
      <c r="AD1323" s="3">
        <v>3</v>
      </c>
      <c r="AE1323" s="9" t="str">
        <f>VLOOKUP(AD1323,Mapping!$E$16:$F$19,2,0)</f>
        <v>Neutral</v>
      </c>
      <c r="AF1323" s="3">
        <v>0</v>
      </c>
      <c r="AG1323" s="3">
        <v>7</v>
      </c>
      <c r="AH1323" s="3" t="str" cm="1">
        <f t="array" ref="AH1323">_xlfn.IFS(HR_Analytics[[#This Row],[Total Working Years]]&lt;=2,"0-2",HR_Analytics[[#This Row],[Total Working Years]]&lt;=5,"2-5",HR_Analytics[[#This Row],[Total Working Years]]&lt;=10,"5-10",HR_Analytics[[#This Row],[Total Working Years]]&lt;=20,"10-20",HR_Analytics[[#This Row],[Total Working Years]]&lt;=40,"20-40")</f>
        <v>5-10</v>
      </c>
      <c r="AI1323" s="3">
        <v>2</v>
      </c>
      <c r="AJ1323" s="3">
        <v>3</v>
      </c>
      <c r="AK1323" s="9" t="str">
        <f>VLOOKUP(AJ1323,Mapping!$J$10:$K$13,2,0)</f>
        <v>Better</v>
      </c>
      <c r="AL1323" s="3">
        <v>2</v>
      </c>
      <c r="AM1323" s="3" t="str" cm="1">
        <f t="array" ref="AM1323">_xlfn.IFS(HR_Analytics[[#This Row],[Years At Company]]&lt;=2,"0-2",HR_Analytics[[#This Row],[Years At Company]]&lt;=5,"2-5",HR_Analytics[[#This Row],[Years At Company]]&lt;=10,"5-10",HR_Analytics[[#This Row],[Years At Company]]&lt;=20,"10-20",HR_Analytics[[#This Row],[Years At Company]]&lt;=40,"20-40")</f>
        <v>0-2</v>
      </c>
      <c r="AN1323" s="3">
        <v>2</v>
      </c>
      <c r="AO1323" s="3" t="str" cm="1">
        <f t="array" ref="AO1323">_xlfn.IFS(HR_Analytics[[#This Row],[Years In Current Role]]&lt;=2,"0-2",HR_Analytics[[#This Row],[Years In Current Role]]&lt;=5,"2-5",HR_Analytics[[#This Row],[Years In Current Role]]&lt;=10,"5-10",HR_Analytics[[#This Row],[Years In Current Role]]&lt;=15,"10-15",HR_Analytics[[#This Row],[Years In Current Role]]&gt;15,"Above 15")</f>
        <v>0-2</v>
      </c>
      <c r="AP1323" s="3">
        <v>2</v>
      </c>
      <c r="AQ1323" s="14" t="str" cm="1">
        <f t="array" ref="AQ1323">_xlfn.IFS(HR_Analytics[[#This Row],[Years Since Last Promotion]]&lt;=2,"0-2",HR_Analytics[[#This Row],[Years Since Last Promotion]]&lt;=5,"2-5",HR_Analytics[[#This Row],[Years Since Last Promotion]]&lt;=10,"5-10",HR_Analytics[[#This Row],[Years Since Last Promotion]]&lt;=15,"10-15")</f>
        <v>0-2</v>
      </c>
      <c r="AR1323" s="14">
        <v>0</v>
      </c>
      <c r="AS1323" s="3" t="str" cm="1">
        <f t="array" ref="AS13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24" spans="1:45" x14ac:dyDescent="0.25">
      <c r="A1324" s="12">
        <v>46</v>
      </c>
      <c r="B1324" s="12" t="str" cm="1">
        <f t="array" ref="B1324">_xlfn.IFS(HR_Analytics[[#This Row],[Age]]&lt;=30,"Below 30",HR_Analytics[[#This Row],[Age]]&lt;=40,"30-40",HR_Analytics[[#This Row],[Age]]&lt;=60,"40-60")</f>
        <v>40-60</v>
      </c>
      <c r="C1324" s="9" t="s">
        <v>17</v>
      </c>
      <c r="D1324" s="9" t="s">
        <v>11</v>
      </c>
      <c r="E1324" s="9" t="s">
        <v>19</v>
      </c>
      <c r="F1324" s="3">
        <v>2</v>
      </c>
      <c r="G1324" s="3" t="str" cm="1">
        <f t="array" ref="G1324">_xlfn.IFS(HR_Analytics[[#This Row],[Distance From Home]]&lt;=5,"1-5",HR_Analytics[[#This Row],[Distance From Home]]&lt;=10,"5-10",HR_Analytics[[#This Row],[Distance From Home]]&lt;=15,"10-15",HR_Analytics[[#This Row],[Distance From Home]]&lt;=20,"15-20",HR_Analytics[[#This Row],[Distance From Home]]&gt;20,"Above 20")</f>
        <v>1-5</v>
      </c>
      <c r="H1324" s="3">
        <v>2</v>
      </c>
      <c r="I1324" s="9" t="str">
        <f>VLOOKUP(H1324,Mapping!$J$2:$K$6,2,0)</f>
        <v>College</v>
      </c>
      <c r="J1324" s="9" t="s">
        <v>13</v>
      </c>
      <c r="K1324" s="3">
        <v>1857</v>
      </c>
      <c r="L1324" s="3">
        <v>4</v>
      </c>
      <c r="M1324" s="9" t="str">
        <f>VLOOKUP(L1324,Mapping!$A$2:$B$5,2,0)</f>
        <v>Satisfied</v>
      </c>
      <c r="N1324" s="9" t="s">
        <v>20</v>
      </c>
      <c r="O1324" s="3">
        <v>3</v>
      </c>
      <c r="P1324" s="9" t="str">
        <f>VLOOKUP(O1324,Mapping!$A$9:$B$12,2,0)</f>
        <v>High</v>
      </c>
      <c r="Q1324" s="3">
        <v>3</v>
      </c>
      <c r="R1324" s="9" t="str">
        <f>VLOOKUP(Q1324,Mapping!$A$16:$B$20,2,0)</f>
        <v>Mid Level</v>
      </c>
      <c r="S1324" s="9" t="s">
        <v>27</v>
      </c>
      <c r="T1324" s="3">
        <v>4</v>
      </c>
      <c r="U1324" s="9" t="str">
        <f>VLOOKUP(T1324,Mapping!$E$9:$F$12,2,0)</f>
        <v>Satisfied</v>
      </c>
      <c r="V1324" s="9" t="s">
        <v>26</v>
      </c>
      <c r="W1324" s="5">
        <v>8578</v>
      </c>
      <c r="X1324" s="3">
        <v>3</v>
      </c>
      <c r="Y1324" s="9" t="s">
        <v>17</v>
      </c>
      <c r="Z1324" s="4">
        <v>14</v>
      </c>
      <c r="AA1324" s="24">
        <f>HR_Analytics[[#This Row],[Salary Hike]]/100</f>
        <v>0.14000000000000001</v>
      </c>
      <c r="AB1324" s="3">
        <v>3</v>
      </c>
      <c r="AC1324" s="9" t="str">
        <f>VLOOKUP(AB1324,Mapping!$E$2:$F$3,2,0)</f>
        <v>Excellent</v>
      </c>
      <c r="AD1324" s="3">
        <v>3</v>
      </c>
      <c r="AE1324" s="9" t="str">
        <f>VLOOKUP(AD1324,Mapping!$E$16:$F$19,2,0)</f>
        <v>Neutral</v>
      </c>
      <c r="AF1324" s="3">
        <v>1</v>
      </c>
      <c r="AG1324" s="3">
        <v>12</v>
      </c>
      <c r="AH1324" s="3" t="str" cm="1">
        <f t="array" ref="AH1324">_xlfn.IFS(HR_Analytics[[#This Row],[Total Working Years]]&lt;=2,"0-2",HR_Analytics[[#This Row],[Total Working Years]]&lt;=5,"2-5",HR_Analytics[[#This Row],[Total Working Years]]&lt;=10,"5-10",HR_Analytics[[#This Row],[Total Working Years]]&lt;=20,"10-20",HR_Analytics[[#This Row],[Total Working Years]]&lt;=40,"20-40")</f>
        <v>10-20</v>
      </c>
      <c r="AI1324" s="3">
        <v>4</v>
      </c>
      <c r="AJ1324" s="3">
        <v>2</v>
      </c>
      <c r="AK1324" s="9" t="str">
        <f>VLOOKUP(AJ1324,Mapping!$J$10:$K$13,2,0)</f>
        <v>Good</v>
      </c>
      <c r="AL1324" s="3">
        <v>9</v>
      </c>
      <c r="AM1324" s="3" t="str" cm="1">
        <f t="array" ref="AM1324">_xlfn.IFS(HR_Analytics[[#This Row],[Years At Company]]&lt;=2,"0-2",HR_Analytics[[#This Row],[Years At Company]]&lt;=5,"2-5",HR_Analytics[[#This Row],[Years At Company]]&lt;=10,"5-10",HR_Analytics[[#This Row],[Years At Company]]&lt;=20,"10-20",HR_Analytics[[#This Row],[Years At Company]]&lt;=40,"20-40")</f>
        <v>5-10</v>
      </c>
      <c r="AN1324" s="3">
        <v>8</v>
      </c>
      <c r="AO1324" s="3" t="str" cm="1">
        <f t="array" ref="AO1324">_xlfn.IFS(HR_Analytics[[#This Row],[Years In Current Role]]&lt;=2,"0-2",HR_Analytics[[#This Row],[Years In Current Role]]&lt;=5,"2-5",HR_Analytics[[#This Row],[Years In Current Role]]&lt;=10,"5-10",HR_Analytics[[#This Row],[Years In Current Role]]&lt;=15,"10-15",HR_Analytics[[#This Row],[Years In Current Role]]&gt;15,"Above 15")</f>
        <v>5-10</v>
      </c>
      <c r="AP1324" s="3">
        <v>4</v>
      </c>
      <c r="AQ1324" s="14" t="str" cm="1">
        <f t="array" ref="AQ1324">_xlfn.IFS(HR_Analytics[[#This Row],[Years Since Last Promotion]]&lt;=2,"0-2",HR_Analytics[[#This Row],[Years Since Last Promotion]]&lt;=5,"2-5",HR_Analytics[[#This Row],[Years Since Last Promotion]]&lt;=10,"5-10",HR_Analytics[[#This Row],[Years Since Last Promotion]]&lt;=15,"10-15")</f>
        <v>2-5</v>
      </c>
      <c r="AR1324" s="14">
        <v>7</v>
      </c>
      <c r="AS1324" s="3" t="str" cm="1">
        <f t="array" ref="AS13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25" spans="1:45" x14ac:dyDescent="0.25">
      <c r="A1325" s="12">
        <v>28</v>
      </c>
      <c r="B1325" s="12" t="str" cm="1">
        <f t="array" ref="B1325">_xlfn.IFS(HR_Analytics[[#This Row],[Age]]&lt;=30,"Below 30",HR_Analytics[[#This Row],[Age]]&lt;=40,"30-40",HR_Analytics[[#This Row],[Age]]&lt;=60,"40-60")</f>
        <v>Below 30</v>
      </c>
      <c r="C1325" s="9" t="s">
        <v>17</v>
      </c>
      <c r="D1325" s="9" t="s">
        <v>29</v>
      </c>
      <c r="E1325" s="9" t="s">
        <v>35</v>
      </c>
      <c r="F1325" s="3">
        <v>1</v>
      </c>
      <c r="G1325" s="3" t="str" cm="1">
        <f t="array" ref="G1325">_xlfn.IFS(HR_Analytics[[#This Row],[Distance From Home]]&lt;=5,"1-5",HR_Analytics[[#This Row],[Distance From Home]]&lt;=10,"5-10",HR_Analytics[[#This Row],[Distance From Home]]&lt;=15,"10-15",HR_Analytics[[#This Row],[Distance From Home]]&lt;=20,"15-20",HR_Analytics[[#This Row],[Distance From Home]]&gt;20,"Above 20")</f>
        <v>1-5</v>
      </c>
      <c r="H1325" s="3">
        <v>2</v>
      </c>
      <c r="I1325" s="9" t="str">
        <f>VLOOKUP(H1325,Mapping!$J$2:$K$6,2,0)</f>
        <v>College</v>
      </c>
      <c r="J1325" s="9" t="s">
        <v>13</v>
      </c>
      <c r="K1325" s="3">
        <v>1858</v>
      </c>
      <c r="L1325" s="3">
        <v>3</v>
      </c>
      <c r="M1325" s="9" t="str">
        <f>VLOOKUP(L1325,Mapping!$A$2:$B$5,2,0)</f>
        <v>Neutral</v>
      </c>
      <c r="N1325" s="9" t="s">
        <v>20</v>
      </c>
      <c r="O1325" s="3">
        <v>3</v>
      </c>
      <c r="P1325" s="9" t="str">
        <f>VLOOKUP(O1325,Mapping!$A$9:$B$12,2,0)</f>
        <v>High</v>
      </c>
      <c r="Q1325" s="3">
        <v>1</v>
      </c>
      <c r="R1325" s="9" t="str">
        <f>VLOOKUP(Q1325,Mapping!$A$16:$B$20,2,0)</f>
        <v>Entry Level</v>
      </c>
      <c r="S1325" s="9" t="s">
        <v>35</v>
      </c>
      <c r="T1325" s="3">
        <v>4</v>
      </c>
      <c r="U1325" s="9" t="str">
        <f>VLOOKUP(T1325,Mapping!$E$9:$F$12,2,0)</f>
        <v>Satisfied</v>
      </c>
      <c r="V1325" s="9" t="s">
        <v>26</v>
      </c>
      <c r="W1325" s="5">
        <v>2706</v>
      </c>
      <c r="X1325" s="3">
        <v>1</v>
      </c>
      <c r="Y1325" s="9" t="s">
        <v>17</v>
      </c>
      <c r="Z1325" s="4">
        <v>15</v>
      </c>
      <c r="AA1325" s="24">
        <f>HR_Analytics[[#This Row],[Salary Hike]]/100</f>
        <v>0.15</v>
      </c>
      <c r="AB1325" s="3">
        <v>3</v>
      </c>
      <c r="AC1325" s="9" t="str">
        <f>VLOOKUP(AB1325,Mapping!$E$2:$F$3,2,0)</f>
        <v>Excellent</v>
      </c>
      <c r="AD1325" s="3">
        <v>2</v>
      </c>
      <c r="AE1325" s="9" t="str">
        <f>VLOOKUP(AD1325,Mapping!$E$16:$F$19,2,0)</f>
        <v>Dissatisfied</v>
      </c>
      <c r="AF1325" s="3">
        <v>1</v>
      </c>
      <c r="AG1325" s="3">
        <v>3</v>
      </c>
      <c r="AH1325" s="3" t="str" cm="1">
        <f t="array" ref="AH1325">_xlfn.IFS(HR_Analytics[[#This Row],[Total Working Years]]&lt;=2,"0-2",HR_Analytics[[#This Row],[Total Working Years]]&lt;=5,"2-5",HR_Analytics[[#This Row],[Total Working Years]]&lt;=10,"5-10",HR_Analytics[[#This Row],[Total Working Years]]&lt;=20,"10-20",HR_Analytics[[#This Row],[Total Working Years]]&lt;=40,"20-40")</f>
        <v>2-5</v>
      </c>
      <c r="AI1325" s="3">
        <v>2</v>
      </c>
      <c r="AJ1325" s="3">
        <v>3</v>
      </c>
      <c r="AK1325" s="9" t="str">
        <f>VLOOKUP(AJ1325,Mapping!$J$10:$K$13,2,0)</f>
        <v>Better</v>
      </c>
      <c r="AL1325" s="3">
        <v>3</v>
      </c>
      <c r="AM1325" s="3" t="str" cm="1">
        <f t="array" ref="AM1325">_xlfn.IFS(HR_Analytics[[#This Row],[Years At Company]]&lt;=2,"0-2",HR_Analytics[[#This Row],[Years At Company]]&lt;=5,"2-5",HR_Analytics[[#This Row],[Years At Company]]&lt;=10,"5-10",HR_Analytics[[#This Row],[Years At Company]]&lt;=20,"10-20",HR_Analytics[[#This Row],[Years At Company]]&lt;=40,"20-40")</f>
        <v>2-5</v>
      </c>
      <c r="AN1325" s="3">
        <v>2</v>
      </c>
      <c r="AO1325" s="3" t="str" cm="1">
        <f t="array" ref="AO1325">_xlfn.IFS(HR_Analytics[[#This Row],[Years In Current Role]]&lt;=2,"0-2",HR_Analytics[[#This Row],[Years In Current Role]]&lt;=5,"2-5",HR_Analytics[[#This Row],[Years In Current Role]]&lt;=10,"5-10",HR_Analytics[[#This Row],[Years In Current Role]]&lt;=15,"10-15",HR_Analytics[[#This Row],[Years In Current Role]]&gt;15,"Above 15")</f>
        <v>0-2</v>
      </c>
      <c r="AP1325" s="3">
        <v>2</v>
      </c>
      <c r="AQ1325" s="14" t="str" cm="1">
        <f t="array" ref="AQ1325">_xlfn.IFS(HR_Analytics[[#This Row],[Years Since Last Promotion]]&lt;=2,"0-2",HR_Analytics[[#This Row],[Years Since Last Promotion]]&lt;=5,"2-5",HR_Analytics[[#This Row],[Years Since Last Promotion]]&lt;=10,"5-10",HR_Analytics[[#This Row],[Years Since Last Promotion]]&lt;=15,"10-15")</f>
        <v>0-2</v>
      </c>
      <c r="AR1325" s="14">
        <v>2</v>
      </c>
      <c r="AS1325" s="3" t="str" cm="1">
        <f t="array" ref="AS13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26" spans="1:45" x14ac:dyDescent="0.25">
      <c r="A1326" s="12">
        <v>29</v>
      </c>
      <c r="B1326" s="12" t="str" cm="1">
        <f t="array" ref="B1326">_xlfn.IFS(HR_Analytics[[#This Row],[Age]]&lt;=30,"Below 30",HR_Analytics[[#This Row],[Age]]&lt;=40,"30-40",HR_Analytics[[#This Row],[Age]]&lt;=60,"40-60")</f>
        <v>Below 30</v>
      </c>
      <c r="C1326" s="9" t="s">
        <v>17</v>
      </c>
      <c r="D1326" s="9" t="s">
        <v>11</v>
      </c>
      <c r="E1326" s="9" t="s">
        <v>19</v>
      </c>
      <c r="F1326" s="3">
        <v>29</v>
      </c>
      <c r="G1326" s="3" t="str" cm="1">
        <f t="array" ref="G1326">_xlfn.IFS(HR_Analytics[[#This Row],[Distance From Home]]&lt;=5,"1-5",HR_Analytics[[#This Row],[Distance From Home]]&lt;=10,"5-10",HR_Analytics[[#This Row],[Distance From Home]]&lt;=15,"10-15",HR_Analytics[[#This Row],[Distance From Home]]&lt;=20,"15-20",HR_Analytics[[#This Row],[Distance From Home]]&gt;20,"Above 20")</f>
        <v>Above 20</v>
      </c>
      <c r="H1326" s="3">
        <v>1</v>
      </c>
      <c r="I1326" s="9" t="str">
        <f>VLOOKUP(H1326,Mapping!$J$2:$K$6,2,0)</f>
        <v>Below College</v>
      </c>
      <c r="J1326" s="9" t="s">
        <v>13</v>
      </c>
      <c r="K1326" s="3">
        <v>1859</v>
      </c>
      <c r="L1326" s="3">
        <v>4</v>
      </c>
      <c r="M1326" s="9" t="str">
        <f>VLOOKUP(L1326,Mapping!$A$2:$B$5,2,0)</f>
        <v>Satisfied</v>
      </c>
      <c r="N1326" s="9" t="s">
        <v>20</v>
      </c>
      <c r="O1326" s="3">
        <v>1</v>
      </c>
      <c r="P1326" s="9" t="str">
        <f>VLOOKUP(O1326,Mapping!$A$9:$B$12,2,0)</f>
        <v>Low</v>
      </c>
      <c r="Q1326" s="3">
        <v>2</v>
      </c>
      <c r="R1326" s="9" t="str">
        <f>VLOOKUP(Q1326,Mapping!$A$16:$B$20,2,0)</f>
        <v>Junior</v>
      </c>
      <c r="S1326" s="9" t="s">
        <v>28</v>
      </c>
      <c r="T1326" s="3">
        <v>3</v>
      </c>
      <c r="U1326" s="9" t="str">
        <f>VLOOKUP(T1326,Mapping!$E$9:$F$12,2,0)</f>
        <v>Neutral</v>
      </c>
      <c r="V1326" s="9" t="s">
        <v>26</v>
      </c>
      <c r="W1326" s="5">
        <v>6384</v>
      </c>
      <c r="X1326" s="3">
        <v>8</v>
      </c>
      <c r="Y1326" s="9" t="s">
        <v>17</v>
      </c>
      <c r="Z1326" s="4">
        <v>17</v>
      </c>
      <c r="AA1326" s="24">
        <f>HR_Analytics[[#This Row],[Salary Hike]]/100</f>
        <v>0.17</v>
      </c>
      <c r="AB1326" s="3">
        <v>3</v>
      </c>
      <c r="AC1326" s="9" t="str">
        <f>VLOOKUP(AB1326,Mapping!$E$2:$F$3,2,0)</f>
        <v>Excellent</v>
      </c>
      <c r="AD1326" s="3">
        <v>4</v>
      </c>
      <c r="AE1326" s="9" t="str">
        <f>VLOOKUP(AD1326,Mapping!$E$16:$F$19,2,0)</f>
        <v>Satisfied</v>
      </c>
      <c r="AF1326" s="3">
        <v>2</v>
      </c>
      <c r="AG1326" s="3">
        <v>11</v>
      </c>
      <c r="AH1326" s="3" t="str" cm="1">
        <f t="array" ref="AH1326">_xlfn.IFS(HR_Analytics[[#This Row],[Total Working Years]]&lt;=2,"0-2",HR_Analytics[[#This Row],[Total Working Years]]&lt;=5,"2-5",HR_Analytics[[#This Row],[Total Working Years]]&lt;=10,"5-10",HR_Analytics[[#This Row],[Total Working Years]]&lt;=20,"10-20",HR_Analytics[[#This Row],[Total Working Years]]&lt;=40,"20-40")</f>
        <v>10-20</v>
      </c>
      <c r="AI1326" s="3">
        <v>3</v>
      </c>
      <c r="AJ1326" s="3">
        <v>3</v>
      </c>
      <c r="AK1326" s="9" t="str">
        <f>VLOOKUP(AJ1326,Mapping!$J$10:$K$13,2,0)</f>
        <v>Better</v>
      </c>
      <c r="AL1326" s="3">
        <v>7</v>
      </c>
      <c r="AM1326" s="3" t="str" cm="1">
        <f t="array" ref="AM1326">_xlfn.IFS(HR_Analytics[[#This Row],[Years At Company]]&lt;=2,"0-2",HR_Analytics[[#This Row],[Years At Company]]&lt;=5,"2-5",HR_Analytics[[#This Row],[Years At Company]]&lt;=10,"5-10",HR_Analytics[[#This Row],[Years At Company]]&lt;=20,"10-20",HR_Analytics[[#This Row],[Years At Company]]&lt;=40,"20-40")</f>
        <v>5-10</v>
      </c>
      <c r="AN1326" s="3">
        <v>0</v>
      </c>
      <c r="AO1326" s="3" t="str" cm="1">
        <f t="array" ref="AO1326">_xlfn.IFS(HR_Analytics[[#This Row],[Years In Current Role]]&lt;=2,"0-2",HR_Analytics[[#This Row],[Years In Current Role]]&lt;=5,"2-5",HR_Analytics[[#This Row],[Years In Current Role]]&lt;=10,"5-10",HR_Analytics[[#This Row],[Years In Current Role]]&lt;=15,"10-15",HR_Analytics[[#This Row],[Years In Current Role]]&gt;15,"Above 15")</f>
        <v>0-2</v>
      </c>
      <c r="AP1326" s="3">
        <v>1</v>
      </c>
      <c r="AQ1326" s="14" t="str" cm="1">
        <f t="array" ref="AQ1326">_xlfn.IFS(HR_Analytics[[#This Row],[Years Since Last Promotion]]&lt;=2,"0-2",HR_Analytics[[#This Row],[Years Since Last Promotion]]&lt;=5,"2-5",HR_Analytics[[#This Row],[Years Since Last Promotion]]&lt;=10,"5-10",HR_Analytics[[#This Row],[Years Since Last Promotion]]&lt;=15,"10-15")</f>
        <v>0-2</v>
      </c>
      <c r="AR1326" s="14">
        <v>6</v>
      </c>
      <c r="AS1326" s="3" t="str" cm="1">
        <f t="array" ref="AS13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27" spans="1:45" x14ac:dyDescent="0.25">
      <c r="A1327" s="12">
        <v>42</v>
      </c>
      <c r="B1327" s="12" t="str" cm="1">
        <f t="array" ref="B1327">_xlfn.IFS(HR_Analytics[[#This Row],[Age]]&lt;=30,"Below 30",HR_Analytics[[#This Row],[Age]]&lt;=40,"30-40",HR_Analytics[[#This Row],[Age]]&lt;=60,"40-60")</f>
        <v>40-60</v>
      </c>
      <c r="C1327" s="9" t="s">
        <v>17</v>
      </c>
      <c r="D1327" s="9" t="s">
        <v>11</v>
      </c>
      <c r="E1327" s="9" t="s">
        <v>19</v>
      </c>
      <c r="F1327" s="3">
        <v>8</v>
      </c>
      <c r="G1327" s="3" t="str" cm="1">
        <f t="array" ref="G1327">_xlfn.IFS(HR_Analytics[[#This Row],[Distance From Home]]&lt;=5,"1-5",HR_Analytics[[#This Row],[Distance From Home]]&lt;=10,"5-10",HR_Analytics[[#This Row],[Distance From Home]]&lt;=15,"10-15",HR_Analytics[[#This Row],[Distance From Home]]&lt;=20,"15-20",HR_Analytics[[#This Row],[Distance From Home]]&gt;20,"Above 20")</f>
        <v>5-10</v>
      </c>
      <c r="H1327" s="3">
        <v>3</v>
      </c>
      <c r="I1327" s="9" t="str">
        <f>VLOOKUP(H1327,Mapping!$J$2:$K$6,2,0)</f>
        <v>Bachelors</v>
      </c>
      <c r="J1327" s="9" t="s">
        <v>13</v>
      </c>
      <c r="K1327" s="3">
        <v>1860</v>
      </c>
      <c r="L1327" s="3">
        <v>4</v>
      </c>
      <c r="M1327" s="9" t="str">
        <f>VLOOKUP(L1327,Mapping!$A$2:$B$5,2,0)</f>
        <v>Satisfied</v>
      </c>
      <c r="N1327" s="9" t="s">
        <v>20</v>
      </c>
      <c r="O1327" s="3">
        <v>3</v>
      </c>
      <c r="P1327" s="9" t="str">
        <f>VLOOKUP(O1327,Mapping!$A$9:$B$12,2,0)</f>
        <v>High</v>
      </c>
      <c r="Q1327" s="3">
        <v>1</v>
      </c>
      <c r="R1327" s="9" t="str">
        <f>VLOOKUP(Q1327,Mapping!$A$16:$B$20,2,0)</f>
        <v>Entry Level</v>
      </c>
      <c r="S1327" s="9" t="s">
        <v>24</v>
      </c>
      <c r="T1327" s="3">
        <v>3</v>
      </c>
      <c r="U1327" s="9" t="str">
        <f>VLOOKUP(T1327,Mapping!$E$9:$F$12,2,0)</f>
        <v>Neutral</v>
      </c>
      <c r="V1327" s="9" t="s">
        <v>16</v>
      </c>
      <c r="W1327" s="5">
        <v>3968</v>
      </c>
      <c r="X1327" s="3">
        <v>4</v>
      </c>
      <c r="Y1327" s="9" t="s">
        <v>17</v>
      </c>
      <c r="Z1327" s="4">
        <v>13</v>
      </c>
      <c r="AA1327" s="24">
        <f>HR_Analytics[[#This Row],[Salary Hike]]/100</f>
        <v>0.13</v>
      </c>
      <c r="AB1327" s="3">
        <v>3</v>
      </c>
      <c r="AC1327" s="9" t="str">
        <f>VLOOKUP(AB1327,Mapping!$E$2:$F$3,2,0)</f>
        <v>Excellent</v>
      </c>
      <c r="AD1327" s="3">
        <v>4</v>
      </c>
      <c r="AE1327" s="9" t="str">
        <f>VLOOKUP(AD1327,Mapping!$E$16:$F$19,2,0)</f>
        <v>Satisfied</v>
      </c>
      <c r="AF1327" s="3">
        <v>0</v>
      </c>
      <c r="AG1327" s="3">
        <v>8</v>
      </c>
      <c r="AH1327" s="3" t="str" cm="1">
        <f t="array" ref="AH1327">_xlfn.IFS(HR_Analytics[[#This Row],[Total Working Years]]&lt;=2,"0-2",HR_Analytics[[#This Row],[Total Working Years]]&lt;=5,"2-5",HR_Analytics[[#This Row],[Total Working Years]]&lt;=10,"5-10",HR_Analytics[[#This Row],[Total Working Years]]&lt;=20,"10-20",HR_Analytics[[#This Row],[Total Working Years]]&lt;=40,"20-40")</f>
        <v>5-10</v>
      </c>
      <c r="AI1327" s="3">
        <v>3</v>
      </c>
      <c r="AJ1327" s="3">
        <v>3</v>
      </c>
      <c r="AK1327" s="9" t="str">
        <f>VLOOKUP(AJ1327,Mapping!$J$10:$K$13,2,0)</f>
        <v>Better</v>
      </c>
      <c r="AL1327" s="3">
        <v>0</v>
      </c>
      <c r="AM1327" s="3" t="str" cm="1">
        <f t="array" ref="AM1327">_xlfn.IFS(HR_Analytics[[#This Row],[Years At Company]]&lt;=2,"0-2",HR_Analytics[[#This Row],[Years At Company]]&lt;=5,"2-5",HR_Analytics[[#This Row],[Years At Company]]&lt;=10,"5-10",HR_Analytics[[#This Row],[Years At Company]]&lt;=20,"10-20",HR_Analytics[[#This Row],[Years At Company]]&lt;=40,"20-40")</f>
        <v>0-2</v>
      </c>
      <c r="AN1327" s="3">
        <v>0</v>
      </c>
      <c r="AO1327" s="3" t="str" cm="1">
        <f t="array" ref="AO1327">_xlfn.IFS(HR_Analytics[[#This Row],[Years In Current Role]]&lt;=2,"0-2",HR_Analytics[[#This Row],[Years In Current Role]]&lt;=5,"2-5",HR_Analytics[[#This Row],[Years In Current Role]]&lt;=10,"5-10",HR_Analytics[[#This Row],[Years In Current Role]]&lt;=15,"10-15",HR_Analytics[[#This Row],[Years In Current Role]]&gt;15,"Above 15")</f>
        <v>0-2</v>
      </c>
      <c r="AP1327" s="3">
        <v>0</v>
      </c>
      <c r="AQ1327" s="14" t="str" cm="1">
        <f t="array" ref="AQ1327">_xlfn.IFS(HR_Analytics[[#This Row],[Years Since Last Promotion]]&lt;=2,"0-2",HR_Analytics[[#This Row],[Years Since Last Promotion]]&lt;=5,"2-5",HR_Analytics[[#This Row],[Years Since Last Promotion]]&lt;=10,"5-10",HR_Analytics[[#This Row],[Years Since Last Promotion]]&lt;=15,"10-15")</f>
        <v>0-2</v>
      </c>
      <c r="AR1327" s="14">
        <v>0</v>
      </c>
      <c r="AS1327" s="3" t="str" cm="1">
        <f t="array" ref="AS13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28" spans="1:45" x14ac:dyDescent="0.25">
      <c r="A1328" s="12">
        <v>32</v>
      </c>
      <c r="B1328" s="12" t="str" cm="1">
        <f t="array" ref="B1328">_xlfn.IFS(HR_Analytics[[#This Row],[Age]]&lt;=30,"Below 30",HR_Analytics[[#This Row],[Age]]&lt;=40,"30-40",HR_Analytics[[#This Row],[Age]]&lt;=60,"40-60")</f>
        <v>30-40</v>
      </c>
      <c r="C1328" s="9" t="s">
        <v>10</v>
      </c>
      <c r="D1328" s="9" t="s">
        <v>11</v>
      </c>
      <c r="E1328" s="9" t="s">
        <v>12</v>
      </c>
      <c r="F1328" s="3">
        <v>2</v>
      </c>
      <c r="G1328" s="3" t="str" cm="1">
        <f t="array" ref="G1328">_xlfn.IFS(HR_Analytics[[#This Row],[Distance From Home]]&lt;=5,"1-5",HR_Analytics[[#This Row],[Distance From Home]]&lt;=10,"5-10",HR_Analytics[[#This Row],[Distance From Home]]&lt;=15,"10-15",HR_Analytics[[#This Row],[Distance From Home]]&lt;=20,"15-20",HR_Analytics[[#This Row],[Distance From Home]]&gt;20,"Above 20")</f>
        <v>1-5</v>
      </c>
      <c r="H1328" s="3">
        <v>4</v>
      </c>
      <c r="I1328" s="9" t="str">
        <f>VLOOKUP(H1328,Mapping!$J$2:$K$6,2,0)</f>
        <v>Masters</v>
      </c>
      <c r="J1328" s="9" t="s">
        <v>33</v>
      </c>
      <c r="K1328" s="3">
        <v>1862</v>
      </c>
      <c r="L1328" s="3">
        <v>3</v>
      </c>
      <c r="M1328" s="9" t="str">
        <f>VLOOKUP(L1328,Mapping!$A$2:$B$5,2,0)</f>
        <v>Neutral</v>
      </c>
      <c r="N1328" s="9" t="s">
        <v>20</v>
      </c>
      <c r="O1328" s="3">
        <v>2</v>
      </c>
      <c r="P1328" s="9" t="str">
        <f>VLOOKUP(O1328,Mapping!$A$9:$B$12,2,0)</f>
        <v>Medium</v>
      </c>
      <c r="Q1328" s="3">
        <v>2</v>
      </c>
      <c r="R1328" s="9" t="str">
        <f>VLOOKUP(Q1328,Mapping!$A$16:$B$20,2,0)</f>
        <v>Junior</v>
      </c>
      <c r="S1328" s="9" t="s">
        <v>15</v>
      </c>
      <c r="T1328" s="3">
        <v>2</v>
      </c>
      <c r="U1328" s="9" t="str">
        <f>VLOOKUP(T1328,Mapping!$E$9:$F$12,2,0)</f>
        <v>Dissatisfied</v>
      </c>
      <c r="V1328" s="9" t="s">
        <v>16</v>
      </c>
      <c r="W1328" s="5">
        <v>9907</v>
      </c>
      <c r="X1328" s="3">
        <v>7</v>
      </c>
      <c r="Y1328" s="9" t="s">
        <v>10</v>
      </c>
      <c r="Z1328" s="4">
        <v>12</v>
      </c>
      <c r="AA1328" s="24">
        <f>HR_Analytics[[#This Row],[Salary Hike]]/100</f>
        <v>0.12</v>
      </c>
      <c r="AB1328" s="3">
        <v>3</v>
      </c>
      <c r="AC1328" s="9" t="str">
        <f>VLOOKUP(AB1328,Mapping!$E$2:$F$3,2,0)</f>
        <v>Excellent</v>
      </c>
      <c r="AD1328" s="3">
        <v>3</v>
      </c>
      <c r="AE1328" s="9" t="str">
        <f>VLOOKUP(AD1328,Mapping!$E$16:$F$19,2,0)</f>
        <v>Neutral</v>
      </c>
      <c r="AF1328" s="3">
        <v>0</v>
      </c>
      <c r="AG1328" s="3">
        <v>7</v>
      </c>
      <c r="AH1328" s="3" t="str" cm="1">
        <f t="array" ref="AH1328">_xlfn.IFS(HR_Analytics[[#This Row],[Total Working Years]]&lt;=2,"0-2",HR_Analytics[[#This Row],[Total Working Years]]&lt;=5,"2-5",HR_Analytics[[#This Row],[Total Working Years]]&lt;=10,"5-10",HR_Analytics[[#This Row],[Total Working Years]]&lt;=20,"10-20",HR_Analytics[[#This Row],[Total Working Years]]&lt;=40,"20-40")</f>
        <v>5-10</v>
      </c>
      <c r="AI1328" s="3">
        <v>3</v>
      </c>
      <c r="AJ1328" s="3">
        <v>2</v>
      </c>
      <c r="AK1328" s="9" t="str">
        <f>VLOOKUP(AJ1328,Mapping!$J$10:$K$13,2,0)</f>
        <v>Good</v>
      </c>
      <c r="AL1328" s="3">
        <v>2</v>
      </c>
      <c r="AM1328" s="3" t="str" cm="1">
        <f t="array" ref="AM1328">_xlfn.IFS(HR_Analytics[[#This Row],[Years At Company]]&lt;=2,"0-2",HR_Analytics[[#This Row],[Years At Company]]&lt;=5,"2-5",HR_Analytics[[#This Row],[Years At Company]]&lt;=10,"5-10",HR_Analytics[[#This Row],[Years At Company]]&lt;=20,"10-20",HR_Analytics[[#This Row],[Years At Company]]&lt;=40,"20-40")</f>
        <v>0-2</v>
      </c>
      <c r="AN1328" s="3">
        <v>2</v>
      </c>
      <c r="AO1328" s="3" t="str" cm="1">
        <f t="array" ref="AO1328">_xlfn.IFS(HR_Analytics[[#This Row],[Years In Current Role]]&lt;=2,"0-2",HR_Analytics[[#This Row],[Years In Current Role]]&lt;=5,"2-5",HR_Analytics[[#This Row],[Years In Current Role]]&lt;=10,"5-10",HR_Analytics[[#This Row],[Years In Current Role]]&lt;=15,"10-15",HR_Analytics[[#This Row],[Years In Current Role]]&gt;15,"Above 15")</f>
        <v>0-2</v>
      </c>
      <c r="AP1328" s="3">
        <v>2</v>
      </c>
      <c r="AQ1328" s="14" t="str" cm="1">
        <f t="array" ref="AQ1328">_xlfn.IFS(HR_Analytics[[#This Row],[Years Since Last Promotion]]&lt;=2,"0-2",HR_Analytics[[#This Row],[Years Since Last Promotion]]&lt;=5,"2-5",HR_Analytics[[#This Row],[Years Since Last Promotion]]&lt;=10,"5-10",HR_Analytics[[#This Row],[Years Since Last Promotion]]&lt;=15,"10-15")</f>
        <v>0-2</v>
      </c>
      <c r="AR1328" s="14">
        <v>2</v>
      </c>
      <c r="AS1328" s="3" t="str" cm="1">
        <f t="array" ref="AS13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29" spans="1:45" x14ac:dyDescent="0.25">
      <c r="A1329" s="12">
        <v>46</v>
      </c>
      <c r="B1329" s="12" t="str" cm="1">
        <f t="array" ref="B1329">_xlfn.IFS(HR_Analytics[[#This Row],[Age]]&lt;=30,"Below 30",HR_Analytics[[#This Row],[Age]]&lt;=40,"30-40",HR_Analytics[[#This Row],[Age]]&lt;=60,"40-60")</f>
        <v>40-60</v>
      </c>
      <c r="C1329" s="9" t="s">
        <v>17</v>
      </c>
      <c r="D1329" s="9" t="s">
        <v>11</v>
      </c>
      <c r="E1329" s="9" t="s">
        <v>12</v>
      </c>
      <c r="F1329" s="3">
        <v>3</v>
      </c>
      <c r="G1329" s="3" t="str" cm="1">
        <f t="array" ref="G1329">_xlfn.IFS(HR_Analytics[[#This Row],[Distance From Home]]&lt;=5,"1-5",HR_Analytics[[#This Row],[Distance From Home]]&lt;=10,"5-10",HR_Analytics[[#This Row],[Distance From Home]]&lt;=15,"10-15",HR_Analytics[[#This Row],[Distance From Home]]&lt;=20,"15-20",HR_Analytics[[#This Row],[Distance From Home]]&gt;20,"Above 20")</f>
        <v>1-5</v>
      </c>
      <c r="H1329" s="3">
        <v>3</v>
      </c>
      <c r="I1329" s="9" t="str">
        <f>VLOOKUP(H1329,Mapping!$J$2:$K$6,2,0)</f>
        <v>Bachelors</v>
      </c>
      <c r="J1329" s="9" t="s">
        <v>34</v>
      </c>
      <c r="K1329" s="3">
        <v>1863</v>
      </c>
      <c r="L1329" s="3">
        <v>1</v>
      </c>
      <c r="M1329" s="9" t="str">
        <f>VLOOKUP(L1329,Mapping!$A$2:$B$5,2,0)</f>
        <v>Very Dissatisfied</v>
      </c>
      <c r="N1329" s="9" t="s">
        <v>14</v>
      </c>
      <c r="O1329" s="3">
        <v>4</v>
      </c>
      <c r="P1329" s="9" t="str">
        <f>VLOOKUP(O1329,Mapping!$A$9:$B$12,2,0)</f>
        <v>Very High</v>
      </c>
      <c r="Q1329" s="3">
        <v>4</v>
      </c>
      <c r="R1329" s="9" t="str">
        <f>VLOOKUP(Q1329,Mapping!$A$16:$B$20,2,0)</f>
        <v>Senior</v>
      </c>
      <c r="S1329" s="9" t="s">
        <v>15</v>
      </c>
      <c r="T1329" s="3">
        <v>1</v>
      </c>
      <c r="U1329" s="9" t="str">
        <f>VLOOKUP(T1329,Mapping!$E$9:$F$12,2,0)</f>
        <v>Very Dissatisfied</v>
      </c>
      <c r="V1329" s="9" t="s">
        <v>26</v>
      </c>
      <c r="W1329" s="5">
        <v>13225</v>
      </c>
      <c r="X1329" s="3">
        <v>2</v>
      </c>
      <c r="Y1329" s="9" t="s">
        <v>17</v>
      </c>
      <c r="Z1329" s="4">
        <v>12</v>
      </c>
      <c r="AA1329" s="24">
        <f>HR_Analytics[[#This Row],[Salary Hike]]/100</f>
        <v>0.12</v>
      </c>
      <c r="AB1329" s="3">
        <v>3</v>
      </c>
      <c r="AC1329" s="9" t="str">
        <f>VLOOKUP(AB1329,Mapping!$E$2:$F$3,2,0)</f>
        <v>Excellent</v>
      </c>
      <c r="AD1329" s="3">
        <v>4</v>
      </c>
      <c r="AE1329" s="9" t="str">
        <f>VLOOKUP(AD1329,Mapping!$E$16:$F$19,2,0)</f>
        <v>Satisfied</v>
      </c>
      <c r="AF1329" s="3">
        <v>1</v>
      </c>
      <c r="AG1329" s="3">
        <v>25</v>
      </c>
      <c r="AH1329" s="3" t="str" cm="1">
        <f t="array" ref="AH1329">_xlfn.IFS(HR_Analytics[[#This Row],[Total Working Years]]&lt;=2,"0-2",HR_Analytics[[#This Row],[Total Working Years]]&lt;=5,"2-5",HR_Analytics[[#This Row],[Total Working Years]]&lt;=10,"5-10",HR_Analytics[[#This Row],[Total Working Years]]&lt;=20,"10-20",HR_Analytics[[#This Row],[Total Working Years]]&lt;=40,"20-40")</f>
        <v>20-40</v>
      </c>
      <c r="AI1329" s="3">
        <v>5</v>
      </c>
      <c r="AJ1329" s="3">
        <v>3</v>
      </c>
      <c r="AK1329" s="9" t="str">
        <f>VLOOKUP(AJ1329,Mapping!$J$10:$K$13,2,0)</f>
        <v>Better</v>
      </c>
      <c r="AL1329" s="3">
        <v>19</v>
      </c>
      <c r="AM1329" s="3" t="str" cm="1">
        <f t="array" ref="AM1329">_xlfn.IFS(HR_Analytics[[#This Row],[Years At Company]]&lt;=2,"0-2",HR_Analytics[[#This Row],[Years At Company]]&lt;=5,"2-5",HR_Analytics[[#This Row],[Years At Company]]&lt;=10,"5-10",HR_Analytics[[#This Row],[Years At Company]]&lt;=20,"10-20",HR_Analytics[[#This Row],[Years At Company]]&lt;=40,"20-40")</f>
        <v>10-20</v>
      </c>
      <c r="AN1329" s="3">
        <v>17</v>
      </c>
      <c r="AO1329" s="3" t="str" cm="1">
        <f t="array" ref="AO1329">_xlfn.IFS(HR_Analytics[[#This Row],[Years In Current Role]]&lt;=2,"0-2",HR_Analytics[[#This Row],[Years In Current Role]]&lt;=5,"2-5",HR_Analytics[[#This Row],[Years In Current Role]]&lt;=10,"5-10",HR_Analytics[[#This Row],[Years In Current Role]]&lt;=15,"10-15",HR_Analytics[[#This Row],[Years In Current Role]]&gt;15,"Above 15")</f>
        <v>Above 15</v>
      </c>
      <c r="AP1329" s="3">
        <v>2</v>
      </c>
      <c r="AQ1329" s="14" t="str" cm="1">
        <f t="array" ref="AQ1329">_xlfn.IFS(HR_Analytics[[#This Row],[Years Since Last Promotion]]&lt;=2,"0-2",HR_Analytics[[#This Row],[Years Since Last Promotion]]&lt;=5,"2-5",HR_Analytics[[#This Row],[Years Since Last Promotion]]&lt;=10,"5-10",HR_Analytics[[#This Row],[Years Since Last Promotion]]&lt;=15,"10-15")</f>
        <v>0-2</v>
      </c>
      <c r="AR1329" s="14">
        <v>8</v>
      </c>
      <c r="AS1329" s="3" t="str" cm="1">
        <f t="array" ref="AS13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30" spans="1:45" x14ac:dyDescent="0.25">
      <c r="A1330" s="12">
        <v>27</v>
      </c>
      <c r="B1330" s="12" t="str" cm="1">
        <f t="array" ref="B1330">_xlfn.IFS(HR_Analytics[[#This Row],[Age]]&lt;=30,"Below 30",HR_Analytics[[#This Row],[Age]]&lt;=40,"30-40",HR_Analytics[[#This Row],[Age]]&lt;=60,"40-60")</f>
        <v>Below 30</v>
      </c>
      <c r="C1330" s="9" t="s">
        <v>17</v>
      </c>
      <c r="D1330" s="9" t="s">
        <v>11</v>
      </c>
      <c r="E1330" s="9" t="s">
        <v>12</v>
      </c>
      <c r="F1330" s="3">
        <v>23</v>
      </c>
      <c r="G1330" s="3" t="str" cm="1">
        <f t="array" ref="G1330">_xlfn.IFS(HR_Analytics[[#This Row],[Distance From Home]]&lt;=5,"1-5",HR_Analytics[[#This Row],[Distance From Home]]&lt;=10,"5-10",HR_Analytics[[#This Row],[Distance From Home]]&lt;=15,"10-15",HR_Analytics[[#This Row],[Distance From Home]]&lt;=20,"15-20",HR_Analytics[[#This Row],[Distance From Home]]&gt;20,"Above 20")</f>
        <v>Above 20</v>
      </c>
      <c r="H1330" s="3">
        <v>1</v>
      </c>
      <c r="I1330" s="9" t="str">
        <f>VLOOKUP(H1330,Mapping!$J$2:$K$6,2,0)</f>
        <v>Below College</v>
      </c>
      <c r="J1330" s="9" t="s">
        <v>25</v>
      </c>
      <c r="K1330" s="3">
        <v>1864</v>
      </c>
      <c r="L1330" s="3">
        <v>2</v>
      </c>
      <c r="M1330" s="9" t="str">
        <f>VLOOKUP(L1330,Mapping!$A$2:$B$5,2,0)</f>
        <v>Dissatisfied</v>
      </c>
      <c r="N1330" s="9" t="s">
        <v>14</v>
      </c>
      <c r="O1330" s="3">
        <v>2</v>
      </c>
      <c r="P1330" s="9" t="str">
        <f>VLOOKUP(O1330,Mapping!$A$9:$B$12,2,0)</f>
        <v>Medium</v>
      </c>
      <c r="Q1330" s="3">
        <v>2</v>
      </c>
      <c r="R1330" s="9" t="str">
        <f>VLOOKUP(Q1330,Mapping!$A$16:$B$20,2,0)</f>
        <v>Junior</v>
      </c>
      <c r="S1330" s="9" t="s">
        <v>31</v>
      </c>
      <c r="T1330" s="3">
        <v>3</v>
      </c>
      <c r="U1330" s="9" t="str">
        <f>VLOOKUP(T1330,Mapping!$E$9:$F$12,2,0)</f>
        <v>Neutral</v>
      </c>
      <c r="V1330" s="9" t="s">
        <v>22</v>
      </c>
      <c r="W1330" s="5">
        <v>3540</v>
      </c>
      <c r="X1330" s="3">
        <v>1</v>
      </c>
      <c r="Y1330" s="9" t="s">
        <v>17</v>
      </c>
      <c r="Z1330" s="4">
        <v>21</v>
      </c>
      <c r="AA1330" s="24">
        <f>HR_Analytics[[#This Row],[Salary Hike]]/100</f>
        <v>0.21</v>
      </c>
      <c r="AB1330" s="3">
        <v>4</v>
      </c>
      <c r="AC1330" s="9" t="str">
        <f>VLOOKUP(AB1330,Mapping!$E$2:$F$3,2,0)</f>
        <v>Outstanding</v>
      </c>
      <c r="AD1330" s="3">
        <v>4</v>
      </c>
      <c r="AE1330" s="9" t="str">
        <f>VLOOKUP(AD1330,Mapping!$E$16:$F$19,2,0)</f>
        <v>Satisfied</v>
      </c>
      <c r="AF1330" s="3">
        <v>1</v>
      </c>
      <c r="AG1330" s="3">
        <v>9</v>
      </c>
      <c r="AH1330" s="3" t="str" cm="1">
        <f t="array" ref="AH1330">_xlfn.IFS(HR_Analytics[[#This Row],[Total Working Years]]&lt;=2,"0-2",HR_Analytics[[#This Row],[Total Working Years]]&lt;=5,"2-5",HR_Analytics[[#This Row],[Total Working Years]]&lt;=10,"5-10",HR_Analytics[[#This Row],[Total Working Years]]&lt;=20,"10-20",HR_Analytics[[#This Row],[Total Working Years]]&lt;=40,"20-40")</f>
        <v>5-10</v>
      </c>
      <c r="AI1330" s="3">
        <v>5</v>
      </c>
      <c r="AJ1330" s="3">
        <v>3</v>
      </c>
      <c r="AK1330" s="9" t="str">
        <f>VLOOKUP(AJ1330,Mapping!$J$10:$K$13,2,0)</f>
        <v>Better</v>
      </c>
      <c r="AL1330" s="3">
        <v>9</v>
      </c>
      <c r="AM1330" s="3" t="str" cm="1">
        <f t="array" ref="AM1330">_xlfn.IFS(HR_Analytics[[#This Row],[Years At Company]]&lt;=2,"0-2",HR_Analytics[[#This Row],[Years At Company]]&lt;=5,"2-5",HR_Analytics[[#This Row],[Years At Company]]&lt;=10,"5-10",HR_Analytics[[#This Row],[Years At Company]]&lt;=20,"10-20",HR_Analytics[[#This Row],[Years At Company]]&lt;=40,"20-40")</f>
        <v>5-10</v>
      </c>
      <c r="AN1330" s="3">
        <v>8</v>
      </c>
      <c r="AO1330" s="3" t="str" cm="1">
        <f t="array" ref="AO1330">_xlfn.IFS(HR_Analytics[[#This Row],[Years In Current Role]]&lt;=2,"0-2",HR_Analytics[[#This Row],[Years In Current Role]]&lt;=5,"2-5",HR_Analytics[[#This Row],[Years In Current Role]]&lt;=10,"5-10",HR_Analytics[[#This Row],[Years In Current Role]]&lt;=15,"10-15",HR_Analytics[[#This Row],[Years In Current Role]]&gt;15,"Above 15")</f>
        <v>5-10</v>
      </c>
      <c r="AP1330" s="3">
        <v>5</v>
      </c>
      <c r="AQ1330" s="14" t="str" cm="1">
        <f t="array" ref="AQ1330">_xlfn.IFS(HR_Analytics[[#This Row],[Years Since Last Promotion]]&lt;=2,"0-2",HR_Analytics[[#This Row],[Years Since Last Promotion]]&lt;=5,"2-5",HR_Analytics[[#This Row],[Years Since Last Promotion]]&lt;=10,"5-10",HR_Analytics[[#This Row],[Years Since Last Promotion]]&lt;=15,"10-15")</f>
        <v>2-5</v>
      </c>
      <c r="AR1330" s="14">
        <v>8</v>
      </c>
      <c r="AS1330" s="3" t="str" cm="1">
        <f t="array" ref="AS13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31" spans="1:45" x14ac:dyDescent="0.25">
      <c r="A1331" s="12">
        <v>29</v>
      </c>
      <c r="B1331" s="12" t="str" cm="1">
        <f t="array" ref="B1331">_xlfn.IFS(HR_Analytics[[#This Row],[Age]]&lt;=30,"Below 30",HR_Analytics[[#This Row],[Age]]&lt;=40,"30-40",HR_Analytics[[#This Row],[Age]]&lt;=60,"40-60")</f>
        <v>Below 30</v>
      </c>
      <c r="C1331" s="9" t="s">
        <v>17</v>
      </c>
      <c r="D1331" s="9" t="s">
        <v>11</v>
      </c>
      <c r="E1331" s="9" t="s">
        <v>35</v>
      </c>
      <c r="F1331" s="3">
        <v>6</v>
      </c>
      <c r="G1331" s="3" t="str" cm="1">
        <f t="array" ref="G1331">_xlfn.IFS(HR_Analytics[[#This Row],[Distance From Home]]&lt;=5,"1-5",HR_Analytics[[#This Row],[Distance From Home]]&lt;=10,"5-10",HR_Analytics[[#This Row],[Distance From Home]]&lt;=15,"10-15",HR_Analytics[[#This Row],[Distance From Home]]&lt;=20,"15-20",HR_Analytics[[#This Row],[Distance From Home]]&gt;20,"Above 20")</f>
        <v>5-10</v>
      </c>
      <c r="H1331" s="3">
        <v>1</v>
      </c>
      <c r="I1331" s="9" t="str">
        <f>VLOOKUP(H1331,Mapping!$J$2:$K$6,2,0)</f>
        <v>Below College</v>
      </c>
      <c r="J1331" s="9" t="s">
        <v>25</v>
      </c>
      <c r="K1331" s="3">
        <v>1865</v>
      </c>
      <c r="L1331" s="3">
        <v>4</v>
      </c>
      <c r="M1331" s="9" t="str">
        <f>VLOOKUP(L1331,Mapping!$A$2:$B$5,2,0)</f>
        <v>Satisfied</v>
      </c>
      <c r="N1331" s="9" t="s">
        <v>20</v>
      </c>
      <c r="O1331" s="3">
        <v>2</v>
      </c>
      <c r="P1331" s="9" t="str">
        <f>VLOOKUP(O1331,Mapping!$A$9:$B$12,2,0)</f>
        <v>Medium</v>
      </c>
      <c r="Q1331" s="3">
        <v>1</v>
      </c>
      <c r="R1331" s="9" t="str">
        <f>VLOOKUP(Q1331,Mapping!$A$16:$B$20,2,0)</f>
        <v>Entry Level</v>
      </c>
      <c r="S1331" s="9" t="s">
        <v>35</v>
      </c>
      <c r="T1331" s="3">
        <v>2</v>
      </c>
      <c r="U1331" s="9" t="str">
        <f>VLOOKUP(T1331,Mapping!$E$9:$F$12,2,0)</f>
        <v>Dissatisfied</v>
      </c>
      <c r="V1331" s="9" t="s">
        <v>22</v>
      </c>
      <c r="W1331" s="5">
        <v>2804</v>
      </c>
      <c r="X1331" s="3">
        <v>1</v>
      </c>
      <c r="Y1331" s="9" t="s">
        <v>17</v>
      </c>
      <c r="Z1331" s="4">
        <v>11</v>
      </c>
      <c r="AA1331" s="24">
        <f>HR_Analytics[[#This Row],[Salary Hike]]/100</f>
        <v>0.11</v>
      </c>
      <c r="AB1331" s="3">
        <v>3</v>
      </c>
      <c r="AC1331" s="9" t="str">
        <f>VLOOKUP(AB1331,Mapping!$E$2:$F$3,2,0)</f>
        <v>Excellent</v>
      </c>
      <c r="AD1331" s="3">
        <v>4</v>
      </c>
      <c r="AE1331" s="9" t="str">
        <f>VLOOKUP(AD1331,Mapping!$E$16:$F$19,2,0)</f>
        <v>Satisfied</v>
      </c>
      <c r="AF1331" s="3">
        <v>0</v>
      </c>
      <c r="AG1331" s="3">
        <v>1</v>
      </c>
      <c r="AH1331" s="3" t="str" cm="1">
        <f t="array" ref="AH1331">_xlfn.IFS(HR_Analytics[[#This Row],[Total Working Years]]&lt;=2,"0-2",HR_Analytics[[#This Row],[Total Working Years]]&lt;=5,"2-5",HR_Analytics[[#This Row],[Total Working Years]]&lt;=10,"5-10",HR_Analytics[[#This Row],[Total Working Years]]&lt;=20,"10-20",HR_Analytics[[#This Row],[Total Working Years]]&lt;=40,"20-40")</f>
        <v>0-2</v>
      </c>
      <c r="AI1331" s="3">
        <v>3</v>
      </c>
      <c r="AJ1331" s="3">
        <v>3</v>
      </c>
      <c r="AK1331" s="9" t="str">
        <f>VLOOKUP(AJ1331,Mapping!$J$10:$K$13,2,0)</f>
        <v>Better</v>
      </c>
      <c r="AL1331" s="3">
        <v>1</v>
      </c>
      <c r="AM1331" s="3" t="str" cm="1">
        <f t="array" ref="AM1331">_xlfn.IFS(HR_Analytics[[#This Row],[Years At Company]]&lt;=2,"0-2",HR_Analytics[[#This Row],[Years At Company]]&lt;=5,"2-5",HR_Analytics[[#This Row],[Years At Company]]&lt;=10,"5-10",HR_Analytics[[#This Row],[Years At Company]]&lt;=20,"10-20",HR_Analytics[[#This Row],[Years At Company]]&lt;=40,"20-40")</f>
        <v>0-2</v>
      </c>
      <c r="AN1331" s="3">
        <v>0</v>
      </c>
      <c r="AO1331" s="3" t="str" cm="1">
        <f t="array" ref="AO1331">_xlfn.IFS(HR_Analytics[[#This Row],[Years In Current Role]]&lt;=2,"0-2",HR_Analytics[[#This Row],[Years In Current Role]]&lt;=5,"2-5",HR_Analytics[[#This Row],[Years In Current Role]]&lt;=10,"5-10",HR_Analytics[[#This Row],[Years In Current Role]]&lt;=15,"10-15",HR_Analytics[[#This Row],[Years In Current Role]]&gt;15,"Above 15")</f>
        <v>0-2</v>
      </c>
      <c r="AP1331" s="3">
        <v>0</v>
      </c>
      <c r="AQ1331" s="14" t="str" cm="1">
        <f t="array" ref="AQ1331">_xlfn.IFS(HR_Analytics[[#This Row],[Years Since Last Promotion]]&lt;=2,"0-2",HR_Analytics[[#This Row],[Years Since Last Promotion]]&lt;=5,"2-5",HR_Analytics[[#This Row],[Years Since Last Promotion]]&lt;=10,"5-10",HR_Analytics[[#This Row],[Years Since Last Promotion]]&lt;=15,"10-15")</f>
        <v>0-2</v>
      </c>
      <c r="AR1331" s="14">
        <v>0</v>
      </c>
      <c r="AS1331" s="3" t="str" cm="1">
        <f t="array" ref="AS13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32" spans="1:45" x14ac:dyDescent="0.25">
      <c r="A1332" s="12">
        <v>43</v>
      </c>
      <c r="B1332" s="12" t="str" cm="1">
        <f t="array" ref="B1332">_xlfn.IFS(HR_Analytics[[#This Row],[Age]]&lt;=30,"Below 30",HR_Analytics[[#This Row],[Age]]&lt;=40,"30-40",HR_Analytics[[#This Row],[Age]]&lt;=60,"40-60")</f>
        <v>40-60</v>
      </c>
      <c r="C1332" s="9" t="s">
        <v>17</v>
      </c>
      <c r="D1332" s="9" t="s">
        <v>11</v>
      </c>
      <c r="E1332" s="9" t="s">
        <v>19</v>
      </c>
      <c r="F1332" s="3">
        <v>6</v>
      </c>
      <c r="G1332" s="3" t="str" cm="1">
        <f t="array" ref="G1332">_xlfn.IFS(HR_Analytics[[#This Row],[Distance From Home]]&lt;=5,"1-5",HR_Analytics[[#This Row],[Distance From Home]]&lt;=10,"5-10",HR_Analytics[[#This Row],[Distance From Home]]&lt;=15,"10-15",HR_Analytics[[#This Row],[Distance From Home]]&lt;=20,"15-20",HR_Analytics[[#This Row],[Distance From Home]]&gt;20,"Above 20")</f>
        <v>5-10</v>
      </c>
      <c r="H1332" s="3">
        <v>3</v>
      </c>
      <c r="I1332" s="9" t="str">
        <f>VLOOKUP(H1332,Mapping!$J$2:$K$6,2,0)</f>
        <v>Bachelors</v>
      </c>
      <c r="J1332" s="9" t="s">
        <v>25</v>
      </c>
      <c r="K1332" s="3">
        <v>1866</v>
      </c>
      <c r="L1332" s="3">
        <v>1</v>
      </c>
      <c r="M1332" s="9" t="str">
        <f>VLOOKUP(L1332,Mapping!$A$2:$B$5,2,0)</f>
        <v>Very Dissatisfied</v>
      </c>
      <c r="N1332" s="9" t="s">
        <v>14</v>
      </c>
      <c r="O1332" s="3">
        <v>2</v>
      </c>
      <c r="P1332" s="9" t="str">
        <f>VLOOKUP(O1332,Mapping!$A$9:$B$12,2,0)</f>
        <v>Medium</v>
      </c>
      <c r="Q1332" s="3">
        <v>5</v>
      </c>
      <c r="R1332" s="9" t="str">
        <f>VLOOKUP(Q1332,Mapping!$A$16:$B$20,2,0)</f>
        <v>Executive</v>
      </c>
      <c r="S1332" s="9" t="s">
        <v>30</v>
      </c>
      <c r="T1332" s="3">
        <v>3</v>
      </c>
      <c r="U1332" s="9" t="str">
        <f>VLOOKUP(T1332,Mapping!$E$9:$F$12,2,0)</f>
        <v>Neutral</v>
      </c>
      <c r="V1332" s="9" t="s">
        <v>22</v>
      </c>
      <c r="W1332" s="5">
        <v>19392</v>
      </c>
      <c r="X1332" s="3">
        <v>7</v>
      </c>
      <c r="Y1332" s="9" t="s">
        <v>17</v>
      </c>
      <c r="Z1332" s="4">
        <v>13</v>
      </c>
      <c r="AA1332" s="24">
        <f>HR_Analytics[[#This Row],[Salary Hike]]/100</f>
        <v>0.13</v>
      </c>
      <c r="AB1332" s="3">
        <v>3</v>
      </c>
      <c r="AC1332" s="9" t="str">
        <f>VLOOKUP(AB1332,Mapping!$E$2:$F$3,2,0)</f>
        <v>Excellent</v>
      </c>
      <c r="AD1332" s="3">
        <v>4</v>
      </c>
      <c r="AE1332" s="9" t="str">
        <f>VLOOKUP(AD1332,Mapping!$E$16:$F$19,2,0)</f>
        <v>Satisfied</v>
      </c>
      <c r="AF1332" s="3">
        <v>0</v>
      </c>
      <c r="AG1332" s="3">
        <v>21</v>
      </c>
      <c r="AH1332" s="3" t="str" cm="1">
        <f t="array" ref="AH1332">_xlfn.IFS(HR_Analytics[[#This Row],[Total Working Years]]&lt;=2,"0-2",HR_Analytics[[#This Row],[Total Working Years]]&lt;=5,"2-5",HR_Analytics[[#This Row],[Total Working Years]]&lt;=10,"5-10",HR_Analytics[[#This Row],[Total Working Years]]&lt;=20,"10-20",HR_Analytics[[#This Row],[Total Working Years]]&lt;=40,"20-40")</f>
        <v>20-40</v>
      </c>
      <c r="AI1332" s="3">
        <v>2</v>
      </c>
      <c r="AJ1332" s="3">
        <v>3</v>
      </c>
      <c r="AK1332" s="9" t="str">
        <f>VLOOKUP(AJ1332,Mapping!$J$10:$K$13,2,0)</f>
        <v>Better</v>
      </c>
      <c r="AL1332" s="3">
        <v>16</v>
      </c>
      <c r="AM1332" s="3" t="str" cm="1">
        <f t="array" ref="AM1332">_xlfn.IFS(HR_Analytics[[#This Row],[Years At Company]]&lt;=2,"0-2",HR_Analytics[[#This Row],[Years At Company]]&lt;=5,"2-5",HR_Analytics[[#This Row],[Years At Company]]&lt;=10,"5-10",HR_Analytics[[#This Row],[Years At Company]]&lt;=20,"10-20",HR_Analytics[[#This Row],[Years At Company]]&lt;=40,"20-40")</f>
        <v>10-20</v>
      </c>
      <c r="AN1332" s="3">
        <v>12</v>
      </c>
      <c r="AO1332" s="3" t="str" cm="1">
        <f t="array" ref="AO1332">_xlfn.IFS(HR_Analytics[[#This Row],[Years In Current Role]]&lt;=2,"0-2",HR_Analytics[[#This Row],[Years In Current Role]]&lt;=5,"2-5",HR_Analytics[[#This Row],[Years In Current Role]]&lt;=10,"5-10",HR_Analytics[[#This Row],[Years In Current Role]]&lt;=15,"10-15",HR_Analytics[[#This Row],[Years In Current Role]]&gt;15,"Above 15")</f>
        <v>10-15</v>
      </c>
      <c r="AP1332" s="3">
        <v>6</v>
      </c>
      <c r="AQ1332" s="14" t="str" cm="1">
        <f t="array" ref="AQ1332">_xlfn.IFS(HR_Analytics[[#This Row],[Years Since Last Promotion]]&lt;=2,"0-2",HR_Analytics[[#This Row],[Years Since Last Promotion]]&lt;=5,"2-5",HR_Analytics[[#This Row],[Years Since Last Promotion]]&lt;=10,"5-10",HR_Analytics[[#This Row],[Years Since Last Promotion]]&lt;=15,"10-15")</f>
        <v>5-10</v>
      </c>
      <c r="AR1332" s="14">
        <v>14</v>
      </c>
      <c r="AS1332" s="3" t="str" cm="1">
        <f t="array" ref="AS13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333" spans="1:45" x14ac:dyDescent="0.25">
      <c r="A1333" s="12">
        <v>48</v>
      </c>
      <c r="B1333" s="12" t="str" cm="1">
        <f t="array" ref="B1333">_xlfn.IFS(HR_Analytics[[#This Row],[Age]]&lt;=30,"Below 30",HR_Analytics[[#This Row],[Age]]&lt;=40,"30-40",HR_Analytics[[#This Row],[Age]]&lt;=60,"40-60")</f>
        <v>40-60</v>
      </c>
      <c r="C1333" s="9" t="s">
        <v>17</v>
      </c>
      <c r="D1333" s="9" t="s">
        <v>11</v>
      </c>
      <c r="E1333" s="9" t="s">
        <v>19</v>
      </c>
      <c r="F1333" s="3">
        <v>10</v>
      </c>
      <c r="G1333" s="3" t="str" cm="1">
        <f t="array" ref="G1333">_xlfn.IFS(HR_Analytics[[#This Row],[Distance From Home]]&lt;=5,"1-5",HR_Analytics[[#This Row],[Distance From Home]]&lt;=10,"5-10",HR_Analytics[[#This Row],[Distance From Home]]&lt;=15,"10-15",HR_Analytics[[#This Row],[Distance From Home]]&lt;=20,"15-20",HR_Analytics[[#This Row],[Distance From Home]]&gt;20,"Above 20")</f>
        <v>5-10</v>
      </c>
      <c r="H1333" s="3">
        <v>3</v>
      </c>
      <c r="I1333" s="9" t="str">
        <f>VLOOKUP(H1333,Mapping!$J$2:$K$6,2,0)</f>
        <v>Bachelors</v>
      </c>
      <c r="J1333" s="9" t="s">
        <v>13</v>
      </c>
      <c r="K1333" s="3">
        <v>1867</v>
      </c>
      <c r="L1333" s="3">
        <v>4</v>
      </c>
      <c r="M1333" s="9" t="str">
        <f>VLOOKUP(L1333,Mapping!$A$2:$B$5,2,0)</f>
        <v>Satisfied</v>
      </c>
      <c r="N1333" s="9" t="s">
        <v>20</v>
      </c>
      <c r="O1333" s="3">
        <v>2</v>
      </c>
      <c r="P1333" s="9" t="str">
        <f>VLOOKUP(O1333,Mapping!$A$9:$B$12,2,0)</f>
        <v>Medium</v>
      </c>
      <c r="Q1333" s="3">
        <v>5</v>
      </c>
      <c r="R1333" s="9" t="str">
        <f>VLOOKUP(Q1333,Mapping!$A$16:$B$20,2,0)</f>
        <v>Executive</v>
      </c>
      <c r="S1333" s="9" t="s">
        <v>32</v>
      </c>
      <c r="T1333" s="3">
        <v>2</v>
      </c>
      <c r="U1333" s="9" t="str">
        <f>VLOOKUP(T1333,Mapping!$E$9:$F$12,2,0)</f>
        <v>Dissatisfied</v>
      </c>
      <c r="V1333" s="9" t="s">
        <v>22</v>
      </c>
      <c r="W1333" s="5">
        <v>19665</v>
      </c>
      <c r="X1333" s="3">
        <v>4</v>
      </c>
      <c r="Y1333" s="9" t="s">
        <v>17</v>
      </c>
      <c r="Z1333" s="4">
        <v>12</v>
      </c>
      <c r="AA1333" s="24">
        <f>HR_Analytics[[#This Row],[Salary Hike]]/100</f>
        <v>0.12</v>
      </c>
      <c r="AB1333" s="3">
        <v>3</v>
      </c>
      <c r="AC1333" s="9" t="str">
        <f>VLOOKUP(AB1333,Mapping!$E$2:$F$3,2,0)</f>
        <v>Excellent</v>
      </c>
      <c r="AD1333" s="3">
        <v>4</v>
      </c>
      <c r="AE1333" s="9" t="str">
        <f>VLOOKUP(AD1333,Mapping!$E$16:$F$19,2,0)</f>
        <v>Satisfied</v>
      </c>
      <c r="AF1333" s="3">
        <v>0</v>
      </c>
      <c r="AG1333" s="3">
        <v>29</v>
      </c>
      <c r="AH1333" s="3" t="str" cm="1">
        <f t="array" ref="AH1333">_xlfn.IFS(HR_Analytics[[#This Row],[Total Working Years]]&lt;=2,"0-2",HR_Analytics[[#This Row],[Total Working Years]]&lt;=5,"2-5",HR_Analytics[[#This Row],[Total Working Years]]&lt;=10,"5-10",HR_Analytics[[#This Row],[Total Working Years]]&lt;=20,"10-20",HR_Analytics[[#This Row],[Total Working Years]]&lt;=40,"20-40")</f>
        <v>20-40</v>
      </c>
      <c r="AI1333" s="3">
        <v>3</v>
      </c>
      <c r="AJ1333" s="3">
        <v>3</v>
      </c>
      <c r="AK1333" s="9" t="str">
        <f>VLOOKUP(AJ1333,Mapping!$J$10:$K$13,2,0)</f>
        <v>Better</v>
      </c>
      <c r="AL1333" s="3">
        <v>22</v>
      </c>
      <c r="AM1333" s="3" t="str" cm="1">
        <f t="array" ref="AM1333">_xlfn.IFS(HR_Analytics[[#This Row],[Years At Company]]&lt;=2,"0-2",HR_Analytics[[#This Row],[Years At Company]]&lt;=5,"2-5",HR_Analytics[[#This Row],[Years At Company]]&lt;=10,"5-10",HR_Analytics[[#This Row],[Years At Company]]&lt;=20,"10-20",HR_Analytics[[#This Row],[Years At Company]]&lt;=40,"20-40")</f>
        <v>20-40</v>
      </c>
      <c r="AN1333" s="3">
        <v>10</v>
      </c>
      <c r="AO1333" s="3" t="str" cm="1">
        <f t="array" ref="AO1333">_xlfn.IFS(HR_Analytics[[#This Row],[Years In Current Role]]&lt;=2,"0-2",HR_Analytics[[#This Row],[Years In Current Role]]&lt;=5,"2-5",HR_Analytics[[#This Row],[Years In Current Role]]&lt;=10,"5-10",HR_Analytics[[#This Row],[Years In Current Role]]&lt;=15,"10-15",HR_Analytics[[#This Row],[Years In Current Role]]&gt;15,"Above 15")</f>
        <v>5-10</v>
      </c>
      <c r="AP1333" s="3">
        <v>12</v>
      </c>
      <c r="AQ1333" s="14" t="str" cm="1">
        <f t="array" ref="AQ1333">_xlfn.IFS(HR_Analytics[[#This Row],[Years Since Last Promotion]]&lt;=2,"0-2",HR_Analytics[[#This Row],[Years Since Last Promotion]]&lt;=5,"2-5",HR_Analytics[[#This Row],[Years Since Last Promotion]]&lt;=10,"5-10",HR_Analytics[[#This Row],[Years Since Last Promotion]]&lt;=15,"10-15")</f>
        <v>10-15</v>
      </c>
      <c r="AR1333" s="14">
        <v>9</v>
      </c>
      <c r="AS1333" s="3" t="str" cm="1">
        <f t="array" ref="AS13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34" spans="1:45" x14ac:dyDescent="0.25">
      <c r="A1334" s="12">
        <v>29</v>
      </c>
      <c r="B1334" s="12" t="str" cm="1">
        <f t="array" ref="B1334">_xlfn.IFS(HR_Analytics[[#This Row],[Age]]&lt;=30,"Below 30",HR_Analytics[[#This Row],[Age]]&lt;=40,"30-40",HR_Analytics[[#This Row],[Age]]&lt;=60,"40-60")</f>
        <v>Below 30</v>
      </c>
      <c r="C1334" s="9" t="s">
        <v>10</v>
      </c>
      <c r="D1334" s="9" t="s">
        <v>18</v>
      </c>
      <c r="E1334" s="9" t="s">
        <v>19</v>
      </c>
      <c r="F1334" s="3">
        <v>24</v>
      </c>
      <c r="G1334" s="3" t="str" cm="1">
        <f t="array" ref="G1334">_xlfn.IFS(HR_Analytics[[#This Row],[Distance From Home]]&lt;=5,"1-5",HR_Analytics[[#This Row],[Distance From Home]]&lt;=10,"5-10",HR_Analytics[[#This Row],[Distance From Home]]&lt;=15,"10-15",HR_Analytics[[#This Row],[Distance From Home]]&lt;=20,"15-20",HR_Analytics[[#This Row],[Distance From Home]]&gt;20,"Above 20")</f>
        <v>Above 20</v>
      </c>
      <c r="H1334" s="3">
        <v>2</v>
      </c>
      <c r="I1334" s="9" t="str">
        <f>VLOOKUP(H1334,Mapping!$J$2:$K$6,2,0)</f>
        <v>College</v>
      </c>
      <c r="J1334" s="9" t="s">
        <v>13</v>
      </c>
      <c r="K1334" s="3">
        <v>1868</v>
      </c>
      <c r="L1334" s="3">
        <v>4</v>
      </c>
      <c r="M1334" s="9" t="str">
        <f>VLOOKUP(L1334,Mapping!$A$2:$B$5,2,0)</f>
        <v>Satisfied</v>
      </c>
      <c r="N1334" s="9" t="s">
        <v>20</v>
      </c>
      <c r="O1334" s="3">
        <v>2</v>
      </c>
      <c r="P1334" s="9" t="str">
        <f>VLOOKUP(O1334,Mapping!$A$9:$B$12,2,0)</f>
        <v>Medium</v>
      </c>
      <c r="Q1334" s="3">
        <v>1</v>
      </c>
      <c r="R1334" s="9" t="str">
        <f>VLOOKUP(Q1334,Mapping!$A$16:$B$20,2,0)</f>
        <v>Entry Level</v>
      </c>
      <c r="S1334" s="9" t="s">
        <v>21</v>
      </c>
      <c r="T1334" s="3">
        <v>4</v>
      </c>
      <c r="U1334" s="9" t="str">
        <f>VLOOKUP(T1334,Mapping!$E$9:$F$12,2,0)</f>
        <v>Satisfied</v>
      </c>
      <c r="V1334" s="9" t="s">
        <v>16</v>
      </c>
      <c r="W1334" s="5">
        <v>2439</v>
      </c>
      <c r="X1334" s="3">
        <v>1</v>
      </c>
      <c r="Y1334" s="9" t="s">
        <v>10</v>
      </c>
      <c r="Z1334" s="4">
        <v>24</v>
      </c>
      <c r="AA1334" s="24">
        <f>HR_Analytics[[#This Row],[Salary Hike]]/100</f>
        <v>0.24</v>
      </c>
      <c r="AB1334" s="3">
        <v>4</v>
      </c>
      <c r="AC1334" s="9" t="str">
        <f>VLOOKUP(AB1334,Mapping!$E$2:$F$3,2,0)</f>
        <v>Outstanding</v>
      </c>
      <c r="AD1334" s="3">
        <v>2</v>
      </c>
      <c r="AE1334" s="9" t="str">
        <f>VLOOKUP(AD1334,Mapping!$E$16:$F$19,2,0)</f>
        <v>Dissatisfied</v>
      </c>
      <c r="AF1334" s="3">
        <v>0</v>
      </c>
      <c r="AG1334" s="3">
        <v>1</v>
      </c>
      <c r="AH1334" s="3" t="str" cm="1">
        <f t="array" ref="AH1334">_xlfn.IFS(HR_Analytics[[#This Row],[Total Working Years]]&lt;=2,"0-2",HR_Analytics[[#This Row],[Total Working Years]]&lt;=5,"2-5",HR_Analytics[[#This Row],[Total Working Years]]&lt;=10,"5-10",HR_Analytics[[#This Row],[Total Working Years]]&lt;=20,"10-20",HR_Analytics[[#This Row],[Total Working Years]]&lt;=40,"20-40")</f>
        <v>0-2</v>
      </c>
      <c r="AI1334" s="3">
        <v>3</v>
      </c>
      <c r="AJ1334" s="3">
        <v>2</v>
      </c>
      <c r="AK1334" s="9" t="str">
        <f>VLOOKUP(AJ1334,Mapping!$J$10:$K$13,2,0)</f>
        <v>Good</v>
      </c>
      <c r="AL1334" s="3">
        <v>1</v>
      </c>
      <c r="AM1334" s="3" t="str" cm="1">
        <f t="array" ref="AM1334">_xlfn.IFS(HR_Analytics[[#This Row],[Years At Company]]&lt;=2,"0-2",HR_Analytics[[#This Row],[Years At Company]]&lt;=5,"2-5",HR_Analytics[[#This Row],[Years At Company]]&lt;=10,"5-10",HR_Analytics[[#This Row],[Years At Company]]&lt;=20,"10-20",HR_Analytics[[#This Row],[Years At Company]]&lt;=40,"20-40")</f>
        <v>0-2</v>
      </c>
      <c r="AN1334" s="3">
        <v>0</v>
      </c>
      <c r="AO1334" s="3" t="str" cm="1">
        <f t="array" ref="AO1334">_xlfn.IFS(HR_Analytics[[#This Row],[Years In Current Role]]&lt;=2,"0-2",HR_Analytics[[#This Row],[Years In Current Role]]&lt;=5,"2-5",HR_Analytics[[#This Row],[Years In Current Role]]&lt;=10,"5-10",HR_Analytics[[#This Row],[Years In Current Role]]&lt;=15,"10-15",HR_Analytics[[#This Row],[Years In Current Role]]&gt;15,"Above 15")</f>
        <v>0-2</v>
      </c>
      <c r="AP1334" s="3">
        <v>1</v>
      </c>
      <c r="AQ1334" s="14" t="str" cm="1">
        <f t="array" ref="AQ1334">_xlfn.IFS(HR_Analytics[[#This Row],[Years Since Last Promotion]]&lt;=2,"0-2",HR_Analytics[[#This Row],[Years Since Last Promotion]]&lt;=5,"2-5",HR_Analytics[[#This Row],[Years Since Last Promotion]]&lt;=10,"5-10",HR_Analytics[[#This Row],[Years Since Last Promotion]]&lt;=15,"10-15")</f>
        <v>0-2</v>
      </c>
      <c r="AR1334" s="14">
        <v>0</v>
      </c>
      <c r="AS1334" s="3" t="str" cm="1">
        <f t="array" ref="AS13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35" spans="1:45" x14ac:dyDescent="0.25">
      <c r="A1335" s="12">
        <v>46</v>
      </c>
      <c r="B1335" s="12" t="str" cm="1">
        <f t="array" ref="B1335">_xlfn.IFS(HR_Analytics[[#This Row],[Age]]&lt;=30,"Below 30",HR_Analytics[[#This Row],[Age]]&lt;=40,"30-40",HR_Analytics[[#This Row],[Age]]&lt;=60,"40-60")</f>
        <v>40-60</v>
      </c>
      <c r="C1335" s="9" t="s">
        <v>10</v>
      </c>
      <c r="D1335" s="9" t="s">
        <v>11</v>
      </c>
      <c r="E1335" s="9" t="s">
        <v>12</v>
      </c>
      <c r="F1335" s="3">
        <v>10</v>
      </c>
      <c r="G1335" s="3" t="str" cm="1">
        <f t="array" ref="G1335">_xlfn.IFS(HR_Analytics[[#This Row],[Distance From Home]]&lt;=5,"1-5",HR_Analytics[[#This Row],[Distance From Home]]&lt;=10,"5-10",HR_Analytics[[#This Row],[Distance From Home]]&lt;=15,"10-15",HR_Analytics[[#This Row],[Distance From Home]]&lt;=20,"15-20",HR_Analytics[[#This Row],[Distance From Home]]&gt;20,"Above 20")</f>
        <v>5-10</v>
      </c>
      <c r="H1335" s="3">
        <v>3</v>
      </c>
      <c r="I1335" s="9" t="str">
        <f>VLOOKUP(H1335,Mapping!$J$2:$K$6,2,0)</f>
        <v>Bachelors</v>
      </c>
      <c r="J1335" s="9" t="s">
        <v>13</v>
      </c>
      <c r="K1335" s="3">
        <v>1869</v>
      </c>
      <c r="L1335" s="3">
        <v>3</v>
      </c>
      <c r="M1335" s="9" t="str">
        <f>VLOOKUP(L1335,Mapping!$A$2:$B$5,2,0)</f>
        <v>Neutral</v>
      </c>
      <c r="N1335" s="9" t="s">
        <v>14</v>
      </c>
      <c r="O1335" s="3">
        <v>3</v>
      </c>
      <c r="P1335" s="9" t="str">
        <f>VLOOKUP(O1335,Mapping!$A$9:$B$12,2,0)</f>
        <v>High</v>
      </c>
      <c r="Q1335" s="3">
        <v>3</v>
      </c>
      <c r="R1335" s="9" t="str">
        <f>VLOOKUP(Q1335,Mapping!$A$16:$B$20,2,0)</f>
        <v>Mid Level</v>
      </c>
      <c r="S1335" s="9" t="s">
        <v>15</v>
      </c>
      <c r="T1335" s="3">
        <v>2</v>
      </c>
      <c r="U1335" s="9" t="str">
        <f>VLOOKUP(T1335,Mapping!$E$9:$F$12,2,0)</f>
        <v>Dissatisfied</v>
      </c>
      <c r="V1335" s="9" t="s">
        <v>22</v>
      </c>
      <c r="W1335" s="5">
        <v>7314</v>
      </c>
      <c r="X1335" s="3">
        <v>5</v>
      </c>
      <c r="Y1335" s="9" t="s">
        <v>17</v>
      </c>
      <c r="Z1335" s="4">
        <v>21</v>
      </c>
      <c r="AA1335" s="24">
        <f>HR_Analytics[[#This Row],[Salary Hike]]/100</f>
        <v>0.21</v>
      </c>
      <c r="AB1335" s="3">
        <v>4</v>
      </c>
      <c r="AC1335" s="9" t="str">
        <f>VLOOKUP(AB1335,Mapping!$E$2:$F$3,2,0)</f>
        <v>Outstanding</v>
      </c>
      <c r="AD1335" s="3">
        <v>3</v>
      </c>
      <c r="AE1335" s="9" t="str">
        <f>VLOOKUP(AD1335,Mapping!$E$16:$F$19,2,0)</f>
        <v>Neutral</v>
      </c>
      <c r="AF1335" s="3">
        <v>3</v>
      </c>
      <c r="AG1335" s="3">
        <v>14</v>
      </c>
      <c r="AH1335" s="3" t="str" cm="1">
        <f t="array" ref="AH1335">_xlfn.IFS(HR_Analytics[[#This Row],[Total Working Years]]&lt;=2,"0-2",HR_Analytics[[#This Row],[Total Working Years]]&lt;=5,"2-5",HR_Analytics[[#This Row],[Total Working Years]]&lt;=10,"5-10",HR_Analytics[[#This Row],[Total Working Years]]&lt;=20,"10-20",HR_Analytics[[#This Row],[Total Working Years]]&lt;=40,"20-40")</f>
        <v>10-20</v>
      </c>
      <c r="AI1335" s="3">
        <v>2</v>
      </c>
      <c r="AJ1335" s="3">
        <v>3</v>
      </c>
      <c r="AK1335" s="9" t="str">
        <f>VLOOKUP(AJ1335,Mapping!$J$10:$K$13,2,0)</f>
        <v>Better</v>
      </c>
      <c r="AL1335" s="3">
        <v>8</v>
      </c>
      <c r="AM1335" s="3" t="str" cm="1">
        <f t="array" ref="AM1335">_xlfn.IFS(HR_Analytics[[#This Row],[Years At Company]]&lt;=2,"0-2",HR_Analytics[[#This Row],[Years At Company]]&lt;=5,"2-5",HR_Analytics[[#This Row],[Years At Company]]&lt;=10,"5-10",HR_Analytics[[#This Row],[Years At Company]]&lt;=20,"10-20",HR_Analytics[[#This Row],[Years At Company]]&lt;=40,"20-40")</f>
        <v>5-10</v>
      </c>
      <c r="AN1335" s="3">
        <v>7</v>
      </c>
      <c r="AO1335" s="3" t="str" cm="1">
        <f t="array" ref="AO1335">_xlfn.IFS(HR_Analytics[[#This Row],[Years In Current Role]]&lt;=2,"0-2",HR_Analytics[[#This Row],[Years In Current Role]]&lt;=5,"2-5",HR_Analytics[[#This Row],[Years In Current Role]]&lt;=10,"5-10",HR_Analytics[[#This Row],[Years In Current Role]]&lt;=15,"10-15",HR_Analytics[[#This Row],[Years In Current Role]]&gt;15,"Above 15")</f>
        <v>5-10</v>
      </c>
      <c r="AP1335" s="3">
        <v>0</v>
      </c>
      <c r="AQ1335" s="14" t="str" cm="1">
        <f t="array" ref="AQ1335">_xlfn.IFS(HR_Analytics[[#This Row],[Years Since Last Promotion]]&lt;=2,"0-2",HR_Analytics[[#This Row],[Years Since Last Promotion]]&lt;=5,"2-5",HR_Analytics[[#This Row],[Years Since Last Promotion]]&lt;=10,"5-10",HR_Analytics[[#This Row],[Years Since Last Promotion]]&lt;=15,"10-15")</f>
        <v>0-2</v>
      </c>
      <c r="AR1335" s="14">
        <v>7</v>
      </c>
      <c r="AS1335" s="3" t="str" cm="1">
        <f t="array" ref="AS13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36" spans="1:45" x14ac:dyDescent="0.25">
      <c r="A1336" s="12">
        <v>27</v>
      </c>
      <c r="B1336" s="12" t="str" cm="1">
        <f t="array" ref="B1336">_xlfn.IFS(HR_Analytics[[#This Row],[Age]]&lt;=30,"Below 30",HR_Analytics[[#This Row],[Age]]&lt;=40,"30-40",HR_Analytics[[#This Row],[Age]]&lt;=60,"40-60")</f>
        <v>Below 30</v>
      </c>
      <c r="C1336" s="9" t="s">
        <v>17</v>
      </c>
      <c r="D1336" s="9" t="s">
        <v>18</v>
      </c>
      <c r="E1336" s="9" t="s">
        <v>19</v>
      </c>
      <c r="F1336" s="3">
        <v>15</v>
      </c>
      <c r="G1336" s="3" t="str" cm="1">
        <f t="array" ref="G1336">_xlfn.IFS(HR_Analytics[[#This Row],[Distance From Home]]&lt;=5,"1-5",HR_Analytics[[#This Row],[Distance From Home]]&lt;=10,"5-10",HR_Analytics[[#This Row],[Distance From Home]]&lt;=15,"10-15",HR_Analytics[[#This Row],[Distance From Home]]&lt;=20,"15-20",HR_Analytics[[#This Row],[Distance From Home]]&gt;20,"Above 20")</f>
        <v>10-15</v>
      </c>
      <c r="H1336" s="3">
        <v>3</v>
      </c>
      <c r="I1336" s="9" t="str">
        <f>VLOOKUP(H1336,Mapping!$J$2:$K$6,2,0)</f>
        <v>Bachelors</v>
      </c>
      <c r="J1336" s="9" t="s">
        <v>13</v>
      </c>
      <c r="K1336" s="3">
        <v>1870</v>
      </c>
      <c r="L1336" s="3">
        <v>4</v>
      </c>
      <c r="M1336" s="9" t="str">
        <f>VLOOKUP(L1336,Mapping!$A$2:$B$5,2,0)</f>
        <v>Satisfied</v>
      </c>
      <c r="N1336" s="9" t="s">
        <v>14</v>
      </c>
      <c r="O1336" s="3">
        <v>2</v>
      </c>
      <c r="P1336" s="9" t="str">
        <f>VLOOKUP(O1336,Mapping!$A$9:$B$12,2,0)</f>
        <v>Medium</v>
      </c>
      <c r="Q1336" s="3">
        <v>1</v>
      </c>
      <c r="R1336" s="9" t="str">
        <f>VLOOKUP(Q1336,Mapping!$A$16:$B$20,2,0)</f>
        <v>Entry Level</v>
      </c>
      <c r="S1336" s="9" t="s">
        <v>21</v>
      </c>
      <c r="T1336" s="3">
        <v>1</v>
      </c>
      <c r="U1336" s="9" t="str">
        <f>VLOOKUP(T1336,Mapping!$E$9:$F$12,2,0)</f>
        <v>Very Dissatisfied</v>
      </c>
      <c r="V1336" s="9" t="s">
        <v>22</v>
      </c>
      <c r="W1336" s="5">
        <v>4774</v>
      </c>
      <c r="X1336" s="3">
        <v>0</v>
      </c>
      <c r="Y1336" s="9" t="s">
        <v>17</v>
      </c>
      <c r="Z1336" s="4">
        <v>19</v>
      </c>
      <c r="AA1336" s="24">
        <f>HR_Analytics[[#This Row],[Salary Hike]]/100</f>
        <v>0.19</v>
      </c>
      <c r="AB1336" s="3">
        <v>3</v>
      </c>
      <c r="AC1336" s="9" t="str">
        <f>VLOOKUP(AB1336,Mapping!$E$2:$F$3,2,0)</f>
        <v>Excellent</v>
      </c>
      <c r="AD1336" s="3">
        <v>4</v>
      </c>
      <c r="AE1336" s="9" t="str">
        <f>VLOOKUP(AD1336,Mapping!$E$16:$F$19,2,0)</f>
        <v>Satisfied</v>
      </c>
      <c r="AF1336" s="3">
        <v>1</v>
      </c>
      <c r="AG1336" s="3">
        <v>8</v>
      </c>
      <c r="AH1336" s="3" t="str" cm="1">
        <f t="array" ref="AH1336">_xlfn.IFS(HR_Analytics[[#This Row],[Total Working Years]]&lt;=2,"0-2",HR_Analytics[[#This Row],[Total Working Years]]&lt;=5,"2-5",HR_Analytics[[#This Row],[Total Working Years]]&lt;=10,"5-10",HR_Analytics[[#This Row],[Total Working Years]]&lt;=20,"10-20",HR_Analytics[[#This Row],[Total Working Years]]&lt;=40,"20-40")</f>
        <v>5-10</v>
      </c>
      <c r="AI1336" s="3">
        <v>2</v>
      </c>
      <c r="AJ1336" s="3">
        <v>2</v>
      </c>
      <c r="AK1336" s="9" t="str">
        <f>VLOOKUP(AJ1336,Mapping!$J$10:$K$13,2,0)</f>
        <v>Good</v>
      </c>
      <c r="AL1336" s="3">
        <v>7</v>
      </c>
      <c r="AM1336" s="3" t="str" cm="1">
        <f t="array" ref="AM1336">_xlfn.IFS(HR_Analytics[[#This Row],[Years At Company]]&lt;=2,"0-2",HR_Analytics[[#This Row],[Years At Company]]&lt;=5,"2-5",HR_Analytics[[#This Row],[Years At Company]]&lt;=10,"5-10",HR_Analytics[[#This Row],[Years At Company]]&lt;=20,"10-20",HR_Analytics[[#This Row],[Years At Company]]&lt;=40,"20-40")</f>
        <v>5-10</v>
      </c>
      <c r="AN1336" s="3">
        <v>6</v>
      </c>
      <c r="AO1336" s="3" t="str" cm="1">
        <f t="array" ref="AO1336">_xlfn.IFS(HR_Analytics[[#This Row],[Years In Current Role]]&lt;=2,"0-2",HR_Analytics[[#This Row],[Years In Current Role]]&lt;=5,"2-5",HR_Analytics[[#This Row],[Years In Current Role]]&lt;=10,"5-10",HR_Analytics[[#This Row],[Years In Current Role]]&lt;=15,"10-15",HR_Analytics[[#This Row],[Years In Current Role]]&gt;15,"Above 15")</f>
        <v>5-10</v>
      </c>
      <c r="AP1336" s="3">
        <v>7</v>
      </c>
      <c r="AQ1336" s="14" t="str" cm="1">
        <f t="array" ref="AQ1336">_xlfn.IFS(HR_Analytics[[#This Row],[Years Since Last Promotion]]&lt;=2,"0-2",HR_Analytics[[#This Row],[Years Since Last Promotion]]&lt;=5,"2-5",HR_Analytics[[#This Row],[Years Since Last Promotion]]&lt;=10,"5-10",HR_Analytics[[#This Row],[Years Since Last Promotion]]&lt;=15,"10-15")</f>
        <v>5-10</v>
      </c>
      <c r="AR1336" s="14">
        <v>3</v>
      </c>
      <c r="AS1336" s="3" t="str" cm="1">
        <f t="array" ref="AS13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37" spans="1:45" x14ac:dyDescent="0.25">
      <c r="A1337" s="12">
        <v>39</v>
      </c>
      <c r="B1337" s="12" t="str" cm="1">
        <f t="array" ref="B1337">_xlfn.IFS(HR_Analytics[[#This Row],[Age]]&lt;=30,"Below 30",HR_Analytics[[#This Row],[Age]]&lt;=40,"30-40",HR_Analytics[[#This Row],[Age]]&lt;=60,"40-60")</f>
        <v>30-40</v>
      </c>
      <c r="C1337" s="9" t="s">
        <v>17</v>
      </c>
      <c r="D1337" s="9" t="s">
        <v>11</v>
      </c>
      <c r="E1337" s="9" t="s">
        <v>19</v>
      </c>
      <c r="F1337" s="3">
        <v>19</v>
      </c>
      <c r="G1337" s="3" t="str" cm="1">
        <f t="array" ref="G1337">_xlfn.IFS(HR_Analytics[[#This Row],[Distance From Home]]&lt;=5,"1-5",HR_Analytics[[#This Row],[Distance From Home]]&lt;=10,"5-10",HR_Analytics[[#This Row],[Distance From Home]]&lt;=15,"10-15",HR_Analytics[[#This Row],[Distance From Home]]&lt;=20,"15-20",HR_Analytics[[#This Row],[Distance From Home]]&gt;20,"Above 20")</f>
        <v>15-20</v>
      </c>
      <c r="H1337" s="3">
        <v>4</v>
      </c>
      <c r="I1337" s="9" t="str">
        <f>VLOOKUP(H1337,Mapping!$J$2:$K$6,2,0)</f>
        <v>Masters</v>
      </c>
      <c r="J1337" s="9" t="s">
        <v>23</v>
      </c>
      <c r="K1337" s="3">
        <v>1871</v>
      </c>
      <c r="L1337" s="3">
        <v>4</v>
      </c>
      <c r="M1337" s="9" t="str">
        <f>VLOOKUP(L1337,Mapping!$A$2:$B$5,2,0)</f>
        <v>Satisfied</v>
      </c>
      <c r="N1337" s="9" t="s">
        <v>20</v>
      </c>
      <c r="O1337" s="3">
        <v>3</v>
      </c>
      <c r="P1337" s="9" t="str">
        <f>VLOOKUP(O1337,Mapping!$A$9:$B$12,2,0)</f>
        <v>High</v>
      </c>
      <c r="Q1337" s="3">
        <v>2</v>
      </c>
      <c r="R1337" s="9" t="str">
        <f>VLOOKUP(Q1337,Mapping!$A$16:$B$20,2,0)</f>
        <v>Junior</v>
      </c>
      <c r="S1337" s="9" t="s">
        <v>21</v>
      </c>
      <c r="T1337" s="3">
        <v>4</v>
      </c>
      <c r="U1337" s="9" t="str">
        <f>VLOOKUP(T1337,Mapping!$E$9:$F$12,2,0)</f>
        <v>Satisfied</v>
      </c>
      <c r="V1337" s="9" t="s">
        <v>26</v>
      </c>
      <c r="W1337" s="5">
        <v>3902</v>
      </c>
      <c r="X1337" s="3">
        <v>8</v>
      </c>
      <c r="Y1337" s="9" t="s">
        <v>17</v>
      </c>
      <c r="Z1337" s="4">
        <v>14</v>
      </c>
      <c r="AA1337" s="24">
        <f>HR_Analytics[[#This Row],[Salary Hike]]/100</f>
        <v>0.14000000000000001</v>
      </c>
      <c r="AB1337" s="3">
        <v>3</v>
      </c>
      <c r="AC1337" s="9" t="str">
        <f>VLOOKUP(AB1337,Mapping!$E$2:$F$3,2,0)</f>
        <v>Excellent</v>
      </c>
      <c r="AD1337" s="3">
        <v>2</v>
      </c>
      <c r="AE1337" s="9" t="str">
        <f>VLOOKUP(AD1337,Mapping!$E$16:$F$19,2,0)</f>
        <v>Dissatisfied</v>
      </c>
      <c r="AF1337" s="3">
        <v>3</v>
      </c>
      <c r="AG1337" s="3">
        <v>7</v>
      </c>
      <c r="AH1337" s="3" t="str" cm="1">
        <f t="array" ref="AH1337">_xlfn.IFS(HR_Analytics[[#This Row],[Total Working Years]]&lt;=2,"0-2",HR_Analytics[[#This Row],[Total Working Years]]&lt;=5,"2-5",HR_Analytics[[#This Row],[Total Working Years]]&lt;=10,"5-10",HR_Analytics[[#This Row],[Total Working Years]]&lt;=20,"10-20",HR_Analytics[[#This Row],[Total Working Years]]&lt;=40,"20-40")</f>
        <v>5-10</v>
      </c>
      <c r="AI1337" s="3">
        <v>2</v>
      </c>
      <c r="AJ1337" s="3">
        <v>3</v>
      </c>
      <c r="AK1337" s="9" t="str">
        <f>VLOOKUP(AJ1337,Mapping!$J$10:$K$13,2,0)</f>
        <v>Better</v>
      </c>
      <c r="AL1337" s="3">
        <v>2</v>
      </c>
      <c r="AM1337" s="3" t="str" cm="1">
        <f t="array" ref="AM1337">_xlfn.IFS(HR_Analytics[[#This Row],[Years At Company]]&lt;=2,"0-2",HR_Analytics[[#This Row],[Years At Company]]&lt;=5,"2-5",HR_Analytics[[#This Row],[Years At Company]]&lt;=10,"5-10",HR_Analytics[[#This Row],[Years At Company]]&lt;=20,"10-20",HR_Analytics[[#This Row],[Years At Company]]&lt;=40,"20-40")</f>
        <v>0-2</v>
      </c>
      <c r="AN1337" s="3">
        <v>2</v>
      </c>
      <c r="AO1337" s="3" t="str" cm="1">
        <f t="array" ref="AO1337">_xlfn.IFS(HR_Analytics[[#This Row],[Years In Current Role]]&lt;=2,"0-2",HR_Analytics[[#This Row],[Years In Current Role]]&lt;=5,"2-5",HR_Analytics[[#This Row],[Years In Current Role]]&lt;=10,"5-10",HR_Analytics[[#This Row],[Years In Current Role]]&lt;=15,"10-15",HR_Analytics[[#This Row],[Years In Current Role]]&gt;15,"Above 15")</f>
        <v>0-2</v>
      </c>
      <c r="AP1337" s="3">
        <v>2</v>
      </c>
      <c r="AQ1337" s="14" t="str" cm="1">
        <f t="array" ref="AQ1337">_xlfn.IFS(HR_Analytics[[#This Row],[Years Since Last Promotion]]&lt;=2,"0-2",HR_Analytics[[#This Row],[Years Since Last Promotion]]&lt;=5,"2-5",HR_Analytics[[#This Row],[Years Since Last Promotion]]&lt;=10,"5-10",HR_Analytics[[#This Row],[Years Since Last Promotion]]&lt;=15,"10-15")</f>
        <v>0-2</v>
      </c>
      <c r="AR1337" s="14">
        <v>2</v>
      </c>
      <c r="AS1337" s="3" t="str" cm="1">
        <f t="array" ref="AS13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38" spans="1:45" x14ac:dyDescent="0.25">
      <c r="A1338" s="12">
        <v>55</v>
      </c>
      <c r="B1338" s="12" t="str" cm="1">
        <f t="array" ref="B1338">_xlfn.IFS(HR_Analytics[[#This Row],[Age]]&lt;=30,"Below 30",HR_Analytics[[#This Row],[Age]]&lt;=40,"30-40",HR_Analytics[[#This Row],[Age]]&lt;=60,"40-60")</f>
        <v>40-60</v>
      </c>
      <c r="C1338" s="9" t="s">
        <v>17</v>
      </c>
      <c r="D1338" s="9" t="s">
        <v>11</v>
      </c>
      <c r="E1338" s="9" t="s">
        <v>19</v>
      </c>
      <c r="F1338" s="3">
        <v>2</v>
      </c>
      <c r="G1338" s="3" t="str" cm="1">
        <f t="array" ref="G1338">_xlfn.IFS(HR_Analytics[[#This Row],[Distance From Home]]&lt;=5,"1-5",HR_Analytics[[#This Row],[Distance From Home]]&lt;=10,"5-10",HR_Analytics[[#This Row],[Distance From Home]]&lt;=15,"10-15",HR_Analytics[[#This Row],[Distance From Home]]&lt;=20,"15-20",HR_Analytics[[#This Row],[Distance From Home]]&gt;20,"Above 20")</f>
        <v>1-5</v>
      </c>
      <c r="H1338" s="3">
        <v>4</v>
      </c>
      <c r="I1338" s="9" t="str">
        <f>VLOOKUP(H1338,Mapping!$J$2:$K$6,2,0)</f>
        <v>Masters</v>
      </c>
      <c r="J1338" s="9" t="s">
        <v>34</v>
      </c>
      <c r="K1338" s="3">
        <v>1873</v>
      </c>
      <c r="L1338" s="3">
        <v>2</v>
      </c>
      <c r="M1338" s="9" t="str">
        <f>VLOOKUP(L1338,Mapping!$A$2:$B$5,2,0)</f>
        <v>Dissatisfied</v>
      </c>
      <c r="N1338" s="9" t="s">
        <v>20</v>
      </c>
      <c r="O1338" s="3">
        <v>2</v>
      </c>
      <c r="P1338" s="9" t="str">
        <f>VLOOKUP(O1338,Mapping!$A$9:$B$12,2,0)</f>
        <v>Medium</v>
      </c>
      <c r="Q1338" s="3">
        <v>1</v>
      </c>
      <c r="R1338" s="9" t="str">
        <f>VLOOKUP(Q1338,Mapping!$A$16:$B$20,2,0)</f>
        <v>Entry Level</v>
      </c>
      <c r="S1338" s="9" t="s">
        <v>21</v>
      </c>
      <c r="T1338" s="3">
        <v>4</v>
      </c>
      <c r="U1338" s="9" t="str">
        <f>VLOOKUP(T1338,Mapping!$E$9:$F$12,2,0)</f>
        <v>Satisfied</v>
      </c>
      <c r="V1338" s="9" t="s">
        <v>22</v>
      </c>
      <c r="W1338" s="5">
        <v>2662</v>
      </c>
      <c r="X1338" s="3">
        <v>8</v>
      </c>
      <c r="Y1338" s="9" t="s">
        <v>17</v>
      </c>
      <c r="Z1338" s="4">
        <v>20</v>
      </c>
      <c r="AA1338" s="24">
        <f>HR_Analytics[[#This Row],[Salary Hike]]/100</f>
        <v>0.2</v>
      </c>
      <c r="AB1338" s="3">
        <v>4</v>
      </c>
      <c r="AC1338" s="9" t="str">
        <f>VLOOKUP(AB1338,Mapping!$E$2:$F$3,2,0)</f>
        <v>Outstanding</v>
      </c>
      <c r="AD1338" s="3">
        <v>2</v>
      </c>
      <c r="AE1338" s="9" t="str">
        <f>VLOOKUP(AD1338,Mapping!$E$16:$F$19,2,0)</f>
        <v>Dissatisfied</v>
      </c>
      <c r="AF1338" s="3">
        <v>1</v>
      </c>
      <c r="AG1338" s="3">
        <v>19</v>
      </c>
      <c r="AH1338" s="3" t="str" cm="1">
        <f t="array" ref="AH1338">_xlfn.IFS(HR_Analytics[[#This Row],[Total Working Years]]&lt;=2,"0-2",HR_Analytics[[#This Row],[Total Working Years]]&lt;=5,"2-5",HR_Analytics[[#This Row],[Total Working Years]]&lt;=10,"5-10",HR_Analytics[[#This Row],[Total Working Years]]&lt;=20,"10-20",HR_Analytics[[#This Row],[Total Working Years]]&lt;=40,"20-40")</f>
        <v>10-20</v>
      </c>
      <c r="AI1338" s="3">
        <v>2</v>
      </c>
      <c r="AJ1338" s="3">
        <v>4</v>
      </c>
      <c r="AK1338" s="9" t="str">
        <f>VLOOKUP(AJ1338,Mapping!$J$10:$K$13,2,0)</f>
        <v>Best</v>
      </c>
      <c r="AL1338" s="3">
        <v>5</v>
      </c>
      <c r="AM1338" s="3" t="str" cm="1">
        <f t="array" ref="AM1338">_xlfn.IFS(HR_Analytics[[#This Row],[Years At Company]]&lt;=2,"0-2",HR_Analytics[[#This Row],[Years At Company]]&lt;=5,"2-5",HR_Analytics[[#This Row],[Years At Company]]&lt;=10,"5-10",HR_Analytics[[#This Row],[Years At Company]]&lt;=20,"10-20",HR_Analytics[[#This Row],[Years At Company]]&lt;=40,"20-40")</f>
        <v>2-5</v>
      </c>
      <c r="AN1338" s="3">
        <v>2</v>
      </c>
      <c r="AO1338" s="3" t="str" cm="1">
        <f t="array" ref="AO1338">_xlfn.IFS(HR_Analytics[[#This Row],[Years In Current Role]]&lt;=2,"0-2",HR_Analytics[[#This Row],[Years In Current Role]]&lt;=5,"2-5",HR_Analytics[[#This Row],[Years In Current Role]]&lt;=10,"5-10",HR_Analytics[[#This Row],[Years In Current Role]]&lt;=15,"10-15",HR_Analytics[[#This Row],[Years In Current Role]]&gt;15,"Above 15")</f>
        <v>0-2</v>
      </c>
      <c r="AP1338" s="3">
        <v>0</v>
      </c>
      <c r="AQ1338" s="14" t="str" cm="1">
        <f t="array" ref="AQ1338">_xlfn.IFS(HR_Analytics[[#This Row],[Years Since Last Promotion]]&lt;=2,"0-2",HR_Analytics[[#This Row],[Years Since Last Promotion]]&lt;=5,"2-5",HR_Analytics[[#This Row],[Years Since Last Promotion]]&lt;=10,"5-10",HR_Analytics[[#This Row],[Years Since Last Promotion]]&lt;=15,"10-15")</f>
        <v>0-2</v>
      </c>
      <c r="AR1338" s="14">
        <v>4</v>
      </c>
      <c r="AS1338" s="3" t="str" cm="1">
        <f t="array" ref="AS13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39" spans="1:45" x14ac:dyDescent="0.25">
      <c r="A1339" s="12">
        <v>28</v>
      </c>
      <c r="B1339" s="12" t="str" cm="1">
        <f t="array" ref="B1339">_xlfn.IFS(HR_Analytics[[#This Row],[Age]]&lt;=30,"Below 30",HR_Analytics[[#This Row],[Age]]&lt;=40,"30-40",HR_Analytics[[#This Row],[Age]]&lt;=60,"40-60")</f>
        <v>Below 30</v>
      </c>
      <c r="C1339" s="9" t="s">
        <v>17</v>
      </c>
      <c r="D1339" s="9" t="s">
        <v>11</v>
      </c>
      <c r="E1339" s="9" t="s">
        <v>12</v>
      </c>
      <c r="F1339" s="3">
        <v>3</v>
      </c>
      <c r="G1339" s="3" t="str" cm="1">
        <f t="array" ref="G1339">_xlfn.IFS(HR_Analytics[[#This Row],[Distance From Home]]&lt;=5,"1-5",HR_Analytics[[#This Row],[Distance From Home]]&lt;=10,"5-10",HR_Analytics[[#This Row],[Distance From Home]]&lt;=15,"10-15",HR_Analytics[[#This Row],[Distance From Home]]&lt;=20,"15-20",HR_Analytics[[#This Row],[Distance From Home]]&gt;20,"Above 20")</f>
        <v>1-5</v>
      </c>
      <c r="H1339" s="3">
        <v>3</v>
      </c>
      <c r="I1339" s="9" t="str">
        <f>VLOOKUP(H1339,Mapping!$J$2:$K$6,2,0)</f>
        <v>Bachelors</v>
      </c>
      <c r="J1339" s="9" t="s">
        <v>25</v>
      </c>
      <c r="K1339" s="3">
        <v>1875</v>
      </c>
      <c r="L1339" s="3">
        <v>2</v>
      </c>
      <c r="M1339" s="9" t="str">
        <f>VLOOKUP(L1339,Mapping!$A$2:$B$5,2,0)</f>
        <v>Dissatisfied</v>
      </c>
      <c r="N1339" s="9" t="s">
        <v>14</v>
      </c>
      <c r="O1339" s="3">
        <v>3</v>
      </c>
      <c r="P1339" s="9" t="str">
        <f>VLOOKUP(O1339,Mapping!$A$9:$B$12,2,0)</f>
        <v>High</v>
      </c>
      <c r="Q1339" s="3">
        <v>1</v>
      </c>
      <c r="R1339" s="9" t="str">
        <f>VLOOKUP(Q1339,Mapping!$A$16:$B$20,2,0)</f>
        <v>Entry Level</v>
      </c>
      <c r="S1339" s="9" t="s">
        <v>31</v>
      </c>
      <c r="T1339" s="3">
        <v>2</v>
      </c>
      <c r="U1339" s="9" t="str">
        <f>VLOOKUP(T1339,Mapping!$E$9:$F$12,2,0)</f>
        <v>Dissatisfied</v>
      </c>
      <c r="V1339" s="9" t="s">
        <v>22</v>
      </c>
      <c r="W1339" s="5">
        <v>2856</v>
      </c>
      <c r="X1339" s="3">
        <v>1</v>
      </c>
      <c r="Y1339" s="9" t="s">
        <v>17</v>
      </c>
      <c r="Z1339" s="4">
        <v>19</v>
      </c>
      <c r="AA1339" s="24">
        <f>HR_Analytics[[#This Row],[Salary Hike]]/100</f>
        <v>0.19</v>
      </c>
      <c r="AB1339" s="3">
        <v>3</v>
      </c>
      <c r="AC1339" s="9" t="str">
        <f>VLOOKUP(AB1339,Mapping!$E$2:$F$3,2,0)</f>
        <v>Excellent</v>
      </c>
      <c r="AD1339" s="3">
        <v>4</v>
      </c>
      <c r="AE1339" s="9" t="str">
        <f>VLOOKUP(AD1339,Mapping!$E$16:$F$19,2,0)</f>
        <v>Satisfied</v>
      </c>
      <c r="AF1339" s="3">
        <v>1</v>
      </c>
      <c r="AG1339" s="3">
        <v>1</v>
      </c>
      <c r="AH1339" s="3" t="str" cm="1">
        <f t="array" ref="AH1339">_xlfn.IFS(HR_Analytics[[#This Row],[Total Working Years]]&lt;=2,"0-2",HR_Analytics[[#This Row],[Total Working Years]]&lt;=5,"2-5",HR_Analytics[[#This Row],[Total Working Years]]&lt;=10,"5-10",HR_Analytics[[#This Row],[Total Working Years]]&lt;=20,"10-20",HR_Analytics[[#This Row],[Total Working Years]]&lt;=40,"20-40")</f>
        <v>0-2</v>
      </c>
      <c r="AI1339" s="3">
        <v>3</v>
      </c>
      <c r="AJ1339" s="3">
        <v>3</v>
      </c>
      <c r="AK1339" s="9" t="str">
        <f>VLOOKUP(AJ1339,Mapping!$J$10:$K$13,2,0)</f>
        <v>Better</v>
      </c>
      <c r="AL1339" s="3">
        <v>1</v>
      </c>
      <c r="AM1339" s="3" t="str" cm="1">
        <f t="array" ref="AM1339">_xlfn.IFS(HR_Analytics[[#This Row],[Years At Company]]&lt;=2,"0-2",HR_Analytics[[#This Row],[Years At Company]]&lt;=5,"2-5",HR_Analytics[[#This Row],[Years At Company]]&lt;=10,"5-10",HR_Analytics[[#This Row],[Years At Company]]&lt;=20,"10-20",HR_Analytics[[#This Row],[Years At Company]]&lt;=40,"20-40")</f>
        <v>0-2</v>
      </c>
      <c r="AN1339" s="3">
        <v>0</v>
      </c>
      <c r="AO1339" s="3" t="str" cm="1">
        <f t="array" ref="AO1339">_xlfn.IFS(HR_Analytics[[#This Row],[Years In Current Role]]&lt;=2,"0-2",HR_Analytics[[#This Row],[Years In Current Role]]&lt;=5,"2-5",HR_Analytics[[#This Row],[Years In Current Role]]&lt;=10,"5-10",HR_Analytics[[#This Row],[Years In Current Role]]&lt;=15,"10-15",HR_Analytics[[#This Row],[Years In Current Role]]&gt;15,"Above 15")</f>
        <v>0-2</v>
      </c>
      <c r="AP1339" s="3">
        <v>0</v>
      </c>
      <c r="AQ1339" s="14" t="str" cm="1">
        <f t="array" ref="AQ1339">_xlfn.IFS(HR_Analytics[[#This Row],[Years Since Last Promotion]]&lt;=2,"0-2",HR_Analytics[[#This Row],[Years Since Last Promotion]]&lt;=5,"2-5",HR_Analytics[[#This Row],[Years Since Last Promotion]]&lt;=10,"5-10",HR_Analytics[[#This Row],[Years Since Last Promotion]]&lt;=15,"10-15")</f>
        <v>0-2</v>
      </c>
      <c r="AR1339" s="14">
        <v>0</v>
      </c>
      <c r="AS1339" s="3" t="str" cm="1">
        <f t="array" ref="AS13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40" spans="1:45" x14ac:dyDescent="0.25">
      <c r="A1340" s="12">
        <v>30</v>
      </c>
      <c r="B1340" s="12" t="str" cm="1">
        <f t="array" ref="B1340">_xlfn.IFS(HR_Analytics[[#This Row],[Age]]&lt;=30,"Below 30",HR_Analytics[[#This Row],[Age]]&lt;=40,"30-40",HR_Analytics[[#This Row],[Age]]&lt;=60,"40-60")</f>
        <v>Below 30</v>
      </c>
      <c r="C1340" s="9" t="s">
        <v>10</v>
      </c>
      <c r="D1340" s="9" t="s">
        <v>11</v>
      </c>
      <c r="E1340" s="9" t="s">
        <v>12</v>
      </c>
      <c r="F1340" s="3">
        <v>9</v>
      </c>
      <c r="G1340" s="3" t="str" cm="1">
        <f t="array" ref="G1340">_xlfn.IFS(HR_Analytics[[#This Row],[Distance From Home]]&lt;=5,"1-5",HR_Analytics[[#This Row],[Distance From Home]]&lt;=10,"5-10",HR_Analytics[[#This Row],[Distance From Home]]&lt;=15,"10-15",HR_Analytics[[#This Row],[Distance From Home]]&lt;=20,"15-20",HR_Analytics[[#This Row],[Distance From Home]]&gt;20,"Above 20")</f>
        <v>5-10</v>
      </c>
      <c r="H1340" s="3">
        <v>3</v>
      </c>
      <c r="I1340" s="9" t="str">
        <f>VLOOKUP(H1340,Mapping!$J$2:$K$6,2,0)</f>
        <v>Bachelors</v>
      </c>
      <c r="J1340" s="9" t="s">
        <v>25</v>
      </c>
      <c r="K1340" s="3">
        <v>1876</v>
      </c>
      <c r="L1340" s="3">
        <v>2</v>
      </c>
      <c r="M1340" s="9" t="str">
        <f>VLOOKUP(L1340,Mapping!$A$2:$B$5,2,0)</f>
        <v>Dissatisfied</v>
      </c>
      <c r="N1340" s="9" t="s">
        <v>20</v>
      </c>
      <c r="O1340" s="3">
        <v>3</v>
      </c>
      <c r="P1340" s="9" t="str">
        <f>VLOOKUP(O1340,Mapping!$A$9:$B$12,2,0)</f>
        <v>High</v>
      </c>
      <c r="Q1340" s="3">
        <v>1</v>
      </c>
      <c r="R1340" s="9" t="str">
        <f>VLOOKUP(Q1340,Mapping!$A$16:$B$20,2,0)</f>
        <v>Entry Level</v>
      </c>
      <c r="S1340" s="9" t="s">
        <v>31</v>
      </c>
      <c r="T1340" s="3">
        <v>4</v>
      </c>
      <c r="U1340" s="9" t="str">
        <f>VLOOKUP(T1340,Mapping!$E$9:$F$12,2,0)</f>
        <v>Satisfied</v>
      </c>
      <c r="V1340" s="9" t="s">
        <v>16</v>
      </c>
      <c r="W1340" s="5">
        <v>1081</v>
      </c>
      <c r="X1340" s="3">
        <v>1</v>
      </c>
      <c r="Y1340" s="9" t="s">
        <v>17</v>
      </c>
      <c r="Z1340" s="4">
        <v>13</v>
      </c>
      <c r="AA1340" s="24">
        <f>HR_Analytics[[#This Row],[Salary Hike]]/100</f>
        <v>0.13</v>
      </c>
      <c r="AB1340" s="3">
        <v>3</v>
      </c>
      <c r="AC1340" s="9" t="str">
        <f>VLOOKUP(AB1340,Mapping!$E$2:$F$3,2,0)</f>
        <v>Excellent</v>
      </c>
      <c r="AD1340" s="3">
        <v>3</v>
      </c>
      <c r="AE1340" s="9" t="str">
        <f>VLOOKUP(AD1340,Mapping!$E$16:$F$19,2,0)</f>
        <v>Neutral</v>
      </c>
      <c r="AF1340" s="3">
        <v>0</v>
      </c>
      <c r="AG1340" s="3">
        <v>1</v>
      </c>
      <c r="AH1340" s="3" t="str" cm="1">
        <f t="array" ref="AH1340">_xlfn.IFS(HR_Analytics[[#This Row],[Total Working Years]]&lt;=2,"0-2",HR_Analytics[[#This Row],[Total Working Years]]&lt;=5,"2-5",HR_Analytics[[#This Row],[Total Working Years]]&lt;=10,"5-10",HR_Analytics[[#This Row],[Total Working Years]]&lt;=20,"10-20",HR_Analytics[[#This Row],[Total Working Years]]&lt;=40,"20-40")</f>
        <v>0-2</v>
      </c>
      <c r="AI1340" s="3">
        <v>3</v>
      </c>
      <c r="AJ1340" s="3">
        <v>2</v>
      </c>
      <c r="AK1340" s="9" t="str">
        <f>VLOOKUP(AJ1340,Mapping!$J$10:$K$13,2,0)</f>
        <v>Good</v>
      </c>
      <c r="AL1340" s="3">
        <v>1</v>
      </c>
      <c r="AM1340" s="3" t="str" cm="1">
        <f t="array" ref="AM1340">_xlfn.IFS(HR_Analytics[[#This Row],[Years At Company]]&lt;=2,"0-2",HR_Analytics[[#This Row],[Years At Company]]&lt;=5,"2-5",HR_Analytics[[#This Row],[Years At Company]]&lt;=10,"5-10",HR_Analytics[[#This Row],[Years At Company]]&lt;=20,"10-20",HR_Analytics[[#This Row],[Years At Company]]&lt;=40,"20-40")</f>
        <v>0-2</v>
      </c>
      <c r="AN1340" s="3">
        <v>0</v>
      </c>
      <c r="AO1340" s="3" t="str" cm="1">
        <f t="array" ref="AO1340">_xlfn.IFS(HR_Analytics[[#This Row],[Years In Current Role]]&lt;=2,"0-2",HR_Analytics[[#This Row],[Years In Current Role]]&lt;=5,"2-5",HR_Analytics[[#This Row],[Years In Current Role]]&lt;=10,"5-10",HR_Analytics[[#This Row],[Years In Current Role]]&lt;=15,"10-15",HR_Analytics[[#This Row],[Years In Current Role]]&gt;15,"Above 15")</f>
        <v>0-2</v>
      </c>
      <c r="AP1340" s="3">
        <v>0</v>
      </c>
      <c r="AQ1340" s="14" t="str" cm="1">
        <f t="array" ref="AQ1340">_xlfn.IFS(HR_Analytics[[#This Row],[Years Since Last Promotion]]&lt;=2,"0-2",HR_Analytics[[#This Row],[Years Since Last Promotion]]&lt;=5,"2-5",HR_Analytics[[#This Row],[Years Since Last Promotion]]&lt;=10,"5-10",HR_Analytics[[#This Row],[Years Since Last Promotion]]&lt;=15,"10-15")</f>
        <v>0-2</v>
      </c>
      <c r="AR1340" s="14">
        <v>0</v>
      </c>
      <c r="AS1340" s="3" t="str" cm="1">
        <f t="array" ref="AS13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41" spans="1:45" x14ac:dyDescent="0.25">
      <c r="A1341" s="12">
        <v>22</v>
      </c>
      <c r="B1341" s="12" t="str" cm="1">
        <f t="array" ref="B1341">_xlfn.IFS(HR_Analytics[[#This Row],[Age]]&lt;=30,"Below 30",HR_Analytics[[#This Row],[Age]]&lt;=40,"30-40",HR_Analytics[[#This Row],[Age]]&lt;=60,"40-60")</f>
        <v>Below 30</v>
      </c>
      <c r="C1341" s="9" t="s">
        <v>10</v>
      </c>
      <c r="D1341" s="9" t="s">
        <v>11</v>
      </c>
      <c r="E1341" s="9" t="s">
        <v>19</v>
      </c>
      <c r="F1341" s="3">
        <v>7</v>
      </c>
      <c r="G1341" s="3" t="str" cm="1">
        <f t="array" ref="G1341">_xlfn.IFS(HR_Analytics[[#This Row],[Distance From Home]]&lt;=5,"1-5",HR_Analytics[[#This Row],[Distance From Home]]&lt;=10,"5-10",HR_Analytics[[#This Row],[Distance From Home]]&lt;=15,"10-15",HR_Analytics[[#This Row],[Distance From Home]]&lt;=20,"15-20",HR_Analytics[[#This Row],[Distance From Home]]&gt;20,"Above 20")</f>
        <v>5-10</v>
      </c>
      <c r="H1341" s="3">
        <v>1</v>
      </c>
      <c r="I1341" s="9" t="str">
        <f>VLOOKUP(H1341,Mapping!$J$2:$K$6,2,0)</f>
        <v>Below College</v>
      </c>
      <c r="J1341" s="9" t="s">
        <v>13</v>
      </c>
      <c r="K1341" s="3">
        <v>1878</v>
      </c>
      <c r="L1341" s="3">
        <v>4</v>
      </c>
      <c r="M1341" s="9" t="str">
        <f>VLOOKUP(L1341,Mapping!$A$2:$B$5,2,0)</f>
        <v>Satisfied</v>
      </c>
      <c r="N1341" s="9" t="s">
        <v>20</v>
      </c>
      <c r="O1341" s="3">
        <v>3</v>
      </c>
      <c r="P1341" s="9" t="str">
        <f>VLOOKUP(O1341,Mapping!$A$9:$B$12,2,0)</f>
        <v>High</v>
      </c>
      <c r="Q1341" s="3">
        <v>1</v>
      </c>
      <c r="R1341" s="9" t="str">
        <f>VLOOKUP(Q1341,Mapping!$A$16:$B$20,2,0)</f>
        <v>Entry Level</v>
      </c>
      <c r="S1341" s="9" t="s">
        <v>21</v>
      </c>
      <c r="T1341" s="3">
        <v>2</v>
      </c>
      <c r="U1341" s="9" t="str">
        <f>VLOOKUP(T1341,Mapping!$E$9:$F$12,2,0)</f>
        <v>Dissatisfied</v>
      </c>
      <c r="V1341" s="9" t="s">
        <v>16</v>
      </c>
      <c r="W1341" s="5">
        <v>2472</v>
      </c>
      <c r="X1341" s="3">
        <v>1</v>
      </c>
      <c r="Y1341" s="9" t="s">
        <v>10</v>
      </c>
      <c r="Z1341" s="4">
        <v>23</v>
      </c>
      <c r="AA1341" s="24">
        <f>HR_Analytics[[#This Row],[Salary Hike]]/100</f>
        <v>0.23</v>
      </c>
      <c r="AB1341" s="3">
        <v>4</v>
      </c>
      <c r="AC1341" s="9" t="str">
        <f>VLOOKUP(AB1341,Mapping!$E$2:$F$3,2,0)</f>
        <v>Outstanding</v>
      </c>
      <c r="AD1341" s="3">
        <v>1</v>
      </c>
      <c r="AE1341" s="9" t="str">
        <f>VLOOKUP(AD1341,Mapping!$E$16:$F$19,2,0)</f>
        <v>Very Dissatisfied</v>
      </c>
      <c r="AF1341" s="3">
        <v>0</v>
      </c>
      <c r="AG1341" s="3">
        <v>1</v>
      </c>
      <c r="AH1341" s="3" t="str" cm="1">
        <f t="array" ref="AH1341">_xlfn.IFS(HR_Analytics[[#This Row],[Total Working Years]]&lt;=2,"0-2",HR_Analytics[[#This Row],[Total Working Years]]&lt;=5,"2-5",HR_Analytics[[#This Row],[Total Working Years]]&lt;=10,"5-10",HR_Analytics[[#This Row],[Total Working Years]]&lt;=20,"10-20",HR_Analytics[[#This Row],[Total Working Years]]&lt;=40,"20-40")</f>
        <v>0-2</v>
      </c>
      <c r="AI1341" s="3">
        <v>2</v>
      </c>
      <c r="AJ1341" s="3">
        <v>3</v>
      </c>
      <c r="AK1341" s="9" t="str">
        <f>VLOOKUP(AJ1341,Mapping!$J$10:$K$13,2,0)</f>
        <v>Better</v>
      </c>
      <c r="AL1341" s="3">
        <v>1</v>
      </c>
      <c r="AM1341" s="3" t="str" cm="1">
        <f t="array" ref="AM1341">_xlfn.IFS(HR_Analytics[[#This Row],[Years At Company]]&lt;=2,"0-2",HR_Analytics[[#This Row],[Years At Company]]&lt;=5,"2-5",HR_Analytics[[#This Row],[Years At Company]]&lt;=10,"5-10",HR_Analytics[[#This Row],[Years At Company]]&lt;=20,"10-20",HR_Analytics[[#This Row],[Years At Company]]&lt;=40,"20-40")</f>
        <v>0-2</v>
      </c>
      <c r="AN1341" s="3">
        <v>0</v>
      </c>
      <c r="AO1341" s="3" t="str" cm="1">
        <f t="array" ref="AO1341">_xlfn.IFS(HR_Analytics[[#This Row],[Years In Current Role]]&lt;=2,"0-2",HR_Analytics[[#This Row],[Years In Current Role]]&lt;=5,"2-5",HR_Analytics[[#This Row],[Years In Current Role]]&lt;=10,"5-10",HR_Analytics[[#This Row],[Years In Current Role]]&lt;=15,"10-15",HR_Analytics[[#This Row],[Years In Current Role]]&gt;15,"Above 15")</f>
        <v>0-2</v>
      </c>
      <c r="AP1341" s="3">
        <v>0</v>
      </c>
      <c r="AQ1341" s="14" t="str" cm="1">
        <f t="array" ref="AQ1341">_xlfn.IFS(HR_Analytics[[#This Row],[Years Since Last Promotion]]&lt;=2,"0-2",HR_Analytics[[#This Row],[Years Since Last Promotion]]&lt;=5,"2-5",HR_Analytics[[#This Row],[Years Since Last Promotion]]&lt;=10,"5-10",HR_Analytics[[#This Row],[Years Since Last Promotion]]&lt;=15,"10-15")</f>
        <v>0-2</v>
      </c>
      <c r="AR1341" s="14">
        <v>0</v>
      </c>
      <c r="AS1341" s="3" t="str" cm="1">
        <f t="array" ref="AS13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42" spans="1:45" x14ac:dyDescent="0.25">
      <c r="A1342" s="12">
        <v>36</v>
      </c>
      <c r="B1342" s="12" t="str" cm="1">
        <f t="array" ref="B1342">_xlfn.IFS(HR_Analytics[[#This Row],[Age]]&lt;=30,"Below 30",HR_Analytics[[#This Row],[Age]]&lt;=40,"30-40",HR_Analytics[[#This Row],[Age]]&lt;=60,"40-60")</f>
        <v>30-40</v>
      </c>
      <c r="C1342" s="9" t="s">
        <v>17</v>
      </c>
      <c r="D1342" s="9" t="s">
        <v>11</v>
      </c>
      <c r="E1342" s="9" t="s">
        <v>12</v>
      </c>
      <c r="F1342" s="3">
        <v>10</v>
      </c>
      <c r="G1342" s="3" t="str" cm="1">
        <f t="array" ref="G1342">_xlfn.IFS(HR_Analytics[[#This Row],[Distance From Home]]&lt;=5,"1-5",HR_Analytics[[#This Row],[Distance From Home]]&lt;=10,"5-10",HR_Analytics[[#This Row],[Distance From Home]]&lt;=15,"10-15",HR_Analytics[[#This Row],[Distance From Home]]&lt;=20,"15-20",HR_Analytics[[#This Row],[Distance From Home]]&gt;20,"Above 20")</f>
        <v>5-10</v>
      </c>
      <c r="H1342" s="3">
        <v>4</v>
      </c>
      <c r="I1342" s="9" t="str">
        <f>VLOOKUP(H1342,Mapping!$J$2:$K$6,2,0)</f>
        <v>Masters</v>
      </c>
      <c r="J1342" s="9" t="s">
        <v>34</v>
      </c>
      <c r="K1342" s="3">
        <v>1880</v>
      </c>
      <c r="L1342" s="3">
        <v>2</v>
      </c>
      <c r="M1342" s="9" t="str">
        <f>VLOOKUP(L1342,Mapping!$A$2:$B$5,2,0)</f>
        <v>Dissatisfied</v>
      </c>
      <c r="N1342" s="9" t="s">
        <v>14</v>
      </c>
      <c r="O1342" s="3">
        <v>2</v>
      </c>
      <c r="P1342" s="9" t="str">
        <f>VLOOKUP(O1342,Mapping!$A$9:$B$12,2,0)</f>
        <v>Medium</v>
      </c>
      <c r="Q1342" s="3">
        <v>2</v>
      </c>
      <c r="R1342" s="9" t="str">
        <f>VLOOKUP(Q1342,Mapping!$A$16:$B$20,2,0)</f>
        <v>Junior</v>
      </c>
      <c r="S1342" s="9" t="s">
        <v>15</v>
      </c>
      <c r="T1342" s="3">
        <v>3</v>
      </c>
      <c r="U1342" s="9" t="str">
        <f>VLOOKUP(T1342,Mapping!$E$9:$F$12,2,0)</f>
        <v>Neutral</v>
      </c>
      <c r="V1342" s="9" t="s">
        <v>22</v>
      </c>
      <c r="W1342" s="5">
        <v>5673</v>
      </c>
      <c r="X1342" s="3">
        <v>1</v>
      </c>
      <c r="Y1342" s="9" t="s">
        <v>10</v>
      </c>
      <c r="Z1342" s="4">
        <v>13</v>
      </c>
      <c r="AA1342" s="24">
        <f>HR_Analytics[[#This Row],[Salary Hike]]/100</f>
        <v>0.13</v>
      </c>
      <c r="AB1342" s="3">
        <v>3</v>
      </c>
      <c r="AC1342" s="9" t="str">
        <f>VLOOKUP(AB1342,Mapping!$E$2:$F$3,2,0)</f>
        <v>Excellent</v>
      </c>
      <c r="AD1342" s="3">
        <v>1</v>
      </c>
      <c r="AE1342" s="9" t="str">
        <f>VLOOKUP(AD1342,Mapping!$E$16:$F$19,2,0)</f>
        <v>Very Dissatisfied</v>
      </c>
      <c r="AF1342" s="3">
        <v>1</v>
      </c>
      <c r="AG1342" s="3">
        <v>10</v>
      </c>
      <c r="AH1342" s="3" t="str" cm="1">
        <f t="array" ref="AH1342">_xlfn.IFS(HR_Analytics[[#This Row],[Total Working Years]]&lt;=2,"0-2",HR_Analytics[[#This Row],[Total Working Years]]&lt;=5,"2-5",HR_Analytics[[#This Row],[Total Working Years]]&lt;=10,"5-10",HR_Analytics[[#This Row],[Total Working Years]]&lt;=20,"10-20",HR_Analytics[[#This Row],[Total Working Years]]&lt;=40,"20-40")</f>
        <v>5-10</v>
      </c>
      <c r="AI1342" s="3">
        <v>4</v>
      </c>
      <c r="AJ1342" s="3">
        <v>3</v>
      </c>
      <c r="AK1342" s="9" t="str">
        <f>VLOOKUP(AJ1342,Mapping!$J$10:$K$13,2,0)</f>
        <v>Better</v>
      </c>
      <c r="AL1342" s="3">
        <v>10</v>
      </c>
      <c r="AM1342" s="3" t="str" cm="1">
        <f t="array" ref="AM1342">_xlfn.IFS(HR_Analytics[[#This Row],[Years At Company]]&lt;=2,"0-2",HR_Analytics[[#This Row],[Years At Company]]&lt;=5,"2-5",HR_Analytics[[#This Row],[Years At Company]]&lt;=10,"5-10",HR_Analytics[[#This Row],[Years At Company]]&lt;=20,"10-20",HR_Analytics[[#This Row],[Years At Company]]&lt;=40,"20-40")</f>
        <v>5-10</v>
      </c>
      <c r="AN1342" s="3">
        <v>9</v>
      </c>
      <c r="AO1342" s="3" t="str" cm="1">
        <f t="array" ref="AO1342">_xlfn.IFS(HR_Analytics[[#This Row],[Years In Current Role]]&lt;=2,"0-2",HR_Analytics[[#This Row],[Years In Current Role]]&lt;=5,"2-5",HR_Analytics[[#This Row],[Years In Current Role]]&lt;=10,"5-10",HR_Analytics[[#This Row],[Years In Current Role]]&lt;=15,"10-15",HR_Analytics[[#This Row],[Years In Current Role]]&gt;15,"Above 15")</f>
        <v>5-10</v>
      </c>
      <c r="AP1342" s="3">
        <v>1</v>
      </c>
      <c r="AQ1342" s="14" t="str" cm="1">
        <f t="array" ref="AQ1342">_xlfn.IFS(HR_Analytics[[#This Row],[Years Since Last Promotion]]&lt;=2,"0-2",HR_Analytics[[#This Row],[Years Since Last Promotion]]&lt;=5,"2-5",HR_Analytics[[#This Row],[Years Since Last Promotion]]&lt;=10,"5-10",HR_Analytics[[#This Row],[Years Since Last Promotion]]&lt;=15,"10-15")</f>
        <v>0-2</v>
      </c>
      <c r="AR1342" s="14">
        <v>7</v>
      </c>
      <c r="AS1342" s="3" t="str" cm="1">
        <f t="array" ref="AS13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43" spans="1:45" x14ac:dyDescent="0.25">
      <c r="A1343" s="12">
        <v>31</v>
      </c>
      <c r="B1343" s="12" t="str" cm="1">
        <f t="array" ref="B1343">_xlfn.IFS(HR_Analytics[[#This Row],[Age]]&lt;=30,"Below 30",HR_Analytics[[#This Row],[Age]]&lt;=40,"30-40",HR_Analytics[[#This Row],[Age]]&lt;=60,"40-60")</f>
        <v>30-40</v>
      </c>
      <c r="C1343" s="9" t="s">
        <v>17</v>
      </c>
      <c r="D1343" s="9" t="s">
        <v>11</v>
      </c>
      <c r="E1343" s="9" t="s">
        <v>19</v>
      </c>
      <c r="F1343" s="3">
        <v>20</v>
      </c>
      <c r="G1343" s="3" t="str" cm="1">
        <f t="array" ref="G1343">_xlfn.IFS(HR_Analytics[[#This Row],[Distance From Home]]&lt;=5,"1-5",HR_Analytics[[#This Row],[Distance From Home]]&lt;=10,"5-10",HR_Analytics[[#This Row],[Distance From Home]]&lt;=15,"10-15",HR_Analytics[[#This Row],[Distance From Home]]&lt;=20,"15-20",HR_Analytics[[#This Row],[Distance From Home]]&gt;20,"Above 20")</f>
        <v>15-20</v>
      </c>
      <c r="H1343" s="3">
        <v>3</v>
      </c>
      <c r="I1343" s="9" t="str">
        <f>VLOOKUP(H1343,Mapping!$J$2:$K$6,2,0)</f>
        <v>Bachelors</v>
      </c>
      <c r="J1343" s="9" t="s">
        <v>13</v>
      </c>
      <c r="K1343" s="3">
        <v>1881</v>
      </c>
      <c r="L1343" s="3">
        <v>2</v>
      </c>
      <c r="M1343" s="9" t="str">
        <f>VLOOKUP(L1343,Mapping!$A$2:$B$5,2,0)</f>
        <v>Dissatisfied</v>
      </c>
      <c r="N1343" s="9" t="s">
        <v>20</v>
      </c>
      <c r="O1343" s="3">
        <v>3</v>
      </c>
      <c r="P1343" s="9" t="str">
        <f>VLOOKUP(O1343,Mapping!$A$9:$B$12,2,0)</f>
        <v>High</v>
      </c>
      <c r="Q1343" s="3">
        <v>2</v>
      </c>
      <c r="R1343" s="9" t="str">
        <f>VLOOKUP(Q1343,Mapping!$A$16:$B$20,2,0)</f>
        <v>Junior</v>
      </c>
      <c r="S1343" s="9" t="s">
        <v>24</v>
      </c>
      <c r="T1343" s="3">
        <v>3</v>
      </c>
      <c r="U1343" s="9" t="str">
        <f>VLOOKUP(T1343,Mapping!$E$9:$F$12,2,0)</f>
        <v>Neutral</v>
      </c>
      <c r="V1343" s="9" t="s">
        <v>26</v>
      </c>
      <c r="W1343" s="5">
        <v>4197</v>
      </c>
      <c r="X1343" s="3">
        <v>1</v>
      </c>
      <c r="Y1343" s="9" t="s">
        <v>17</v>
      </c>
      <c r="Z1343" s="4">
        <v>11</v>
      </c>
      <c r="AA1343" s="24">
        <f>HR_Analytics[[#This Row],[Salary Hike]]/100</f>
        <v>0.11</v>
      </c>
      <c r="AB1343" s="3">
        <v>3</v>
      </c>
      <c r="AC1343" s="9" t="str">
        <f>VLOOKUP(AB1343,Mapping!$E$2:$F$3,2,0)</f>
        <v>Excellent</v>
      </c>
      <c r="AD1343" s="3">
        <v>1</v>
      </c>
      <c r="AE1343" s="9" t="str">
        <f>VLOOKUP(AD1343,Mapping!$E$16:$F$19,2,0)</f>
        <v>Very Dissatisfied</v>
      </c>
      <c r="AF1343" s="3">
        <v>1</v>
      </c>
      <c r="AG1343" s="3">
        <v>10</v>
      </c>
      <c r="AH1343" s="3" t="str" cm="1">
        <f t="array" ref="AH1343">_xlfn.IFS(HR_Analytics[[#This Row],[Total Working Years]]&lt;=2,"0-2",HR_Analytics[[#This Row],[Total Working Years]]&lt;=5,"2-5",HR_Analytics[[#This Row],[Total Working Years]]&lt;=10,"5-10",HR_Analytics[[#This Row],[Total Working Years]]&lt;=20,"10-20",HR_Analytics[[#This Row],[Total Working Years]]&lt;=40,"20-40")</f>
        <v>5-10</v>
      </c>
      <c r="AI1343" s="3">
        <v>2</v>
      </c>
      <c r="AJ1343" s="3">
        <v>3</v>
      </c>
      <c r="AK1343" s="9" t="str">
        <f>VLOOKUP(AJ1343,Mapping!$J$10:$K$13,2,0)</f>
        <v>Better</v>
      </c>
      <c r="AL1343" s="3">
        <v>10</v>
      </c>
      <c r="AM1343" s="3" t="str" cm="1">
        <f t="array" ref="AM1343">_xlfn.IFS(HR_Analytics[[#This Row],[Years At Company]]&lt;=2,"0-2",HR_Analytics[[#This Row],[Years At Company]]&lt;=5,"2-5",HR_Analytics[[#This Row],[Years At Company]]&lt;=10,"5-10",HR_Analytics[[#This Row],[Years At Company]]&lt;=20,"10-20",HR_Analytics[[#This Row],[Years At Company]]&lt;=40,"20-40")</f>
        <v>5-10</v>
      </c>
      <c r="AN1343" s="3">
        <v>8</v>
      </c>
      <c r="AO1343" s="3" t="str" cm="1">
        <f t="array" ref="AO1343">_xlfn.IFS(HR_Analytics[[#This Row],[Years In Current Role]]&lt;=2,"0-2",HR_Analytics[[#This Row],[Years In Current Role]]&lt;=5,"2-5",HR_Analytics[[#This Row],[Years In Current Role]]&lt;=10,"5-10",HR_Analytics[[#This Row],[Years In Current Role]]&lt;=15,"10-15",HR_Analytics[[#This Row],[Years In Current Role]]&gt;15,"Above 15")</f>
        <v>5-10</v>
      </c>
      <c r="AP1343" s="3">
        <v>0</v>
      </c>
      <c r="AQ1343" s="14" t="str" cm="1">
        <f t="array" ref="AQ1343">_xlfn.IFS(HR_Analytics[[#This Row],[Years Since Last Promotion]]&lt;=2,"0-2",HR_Analytics[[#This Row],[Years Since Last Promotion]]&lt;=5,"2-5",HR_Analytics[[#This Row],[Years Since Last Promotion]]&lt;=10,"5-10",HR_Analytics[[#This Row],[Years Since Last Promotion]]&lt;=15,"10-15")</f>
        <v>0-2</v>
      </c>
      <c r="AR1343" s="14">
        <v>2</v>
      </c>
      <c r="AS1343" s="3" t="str" cm="1">
        <f t="array" ref="AS13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44" spans="1:45" x14ac:dyDescent="0.25">
      <c r="A1344" s="12">
        <v>34</v>
      </c>
      <c r="B1344" s="12" t="str" cm="1">
        <f t="array" ref="B1344">_xlfn.IFS(HR_Analytics[[#This Row],[Age]]&lt;=30,"Below 30",HR_Analytics[[#This Row],[Age]]&lt;=40,"30-40",HR_Analytics[[#This Row],[Age]]&lt;=60,"40-60")</f>
        <v>30-40</v>
      </c>
      <c r="C1344" s="9" t="s">
        <v>17</v>
      </c>
      <c r="D1344" s="9" t="s">
        <v>11</v>
      </c>
      <c r="E1344" s="9" t="s">
        <v>12</v>
      </c>
      <c r="F1344" s="3">
        <v>4</v>
      </c>
      <c r="G1344" s="3" t="str" cm="1">
        <f t="array" ref="G1344">_xlfn.IFS(HR_Analytics[[#This Row],[Distance From Home]]&lt;=5,"1-5",HR_Analytics[[#This Row],[Distance From Home]]&lt;=10,"5-10",HR_Analytics[[#This Row],[Distance From Home]]&lt;=15,"10-15",HR_Analytics[[#This Row],[Distance From Home]]&lt;=20,"15-20",HR_Analytics[[#This Row],[Distance From Home]]&gt;20,"Above 20")</f>
        <v>1-5</v>
      </c>
      <c r="H1344" s="3">
        <v>3</v>
      </c>
      <c r="I1344" s="9" t="str">
        <f>VLOOKUP(H1344,Mapping!$J$2:$K$6,2,0)</f>
        <v>Bachelors</v>
      </c>
      <c r="J1344" s="9" t="s">
        <v>13</v>
      </c>
      <c r="K1344" s="3">
        <v>1882</v>
      </c>
      <c r="L1344" s="3">
        <v>3</v>
      </c>
      <c r="M1344" s="9" t="str">
        <f>VLOOKUP(L1344,Mapping!$A$2:$B$5,2,0)</f>
        <v>Neutral</v>
      </c>
      <c r="N1344" s="9" t="s">
        <v>20</v>
      </c>
      <c r="O1344" s="3">
        <v>3</v>
      </c>
      <c r="P1344" s="9" t="str">
        <f>VLOOKUP(O1344,Mapping!$A$9:$B$12,2,0)</f>
        <v>High</v>
      </c>
      <c r="Q1344" s="3">
        <v>3</v>
      </c>
      <c r="R1344" s="9" t="str">
        <f>VLOOKUP(Q1344,Mapping!$A$16:$B$20,2,0)</f>
        <v>Mid Level</v>
      </c>
      <c r="S1344" s="9" t="s">
        <v>15</v>
      </c>
      <c r="T1344" s="3">
        <v>4</v>
      </c>
      <c r="U1344" s="9" t="str">
        <f>VLOOKUP(T1344,Mapping!$E$9:$F$12,2,0)</f>
        <v>Satisfied</v>
      </c>
      <c r="V1344" s="9" t="s">
        <v>22</v>
      </c>
      <c r="W1344" s="5">
        <v>9713</v>
      </c>
      <c r="X1344" s="3">
        <v>2</v>
      </c>
      <c r="Y1344" s="9" t="s">
        <v>10</v>
      </c>
      <c r="Z1344" s="4">
        <v>13</v>
      </c>
      <c r="AA1344" s="24">
        <f>HR_Analytics[[#This Row],[Salary Hike]]/100</f>
        <v>0.13</v>
      </c>
      <c r="AB1344" s="3">
        <v>3</v>
      </c>
      <c r="AC1344" s="9" t="str">
        <f>VLOOKUP(AB1344,Mapping!$E$2:$F$3,2,0)</f>
        <v>Excellent</v>
      </c>
      <c r="AD1344" s="3">
        <v>4</v>
      </c>
      <c r="AE1344" s="9" t="str">
        <f>VLOOKUP(AD1344,Mapping!$E$16:$F$19,2,0)</f>
        <v>Satisfied</v>
      </c>
      <c r="AF1344" s="3">
        <v>3</v>
      </c>
      <c r="AG1344" s="3">
        <v>9</v>
      </c>
      <c r="AH1344" s="3" t="str" cm="1">
        <f t="array" ref="AH1344">_xlfn.IFS(HR_Analytics[[#This Row],[Total Working Years]]&lt;=2,"0-2",HR_Analytics[[#This Row],[Total Working Years]]&lt;=5,"2-5",HR_Analytics[[#This Row],[Total Working Years]]&lt;=10,"5-10",HR_Analytics[[#This Row],[Total Working Years]]&lt;=20,"10-20",HR_Analytics[[#This Row],[Total Working Years]]&lt;=40,"20-40")</f>
        <v>5-10</v>
      </c>
      <c r="AI1344" s="3">
        <v>3</v>
      </c>
      <c r="AJ1344" s="3">
        <v>3</v>
      </c>
      <c r="AK1344" s="9" t="str">
        <f>VLOOKUP(AJ1344,Mapping!$J$10:$K$13,2,0)</f>
        <v>Better</v>
      </c>
      <c r="AL1344" s="3">
        <v>5</v>
      </c>
      <c r="AM1344" s="3" t="str" cm="1">
        <f t="array" ref="AM1344">_xlfn.IFS(HR_Analytics[[#This Row],[Years At Company]]&lt;=2,"0-2",HR_Analytics[[#This Row],[Years At Company]]&lt;=5,"2-5",HR_Analytics[[#This Row],[Years At Company]]&lt;=10,"5-10",HR_Analytics[[#This Row],[Years At Company]]&lt;=20,"10-20",HR_Analytics[[#This Row],[Years At Company]]&lt;=40,"20-40")</f>
        <v>2-5</v>
      </c>
      <c r="AN1344" s="3">
        <v>3</v>
      </c>
      <c r="AO1344" s="3" t="str" cm="1">
        <f t="array" ref="AO1344">_xlfn.IFS(HR_Analytics[[#This Row],[Years In Current Role]]&lt;=2,"0-2",HR_Analytics[[#This Row],[Years In Current Role]]&lt;=5,"2-5",HR_Analytics[[#This Row],[Years In Current Role]]&lt;=10,"5-10",HR_Analytics[[#This Row],[Years In Current Role]]&lt;=15,"10-15",HR_Analytics[[#This Row],[Years In Current Role]]&gt;15,"Above 15")</f>
        <v>2-5</v>
      </c>
      <c r="AP1344" s="3">
        <v>1</v>
      </c>
      <c r="AQ1344" s="14" t="str" cm="1">
        <f t="array" ref="AQ1344">_xlfn.IFS(HR_Analytics[[#This Row],[Years Since Last Promotion]]&lt;=2,"0-2",HR_Analytics[[#This Row],[Years Since Last Promotion]]&lt;=5,"2-5",HR_Analytics[[#This Row],[Years Since Last Promotion]]&lt;=10,"5-10",HR_Analytics[[#This Row],[Years Since Last Promotion]]&lt;=15,"10-15")</f>
        <v>0-2</v>
      </c>
      <c r="AR1344" s="14">
        <v>0</v>
      </c>
      <c r="AS1344" s="3" t="str" cm="1">
        <f t="array" ref="AS13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45" spans="1:45" x14ac:dyDescent="0.25">
      <c r="A1345" s="12">
        <v>29</v>
      </c>
      <c r="B1345" s="12" t="str" cm="1">
        <f t="array" ref="B1345">_xlfn.IFS(HR_Analytics[[#This Row],[Age]]&lt;=30,"Below 30",HR_Analytics[[#This Row],[Age]]&lt;=40,"30-40",HR_Analytics[[#This Row],[Age]]&lt;=60,"40-60")</f>
        <v>Below 30</v>
      </c>
      <c r="C1345" s="9" t="s">
        <v>17</v>
      </c>
      <c r="D1345" s="9" t="s">
        <v>11</v>
      </c>
      <c r="E1345" s="9" t="s">
        <v>19</v>
      </c>
      <c r="F1345" s="3">
        <v>7</v>
      </c>
      <c r="G1345" s="3" t="str" cm="1">
        <f t="array" ref="G1345">_xlfn.IFS(HR_Analytics[[#This Row],[Distance From Home]]&lt;=5,"1-5",HR_Analytics[[#This Row],[Distance From Home]]&lt;=10,"5-10",HR_Analytics[[#This Row],[Distance From Home]]&lt;=15,"10-15",HR_Analytics[[#This Row],[Distance From Home]]&lt;=20,"15-20",HR_Analytics[[#This Row],[Distance From Home]]&gt;20,"Above 20")</f>
        <v>5-10</v>
      </c>
      <c r="H1345" s="3">
        <v>3</v>
      </c>
      <c r="I1345" s="9" t="str">
        <f>VLOOKUP(H1345,Mapping!$J$2:$K$6,2,0)</f>
        <v>Bachelors</v>
      </c>
      <c r="J1345" s="9" t="s">
        <v>13</v>
      </c>
      <c r="K1345" s="3">
        <v>1883</v>
      </c>
      <c r="L1345" s="3">
        <v>4</v>
      </c>
      <c r="M1345" s="9" t="str">
        <f>VLOOKUP(L1345,Mapping!$A$2:$B$5,2,0)</f>
        <v>Satisfied</v>
      </c>
      <c r="N1345" s="9" t="s">
        <v>20</v>
      </c>
      <c r="O1345" s="3">
        <v>3</v>
      </c>
      <c r="P1345" s="9" t="str">
        <f>VLOOKUP(O1345,Mapping!$A$9:$B$12,2,0)</f>
        <v>High</v>
      </c>
      <c r="Q1345" s="3">
        <v>1</v>
      </c>
      <c r="R1345" s="9" t="str">
        <f>VLOOKUP(Q1345,Mapping!$A$16:$B$20,2,0)</f>
        <v>Entry Level</v>
      </c>
      <c r="S1345" s="9" t="s">
        <v>24</v>
      </c>
      <c r="T1345" s="3">
        <v>1</v>
      </c>
      <c r="U1345" s="9" t="str">
        <f>VLOOKUP(T1345,Mapping!$E$9:$F$12,2,0)</f>
        <v>Very Dissatisfied</v>
      </c>
      <c r="V1345" s="9" t="s">
        <v>16</v>
      </c>
      <c r="W1345" s="5">
        <v>2062</v>
      </c>
      <c r="X1345" s="3">
        <v>3</v>
      </c>
      <c r="Y1345" s="9" t="s">
        <v>17</v>
      </c>
      <c r="Z1345" s="4">
        <v>14</v>
      </c>
      <c r="AA1345" s="24">
        <f>HR_Analytics[[#This Row],[Salary Hike]]/100</f>
        <v>0.14000000000000001</v>
      </c>
      <c r="AB1345" s="3">
        <v>3</v>
      </c>
      <c r="AC1345" s="9" t="str">
        <f>VLOOKUP(AB1345,Mapping!$E$2:$F$3,2,0)</f>
        <v>Excellent</v>
      </c>
      <c r="AD1345" s="3">
        <v>2</v>
      </c>
      <c r="AE1345" s="9" t="str">
        <f>VLOOKUP(AD1345,Mapping!$E$16:$F$19,2,0)</f>
        <v>Dissatisfied</v>
      </c>
      <c r="AF1345" s="3">
        <v>0</v>
      </c>
      <c r="AG1345" s="3">
        <v>11</v>
      </c>
      <c r="AH1345" s="3" t="str" cm="1">
        <f t="array" ref="AH1345">_xlfn.IFS(HR_Analytics[[#This Row],[Total Working Years]]&lt;=2,"0-2",HR_Analytics[[#This Row],[Total Working Years]]&lt;=5,"2-5",HR_Analytics[[#This Row],[Total Working Years]]&lt;=10,"5-10",HR_Analytics[[#This Row],[Total Working Years]]&lt;=20,"10-20",HR_Analytics[[#This Row],[Total Working Years]]&lt;=40,"20-40")</f>
        <v>10-20</v>
      </c>
      <c r="AI1345" s="3">
        <v>2</v>
      </c>
      <c r="AJ1345" s="3">
        <v>3</v>
      </c>
      <c r="AK1345" s="9" t="str">
        <f>VLOOKUP(AJ1345,Mapping!$J$10:$K$13,2,0)</f>
        <v>Better</v>
      </c>
      <c r="AL1345" s="3">
        <v>3</v>
      </c>
      <c r="AM1345" s="3" t="str" cm="1">
        <f t="array" ref="AM1345">_xlfn.IFS(HR_Analytics[[#This Row],[Years At Company]]&lt;=2,"0-2",HR_Analytics[[#This Row],[Years At Company]]&lt;=5,"2-5",HR_Analytics[[#This Row],[Years At Company]]&lt;=10,"5-10",HR_Analytics[[#This Row],[Years At Company]]&lt;=20,"10-20",HR_Analytics[[#This Row],[Years At Company]]&lt;=40,"20-40")</f>
        <v>2-5</v>
      </c>
      <c r="AN1345" s="3">
        <v>2</v>
      </c>
      <c r="AO1345" s="3" t="str" cm="1">
        <f t="array" ref="AO1345">_xlfn.IFS(HR_Analytics[[#This Row],[Years In Current Role]]&lt;=2,"0-2",HR_Analytics[[#This Row],[Years In Current Role]]&lt;=5,"2-5",HR_Analytics[[#This Row],[Years In Current Role]]&lt;=10,"5-10",HR_Analytics[[#This Row],[Years In Current Role]]&lt;=15,"10-15",HR_Analytics[[#This Row],[Years In Current Role]]&gt;15,"Above 15")</f>
        <v>0-2</v>
      </c>
      <c r="AP1345" s="3">
        <v>1</v>
      </c>
      <c r="AQ1345" s="14" t="str" cm="1">
        <f t="array" ref="AQ1345">_xlfn.IFS(HR_Analytics[[#This Row],[Years Since Last Promotion]]&lt;=2,"0-2",HR_Analytics[[#This Row],[Years Since Last Promotion]]&lt;=5,"2-5",HR_Analytics[[#This Row],[Years Since Last Promotion]]&lt;=10,"5-10",HR_Analytics[[#This Row],[Years Since Last Promotion]]&lt;=15,"10-15")</f>
        <v>0-2</v>
      </c>
      <c r="AR1345" s="14">
        <v>2</v>
      </c>
      <c r="AS1345" s="3" t="str" cm="1">
        <f t="array" ref="AS13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46" spans="1:45" x14ac:dyDescent="0.25">
      <c r="A1346" s="12">
        <v>37</v>
      </c>
      <c r="B1346" s="12" t="str" cm="1">
        <f t="array" ref="B1346">_xlfn.IFS(HR_Analytics[[#This Row],[Age]]&lt;=30,"Below 30",HR_Analytics[[#This Row],[Age]]&lt;=40,"30-40",HR_Analytics[[#This Row],[Age]]&lt;=60,"40-60")</f>
        <v>30-40</v>
      </c>
      <c r="C1346" s="9" t="s">
        <v>17</v>
      </c>
      <c r="D1346" s="9" t="s">
        <v>11</v>
      </c>
      <c r="E1346" s="9" t="s">
        <v>19</v>
      </c>
      <c r="F1346" s="3">
        <v>7</v>
      </c>
      <c r="G1346" s="3" t="str" cm="1">
        <f t="array" ref="G1346">_xlfn.IFS(HR_Analytics[[#This Row],[Distance From Home]]&lt;=5,"1-5",HR_Analytics[[#This Row],[Distance From Home]]&lt;=10,"5-10",HR_Analytics[[#This Row],[Distance From Home]]&lt;=15,"10-15",HR_Analytics[[#This Row],[Distance From Home]]&lt;=20,"15-20",HR_Analytics[[#This Row],[Distance From Home]]&gt;20,"Above 20")</f>
        <v>5-10</v>
      </c>
      <c r="H1346" s="3">
        <v>4</v>
      </c>
      <c r="I1346" s="9" t="str">
        <f>VLOOKUP(H1346,Mapping!$J$2:$K$6,2,0)</f>
        <v>Masters</v>
      </c>
      <c r="J1346" s="9" t="s">
        <v>25</v>
      </c>
      <c r="K1346" s="3">
        <v>1885</v>
      </c>
      <c r="L1346" s="3">
        <v>4</v>
      </c>
      <c r="M1346" s="9" t="str">
        <f>VLOOKUP(L1346,Mapping!$A$2:$B$5,2,0)</f>
        <v>Satisfied</v>
      </c>
      <c r="N1346" s="9" t="s">
        <v>20</v>
      </c>
      <c r="O1346" s="3">
        <v>3</v>
      </c>
      <c r="P1346" s="9" t="str">
        <f>VLOOKUP(O1346,Mapping!$A$9:$B$12,2,0)</f>
        <v>High</v>
      </c>
      <c r="Q1346" s="3">
        <v>2</v>
      </c>
      <c r="R1346" s="9" t="str">
        <f>VLOOKUP(Q1346,Mapping!$A$16:$B$20,2,0)</f>
        <v>Junior</v>
      </c>
      <c r="S1346" s="9" t="s">
        <v>21</v>
      </c>
      <c r="T1346" s="3">
        <v>1</v>
      </c>
      <c r="U1346" s="9" t="str">
        <f>VLOOKUP(T1346,Mapping!$E$9:$F$12,2,0)</f>
        <v>Very Dissatisfied</v>
      </c>
      <c r="V1346" s="9" t="s">
        <v>22</v>
      </c>
      <c r="W1346" s="5">
        <v>4284</v>
      </c>
      <c r="X1346" s="3">
        <v>5</v>
      </c>
      <c r="Y1346" s="9" t="s">
        <v>10</v>
      </c>
      <c r="Z1346" s="4">
        <v>22</v>
      </c>
      <c r="AA1346" s="24">
        <f>HR_Analytics[[#This Row],[Salary Hike]]/100</f>
        <v>0.22</v>
      </c>
      <c r="AB1346" s="3">
        <v>4</v>
      </c>
      <c r="AC1346" s="9" t="str">
        <f>VLOOKUP(AB1346,Mapping!$E$2:$F$3,2,0)</f>
        <v>Outstanding</v>
      </c>
      <c r="AD1346" s="3">
        <v>3</v>
      </c>
      <c r="AE1346" s="9" t="str">
        <f>VLOOKUP(AD1346,Mapping!$E$16:$F$19,2,0)</f>
        <v>Neutral</v>
      </c>
      <c r="AF1346" s="3">
        <v>1</v>
      </c>
      <c r="AG1346" s="3">
        <v>16</v>
      </c>
      <c r="AH1346" s="3" t="str" cm="1">
        <f t="array" ref="AH1346">_xlfn.IFS(HR_Analytics[[#This Row],[Total Working Years]]&lt;=2,"0-2",HR_Analytics[[#This Row],[Total Working Years]]&lt;=5,"2-5",HR_Analytics[[#This Row],[Total Working Years]]&lt;=10,"5-10",HR_Analytics[[#This Row],[Total Working Years]]&lt;=20,"10-20",HR_Analytics[[#This Row],[Total Working Years]]&lt;=40,"20-40")</f>
        <v>10-20</v>
      </c>
      <c r="AI1346" s="3">
        <v>2</v>
      </c>
      <c r="AJ1346" s="3">
        <v>3</v>
      </c>
      <c r="AK1346" s="9" t="str">
        <f>VLOOKUP(AJ1346,Mapping!$J$10:$K$13,2,0)</f>
        <v>Better</v>
      </c>
      <c r="AL1346" s="3">
        <v>5</v>
      </c>
      <c r="AM1346" s="3" t="str" cm="1">
        <f t="array" ref="AM1346">_xlfn.IFS(HR_Analytics[[#This Row],[Years At Company]]&lt;=2,"0-2",HR_Analytics[[#This Row],[Years At Company]]&lt;=5,"2-5",HR_Analytics[[#This Row],[Years At Company]]&lt;=10,"5-10",HR_Analytics[[#This Row],[Years At Company]]&lt;=20,"10-20",HR_Analytics[[#This Row],[Years At Company]]&lt;=40,"20-40")</f>
        <v>2-5</v>
      </c>
      <c r="AN1346" s="3">
        <v>3</v>
      </c>
      <c r="AO1346" s="3" t="str" cm="1">
        <f t="array" ref="AO1346">_xlfn.IFS(HR_Analytics[[#This Row],[Years In Current Role]]&lt;=2,"0-2",HR_Analytics[[#This Row],[Years In Current Role]]&lt;=5,"2-5",HR_Analytics[[#This Row],[Years In Current Role]]&lt;=10,"5-10",HR_Analytics[[#This Row],[Years In Current Role]]&lt;=15,"10-15",HR_Analytics[[#This Row],[Years In Current Role]]&gt;15,"Above 15")</f>
        <v>2-5</v>
      </c>
      <c r="AP1346" s="3">
        <v>0</v>
      </c>
      <c r="AQ1346" s="14" t="str" cm="1">
        <f t="array" ref="AQ1346">_xlfn.IFS(HR_Analytics[[#This Row],[Years Since Last Promotion]]&lt;=2,"0-2",HR_Analytics[[#This Row],[Years Since Last Promotion]]&lt;=5,"2-5",HR_Analytics[[#This Row],[Years Since Last Promotion]]&lt;=10,"5-10",HR_Analytics[[#This Row],[Years Since Last Promotion]]&lt;=15,"10-15")</f>
        <v>0-2</v>
      </c>
      <c r="AR1346" s="14">
        <v>4</v>
      </c>
      <c r="AS1346" s="3" t="str" cm="1">
        <f t="array" ref="AS13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47" spans="1:45" x14ac:dyDescent="0.25">
      <c r="A1347" s="12">
        <v>35</v>
      </c>
      <c r="B1347" s="12" t="str" cm="1">
        <f t="array" ref="B1347">_xlfn.IFS(HR_Analytics[[#This Row],[Age]]&lt;=30,"Below 30",HR_Analytics[[#This Row],[Age]]&lt;=40,"30-40",HR_Analytics[[#This Row],[Age]]&lt;=60,"40-60")</f>
        <v>30-40</v>
      </c>
      <c r="C1347" s="9" t="s">
        <v>17</v>
      </c>
      <c r="D1347" s="9" t="s">
        <v>11</v>
      </c>
      <c r="E1347" s="9" t="s">
        <v>19</v>
      </c>
      <c r="F1347" s="3">
        <v>16</v>
      </c>
      <c r="G1347" s="3" t="str" cm="1">
        <f t="array" ref="G1347">_xlfn.IFS(HR_Analytics[[#This Row],[Distance From Home]]&lt;=5,"1-5",HR_Analytics[[#This Row],[Distance From Home]]&lt;=10,"5-10",HR_Analytics[[#This Row],[Distance From Home]]&lt;=15,"10-15",HR_Analytics[[#This Row],[Distance From Home]]&lt;=20,"15-20",HR_Analytics[[#This Row],[Distance From Home]]&gt;20,"Above 20")</f>
        <v>15-20</v>
      </c>
      <c r="H1347" s="3">
        <v>2</v>
      </c>
      <c r="I1347" s="9" t="str">
        <f>VLOOKUP(H1347,Mapping!$J$2:$K$6,2,0)</f>
        <v>College</v>
      </c>
      <c r="J1347" s="9" t="s">
        <v>23</v>
      </c>
      <c r="K1347" s="3">
        <v>1886</v>
      </c>
      <c r="L1347" s="3">
        <v>4</v>
      </c>
      <c r="M1347" s="9" t="str">
        <f>VLOOKUP(L1347,Mapping!$A$2:$B$5,2,0)</f>
        <v>Satisfied</v>
      </c>
      <c r="N1347" s="9" t="s">
        <v>14</v>
      </c>
      <c r="O1347" s="3">
        <v>2</v>
      </c>
      <c r="P1347" s="9" t="str">
        <f>VLOOKUP(O1347,Mapping!$A$9:$B$12,2,0)</f>
        <v>Medium</v>
      </c>
      <c r="Q1347" s="3">
        <v>2</v>
      </c>
      <c r="R1347" s="9" t="str">
        <f>VLOOKUP(Q1347,Mapping!$A$16:$B$20,2,0)</f>
        <v>Junior</v>
      </c>
      <c r="S1347" s="9" t="s">
        <v>27</v>
      </c>
      <c r="T1347" s="3">
        <v>2</v>
      </c>
      <c r="U1347" s="9" t="str">
        <f>VLOOKUP(T1347,Mapping!$E$9:$F$12,2,0)</f>
        <v>Dissatisfied</v>
      </c>
      <c r="V1347" s="9" t="s">
        <v>22</v>
      </c>
      <c r="W1347" s="5">
        <v>4788</v>
      </c>
      <c r="X1347" s="3">
        <v>0</v>
      </c>
      <c r="Y1347" s="9" t="s">
        <v>10</v>
      </c>
      <c r="Z1347" s="4">
        <v>11</v>
      </c>
      <c r="AA1347" s="24">
        <f>HR_Analytics[[#This Row],[Salary Hike]]/100</f>
        <v>0.11</v>
      </c>
      <c r="AB1347" s="3">
        <v>3</v>
      </c>
      <c r="AC1347" s="9" t="str">
        <f>VLOOKUP(AB1347,Mapping!$E$2:$F$3,2,0)</f>
        <v>Excellent</v>
      </c>
      <c r="AD1347" s="3">
        <v>4</v>
      </c>
      <c r="AE1347" s="9" t="str">
        <f>VLOOKUP(AD1347,Mapping!$E$16:$F$19,2,0)</f>
        <v>Satisfied</v>
      </c>
      <c r="AF1347" s="3">
        <v>0</v>
      </c>
      <c r="AG1347" s="3">
        <v>4</v>
      </c>
      <c r="AH1347" s="3" t="str" cm="1">
        <f t="array" ref="AH1347">_xlfn.IFS(HR_Analytics[[#This Row],[Total Working Years]]&lt;=2,"0-2",HR_Analytics[[#This Row],[Total Working Years]]&lt;=5,"2-5",HR_Analytics[[#This Row],[Total Working Years]]&lt;=10,"5-10",HR_Analytics[[#This Row],[Total Working Years]]&lt;=20,"10-20",HR_Analytics[[#This Row],[Total Working Years]]&lt;=40,"20-40")</f>
        <v>2-5</v>
      </c>
      <c r="AI1347" s="3">
        <v>2</v>
      </c>
      <c r="AJ1347" s="3">
        <v>3</v>
      </c>
      <c r="AK1347" s="9" t="str">
        <f>VLOOKUP(AJ1347,Mapping!$J$10:$K$13,2,0)</f>
        <v>Better</v>
      </c>
      <c r="AL1347" s="3">
        <v>3</v>
      </c>
      <c r="AM1347" s="3" t="str" cm="1">
        <f t="array" ref="AM1347">_xlfn.IFS(HR_Analytics[[#This Row],[Years At Company]]&lt;=2,"0-2",HR_Analytics[[#This Row],[Years At Company]]&lt;=5,"2-5",HR_Analytics[[#This Row],[Years At Company]]&lt;=10,"5-10",HR_Analytics[[#This Row],[Years At Company]]&lt;=20,"10-20",HR_Analytics[[#This Row],[Years At Company]]&lt;=40,"20-40")</f>
        <v>2-5</v>
      </c>
      <c r="AN1347" s="3">
        <v>2</v>
      </c>
      <c r="AO1347" s="3" t="str" cm="1">
        <f t="array" ref="AO1347">_xlfn.IFS(HR_Analytics[[#This Row],[Years In Current Role]]&lt;=2,"0-2",HR_Analytics[[#This Row],[Years In Current Role]]&lt;=5,"2-5",HR_Analytics[[#This Row],[Years In Current Role]]&lt;=10,"5-10",HR_Analytics[[#This Row],[Years In Current Role]]&lt;=15,"10-15",HR_Analytics[[#This Row],[Years In Current Role]]&gt;15,"Above 15")</f>
        <v>0-2</v>
      </c>
      <c r="AP1347" s="3">
        <v>0</v>
      </c>
      <c r="AQ1347" s="14" t="str" cm="1">
        <f t="array" ref="AQ1347">_xlfn.IFS(HR_Analytics[[#This Row],[Years Since Last Promotion]]&lt;=2,"0-2",HR_Analytics[[#This Row],[Years Since Last Promotion]]&lt;=5,"2-5",HR_Analytics[[#This Row],[Years Since Last Promotion]]&lt;=10,"5-10",HR_Analytics[[#This Row],[Years Since Last Promotion]]&lt;=15,"10-15")</f>
        <v>0-2</v>
      </c>
      <c r="AR1347" s="14">
        <v>2</v>
      </c>
      <c r="AS1347" s="3" t="str" cm="1">
        <f t="array" ref="AS13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48" spans="1:45" x14ac:dyDescent="0.25">
      <c r="A1348" s="12">
        <v>45</v>
      </c>
      <c r="B1348" s="12" t="str" cm="1">
        <f t="array" ref="B1348">_xlfn.IFS(HR_Analytics[[#This Row],[Age]]&lt;=30,"Below 30",HR_Analytics[[#This Row],[Age]]&lt;=40,"30-40",HR_Analytics[[#This Row],[Age]]&lt;=60,"40-60")</f>
        <v>40-60</v>
      </c>
      <c r="C1348" s="9" t="s">
        <v>17</v>
      </c>
      <c r="D1348" s="9" t="s">
        <v>11</v>
      </c>
      <c r="E1348" s="9" t="s">
        <v>19</v>
      </c>
      <c r="F1348" s="3">
        <v>25</v>
      </c>
      <c r="G1348" s="3" t="str" cm="1">
        <f t="array" ref="G1348">_xlfn.IFS(HR_Analytics[[#This Row],[Distance From Home]]&lt;=5,"1-5",HR_Analytics[[#This Row],[Distance From Home]]&lt;=10,"5-10",HR_Analytics[[#This Row],[Distance From Home]]&lt;=15,"10-15",HR_Analytics[[#This Row],[Distance From Home]]&lt;=20,"15-20",HR_Analytics[[#This Row],[Distance From Home]]&gt;20,"Above 20")</f>
        <v>Above 20</v>
      </c>
      <c r="H1348" s="3">
        <v>2</v>
      </c>
      <c r="I1348" s="9" t="str">
        <f>VLOOKUP(H1348,Mapping!$J$2:$K$6,2,0)</f>
        <v>College</v>
      </c>
      <c r="J1348" s="9" t="s">
        <v>13</v>
      </c>
      <c r="K1348" s="3">
        <v>1888</v>
      </c>
      <c r="L1348" s="3">
        <v>2</v>
      </c>
      <c r="M1348" s="9" t="str">
        <f>VLOOKUP(L1348,Mapping!$A$2:$B$5,2,0)</f>
        <v>Dissatisfied</v>
      </c>
      <c r="N1348" s="9" t="s">
        <v>14</v>
      </c>
      <c r="O1348" s="3">
        <v>2</v>
      </c>
      <c r="P1348" s="9" t="str">
        <f>VLOOKUP(O1348,Mapping!$A$9:$B$12,2,0)</f>
        <v>Medium</v>
      </c>
      <c r="Q1348" s="3">
        <v>2</v>
      </c>
      <c r="R1348" s="9" t="str">
        <f>VLOOKUP(Q1348,Mapping!$A$16:$B$20,2,0)</f>
        <v>Junior</v>
      </c>
      <c r="S1348" s="9" t="s">
        <v>27</v>
      </c>
      <c r="T1348" s="3">
        <v>4</v>
      </c>
      <c r="U1348" s="9" t="str">
        <f>VLOOKUP(T1348,Mapping!$E$9:$F$12,2,0)</f>
        <v>Satisfied</v>
      </c>
      <c r="V1348" s="9" t="s">
        <v>22</v>
      </c>
      <c r="W1348" s="5">
        <v>5906</v>
      </c>
      <c r="X1348" s="3">
        <v>0</v>
      </c>
      <c r="Y1348" s="9" t="s">
        <v>17</v>
      </c>
      <c r="Z1348" s="4">
        <v>13</v>
      </c>
      <c r="AA1348" s="24">
        <f>HR_Analytics[[#This Row],[Salary Hike]]/100</f>
        <v>0.13</v>
      </c>
      <c r="AB1348" s="3">
        <v>3</v>
      </c>
      <c r="AC1348" s="9" t="str">
        <f>VLOOKUP(AB1348,Mapping!$E$2:$F$3,2,0)</f>
        <v>Excellent</v>
      </c>
      <c r="AD1348" s="3">
        <v>4</v>
      </c>
      <c r="AE1348" s="9" t="str">
        <f>VLOOKUP(AD1348,Mapping!$E$16:$F$19,2,0)</f>
        <v>Satisfied</v>
      </c>
      <c r="AF1348" s="3">
        <v>2</v>
      </c>
      <c r="AG1348" s="3">
        <v>10</v>
      </c>
      <c r="AH1348" s="3" t="str" cm="1">
        <f t="array" ref="AH1348">_xlfn.IFS(HR_Analytics[[#This Row],[Total Working Years]]&lt;=2,"0-2",HR_Analytics[[#This Row],[Total Working Years]]&lt;=5,"2-5",HR_Analytics[[#This Row],[Total Working Years]]&lt;=10,"5-10",HR_Analytics[[#This Row],[Total Working Years]]&lt;=20,"10-20",HR_Analytics[[#This Row],[Total Working Years]]&lt;=40,"20-40")</f>
        <v>5-10</v>
      </c>
      <c r="AI1348" s="3">
        <v>2</v>
      </c>
      <c r="AJ1348" s="3">
        <v>2</v>
      </c>
      <c r="AK1348" s="9" t="str">
        <f>VLOOKUP(AJ1348,Mapping!$J$10:$K$13,2,0)</f>
        <v>Good</v>
      </c>
      <c r="AL1348" s="3">
        <v>9</v>
      </c>
      <c r="AM1348" s="3" t="str" cm="1">
        <f t="array" ref="AM1348">_xlfn.IFS(HR_Analytics[[#This Row],[Years At Company]]&lt;=2,"0-2",HR_Analytics[[#This Row],[Years At Company]]&lt;=5,"2-5",HR_Analytics[[#This Row],[Years At Company]]&lt;=10,"5-10",HR_Analytics[[#This Row],[Years At Company]]&lt;=20,"10-20",HR_Analytics[[#This Row],[Years At Company]]&lt;=40,"20-40")</f>
        <v>5-10</v>
      </c>
      <c r="AN1348" s="3">
        <v>8</v>
      </c>
      <c r="AO1348" s="3" t="str" cm="1">
        <f t="array" ref="AO1348">_xlfn.IFS(HR_Analytics[[#This Row],[Years In Current Role]]&lt;=2,"0-2",HR_Analytics[[#This Row],[Years In Current Role]]&lt;=5,"2-5",HR_Analytics[[#This Row],[Years In Current Role]]&lt;=10,"5-10",HR_Analytics[[#This Row],[Years In Current Role]]&lt;=15,"10-15",HR_Analytics[[#This Row],[Years In Current Role]]&gt;15,"Above 15")</f>
        <v>5-10</v>
      </c>
      <c r="AP1348" s="3">
        <v>3</v>
      </c>
      <c r="AQ1348" s="14" t="str" cm="1">
        <f t="array" ref="AQ1348">_xlfn.IFS(HR_Analytics[[#This Row],[Years Since Last Promotion]]&lt;=2,"0-2",HR_Analytics[[#This Row],[Years Since Last Promotion]]&lt;=5,"2-5",HR_Analytics[[#This Row],[Years Since Last Promotion]]&lt;=10,"5-10",HR_Analytics[[#This Row],[Years Since Last Promotion]]&lt;=15,"10-15")</f>
        <v>2-5</v>
      </c>
      <c r="AR1348" s="14">
        <v>8</v>
      </c>
      <c r="AS1348" s="3" t="str" cm="1">
        <f t="array" ref="AS13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49" spans="1:45" x14ac:dyDescent="0.25">
      <c r="A1349" s="12">
        <v>36</v>
      </c>
      <c r="B1349" s="12" t="str" cm="1">
        <f t="array" ref="B1349">_xlfn.IFS(HR_Analytics[[#This Row],[Age]]&lt;=30,"Below 30",HR_Analytics[[#This Row],[Age]]&lt;=40,"30-40",HR_Analytics[[#This Row],[Age]]&lt;=60,"40-60")</f>
        <v>30-40</v>
      </c>
      <c r="C1349" s="9" t="s">
        <v>17</v>
      </c>
      <c r="D1349" s="9" t="s">
        <v>18</v>
      </c>
      <c r="E1349" s="9" t="s">
        <v>35</v>
      </c>
      <c r="F1349" s="3">
        <v>2</v>
      </c>
      <c r="G1349" s="3" t="str" cm="1">
        <f t="array" ref="G1349">_xlfn.IFS(HR_Analytics[[#This Row],[Distance From Home]]&lt;=5,"1-5",HR_Analytics[[#This Row],[Distance From Home]]&lt;=10,"5-10",HR_Analytics[[#This Row],[Distance From Home]]&lt;=15,"10-15",HR_Analytics[[#This Row],[Distance From Home]]&lt;=20,"15-20",HR_Analytics[[#This Row],[Distance From Home]]&gt;20,"Above 20")</f>
        <v>1-5</v>
      </c>
      <c r="H1349" s="3">
        <v>1</v>
      </c>
      <c r="I1349" s="9" t="str">
        <f>VLOOKUP(H1349,Mapping!$J$2:$K$6,2,0)</f>
        <v>Below College</v>
      </c>
      <c r="J1349" s="9" t="s">
        <v>35</v>
      </c>
      <c r="K1349" s="3">
        <v>1890</v>
      </c>
      <c r="L1349" s="3">
        <v>2</v>
      </c>
      <c r="M1349" s="9" t="str">
        <f>VLOOKUP(L1349,Mapping!$A$2:$B$5,2,0)</f>
        <v>Dissatisfied</v>
      </c>
      <c r="N1349" s="9" t="s">
        <v>20</v>
      </c>
      <c r="O1349" s="3">
        <v>2</v>
      </c>
      <c r="P1349" s="9" t="str">
        <f>VLOOKUP(O1349,Mapping!$A$9:$B$12,2,0)</f>
        <v>Medium</v>
      </c>
      <c r="Q1349" s="3">
        <v>2</v>
      </c>
      <c r="R1349" s="9" t="str">
        <f>VLOOKUP(Q1349,Mapping!$A$16:$B$20,2,0)</f>
        <v>Junior</v>
      </c>
      <c r="S1349" s="9" t="s">
        <v>35</v>
      </c>
      <c r="T1349" s="3">
        <v>4</v>
      </c>
      <c r="U1349" s="9" t="str">
        <f>VLOOKUP(T1349,Mapping!$E$9:$F$12,2,0)</f>
        <v>Satisfied</v>
      </c>
      <c r="V1349" s="9" t="s">
        <v>16</v>
      </c>
      <c r="W1349" s="5">
        <v>3886</v>
      </c>
      <c r="X1349" s="3">
        <v>1</v>
      </c>
      <c r="Y1349" s="9" t="s">
        <v>17</v>
      </c>
      <c r="Z1349" s="4">
        <v>21</v>
      </c>
      <c r="AA1349" s="24">
        <f>HR_Analytics[[#This Row],[Salary Hike]]/100</f>
        <v>0.21</v>
      </c>
      <c r="AB1349" s="3">
        <v>4</v>
      </c>
      <c r="AC1349" s="9" t="str">
        <f>VLOOKUP(AB1349,Mapping!$E$2:$F$3,2,0)</f>
        <v>Outstanding</v>
      </c>
      <c r="AD1349" s="3">
        <v>4</v>
      </c>
      <c r="AE1349" s="9" t="str">
        <f>VLOOKUP(AD1349,Mapping!$E$16:$F$19,2,0)</f>
        <v>Satisfied</v>
      </c>
      <c r="AF1349" s="3">
        <v>0</v>
      </c>
      <c r="AG1349" s="3">
        <v>10</v>
      </c>
      <c r="AH1349" s="3" t="str" cm="1">
        <f t="array" ref="AH1349">_xlfn.IFS(HR_Analytics[[#This Row],[Total Working Years]]&lt;=2,"0-2",HR_Analytics[[#This Row],[Total Working Years]]&lt;=5,"2-5",HR_Analytics[[#This Row],[Total Working Years]]&lt;=10,"5-10",HR_Analytics[[#This Row],[Total Working Years]]&lt;=20,"10-20",HR_Analytics[[#This Row],[Total Working Years]]&lt;=40,"20-40")</f>
        <v>5-10</v>
      </c>
      <c r="AI1349" s="3">
        <v>2</v>
      </c>
      <c r="AJ1349" s="3">
        <v>2</v>
      </c>
      <c r="AK1349" s="9" t="str">
        <f>VLOOKUP(AJ1349,Mapping!$J$10:$K$13,2,0)</f>
        <v>Good</v>
      </c>
      <c r="AL1349" s="3">
        <v>10</v>
      </c>
      <c r="AM1349" s="3" t="str" cm="1">
        <f t="array" ref="AM1349">_xlfn.IFS(HR_Analytics[[#This Row],[Years At Company]]&lt;=2,"0-2",HR_Analytics[[#This Row],[Years At Company]]&lt;=5,"2-5",HR_Analytics[[#This Row],[Years At Company]]&lt;=10,"5-10",HR_Analytics[[#This Row],[Years At Company]]&lt;=20,"10-20",HR_Analytics[[#This Row],[Years At Company]]&lt;=40,"20-40")</f>
        <v>5-10</v>
      </c>
      <c r="AN1349" s="3">
        <v>1</v>
      </c>
      <c r="AO1349" s="3" t="str" cm="1">
        <f t="array" ref="AO1349">_xlfn.IFS(HR_Analytics[[#This Row],[Years In Current Role]]&lt;=2,"0-2",HR_Analytics[[#This Row],[Years In Current Role]]&lt;=5,"2-5",HR_Analytics[[#This Row],[Years In Current Role]]&lt;=10,"5-10",HR_Analytics[[#This Row],[Years In Current Role]]&lt;=15,"10-15",HR_Analytics[[#This Row],[Years In Current Role]]&gt;15,"Above 15")</f>
        <v>0-2</v>
      </c>
      <c r="AP1349" s="3">
        <v>0</v>
      </c>
      <c r="AQ1349" s="14" t="str" cm="1">
        <f t="array" ref="AQ1349">_xlfn.IFS(HR_Analytics[[#This Row],[Years Since Last Promotion]]&lt;=2,"0-2",HR_Analytics[[#This Row],[Years Since Last Promotion]]&lt;=5,"2-5",HR_Analytics[[#This Row],[Years Since Last Promotion]]&lt;=10,"5-10",HR_Analytics[[#This Row],[Years Since Last Promotion]]&lt;=15,"10-15")</f>
        <v>0-2</v>
      </c>
      <c r="AR1349" s="14">
        <v>8</v>
      </c>
      <c r="AS1349" s="3" t="str" cm="1">
        <f t="array" ref="AS13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50" spans="1:45" x14ac:dyDescent="0.25">
      <c r="A1350" s="12">
        <v>40</v>
      </c>
      <c r="B1350" s="12" t="str" cm="1">
        <f t="array" ref="B1350">_xlfn.IFS(HR_Analytics[[#This Row],[Age]]&lt;=30,"Below 30",HR_Analytics[[#This Row],[Age]]&lt;=40,"30-40",HR_Analytics[[#This Row],[Age]]&lt;=60,"40-60")</f>
        <v>30-40</v>
      </c>
      <c r="C1350" s="9" t="s">
        <v>17</v>
      </c>
      <c r="D1350" s="9" t="s">
        <v>11</v>
      </c>
      <c r="E1350" s="9" t="s">
        <v>19</v>
      </c>
      <c r="F1350" s="3">
        <v>1</v>
      </c>
      <c r="G1350" s="3" t="str" cm="1">
        <f t="array" ref="G1350">_xlfn.IFS(HR_Analytics[[#This Row],[Distance From Home]]&lt;=5,"1-5",HR_Analytics[[#This Row],[Distance From Home]]&lt;=10,"5-10",HR_Analytics[[#This Row],[Distance From Home]]&lt;=15,"10-15",HR_Analytics[[#This Row],[Distance From Home]]&lt;=20,"15-20",HR_Analytics[[#This Row],[Distance From Home]]&gt;20,"Above 20")</f>
        <v>1-5</v>
      </c>
      <c r="H1350" s="3">
        <v>4</v>
      </c>
      <c r="I1350" s="9" t="str">
        <f>VLOOKUP(H1350,Mapping!$J$2:$K$6,2,0)</f>
        <v>Masters</v>
      </c>
      <c r="J1350" s="9" t="s">
        <v>13</v>
      </c>
      <c r="K1350" s="3">
        <v>1892</v>
      </c>
      <c r="L1350" s="3">
        <v>1</v>
      </c>
      <c r="M1350" s="9" t="str">
        <f>VLOOKUP(L1350,Mapping!$A$2:$B$5,2,0)</f>
        <v>Very Dissatisfied</v>
      </c>
      <c r="N1350" s="9" t="s">
        <v>20</v>
      </c>
      <c r="O1350" s="3">
        <v>3</v>
      </c>
      <c r="P1350" s="9" t="str">
        <f>VLOOKUP(O1350,Mapping!$A$9:$B$12,2,0)</f>
        <v>High</v>
      </c>
      <c r="Q1350" s="3">
        <v>4</v>
      </c>
      <c r="R1350" s="9" t="str">
        <f>VLOOKUP(Q1350,Mapping!$A$16:$B$20,2,0)</f>
        <v>Senior</v>
      </c>
      <c r="S1350" s="9" t="s">
        <v>30</v>
      </c>
      <c r="T1350" s="3">
        <v>1</v>
      </c>
      <c r="U1350" s="9" t="str">
        <f>VLOOKUP(T1350,Mapping!$E$9:$F$12,2,0)</f>
        <v>Very Dissatisfied</v>
      </c>
      <c r="V1350" s="9" t="s">
        <v>26</v>
      </c>
      <c r="W1350" s="5">
        <v>16823</v>
      </c>
      <c r="X1350" s="3">
        <v>2</v>
      </c>
      <c r="Y1350" s="9" t="s">
        <v>17</v>
      </c>
      <c r="Z1350" s="4">
        <v>11</v>
      </c>
      <c r="AA1350" s="24">
        <f>HR_Analytics[[#This Row],[Salary Hike]]/100</f>
        <v>0.11</v>
      </c>
      <c r="AB1350" s="3">
        <v>3</v>
      </c>
      <c r="AC1350" s="9" t="str">
        <f>VLOOKUP(AB1350,Mapping!$E$2:$F$3,2,0)</f>
        <v>Excellent</v>
      </c>
      <c r="AD1350" s="3">
        <v>1</v>
      </c>
      <c r="AE1350" s="9" t="str">
        <f>VLOOKUP(AD1350,Mapping!$E$16:$F$19,2,0)</f>
        <v>Very Dissatisfied</v>
      </c>
      <c r="AF1350" s="3">
        <v>1</v>
      </c>
      <c r="AG1350" s="3">
        <v>22</v>
      </c>
      <c r="AH1350" s="3" t="str" cm="1">
        <f t="array" ref="AH1350">_xlfn.IFS(HR_Analytics[[#This Row],[Total Working Years]]&lt;=2,"0-2",HR_Analytics[[#This Row],[Total Working Years]]&lt;=5,"2-5",HR_Analytics[[#This Row],[Total Working Years]]&lt;=10,"5-10",HR_Analytics[[#This Row],[Total Working Years]]&lt;=20,"10-20",HR_Analytics[[#This Row],[Total Working Years]]&lt;=40,"20-40")</f>
        <v>20-40</v>
      </c>
      <c r="AI1350" s="3">
        <v>3</v>
      </c>
      <c r="AJ1350" s="3">
        <v>3</v>
      </c>
      <c r="AK1350" s="9" t="str">
        <f>VLOOKUP(AJ1350,Mapping!$J$10:$K$13,2,0)</f>
        <v>Better</v>
      </c>
      <c r="AL1350" s="3">
        <v>19</v>
      </c>
      <c r="AM1350" s="3" t="str" cm="1">
        <f t="array" ref="AM1350">_xlfn.IFS(HR_Analytics[[#This Row],[Years At Company]]&lt;=2,"0-2",HR_Analytics[[#This Row],[Years At Company]]&lt;=5,"2-5",HR_Analytics[[#This Row],[Years At Company]]&lt;=10,"5-10",HR_Analytics[[#This Row],[Years At Company]]&lt;=20,"10-20",HR_Analytics[[#This Row],[Years At Company]]&lt;=40,"20-40")</f>
        <v>10-20</v>
      </c>
      <c r="AN1350" s="3">
        <v>7</v>
      </c>
      <c r="AO1350" s="3" t="str" cm="1">
        <f t="array" ref="AO1350">_xlfn.IFS(HR_Analytics[[#This Row],[Years In Current Role]]&lt;=2,"0-2",HR_Analytics[[#This Row],[Years In Current Role]]&lt;=5,"2-5",HR_Analytics[[#This Row],[Years In Current Role]]&lt;=10,"5-10",HR_Analytics[[#This Row],[Years In Current Role]]&lt;=15,"10-15",HR_Analytics[[#This Row],[Years In Current Role]]&gt;15,"Above 15")</f>
        <v>5-10</v>
      </c>
      <c r="AP1350" s="3">
        <v>11</v>
      </c>
      <c r="AQ1350" s="14" t="str" cm="1">
        <f t="array" ref="AQ1350">_xlfn.IFS(HR_Analytics[[#This Row],[Years Since Last Promotion]]&lt;=2,"0-2",HR_Analytics[[#This Row],[Years Since Last Promotion]]&lt;=5,"2-5",HR_Analytics[[#This Row],[Years Since Last Promotion]]&lt;=10,"5-10",HR_Analytics[[#This Row],[Years Since Last Promotion]]&lt;=15,"10-15")</f>
        <v>10-15</v>
      </c>
      <c r="AR1350" s="14">
        <v>16</v>
      </c>
      <c r="AS1350" s="3" t="str" cm="1">
        <f t="array" ref="AS13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Above 15</v>
      </c>
    </row>
    <row r="1351" spans="1:45" x14ac:dyDescent="0.25">
      <c r="A1351" s="12">
        <v>26</v>
      </c>
      <c r="B1351" s="12" t="str" cm="1">
        <f t="array" ref="B1351">_xlfn.IFS(HR_Analytics[[#This Row],[Age]]&lt;=30,"Below 30",HR_Analytics[[#This Row],[Age]]&lt;=40,"30-40",HR_Analytics[[#This Row],[Age]]&lt;=60,"40-60")</f>
        <v>Below 30</v>
      </c>
      <c r="C1351" s="9" t="s">
        <v>17</v>
      </c>
      <c r="D1351" s="9" t="s">
        <v>11</v>
      </c>
      <c r="E1351" s="9" t="s">
        <v>19</v>
      </c>
      <c r="F1351" s="3">
        <v>1</v>
      </c>
      <c r="G1351" s="3" t="str" cm="1">
        <f t="array" ref="G1351">_xlfn.IFS(HR_Analytics[[#This Row],[Distance From Home]]&lt;=5,"1-5",HR_Analytics[[#This Row],[Distance From Home]]&lt;=10,"5-10",HR_Analytics[[#This Row],[Distance From Home]]&lt;=15,"10-15",HR_Analytics[[#This Row],[Distance From Home]]&lt;=20,"15-20",HR_Analytics[[#This Row],[Distance From Home]]&gt;20,"Above 20")</f>
        <v>1-5</v>
      </c>
      <c r="H1351" s="3">
        <v>2</v>
      </c>
      <c r="I1351" s="9" t="str">
        <f>VLOOKUP(H1351,Mapping!$J$2:$K$6,2,0)</f>
        <v>College</v>
      </c>
      <c r="J1351" s="9" t="s">
        <v>13</v>
      </c>
      <c r="K1351" s="3">
        <v>1893</v>
      </c>
      <c r="L1351" s="3">
        <v>2</v>
      </c>
      <c r="M1351" s="9" t="str">
        <f>VLOOKUP(L1351,Mapping!$A$2:$B$5,2,0)</f>
        <v>Dissatisfied</v>
      </c>
      <c r="N1351" s="9" t="s">
        <v>14</v>
      </c>
      <c r="O1351" s="3">
        <v>2</v>
      </c>
      <c r="P1351" s="9" t="str">
        <f>VLOOKUP(O1351,Mapping!$A$9:$B$12,2,0)</f>
        <v>Medium</v>
      </c>
      <c r="Q1351" s="3">
        <v>1</v>
      </c>
      <c r="R1351" s="9" t="str">
        <f>VLOOKUP(Q1351,Mapping!$A$16:$B$20,2,0)</f>
        <v>Entry Level</v>
      </c>
      <c r="S1351" s="9" t="s">
        <v>21</v>
      </c>
      <c r="T1351" s="3">
        <v>3</v>
      </c>
      <c r="U1351" s="9" t="str">
        <f>VLOOKUP(T1351,Mapping!$E$9:$F$12,2,0)</f>
        <v>Neutral</v>
      </c>
      <c r="V1351" s="9" t="s">
        <v>22</v>
      </c>
      <c r="W1351" s="5">
        <v>2933</v>
      </c>
      <c r="X1351" s="3">
        <v>1</v>
      </c>
      <c r="Y1351" s="9" t="s">
        <v>10</v>
      </c>
      <c r="Z1351" s="4">
        <v>13</v>
      </c>
      <c r="AA1351" s="24">
        <f>HR_Analytics[[#This Row],[Salary Hike]]/100</f>
        <v>0.13</v>
      </c>
      <c r="AB1351" s="3">
        <v>3</v>
      </c>
      <c r="AC1351" s="9" t="str">
        <f>VLOOKUP(AB1351,Mapping!$E$2:$F$3,2,0)</f>
        <v>Excellent</v>
      </c>
      <c r="AD1351" s="3">
        <v>3</v>
      </c>
      <c r="AE1351" s="9" t="str">
        <f>VLOOKUP(AD1351,Mapping!$E$16:$F$19,2,0)</f>
        <v>Neutral</v>
      </c>
      <c r="AF1351" s="3">
        <v>1</v>
      </c>
      <c r="AG1351" s="3">
        <v>1</v>
      </c>
      <c r="AH1351" s="3" t="str" cm="1">
        <f t="array" ref="AH1351">_xlfn.IFS(HR_Analytics[[#This Row],[Total Working Years]]&lt;=2,"0-2",HR_Analytics[[#This Row],[Total Working Years]]&lt;=5,"2-5",HR_Analytics[[#This Row],[Total Working Years]]&lt;=10,"5-10",HR_Analytics[[#This Row],[Total Working Years]]&lt;=20,"10-20",HR_Analytics[[#This Row],[Total Working Years]]&lt;=40,"20-40")</f>
        <v>0-2</v>
      </c>
      <c r="AI1351" s="3">
        <v>3</v>
      </c>
      <c r="AJ1351" s="3">
        <v>2</v>
      </c>
      <c r="AK1351" s="9" t="str">
        <f>VLOOKUP(AJ1351,Mapping!$J$10:$K$13,2,0)</f>
        <v>Good</v>
      </c>
      <c r="AL1351" s="3">
        <v>1</v>
      </c>
      <c r="AM1351" s="3" t="str" cm="1">
        <f t="array" ref="AM1351">_xlfn.IFS(HR_Analytics[[#This Row],[Years At Company]]&lt;=2,"0-2",HR_Analytics[[#This Row],[Years At Company]]&lt;=5,"2-5",HR_Analytics[[#This Row],[Years At Company]]&lt;=10,"5-10",HR_Analytics[[#This Row],[Years At Company]]&lt;=20,"10-20",HR_Analytics[[#This Row],[Years At Company]]&lt;=40,"20-40")</f>
        <v>0-2</v>
      </c>
      <c r="AN1351" s="3">
        <v>0</v>
      </c>
      <c r="AO1351" s="3" t="str" cm="1">
        <f t="array" ref="AO1351">_xlfn.IFS(HR_Analytics[[#This Row],[Years In Current Role]]&lt;=2,"0-2",HR_Analytics[[#This Row],[Years In Current Role]]&lt;=5,"2-5",HR_Analytics[[#This Row],[Years In Current Role]]&lt;=10,"5-10",HR_Analytics[[#This Row],[Years In Current Role]]&lt;=15,"10-15",HR_Analytics[[#This Row],[Years In Current Role]]&gt;15,"Above 15")</f>
        <v>0-2</v>
      </c>
      <c r="AP1351" s="3">
        <v>1</v>
      </c>
      <c r="AQ1351" s="14" t="str" cm="1">
        <f t="array" ref="AQ1351">_xlfn.IFS(HR_Analytics[[#This Row],[Years Since Last Promotion]]&lt;=2,"0-2",HR_Analytics[[#This Row],[Years Since Last Promotion]]&lt;=5,"2-5",HR_Analytics[[#This Row],[Years Since Last Promotion]]&lt;=10,"5-10",HR_Analytics[[#This Row],[Years Since Last Promotion]]&lt;=15,"10-15")</f>
        <v>0-2</v>
      </c>
      <c r="AR1351" s="14">
        <v>0</v>
      </c>
      <c r="AS1351" s="3" t="str" cm="1">
        <f t="array" ref="AS13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52" spans="1:45" x14ac:dyDescent="0.25">
      <c r="A1352" s="12">
        <v>27</v>
      </c>
      <c r="B1352" s="12" t="str" cm="1">
        <f t="array" ref="B1352">_xlfn.IFS(HR_Analytics[[#This Row],[Age]]&lt;=30,"Below 30",HR_Analytics[[#This Row],[Age]]&lt;=40,"30-40",HR_Analytics[[#This Row],[Age]]&lt;=60,"40-60")</f>
        <v>Below 30</v>
      </c>
      <c r="C1352" s="9" t="s">
        <v>17</v>
      </c>
      <c r="D1352" s="9" t="s">
        <v>11</v>
      </c>
      <c r="E1352" s="9" t="s">
        <v>12</v>
      </c>
      <c r="F1352" s="3">
        <v>2</v>
      </c>
      <c r="G1352" s="3" t="str" cm="1">
        <f t="array" ref="G1352">_xlfn.IFS(HR_Analytics[[#This Row],[Distance From Home]]&lt;=5,"1-5",HR_Analytics[[#This Row],[Distance From Home]]&lt;=10,"5-10",HR_Analytics[[#This Row],[Distance From Home]]&lt;=15,"10-15",HR_Analytics[[#This Row],[Distance From Home]]&lt;=20,"15-20",HR_Analytics[[#This Row],[Distance From Home]]&gt;20,"Above 20")</f>
        <v>1-5</v>
      </c>
      <c r="H1352" s="3">
        <v>2</v>
      </c>
      <c r="I1352" s="9" t="str">
        <f>VLOOKUP(H1352,Mapping!$J$2:$K$6,2,0)</f>
        <v>College</v>
      </c>
      <c r="J1352" s="9" t="s">
        <v>25</v>
      </c>
      <c r="K1352" s="3">
        <v>1898</v>
      </c>
      <c r="L1352" s="3">
        <v>1</v>
      </c>
      <c r="M1352" s="9" t="str">
        <f>VLOOKUP(L1352,Mapping!$A$2:$B$5,2,0)</f>
        <v>Very Dissatisfied</v>
      </c>
      <c r="N1352" s="9" t="s">
        <v>14</v>
      </c>
      <c r="O1352" s="3">
        <v>4</v>
      </c>
      <c r="P1352" s="9" t="str">
        <f>VLOOKUP(O1352,Mapping!$A$9:$B$12,2,0)</f>
        <v>Very High</v>
      </c>
      <c r="Q1352" s="3">
        <v>2</v>
      </c>
      <c r="R1352" s="9" t="str">
        <f>VLOOKUP(Q1352,Mapping!$A$16:$B$20,2,0)</f>
        <v>Junior</v>
      </c>
      <c r="S1352" s="9" t="s">
        <v>15</v>
      </c>
      <c r="T1352" s="3">
        <v>3</v>
      </c>
      <c r="U1352" s="9" t="str">
        <f>VLOOKUP(T1352,Mapping!$E$9:$F$12,2,0)</f>
        <v>Neutral</v>
      </c>
      <c r="V1352" s="9" t="s">
        <v>16</v>
      </c>
      <c r="W1352" s="5">
        <v>6500</v>
      </c>
      <c r="X1352" s="3">
        <v>0</v>
      </c>
      <c r="Y1352" s="9" t="s">
        <v>17</v>
      </c>
      <c r="Z1352" s="4">
        <v>14</v>
      </c>
      <c r="AA1352" s="24">
        <f>HR_Analytics[[#This Row],[Salary Hike]]/100</f>
        <v>0.14000000000000001</v>
      </c>
      <c r="AB1352" s="3">
        <v>3</v>
      </c>
      <c r="AC1352" s="9" t="str">
        <f>VLOOKUP(AB1352,Mapping!$E$2:$F$3,2,0)</f>
        <v>Excellent</v>
      </c>
      <c r="AD1352" s="3">
        <v>2</v>
      </c>
      <c r="AE1352" s="9" t="str">
        <f>VLOOKUP(AD1352,Mapping!$E$16:$F$19,2,0)</f>
        <v>Dissatisfied</v>
      </c>
      <c r="AF1352" s="3">
        <v>0</v>
      </c>
      <c r="AG1352" s="3">
        <v>9</v>
      </c>
      <c r="AH1352" s="3" t="str" cm="1">
        <f t="array" ref="AH1352">_xlfn.IFS(HR_Analytics[[#This Row],[Total Working Years]]&lt;=2,"0-2",HR_Analytics[[#This Row],[Total Working Years]]&lt;=5,"2-5",HR_Analytics[[#This Row],[Total Working Years]]&lt;=10,"5-10",HR_Analytics[[#This Row],[Total Working Years]]&lt;=20,"10-20",HR_Analytics[[#This Row],[Total Working Years]]&lt;=40,"20-40")</f>
        <v>5-10</v>
      </c>
      <c r="AI1352" s="3">
        <v>5</v>
      </c>
      <c r="AJ1352" s="3">
        <v>2</v>
      </c>
      <c r="AK1352" s="9" t="str">
        <f>VLOOKUP(AJ1352,Mapping!$J$10:$K$13,2,0)</f>
        <v>Good</v>
      </c>
      <c r="AL1352" s="3">
        <v>8</v>
      </c>
      <c r="AM1352" s="3" t="str" cm="1">
        <f t="array" ref="AM1352">_xlfn.IFS(HR_Analytics[[#This Row],[Years At Company]]&lt;=2,"0-2",HR_Analytics[[#This Row],[Years At Company]]&lt;=5,"2-5",HR_Analytics[[#This Row],[Years At Company]]&lt;=10,"5-10",HR_Analytics[[#This Row],[Years At Company]]&lt;=20,"10-20",HR_Analytics[[#This Row],[Years At Company]]&lt;=40,"20-40")</f>
        <v>5-10</v>
      </c>
      <c r="AN1352" s="3">
        <v>7</v>
      </c>
      <c r="AO1352" s="3" t="str" cm="1">
        <f t="array" ref="AO1352">_xlfn.IFS(HR_Analytics[[#This Row],[Years In Current Role]]&lt;=2,"0-2",HR_Analytics[[#This Row],[Years In Current Role]]&lt;=5,"2-5",HR_Analytics[[#This Row],[Years In Current Role]]&lt;=10,"5-10",HR_Analytics[[#This Row],[Years In Current Role]]&lt;=15,"10-15",HR_Analytics[[#This Row],[Years In Current Role]]&gt;15,"Above 15")</f>
        <v>5-10</v>
      </c>
      <c r="AP1352" s="3">
        <v>0</v>
      </c>
      <c r="AQ1352" s="14" t="str" cm="1">
        <f t="array" ref="AQ1352">_xlfn.IFS(HR_Analytics[[#This Row],[Years Since Last Promotion]]&lt;=2,"0-2",HR_Analytics[[#This Row],[Years Since Last Promotion]]&lt;=5,"2-5",HR_Analytics[[#This Row],[Years Since Last Promotion]]&lt;=10,"5-10",HR_Analytics[[#This Row],[Years Since Last Promotion]]&lt;=15,"10-15")</f>
        <v>0-2</v>
      </c>
      <c r="AR1352" s="14">
        <v>7</v>
      </c>
      <c r="AS1352" s="3" t="str" cm="1">
        <f t="array" ref="AS13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53" spans="1:45" x14ac:dyDescent="0.25">
      <c r="A1353" s="12">
        <v>48</v>
      </c>
      <c r="B1353" s="12" t="str" cm="1">
        <f t="array" ref="B1353">_xlfn.IFS(HR_Analytics[[#This Row],[Age]]&lt;=30,"Below 30",HR_Analytics[[#This Row],[Age]]&lt;=40,"30-40",HR_Analytics[[#This Row],[Age]]&lt;=60,"40-60")</f>
        <v>40-60</v>
      </c>
      <c r="C1353" s="9" t="s">
        <v>17</v>
      </c>
      <c r="D1353" s="9" t="s">
        <v>18</v>
      </c>
      <c r="E1353" s="9" t="s">
        <v>19</v>
      </c>
      <c r="F1353" s="3">
        <v>22</v>
      </c>
      <c r="G1353" s="3" t="str" cm="1">
        <f t="array" ref="G1353">_xlfn.IFS(HR_Analytics[[#This Row],[Distance From Home]]&lt;=5,"1-5",HR_Analytics[[#This Row],[Distance From Home]]&lt;=10,"5-10",HR_Analytics[[#This Row],[Distance From Home]]&lt;=15,"10-15",HR_Analytics[[#This Row],[Distance From Home]]&lt;=20,"15-20",HR_Analytics[[#This Row],[Distance From Home]]&gt;20,"Above 20")</f>
        <v>Above 20</v>
      </c>
      <c r="H1353" s="3">
        <v>3</v>
      </c>
      <c r="I1353" s="9" t="str">
        <f>VLOOKUP(H1353,Mapping!$J$2:$K$6,2,0)</f>
        <v>Bachelors</v>
      </c>
      <c r="J1353" s="9" t="s">
        <v>25</v>
      </c>
      <c r="K1353" s="3">
        <v>1900</v>
      </c>
      <c r="L1353" s="3">
        <v>4</v>
      </c>
      <c r="M1353" s="9" t="str">
        <f>VLOOKUP(L1353,Mapping!$A$2:$B$5,2,0)</f>
        <v>Satisfied</v>
      </c>
      <c r="N1353" s="9" t="s">
        <v>14</v>
      </c>
      <c r="O1353" s="3">
        <v>3</v>
      </c>
      <c r="P1353" s="9" t="str">
        <f>VLOOKUP(O1353,Mapping!$A$9:$B$12,2,0)</f>
        <v>High</v>
      </c>
      <c r="Q1353" s="3">
        <v>4</v>
      </c>
      <c r="R1353" s="9" t="str">
        <f>VLOOKUP(Q1353,Mapping!$A$16:$B$20,2,0)</f>
        <v>Senior</v>
      </c>
      <c r="S1353" s="9" t="s">
        <v>30</v>
      </c>
      <c r="T1353" s="3">
        <v>4</v>
      </c>
      <c r="U1353" s="9" t="str">
        <f>VLOOKUP(T1353,Mapping!$E$9:$F$12,2,0)</f>
        <v>Satisfied</v>
      </c>
      <c r="V1353" s="9" t="s">
        <v>26</v>
      </c>
      <c r="W1353" s="5">
        <v>17174</v>
      </c>
      <c r="X1353" s="3">
        <v>3</v>
      </c>
      <c r="Y1353" s="9" t="s">
        <v>17</v>
      </c>
      <c r="Z1353" s="4">
        <v>11</v>
      </c>
      <c r="AA1353" s="24">
        <f>HR_Analytics[[#This Row],[Salary Hike]]/100</f>
        <v>0.11</v>
      </c>
      <c r="AB1353" s="3">
        <v>3</v>
      </c>
      <c r="AC1353" s="9" t="str">
        <f>VLOOKUP(AB1353,Mapping!$E$2:$F$3,2,0)</f>
        <v>Excellent</v>
      </c>
      <c r="AD1353" s="3">
        <v>2</v>
      </c>
      <c r="AE1353" s="9" t="str">
        <f>VLOOKUP(AD1353,Mapping!$E$16:$F$19,2,0)</f>
        <v>Dissatisfied</v>
      </c>
      <c r="AF1353" s="3">
        <v>1</v>
      </c>
      <c r="AG1353" s="3">
        <v>24</v>
      </c>
      <c r="AH1353" s="3" t="str" cm="1">
        <f t="array" ref="AH1353">_xlfn.IFS(HR_Analytics[[#This Row],[Total Working Years]]&lt;=2,"0-2",HR_Analytics[[#This Row],[Total Working Years]]&lt;=5,"2-5",HR_Analytics[[#This Row],[Total Working Years]]&lt;=10,"5-10",HR_Analytics[[#This Row],[Total Working Years]]&lt;=20,"10-20",HR_Analytics[[#This Row],[Total Working Years]]&lt;=40,"20-40")</f>
        <v>20-40</v>
      </c>
      <c r="AI1353" s="3">
        <v>3</v>
      </c>
      <c r="AJ1353" s="3">
        <v>3</v>
      </c>
      <c r="AK1353" s="9" t="str">
        <f>VLOOKUP(AJ1353,Mapping!$J$10:$K$13,2,0)</f>
        <v>Better</v>
      </c>
      <c r="AL1353" s="3">
        <v>22</v>
      </c>
      <c r="AM1353" s="3" t="str" cm="1">
        <f t="array" ref="AM1353">_xlfn.IFS(HR_Analytics[[#This Row],[Years At Company]]&lt;=2,"0-2",HR_Analytics[[#This Row],[Years At Company]]&lt;=5,"2-5",HR_Analytics[[#This Row],[Years At Company]]&lt;=10,"5-10",HR_Analytics[[#This Row],[Years At Company]]&lt;=20,"10-20",HR_Analytics[[#This Row],[Years At Company]]&lt;=40,"20-40")</f>
        <v>20-40</v>
      </c>
      <c r="AN1353" s="3">
        <v>17</v>
      </c>
      <c r="AO1353" s="3" t="str" cm="1">
        <f t="array" ref="AO1353">_xlfn.IFS(HR_Analytics[[#This Row],[Years In Current Role]]&lt;=2,"0-2",HR_Analytics[[#This Row],[Years In Current Role]]&lt;=5,"2-5",HR_Analytics[[#This Row],[Years In Current Role]]&lt;=10,"5-10",HR_Analytics[[#This Row],[Years In Current Role]]&lt;=15,"10-15",HR_Analytics[[#This Row],[Years In Current Role]]&gt;15,"Above 15")</f>
        <v>Above 15</v>
      </c>
      <c r="AP1353" s="3">
        <v>4</v>
      </c>
      <c r="AQ1353" s="14" t="str" cm="1">
        <f t="array" ref="AQ1353">_xlfn.IFS(HR_Analytics[[#This Row],[Years Since Last Promotion]]&lt;=2,"0-2",HR_Analytics[[#This Row],[Years Since Last Promotion]]&lt;=5,"2-5",HR_Analytics[[#This Row],[Years Since Last Promotion]]&lt;=10,"5-10",HR_Analytics[[#This Row],[Years Since Last Promotion]]&lt;=15,"10-15")</f>
        <v>2-5</v>
      </c>
      <c r="AR1353" s="14">
        <v>7</v>
      </c>
      <c r="AS1353" s="3" t="str" cm="1">
        <f t="array" ref="AS13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54" spans="1:45" x14ac:dyDescent="0.25">
      <c r="A1354" s="12">
        <v>44</v>
      </c>
      <c r="B1354" s="12" t="str" cm="1">
        <f t="array" ref="B1354">_xlfn.IFS(HR_Analytics[[#This Row],[Age]]&lt;=30,"Below 30",HR_Analytics[[#This Row],[Age]]&lt;=40,"30-40",HR_Analytics[[#This Row],[Age]]&lt;=60,"40-60")</f>
        <v>40-60</v>
      </c>
      <c r="C1354" s="9" t="s">
        <v>17</v>
      </c>
      <c r="D1354" s="9" t="s">
        <v>11</v>
      </c>
      <c r="E1354" s="9" t="s">
        <v>19</v>
      </c>
      <c r="F1354" s="3">
        <v>1</v>
      </c>
      <c r="G1354" s="3" t="str" cm="1">
        <f t="array" ref="G1354">_xlfn.IFS(HR_Analytics[[#This Row],[Distance From Home]]&lt;=5,"1-5",HR_Analytics[[#This Row],[Distance From Home]]&lt;=10,"5-10",HR_Analytics[[#This Row],[Distance From Home]]&lt;=15,"10-15",HR_Analytics[[#This Row],[Distance From Home]]&lt;=20,"15-20",HR_Analytics[[#This Row],[Distance From Home]]&gt;20,"Above 20")</f>
        <v>1-5</v>
      </c>
      <c r="H1354" s="3">
        <v>4</v>
      </c>
      <c r="I1354" s="9" t="str">
        <f>VLOOKUP(H1354,Mapping!$J$2:$K$6,2,0)</f>
        <v>Masters</v>
      </c>
      <c r="J1354" s="9" t="s">
        <v>13</v>
      </c>
      <c r="K1354" s="3">
        <v>1903</v>
      </c>
      <c r="L1354" s="3">
        <v>2</v>
      </c>
      <c r="M1354" s="9" t="str">
        <f>VLOOKUP(L1354,Mapping!$A$2:$B$5,2,0)</f>
        <v>Dissatisfied</v>
      </c>
      <c r="N1354" s="9" t="s">
        <v>20</v>
      </c>
      <c r="O1354" s="3">
        <v>4</v>
      </c>
      <c r="P1354" s="9" t="str">
        <f>VLOOKUP(O1354,Mapping!$A$9:$B$12,2,0)</f>
        <v>Very High</v>
      </c>
      <c r="Q1354" s="3">
        <v>2</v>
      </c>
      <c r="R1354" s="9" t="str">
        <f>VLOOKUP(Q1354,Mapping!$A$16:$B$20,2,0)</f>
        <v>Junior</v>
      </c>
      <c r="S1354" s="9" t="s">
        <v>28</v>
      </c>
      <c r="T1354" s="3">
        <v>1</v>
      </c>
      <c r="U1354" s="9" t="str">
        <f>VLOOKUP(T1354,Mapping!$E$9:$F$12,2,0)</f>
        <v>Very Dissatisfied</v>
      </c>
      <c r="V1354" s="9" t="s">
        <v>22</v>
      </c>
      <c r="W1354" s="5">
        <v>5033</v>
      </c>
      <c r="X1354" s="3">
        <v>2</v>
      </c>
      <c r="Y1354" s="9" t="s">
        <v>17</v>
      </c>
      <c r="Z1354" s="4">
        <v>15</v>
      </c>
      <c r="AA1354" s="24">
        <f>HR_Analytics[[#This Row],[Salary Hike]]/100</f>
        <v>0.15</v>
      </c>
      <c r="AB1354" s="3">
        <v>3</v>
      </c>
      <c r="AC1354" s="9" t="str">
        <f>VLOOKUP(AB1354,Mapping!$E$2:$F$3,2,0)</f>
        <v>Excellent</v>
      </c>
      <c r="AD1354" s="3">
        <v>4</v>
      </c>
      <c r="AE1354" s="9" t="str">
        <f>VLOOKUP(AD1354,Mapping!$E$16:$F$19,2,0)</f>
        <v>Satisfied</v>
      </c>
      <c r="AF1354" s="3">
        <v>1</v>
      </c>
      <c r="AG1354" s="3">
        <v>10</v>
      </c>
      <c r="AH1354" s="3" t="str" cm="1">
        <f t="array" ref="AH1354">_xlfn.IFS(HR_Analytics[[#This Row],[Total Working Years]]&lt;=2,"0-2",HR_Analytics[[#This Row],[Total Working Years]]&lt;=5,"2-5",HR_Analytics[[#This Row],[Total Working Years]]&lt;=10,"5-10",HR_Analytics[[#This Row],[Total Working Years]]&lt;=20,"10-20",HR_Analytics[[#This Row],[Total Working Years]]&lt;=40,"20-40")</f>
        <v>5-10</v>
      </c>
      <c r="AI1354" s="3">
        <v>5</v>
      </c>
      <c r="AJ1354" s="3">
        <v>3</v>
      </c>
      <c r="AK1354" s="9" t="str">
        <f>VLOOKUP(AJ1354,Mapping!$J$10:$K$13,2,0)</f>
        <v>Better</v>
      </c>
      <c r="AL1354" s="3">
        <v>2</v>
      </c>
      <c r="AM1354" s="3" t="str" cm="1">
        <f t="array" ref="AM1354">_xlfn.IFS(HR_Analytics[[#This Row],[Years At Company]]&lt;=2,"0-2",HR_Analytics[[#This Row],[Years At Company]]&lt;=5,"2-5",HR_Analytics[[#This Row],[Years At Company]]&lt;=10,"5-10",HR_Analytics[[#This Row],[Years At Company]]&lt;=20,"10-20",HR_Analytics[[#This Row],[Years At Company]]&lt;=40,"20-40")</f>
        <v>0-2</v>
      </c>
      <c r="AN1354" s="3">
        <v>0</v>
      </c>
      <c r="AO1354" s="3" t="str" cm="1">
        <f t="array" ref="AO1354">_xlfn.IFS(HR_Analytics[[#This Row],[Years In Current Role]]&lt;=2,"0-2",HR_Analytics[[#This Row],[Years In Current Role]]&lt;=5,"2-5",HR_Analytics[[#This Row],[Years In Current Role]]&lt;=10,"5-10",HR_Analytics[[#This Row],[Years In Current Role]]&lt;=15,"10-15",HR_Analytics[[#This Row],[Years In Current Role]]&gt;15,"Above 15")</f>
        <v>0-2</v>
      </c>
      <c r="AP1354" s="3">
        <v>2</v>
      </c>
      <c r="AQ1354" s="14" t="str" cm="1">
        <f t="array" ref="AQ1354">_xlfn.IFS(HR_Analytics[[#This Row],[Years Since Last Promotion]]&lt;=2,"0-2",HR_Analytics[[#This Row],[Years Since Last Promotion]]&lt;=5,"2-5",HR_Analytics[[#This Row],[Years Since Last Promotion]]&lt;=10,"5-10",HR_Analytics[[#This Row],[Years Since Last Promotion]]&lt;=15,"10-15")</f>
        <v>0-2</v>
      </c>
      <c r="AR1354" s="14">
        <v>2</v>
      </c>
      <c r="AS1354" s="3" t="str" cm="1">
        <f t="array" ref="AS13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55" spans="1:45" x14ac:dyDescent="0.25">
      <c r="A1355" s="12">
        <v>34</v>
      </c>
      <c r="B1355" s="12" t="str" cm="1">
        <f t="array" ref="B1355">_xlfn.IFS(HR_Analytics[[#This Row],[Age]]&lt;=30,"Below 30",HR_Analytics[[#This Row],[Age]]&lt;=40,"30-40",HR_Analytics[[#This Row],[Age]]&lt;=60,"40-60")</f>
        <v>30-40</v>
      </c>
      <c r="C1355" s="9" t="s">
        <v>10</v>
      </c>
      <c r="D1355" s="9" t="s">
        <v>29</v>
      </c>
      <c r="E1355" s="9" t="s">
        <v>19</v>
      </c>
      <c r="F1355" s="3">
        <v>16</v>
      </c>
      <c r="G1355" s="3" t="str" cm="1">
        <f t="array" ref="G1355">_xlfn.IFS(HR_Analytics[[#This Row],[Distance From Home]]&lt;=5,"1-5",HR_Analytics[[#This Row],[Distance From Home]]&lt;=10,"5-10",HR_Analytics[[#This Row],[Distance From Home]]&lt;=15,"10-15",HR_Analytics[[#This Row],[Distance From Home]]&lt;=20,"15-20",HR_Analytics[[#This Row],[Distance From Home]]&gt;20,"Above 20")</f>
        <v>15-20</v>
      </c>
      <c r="H1355" s="3">
        <v>4</v>
      </c>
      <c r="I1355" s="9" t="str">
        <f>VLOOKUP(H1355,Mapping!$J$2:$K$6,2,0)</f>
        <v>Masters</v>
      </c>
      <c r="J1355" s="9" t="s">
        <v>34</v>
      </c>
      <c r="K1355" s="3">
        <v>1905</v>
      </c>
      <c r="L1355" s="3">
        <v>4</v>
      </c>
      <c r="M1355" s="9" t="str">
        <f>VLOOKUP(L1355,Mapping!$A$2:$B$5,2,0)</f>
        <v>Satisfied</v>
      </c>
      <c r="N1355" s="9" t="s">
        <v>20</v>
      </c>
      <c r="O1355" s="3">
        <v>1</v>
      </c>
      <c r="P1355" s="9" t="str">
        <f>VLOOKUP(O1355,Mapping!$A$9:$B$12,2,0)</f>
        <v>Low</v>
      </c>
      <c r="Q1355" s="3">
        <v>1</v>
      </c>
      <c r="R1355" s="9" t="str">
        <f>VLOOKUP(Q1355,Mapping!$A$16:$B$20,2,0)</f>
        <v>Entry Level</v>
      </c>
      <c r="S1355" s="9" t="s">
        <v>21</v>
      </c>
      <c r="T1355" s="3">
        <v>1</v>
      </c>
      <c r="U1355" s="9" t="str">
        <f>VLOOKUP(T1355,Mapping!$E$9:$F$12,2,0)</f>
        <v>Very Dissatisfied</v>
      </c>
      <c r="V1355" s="9" t="s">
        <v>22</v>
      </c>
      <c r="W1355" s="5">
        <v>2307</v>
      </c>
      <c r="X1355" s="3">
        <v>1</v>
      </c>
      <c r="Y1355" s="9" t="s">
        <v>10</v>
      </c>
      <c r="Z1355" s="4">
        <v>23</v>
      </c>
      <c r="AA1355" s="24">
        <f>HR_Analytics[[#This Row],[Salary Hike]]/100</f>
        <v>0.23</v>
      </c>
      <c r="AB1355" s="3">
        <v>4</v>
      </c>
      <c r="AC1355" s="9" t="str">
        <f>VLOOKUP(AB1355,Mapping!$E$2:$F$3,2,0)</f>
        <v>Outstanding</v>
      </c>
      <c r="AD1355" s="3">
        <v>2</v>
      </c>
      <c r="AE1355" s="9" t="str">
        <f>VLOOKUP(AD1355,Mapping!$E$16:$F$19,2,0)</f>
        <v>Dissatisfied</v>
      </c>
      <c r="AF1355" s="3">
        <v>1</v>
      </c>
      <c r="AG1355" s="3">
        <v>5</v>
      </c>
      <c r="AH1355" s="3" t="str" cm="1">
        <f t="array" ref="AH1355">_xlfn.IFS(HR_Analytics[[#This Row],[Total Working Years]]&lt;=2,"0-2",HR_Analytics[[#This Row],[Total Working Years]]&lt;=5,"2-5",HR_Analytics[[#This Row],[Total Working Years]]&lt;=10,"5-10",HR_Analytics[[#This Row],[Total Working Years]]&lt;=20,"10-20",HR_Analytics[[#This Row],[Total Working Years]]&lt;=40,"20-40")</f>
        <v>2-5</v>
      </c>
      <c r="AI1355" s="3">
        <v>2</v>
      </c>
      <c r="AJ1355" s="3">
        <v>3</v>
      </c>
      <c r="AK1355" s="9" t="str">
        <f>VLOOKUP(AJ1355,Mapping!$J$10:$K$13,2,0)</f>
        <v>Better</v>
      </c>
      <c r="AL1355" s="3">
        <v>5</v>
      </c>
      <c r="AM1355" s="3" t="str" cm="1">
        <f t="array" ref="AM1355">_xlfn.IFS(HR_Analytics[[#This Row],[Years At Company]]&lt;=2,"0-2",HR_Analytics[[#This Row],[Years At Company]]&lt;=5,"2-5",HR_Analytics[[#This Row],[Years At Company]]&lt;=10,"5-10",HR_Analytics[[#This Row],[Years At Company]]&lt;=20,"10-20",HR_Analytics[[#This Row],[Years At Company]]&lt;=40,"20-40")</f>
        <v>2-5</v>
      </c>
      <c r="AN1355" s="3">
        <v>2</v>
      </c>
      <c r="AO1355" s="3" t="str" cm="1">
        <f t="array" ref="AO1355">_xlfn.IFS(HR_Analytics[[#This Row],[Years In Current Role]]&lt;=2,"0-2",HR_Analytics[[#This Row],[Years In Current Role]]&lt;=5,"2-5",HR_Analytics[[#This Row],[Years In Current Role]]&lt;=10,"5-10",HR_Analytics[[#This Row],[Years In Current Role]]&lt;=15,"10-15",HR_Analytics[[#This Row],[Years In Current Role]]&gt;15,"Above 15")</f>
        <v>0-2</v>
      </c>
      <c r="AP1355" s="3">
        <v>3</v>
      </c>
      <c r="AQ1355" s="14" t="str" cm="1">
        <f t="array" ref="AQ1355">_xlfn.IFS(HR_Analytics[[#This Row],[Years Since Last Promotion]]&lt;=2,"0-2",HR_Analytics[[#This Row],[Years Since Last Promotion]]&lt;=5,"2-5",HR_Analytics[[#This Row],[Years Since Last Promotion]]&lt;=10,"5-10",HR_Analytics[[#This Row],[Years Since Last Promotion]]&lt;=15,"10-15")</f>
        <v>2-5</v>
      </c>
      <c r="AR1355" s="14">
        <v>0</v>
      </c>
      <c r="AS1355" s="3" t="str" cm="1">
        <f t="array" ref="AS13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56" spans="1:45" x14ac:dyDescent="0.25">
      <c r="A1356" s="12">
        <v>56</v>
      </c>
      <c r="B1356" s="12" t="str" cm="1">
        <f t="array" ref="B1356">_xlfn.IFS(HR_Analytics[[#This Row],[Age]]&lt;=30,"Below 30",HR_Analytics[[#This Row],[Age]]&lt;=40,"30-40",HR_Analytics[[#This Row],[Age]]&lt;=60,"40-60")</f>
        <v>40-60</v>
      </c>
      <c r="C1356" s="9" t="s">
        <v>10</v>
      </c>
      <c r="D1356" s="9" t="s">
        <v>11</v>
      </c>
      <c r="E1356" s="9" t="s">
        <v>19</v>
      </c>
      <c r="F1356" s="3">
        <v>24</v>
      </c>
      <c r="G1356" s="3" t="str" cm="1">
        <f t="array" ref="G1356">_xlfn.IFS(HR_Analytics[[#This Row],[Distance From Home]]&lt;=5,"1-5",HR_Analytics[[#This Row],[Distance From Home]]&lt;=10,"5-10",HR_Analytics[[#This Row],[Distance From Home]]&lt;=15,"10-15",HR_Analytics[[#This Row],[Distance From Home]]&lt;=20,"15-20",HR_Analytics[[#This Row],[Distance From Home]]&gt;20,"Above 20")</f>
        <v>Above 20</v>
      </c>
      <c r="H1356" s="3">
        <v>2</v>
      </c>
      <c r="I1356" s="9" t="str">
        <f>VLOOKUP(H1356,Mapping!$J$2:$K$6,2,0)</f>
        <v>College</v>
      </c>
      <c r="J1356" s="9" t="s">
        <v>13</v>
      </c>
      <c r="K1356" s="3">
        <v>1907</v>
      </c>
      <c r="L1356" s="3">
        <v>1</v>
      </c>
      <c r="M1356" s="9" t="str">
        <f>VLOOKUP(L1356,Mapping!$A$2:$B$5,2,0)</f>
        <v>Very Dissatisfied</v>
      </c>
      <c r="N1356" s="9" t="s">
        <v>20</v>
      </c>
      <c r="O1356" s="3">
        <v>3</v>
      </c>
      <c r="P1356" s="9" t="str">
        <f>VLOOKUP(O1356,Mapping!$A$9:$B$12,2,0)</f>
        <v>High</v>
      </c>
      <c r="Q1356" s="3">
        <v>1</v>
      </c>
      <c r="R1356" s="9" t="str">
        <f>VLOOKUP(Q1356,Mapping!$A$16:$B$20,2,0)</f>
        <v>Entry Level</v>
      </c>
      <c r="S1356" s="9" t="s">
        <v>24</v>
      </c>
      <c r="T1356" s="3">
        <v>4</v>
      </c>
      <c r="U1356" s="9" t="str">
        <f>VLOOKUP(T1356,Mapping!$E$9:$F$12,2,0)</f>
        <v>Satisfied</v>
      </c>
      <c r="V1356" s="9" t="s">
        <v>16</v>
      </c>
      <c r="W1356" s="5">
        <v>2587</v>
      </c>
      <c r="X1356" s="3">
        <v>1</v>
      </c>
      <c r="Y1356" s="9" t="s">
        <v>17</v>
      </c>
      <c r="Z1356" s="4">
        <v>16</v>
      </c>
      <c r="AA1356" s="24">
        <f>HR_Analytics[[#This Row],[Salary Hike]]/100</f>
        <v>0.16</v>
      </c>
      <c r="AB1356" s="3">
        <v>3</v>
      </c>
      <c r="AC1356" s="9" t="str">
        <f>VLOOKUP(AB1356,Mapping!$E$2:$F$3,2,0)</f>
        <v>Excellent</v>
      </c>
      <c r="AD1356" s="3">
        <v>4</v>
      </c>
      <c r="AE1356" s="9" t="str">
        <f>VLOOKUP(AD1356,Mapping!$E$16:$F$19,2,0)</f>
        <v>Satisfied</v>
      </c>
      <c r="AF1356" s="3">
        <v>0</v>
      </c>
      <c r="AG1356" s="3">
        <v>5</v>
      </c>
      <c r="AH1356" s="3" t="str" cm="1">
        <f t="array" ref="AH1356">_xlfn.IFS(HR_Analytics[[#This Row],[Total Working Years]]&lt;=2,"0-2",HR_Analytics[[#This Row],[Total Working Years]]&lt;=5,"2-5",HR_Analytics[[#This Row],[Total Working Years]]&lt;=10,"5-10",HR_Analytics[[#This Row],[Total Working Years]]&lt;=20,"10-20",HR_Analytics[[#This Row],[Total Working Years]]&lt;=40,"20-40")</f>
        <v>2-5</v>
      </c>
      <c r="AI1356" s="3">
        <v>3</v>
      </c>
      <c r="AJ1356" s="3">
        <v>3</v>
      </c>
      <c r="AK1356" s="9" t="str">
        <f>VLOOKUP(AJ1356,Mapping!$J$10:$K$13,2,0)</f>
        <v>Better</v>
      </c>
      <c r="AL1356" s="3">
        <v>4</v>
      </c>
      <c r="AM1356" s="3" t="str" cm="1">
        <f t="array" ref="AM1356">_xlfn.IFS(HR_Analytics[[#This Row],[Years At Company]]&lt;=2,"0-2",HR_Analytics[[#This Row],[Years At Company]]&lt;=5,"2-5",HR_Analytics[[#This Row],[Years At Company]]&lt;=10,"5-10",HR_Analytics[[#This Row],[Years At Company]]&lt;=20,"10-20",HR_Analytics[[#This Row],[Years At Company]]&lt;=40,"20-40")</f>
        <v>2-5</v>
      </c>
      <c r="AN1356" s="3">
        <v>2</v>
      </c>
      <c r="AO1356" s="3" t="str" cm="1">
        <f t="array" ref="AO1356">_xlfn.IFS(HR_Analytics[[#This Row],[Years In Current Role]]&lt;=2,"0-2",HR_Analytics[[#This Row],[Years In Current Role]]&lt;=5,"2-5",HR_Analytics[[#This Row],[Years In Current Role]]&lt;=10,"5-10",HR_Analytics[[#This Row],[Years In Current Role]]&lt;=15,"10-15",HR_Analytics[[#This Row],[Years In Current Role]]&gt;15,"Above 15")</f>
        <v>0-2</v>
      </c>
      <c r="AP1356" s="3">
        <v>1</v>
      </c>
      <c r="AQ1356" s="14" t="str" cm="1">
        <f t="array" ref="AQ1356">_xlfn.IFS(HR_Analytics[[#This Row],[Years Since Last Promotion]]&lt;=2,"0-2",HR_Analytics[[#This Row],[Years Since Last Promotion]]&lt;=5,"2-5",HR_Analytics[[#This Row],[Years Since Last Promotion]]&lt;=10,"5-10",HR_Analytics[[#This Row],[Years Since Last Promotion]]&lt;=15,"10-15")</f>
        <v>0-2</v>
      </c>
      <c r="AR1356" s="14">
        <v>0</v>
      </c>
      <c r="AS1356" s="3" t="str" cm="1">
        <f t="array" ref="AS13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57" spans="1:45" x14ac:dyDescent="0.25">
      <c r="A1357" s="12">
        <v>36</v>
      </c>
      <c r="B1357" s="12" t="str" cm="1">
        <f t="array" ref="B1357">_xlfn.IFS(HR_Analytics[[#This Row],[Age]]&lt;=30,"Below 30",HR_Analytics[[#This Row],[Age]]&lt;=40,"30-40",HR_Analytics[[#This Row],[Age]]&lt;=60,"40-60")</f>
        <v>30-40</v>
      </c>
      <c r="C1357" s="9" t="s">
        <v>17</v>
      </c>
      <c r="D1357" s="9" t="s">
        <v>11</v>
      </c>
      <c r="E1357" s="9" t="s">
        <v>12</v>
      </c>
      <c r="F1357" s="3">
        <v>17</v>
      </c>
      <c r="G1357" s="3" t="str" cm="1">
        <f t="array" ref="G1357">_xlfn.IFS(HR_Analytics[[#This Row],[Distance From Home]]&lt;=5,"1-5",HR_Analytics[[#This Row],[Distance From Home]]&lt;=10,"5-10",HR_Analytics[[#This Row],[Distance From Home]]&lt;=15,"10-15",HR_Analytics[[#This Row],[Distance From Home]]&lt;=20,"15-20",HR_Analytics[[#This Row],[Distance From Home]]&gt;20,"Above 20")</f>
        <v>15-20</v>
      </c>
      <c r="H1357" s="3">
        <v>2</v>
      </c>
      <c r="I1357" s="9" t="str">
        <f>VLOOKUP(H1357,Mapping!$J$2:$K$6,2,0)</f>
        <v>College</v>
      </c>
      <c r="J1357" s="9" t="s">
        <v>33</v>
      </c>
      <c r="K1357" s="3">
        <v>1908</v>
      </c>
      <c r="L1357" s="3">
        <v>3</v>
      </c>
      <c r="M1357" s="9" t="str">
        <f>VLOOKUP(L1357,Mapping!$A$2:$B$5,2,0)</f>
        <v>Neutral</v>
      </c>
      <c r="N1357" s="9" t="s">
        <v>20</v>
      </c>
      <c r="O1357" s="3">
        <v>2</v>
      </c>
      <c r="P1357" s="9" t="str">
        <f>VLOOKUP(O1357,Mapping!$A$9:$B$12,2,0)</f>
        <v>Medium</v>
      </c>
      <c r="Q1357" s="3">
        <v>2</v>
      </c>
      <c r="R1357" s="9" t="str">
        <f>VLOOKUP(Q1357,Mapping!$A$16:$B$20,2,0)</f>
        <v>Junior</v>
      </c>
      <c r="S1357" s="9" t="s">
        <v>15</v>
      </c>
      <c r="T1357" s="3">
        <v>2</v>
      </c>
      <c r="U1357" s="9" t="str">
        <f>VLOOKUP(T1357,Mapping!$E$9:$F$12,2,0)</f>
        <v>Dissatisfied</v>
      </c>
      <c r="V1357" s="9" t="s">
        <v>22</v>
      </c>
      <c r="W1357" s="5">
        <v>5507</v>
      </c>
      <c r="X1357" s="3">
        <v>2</v>
      </c>
      <c r="Y1357" s="9" t="s">
        <v>17</v>
      </c>
      <c r="Z1357" s="4">
        <v>16</v>
      </c>
      <c r="AA1357" s="24">
        <f>HR_Analytics[[#This Row],[Salary Hike]]/100</f>
        <v>0.16</v>
      </c>
      <c r="AB1357" s="3">
        <v>3</v>
      </c>
      <c r="AC1357" s="9" t="str">
        <f>VLOOKUP(AB1357,Mapping!$E$2:$F$3,2,0)</f>
        <v>Excellent</v>
      </c>
      <c r="AD1357" s="3">
        <v>3</v>
      </c>
      <c r="AE1357" s="9" t="str">
        <f>VLOOKUP(AD1357,Mapping!$E$16:$F$19,2,0)</f>
        <v>Neutral</v>
      </c>
      <c r="AF1357" s="3">
        <v>2</v>
      </c>
      <c r="AG1357" s="3">
        <v>12</v>
      </c>
      <c r="AH1357" s="3" t="str" cm="1">
        <f t="array" ref="AH1357">_xlfn.IFS(HR_Analytics[[#This Row],[Total Working Years]]&lt;=2,"0-2",HR_Analytics[[#This Row],[Total Working Years]]&lt;=5,"2-5",HR_Analytics[[#This Row],[Total Working Years]]&lt;=10,"5-10",HR_Analytics[[#This Row],[Total Working Years]]&lt;=20,"10-20",HR_Analytics[[#This Row],[Total Working Years]]&lt;=40,"20-40")</f>
        <v>10-20</v>
      </c>
      <c r="AI1357" s="3">
        <v>1</v>
      </c>
      <c r="AJ1357" s="3">
        <v>1</v>
      </c>
      <c r="AK1357" s="9" t="str">
        <f>VLOOKUP(AJ1357,Mapping!$J$10:$K$13,2,0)</f>
        <v>Bad</v>
      </c>
      <c r="AL1357" s="3">
        <v>4</v>
      </c>
      <c r="AM1357" s="3" t="str" cm="1">
        <f t="array" ref="AM1357">_xlfn.IFS(HR_Analytics[[#This Row],[Years At Company]]&lt;=2,"0-2",HR_Analytics[[#This Row],[Years At Company]]&lt;=5,"2-5",HR_Analytics[[#This Row],[Years At Company]]&lt;=10,"5-10",HR_Analytics[[#This Row],[Years At Company]]&lt;=20,"10-20",HR_Analytics[[#This Row],[Years At Company]]&lt;=40,"20-40")</f>
        <v>2-5</v>
      </c>
      <c r="AN1357" s="3">
        <v>2</v>
      </c>
      <c r="AO1357" s="3" t="str" cm="1">
        <f t="array" ref="AO1357">_xlfn.IFS(HR_Analytics[[#This Row],[Years In Current Role]]&lt;=2,"0-2",HR_Analytics[[#This Row],[Years In Current Role]]&lt;=5,"2-5",HR_Analytics[[#This Row],[Years In Current Role]]&lt;=10,"5-10",HR_Analytics[[#This Row],[Years In Current Role]]&lt;=15,"10-15",HR_Analytics[[#This Row],[Years In Current Role]]&gt;15,"Above 15")</f>
        <v>0-2</v>
      </c>
      <c r="AP1357" s="3">
        <v>1</v>
      </c>
      <c r="AQ1357" s="14" t="str" cm="1">
        <f t="array" ref="AQ1357">_xlfn.IFS(HR_Analytics[[#This Row],[Years Since Last Promotion]]&lt;=2,"0-2",HR_Analytics[[#This Row],[Years Since Last Promotion]]&lt;=5,"2-5",HR_Analytics[[#This Row],[Years Since Last Promotion]]&lt;=10,"5-10",HR_Analytics[[#This Row],[Years Since Last Promotion]]&lt;=15,"10-15")</f>
        <v>0-2</v>
      </c>
      <c r="AR1357" s="14">
        <v>3</v>
      </c>
      <c r="AS1357" s="3" t="str" cm="1">
        <f t="array" ref="AS13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58" spans="1:45" x14ac:dyDescent="0.25">
      <c r="A1358" s="12">
        <v>41</v>
      </c>
      <c r="B1358" s="12" t="str" cm="1">
        <f t="array" ref="B1358">_xlfn.IFS(HR_Analytics[[#This Row],[Age]]&lt;=30,"Below 30",HR_Analytics[[#This Row],[Age]]&lt;=40,"30-40",HR_Analytics[[#This Row],[Age]]&lt;=60,"40-60")</f>
        <v>40-60</v>
      </c>
      <c r="C1358" s="9" t="s">
        <v>17</v>
      </c>
      <c r="D1358" s="9" t="s">
        <v>11</v>
      </c>
      <c r="E1358" s="9" t="s">
        <v>12</v>
      </c>
      <c r="F1358" s="3">
        <v>8</v>
      </c>
      <c r="G1358" s="3" t="str" cm="1">
        <f t="array" ref="G1358">_xlfn.IFS(HR_Analytics[[#This Row],[Distance From Home]]&lt;=5,"1-5",HR_Analytics[[#This Row],[Distance From Home]]&lt;=10,"5-10",HR_Analytics[[#This Row],[Distance From Home]]&lt;=15,"10-15",HR_Analytics[[#This Row],[Distance From Home]]&lt;=20,"15-20",HR_Analytics[[#This Row],[Distance From Home]]&gt;20,"Above 20")</f>
        <v>5-10</v>
      </c>
      <c r="H1358" s="3">
        <v>3</v>
      </c>
      <c r="I1358" s="9" t="str">
        <f>VLOOKUP(H1358,Mapping!$J$2:$K$6,2,0)</f>
        <v>Bachelors</v>
      </c>
      <c r="J1358" s="9" t="s">
        <v>33</v>
      </c>
      <c r="K1358" s="3">
        <v>1909</v>
      </c>
      <c r="L1358" s="3">
        <v>3</v>
      </c>
      <c r="M1358" s="9" t="str">
        <f>VLOOKUP(L1358,Mapping!$A$2:$B$5,2,0)</f>
        <v>Neutral</v>
      </c>
      <c r="N1358" s="9" t="s">
        <v>14</v>
      </c>
      <c r="O1358" s="3">
        <v>3</v>
      </c>
      <c r="P1358" s="9" t="str">
        <f>VLOOKUP(O1358,Mapping!$A$9:$B$12,2,0)</f>
        <v>High</v>
      </c>
      <c r="Q1358" s="3">
        <v>2</v>
      </c>
      <c r="R1358" s="9" t="str">
        <f>VLOOKUP(Q1358,Mapping!$A$16:$B$20,2,0)</f>
        <v>Junior</v>
      </c>
      <c r="S1358" s="9" t="s">
        <v>15</v>
      </c>
      <c r="T1358" s="3">
        <v>2</v>
      </c>
      <c r="U1358" s="9" t="str">
        <f>VLOOKUP(T1358,Mapping!$E$9:$F$12,2,0)</f>
        <v>Dissatisfied</v>
      </c>
      <c r="V1358" s="9" t="s">
        <v>22</v>
      </c>
      <c r="W1358" s="5">
        <v>4393</v>
      </c>
      <c r="X1358" s="3">
        <v>5</v>
      </c>
      <c r="Y1358" s="9" t="s">
        <v>17</v>
      </c>
      <c r="Z1358" s="4">
        <v>21</v>
      </c>
      <c r="AA1358" s="24">
        <f>HR_Analytics[[#This Row],[Salary Hike]]/100</f>
        <v>0.21</v>
      </c>
      <c r="AB1358" s="3">
        <v>4</v>
      </c>
      <c r="AC1358" s="9" t="str">
        <f>VLOOKUP(AB1358,Mapping!$E$2:$F$3,2,0)</f>
        <v>Outstanding</v>
      </c>
      <c r="AD1358" s="3">
        <v>3</v>
      </c>
      <c r="AE1358" s="9" t="str">
        <f>VLOOKUP(AD1358,Mapping!$E$16:$F$19,2,0)</f>
        <v>Neutral</v>
      </c>
      <c r="AF1358" s="3">
        <v>1</v>
      </c>
      <c r="AG1358" s="3">
        <v>14</v>
      </c>
      <c r="AH1358" s="3" t="str" cm="1">
        <f t="array" ref="AH1358">_xlfn.IFS(HR_Analytics[[#This Row],[Total Working Years]]&lt;=2,"0-2",HR_Analytics[[#This Row],[Total Working Years]]&lt;=5,"2-5",HR_Analytics[[#This Row],[Total Working Years]]&lt;=10,"5-10",HR_Analytics[[#This Row],[Total Working Years]]&lt;=20,"10-20",HR_Analytics[[#This Row],[Total Working Years]]&lt;=40,"20-40")</f>
        <v>10-20</v>
      </c>
      <c r="AI1358" s="3">
        <v>3</v>
      </c>
      <c r="AJ1358" s="3">
        <v>3</v>
      </c>
      <c r="AK1358" s="9" t="str">
        <f>VLOOKUP(AJ1358,Mapping!$J$10:$K$13,2,0)</f>
        <v>Better</v>
      </c>
      <c r="AL1358" s="3">
        <v>5</v>
      </c>
      <c r="AM1358" s="3" t="str" cm="1">
        <f t="array" ref="AM1358">_xlfn.IFS(HR_Analytics[[#This Row],[Years At Company]]&lt;=2,"0-2",HR_Analytics[[#This Row],[Years At Company]]&lt;=5,"2-5",HR_Analytics[[#This Row],[Years At Company]]&lt;=10,"5-10",HR_Analytics[[#This Row],[Years At Company]]&lt;=20,"10-20",HR_Analytics[[#This Row],[Years At Company]]&lt;=40,"20-40")</f>
        <v>2-5</v>
      </c>
      <c r="AN1358" s="3">
        <v>4</v>
      </c>
      <c r="AO1358" s="3" t="str" cm="1">
        <f t="array" ref="AO1358">_xlfn.IFS(HR_Analytics[[#This Row],[Years In Current Role]]&lt;=2,"0-2",HR_Analytics[[#This Row],[Years In Current Role]]&lt;=5,"2-5",HR_Analytics[[#This Row],[Years In Current Role]]&lt;=10,"5-10",HR_Analytics[[#This Row],[Years In Current Role]]&lt;=15,"10-15",HR_Analytics[[#This Row],[Years In Current Role]]&gt;15,"Above 15")</f>
        <v>2-5</v>
      </c>
      <c r="AP1358" s="3">
        <v>1</v>
      </c>
      <c r="AQ1358" s="14" t="str" cm="1">
        <f t="array" ref="AQ1358">_xlfn.IFS(HR_Analytics[[#This Row],[Years Since Last Promotion]]&lt;=2,"0-2",HR_Analytics[[#This Row],[Years Since Last Promotion]]&lt;=5,"2-5",HR_Analytics[[#This Row],[Years Since Last Promotion]]&lt;=10,"5-10",HR_Analytics[[#This Row],[Years Since Last Promotion]]&lt;=15,"10-15")</f>
        <v>0-2</v>
      </c>
      <c r="AR1358" s="14">
        <v>4</v>
      </c>
      <c r="AS1358" s="3" t="str" cm="1">
        <f t="array" ref="AS13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59" spans="1:45" x14ac:dyDescent="0.25">
      <c r="A1359" s="12">
        <v>42</v>
      </c>
      <c r="B1359" s="12" t="str" cm="1">
        <f t="array" ref="B1359">_xlfn.IFS(HR_Analytics[[#This Row],[Age]]&lt;=30,"Below 30",HR_Analytics[[#This Row],[Age]]&lt;=40,"30-40",HR_Analytics[[#This Row],[Age]]&lt;=60,"40-60")</f>
        <v>40-60</v>
      </c>
      <c r="C1359" s="9" t="s">
        <v>17</v>
      </c>
      <c r="D1359" s="9" t="s">
        <v>11</v>
      </c>
      <c r="E1359" s="9" t="s">
        <v>19</v>
      </c>
      <c r="F1359" s="3">
        <v>6</v>
      </c>
      <c r="G1359" s="3" t="str" cm="1">
        <f t="array" ref="G1359">_xlfn.IFS(HR_Analytics[[#This Row],[Distance From Home]]&lt;=5,"1-5",HR_Analytics[[#This Row],[Distance From Home]]&lt;=10,"5-10",HR_Analytics[[#This Row],[Distance From Home]]&lt;=15,"10-15",HR_Analytics[[#This Row],[Distance From Home]]&lt;=20,"15-20",HR_Analytics[[#This Row],[Distance From Home]]&gt;20,"Above 20")</f>
        <v>5-10</v>
      </c>
      <c r="H1359" s="3">
        <v>3</v>
      </c>
      <c r="I1359" s="9" t="str">
        <f>VLOOKUP(H1359,Mapping!$J$2:$K$6,2,0)</f>
        <v>Bachelors</v>
      </c>
      <c r="J1359" s="9" t="s">
        <v>25</v>
      </c>
      <c r="K1359" s="3">
        <v>1911</v>
      </c>
      <c r="L1359" s="3">
        <v>3</v>
      </c>
      <c r="M1359" s="9" t="str">
        <f>VLOOKUP(L1359,Mapping!$A$2:$B$5,2,0)</f>
        <v>Neutral</v>
      </c>
      <c r="N1359" s="9" t="s">
        <v>20</v>
      </c>
      <c r="O1359" s="3">
        <v>3</v>
      </c>
      <c r="P1359" s="9" t="str">
        <f>VLOOKUP(O1359,Mapping!$A$9:$B$12,2,0)</f>
        <v>High</v>
      </c>
      <c r="Q1359" s="3">
        <v>3</v>
      </c>
      <c r="R1359" s="9" t="str">
        <f>VLOOKUP(Q1359,Mapping!$A$16:$B$20,2,0)</f>
        <v>Mid Level</v>
      </c>
      <c r="S1359" s="9" t="s">
        <v>32</v>
      </c>
      <c r="T1359" s="3">
        <v>1</v>
      </c>
      <c r="U1359" s="9" t="str">
        <f>VLOOKUP(T1359,Mapping!$E$9:$F$12,2,0)</f>
        <v>Very Dissatisfied</v>
      </c>
      <c r="V1359" s="9" t="s">
        <v>22</v>
      </c>
      <c r="W1359" s="5">
        <v>13348</v>
      </c>
      <c r="X1359" s="3">
        <v>9</v>
      </c>
      <c r="Y1359" s="9" t="s">
        <v>17</v>
      </c>
      <c r="Z1359" s="4">
        <v>13</v>
      </c>
      <c r="AA1359" s="24">
        <f>HR_Analytics[[#This Row],[Salary Hike]]/100</f>
        <v>0.13</v>
      </c>
      <c r="AB1359" s="3">
        <v>3</v>
      </c>
      <c r="AC1359" s="9" t="str">
        <f>VLOOKUP(AB1359,Mapping!$E$2:$F$3,2,0)</f>
        <v>Excellent</v>
      </c>
      <c r="AD1359" s="3">
        <v>2</v>
      </c>
      <c r="AE1359" s="9" t="str">
        <f>VLOOKUP(AD1359,Mapping!$E$16:$F$19,2,0)</f>
        <v>Dissatisfied</v>
      </c>
      <c r="AF1359" s="3">
        <v>1</v>
      </c>
      <c r="AG1359" s="3">
        <v>18</v>
      </c>
      <c r="AH1359" s="3" t="str" cm="1">
        <f t="array" ref="AH1359">_xlfn.IFS(HR_Analytics[[#This Row],[Total Working Years]]&lt;=2,"0-2",HR_Analytics[[#This Row],[Total Working Years]]&lt;=5,"2-5",HR_Analytics[[#This Row],[Total Working Years]]&lt;=10,"5-10",HR_Analytics[[#This Row],[Total Working Years]]&lt;=20,"10-20",HR_Analytics[[#This Row],[Total Working Years]]&lt;=40,"20-40")</f>
        <v>10-20</v>
      </c>
      <c r="AI1359" s="3">
        <v>3</v>
      </c>
      <c r="AJ1359" s="3">
        <v>4</v>
      </c>
      <c r="AK1359" s="9" t="str">
        <f>VLOOKUP(AJ1359,Mapping!$J$10:$K$13,2,0)</f>
        <v>Best</v>
      </c>
      <c r="AL1359" s="3">
        <v>13</v>
      </c>
      <c r="AM1359" s="3" t="str" cm="1">
        <f t="array" ref="AM1359">_xlfn.IFS(HR_Analytics[[#This Row],[Years At Company]]&lt;=2,"0-2",HR_Analytics[[#This Row],[Years At Company]]&lt;=5,"2-5",HR_Analytics[[#This Row],[Years At Company]]&lt;=10,"5-10",HR_Analytics[[#This Row],[Years At Company]]&lt;=20,"10-20",HR_Analytics[[#This Row],[Years At Company]]&lt;=40,"20-40")</f>
        <v>10-20</v>
      </c>
      <c r="AN1359" s="3">
        <v>7</v>
      </c>
      <c r="AO1359" s="3" t="str" cm="1">
        <f t="array" ref="AO1359">_xlfn.IFS(HR_Analytics[[#This Row],[Years In Current Role]]&lt;=2,"0-2",HR_Analytics[[#This Row],[Years In Current Role]]&lt;=5,"2-5",HR_Analytics[[#This Row],[Years In Current Role]]&lt;=10,"5-10",HR_Analytics[[#This Row],[Years In Current Role]]&lt;=15,"10-15",HR_Analytics[[#This Row],[Years In Current Role]]&gt;15,"Above 15")</f>
        <v>5-10</v>
      </c>
      <c r="AP1359" s="3">
        <v>5</v>
      </c>
      <c r="AQ1359" s="14" t="str" cm="1">
        <f t="array" ref="AQ1359">_xlfn.IFS(HR_Analytics[[#This Row],[Years Since Last Promotion]]&lt;=2,"0-2",HR_Analytics[[#This Row],[Years Since Last Promotion]]&lt;=5,"2-5",HR_Analytics[[#This Row],[Years Since Last Promotion]]&lt;=10,"5-10",HR_Analytics[[#This Row],[Years Since Last Promotion]]&lt;=15,"10-15")</f>
        <v>2-5</v>
      </c>
      <c r="AR1359" s="14">
        <v>7</v>
      </c>
      <c r="AS1359" s="3" t="str" cm="1">
        <f t="array" ref="AS13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60" spans="1:45" x14ac:dyDescent="0.25">
      <c r="A1360" s="12">
        <v>31</v>
      </c>
      <c r="B1360" s="12" t="str" cm="1">
        <f t="array" ref="B1360">_xlfn.IFS(HR_Analytics[[#This Row],[Age]]&lt;=30,"Below 30",HR_Analytics[[#This Row],[Age]]&lt;=40,"30-40",HR_Analytics[[#This Row],[Age]]&lt;=60,"40-60")</f>
        <v>30-40</v>
      </c>
      <c r="C1360" s="9" t="s">
        <v>17</v>
      </c>
      <c r="D1360" s="9" t="s">
        <v>11</v>
      </c>
      <c r="E1360" s="9" t="s">
        <v>12</v>
      </c>
      <c r="F1360" s="3">
        <v>10</v>
      </c>
      <c r="G1360" s="3" t="str" cm="1">
        <f t="array" ref="G1360">_xlfn.IFS(HR_Analytics[[#This Row],[Distance From Home]]&lt;=5,"1-5",HR_Analytics[[#This Row],[Distance From Home]]&lt;=10,"5-10",HR_Analytics[[#This Row],[Distance From Home]]&lt;=15,"10-15",HR_Analytics[[#This Row],[Distance From Home]]&lt;=20,"15-20",HR_Analytics[[#This Row],[Distance From Home]]&gt;20,"Above 20")</f>
        <v>5-10</v>
      </c>
      <c r="H1360" s="3">
        <v>2</v>
      </c>
      <c r="I1360" s="9" t="str">
        <f>VLOOKUP(H1360,Mapping!$J$2:$K$6,2,0)</f>
        <v>College</v>
      </c>
      <c r="J1360" s="9" t="s">
        <v>25</v>
      </c>
      <c r="K1360" s="3">
        <v>1912</v>
      </c>
      <c r="L1360" s="3">
        <v>3</v>
      </c>
      <c r="M1360" s="9" t="str">
        <f>VLOOKUP(L1360,Mapping!$A$2:$B$5,2,0)</f>
        <v>Neutral</v>
      </c>
      <c r="N1360" s="9" t="s">
        <v>14</v>
      </c>
      <c r="O1360" s="3">
        <v>3</v>
      </c>
      <c r="P1360" s="9" t="str">
        <f>VLOOKUP(O1360,Mapping!$A$9:$B$12,2,0)</f>
        <v>High</v>
      </c>
      <c r="Q1360" s="3">
        <v>2</v>
      </c>
      <c r="R1360" s="9" t="str">
        <f>VLOOKUP(Q1360,Mapping!$A$16:$B$20,2,0)</f>
        <v>Junior</v>
      </c>
      <c r="S1360" s="9" t="s">
        <v>15</v>
      </c>
      <c r="T1360" s="3">
        <v>4</v>
      </c>
      <c r="U1360" s="9" t="str">
        <f>VLOOKUP(T1360,Mapping!$E$9:$F$12,2,0)</f>
        <v>Satisfied</v>
      </c>
      <c r="V1360" s="9" t="s">
        <v>26</v>
      </c>
      <c r="W1360" s="5">
        <v>6583</v>
      </c>
      <c r="X1360" s="3">
        <v>2</v>
      </c>
      <c r="Y1360" s="9" t="s">
        <v>10</v>
      </c>
      <c r="Z1360" s="4">
        <v>11</v>
      </c>
      <c r="AA1360" s="24">
        <f>HR_Analytics[[#This Row],[Salary Hike]]/100</f>
        <v>0.11</v>
      </c>
      <c r="AB1360" s="3">
        <v>3</v>
      </c>
      <c r="AC1360" s="9" t="str">
        <f>VLOOKUP(AB1360,Mapping!$E$2:$F$3,2,0)</f>
        <v>Excellent</v>
      </c>
      <c r="AD1360" s="3">
        <v>4</v>
      </c>
      <c r="AE1360" s="9" t="str">
        <f>VLOOKUP(AD1360,Mapping!$E$16:$F$19,2,0)</f>
        <v>Satisfied</v>
      </c>
      <c r="AF1360" s="3">
        <v>1</v>
      </c>
      <c r="AG1360" s="3">
        <v>8</v>
      </c>
      <c r="AH1360" s="3" t="str" cm="1">
        <f t="array" ref="AH1360">_xlfn.IFS(HR_Analytics[[#This Row],[Total Working Years]]&lt;=2,"0-2",HR_Analytics[[#This Row],[Total Working Years]]&lt;=5,"2-5",HR_Analytics[[#This Row],[Total Working Years]]&lt;=10,"5-10",HR_Analytics[[#This Row],[Total Working Years]]&lt;=20,"10-20",HR_Analytics[[#This Row],[Total Working Years]]&lt;=40,"20-40")</f>
        <v>5-10</v>
      </c>
      <c r="AI1360" s="3">
        <v>2</v>
      </c>
      <c r="AJ1360" s="3">
        <v>3</v>
      </c>
      <c r="AK1360" s="9" t="str">
        <f>VLOOKUP(AJ1360,Mapping!$J$10:$K$13,2,0)</f>
        <v>Better</v>
      </c>
      <c r="AL1360" s="3">
        <v>5</v>
      </c>
      <c r="AM1360" s="3" t="str" cm="1">
        <f t="array" ref="AM1360">_xlfn.IFS(HR_Analytics[[#This Row],[Years At Company]]&lt;=2,"0-2",HR_Analytics[[#This Row],[Years At Company]]&lt;=5,"2-5",HR_Analytics[[#This Row],[Years At Company]]&lt;=10,"5-10",HR_Analytics[[#This Row],[Years At Company]]&lt;=20,"10-20",HR_Analytics[[#This Row],[Years At Company]]&lt;=40,"20-40")</f>
        <v>2-5</v>
      </c>
      <c r="AN1360" s="3">
        <v>2</v>
      </c>
      <c r="AO1360" s="3" t="str" cm="1">
        <f t="array" ref="AO1360">_xlfn.IFS(HR_Analytics[[#This Row],[Years In Current Role]]&lt;=2,"0-2",HR_Analytics[[#This Row],[Years In Current Role]]&lt;=5,"2-5",HR_Analytics[[#This Row],[Years In Current Role]]&lt;=10,"5-10",HR_Analytics[[#This Row],[Years In Current Role]]&lt;=15,"10-15",HR_Analytics[[#This Row],[Years In Current Role]]&gt;15,"Above 15")</f>
        <v>0-2</v>
      </c>
      <c r="AP1360" s="3">
        <v>1</v>
      </c>
      <c r="AQ1360" s="14" t="str" cm="1">
        <f t="array" ref="AQ1360">_xlfn.IFS(HR_Analytics[[#This Row],[Years Since Last Promotion]]&lt;=2,"0-2",HR_Analytics[[#This Row],[Years Since Last Promotion]]&lt;=5,"2-5",HR_Analytics[[#This Row],[Years Since Last Promotion]]&lt;=10,"5-10",HR_Analytics[[#This Row],[Years Since Last Promotion]]&lt;=15,"10-15")</f>
        <v>0-2</v>
      </c>
      <c r="AR1360" s="14">
        <v>4</v>
      </c>
      <c r="AS1360" s="3" t="str" cm="1">
        <f t="array" ref="AS13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61" spans="1:45" x14ac:dyDescent="0.25">
      <c r="A1361" s="12">
        <v>34</v>
      </c>
      <c r="B1361" s="12" t="str" cm="1">
        <f t="array" ref="B1361">_xlfn.IFS(HR_Analytics[[#This Row],[Age]]&lt;=30,"Below 30",HR_Analytics[[#This Row],[Age]]&lt;=40,"30-40",HR_Analytics[[#This Row],[Age]]&lt;=60,"40-60")</f>
        <v>30-40</v>
      </c>
      <c r="C1361" s="9" t="s">
        <v>17</v>
      </c>
      <c r="D1361" s="9" t="s">
        <v>11</v>
      </c>
      <c r="E1361" s="9" t="s">
        <v>12</v>
      </c>
      <c r="F1361" s="3">
        <v>3</v>
      </c>
      <c r="G1361" s="3" t="str" cm="1">
        <f t="array" ref="G1361">_xlfn.IFS(HR_Analytics[[#This Row],[Distance From Home]]&lt;=5,"1-5",HR_Analytics[[#This Row],[Distance From Home]]&lt;=10,"5-10",HR_Analytics[[#This Row],[Distance From Home]]&lt;=15,"10-15",HR_Analytics[[#This Row],[Distance From Home]]&lt;=20,"15-20",HR_Analytics[[#This Row],[Distance From Home]]&gt;20,"Above 20")</f>
        <v>1-5</v>
      </c>
      <c r="H1361" s="3">
        <v>1</v>
      </c>
      <c r="I1361" s="9" t="str">
        <f>VLOOKUP(H1361,Mapping!$J$2:$K$6,2,0)</f>
        <v>Below College</v>
      </c>
      <c r="J1361" s="9" t="s">
        <v>25</v>
      </c>
      <c r="K1361" s="3">
        <v>1915</v>
      </c>
      <c r="L1361" s="3">
        <v>4</v>
      </c>
      <c r="M1361" s="9" t="str">
        <f>VLOOKUP(L1361,Mapping!$A$2:$B$5,2,0)</f>
        <v>Satisfied</v>
      </c>
      <c r="N1361" s="9" t="s">
        <v>14</v>
      </c>
      <c r="O1361" s="3">
        <v>2</v>
      </c>
      <c r="P1361" s="9" t="str">
        <f>VLOOKUP(O1361,Mapping!$A$9:$B$12,2,0)</f>
        <v>Medium</v>
      </c>
      <c r="Q1361" s="3">
        <v>2</v>
      </c>
      <c r="R1361" s="9" t="str">
        <f>VLOOKUP(Q1361,Mapping!$A$16:$B$20,2,0)</f>
        <v>Junior</v>
      </c>
      <c r="S1361" s="9" t="s">
        <v>15</v>
      </c>
      <c r="T1361" s="3">
        <v>4</v>
      </c>
      <c r="U1361" s="9" t="str">
        <f>VLOOKUP(T1361,Mapping!$E$9:$F$12,2,0)</f>
        <v>Satisfied</v>
      </c>
      <c r="V1361" s="9" t="s">
        <v>22</v>
      </c>
      <c r="W1361" s="5">
        <v>8103</v>
      </c>
      <c r="X1361" s="3">
        <v>3</v>
      </c>
      <c r="Y1361" s="9" t="s">
        <v>10</v>
      </c>
      <c r="Z1361" s="4">
        <v>12</v>
      </c>
      <c r="AA1361" s="24">
        <f>HR_Analytics[[#This Row],[Salary Hike]]/100</f>
        <v>0.12</v>
      </c>
      <c r="AB1361" s="3">
        <v>3</v>
      </c>
      <c r="AC1361" s="9" t="str">
        <f>VLOOKUP(AB1361,Mapping!$E$2:$F$3,2,0)</f>
        <v>Excellent</v>
      </c>
      <c r="AD1361" s="3">
        <v>3</v>
      </c>
      <c r="AE1361" s="9" t="str">
        <f>VLOOKUP(AD1361,Mapping!$E$16:$F$19,2,0)</f>
        <v>Neutral</v>
      </c>
      <c r="AF1361" s="3">
        <v>0</v>
      </c>
      <c r="AG1361" s="3">
        <v>9</v>
      </c>
      <c r="AH1361" s="3" t="str" cm="1">
        <f t="array" ref="AH1361">_xlfn.IFS(HR_Analytics[[#This Row],[Total Working Years]]&lt;=2,"0-2",HR_Analytics[[#This Row],[Total Working Years]]&lt;=5,"2-5",HR_Analytics[[#This Row],[Total Working Years]]&lt;=10,"5-10",HR_Analytics[[#This Row],[Total Working Years]]&lt;=20,"10-20",HR_Analytics[[#This Row],[Total Working Years]]&lt;=40,"20-40")</f>
        <v>5-10</v>
      </c>
      <c r="AI1361" s="3">
        <v>3</v>
      </c>
      <c r="AJ1361" s="3">
        <v>2</v>
      </c>
      <c r="AK1361" s="9" t="str">
        <f>VLOOKUP(AJ1361,Mapping!$J$10:$K$13,2,0)</f>
        <v>Good</v>
      </c>
      <c r="AL1361" s="3">
        <v>4</v>
      </c>
      <c r="AM1361" s="3" t="str" cm="1">
        <f t="array" ref="AM1361">_xlfn.IFS(HR_Analytics[[#This Row],[Years At Company]]&lt;=2,"0-2",HR_Analytics[[#This Row],[Years At Company]]&lt;=5,"2-5",HR_Analytics[[#This Row],[Years At Company]]&lt;=10,"5-10",HR_Analytics[[#This Row],[Years At Company]]&lt;=20,"10-20",HR_Analytics[[#This Row],[Years At Company]]&lt;=40,"20-40")</f>
        <v>2-5</v>
      </c>
      <c r="AN1361" s="3">
        <v>2</v>
      </c>
      <c r="AO1361" s="3" t="str" cm="1">
        <f t="array" ref="AO1361">_xlfn.IFS(HR_Analytics[[#This Row],[Years In Current Role]]&lt;=2,"0-2",HR_Analytics[[#This Row],[Years In Current Role]]&lt;=5,"2-5",HR_Analytics[[#This Row],[Years In Current Role]]&lt;=10,"5-10",HR_Analytics[[#This Row],[Years In Current Role]]&lt;=15,"10-15",HR_Analytics[[#This Row],[Years In Current Role]]&gt;15,"Above 15")</f>
        <v>0-2</v>
      </c>
      <c r="AP1361" s="3">
        <v>0</v>
      </c>
      <c r="AQ1361" s="14" t="str" cm="1">
        <f t="array" ref="AQ1361">_xlfn.IFS(HR_Analytics[[#This Row],[Years Since Last Promotion]]&lt;=2,"0-2",HR_Analytics[[#This Row],[Years Since Last Promotion]]&lt;=5,"2-5",HR_Analytics[[#This Row],[Years Since Last Promotion]]&lt;=10,"5-10",HR_Analytics[[#This Row],[Years Since Last Promotion]]&lt;=15,"10-15")</f>
        <v>0-2</v>
      </c>
      <c r="AR1361" s="14">
        <v>1</v>
      </c>
      <c r="AS1361" s="3" t="str" cm="1">
        <f t="array" ref="AS13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62" spans="1:45" x14ac:dyDescent="0.25">
      <c r="A1362" s="12">
        <v>31</v>
      </c>
      <c r="B1362" s="12" t="str" cm="1">
        <f t="array" ref="B1362">_xlfn.IFS(HR_Analytics[[#This Row],[Age]]&lt;=30,"Below 30",HR_Analytics[[#This Row],[Age]]&lt;=40,"30-40",HR_Analytics[[#This Row],[Age]]&lt;=60,"40-60")</f>
        <v>30-40</v>
      </c>
      <c r="C1362" s="9" t="s">
        <v>17</v>
      </c>
      <c r="D1362" s="9" t="s">
        <v>11</v>
      </c>
      <c r="E1362" s="9" t="s">
        <v>19</v>
      </c>
      <c r="F1362" s="3">
        <v>4</v>
      </c>
      <c r="G1362" s="3" t="str" cm="1">
        <f t="array" ref="G1362">_xlfn.IFS(HR_Analytics[[#This Row],[Distance From Home]]&lt;=5,"1-5",HR_Analytics[[#This Row],[Distance From Home]]&lt;=10,"5-10",HR_Analytics[[#This Row],[Distance From Home]]&lt;=15,"10-15",HR_Analytics[[#This Row],[Distance From Home]]&lt;=20,"15-20",HR_Analytics[[#This Row],[Distance From Home]]&gt;20,"Above 20")</f>
        <v>1-5</v>
      </c>
      <c r="H1362" s="3">
        <v>3</v>
      </c>
      <c r="I1362" s="9" t="str">
        <f>VLOOKUP(H1362,Mapping!$J$2:$K$6,2,0)</f>
        <v>Bachelors</v>
      </c>
      <c r="J1362" s="9" t="s">
        <v>25</v>
      </c>
      <c r="K1362" s="3">
        <v>1916</v>
      </c>
      <c r="L1362" s="3">
        <v>1</v>
      </c>
      <c r="M1362" s="9" t="str">
        <f>VLOOKUP(L1362,Mapping!$A$2:$B$5,2,0)</f>
        <v>Very Dissatisfied</v>
      </c>
      <c r="N1362" s="9" t="s">
        <v>14</v>
      </c>
      <c r="O1362" s="3">
        <v>4</v>
      </c>
      <c r="P1362" s="9" t="str">
        <f>VLOOKUP(O1362,Mapping!$A$9:$B$12,2,0)</f>
        <v>Very High</v>
      </c>
      <c r="Q1362" s="3">
        <v>1</v>
      </c>
      <c r="R1362" s="9" t="str">
        <f>VLOOKUP(Q1362,Mapping!$A$16:$B$20,2,0)</f>
        <v>Entry Level</v>
      </c>
      <c r="S1362" s="9" t="s">
        <v>24</v>
      </c>
      <c r="T1362" s="3">
        <v>3</v>
      </c>
      <c r="U1362" s="9" t="str">
        <f>VLOOKUP(T1362,Mapping!$E$9:$F$12,2,0)</f>
        <v>Neutral</v>
      </c>
      <c r="V1362" s="9" t="s">
        <v>26</v>
      </c>
      <c r="W1362" s="5">
        <v>3978</v>
      </c>
      <c r="X1362" s="3">
        <v>8</v>
      </c>
      <c r="Y1362" s="9" t="s">
        <v>17</v>
      </c>
      <c r="Z1362" s="4">
        <v>12</v>
      </c>
      <c r="AA1362" s="24">
        <f>HR_Analytics[[#This Row],[Salary Hike]]/100</f>
        <v>0.12</v>
      </c>
      <c r="AB1362" s="3">
        <v>3</v>
      </c>
      <c r="AC1362" s="9" t="str">
        <f>VLOOKUP(AB1362,Mapping!$E$2:$F$3,2,0)</f>
        <v>Excellent</v>
      </c>
      <c r="AD1362" s="3">
        <v>2</v>
      </c>
      <c r="AE1362" s="9" t="str">
        <f>VLOOKUP(AD1362,Mapping!$E$16:$F$19,2,0)</f>
        <v>Dissatisfied</v>
      </c>
      <c r="AF1362" s="3">
        <v>1</v>
      </c>
      <c r="AG1362" s="3">
        <v>4</v>
      </c>
      <c r="AH1362" s="3" t="str" cm="1">
        <f t="array" ref="AH1362">_xlfn.IFS(HR_Analytics[[#This Row],[Total Working Years]]&lt;=2,"0-2",HR_Analytics[[#This Row],[Total Working Years]]&lt;=5,"2-5",HR_Analytics[[#This Row],[Total Working Years]]&lt;=10,"5-10",HR_Analytics[[#This Row],[Total Working Years]]&lt;=20,"10-20",HR_Analytics[[#This Row],[Total Working Years]]&lt;=40,"20-40")</f>
        <v>2-5</v>
      </c>
      <c r="AI1362" s="3">
        <v>0</v>
      </c>
      <c r="AJ1362" s="3">
        <v>2</v>
      </c>
      <c r="AK1362" s="9" t="str">
        <f>VLOOKUP(AJ1362,Mapping!$J$10:$K$13,2,0)</f>
        <v>Good</v>
      </c>
      <c r="AL1362" s="3">
        <v>2</v>
      </c>
      <c r="AM1362" s="3" t="str" cm="1">
        <f t="array" ref="AM1362">_xlfn.IFS(HR_Analytics[[#This Row],[Years At Company]]&lt;=2,"0-2",HR_Analytics[[#This Row],[Years At Company]]&lt;=5,"2-5",HR_Analytics[[#This Row],[Years At Company]]&lt;=10,"5-10",HR_Analytics[[#This Row],[Years At Company]]&lt;=20,"10-20",HR_Analytics[[#This Row],[Years At Company]]&lt;=40,"20-40")</f>
        <v>0-2</v>
      </c>
      <c r="AN1362" s="3">
        <v>2</v>
      </c>
      <c r="AO1362" s="3" t="str" cm="1">
        <f t="array" ref="AO1362">_xlfn.IFS(HR_Analytics[[#This Row],[Years In Current Role]]&lt;=2,"0-2",HR_Analytics[[#This Row],[Years In Current Role]]&lt;=5,"2-5",HR_Analytics[[#This Row],[Years In Current Role]]&lt;=10,"5-10",HR_Analytics[[#This Row],[Years In Current Role]]&lt;=15,"10-15",HR_Analytics[[#This Row],[Years In Current Role]]&gt;15,"Above 15")</f>
        <v>0-2</v>
      </c>
      <c r="AP1362" s="3">
        <v>2</v>
      </c>
      <c r="AQ1362" s="14" t="str" cm="1">
        <f t="array" ref="AQ1362">_xlfn.IFS(HR_Analytics[[#This Row],[Years Since Last Promotion]]&lt;=2,"0-2",HR_Analytics[[#This Row],[Years Since Last Promotion]]&lt;=5,"2-5",HR_Analytics[[#This Row],[Years Since Last Promotion]]&lt;=10,"5-10",HR_Analytics[[#This Row],[Years Since Last Promotion]]&lt;=15,"10-15")</f>
        <v>0-2</v>
      </c>
      <c r="AR1362" s="14">
        <v>2</v>
      </c>
      <c r="AS1362" s="3" t="str" cm="1">
        <f t="array" ref="AS13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63" spans="1:45" x14ac:dyDescent="0.25">
      <c r="A1363" s="12">
        <v>26</v>
      </c>
      <c r="B1363" s="12" t="str" cm="1">
        <f t="array" ref="B1363">_xlfn.IFS(HR_Analytics[[#This Row],[Age]]&lt;=30,"Below 30",HR_Analytics[[#This Row],[Age]]&lt;=40,"30-40",HR_Analytics[[#This Row],[Age]]&lt;=60,"40-60")</f>
        <v>Below 30</v>
      </c>
      <c r="C1363" s="9" t="s">
        <v>17</v>
      </c>
      <c r="D1363" s="9" t="s">
        <v>18</v>
      </c>
      <c r="E1363" s="9" t="s">
        <v>19</v>
      </c>
      <c r="F1363" s="3">
        <v>6</v>
      </c>
      <c r="G1363" s="3" t="str" cm="1">
        <f t="array" ref="G1363">_xlfn.IFS(HR_Analytics[[#This Row],[Distance From Home]]&lt;=5,"1-5",HR_Analytics[[#This Row],[Distance From Home]]&lt;=10,"5-10",HR_Analytics[[#This Row],[Distance From Home]]&lt;=15,"10-15",HR_Analytics[[#This Row],[Distance From Home]]&lt;=20,"15-20",HR_Analytics[[#This Row],[Distance From Home]]&gt;20,"Above 20")</f>
        <v>5-10</v>
      </c>
      <c r="H1363" s="3">
        <v>3</v>
      </c>
      <c r="I1363" s="9" t="str">
        <f>VLOOKUP(H1363,Mapping!$J$2:$K$6,2,0)</f>
        <v>Bachelors</v>
      </c>
      <c r="J1363" s="9" t="s">
        <v>23</v>
      </c>
      <c r="K1363" s="3">
        <v>1918</v>
      </c>
      <c r="L1363" s="3">
        <v>3</v>
      </c>
      <c r="M1363" s="9" t="str">
        <f>VLOOKUP(L1363,Mapping!$A$2:$B$5,2,0)</f>
        <v>Neutral</v>
      </c>
      <c r="N1363" s="9" t="s">
        <v>20</v>
      </c>
      <c r="O1363" s="3">
        <v>4</v>
      </c>
      <c r="P1363" s="9" t="str">
        <f>VLOOKUP(O1363,Mapping!$A$9:$B$12,2,0)</f>
        <v>Very High</v>
      </c>
      <c r="Q1363" s="3">
        <v>1</v>
      </c>
      <c r="R1363" s="9" t="str">
        <f>VLOOKUP(Q1363,Mapping!$A$16:$B$20,2,0)</f>
        <v>Entry Level</v>
      </c>
      <c r="S1363" s="9" t="s">
        <v>24</v>
      </c>
      <c r="T1363" s="3">
        <v>4</v>
      </c>
      <c r="U1363" s="9" t="str">
        <f>VLOOKUP(T1363,Mapping!$E$9:$F$12,2,0)</f>
        <v>Satisfied</v>
      </c>
      <c r="V1363" s="9" t="s">
        <v>22</v>
      </c>
      <c r="W1363" s="5">
        <v>2544</v>
      </c>
      <c r="X1363" s="3">
        <v>0</v>
      </c>
      <c r="Y1363" s="9" t="s">
        <v>17</v>
      </c>
      <c r="Z1363" s="4">
        <v>18</v>
      </c>
      <c r="AA1363" s="24">
        <f>HR_Analytics[[#This Row],[Salary Hike]]/100</f>
        <v>0.18</v>
      </c>
      <c r="AB1363" s="3">
        <v>3</v>
      </c>
      <c r="AC1363" s="9" t="str">
        <f>VLOOKUP(AB1363,Mapping!$E$2:$F$3,2,0)</f>
        <v>Excellent</v>
      </c>
      <c r="AD1363" s="3">
        <v>1</v>
      </c>
      <c r="AE1363" s="9" t="str">
        <f>VLOOKUP(AD1363,Mapping!$E$16:$F$19,2,0)</f>
        <v>Very Dissatisfied</v>
      </c>
      <c r="AF1363" s="3">
        <v>1</v>
      </c>
      <c r="AG1363" s="3">
        <v>8</v>
      </c>
      <c r="AH1363" s="3" t="str" cm="1">
        <f t="array" ref="AH1363">_xlfn.IFS(HR_Analytics[[#This Row],[Total Working Years]]&lt;=2,"0-2",HR_Analytics[[#This Row],[Total Working Years]]&lt;=5,"2-5",HR_Analytics[[#This Row],[Total Working Years]]&lt;=10,"5-10",HR_Analytics[[#This Row],[Total Working Years]]&lt;=20,"10-20",HR_Analytics[[#This Row],[Total Working Years]]&lt;=40,"20-40")</f>
        <v>5-10</v>
      </c>
      <c r="AI1363" s="3">
        <v>3</v>
      </c>
      <c r="AJ1363" s="3">
        <v>3</v>
      </c>
      <c r="AK1363" s="9" t="str">
        <f>VLOOKUP(AJ1363,Mapping!$J$10:$K$13,2,0)</f>
        <v>Better</v>
      </c>
      <c r="AL1363" s="3">
        <v>7</v>
      </c>
      <c r="AM1363" s="3" t="str" cm="1">
        <f t="array" ref="AM1363">_xlfn.IFS(HR_Analytics[[#This Row],[Years At Company]]&lt;=2,"0-2",HR_Analytics[[#This Row],[Years At Company]]&lt;=5,"2-5",HR_Analytics[[#This Row],[Years At Company]]&lt;=10,"5-10",HR_Analytics[[#This Row],[Years At Company]]&lt;=20,"10-20",HR_Analytics[[#This Row],[Years At Company]]&lt;=40,"20-40")</f>
        <v>5-10</v>
      </c>
      <c r="AN1363" s="3">
        <v>7</v>
      </c>
      <c r="AO1363" s="3" t="str" cm="1">
        <f t="array" ref="AO1363">_xlfn.IFS(HR_Analytics[[#This Row],[Years In Current Role]]&lt;=2,"0-2",HR_Analytics[[#This Row],[Years In Current Role]]&lt;=5,"2-5",HR_Analytics[[#This Row],[Years In Current Role]]&lt;=10,"5-10",HR_Analytics[[#This Row],[Years In Current Role]]&lt;=15,"10-15",HR_Analytics[[#This Row],[Years In Current Role]]&gt;15,"Above 15")</f>
        <v>5-10</v>
      </c>
      <c r="AP1363" s="3">
        <v>7</v>
      </c>
      <c r="AQ1363" s="14" t="str" cm="1">
        <f t="array" ref="AQ1363">_xlfn.IFS(HR_Analytics[[#This Row],[Years Since Last Promotion]]&lt;=2,"0-2",HR_Analytics[[#This Row],[Years Since Last Promotion]]&lt;=5,"2-5",HR_Analytics[[#This Row],[Years Since Last Promotion]]&lt;=10,"5-10",HR_Analytics[[#This Row],[Years Since Last Promotion]]&lt;=15,"10-15")</f>
        <v>5-10</v>
      </c>
      <c r="AR1363" s="14">
        <v>7</v>
      </c>
      <c r="AS1363" s="3" t="str" cm="1">
        <f t="array" ref="AS13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64" spans="1:45" x14ac:dyDescent="0.25">
      <c r="A1364" s="12">
        <v>45</v>
      </c>
      <c r="B1364" s="12" t="str" cm="1">
        <f t="array" ref="B1364">_xlfn.IFS(HR_Analytics[[#This Row],[Age]]&lt;=30,"Below 30",HR_Analytics[[#This Row],[Age]]&lt;=40,"30-40",HR_Analytics[[#This Row],[Age]]&lt;=60,"40-60")</f>
        <v>40-60</v>
      </c>
      <c r="C1364" s="9" t="s">
        <v>17</v>
      </c>
      <c r="D1364" s="9" t="s">
        <v>18</v>
      </c>
      <c r="E1364" s="9" t="s">
        <v>19</v>
      </c>
      <c r="F1364" s="3">
        <v>1</v>
      </c>
      <c r="G1364" s="3" t="str" cm="1">
        <f t="array" ref="G1364">_xlfn.IFS(HR_Analytics[[#This Row],[Distance From Home]]&lt;=5,"1-5",HR_Analytics[[#This Row],[Distance From Home]]&lt;=10,"5-10",HR_Analytics[[#This Row],[Distance From Home]]&lt;=15,"10-15",HR_Analytics[[#This Row],[Distance From Home]]&lt;=20,"15-20",HR_Analytics[[#This Row],[Distance From Home]]&gt;20,"Above 20")</f>
        <v>1-5</v>
      </c>
      <c r="H1364" s="3">
        <v>4</v>
      </c>
      <c r="I1364" s="9" t="str">
        <f>VLOOKUP(H1364,Mapping!$J$2:$K$6,2,0)</f>
        <v>Masters</v>
      </c>
      <c r="J1364" s="9" t="s">
        <v>25</v>
      </c>
      <c r="K1364" s="3">
        <v>1922</v>
      </c>
      <c r="L1364" s="3">
        <v>2</v>
      </c>
      <c r="M1364" s="9" t="str">
        <f>VLOOKUP(L1364,Mapping!$A$2:$B$5,2,0)</f>
        <v>Dissatisfied</v>
      </c>
      <c r="N1364" s="9" t="s">
        <v>20</v>
      </c>
      <c r="O1364" s="3">
        <v>3</v>
      </c>
      <c r="P1364" s="9" t="str">
        <f>VLOOKUP(O1364,Mapping!$A$9:$B$12,2,0)</f>
        <v>High</v>
      </c>
      <c r="Q1364" s="3">
        <v>2</v>
      </c>
      <c r="R1364" s="9" t="str">
        <f>VLOOKUP(Q1364,Mapping!$A$16:$B$20,2,0)</f>
        <v>Junior</v>
      </c>
      <c r="S1364" s="9" t="s">
        <v>28</v>
      </c>
      <c r="T1364" s="3">
        <v>3</v>
      </c>
      <c r="U1364" s="9" t="str">
        <f>VLOOKUP(T1364,Mapping!$E$9:$F$12,2,0)</f>
        <v>Neutral</v>
      </c>
      <c r="V1364" s="9" t="s">
        <v>16</v>
      </c>
      <c r="W1364" s="5">
        <v>5399</v>
      </c>
      <c r="X1364" s="3">
        <v>4</v>
      </c>
      <c r="Y1364" s="9" t="s">
        <v>17</v>
      </c>
      <c r="Z1364" s="4">
        <v>12</v>
      </c>
      <c r="AA1364" s="24">
        <f>HR_Analytics[[#This Row],[Salary Hike]]/100</f>
        <v>0.12</v>
      </c>
      <c r="AB1364" s="3">
        <v>3</v>
      </c>
      <c r="AC1364" s="9" t="str">
        <f>VLOOKUP(AB1364,Mapping!$E$2:$F$3,2,0)</f>
        <v>Excellent</v>
      </c>
      <c r="AD1364" s="3">
        <v>3</v>
      </c>
      <c r="AE1364" s="9" t="str">
        <f>VLOOKUP(AD1364,Mapping!$E$16:$F$19,2,0)</f>
        <v>Neutral</v>
      </c>
      <c r="AF1364" s="3">
        <v>0</v>
      </c>
      <c r="AG1364" s="3">
        <v>12</v>
      </c>
      <c r="AH1364" s="3" t="str" cm="1">
        <f t="array" ref="AH1364">_xlfn.IFS(HR_Analytics[[#This Row],[Total Working Years]]&lt;=2,"0-2",HR_Analytics[[#This Row],[Total Working Years]]&lt;=5,"2-5",HR_Analytics[[#This Row],[Total Working Years]]&lt;=10,"5-10",HR_Analytics[[#This Row],[Total Working Years]]&lt;=20,"10-20",HR_Analytics[[#This Row],[Total Working Years]]&lt;=40,"20-40")</f>
        <v>10-20</v>
      </c>
      <c r="AI1364" s="3">
        <v>3</v>
      </c>
      <c r="AJ1364" s="3">
        <v>3</v>
      </c>
      <c r="AK1364" s="9" t="str">
        <f>VLOOKUP(AJ1364,Mapping!$J$10:$K$13,2,0)</f>
        <v>Better</v>
      </c>
      <c r="AL1364" s="3">
        <v>4</v>
      </c>
      <c r="AM1364" s="3" t="str" cm="1">
        <f t="array" ref="AM1364">_xlfn.IFS(HR_Analytics[[#This Row],[Years At Company]]&lt;=2,"0-2",HR_Analytics[[#This Row],[Years At Company]]&lt;=5,"2-5",HR_Analytics[[#This Row],[Years At Company]]&lt;=10,"5-10",HR_Analytics[[#This Row],[Years At Company]]&lt;=20,"10-20",HR_Analytics[[#This Row],[Years At Company]]&lt;=40,"20-40")</f>
        <v>2-5</v>
      </c>
      <c r="AN1364" s="3">
        <v>2</v>
      </c>
      <c r="AO1364" s="3" t="str" cm="1">
        <f t="array" ref="AO1364">_xlfn.IFS(HR_Analytics[[#This Row],[Years In Current Role]]&lt;=2,"0-2",HR_Analytics[[#This Row],[Years In Current Role]]&lt;=5,"2-5",HR_Analytics[[#This Row],[Years In Current Role]]&lt;=10,"5-10",HR_Analytics[[#This Row],[Years In Current Role]]&lt;=15,"10-15",HR_Analytics[[#This Row],[Years In Current Role]]&gt;15,"Above 15")</f>
        <v>0-2</v>
      </c>
      <c r="AP1364" s="3">
        <v>0</v>
      </c>
      <c r="AQ1364" s="14" t="str" cm="1">
        <f t="array" ref="AQ1364">_xlfn.IFS(HR_Analytics[[#This Row],[Years Since Last Promotion]]&lt;=2,"0-2",HR_Analytics[[#This Row],[Years Since Last Promotion]]&lt;=5,"2-5",HR_Analytics[[#This Row],[Years Since Last Promotion]]&lt;=10,"5-10",HR_Analytics[[#This Row],[Years Since Last Promotion]]&lt;=15,"10-15")</f>
        <v>0-2</v>
      </c>
      <c r="AR1364" s="14">
        <v>3</v>
      </c>
      <c r="AS1364" s="3" t="str" cm="1">
        <f t="array" ref="AS13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65" spans="1:45" x14ac:dyDescent="0.25">
      <c r="A1365" s="12">
        <v>33</v>
      </c>
      <c r="B1365" s="12" t="str" cm="1">
        <f t="array" ref="B1365">_xlfn.IFS(HR_Analytics[[#This Row],[Age]]&lt;=30,"Below 30",HR_Analytics[[#This Row],[Age]]&lt;=40,"30-40",HR_Analytics[[#This Row],[Age]]&lt;=60,"40-60")</f>
        <v>30-40</v>
      </c>
      <c r="C1365" s="9" t="s">
        <v>17</v>
      </c>
      <c r="D1365" s="9" t="s">
        <v>11</v>
      </c>
      <c r="E1365" s="9" t="s">
        <v>12</v>
      </c>
      <c r="F1365" s="3">
        <v>10</v>
      </c>
      <c r="G1365" s="3" t="str" cm="1">
        <f t="array" ref="G1365">_xlfn.IFS(HR_Analytics[[#This Row],[Distance From Home]]&lt;=5,"1-5",HR_Analytics[[#This Row],[Distance From Home]]&lt;=10,"5-10",HR_Analytics[[#This Row],[Distance From Home]]&lt;=15,"10-15",HR_Analytics[[#This Row],[Distance From Home]]&lt;=20,"15-20",HR_Analytics[[#This Row],[Distance From Home]]&gt;20,"Above 20")</f>
        <v>5-10</v>
      </c>
      <c r="H1365" s="3">
        <v>4</v>
      </c>
      <c r="I1365" s="9" t="str">
        <f>VLOOKUP(H1365,Mapping!$J$2:$K$6,2,0)</f>
        <v>Masters</v>
      </c>
      <c r="J1365" s="9" t="s">
        <v>33</v>
      </c>
      <c r="K1365" s="3">
        <v>1924</v>
      </c>
      <c r="L1365" s="3">
        <v>2</v>
      </c>
      <c r="M1365" s="9" t="str">
        <f>VLOOKUP(L1365,Mapping!$A$2:$B$5,2,0)</f>
        <v>Dissatisfied</v>
      </c>
      <c r="N1365" s="9" t="s">
        <v>20</v>
      </c>
      <c r="O1365" s="3">
        <v>3</v>
      </c>
      <c r="P1365" s="9" t="str">
        <f>VLOOKUP(O1365,Mapping!$A$9:$B$12,2,0)</f>
        <v>High</v>
      </c>
      <c r="Q1365" s="3">
        <v>2</v>
      </c>
      <c r="R1365" s="9" t="str">
        <f>VLOOKUP(Q1365,Mapping!$A$16:$B$20,2,0)</f>
        <v>Junior</v>
      </c>
      <c r="S1365" s="9" t="s">
        <v>15</v>
      </c>
      <c r="T1365" s="3">
        <v>3</v>
      </c>
      <c r="U1365" s="9" t="str">
        <f>VLOOKUP(T1365,Mapping!$E$9:$F$12,2,0)</f>
        <v>Neutral</v>
      </c>
      <c r="V1365" s="9" t="s">
        <v>16</v>
      </c>
      <c r="W1365" s="5">
        <v>5487</v>
      </c>
      <c r="X1365" s="3">
        <v>1</v>
      </c>
      <c r="Y1365" s="9" t="s">
        <v>17</v>
      </c>
      <c r="Z1365" s="4">
        <v>14</v>
      </c>
      <c r="AA1365" s="24">
        <f>HR_Analytics[[#This Row],[Salary Hike]]/100</f>
        <v>0.14000000000000001</v>
      </c>
      <c r="AB1365" s="3">
        <v>3</v>
      </c>
      <c r="AC1365" s="9" t="str">
        <f>VLOOKUP(AB1365,Mapping!$E$2:$F$3,2,0)</f>
        <v>Excellent</v>
      </c>
      <c r="AD1365" s="3">
        <v>2</v>
      </c>
      <c r="AE1365" s="9" t="str">
        <f>VLOOKUP(AD1365,Mapping!$E$16:$F$19,2,0)</f>
        <v>Dissatisfied</v>
      </c>
      <c r="AF1365" s="3">
        <v>0</v>
      </c>
      <c r="AG1365" s="3">
        <v>10</v>
      </c>
      <c r="AH1365" s="3" t="str" cm="1">
        <f t="array" ref="AH1365">_xlfn.IFS(HR_Analytics[[#This Row],[Total Working Years]]&lt;=2,"0-2",HR_Analytics[[#This Row],[Total Working Years]]&lt;=5,"2-5",HR_Analytics[[#This Row],[Total Working Years]]&lt;=10,"5-10",HR_Analytics[[#This Row],[Total Working Years]]&lt;=20,"10-20",HR_Analytics[[#This Row],[Total Working Years]]&lt;=40,"20-40")</f>
        <v>5-10</v>
      </c>
      <c r="AI1365" s="3">
        <v>2</v>
      </c>
      <c r="AJ1365" s="3">
        <v>2</v>
      </c>
      <c r="AK1365" s="9" t="str">
        <f>VLOOKUP(AJ1365,Mapping!$J$10:$K$13,2,0)</f>
        <v>Good</v>
      </c>
      <c r="AL1365" s="3">
        <v>10</v>
      </c>
      <c r="AM1365" s="3" t="str" cm="1">
        <f t="array" ref="AM1365">_xlfn.IFS(HR_Analytics[[#This Row],[Years At Company]]&lt;=2,"0-2",HR_Analytics[[#This Row],[Years At Company]]&lt;=5,"2-5",HR_Analytics[[#This Row],[Years At Company]]&lt;=10,"5-10",HR_Analytics[[#This Row],[Years At Company]]&lt;=20,"10-20",HR_Analytics[[#This Row],[Years At Company]]&lt;=40,"20-40")</f>
        <v>5-10</v>
      </c>
      <c r="AN1365" s="3">
        <v>4</v>
      </c>
      <c r="AO1365" s="3" t="str" cm="1">
        <f t="array" ref="AO1365">_xlfn.IFS(HR_Analytics[[#This Row],[Years In Current Role]]&lt;=2,"0-2",HR_Analytics[[#This Row],[Years In Current Role]]&lt;=5,"2-5",HR_Analytics[[#This Row],[Years In Current Role]]&lt;=10,"5-10",HR_Analytics[[#This Row],[Years In Current Role]]&lt;=15,"10-15",HR_Analytics[[#This Row],[Years In Current Role]]&gt;15,"Above 15")</f>
        <v>2-5</v>
      </c>
      <c r="AP1365" s="3">
        <v>0</v>
      </c>
      <c r="AQ1365" s="14" t="str" cm="1">
        <f t="array" ref="AQ1365">_xlfn.IFS(HR_Analytics[[#This Row],[Years Since Last Promotion]]&lt;=2,"0-2",HR_Analytics[[#This Row],[Years Since Last Promotion]]&lt;=5,"2-5",HR_Analytics[[#This Row],[Years Since Last Promotion]]&lt;=10,"5-10",HR_Analytics[[#This Row],[Years Since Last Promotion]]&lt;=15,"10-15")</f>
        <v>0-2</v>
      </c>
      <c r="AR1365" s="14">
        <v>9</v>
      </c>
      <c r="AS1365" s="3" t="str" cm="1">
        <f t="array" ref="AS13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66" spans="1:45" x14ac:dyDescent="0.25">
      <c r="A1366" s="12">
        <v>28</v>
      </c>
      <c r="B1366" s="12" t="str" cm="1">
        <f t="array" ref="B1366">_xlfn.IFS(HR_Analytics[[#This Row],[Age]]&lt;=30,"Below 30",HR_Analytics[[#This Row],[Age]]&lt;=40,"30-40",HR_Analytics[[#This Row],[Age]]&lt;=60,"40-60")</f>
        <v>Below 30</v>
      </c>
      <c r="C1366" s="9" t="s">
        <v>17</v>
      </c>
      <c r="D1366" s="9" t="s">
        <v>18</v>
      </c>
      <c r="E1366" s="9" t="s">
        <v>12</v>
      </c>
      <c r="F1366" s="3">
        <v>1</v>
      </c>
      <c r="G1366" s="3" t="str" cm="1">
        <f t="array" ref="G1366">_xlfn.IFS(HR_Analytics[[#This Row],[Distance From Home]]&lt;=5,"1-5",HR_Analytics[[#This Row],[Distance From Home]]&lt;=10,"5-10",HR_Analytics[[#This Row],[Distance From Home]]&lt;=15,"10-15",HR_Analytics[[#This Row],[Distance From Home]]&lt;=20,"15-20",HR_Analytics[[#This Row],[Distance From Home]]&gt;20,"Above 20")</f>
        <v>1-5</v>
      </c>
      <c r="H1366" s="3">
        <v>2</v>
      </c>
      <c r="I1366" s="9" t="str">
        <f>VLOOKUP(H1366,Mapping!$J$2:$K$6,2,0)</f>
        <v>College</v>
      </c>
      <c r="J1366" s="9" t="s">
        <v>13</v>
      </c>
      <c r="K1366" s="3">
        <v>1927</v>
      </c>
      <c r="L1366" s="3">
        <v>3</v>
      </c>
      <c r="M1366" s="9" t="str">
        <f>VLOOKUP(L1366,Mapping!$A$2:$B$5,2,0)</f>
        <v>Neutral</v>
      </c>
      <c r="N1366" s="9" t="s">
        <v>20</v>
      </c>
      <c r="O1366" s="3">
        <v>2</v>
      </c>
      <c r="P1366" s="9" t="str">
        <f>VLOOKUP(O1366,Mapping!$A$9:$B$12,2,0)</f>
        <v>Medium</v>
      </c>
      <c r="Q1366" s="3">
        <v>2</v>
      </c>
      <c r="R1366" s="9" t="str">
        <f>VLOOKUP(Q1366,Mapping!$A$16:$B$20,2,0)</f>
        <v>Junior</v>
      </c>
      <c r="S1366" s="9" t="s">
        <v>15</v>
      </c>
      <c r="T1366" s="3">
        <v>4</v>
      </c>
      <c r="U1366" s="9" t="str">
        <f>VLOOKUP(T1366,Mapping!$E$9:$F$12,2,0)</f>
        <v>Satisfied</v>
      </c>
      <c r="V1366" s="9" t="s">
        <v>22</v>
      </c>
      <c r="W1366" s="5">
        <v>6834</v>
      </c>
      <c r="X1366" s="3">
        <v>1</v>
      </c>
      <c r="Y1366" s="9" t="s">
        <v>10</v>
      </c>
      <c r="Z1366" s="4">
        <v>12</v>
      </c>
      <c r="AA1366" s="24">
        <f>HR_Analytics[[#This Row],[Salary Hike]]/100</f>
        <v>0.12</v>
      </c>
      <c r="AB1366" s="3">
        <v>3</v>
      </c>
      <c r="AC1366" s="9" t="str">
        <f>VLOOKUP(AB1366,Mapping!$E$2:$F$3,2,0)</f>
        <v>Excellent</v>
      </c>
      <c r="AD1366" s="3">
        <v>3</v>
      </c>
      <c r="AE1366" s="9" t="str">
        <f>VLOOKUP(AD1366,Mapping!$E$16:$F$19,2,0)</f>
        <v>Neutral</v>
      </c>
      <c r="AF1366" s="3">
        <v>1</v>
      </c>
      <c r="AG1366" s="3">
        <v>7</v>
      </c>
      <c r="AH1366" s="3" t="str" cm="1">
        <f t="array" ref="AH1366">_xlfn.IFS(HR_Analytics[[#This Row],[Total Working Years]]&lt;=2,"0-2",HR_Analytics[[#This Row],[Total Working Years]]&lt;=5,"2-5",HR_Analytics[[#This Row],[Total Working Years]]&lt;=10,"5-10",HR_Analytics[[#This Row],[Total Working Years]]&lt;=20,"10-20",HR_Analytics[[#This Row],[Total Working Years]]&lt;=40,"20-40")</f>
        <v>5-10</v>
      </c>
      <c r="AI1366" s="3">
        <v>2</v>
      </c>
      <c r="AJ1366" s="3">
        <v>3</v>
      </c>
      <c r="AK1366" s="9" t="str">
        <f>VLOOKUP(AJ1366,Mapping!$J$10:$K$13,2,0)</f>
        <v>Better</v>
      </c>
      <c r="AL1366" s="3">
        <v>7</v>
      </c>
      <c r="AM1366" s="3" t="str" cm="1">
        <f t="array" ref="AM1366">_xlfn.IFS(HR_Analytics[[#This Row],[Years At Company]]&lt;=2,"0-2",HR_Analytics[[#This Row],[Years At Company]]&lt;=5,"2-5",HR_Analytics[[#This Row],[Years At Company]]&lt;=10,"5-10",HR_Analytics[[#This Row],[Years At Company]]&lt;=20,"10-20",HR_Analytics[[#This Row],[Years At Company]]&lt;=40,"20-40")</f>
        <v>5-10</v>
      </c>
      <c r="AN1366" s="3">
        <v>7</v>
      </c>
      <c r="AO1366" s="3" t="str" cm="1">
        <f t="array" ref="AO1366">_xlfn.IFS(HR_Analytics[[#This Row],[Years In Current Role]]&lt;=2,"0-2",HR_Analytics[[#This Row],[Years In Current Role]]&lt;=5,"2-5",HR_Analytics[[#This Row],[Years In Current Role]]&lt;=10,"5-10",HR_Analytics[[#This Row],[Years In Current Role]]&lt;=15,"10-15",HR_Analytics[[#This Row],[Years In Current Role]]&gt;15,"Above 15")</f>
        <v>5-10</v>
      </c>
      <c r="AP1366" s="3">
        <v>0</v>
      </c>
      <c r="AQ1366" s="14" t="str" cm="1">
        <f t="array" ref="AQ1366">_xlfn.IFS(HR_Analytics[[#This Row],[Years Since Last Promotion]]&lt;=2,"0-2",HR_Analytics[[#This Row],[Years Since Last Promotion]]&lt;=5,"2-5",HR_Analytics[[#This Row],[Years Since Last Promotion]]&lt;=10,"5-10",HR_Analytics[[#This Row],[Years Since Last Promotion]]&lt;=15,"10-15")</f>
        <v>0-2</v>
      </c>
      <c r="AR1366" s="14">
        <v>7</v>
      </c>
      <c r="AS1366" s="3" t="str" cm="1">
        <f t="array" ref="AS13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67" spans="1:45" x14ac:dyDescent="0.25">
      <c r="A1367" s="12">
        <v>29</v>
      </c>
      <c r="B1367" s="12" t="str" cm="1">
        <f t="array" ref="B1367">_xlfn.IFS(HR_Analytics[[#This Row],[Age]]&lt;=30,"Below 30",HR_Analytics[[#This Row],[Age]]&lt;=40,"30-40",HR_Analytics[[#This Row],[Age]]&lt;=60,"40-60")</f>
        <v>Below 30</v>
      </c>
      <c r="C1367" s="9" t="s">
        <v>10</v>
      </c>
      <c r="D1367" s="9" t="s">
        <v>18</v>
      </c>
      <c r="E1367" s="9" t="s">
        <v>12</v>
      </c>
      <c r="F1367" s="3">
        <v>24</v>
      </c>
      <c r="G1367" s="3" t="str" cm="1">
        <f t="array" ref="G1367">_xlfn.IFS(HR_Analytics[[#This Row],[Distance From Home]]&lt;=5,"1-5",HR_Analytics[[#This Row],[Distance From Home]]&lt;=10,"5-10",HR_Analytics[[#This Row],[Distance From Home]]&lt;=15,"10-15",HR_Analytics[[#This Row],[Distance From Home]]&lt;=20,"15-20",HR_Analytics[[#This Row],[Distance From Home]]&gt;20,"Above 20")</f>
        <v>Above 20</v>
      </c>
      <c r="H1367" s="3">
        <v>3</v>
      </c>
      <c r="I1367" s="9" t="str">
        <f>VLOOKUP(H1367,Mapping!$J$2:$K$6,2,0)</f>
        <v>Bachelors</v>
      </c>
      <c r="J1367" s="9" t="s">
        <v>34</v>
      </c>
      <c r="K1367" s="3">
        <v>1928</v>
      </c>
      <c r="L1367" s="3">
        <v>3</v>
      </c>
      <c r="M1367" s="9" t="str">
        <f>VLOOKUP(L1367,Mapping!$A$2:$B$5,2,0)</f>
        <v>Neutral</v>
      </c>
      <c r="N1367" s="9" t="s">
        <v>20</v>
      </c>
      <c r="O1367" s="3">
        <v>4</v>
      </c>
      <c r="P1367" s="9" t="str">
        <f>VLOOKUP(O1367,Mapping!$A$9:$B$12,2,0)</f>
        <v>Very High</v>
      </c>
      <c r="Q1367" s="3">
        <v>1</v>
      </c>
      <c r="R1367" s="9" t="str">
        <f>VLOOKUP(Q1367,Mapping!$A$16:$B$20,2,0)</f>
        <v>Entry Level</v>
      </c>
      <c r="S1367" s="9" t="s">
        <v>31</v>
      </c>
      <c r="T1367" s="3">
        <v>1</v>
      </c>
      <c r="U1367" s="9" t="str">
        <f>VLOOKUP(T1367,Mapping!$E$9:$F$12,2,0)</f>
        <v>Very Dissatisfied</v>
      </c>
      <c r="V1367" s="9" t="s">
        <v>16</v>
      </c>
      <c r="W1367" s="5">
        <v>1091</v>
      </c>
      <c r="X1367" s="3">
        <v>1</v>
      </c>
      <c r="Y1367" s="9" t="s">
        <v>17</v>
      </c>
      <c r="Z1367" s="4">
        <v>17</v>
      </c>
      <c r="AA1367" s="24">
        <f>HR_Analytics[[#This Row],[Salary Hike]]/100</f>
        <v>0.17</v>
      </c>
      <c r="AB1367" s="3">
        <v>3</v>
      </c>
      <c r="AC1367" s="9" t="str">
        <f>VLOOKUP(AB1367,Mapping!$E$2:$F$3,2,0)</f>
        <v>Excellent</v>
      </c>
      <c r="AD1367" s="3">
        <v>4</v>
      </c>
      <c r="AE1367" s="9" t="str">
        <f>VLOOKUP(AD1367,Mapping!$E$16:$F$19,2,0)</f>
        <v>Satisfied</v>
      </c>
      <c r="AF1367" s="3">
        <v>0</v>
      </c>
      <c r="AG1367" s="3">
        <v>1</v>
      </c>
      <c r="AH1367" s="3" t="str" cm="1">
        <f t="array" ref="AH1367">_xlfn.IFS(HR_Analytics[[#This Row],[Total Working Years]]&lt;=2,"0-2",HR_Analytics[[#This Row],[Total Working Years]]&lt;=5,"2-5",HR_Analytics[[#This Row],[Total Working Years]]&lt;=10,"5-10",HR_Analytics[[#This Row],[Total Working Years]]&lt;=20,"10-20",HR_Analytics[[#This Row],[Total Working Years]]&lt;=40,"20-40")</f>
        <v>0-2</v>
      </c>
      <c r="AI1367" s="3">
        <v>3</v>
      </c>
      <c r="AJ1367" s="3">
        <v>3</v>
      </c>
      <c r="AK1367" s="9" t="str">
        <f>VLOOKUP(AJ1367,Mapping!$J$10:$K$13,2,0)</f>
        <v>Better</v>
      </c>
      <c r="AL1367" s="3">
        <v>1</v>
      </c>
      <c r="AM1367" s="3" t="str" cm="1">
        <f t="array" ref="AM1367">_xlfn.IFS(HR_Analytics[[#This Row],[Years At Company]]&lt;=2,"0-2",HR_Analytics[[#This Row],[Years At Company]]&lt;=5,"2-5",HR_Analytics[[#This Row],[Years At Company]]&lt;=10,"5-10",HR_Analytics[[#This Row],[Years At Company]]&lt;=20,"10-20",HR_Analytics[[#This Row],[Years At Company]]&lt;=40,"20-40")</f>
        <v>0-2</v>
      </c>
      <c r="AN1367" s="3">
        <v>0</v>
      </c>
      <c r="AO1367" s="3" t="str" cm="1">
        <f t="array" ref="AO1367">_xlfn.IFS(HR_Analytics[[#This Row],[Years In Current Role]]&lt;=2,"0-2",HR_Analytics[[#This Row],[Years In Current Role]]&lt;=5,"2-5",HR_Analytics[[#This Row],[Years In Current Role]]&lt;=10,"5-10",HR_Analytics[[#This Row],[Years In Current Role]]&lt;=15,"10-15",HR_Analytics[[#This Row],[Years In Current Role]]&gt;15,"Above 15")</f>
        <v>0-2</v>
      </c>
      <c r="AP1367" s="3">
        <v>0</v>
      </c>
      <c r="AQ1367" s="14" t="str" cm="1">
        <f t="array" ref="AQ1367">_xlfn.IFS(HR_Analytics[[#This Row],[Years Since Last Promotion]]&lt;=2,"0-2",HR_Analytics[[#This Row],[Years Since Last Promotion]]&lt;=5,"2-5",HR_Analytics[[#This Row],[Years Since Last Promotion]]&lt;=10,"5-10",HR_Analytics[[#This Row],[Years Since Last Promotion]]&lt;=15,"10-15")</f>
        <v>0-2</v>
      </c>
      <c r="AR1367" s="14">
        <v>0</v>
      </c>
      <c r="AS1367" s="3" t="str" cm="1">
        <f t="array" ref="AS13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68" spans="1:45" x14ac:dyDescent="0.25">
      <c r="A1368" s="12">
        <v>39</v>
      </c>
      <c r="B1368" s="12" t="str" cm="1">
        <f t="array" ref="B1368">_xlfn.IFS(HR_Analytics[[#This Row],[Age]]&lt;=30,"Below 30",HR_Analytics[[#This Row],[Age]]&lt;=40,"30-40",HR_Analytics[[#This Row],[Age]]&lt;=60,"40-60")</f>
        <v>30-40</v>
      </c>
      <c r="C1368" s="9" t="s">
        <v>17</v>
      </c>
      <c r="D1368" s="9" t="s">
        <v>29</v>
      </c>
      <c r="E1368" s="9" t="s">
        <v>12</v>
      </c>
      <c r="F1368" s="3">
        <v>21</v>
      </c>
      <c r="G1368" s="3" t="str" cm="1">
        <f t="array" ref="G1368">_xlfn.IFS(HR_Analytics[[#This Row],[Distance From Home]]&lt;=5,"1-5",HR_Analytics[[#This Row],[Distance From Home]]&lt;=10,"5-10",HR_Analytics[[#This Row],[Distance From Home]]&lt;=15,"10-15",HR_Analytics[[#This Row],[Distance From Home]]&lt;=20,"15-20",HR_Analytics[[#This Row],[Distance From Home]]&gt;20,"Above 20")</f>
        <v>Above 20</v>
      </c>
      <c r="H1368" s="3">
        <v>4</v>
      </c>
      <c r="I1368" s="9" t="str">
        <f>VLOOKUP(H1368,Mapping!$J$2:$K$6,2,0)</f>
        <v>Masters</v>
      </c>
      <c r="J1368" s="9" t="s">
        <v>13</v>
      </c>
      <c r="K1368" s="3">
        <v>1929</v>
      </c>
      <c r="L1368" s="3">
        <v>1</v>
      </c>
      <c r="M1368" s="9" t="str">
        <f>VLOOKUP(L1368,Mapping!$A$2:$B$5,2,0)</f>
        <v>Very Dissatisfied</v>
      </c>
      <c r="N1368" s="9" t="s">
        <v>14</v>
      </c>
      <c r="O1368" s="3">
        <v>1</v>
      </c>
      <c r="P1368" s="9" t="str">
        <f>VLOOKUP(O1368,Mapping!$A$9:$B$12,2,0)</f>
        <v>Low</v>
      </c>
      <c r="Q1368" s="3">
        <v>2</v>
      </c>
      <c r="R1368" s="9" t="str">
        <f>VLOOKUP(Q1368,Mapping!$A$16:$B$20,2,0)</f>
        <v>Junior</v>
      </c>
      <c r="S1368" s="9" t="s">
        <v>15</v>
      </c>
      <c r="T1368" s="3">
        <v>3</v>
      </c>
      <c r="U1368" s="9" t="str">
        <f>VLOOKUP(T1368,Mapping!$E$9:$F$12,2,0)</f>
        <v>Neutral</v>
      </c>
      <c r="V1368" s="9" t="s">
        <v>22</v>
      </c>
      <c r="W1368" s="5">
        <v>5736</v>
      </c>
      <c r="X1368" s="3">
        <v>6</v>
      </c>
      <c r="Y1368" s="9" t="s">
        <v>17</v>
      </c>
      <c r="Z1368" s="4">
        <v>19</v>
      </c>
      <c r="AA1368" s="24">
        <f>HR_Analytics[[#This Row],[Salary Hike]]/100</f>
        <v>0.19</v>
      </c>
      <c r="AB1368" s="3">
        <v>3</v>
      </c>
      <c r="AC1368" s="9" t="str">
        <f>VLOOKUP(AB1368,Mapping!$E$2:$F$3,2,0)</f>
        <v>Excellent</v>
      </c>
      <c r="AD1368" s="3">
        <v>3</v>
      </c>
      <c r="AE1368" s="9" t="str">
        <f>VLOOKUP(AD1368,Mapping!$E$16:$F$19,2,0)</f>
        <v>Neutral</v>
      </c>
      <c r="AF1368" s="3">
        <v>1</v>
      </c>
      <c r="AG1368" s="3">
        <v>10</v>
      </c>
      <c r="AH1368" s="3" t="str" cm="1">
        <f t="array" ref="AH1368">_xlfn.IFS(HR_Analytics[[#This Row],[Total Working Years]]&lt;=2,"0-2",HR_Analytics[[#This Row],[Total Working Years]]&lt;=5,"2-5",HR_Analytics[[#This Row],[Total Working Years]]&lt;=10,"5-10",HR_Analytics[[#This Row],[Total Working Years]]&lt;=20,"10-20",HR_Analytics[[#This Row],[Total Working Years]]&lt;=40,"20-40")</f>
        <v>5-10</v>
      </c>
      <c r="AI1368" s="3">
        <v>1</v>
      </c>
      <c r="AJ1368" s="3">
        <v>3</v>
      </c>
      <c r="AK1368" s="9" t="str">
        <f>VLOOKUP(AJ1368,Mapping!$J$10:$K$13,2,0)</f>
        <v>Better</v>
      </c>
      <c r="AL1368" s="3">
        <v>3</v>
      </c>
      <c r="AM1368" s="3" t="str" cm="1">
        <f t="array" ref="AM1368">_xlfn.IFS(HR_Analytics[[#This Row],[Years At Company]]&lt;=2,"0-2",HR_Analytics[[#This Row],[Years At Company]]&lt;=5,"2-5",HR_Analytics[[#This Row],[Years At Company]]&lt;=10,"5-10",HR_Analytics[[#This Row],[Years At Company]]&lt;=20,"10-20",HR_Analytics[[#This Row],[Years At Company]]&lt;=40,"20-40")</f>
        <v>2-5</v>
      </c>
      <c r="AN1368" s="3">
        <v>2</v>
      </c>
      <c r="AO1368" s="3" t="str" cm="1">
        <f t="array" ref="AO1368">_xlfn.IFS(HR_Analytics[[#This Row],[Years In Current Role]]&lt;=2,"0-2",HR_Analytics[[#This Row],[Years In Current Role]]&lt;=5,"2-5",HR_Analytics[[#This Row],[Years In Current Role]]&lt;=10,"5-10",HR_Analytics[[#This Row],[Years In Current Role]]&lt;=15,"10-15",HR_Analytics[[#This Row],[Years In Current Role]]&gt;15,"Above 15")</f>
        <v>0-2</v>
      </c>
      <c r="AP1368" s="3">
        <v>1</v>
      </c>
      <c r="AQ1368" s="14" t="str" cm="1">
        <f t="array" ref="AQ1368">_xlfn.IFS(HR_Analytics[[#This Row],[Years Since Last Promotion]]&lt;=2,"0-2",HR_Analytics[[#This Row],[Years Since Last Promotion]]&lt;=5,"2-5",HR_Analytics[[#This Row],[Years Since Last Promotion]]&lt;=10,"5-10",HR_Analytics[[#This Row],[Years Since Last Promotion]]&lt;=15,"10-15")</f>
        <v>0-2</v>
      </c>
      <c r="AR1368" s="14">
        <v>2</v>
      </c>
      <c r="AS1368" s="3" t="str" cm="1">
        <f t="array" ref="AS13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69" spans="1:45" x14ac:dyDescent="0.25">
      <c r="A1369" s="12">
        <v>27</v>
      </c>
      <c r="B1369" s="12" t="str" cm="1">
        <f t="array" ref="B1369">_xlfn.IFS(HR_Analytics[[#This Row],[Age]]&lt;=30,"Below 30",HR_Analytics[[#This Row],[Age]]&lt;=40,"30-40",HR_Analytics[[#This Row],[Age]]&lt;=60,"40-60")</f>
        <v>Below 30</v>
      </c>
      <c r="C1369" s="9" t="s">
        <v>17</v>
      </c>
      <c r="D1369" s="9" t="s">
        <v>11</v>
      </c>
      <c r="E1369" s="9" t="s">
        <v>19</v>
      </c>
      <c r="F1369" s="3">
        <v>2</v>
      </c>
      <c r="G1369" s="3" t="str" cm="1">
        <f t="array" ref="G1369">_xlfn.IFS(HR_Analytics[[#This Row],[Distance From Home]]&lt;=5,"1-5",HR_Analytics[[#This Row],[Distance From Home]]&lt;=10,"5-10",HR_Analytics[[#This Row],[Distance From Home]]&lt;=15,"10-15",HR_Analytics[[#This Row],[Distance From Home]]&lt;=20,"15-20",HR_Analytics[[#This Row],[Distance From Home]]&gt;20,"Above 20")</f>
        <v>1-5</v>
      </c>
      <c r="H1369" s="3">
        <v>4</v>
      </c>
      <c r="I1369" s="9" t="str">
        <f>VLOOKUP(H1369,Mapping!$J$2:$K$6,2,0)</f>
        <v>Masters</v>
      </c>
      <c r="J1369" s="9" t="s">
        <v>34</v>
      </c>
      <c r="K1369" s="3">
        <v>1931</v>
      </c>
      <c r="L1369" s="3">
        <v>2</v>
      </c>
      <c r="M1369" s="9" t="str">
        <f>VLOOKUP(L1369,Mapping!$A$2:$B$5,2,0)</f>
        <v>Dissatisfied</v>
      </c>
      <c r="N1369" s="9" t="s">
        <v>20</v>
      </c>
      <c r="O1369" s="3">
        <v>3</v>
      </c>
      <c r="P1369" s="9" t="str">
        <f>VLOOKUP(O1369,Mapping!$A$9:$B$12,2,0)</f>
        <v>High</v>
      </c>
      <c r="Q1369" s="3">
        <v>1</v>
      </c>
      <c r="R1369" s="9" t="str">
        <f>VLOOKUP(Q1369,Mapping!$A$16:$B$20,2,0)</f>
        <v>Entry Level</v>
      </c>
      <c r="S1369" s="9" t="s">
        <v>21</v>
      </c>
      <c r="T1369" s="3">
        <v>2</v>
      </c>
      <c r="U1369" s="9" t="str">
        <f>VLOOKUP(T1369,Mapping!$E$9:$F$12,2,0)</f>
        <v>Dissatisfied</v>
      </c>
      <c r="V1369" s="9" t="s">
        <v>22</v>
      </c>
      <c r="W1369" s="5">
        <v>2226</v>
      </c>
      <c r="X1369" s="3">
        <v>1</v>
      </c>
      <c r="Y1369" s="9" t="s">
        <v>17</v>
      </c>
      <c r="Z1369" s="4">
        <v>11</v>
      </c>
      <c r="AA1369" s="24">
        <f>HR_Analytics[[#This Row],[Salary Hike]]/100</f>
        <v>0.11</v>
      </c>
      <c r="AB1369" s="3">
        <v>3</v>
      </c>
      <c r="AC1369" s="9" t="str">
        <f>VLOOKUP(AB1369,Mapping!$E$2:$F$3,2,0)</f>
        <v>Excellent</v>
      </c>
      <c r="AD1369" s="3">
        <v>3</v>
      </c>
      <c r="AE1369" s="9" t="str">
        <f>VLOOKUP(AD1369,Mapping!$E$16:$F$19,2,0)</f>
        <v>Neutral</v>
      </c>
      <c r="AF1369" s="3">
        <v>1</v>
      </c>
      <c r="AG1369" s="3">
        <v>6</v>
      </c>
      <c r="AH1369" s="3" t="str" cm="1">
        <f t="array" ref="AH1369">_xlfn.IFS(HR_Analytics[[#This Row],[Total Working Years]]&lt;=2,"0-2",HR_Analytics[[#This Row],[Total Working Years]]&lt;=5,"2-5",HR_Analytics[[#This Row],[Total Working Years]]&lt;=10,"5-10",HR_Analytics[[#This Row],[Total Working Years]]&lt;=20,"10-20",HR_Analytics[[#This Row],[Total Working Years]]&lt;=40,"20-40")</f>
        <v>5-10</v>
      </c>
      <c r="AI1369" s="3">
        <v>3</v>
      </c>
      <c r="AJ1369" s="3">
        <v>2</v>
      </c>
      <c r="AK1369" s="9" t="str">
        <f>VLOOKUP(AJ1369,Mapping!$J$10:$K$13,2,0)</f>
        <v>Good</v>
      </c>
      <c r="AL1369" s="3">
        <v>5</v>
      </c>
      <c r="AM1369" s="3" t="str" cm="1">
        <f t="array" ref="AM1369">_xlfn.IFS(HR_Analytics[[#This Row],[Years At Company]]&lt;=2,"0-2",HR_Analytics[[#This Row],[Years At Company]]&lt;=5,"2-5",HR_Analytics[[#This Row],[Years At Company]]&lt;=10,"5-10",HR_Analytics[[#This Row],[Years At Company]]&lt;=20,"10-20",HR_Analytics[[#This Row],[Years At Company]]&lt;=40,"20-40")</f>
        <v>2-5</v>
      </c>
      <c r="AN1369" s="3">
        <v>3</v>
      </c>
      <c r="AO1369" s="3" t="str" cm="1">
        <f t="array" ref="AO1369">_xlfn.IFS(HR_Analytics[[#This Row],[Years In Current Role]]&lt;=2,"0-2",HR_Analytics[[#This Row],[Years In Current Role]]&lt;=5,"2-5",HR_Analytics[[#This Row],[Years In Current Role]]&lt;=10,"5-10",HR_Analytics[[#This Row],[Years In Current Role]]&lt;=15,"10-15",HR_Analytics[[#This Row],[Years In Current Role]]&gt;15,"Above 15")</f>
        <v>2-5</v>
      </c>
      <c r="AP1369" s="3">
        <v>1</v>
      </c>
      <c r="AQ1369" s="14" t="str" cm="1">
        <f t="array" ref="AQ1369">_xlfn.IFS(HR_Analytics[[#This Row],[Years Since Last Promotion]]&lt;=2,"0-2",HR_Analytics[[#This Row],[Years Since Last Promotion]]&lt;=5,"2-5",HR_Analytics[[#This Row],[Years Since Last Promotion]]&lt;=10,"5-10",HR_Analytics[[#This Row],[Years Since Last Promotion]]&lt;=15,"10-15")</f>
        <v>0-2</v>
      </c>
      <c r="AR1369" s="14">
        <v>2</v>
      </c>
      <c r="AS1369" s="3" t="str" cm="1">
        <f t="array" ref="AS13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70" spans="1:45" x14ac:dyDescent="0.25">
      <c r="A1370" s="12">
        <v>34</v>
      </c>
      <c r="B1370" s="12" t="str" cm="1">
        <f t="array" ref="B1370">_xlfn.IFS(HR_Analytics[[#This Row],[Age]]&lt;=30,"Below 30",HR_Analytics[[#This Row],[Age]]&lt;=40,"30-40",HR_Analytics[[#This Row],[Age]]&lt;=60,"40-60")</f>
        <v>30-40</v>
      </c>
      <c r="C1370" s="9" t="s">
        <v>17</v>
      </c>
      <c r="D1370" s="9" t="s">
        <v>18</v>
      </c>
      <c r="E1370" s="9" t="s">
        <v>19</v>
      </c>
      <c r="F1370" s="3">
        <v>22</v>
      </c>
      <c r="G1370" s="3" t="str" cm="1">
        <f t="array" ref="G1370">_xlfn.IFS(HR_Analytics[[#This Row],[Distance From Home]]&lt;=5,"1-5",HR_Analytics[[#This Row],[Distance From Home]]&lt;=10,"5-10",HR_Analytics[[#This Row],[Distance From Home]]&lt;=15,"10-15",HR_Analytics[[#This Row],[Distance From Home]]&lt;=20,"15-20",HR_Analytics[[#This Row],[Distance From Home]]&gt;20,"Above 20")</f>
        <v>Above 20</v>
      </c>
      <c r="H1370" s="3">
        <v>4</v>
      </c>
      <c r="I1370" s="9" t="str">
        <f>VLOOKUP(H1370,Mapping!$J$2:$K$6,2,0)</f>
        <v>Masters</v>
      </c>
      <c r="J1370" s="9" t="s">
        <v>23</v>
      </c>
      <c r="K1370" s="3">
        <v>1932</v>
      </c>
      <c r="L1370" s="3">
        <v>3</v>
      </c>
      <c r="M1370" s="9" t="str">
        <f>VLOOKUP(L1370,Mapping!$A$2:$B$5,2,0)</f>
        <v>Neutral</v>
      </c>
      <c r="N1370" s="9" t="s">
        <v>20</v>
      </c>
      <c r="O1370" s="3">
        <v>2</v>
      </c>
      <c r="P1370" s="9" t="str">
        <f>VLOOKUP(O1370,Mapping!$A$9:$B$12,2,0)</f>
        <v>Medium</v>
      </c>
      <c r="Q1370" s="3">
        <v>2</v>
      </c>
      <c r="R1370" s="9" t="str">
        <f>VLOOKUP(Q1370,Mapping!$A$16:$B$20,2,0)</f>
        <v>Junior</v>
      </c>
      <c r="S1370" s="9" t="s">
        <v>21</v>
      </c>
      <c r="T1370" s="3">
        <v>4</v>
      </c>
      <c r="U1370" s="9" t="str">
        <f>VLOOKUP(T1370,Mapping!$E$9:$F$12,2,0)</f>
        <v>Satisfied</v>
      </c>
      <c r="V1370" s="9" t="s">
        <v>22</v>
      </c>
      <c r="W1370" s="5">
        <v>5747</v>
      </c>
      <c r="X1370" s="3">
        <v>1</v>
      </c>
      <c r="Y1370" s="9" t="s">
        <v>10</v>
      </c>
      <c r="Z1370" s="4">
        <v>15</v>
      </c>
      <c r="AA1370" s="24">
        <f>HR_Analytics[[#This Row],[Salary Hike]]/100</f>
        <v>0.15</v>
      </c>
      <c r="AB1370" s="3">
        <v>3</v>
      </c>
      <c r="AC1370" s="9" t="str">
        <f>VLOOKUP(AB1370,Mapping!$E$2:$F$3,2,0)</f>
        <v>Excellent</v>
      </c>
      <c r="AD1370" s="3">
        <v>2</v>
      </c>
      <c r="AE1370" s="9" t="str">
        <f>VLOOKUP(AD1370,Mapping!$E$16:$F$19,2,0)</f>
        <v>Dissatisfied</v>
      </c>
      <c r="AF1370" s="3">
        <v>0</v>
      </c>
      <c r="AG1370" s="3">
        <v>16</v>
      </c>
      <c r="AH1370" s="3" t="str" cm="1">
        <f t="array" ref="AH1370">_xlfn.IFS(HR_Analytics[[#This Row],[Total Working Years]]&lt;=2,"0-2",HR_Analytics[[#This Row],[Total Working Years]]&lt;=5,"2-5",HR_Analytics[[#This Row],[Total Working Years]]&lt;=10,"5-10",HR_Analytics[[#This Row],[Total Working Years]]&lt;=20,"10-20",HR_Analytics[[#This Row],[Total Working Years]]&lt;=40,"20-40")</f>
        <v>10-20</v>
      </c>
      <c r="AI1370" s="3">
        <v>3</v>
      </c>
      <c r="AJ1370" s="3">
        <v>3</v>
      </c>
      <c r="AK1370" s="9" t="str">
        <f>VLOOKUP(AJ1370,Mapping!$J$10:$K$13,2,0)</f>
        <v>Better</v>
      </c>
      <c r="AL1370" s="3">
        <v>15</v>
      </c>
      <c r="AM1370" s="3" t="str" cm="1">
        <f t="array" ref="AM1370">_xlfn.IFS(HR_Analytics[[#This Row],[Years At Company]]&lt;=2,"0-2",HR_Analytics[[#This Row],[Years At Company]]&lt;=5,"2-5",HR_Analytics[[#This Row],[Years At Company]]&lt;=10,"5-10",HR_Analytics[[#This Row],[Years At Company]]&lt;=20,"10-20",HR_Analytics[[#This Row],[Years At Company]]&lt;=40,"20-40")</f>
        <v>10-20</v>
      </c>
      <c r="AN1370" s="3">
        <v>10</v>
      </c>
      <c r="AO1370" s="3" t="str" cm="1">
        <f t="array" ref="AO1370">_xlfn.IFS(HR_Analytics[[#This Row],[Years In Current Role]]&lt;=2,"0-2",HR_Analytics[[#This Row],[Years In Current Role]]&lt;=5,"2-5",HR_Analytics[[#This Row],[Years In Current Role]]&lt;=10,"5-10",HR_Analytics[[#This Row],[Years In Current Role]]&lt;=15,"10-15",HR_Analytics[[#This Row],[Years In Current Role]]&gt;15,"Above 15")</f>
        <v>5-10</v>
      </c>
      <c r="AP1370" s="3">
        <v>6</v>
      </c>
      <c r="AQ1370" s="14" t="str" cm="1">
        <f t="array" ref="AQ1370">_xlfn.IFS(HR_Analytics[[#This Row],[Years Since Last Promotion]]&lt;=2,"0-2",HR_Analytics[[#This Row],[Years Since Last Promotion]]&lt;=5,"2-5",HR_Analytics[[#This Row],[Years Since Last Promotion]]&lt;=10,"5-10",HR_Analytics[[#This Row],[Years Since Last Promotion]]&lt;=15,"10-15")</f>
        <v>5-10</v>
      </c>
      <c r="AR1370" s="14">
        <v>11</v>
      </c>
      <c r="AS1370" s="3" t="str" cm="1">
        <f t="array" ref="AS13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371" spans="1:45" x14ac:dyDescent="0.25">
      <c r="A1371" s="12">
        <v>28</v>
      </c>
      <c r="B1371" s="12" t="str" cm="1">
        <f t="array" ref="B1371">_xlfn.IFS(HR_Analytics[[#This Row],[Age]]&lt;=30,"Below 30",HR_Analytics[[#This Row],[Age]]&lt;=40,"30-40",HR_Analytics[[#This Row],[Age]]&lt;=60,"40-60")</f>
        <v>Below 30</v>
      </c>
      <c r="C1371" s="9" t="s">
        <v>10</v>
      </c>
      <c r="D1371" s="9" t="s">
        <v>11</v>
      </c>
      <c r="E1371" s="9" t="s">
        <v>12</v>
      </c>
      <c r="F1371" s="3">
        <v>13</v>
      </c>
      <c r="G1371" s="3" t="str" cm="1">
        <f t="array" ref="G1371">_xlfn.IFS(HR_Analytics[[#This Row],[Distance From Home]]&lt;=5,"1-5",HR_Analytics[[#This Row],[Distance From Home]]&lt;=10,"5-10",HR_Analytics[[#This Row],[Distance From Home]]&lt;=15,"10-15",HR_Analytics[[#This Row],[Distance From Home]]&lt;=20,"15-20",HR_Analytics[[#This Row],[Distance From Home]]&gt;20,"Above 20")</f>
        <v>10-15</v>
      </c>
      <c r="H1371" s="3">
        <v>2</v>
      </c>
      <c r="I1371" s="9" t="str">
        <f>VLOOKUP(H1371,Mapping!$J$2:$K$6,2,0)</f>
        <v>College</v>
      </c>
      <c r="J1371" s="9" t="s">
        <v>33</v>
      </c>
      <c r="K1371" s="3">
        <v>1933</v>
      </c>
      <c r="L1371" s="3">
        <v>4</v>
      </c>
      <c r="M1371" s="9" t="str">
        <f>VLOOKUP(L1371,Mapping!$A$2:$B$5,2,0)</f>
        <v>Satisfied</v>
      </c>
      <c r="N1371" s="9" t="s">
        <v>14</v>
      </c>
      <c r="O1371" s="3">
        <v>3</v>
      </c>
      <c r="P1371" s="9" t="str">
        <f>VLOOKUP(O1371,Mapping!$A$9:$B$12,2,0)</f>
        <v>High</v>
      </c>
      <c r="Q1371" s="3">
        <v>2</v>
      </c>
      <c r="R1371" s="9" t="str">
        <f>VLOOKUP(Q1371,Mapping!$A$16:$B$20,2,0)</f>
        <v>Junior</v>
      </c>
      <c r="S1371" s="9" t="s">
        <v>15</v>
      </c>
      <c r="T1371" s="3">
        <v>3</v>
      </c>
      <c r="U1371" s="9" t="str">
        <f>VLOOKUP(T1371,Mapping!$E$9:$F$12,2,0)</f>
        <v>Neutral</v>
      </c>
      <c r="V1371" s="9" t="s">
        <v>16</v>
      </c>
      <c r="W1371" s="5">
        <v>9854</v>
      </c>
      <c r="X1371" s="3">
        <v>3</v>
      </c>
      <c r="Y1371" s="9" t="s">
        <v>10</v>
      </c>
      <c r="Z1371" s="4">
        <v>11</v>
      </c>
      <c r="AA1371" s="24">
        <f>HR_Analytics[[#This Row],[Salary Hike]]/100</f>
        <v>0.11</v>
      </c>
      <c r="AB1371" s="3">
        <v>3</v>
      </c>
      <c r="AC1371" s="9" t="str">
        <f>VLOOKUP(AB1371,Mapping!$E$2:$F$3,2,0)</f>
        <v>Excellent</v>
      </c>
      <c r="AD1371" s="3">
        <v>4</v>
      </c>
      <c r="AE1371" s="9" t="str">
        <f>VLOOKUP(AD1371,Mapping!$E$16:$F$19,2,0)</f>
        <v>Satisfied</v>
      </c>
      <c r="AF1371" s="3">
        <v>0</v>
      </c>
      <c r="AG1371" s="3">
        <v>6</v>
      </c>
      <c r="AH1371" s="3" t="str" cm="1">
        <f t="array" ref="AH1371">_xlfn.IFS(HR_Analytics[[#This Row],[Total Working Years]]&lt;=2,"0-2",HR_Analytics[[#This Row],[Total Working Years]]&lt;=5,"2-5",HR_Analytics[[#This Row],[Total Working Years]]&lt;=10,"5-10",HR_Analytics[[#This Row],[Total Working Years]]&lt;=20,"10-20",HR_Analytics[[#This Row],[Total Working Years]]&lt;=40,"20-40")</f>
        <v>5-10</v>
      </c>
      <c r="AI1371" s="3">
        <v>0</v>
      </c>
      <c r="AJ1371" s="3">
        <v>3</v>
      </c>
      <c r="AK1371" s="9" t="str">
        <f>VLOOKUP(AJ1371,Mapping!$J$10:$K$13,2,0)</f>
        <v>Better</v>
      </c>
      <c r="AL1371" s="3">
        <v>2</v>
      </c>
      <c r="AM1371" s="3" t="str" cm="1">
        <f t="array" ref="AM1371">_xlfn.IFS(HR_Analytics[[#This Row],[Years At Company]]&lt;=2,"0-2",HR_Analytics[[#This Row],[Years At Company]]&lt;=5,"2-5",HR_Analytics[[#This Row],[Years At Company]]&lt;=10,"5-10",HR_Analytics[[#This Row],[Years At Company]]&lt;=20,"10-20",HR_Analytics[[#This Row],[Years At Company]]&lt;=40,"20-40")</f>
        <v>0-2</v>
      </c>
      <c r="AN1371" s="3">
        <v>0</v>
      </c>
      <c r="AO1371" s="3" t="str" cm="1">
        <f t="array" ref="AO1371">_xlfn.IFS(HR_Analytics[[#This Row],[Years In Current Role]]&lt;=2,"0-2",HR_Analytics[[#This Row],[Years In Current Role]]&lt;=5,"2-5",HR_Analytics[[#This Row],[Years In Current Role]]&lt;=10,"5-10",HR_Analytics[[#This Row],[Years In Current Role]]&lt;=15,"10-15",HR_Analytics[[#This Row],[Years In Current Role]]&gt;15,"Above 15")</f>
        <v>0-2</v>
      </c>
      <c r="AP1371" s="3">
        <v>2</v>
      </c>
      <c r="AQ1371" s="14" t="str" cm="1">
        <f t="array" ref="AQ1371">_xlfn.IFS(HR_Analytics[[#This Row],[Years Since Last Promotion]]&lt;=2,"0-2",HR_Analytics[[#This Row],[Years Since Last Promotion]]&lt;=5,"2-5",HR_Analytics[[#This Row],[Years Since Last Promotion]]&lt;=10,"5-10",HR_Analytics[[#This Row],[Years Since Last Promotion]]&lt;=15,"10-15")</f>
        <v>0-2</v>
      </c>
      <c r="AR1371" s="14">
        <v>2</v>
      </c>
      <c r="AS1371" s="3" t="str" cm="1">
        <f t="array" ref="AS13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72" spans="1:45" x14ac:dyDescent="0.25">
      <c r="A1372" s="12">
        <v>47</v>
      </c>
      <c r="B1372" s="12" t="str" cm="1">
        <f t="array" ref="B1372">_xlfn.IFS(HR_Analytics[[#This Row],[Age]]&lt;=30,"Below 30",HR_Analytics[[#This Row],[Age]]&lt;=40,"30-40",HR_Analytics[[#This Row],[Age]]&lt;=60,"40-60")</f>
        <v>40-60</v>
      </c>
      <c r="C1372" s="9" t="s">
        <v>17</v>
      </c>
      <c r="D1372" s="9" t="s">
        <v>29</v>
      </c>
      <c r="E1372" s="9" t="s">
        <v>19</v>
      </c>
      <c r="F1372" s="3">
        <v>14</v>
      </c>
      <c r="G1372" s="3" t="str" cm="1">
        <f t="array" ref="G1372">_xlfn.IFS(HR_Analytics[[#This Row],[Distance From Home]]&lt;=5,"1-5",HR_Analytics[[#This Row],[Distance From Home]]&lt;=10,"5-10",HR_Analytics[[#This Row],[Distance From Home]]&lt;=15,"10-15",HR_Analytics[[#This Row],[Distance From Home]]&lt;=20,"15-20",HR_Analytics[[#This Row],[Distance From Home]]&gt;20,"Above 20")</f>
        <v>10-15</v>
      </c>
      <c r="H1372" s="3">
        <v>4</v>
      </c>
      <c r="I1372" s="9" t="str">
        <f>VLOOKUP(H1372,Mapping!$J$2:$K$6,2,0)</f>
        <v>Masters</v>
      </c>
      <c r="J1372" s="9" t="s">
        <v>34</v>
      </c>
      <c r="K1372" s="3">
        <v>1934</v>
      </c>
      <c r="L1372" s="3">
        <v>3</v>
      </c>
      <c r="M1372" s="9" t="str">
        <f>VLOOKUP(L1372,Mapping!$A$2:$B$5,2,0)</f>
        <v>Neutral</v>
      </c>
      <c r="N1372" s="9" t="s">
        <v>20</v>
      </c>
      <c r="O1372" s="3">
        <v>3</v>
      </c>
      <c r="P1372" s="9" t="str">
        <f>VLOOKUP(O1372,Mapping!$A$9:$B$12,2,0)</f>
        <v>High</v>
      </c>
      <c r="Q1372" s="3">
        <v>2</v>
      </c>
      <c r="R1372" s="9" t="str">
        <f>VLOOKUP(Q1372,Mapping!$A$16:$B$20,2,0)</f>
        <v>Junior</v>
      </c>
      <c r="S1372" s="9" t="s">
        <v>21</v>
      </c>
      <c r="T1372" s="3">
        <v>2</v>
      </c>
      <c r="U1372" s="9" t="str">
        <f>VLOOKUP(T1372,Mapping!$E$9:$F$12,2,0)</f>
        <v>Dissatisfied</v>
      </c>
      <c r="V1372" s="9" t="s">
        <v>22</v>
      </c>
      <c r="W1372" s="5">
        <v>5467</v>
      </c>
      <c r="X1372" s="3">
        <v>8</v>
      </c>
      <c r="Y1372" s="9" t="s">
        <v>17</v>
      </c>
      <c r="Z1372" s="4">
        <v>18</v>
      </c>
      <c r="AA1372" s="24">
        <f>HR_Analytics[[#This Row],[Salary Hike]]/100</f>
        <v>0.18</v>
      </c>
      <c r="AB1372" s="3">
        <v>3</v>
      </c>
      <c r="AC1372" s="9" t="str">
        <f>VLOOKUP(AB1372,Mapping!$E$2:$F$3,2,0)</f>
        <v>Excellent</v>
      </c>
      <c r="AD1372" s="3">
        <v>3</v>
      </c>
      <c r="AE1372" s="9" t="str">
        <f>VLOOKUP(AD1372,Mapping!$E$16:$F$19,2,0)</f>
        <v>Neutral</v>
      </c>
      <c r="AF1372" s="3">
        <v>1</v>
      </c>
      <c r="AG1372" s="3">
        <v>16</v>
      </c>
      <c r="AH1372" s="3" t="str" cm="1">
        <f t="array" ref="AH1372">_xlfn.IFS(HR_Analytics[[#This Row],[Total Working Years]]&lt;=2,"0-2",HR_Analytics[[#This Row],[Total Working Years]]&lt;=5,"2-5",HR_Analytics[[#This Row],[Total Working Years]]&lt;=10,"5-10",HR_Analytics[[#This Row],[Total Working Years]]&lt;=20,"10-20",HR_Analytics[[#This Row],[Total Working Years]]&lt;=40,"20-40")</f>
        <v>10-20</v>
      </c>
      <c r="AI1372" s="3">
        <v>4</v>
      </c>
      <c r="AJ1372" s="3">
        <v>4</v>
      </c>
      <c r="AK1372" s="9" t="str">
        <f>VLOOKUP(AJ1372,Mapping!$J$10:$K$13,2,0)</f>
        <v>Best</v>
      </c>
      <c r="AL1372" s="3">
        <v>8</v>
      </c>
      <c r="AM1372" s="3" t="str" cm="1">
        <f t="array" ref="AM1372">_xlfn.IFS(HR_Analytics[[#This Row],[Years At Company]]&lt;=2,"0-2",HR_Analytics[[#This Row],[Years At Company]]&lt;=5,"2-5",HR_Analytics[[#This Row],[Years At Company]]&lt;=10,"5-10",HR_Analytics[[#This Row],[Years At Company]]&lt;=20,"10-20",HR_Analytics[[#This Row],[Years At Company]]&lt;=40,"20-40")</f>
        <v>5-10</v>
      </c>
      <c r="AN1372" s="3">
        <v>7</v>
      </c>
      <c r="AO1372" s="3" t="str" cm="1">
        <f t="array" ref="AO1372">_xlfn.IFS(HR_Analytics[[#This Row],[Years In Current Role]]&lt;=2,"0-2",HR_Analytics[[#This Row],[Years In Current Role]]&lt;=5,"2-5",HR_Analytics[[#This Row],[Years In Current Role]]&lt;=10,"5-10",HR_Analytics[[#This Row],[Years In Current Role]]&lt;=15,"10-15",HR_Analytics[[#This Row],[Years In Current Role]]&gt;15,"Above 15")</f>
        <v>5-10</v>
      </c>
      <c r="AP1372" s="3">
        <v>1</v>
      </c>
      <c r="AQ1372" s="14" t="str" cm="1">
        <f t="array" ref="AQ1372">_xlfn.IFS(HR_Analytics[[#This Row],[Years Since Last Promotion]]&lt;=2,"0-2",HR_Analytics[[#This Row],[Years Since Last Promotion]]&lt;=5,"2-5",HR_Analytics[[#This Row],[Years Since Last Promotion]]&lt;=10,"5-10",HR_Analytics[[#This Row],[Years Since Last Promotion]]&lt;=15,"10-15")</f>
        <v>0-2</v>
      </c>
      <c r="AR1372" s="14">
        <v>7</v>
      </c>
      <c r="AS1372" s="3" t="str" cm="1">
        <f t="array" ref="AS137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73" spans="1:45" x14ac:dyDescent="0.25">
      <c r="A1373" s="12">
        <v>56</v>
      </c>
      <c r="B1373" s="12" t="str" cm="1">
        <f t="array" ref="B1373">_xlfn.IFS(HR_Analytics[[#This Row],[Age]]&lt;=30,"Below 30",HR_Analytics[[#This Row],[Age]]&lt;=40,"30-40",HR_Analytics[[#This Row],[Age]]&lt;=60,"40-60")</f>
        <v>40-60</v>
      </c>
      <c r="C1373" s="9" t="s">
        <v>17</v>
      </c>
      <c r="D1373" s="9" t="s">
        <v>11</v>
      </c>
      <c r="E1373" s="9" t="s">
        <v>12</v>
      </c>
      <c r="F1373" s="3">
        <v>11</v>
      </c>
      <c r="G1373" s="3" t="str" cm="1">
        <f t="array" ref="G1373">_xlfn.IFS(HR_Analytics[[#This Row],[Distance From Home]]&lt;=5,"1-5",HR_Analytics[[#This Row],[Distance From Home]]&lt;=10,"5-10",HR_Analytics[[#This Row],[Distance From Home]]&lt;=15,"10-15",HR_Analytics[[#This Row],[Distance From Home]]&lt;=20,"15-20",HR_Analytics[[#This Row],[Distance From Home]]&gt;20,"Above 20")</f>
        <v>10-15</v>
      </c>
      <c r="H1373" s="3">
        <v>5</v>
      </c>
      <c r="I1373" s="9" t="str">
        <f>VLOOKUP(H1373,Mapping!$J$2:$K$6,2,0)</f>
        <v>Doctor</v>
      </c>
      <c r="J1373" s="9" t="s">
        <v>33</v>
      </c>
      <c r="K1373" s="3">
        <v>1935</v>
      </c>
      <c r="L1373" s="3">
        <v>4</v>
      </c>
      <c r="M1373" s="9" t="str">
        <f>VLOOKUP(L1373,Mapping!$A$2:$B$5,2,0)</f>
        <v>Satisfied</v>
      </c>
      <c r="N1373" s="9" t="s">
        <v>14</v>
      </c>
      <c r="O1373" s="3">
        <v>2</v>
      </c>
      <c r="P1373" s="9" t="str">
        <f>VLOOKUP(O1373,Mapping!$A$9:$B$12,2,0)</f>
        <v>Medium</v>
      </c>
      <c r="Q1373" s="3">
        <v>2</v>
      </c>
      <c r="R1373" s="9" t="str">
        <f>VLOOKUP(Q1373,Mapping!$A$16:$B$20,2,0)</f>
        <v>Junior</v>
      </c>
      <c r="S1373" s="9" t="s">
        <v>15</v>
      </c>
      <c r="T1373" s="3">
        <v>1</v>
      </c>
      <c r="U1373" s="9" t="str">
        <f>VLOOKUP(T1373,Mapping!$E$9:$F$12,2,0)</f>
        <v>Very Dissatisfied</v>
      </c>
      <c r="V1373" s="9" t="s">
        <v>22</v>
      </c>
      <c r="W1373" s="5">
        <v>5380</v>
      </c>
      <c r="X1373" s="3">
        <v>4</v>
      </c>
      <c r="Y1373" s="9" t="s">
        <v>17</v>
      </c>
      <c r="Z1373" s="4">
        <v>16</v>
      </c>
      <c r="AA1373" s="24">
        <f>HR_Analytics[[#This Row],[Salary Hike]]/100</f>
        <v>0.16</v>
      </c>
      <c r="AB1373" s="3">
        <v>3</v>
      </c>
      <c r="AC1373" s="9" t="str">
        <f>VLOOKUP(AB1373,Mapping!$E$2:$F$3,2,0)</f>
        <v>Excellent</v>
      </c>
      <c r="AD1373" s="3">
        <v>3</v>
      </c>
      <c r="AE1373" s="9" t="str">
        <f>VLOOKUP(AD1373,Mapping!$E$16:$F$19,2,0)</f>
        <v>Neutral</v>
      </c>
      <c r="AF1373" s="3">
        <v>1</v>
      </c>
      <c r="AG1373" s="3">
        <v>6</v>
      </c>
      <c r="AH1373" s="3" t="str" cm="1">
        <f t="array" ref="AH1373">_xlfn.IFS(HR_Analytics[[#This Row],[Total Working Years]]&lt;=2,"0-2",HR_Analytics[[#This Row],[Total Working Years]]&lt;=5,"2-5",HR_Analytics[[#This Row],[Total Working Years]]&lt;=10,"5-10",HR_Analytics[[#This Row],[Total Working Years]]&lt;=20,"10-20",HR_Analytics[[#This Row],[Total Working Years]]&lt;=40,"20-40")</f>
        <v>5-10</v>
      </c>
      <c r="AI1373" s="3">
        <v>3</v>
      </c>
      <c r="AJ1373" s="3">
        <v>3</v>
      </c>
      <c r="AK1373" s="9" t="str">
        <f>VLOOKUP(AJ1373,Mapping!$J$10:$K$13,2,0)</f>
        <v>Better</v>
      </c>
      <c r="AL1373" s="3">
        <v>0</v>
      </c>
      <c r="AM1373" s="3" t="str" cm="1">
        <f t="array" ref="AM1373">_xlfn.IFS(HR_Analytics[[#This Row],[Years At Company]]&lt;=2,"0-2",HR_Analytics[[#This Row],[Years At Company]]&lt;=5,"2-5",HR_Analytics[[#This Row],[Years At Company]]&lt;=10,"5-10",HR_Analytics[[#This Row],[Years At Company]]&lt;=20,"10-20",HR_Analytics[[#This Row],[Years At Company]]&lt;=40,"20-40")</f>
        <v>0-2</v>
      </c>
      <c r="AN1373" s="3">
        <v>0</v>
      </c>
      <c r="AO1373" s="3" t="str" cm="1">
        <f t="array" ref="AO1373">_xlfn.IFS(HR_Analytics[[#This Row],[Years In Current Role]]&lt;=2,"0-2",HR_Analytics[[#This Row],[Years In Current Role]]&lt;=5,"2-5",HR_Analytics[[#This Row],[Years In Current Role]]&lt;=10,"5-10",HR_Analytics[[#This Row],[Years In Current Role]]&lt;=15,"10-15",HR_Analytics[[#This Row],[Years In Current Role]]&gt;15,"Above 15")</f>
        <v>0-2</v>
      </c>
      <c r="AP1373" s="3">
        <v>0</v>
      </c>
      <c r="AQ1373" s="14" t="str" cm="1">
        <f t="array" ref="AQ1373">_xlfn.IFS(HR_Analytics[[#This Row],[Years Since Last Promotion]]&lt;=2,"0-2",HR_Analytics[[#This Row],[Years Since Last Promotion]]&lt;=5,"2-5",HR_Analytics[[#This Row],[Years Since Last Promotion]]&lt;=10,"5-10",HR_Analytics[[#This Row],[Years Since Last Promotion]]&lt;=15,"10-15")</f>
        <v>0-2</v>
      </c>
      <c r="AR1373" s="14">
        <v>0</v>
      </c>
      <c r="AS1373" s="3" t="str" cm="1">
        <f t="array" ref="AS137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74" spans="1:45" x14ac:dyDescent="0.25">
      <c r="A1374" s="12">
        <v>39</v>
      </c>
      <c r="B1374" s="12" t="str" cm="1">
        <f t="array" ref="B1374">_xlfn.IFS(HR_Analytics[[#This Row],[Age]]&lt;=30,"Below 30",HR_Analytics[[#This Row],[Age]]&lt;=40,"30-40",HR_Analytics[[#This Row],[Age]]&lt;=60,"40-60")</f>
        <v>30-40</v>
      </c>
      <c r="C1374" s="9" t="s">
        <v>17</v>
      </c>
      <c r="D1374" s="9" t="s">
        <v>11</v>
      </c>
      <c r="E1374" s="9" t="s">
        <v>19</v>
      </c>
      <c r="F1374" s="3">
        <v>9</v>
      </c>
      <c r="G1374" s="3" t="str" cm="1">
        <f t="array" ref="G1374">_xlfn.IFS(HR_Analytics[[#This Row],[Distance From Home]]&lt;=5,"1-5",HR_Analytics[[#This Row],[Distance From Home]]&lt;=10,"5-10",HR_Analytics[[#This Row],[Distance From Home]]&lt;=15,"10-15",HR_Analytics[[#This Row],[Distance From Home]]&lt;=20,"15-20",HR_Analytics[[#This Row],[Distance From Home]]&gt;20,"Above 20")</f>
        <v>5-10</v>
      </c>
      <c r="H1374" s="3">
        <v>2</v>
      </c>
      <c r="I1374" s="9" t="str">
        <f>VLOOKUP(H1374,Mapping!$J$2:$K$6,2,0)</f>
        <v>College</v>
      </c>
      <c r="J1374" s="9" t="s">
        <v>25</v>
      </c>
      <c r="K1374" s="3">
        <v>1936</v>
      </c>
      <c r="L1374" s="3">
        <v>1</v>
      </c>
      <c r="M1374" s="9" t="str">
        <f>VLOOKUP(L1374,Mapping!$A$2:$B$5,2,0)</f>
        <v>Very Dissatisfied</v>
      </c>
      <c r="N1374" s="9" t="s">
        <v>20</v>
      </c>
      <c r="O1374" s="3">
        <v>3</v>
      </c>
      <c r="P1374" s="9" t="str">
        <f>VLOOKUP(O1374,Mapping!$A$9:$B$12,2,0)</f>
        <v>High</v>
      </c>
      <c r="Q1374" s="3">
        <v>2</v>
      </c>
      <c r="R1374" s="9" t="str">
        <f>VLOOKUP(Q1374,Mapping!$A$16:$B$20,2,0)</f>
        <v>Junior</v>
      </c>
      <c r="S1374" s="9" t="s">
        <v>27</v>
      </c>
      <c r="T1374" s="3">
        <v>1</v>
      </c>
      <c r="U1374" s="9" t="str">
        <f>VLOOKUP(T1374,Mapping!$E$9:$F$12,2,0)</f>
        <v>Very Dissatisfied</v>
      </c>
      <c r="V1374" s="9" t="s">
        <v>22</v>
      </c>
      <c r="W1374" s="5">
        <v>5151</v>
      </c>
      <c r="X1374" s="3">
        <v>1</v>
      </c>
      <c r="Y1374" s="9" t="s">
        <v>17</v>
      </c>
      <c r="Z1374" s="4">
        <v>25</v>
      </c>
      <c r="AA1374" s="24">
        <f>HR_Analytics[[#This Row],[Salary Hike]]/100</f>
        <v>0.25</v>
      </c>
      <c r="AB1374" s="3">
        <v>4</v>
      </c>
      <c r="AC1374" s="9" t="str">
        <f>VLOOKUP(AB1374,Mapping!$E$2:$F$3,2,0)</f>
        <v>Outstanding</v>
      </c>
      <c r="AD1374" s="3">
        <v>4</v>
      </c>
      <c r="AE1374" s="9" t="str">
        <f>VLOOKUP(AD1374,Mapping!$E$16:$F$19,2,0)</f>
        <v>Satisfied</v>
      </c>
      <c r="AF1374" s="3">
        <v>1</v>
      </c>
      <c r="AG1374" s="3">
        <v>10</v>
      </c>
      <c r="AH1374" s="3" t="str" cm="1">
        <f t="array" ref="AH1374">_xlfn.IFS(HR_Analytics[[#This Row],[Total Working Years]]&lt;=2,"0-2",HR_Analytics[[#This Row],[Total Working Years]]&lt;=5,"2-5",HR_Analytics[[#This Row],[Total Working Years]]&lt;=10,"5-10",HR_Analytics[[#This Row],[Total Working Years]]&lt;=20,"10-20",HR_Analytics[[#This Row],[Total Working Years]]&lt;=40,"20-40")</f>
        <v>5-10</v>
      </c>
      <c r="AI1374" s="3">
        <v>3</v>
      </c>
      <c r="AJ1374" s="3">
        <v>3</v>
      </c>
      <c r="AK1374" s="9" t="str">
        <f>VLOOKUP(AJ1374,Mapping!$J$10:$K$13,2,0)</f>
        <v>Better</v>
      </c>
      <c r="AL1374" s="3">
        <v>10</v>
      </c>
      <c r="AM1374" s="3" t="str" cm="1">
        <f t="array" ref="AM1374">_xlfn.IFS(HR_Analytics[[#This Row],[Years At Company]]&lt;=2,"0-2",HR_Analytics[[#This Row],[Years At Company]]&lt;=5,"2-5",HR_Analytics[[#This Row],[Years At Company]]&lt;=10,"5-10",HR_Analytics[[#This Row],[Years At Company]]&lt;=20,"10-20",HR_Analytics[[#This Row],[Years At Company]]&lt;=40,"20-40")</f>
        <v>5-10</v>
      </c>
      <c r="AN1374" s="3">
        <v>0</v>
      </c>
      <c r="AO1374" s="3" t="str" cm="1">
        <f t="array" ref="AO1374">_xlfn.IFS(HR_Analytics[[#This Row],[Years In Current Role]]&lt;=2,"0-2",HR_Analytics[[#This Row],[Years In Current Role]]&lt;=5,"2-5",HR_Analytics[[#This Row],[Years In Current Role]]&lt;=10,"5-10",HR_Analytics[[#This Row],[Years In Current Role]]&lt;=15,"10-15",HR_Analytics[[#This Row],[Years In Current Role]]&gt;15,"Above 15")</f>
        <v>0-2</v>
      </c>
      <c r="AP1374" s="3">
        <v>7</v>
      </c>
      <c r="AQ1374" s="14" t="str" cm="1">
        <f t="array" ref="AQ1374">_xlfn.IFS(HR_Analytics[[#This Row],[Years Since Last Promotion]]&lt;=2,"0-2",HR_Analytics[[#This Row],[Years Since Last Promotion]]&lt;=5,"2-5",HR_Analytics[[#This Row],[Years Since Last Promotion]]&lt;=10,"5-10",HR_Analytics[[#This Row],[Years Since Last Promotion]]&lt;=15,"10-15")</f>
        <v>5-10</v>
      </c>
      <c r="AR1374" s="14">
        <v>9</v>
      </c>
      <c r="AS1374" s="3" t="str" cm="1">
        <f t="array" ref="AS137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75" spans="1:45" x14ac:dyDescent="0.25">
      <c r="A1375" s="12">
        <v>38</v>
      </c>
      <c r="B1375" s="12" t="str" cm="1">
        <f t="array" ref="B1375">_xlfn.IFS(HR_Analytics[[#This Row],[Age]]&lt;=30,"Below 30",HR_Analytics[[#This Row],[Age]]&lt;=40,"30-40",HR_Analytics[[#This Row],[Age]]&lt;=60,"40-60")</f>
        <v>30-40</v>
      </c>
      <c r="C1375" s="9" t="s">
        <v>17</v>
      </c>
      <c r="D1375" s="9" t="s">
        <v>18</v>
      </c>
      <c r="E1375" s="9" t="s">
        <v>19</v>
      </c>
      <c r="F1375" s="3">
        <v>8</v>
      </c>
      <c r="G1375" s="3" t="str" cm="1">
        <f t="array" ref="G1375">_xlfn.IFS(HR_Analytics[[#This Row],[Distance From Home]]&lt;=5,"1-5",HR_Analytics[[#This Row],[Distance From Home]]&lt;=10,"5-10",HR_Analytics[[#This Row],[Distance From Home]]&lt;=15,"10-15",HR_Analytics[[#This Row],[Distance From Home]]&lt;=20,"15-20",HR_Analytics[[#This Row],[Distance From Home]]&gt;20,"Above 20")</f>
        <v>5-10</v>
      </c>
      <c r="H1375" s="3">
        <v>3</v>
      </c>
      <c r="I1375" s="9" t="str">
        <f>VLOOKUP(H1375,Mapping!$J$2:$K$6,2,0)</f>
        <v>Bachelors</v>
      </c>
      <c r="J1375" s="9" t="s">
        <v>25</v>
      </c>
      <c r="K1375" s="3">
        <v>1937</v>
      </c>
      <c r="L1375" s="3">
        <v>4</v>
      </c>
      <c r="M1375" s="9" t="str">
        <f>VLOOKUP(L1375,Mapping!$A$2:$B$5,2,0)</f>
        <v>Satisfied</v>
      </c>
      <c r="N1375" s="9" t="s">
        <v>14</v>
      </c>
      <c r="O1375" s="3">
        <v>2</v>
      </c>
      <c r="P1375" s="9" t="str">
        <f>VLOOKUP(O1375,Mapping!$A$9:$B$12,2,0)</f>
        <v>Medium</v>
      </c>
      <c r="Q1375" s="3">
        <v>2</v>
      </c>
      <c r="R1375" s="9" t="str">
        <f>VLOOKUP(Q1375,Mapping!$A$16:$B$20,2,0)</f>
        <v>Junior</v>
      </c>
      <c r="S1375" s="9" t="s">
        <v>21</v>
      </c>
      <c r="T1375" s="3">
        <v>2</v>
      </c>
      <c r="U1375" s="9" t="str">
        <f>VLOOKUP(T1375,Mapping!$E$9:$F$12,2,0)</f>
        <v>Dissatisfied</v>
      </c>
      <c r="V1375" s="9" t="s">
        <v>26</v>
      </c>
      <c r="W1375" s="5">
        <v>2133</v>
      </c>
      <c r="X1375" s="3">
        <v>1</v>
      </c>
      <c r="Y1375" s="9" t="s">
        <v>10</v>
      </c>
      <c r="Z1375" s="4">
        <v>16</v>
      </c>
      <c r="AA1375" s="24">
        <f>HR_Analytics[[#This Row],[Salary Hike]]/100</f>
        <v>0.16</v>
      </c>
      <c r="AB1375" s="3">
        <v>3</v>
      </c>
      <c r="AC1375" s="9" t="str">
        <f>VLOOKUP(AB1375,Mapping!$E$2:$F$3,2,0)</f>
        <v>Excellent</v>
      </c>
      <c r="AD1375" s="3">
        <v>3</v>
      </c>
      <c r="AE1375" s="9" t="str">
        <f>VLOOKUP(AD1375,Mapping!$E$16:$F$19,2,0)</f>
        <v>Neutral</v>
      </c>
      <c r="AF1375" s="3">
        <v>1</v>
      </c>
      <c r="AG1375" s="3">
        <v>20</v>
      </c>
      <c r="AH1375" s="3" t="str" cm="1">
        <f t="array" ref="AH1375">_xlfn.IFS(HR_Analytics[[#This Row],[Total Working Years]]&lt;=2,"0-2",HR_Analytics[[#This Row],[Total Working Years]]&lt;=5,"2-5",HR_Analytics[[#This Row],[Total Working Years]]&lt;=10,"5-10",HR_Analytics[[#This Row],[Total Working Years]]&lt;=20,"10-20",HR_Analytics[[#This Row],[Total Working Years]]&lt;=40,"20-40")</f>
        <v>10-20</v>
      </c>
      <c r="AI1375" s="3">
        <v>3</v>
      </c>
      <c r="AJ1375" s="3">
        <v>3</v>
      </c>
      <c r="AK1375" s="9" t="str">
        <f>VLOOKUP(AJ1375,Mapping!$J$10:$K$13,2,0)</f>
        <v>Better</v>
      </c>
      <c r="AL1375" s="3">
        <v>20</v>
      </c>
      <c r="AM1375" s="3" t="str" cm="1">
        <f t="array" ref="AM1375">_xlfn.IFS(HR_Analytics[[#This Row],[Years At Company]]&lt;=2,"0-2",HR_Analytics[[#This Row],[Years At Company]]&lt;=5,"2-5",HR_Analytics[[#This Row],[Years At Company]]&lt;=10,"5-10",HR_Analytics[[#This Row],[Years At Company]]&lt;=20,"10-20",HR_Analytics[[#This Row],[Years At Company]]&lt;=40,"20-40")</f>
        <v>10-20</v>
      </c>
      <c r="AN1375" s="3">
        <v>11</v>
      </c>
      <c r="AO1375" s="3" t="str" cm="1">
        <f t="array" ref="AO1375">_xlfn.IFS(HR_Analytics[[#This Row],[Years In Current Role]]&lt;=2,"0-2",HR_Analytics[[#This Row],[Years In Current Role]]&lt;=5,"2-5",HR_Analytics[[#This Row],[Years In Current Role]]&lt;=10,"5-10",HR_Analytics[[#This Row],[Years In Current Role]]&lt;=15,"10-15",HR_Analytics[[#This Row],[Years In Current Role]]&gt;15,"Above 15")</f>
        <v>10-15</v>
      </c>
      <c r="AP1375" s="3">
        <v>0</v>
      </c>
      <c r="AQ1375" s="14" t="str" cm="1">
        <f t="array" ref="AQ1375">_xlfn.IFS(HR_Analytics[[#This Row],[Years Since Last Promotion]]&lt;=2,"0-2",HR_Analytics[[#This Row],[Years Since Last Promotion]]&lt;=5,"2-5",HR_Analytics[[#This Row],[Years Since Last Promotion]]&lt;=10,"5-10",HR_Analytics[[#This Row],[Years Since Last Promotion]]&lt;=15,"10-15")</f>
        <v>0-2</v>
      </c>
      <c r="AR1375" s="14">
        <v>7</v>
      </c>
      <c r="AS1375" s="3" t="str" cm="1">
        <f t="array" ref="AS137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76" spans="1:45" x14ac:dyDescent="0.25">
      <c r="A1376" s="12">
        <v>58</v>
      </c>
      <c r="B1376" s="12" t="str" cm="1">
        <f t="array" ref="B1376">_xlfn.IFS(HR_Analytics[[#This Row],[Age]]&lt;=30,"Below 30",HR_Analytics[[#This Row],[Age]]&lt;=40,"30-40",HR_Analytics[[#This Row],[Age]]&lt;=60,"40-60")</f>
        <v>40-60</v>
      </c>
      <c r="C1376" s="9" t="s">
        <v>17</v>
      </c>
      <c r="D1376" s="9" t="s">
        <v>11</v>
      </c>
      <c r="E1376" s="9" t="s">
        <v>12</v>
      </c>
      <c r="F1376" s="3">
        <v>21</v>
      </c>
      <c r="G1376" s="3" t="str" cm="1">
        <f t="array" ref="G1376">_xlfn.IFS(HR_Analytics[[#This Row],[Distance From Home]]&lt;=5,"1-5",HR_Analytics[[#This Row],[Distance From Home]]&lt;=10,"5-10",HR_Analytics[[#This Row],[Distance From Home]]&lt;=15,"10-15",HR_Analytics[[#This Row],[Distance From Home]]&lt;=20,"15-20",HR_Analytics[[#This Row],[Distance From Home]]&gt;20,"Above 20")</f>
        <v>Above 20</v>
      </c>
      <c r="H1376" s="3">
        <v>3</v>
      </c>
      <c r="I1376" s="9" t="str">
        <f>VLOOKUP(H1376,Mapping!$J$2:$K$6,2,0)</f>
        <v>Bachelors</v>
      </c>
      <c r="J1376" s="9" t="s">
        <v>13</v>
      </c>
      <c r="K1376" s="3">
        <v>1938</v>
      </c>
      <c r="L1376" s="3">
        <v>4</v>
      </c>
      <c r="M1376" s="9" t="str">
        <f>VLOOKUP(L1376,Mapping!$A$2:$B$5,2,0)</f>
        <v>Satisfied</v>
      </c>
      <c r="N1376" s="9" t="s">
        <v>14</v>
      </c>
      <c r="O1376" s="3">
        <v>3</v>
      </c>
      <c r="P1376" s="9" t="str">
        <f>VLOOKUP(O1376,Mapping!$A$9:$B$12,2,0)</f>
        <v>High</v>
      </c>
      <c r="Q1376" s="3">
        <v>4</v>
      </c>
      <c r="R1376" s="9" t="str">
        <f>VLOOKUP(Q1376,Mapping!$A$16:$B$20,2,0)</f>
        <v>Senior</v>
      </c>
      <c r="S1376" s="9" t="s">
        <v>30</v>
      </c>
      <c r="T1376" s="3">
        <v>4</v>
      </c>
      <c r="U1376" s="9" t="str">
        <f>VLOOKUP(T1376,Mapping!$E$9:$F$12,2,0)</f>
        <v>Satisfied</v>
      </c>
      <c r="V1376" s="9" t="s">
        <v>22</v>
      </c>
      <c r="W1376" s="5">
        <v>17875</v>
      </c>
      <c r="X1376" s="3">
        <v>4</v>
      </c>
      <c r="Y1376" s="9" t="s">
        <v>10</v>
      </c>
      <c r="Z1376" s="4">
        <v>13</v>
      </c>
      <c r="AA1376" s="24">
        <f>HR_Analytics[[#This Row],[Salary Hike]]/100</f>
        <v>0.13</v>
      </c>
      <c r="AB1376" s="3">
        <v>3</v>
      </c>
      <c r="AC1376" s="9" t="str">
        <f>VLOOKUP(AB1376,Mapping!$E$2:$F$3,2,0)</f>
        <v>Excellent</v>
      </c>
      <c r="AD1376" s="3">
        <v>3</v>
      </c>
      <c r="AE1376" s="9" t="str">
        <f>VLOOKUP(AD1376,Mapping!$E$16:$F$19,2,0)</f>
        <v>Neutral</v>
      </c>
      <c r="AF1376" s="3">
        <v>1</v>
      </c>
      <c r="AG1376" s="3">
        <v>29</v>
      </c>
      <c r="AH1376" s="3" t="str" cm="1">
        <f t="array" ref="AH1376">_xlfn.IFS(HR_Analytics[[#This Row],[Total Working Years]]&lt;=2,"0-2",HR_Analytics[[#This Row],[Total Working Years]]&lt;=5,"2-5",HR_Analytics[[#This Row],[Total Working Years]]&lt;=10,"5-10",HR_Analytics[[#This Row],[Total Working Years]]&lt;=20,"10-20",HR_Analytics[[#This Row],[Total Working Years]]&lt;=40,"20-40")</f>
        <v>20-40</v>
      </c>
      <c r="AI1376" s="3">
        <v>2</v>
      </c>
      <c r="AJ1376" s="3">
        <v>2</v>
      </c>
      <c r="AK1376" s="9" t="str">
        <f>VLOOKUP(AJ1376,Mapping!$J$10:$K$13,2,0)</f>
        <v>Good</v>
      </c>
      <c r="AL1376" s="3">
        <v>1</v>
      </c>
      <c r="AM1376" s="3" t="str" cm="1">
        <f t="array" ref="AM1376">_xlfn.IFS(HR_Analytics[[#This Row],[Years At Company]]&lt;=2,"0-2",HR_Analytics[[#This Row],[Years At Company]]&lt;=5,"2-5",HR_Analytics[[#This Row],[Years At Company]]&lt;=10,"5-10",HR_Analytics[[#This Row],[Years At Company]]&lt;=20,"10-20",HR_Analytics[[#This Row],[Years At Company]]&lt;=40,"20-40")</f>
        <v>0-2</v>
      </c>
      <c r="AN1376" s="3">
        <v>0</v>
      </c>
      <c r="AO1376" s="3" t="str" cm="1">
        <f t="array" ref="AO1376">_xlfn.IFS(HR_Analytics[[#This Row],[Years In Current Role]]&lt;=2,"0-2",HR_Analytics[[#This Row],[Years In Current Role]]&lt;=5,"2-5",HR_Analytics[[#This Row],[Years In Current Role]]&lt;=10,"5-10",HR_Analytics[[#This Row],[Years In Current Role]]&lt;=15,"10-15",HR_Analytics[[#This Row],[Years In Current Role]]&gt;15,"Above 15")</f>
        <v>0-2</v>
      </c>
      <c r="AP1376" s="3">
        <v>0</v>
      </c>
      <c r="AQ1376" s="14" t="str" cm="1">
        <f t="array" ref="AQ1376">_xlfn.IFS(HR_Analytics[[#This Row],[Years Since Last Promotion]]&lt;=2,"0-2",HR_Analytics[[#This Row],[Years Since Last Promotion]]&lt;=5,"2-5",HR_Analytics[[#This Row],[Years Since Last Promotion]]&lt;=10,"5-10",HR_Analytics[[#This Row],[Years Since Last Promotion]]&lt;=15,"10-15")</f>
        <v>0-2</v>
      </c>
      <c r="AR1376" s="14">
        <v>0</v>
      </c>
      <c r="AS1376" s="3" t="str" cm="1">
        <f t="array" ref="AS137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77" spans="1:45" x14ac:dyDescent="0.25">
      <c r="A1377" s="12">
        <v>32</v>
      </c>
      <c r="B1377" s="12" t="str" cm="1">
        <f t="array" ref="B1377">_xlfn.IFS(HR_Analytics[[#This Row],[Age]]&lt;=30,"Below 30",HR_Analytics[[#This Row],[Age]]&lt;=40,"30-40",HR_Analytics[[#This Row],[Age]]&lt;=60,"40-60")</f>
        <v>30-40</v>
      </c>
      <c r="C1377" s="9" t="s">
        <v>10</v>
      </c>
      <c r="D1377" s="9" t="s">
        <v>18</v>
      </c>
      <c r="E1377" s="9" t="s">
        <v>19</v>
      </c>
      <c r="F1377" s="3">
        <v>5</v>
      </c>
      <c r="G1377" s="3" t="str" cm="1">
        <f t="array" ref="G1377">_xlfn.IFS(HR_Analytics[[#This Row],[Distance From Home]]&lt;=5,"1-5",HR_Analytics[[#This Row],[Distance From Home]]&lt;=10,"5-10",HR_Analytics[[#This Row],[Distance From Home]]&lt;=15,"10-15",HR_Analytics[[#This Row],[Distance From Home]]&lt;=20,"15-20",HR_Analytics[[#This Row],[Distance From Home]]&gt;20,"Above 20")</f>
        <v>1-5</v>
      </c>
      <c r="H1377" s="3">
        <v>2</v>
      </c>
      <c r="I1377" s="9" t="str">
        <f>VLOOKUP(H1377,Mapping!$J$2:$K$6,2,0)</f>
        <v>College</v>
      </c>
      <c r="J1377" s="9" t="s">
        <v>13</v>
      </c>
      <c r="K1377" s="3">
        <v>1939</v>
      </c>
      <c r="L1377" s="3">
        <v>1</v>
      </c>
      <c r="M1377" s="9" t="str">
        <f>VLOOKUP(L1377,Mapping!$A$2:$B$5,2,0)</f>
        <v>Very Dissatisfied</v>
      </c>
      <c r="N1377" s="9" t="s">
        <v>14</v>
      </c>
      <c r="O1377" s="3">
        <v>4</v>
      </c>
      <c r="P1377" s="9" t="str">
        <f>VLOOKUP(O1377,Mapping!$A$9:$B$12,2,0)</f>
        <v>Very High</v>
      </c>
      <c r="Q1377" s="3">
        <v>1</v>
      </c>
      <c r="R1377" s="9" t="str">
        <f>VLOOKUP(Q1377,Mapping!$A$16:$B$20,2,0)</f>
        <v>Entry Level</v>
      </c>
      <c r="S1377" s="9" t="s">
        <v>21</v>
      </c>
      <c r="T1377" s="3">
        <v>3</v>
      </c>
      <c r="U1377" s="9" t="str">
        <f>VLOOKUP(T1377,Mapping!$E$9:$F$12,2,0)</f>
        <v>Neutral</v>
      </c>
      <c r="V1377" s="9" t="s">
        <v>16</v>
      </c>
      <c r="W1377" s="5">
        <v>2432</v>
      </c>
      <c r="X1377" s="3">
        <v>3</v>
      </c>
      <c r="Y1377" s="9" t="s">
        <v>10</v>
      </c>
      <c r="Z1377" s="4">
        <v>14</v>
      </c>
      <c r="AA1377" s="24">
        <f>HR_Analytics[[#This Row],[Salary Hike]]/100</f>
        <v>0.14000000000000001</v>
      </c>
      <c r="AB1377" s="3">
        <v>3</v>
      </c>
      <c r="AC1377" s="9" t="str">
        <f>VLOOKUP(AB1377,Mapping!$E$2:$F$3,2,0)</f>
        <v>Excellent</v>
      </c>
      <c r="AD1377" s="3">
        <v>1</v>
      </c>
      <c r="AE1377" s="9" t="str">
        <f>VLOOKUP(AD1377,Mapping!$E$16:$F$19,2,0)</f>
        <v>Very Dissatisfied</v>
      </c>
      <c r="AF1377" s="3">
        <v>0</v>
      </c>
      <c r="AG1377" s="3">
        <v>8</v>
      </c>
      <c r="AH1377" s="3" t="str" cm="1">
        <f t="array" ref="AH1377">_xlfn.IFS(HR_Analytics[[#This Row],[Total Working Years]]&lt;=2,"0-2",HR_Analytics[[#This Row],[Total Working Years]]&lt;=5,"2-5",HR_Analytics[[#This Row],[Total Working Years]]&lt;=10,"5-10",HR_Analytics[[#This Row],[Total Working Years]]&lt;=20,"10-20",HR_Analytics[[#This Row],[Total Working Years]]&lt;=40,"20-40")</f>
        <v>5-10</v>
      </c>
      <c r="AI1377" s="3">
        <v>2</v>
      </c>
      <c r="AJ1377" s="3">
        <v>3</v>
      </c>
      <c r="AK1377" s="9" t="str">
        <f>VLOOKUP(AJ1377,Mapping!$J$10:$K$13,2,0)</f>
        <v>Better</v>
      </c>
      <c r="AL1377" s="3">
        <v>4</v>
      </c>
      <c r="AM1377" s="3" t="str" cm="1">
        <f t="array" ref="AM1377">_xlfn.IFS(HR_Analytics[[#This Row],[Years At Company]]&lt;=2,"0-2",HR_Analytics[[#This Row],[Years At Company]]&lt;=5,"2-5",HR_Analytics[[#This Row],[Years At Company]]&lt;=10,"5-10",HR_Analytics[[#This Row],[Years At Company]]&lt;=20,"10-20",HR_Analytics[[#This Row],[Years At Company]]&lt;=40,"20-40")</f>
        <v>2-5</v>
      </c>
      <c r="AN1377" s="3">
        <v>1</v>
      </c>
      <c r="AO1377" s="3" t="str" cm="1">
        <f t="array" ref="AO1377">_xlfn.IFS(HR_Analytics[[#This Row],[Years In Current Role]]&lt;=2,"0-2",HR_Analytics[[#This Row],[Years In Current Role]]&lt;=5,"2-5",HR_Analytics[[#This Row],[Years In Current Role]]&lt;=10,"5-10",HR_Analytics[[#This Row],[Years In Current Role]]&lt;=15,"10-15",HR_Analytics[[#This Row],[Years In Current Role]]&gt;15,"Above 15")</f>
        <v>0-2</v>
      </c>
      <c r="AP1377" s="3">
        <v>0</v>
      </c>
      <c r="AQ1377" s="14" t="str" cm="1">
        <f t="array" ref="AQ1377">_xlfn.IFS(HR_Analytics[[#This Row],[Years Since Last Promotion]]&lt;=2,"0-2",HR_Analytics[[#This Row],[Years Since Last Promotion]]&lt;=5,"2-5",HR_Analytics[[#This Row],[Years Since Last Promotion]]&lt;=10,"5-10",HR_Analytics[[#This Row],[Years Since Last Promotion]]&lt;=15,"10-15")</f>
        <v>0-2</v>
      </c>
      <c r="AR1377" s="14">
        <v>3</v>
      </c>
      <c r="AS1377" s="3" t="str" cm="1">
        <f t="array" ref="AS137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78" spans="1:45" x14ac:dyDescent="0.25">
      <c r="A1378" s="12">
        <v>38</v>
      </c>
      <c r="B1378" s="12" t="str" cm="1">
        <f t="array" ref="B1378">_xlfn.IFS(HR_Analytics[[#This Row],[Age]]&lt;=30,"Below 30",HR_Analytics[[#This Row],[Age]]&lt;=40,"30-40",HR_Analytics[[#This Row],[Age]]&lt;=60,"40-60")</f>
        <v>30-40</v>
      </c>
      <c r="C1378" s="9" t="s">
        <v>17</v>
      </c>
      <c r="D1378" s="9" t="s">
        <v>11</v>
      </c>
      <c r="E1378" s="9" t="s">
        <v>19</v>
      </c>
      <c r="F1378" s="3">
        <v>9</v>
      </c>
      <c r="G1378" s="3" t="str" cm="1">
        <f t="array" ref="G1378">_xlfn.IFS(HR_Analytics[[#This Row],[Distance From Home]]&lt;=5,"1-5",HR_Analytics[[#This Row],[Distance From Home]]&lt;=10,"5-10",HR_Analytics[[#This Row],[Distance From Home]]&lt;=15,"10-15",HR_Analytics[[#This Row],[Distance From Home]]&lt;=20,"15-20",HR_Analytics[[#This Row],[Distance From Home]]&gt;20,"Above 20")</f>
        <v>5-10</v>
      </c>
      <c r="H1378" s="3">
        <v>2</v>
      </c>
      <c r="I1378" s="9" t="str">
        <f>VLOOKUP(H1378,Mapping!$J$2:$K$6,2,0)</f>
        <v>College</v>
      </c>
      <c r="J1378" s="9" t="s">
        <v>13</v>
      </c>
      <c r="K1378" s="3">
        <v>1940</v>
      </c>
      <c r="L1378" s="3">
        <v>2</v>
      </c>
      <c r="M1378" s="9" t="str">
        <f>VLOOKUP(L1378,Mapping!$A$2:$B$5,2,0)</f>
        <v>Dissatisfied</v>
      </c>
      <c r="N1378" s="9" t="s">
        <v>20</v>
      </c>
      <c r="O1378" s="3">
        <v>3</v>
      </c>
      <c r="P1378" s="9" t="str">
        <f>VLOOKUP(O1378,Mapping!$A$9:$B$12,2,0)</f>
        <v>High</v>
      </c>
      <c r="Q1378" s="3">
        <v>1</v>
      </c>
      <c r="R1378" s="9" t="str">
        <f>VLOOKUP(Q1378,Mapping!$A$16:$B$20,2,0)</f>
        <v>Entry Level</v>
      </c>
      <c r="S1378" s="9" t="s">
        <v>21</v>
      </c>
      <c r="T1378" s="3">
        <v>4</v>
      </c>
      <c r="U1378" s="9" t="str">
        <f>VLOOKUP(T1378,Mapping!$E$9:$F$12,2,0)</f>
        <v>Satisfied</v>
      </c>
      <c r="V1378" s="9" t="s">
        <v>26</v>
      </c>
      <c r="W1378" s="5">
        <v>4771</v>
      </c>
      <c r="X1378" s="3">
        <v>2</v>
      </c>
      <c r="Y1378" s="9" t="s">
        <v>17</v>
      </c>
      <c r="Z1378" s="4">
        <v>19</v>
      </c>
      <c r="AA1378" s="24">
        <f>HR_Analytics[[#This Row],[Salary Hike]]/100</f>
        <v>0.19</v>
      </c>
      <c r="AB1378" s="3">
        <v>3</v>
      </c>
      <c r="AC1378" s="9" t="str">
        <f>VLOOKUP(AB1378,Mapping!$E$2:$F$3,2,0)</f>
        <v>Excellent</v>
      </c>
      <c r="AD1378" s="3">
        <v>4</v>
      </c>
      <c r="AE1378" s="9" t="str">
        <f>VLOOKUP(AD1378,Mapping!$E$16:$F$19,2,0)</f>
        <v>Satisfied</v>
      </c>
      <c r="AF1378" s="3">
        <v>2</v>
      </c>
      <c r="AG1378" s="3">
        <v>10</v>
      </c>
      <c r="AH1378" s="3" t="str" cm="1">
        <f t="array" ref="AH1378">_xlfn.IFS(HR_Analytics[[#This Row],[Total Working Years]]&lt;=2,"0-2",HR_Analytics[[#This Row],[Total Working Years]]&lt;=5,"2-5",HR_Analytics[[#This Row],[Total Working Years]]&lt;=10,"5-10",HR_Analytics[[#This Row],[Total Working Years]]&lt;=20,"10-20",HR_Analytics[[#This Row],[Total Working Years]]&lt;=40,"20-40")</f>
        <v>5-10</v>
      </c>
      <c r="AI1378" s="3">
        <v>0</v>
      </c>
      <c r="AJ1378" s="3">
        <v>4</v>
      </c>
      <c r="AK1378" s="9" t="str">
        <f>VLOOKUP(AJ1378,Mapping!$J$10:$K$13,2,0)</f>
        <v>Best</v>
      </c>
      <c r="AL1378" s="3">
        <v>5</v>
      </c>
      <c r="AM1378" s="3" t="str" cm="1">
        <f t="array" ref="AM1378">_xlfn.IFS(HR_Analytics[[#This Row],[Years At Company]]&lt;=2,"0-2",HR_Analytics[[#This Row],[Years At Company]]&lt;=5,"2-5",HR_Analytics[[#This Row],[Years At Company]]&lt;=10,"5-10",HR_Analytics[[#This Row],[Years At Company]]&lt;=20,"10-20",HR_Analytics[[#This Row],[Years At Company]]&lt;=40,"20-40")</f>
        <v>2-5</v>
      </c>
      <c r="AN1378" s="3">
        <v>2</v>
      </c>
      <c r="AO1378" s="3" t="str" cm="1">
        <f t="array" ref="AO1378">_xlfn.IFS(HR_Analytics[[#This Row],[Years In Current Role]]&lt;=2,"0-2",HR_Analytics[[#This Row],[Years In Current Role]]&lt;=5,"2-5",HR_Analytics[[#This Row],[Years In Current Role]]&lt;=10,"5-10",HR_Analytics[[#This Row],[Years In Current Role]]&lt;=15,"10-15",HR_Analytics[[#This Row],[Years In Current Role]]&gt;15,"Above 15")</f>
        <v>0-2</v>
      </c>
      <c r="AP1378" s="3">
        <v>0</v>
      </c>
      <c r="AQ1378" s="14" t="str" cm="1">
        <f t="array" ref="AQ1378">_xlfn.IFS(HR_Analytics[[#This Row],[Years Since Last Promotion]]&lt;=2,"0-2",HR_Analytics[[#This Row],[Years Since Last Promotion]]&lt;=5,"2-5",HR_Analytics[[#This Row],[Years Since Last Promotion]]&lt;=10,"5-10",HR_Analytics[[#This Row],[Years Since Last Promotion]]&lt;=15,"10-15")</f>
        <v>0-2</v>
      </c>
      <c r="AR1378" s="14">
        <v>3</v>
      </c>
      <c r="AS1378" s="3" t="str" cm="1">
        <f t="array" ref="AS137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79" spans="1:45" x14ac:dyDescent="0.25">
      <c r="A1379" s="12">
        <v>49</v>
      </c>
      <c r="B1379" s="12" t="str" cm="1">
        <f t="array" ref="B1379">_xlfn.IFS(HR_Analytics[[#This Row],[Age]]&lt;=30,"Below 30",HR_Analytics[[#This Row],[Age]]&lt;=40,"30-40",HR_Analytics[[#This Row],[Age]]&lt;=60,"40-60")</f>
        <v>40-60</v>
      </c>
      <c r="C1379" s="9" t="s">
        <v>17</v>
      </c>
      <c r="D1379" s="9" t="s">
        <v>18</v>
      </c>
      <c r="E1379" s="9" t="s">
        <v>19</v>
      </c>
      <c r="F1379" s="3">
        <v>2</v>
      </c>
      <c r="G1379" s="3" t="str" cm="1">
        <f t="array" ref="G1379">_xlfn.IFS(HR_Analytics[[#This Row],[Distance From Home]]&lt;=5,"1-5",HR_Analytics[[#This Row],[Distance From Home]]&lt;=10,"5-10",HR_Analytics[[#This Row],[Distance From Home]]&lt;=15,"10-15",HR_Analytics[[#This Row],[Distance From Home]]&lt;=20,"15-20",HR_Analytics[[#This Row],[Distance From Home]]&gt;20,"Above 20")</f>
        <v>1-5</v>
      </c>
      <c r="H1379" s="3">
        <v>1</v>
      </c>
      <c r="I1379" s="9" t="str">
        <f>VLOOKUP(H1379,Mapping!$J$2:$K$6,2,0)</f>
        <v>Below College</v>
      </c>
      <c r="J1379" s="9" t="s">
        <v>13</v>
      </c>
      <c r="K1379" s="3">
        <v>1941</v>
      </c>
      <c r="L1379" s="3">
        <v>2</v>
      </c>
      <c r="M1379" s="9" t="str">
        <f>VLOOKUP(L1379,Mapping!$A$2:$B$5,2,0)</f>
        <v>Dissatisfied</v>
      </c>
      <c r="N1379" s="9" t="s">
        <v>20</v>
      </c>
      <c r="O1379" s="3">
        <v>3</v>
      </c>
      <c r="P1379" s="9" t="str">
        <f>VLOOKUP(O1379,Mapping!$A$9:$B$12,2,0)</f>
        <v>High</v>
      </c>
      <c r="Q1379" s="3">
        <v>5</v>
      </c>
      <c r="R1379" s="9" t="str">
        <f>VLOOKUP(Q1379,Mapping!$A$16:$B$20,2,0)</f>
        <v>Executive</v>
      </c>
      <c r="S1379" s="9" t="s">
        <v>32</v>
      </c>
      <c r="T1379" s="3">
        <v>4</v>
      </c>
      <c r="U1379" s="9" t="str">
        <f>VLOOKUP(T1379,Mapping!$E$9:$F$12,2,0)</f>
        <v>Satisfied</v>
      </c>
      <c r="V1379" s="9" t="s">
        <v>22</v>
      </c>
      <c r="W1379" s="5">
        <v>19161</v>
      </c>
      <c r="X1379" s="3">
        <v>3</v>
      </c>
      <c r="Y1379" s="9" t="s">
        <v>17</v>
      </c>
      <c r="Z1379" s="4">
        <v>15</v>
      </c>
      <c r="AA1379" s="24">
        <f>HR_Analytics[[#This Row],[Salary Hike]]/100</f>
        <v>0.15</v>
      </c>
      <c r="AB1379" s="3">
        <v>3</v>
      </c>
      <c r="AC1379" s="9" t="str">
        <f>VLOOKUP(AB1379,Mapping!$E$2:$F$3,2,0)</f>
        <v>Excellent</v>
      </c>
      <c r="AD1379" s="3">
        <v>4</v>
      </c>
      <c r="AE1379" s="9" t="str">
        <f>VLOOKUP(AD1379,Mapping!$E$16:$F$19,2,0)</f>
        <v>Satisfied</v>
      </c>
      <c r="AF1379" s="3">
        <v>0</v>
      </c>
      <c r="AG1379" s="3">
        <v>28</v>
      </c>
      <c r="AH1379" s="3" t="str" cm="1">
        <f t="array" ref="AH1379">_xlfn.IFS(HR_Analytics[[#This Row],[Total Working Years]]&lt;=2,"0-2",HR_Analytics[[#This Row],[Total Working Years]]&lt;=5,"2-5",HR_Analytics[[#This Row],[Total Working Years]]&lt;=10,"5-10",HR_Analytics[[#This Row],[Total Working Years]]&lt;=20,"10-20",HR_Analytics[[#This Row],[Total Working Years]]&lt;=40,"20-40")</f>
        <v>20-40</v>
      </c>
      <c r="AI1379" s="3">
        <v>3</v>
      </c>
      <c r="AJ1379" s="3">
        <v>3</v>
      </c>
      <c r="AK1379" s="9" t="str">
        <f>VLOOKUP(AJ1379,Mapping!$J$10:$K$13,2,0)</f>
        <v>Better</v>
      </c>
      <c r="AL1379" s="3">
        <v>5</v>
      </c>
      <c r="AM1379" s="3" t="str" cm="1">
        <f t="array" ref="AM1379">_xlfn.IFS(HR_Analytics[[#This Row],[Years At Company]]&lt;=2,"0-2",HR_Analytics[[#This Row],[Years At Company]]&lt;=5,"2-5",HR_Analytics[[#This Row],[Years At Company]]&lt;=10,"5-10",HR_Analytics[[#This Row],[Years At Company]]&lt;=20,"10-20",HR_Analytics[[#This Row],[Years At Company]]&lt;=40,"20-40")</f>
        <v>2-5</v>
      </c>
      <c r="AN1379" s="3">
        <v>4</v>
      </c>
      <c r="AO1379" s="3" t="str" cm="1">
        <f t="array" ref="AO1379">_xlfn.IFS(HR_Analytics[[#This Row],[Years In Current Role]]&lt;=2,"0-2",HR_Analytics[[#This Row],[Years In Current Role]]&lt;=5,"2-5",HR_Analytics[[#This Row],[Years In Current Role]]&lt;=10,"5-10",HR_Analytics[[#This Row],[Years In Current Role]]&lt;=15,"10-15",HR_Analytics[[#This Row],[Years In Current Role]]&gt;15,"Above 15")</f>
        <v>2-5</v>
      </c>
      <c r="AP1379" s="3">
        <v>4</v>
      </c>
      <c r="AQ1379" s="14" t="str" cm="1">
        <f t="array" ref="AQ1379">_xlfn.IFS(HR_Analytics[[#This Row],[Years Since Last Promotion]]&lt;=2,"0-2",HR_Analytics[[#This Row],[Years Since Last Promotion]]&lt;=5,"2-5",HR_Analytics[[#This Row],[Years Since Last Promotion]]&lt;=10,"5-10",HR_Analytics[[#This Row],[Years Since Last Promotion]]&lt;=15,"10-15")</f>
        <v>2-5</v>
      </c>
      <c r="AR1379" s="14">
        <v>3</v>
      </c>
      <c r="AS1379" s="3" t="str" cm="1">
        <f t="array" ref="AS137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80" spans="1:45" x14ac:dyDescent="0.25">
      <c r="A1380" s="12">
        <v>42</v>
      </c>
      <c r="B1380" s="12" t="str" cm="1">
        <f t="array" ref="B1380">_xlfn.IFS(HR_Analytics[[#This Row],[Age]]&lt;=30,"Below 30",HR_Analytics[[#This Row],[Age]]&lt;=40,"30-40",HR_Analytics[[#This Row],[Age]]&lt;=60,"40-60")</f>
        <v>40-60</v>
      </c>
      <c r="C1380" s="9" t="s">
        <v>17</v>
      </c>
      <c r="D1380" s="9" t="s">
        <v>11</v>
      </c>
      <c r="E1380" s="9" t="s">
        <v>12</v>
      </c>
      <c r="F1380" s="3">
        <v>12</v>
      </c>
      <c r="G1380" s="3" t="str" cm="1">
        <f t="array" ref="G1380">_xlfn.IFS(HR_Analytics[[#This Row],[Distance From Home]]&lt;=5,"1-5",HR_Analytics[[#This Row],[Distance From Home]]&lt;=10,"5-10",HR_Analytics[[#This Row],[Distance From Home]]&lt;=15,"10-15",HR_Analytics[[#This Row],[Distance From Home]]&lt;=20,"15-20",HR_Analytics[[#This Row],[Distance From Home]]&gt;20,"Above 20")</f>
        <v>10-15</v>
      </c>
      <c r="H1380" s="3">
        <v>4</v>
      </c>
      <c r="I1380" s="9" t="str">
        <f>VLOOKUP(H1380,Mapping!$J$2:$K$6,2,0)</f>
        <v>Masters</v>
      </c>
      <c r="J1380" s="9" t="s">
        <v>33</v>
      </c>
      <c r="K1380" s="3">
        <v>1943</v>
      </c>
      <c r="L1380" s="3">
        <v>2</v>
      </c>
      <c r="M1380" s="9" t="str">
        <f>VLOOKUP(L1380,Mapping!$A$2:$B$5,2,0)</f>
        <v>Dissatisfied</v>
      </c>
      <c r="N1380" s="9" t="s">
        <v>20</v>
      </c>
      <c r="O1380" s="3">
        <v>3</v>
      </c>
      <c r="P1380" s="9" t="str">
        <f>VLOOKUP(O1380,Mapping!$A$9:$B$12,2,0)</f>
        <v>High</v>
      </c>
      <c r="Q1380" s="3">
        <v>2</v>
      </c>
      <c r="R1380" s="9" t="str">
        <f>VLOOKUP(Q1380,Mapping!$A$16:$B$20,2,0)</f>
        <v>Junior</v>
      </c>
      <c r="S1380" s="9" t="s">
        <v>15</v>
      </c>
      <c r="T1380" s="3">
        <v>4</v>
      </c>
      <c r="U1380" s="9" t="str">
        <f>VLOOKUP(T1380,Mapping!$E$9:$F$12,2,0)</f>
        <v>Satisfied</v>
      </c>
      <c r="V1380" s="9" t="s">
        <v>26</v>
      </c>
      <c r="W1380" s="5">
        <v>5087</v>
      </c>
      <c r="X1380" s="3">
        <v>3</v>
      </c>
      <c r="Y1380" s="9" t="s">
        <v>10</v>
      </c>
      <c r="Z1380" s="4">
        <v>12</v>
      </c>
      <c r="AA1380" s="24">
        <f>HR_Analytics[[#This Row],[Salary Hike]]/100</f>
        <v>0.12</v>
      </c>
      <c r="AB1380" s="3">
        <v>3</v>
      </c>
      <c r="AC1380" s="9" t="str">
        <f>VLOOKUP(AB1380,Mapping!$E$2:$F$3,2,0)</f>
        <v>Excellent</v>
      </c>
      <c r="AD1380" s="3">
        <v>3</v>
      </c>
      <c r="AE1380" s="9" t="str">
        <f>VLOOKUP(AD1380,Mapping!$E$16:$F$19,2,0)</f>
        <v>Neutral</v>
      </c>
      <c r="AF1380" s="3">
        <v>2</v>
      </c>
      <c r="AG1380" s="3">
        <v>14</v>
      </c>
      <c r="AH1380" s="3" t="str" cm="1">
        <f t="array" ref="AH1380">_xlfn.IFS(HR_Analytics[[#This Row],[Total Working Years]]&lt;=2,"0-2",HR_Analytics[[#This Row],[Total Working Years]]&lt;=5,"2-5",HR_Analytics[[#This Row],[Total Working Years]]&lt;=10,"5-10",HR_Analytics[[#This Row],[Total Working Years]]&lt;=20,"10-20",HR_Analytics[[#This Row],[Total Working Years]]&lt;=40,"20-40")</f>
        <v>10-20</v>
      </c>
      <c r="AI1380" s="3">
        <v>4</v>
      </c>
      <c r="AJ1380" s="3">
        <v>3</v>
      </c>
      <c r="AK1380" s="9" t="str">
        <f>VLOOKUP(AJ1380,Mapping!$J$10:$K$13,2,0)</f>
        <v>Better</v>
      </c>
      <c r="AL1380" s="3">
        <v>0</v>
      </c>
      <c r="AM1380" s="3" t="str" cm="1">
        <f t="array" ref="AM1380">_xlfn.IFS(HR_Analytics[[#This Row],[Years At Company]]&lt;=2,"0-2",HR_Analytics[[#This Row],[Years At Company]]&lt;=5,"2-5",HR_Analytics[[#This Row],[Years At Company]]&lt;=10,"5-10",HR_Analytics[[#This Row],[Years At Company]]&lt;=20,"10-20",HR_Analytics[[#This Row],[Years At Company]]&lt;=40,"20-40")</f>
        <v>0-2</v>
      </c>
      <c r="AN1380" s="3">
        <v>0</v>
      </c>
      <c r="AO1380" s="3" t="str" cm="1">
        <f t="array" ref="AO1380">_xlfn.IFS(HR_Analytics[[#This Row],[Years In Current Role]]&lt;=2,"0-2",HR_Analytics[[#This Row],[Years In Current Role]]&lt;=5,"2-5",HR_Analytics[[#This Row],[Years In Current Role]]&lt;=10,"5-10",HR_Analytics[[#This Row],[Years In Current Role]]&lt;=15,"10-15",HR_Analytics[[#This Row],[Years In Current Role]]&gt;15,"Above 15")</f>
        <v>0-2</v>
      </c>
      <c r="AP1380" s="3">
        <v>0</v>
      </c>
      <c r="AQ1380" s="14" t="str" cm="1">
        <f t="array" ref="AQ1380">_xlfn.IFS(HR_Analytics[[#This Row],[Years Since Last Promotion]]&lt;=2,"0-2",HR_Analytics[[#This Row],[Years Since Last Promotion]]&lt;=5,"2-5",HR_Analytics[[#This Row],[Years Since Last Promotion]]&lt;=10,"5-10",HR_Analytics[[#This Row],[Years Since Last Promotion]]&lt;=15,"10-15")</f>
        <v>0-2</v>
      </c>
      <c r="AR1380" s="14">
        <v>0</v>
      </c>
      <c r="AS1380" s="3" t="str" cm="1">
        <f t="array" ref="AS138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81" spans="1:45" x14ac:dyDescent="0.25">
      <c r="A1381" s="12">
        <v>27</v>
      </c>
      <c r="B1381" s="12" t="str" cm="1">
        <f t="array" ref="B1381">_xlfn.IFS(HR_Analytics[[#This Row],[Age]]&lt;=30,"Below 30",HR_Analytics[[#This Row],[Age]]&lt;=40,"30-40",HR_Analytics[[#This Row],[Age]]&lt;=60,"40-60")</f>
        <v>Below 30</v>
      </c>
      <c r="C1381" s="9" t="s">
        <v>10</v>
      </c>
      <c r="D1381" s="9" t="s">
        <v>18</v>
      </c>
      <c r="E1381" s="9" t="s">
        <v>35</v>
      </c>
      <c r="F1381" s="3">
        <v>22</v>
      </c>
      <c r="G1381" s="3" t="str" cm="1">
        <f t="array" ref="G1381">_xlfn.IFS(HR_Analytics[[#This Row],[Distance From Home]]&lt;=5,"1-5",HR_Analytics[[#This Row],[Distance From Home]]&lt;=10,"5-10",HR_Analytics[[#This Row],[Distance From Home]]&lt;=15,"10-15",HR_Analytics[[#This Row],[Distance From Home]]&lt;=20,"15-20",HR_Analytics[[#This Row],[Distance From Home]]&gt;20,"Above 20")</f>
        <v>Above 20</v>
      </c>
      <c r="H1381" s="3">
        <v>3</v>
      </c>
      <c r="I1381" s="9" t="str">
        <f>VLOOKUP(H1381,Mapping!$J$2:$K$6,2,0)</f>
        <v>Bachelors</v>
      </c>
      <c r="J1381" s="9" t="s">
        <v>35</v>
      </c>
      <c r="K1381" s="3">
        <v>1944</v>
      </c>
      <c r="L1381" s="3">
        <v>1</v>
      </c>
      <c r="M1381" s="9" t="str">
        <f>VLOOKUP(L1381,Mapping!$A$2:$B$5,2,0)</f>
        <v>Very Dissatisfied</v>
      </c>
      <c r="N1381" s="9" t="s">
        <v>14</v>
      </c>
      <c r="O1381" s="3">
        <v>2</v>
      </c>
      <c r="P1381" s="9" t="str">
        <f>VLOOKUP(O1381,Mapping!$A$9:$B$12,2,0)</f>
        <v>Medium</v>
      </c>
      <c r="Q1381" s="3">
        <v>1</v>
      </c>
      <c r="R1381" s="9" t="str">
        <f>VLOOKUP(Q1381,Mapping!$A$16:$B$20,2,0)</f>
        <v>Entry Level</v>
      </c>
      <c r="S1381" s="9" t="s">
        <v>35</v>
      </c>
      <c r="T1381" s="3">
        <v>2</v>
      </c>
      <c r="U1381" s="9" t="str">
        <f>VLOOKUP(T1381,Mapping!$E$9:$F$12,2,0)</f>
        <v>Dissatisfied</v>
      </c>
      <c r="V1381" s="9" t="s">
        <v>22</v>
      </c>
      <c r="W1381" s="5">
        <v>2863</v>
      </c>
      <c r="X1381" s="3">
        <v>1</v>
      </c>
      <c r="Y1381" s="9" t="s">
        <v>17</v>
      </c>
      <c r="Z1381" s="4">
        <v>12</v>
      </c>
      <c r="AA1381" s="24">
        <f>HR_Analytics[[#This Row],[Salary Hike]]/100</f>
        <v>0.12</v>
      </c>
      <c r="AB1381" s="3">
        <v>3</v>
      </c>
      <c r="AC1381" s="9" t="str">
        <f>VLOOKUP(AB1381,Mapping!$E$2:$F$3,2,0)</f>
        <v>Excellent</v>
      </c>
      <c r="AD1381" s="3">
        <v>1</v>
      </c>
      <c r="AE1381" s="9" t="str">
        <f>VLOOKUP(AD1381,Mapping!$E$16:$F$19,2,0)</f>
        <v>Very Dissatisfied</v>
      </c>
      <c r="AF1381" s="3">
        <v>0</v>
      </c>
      <c r="AG1381" s="3">
        <v>1</v>
      </c>
      <c r="AH1381" s="3" t="str" cm="1">
        <f t="array" ref="AH1381">_xlfn.IFS(HR_Analytics[[#This Row],[Total Working Years]]&lt;=2,"0-2",HR_Analytics[[#This Row],[Total Working Years]]&lt;=5,"2-5",HR_Analytics[[#This Row],[Total Working Years]]&lt;=10,"5-10",HR_Analytics[[#This Row],[Total Working Years]]&lt;=20,"10-20",HR_Analytics[[#This Row],[Total Working Years]]&lt;=40,"20-40")</f>
        <v>0-2</v>
      </c>
      <c r="AI1381" s="3">
        <v>2</v>
      </c>
      <c r="AJ1381" s="3">
        <v>3</v>
      </c>
      <c r="AK1381" s="9" t="str">
        <f>VLOOKUP(AJ1381,Mapping!$J$10:$K$13,2,0)</f>
        <v>Better</v>
      </c>
      <c r="AL1381" s="3">
        <v>1</v>
      </c>
      <c r="AM1381" s="3" t="str" cm="1">
        <f t="array" ref="AM1381">_xlfn.IFS(HR_Analytics[[#This Row],[Years At Company]]&lt;=2,"0-2",HR_Analytics[[#This Row],[Years At Company]]&lt;=5,"2-5",HR_Analytics[[#This Row],[Years At Company]]&lt;=10,"5-10",HR_Analytics[[#This Row],[Years At Company]]&lt;=20,"10-20",HR_Analytics[[#This Row],[Years At Company]]&lt;=40,"20-40")</f>
        <v>0-2</v>
      </c>
      <c r="AN1381" s="3">
        <v>0</v>
      </c>
      <c r="AO1381" s="3" t="str" cm="1">
        <f t="array" ref="AO1381">_xlfn.IFS(HR_Analytics[[#This Row],[Years In Current Role]]&lt;=2,"0-2",HR_Analytics[[#This Row],[Years In Current Role]]&lt;=5,"2-5",HR_Analytics[[#This Row],[Years In Current Role]]&lt;=10,"5-10",HR_Analytics[[#This Row],[Years In Current Role]]&lt;=15,"10-15",HR_Analytics[[#This Row],[Years In Current Role]]&gt;15,"Above 15")</f>
        <v>0-2</v>
      </c>
      <c r="AP1381" s="3">
        <v>0</v>
      </c>
      <c r="AQ1381" s="14" t="str" cm="1">
        <f t="array" ref="AQ1381">_xlfn.IFS(HR_Analytics[[#This Row],[Years Since Last Promotion]]&lt;=2,"0-2",HR_Analytics[[#This Row],[Years Since Last Promotion]]&lt;=5,"2-5",HR_Analytics[[#This Row],[Years Since Last Promotion]]&lt;=10,"5-10",HR_Analytics[[#This Row],[Years Since Last Promotion]]&lt;=15,"10-15")</f>
        <v>0-2</v>
      </c>
      <c r="AR1381" s="14">
        <v>0</v>
      </c>
      <c r="AS1381" s="3" t="str" cm="1">
        <f t="array" ref="AS138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82" spans="1:45" x14ac:dyDescent="0.25">
      <c r="A1382" s="12">
        <v>35</v>
      </c>
      <c r="B1382" s="12" t="str" cm="1">
        <f t="array" ref="B1382">_xlfn.IFS(HR_Analytics[[#This Row],[Age]]&lt;=30,"Below 30",HR_Analytics[[#This Row],[Age]]&lt;=40,"30-40",HR_Analytics[[#This Row],[Age]]&lt;=60,"40-60")</f>
        <v>30-40</v>
      </c>
      <c r="C1382" s="9" t="s">
        <v>17</v>
      </c>
      <c r="D1382" s="9" t="s">
        <v>11</v>
      </c>
      <c r="E1382" s="9" t="s">
        <v>12</v>
      </c>
      <c r="F1382" s="3">
        <v>18</v>
      </c>
      <c r="G1382" s="3" t="str" cm="1">
        <f t="array" ref="G1382">_xlfn.IFS(HR_Analytics[[#This Row],[Distance From Home]]&lt;=5,"1-5",HR_Analytics[[#This Row],[Distance From Home]]&lt;=10,"5-10",HR_Analytics[[#This Row],[Distance From Home]]&lt;=15,"10-15",HR_Analytics[[#This Row],[Distance From Home]]&lt;=20,"15-20",HR_Analytics[[#This Row],[Distance From Home]]&gt;20,"Above 20")</f>
        <v>15-20</v>
      </c>
      <c r="H1382" s="3">
        <v>4</v>
      </c>
      <c r="I1382" s="9" t="str">
        <f>VLOOKUP(H1382,Mapping!$J$2:$K$6,2,0)</f>
        <v>Masters</v>
      </c>
      <c r="J1382" s="9" t="s">
        <v>25</v>
      </c>
      <c r="K1382" s="3">
        <v>1945</v>
      </c>
      <c r="L1382" s="3">
        <v>2</v>
      </c>
      <c r="M1382" s="9" t="str">
        <f>VLOOKUP(L1382,Mapping!$A$2:$B$5,2,0)</f>
        <v>Dissatisfied</v>
      </c>
      <c r="N1382" s="9" t="s">
        <v>20</v>
      </c>
      <c r="O1382" s="3">
        <v>3</v>
      </c>
      <c r="P1382" s="9" t="str">
        <f>VLOOKUP(O1382,Mapping!$A$9:$B$12,2,0)</f>
        <v>High</v>
      </c>
      <c r="Q1382" s="3">
        <v>2</v>
      </c>
      <c r="R1382" s="9" t="str">
        <f>VLOOKUP(Q1382,Mapping!$A$16:$B$20,2,0)</f>
        <v>Junior</v>
      </c>
      <c r="S1382" s="9" t="s">
        <v>15</v>
      </c>
      <c r="T1382" s="3">
        <v>1</v>
      </c>
      <c r="U1382" s="9" t="str">
        <f>VLOOKUP(T1382,Mapping!$E$9:$F$12,2,0)</f>
        <v>Very Dissatisfied</v>
      </c>
      <c r="V1382" s="9" t="s">
        <v>22</v>
      </c>
      <c r="W1382" s="5">
        <v>5561</v>
      </c>
      <c r="X1382" s="3">
        <v>0</v>
      </c>
      <c r="Y1382" s="9" t="s">
        <v>17</v>
      </c>
      <c r="Z1382" s="4">
        <v>16</v>
      </c>
      <c r="AA1382" s="24">
        <f>HR_Analytics[[#This Row],[Salary Hike]]/100</f>
        <v>0.16</v>
      </c>
      <c r="AB1382" s="3">
        <v>3</v>
      </c>
      <c r="AC1382" s="9" t="str">
        <f>VLOOKUP(AB1382,Mapping!$E$2:$F$3,2,0)</f>
        <v>Excellent</v>
      </c>
      <c r="AD1382" s="3">
        <v>4</v>
      </c>
      <c r="AE1382" s="9" t="str">
        <f>VLOOKUP(AD1382,Mapping!$E$16:$F$19,2,0)</f>
        <v>Satisfied</v>
      </c>
      <c r="AF1382" s="3">
        <v>1</v>
      </c>
      <c r="AG1382" s="3">
        <v>6</v>
      </c>
      <c r="AH1382" s="3" t="str" cm="1">
        <f t="array" ref="AH1382">_xlfn.IFS(HR_Analytics[[#This Row],[Total Working Years]]&lt;=2,"0-2",HR_Analytics[[#This Row],[Total Working Years]]&lt;=5,"2-5",HR_Analytics[[#This Row],[Total Working Years]]&lt;=10,"5-10",HR_Analytics[[#This Row],[Total Working Years]]&lt;=20,"10-20",HR_Analytics[[#This Row],[Total Working Years]]&lt;=40,"20-40")</f>
        <v>5-10</v>
      </c>
      <c r="AI1382" s="3">
        <v>2</v>
      </c>
      <c r="AJ1382" s="3">
        <v>1</v>
      </c>
      <c r="AK1382" s="9" t="str">
        <f>VLOOKUP(AJ1382,Mapping!$J$10:$K$13,2,0)</f>
        <v>Bad</v>
      </c>
      <c r="AL1382" s="3">
        <v>5</v>
      </c>
      <c r="AM1382" s="3" t="str" cm="1">
        <f t="array" ref="AM1382">_xlfn.IFS(HR_Analytics[[#This Row],[Years At Company]]&lt;=2,"0-2",HR_Analytics[[#This Row],[Years At Company]]&lt;=5,"2-5",HR_Analytics[[#This Row],[Years At Company]]&lt;=10,"5-10",HR_Analytics[[#This Row],[Years At Company]]&lt;=20,"10-20",HR_Analytics[[#This Row],[Years At Company]]&lt;=40,"20-40")</f>
        <v>2-5</v>
      </c>
      <c r="AN1382" s="3">
        <v>3</v>
      </c>
      <c r="AO1382" s="3" t="str" cm="1">
        <f t="array" ref="AO1382">_xlfn.IFS(HR_Analytics[[#This Row],[Years In Current Role]]&lt;=2,"0-2",HR_Analytics[[#This Row],[Years In Current Role]]&lt;=5,"2-5",HR_Analytics[[#This Row],[Years In Current Role]]&lt;=10,"5-10",HR_Analytics[[#This Row],[Years In Current Role]]&lt;=15,"10-15",HR_Analytics[[#This Row],[Years In Current Role]]&gt;15,"Above 15")</f>
        <v>2-5</v>
      </c>
      <c r="AP1382" s="3">
        <v>0</v>
      </c>
      <c r="AQ1382" s="14" t="str" cm="1">
        <f t="array" ref="AQ1382">_xlfn.IFS(HR_Analytics[[#This Row],[Years Since Last Promotion]]&lt;=2,"0-2",HR_Analytics[[#This Row],[Years Since Last Promotion]]&lt;=5,"2-5",HR_Analytics[[#This Row],[Years Since Last Promotion]]&lt;=10,"5-10",HR_Analytics[[#This Row],[Years Since Last Promotion]]&lt;=15,"10-15")</f>
        <v>0-2</v>
      </c>
      <c r="AR1382" s="14">
        <v>4</v>
      </c>
      <c r="AS1382" s="3" t="str" cm="1">
        <f t="array" ref="AS138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83" spans="1:45" x14ac:dyDescent="0.25">
      <c r="A1383" s="12">
        <v>28</v>
      </c>
      <c r="B1383" s="12" t="str" cm="1">
        <f t="array" ref="B1383">_xlfn.IFS(HR_Analytics[[#This Row],[Age]]&lt;=30,"Below 30",HR_Analytics[[#This Row],[Age]]&lt;=40,"30-40",HR_Analytics[[#This Row],[Age]]&lt;=60,"40-60")</f>
        <v>Below 30</v>
      </c>
      <c r="C1383" s="9" t="s">
        <v>17</v>
      </c>
      <c r="D1383" s="9" t="s">
        <v>29</v>
      </c>
      <c r="E1383" s="9" t="s">
        <v>19</v>
      </c>
      <c r="F1383" s="3">
        <v>16</v>
      </c>
      <c r="G1383" s="3" t="str" cm="1">
        <f t="array" ref="G1383">_xlfn.IFS(HR_Analytics[[#This Row],[Distance From Home]]&lt;=5,"1-5",HR_Analytics[[#This Row],[Distance From Home]]&lt;=10,"5-10",HR_Analytics[[#This Row],[Distance From Home]]&lt;=15,"10-15",HR_Analytics[[#This Row],[Distance From Home]]&lt;=20,"15-20",HR_Analytics[[#This Row],[Distance From Home]]&gt;20,"Above 20")</f>
        <v>15-20</v>
      </c>
      <c r="H1383" s="3">
        <v>3</v>
      </c>
      <c r="I1383" s="9" t="str">
        <f>VLOOKUP(H1383,Mapping!$J$2:$K$6,2,0)</f>
        <v>Bachelors</v>
      </c>
      <c r="J1383" s="9" t="s">
        <v>25</v>
      </c>
      <c r="K1383" s="3">
        <v>1947</v>
      </c>
      <c r="L1383" s="3">
        <v>3</v>
      </c>
      <c r="M1383" s="9" t="str">
        <f>VLOOKUP(L1383,Mapping!$A$2:$B$5,2,0)</f>
        <v>Neutral</v>
      </c>
      <c r="N1383" s="9" t="s">
        <v>20</v>
      </c>
      <c r="O1383" s="3">
        <v>3</v>
      </c>
      <c r="P1383" s="9" t="str">
        <f>VLOOKUP(O1383,Mapping!$A$9:$B$12,2,0)</f>
        <v>High</v>
      </c>
      <c r="Q1383" s="3">
        <v>1</v>
      </c>
      <c r="R1383" s="9" t="str">
        <f>VLOOKUP(Q1383,Mapping!$A$16:$B$20,2,0)</f>
        <v>Entry Level</v>
      </c>
      <c r="S1383" s="9" t="s">
        <v>21</v>
      </c>
      <c r="T1383" s="3">
        <v>3</v>
      </c>
      <c r="U1383" s="9" t="str">
        <f>VLOOKUP(T1383,Mapping!$E$9:$F$12,2,0)</f>
        <v>Neutral</v>
      </c>
      <c r="V1383" s="9" t="s">
        <v>16</v>
      </c>
      <c r="W1383" s="5">
        <v>2144</v>
      </c>
      <c r="X1383" s="3">
        <v>1</v>
      </c>
      <c r="Y1383" s="9" t="s">
        <v>17</v>
      </c>
      <c r="Z1383" s="4">
        <v>14</v>
      </c>
      <c r="AA1383" s="24">
        <f>HR_Analytics[[#This Row],[Salary Hike]]/100</f>
        <v>0.14000000000000001</v>
      </c>
      <c r="AB1383" s="3">
        <v>3</v>
      </c>
      <c r="AC1383" s="9" t="str">
        <f>VLOOKUP(AB1383,Mapping!$E$2:$F$3,2,0)</f>
        <v>Excellent</v>
      </c>
      <c r="AD1383" s="3">
        <v>3</v>
      </c>
      <c r="AE1383" s="9" t="str">
        <f>VLOOKUP(AD1383,Mapping!$E$16:$F$19,2,0)</f>
        <v>Neutral</v>
      </c>
      <c r="AF1383" s="3">
        <v>0</v>
      </c>
      <c r="AG1383" s="3">
        <v>5</v>
      </c>
      <c r="AH1383" s="3" t="str" cm="1">
        <f t="array" ref="AH1383">_xlfn.IFS(HR_Analytics[[#This Row],[Total Working Years]]&lt;=2,"0-2",HR_Analytics[[#This Row],[Total Working Years]]&lt;=5,"2-5",HR_Analytics[[#This Row],[Total Working Years]]&lt;=10,"5-10",HR_Analytics[[#This Row],[Total Working Years]]&lt;=20,"10-20",HR_Analytics[[#This Row],[Total Working Years]]&lt;=40,"20-40")</f>
        <v>2-5</v>
      </c>
      <c r="AI1383" s="3">
        <v>3</v>
      </c>
      <c r="AJ1383" s="3">
        <v>2</v>
      </c>
      <c r="AK1383" s="9" t="str">
        <f>VLOOKUP(AJ1383,Mapping!$J$10:$K$13,2,0)</f>
        <v>Good</v>
      </c>
      <c r="AL1383" s="3">
        <v>5</v>
      </c>
      <c r="AM1383" s="3" t="str" cm="1">
        <f t="array" ref="AM1383">_xlfn.IFS(HR_Analytics[[#This Row],[Years At Company]]&lt;=2,"0-2",HR_Analytics[[#This Row],[Years At Company]]&lt;=5,"2-5",HR_Analytics[[#This Row],[Years At Company]]&lt;=10,"5-10",HR_Analytics[[#This Row],[Years At Company]]&lt;=20,"10-20",HR_Analytics[[#This Row],[Years At Company]]&lt;=40,"20-40")</f>
        <v>2-5</v>
      </c>
      <c r="AN1383" s="3">
        <v>3</v>
      </c>
      <c r="AO1383" s="3" t="str" cm="1">
        <f t="array" ref="AO1383">_xlfn.IFS(HR_Analytics[[#This Row],[Years In Current Role]]&lt;=2,"0-2",HR_Analytics[[#This Row],[Years In Current Role]]&lt;=5,"2-5",HR_Analytics[[#This Row],[Years In Current Role]]&lt;=10,"5-10",HR_Analytics[[#This Row],[Years In Current Role]]&lt;=15,"10-15",HR_Analytics[[#This Row],[Years In Current Role]]&gt;15,"Above 15")</f>
        <v>2-5</v>
      </c>
      <c r="AP1383" s="3">
        <v>1</v>
      </c>
      <c r="AQ1383" s="14" t="str" cm="1">
        <f t="array" ref="AQ1383">_xlfn.IFS(HR_Analytics[[#This Row],[Years Since Last Promotion]]&lt;=2,"0-2",HR_Analytics[[#This Row],[Years Since Last Promotion]]&lt;=5,"2-5",HR_Analytics[[#This Row],[Years Since Last Promotion]]&lt;=10,"5-10",HR_Analytics[[#This Row],[Years Since Last Promotion]]&lt;=15,"10-15")</f>
        <v>0-2</v>
      </c>
      <c r="AR1383" s="14">
        <v>4</v>
      </c>
      <c r="AS1383" s="3" t="str" cm="1">
        <f t="array" ref="AS138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84" spans="1:45" x14ac:dyDescent="0.25">
      <c r="A1384" s="12">
        <v>31</v>
      </c>
      <c r="B1384" s="12" t="str" cm="1">
        <f t="array" ref="B1384">_xlfn.IFS(HR_Analytics[[#This Row],[Age]]&lt;=30,"Below 30",HR_Analytics[[#This Row],[Age]]&lt;=40,"30-40",HR_Analytics[[#This Row],[Age]]&lt;=60,"40-60")</f>
        <v>30-40</v>
      </c>
      <c r="C1384" s="9" t="s">
        <v>17</v>
      </c>
      <c r="D1384" s="9" t="s">
        <v>29</v>
      </c>
      <c r="E1384" s="9" t="s">
        <v>19</v>
      </c>
      <c r="F1384" s="3">
        <v>3</v>
      </c>
      <c r="G1384" s="3" t="str" cm="1">
        <f t="array" ref="G1384">_xlfn.IFS(HR_Analytics[[#This Row],[Distance From Home]]&lt;=5,"1-5",HR_Analytics[[#This Row],[Distance From Home]]&lt;=10,"5-10",HR_Analytics[[#This Row],[Distance From Home]]&lt;=15,"10-15",HR_Analytics[[#This Row],[Distance From Home]]&lt;=20,"15-20",HR_Analytics[[#This Row],[Distance From Home]]&gt;20,"Above 20")</f>
        <v>1-5</v>
      </c>
      <c r="H1384" s="3">
        <v>2</v>
      </c>
      <c r="I1384" s="9" t="str">
        <f>VLOOKUP(H1384,Mapping!$J$2:$K$6,2,0)</f>
        <v>College</v>
      </c>
      <c r="J1384" s="9" t="s">
        <v>25</v>
      </c>
      <c r="K1384" s="3">
        <v>1948</v>
      </c>
      <c r="L1384" s="3">
        <v>3</v>
      </c>
      <c r="M1384" s="9" t="str">
        <f>VLOOKUP(L1384,Mapping!$A$2:$B$5,2,0)</f>
        <v>Neutral</v>
      </c>
      <c r="N1384" s="9" t="s">
        <v>20</v>
      </c>
      <c r="O1384" s="3">
        <v>3</v>
      </c>
      <c r="P1384" s="9" t="str">
        <f>VLOOKUP(O1384,Mapping!$A$9:$B$12,2,0)</f>
        <v>High</v>
      </c>
      <c r="Q1384" s="3">
        <v>1</v>
      </c>
      <c r="R1384" s="9" t="str">
        <f>VLOOKUP(Q1384,Mapping!$A$16:$B$20,2,0)</f>
        <v>Entry Level</v>
      </c>
      <c r="S1384" s="9" t="s">
        <v>21</v>
      </c>
      <c r="T1384" s="3">
        <v>1</v>
      </c>
      <c r="U1384" s="9" t="str">
        <f>VLOOKUP(T1384,Mapping!$E$9:$F$12,2,0)</f>
        <v>Very Dissatisfied</v>
      </c>
      <c r="V1384" s="9" t="s">
        <v>26</v>
      </c>
      <c r="W1384" s="5">
        <v>3065</v>
      </c>
      <c r="X1384" s="3">
        <v>1</v>
      </c>
      <c r="Y1384" s="9" t="s">
        <v>10</v>
      </c>
      <c r="Z1384" s="4">
        <v>13</v>
      </c>
      <c r="AA1384" s="24">
        <f>HR_Analytics[[#This Row],[Salary Hike]]/100</f>
        <v>0.13</v>
      </c>
      <c r="AB1384" s="3">
        <v>3</v>
      </c>
      <c r="AC1384" s="9" t="str">
        <f>VLOOKUP(AB1384,Mapping!$E$2:$F$3,2,0)</f>
        <v>Excellent</v>
      </c>
      <c r="AD1384" s="3">
        <v>4</v>
      </c>
      <c r="AE1384" s="9" t="str">
        <f>VLOOKUP(AD1384,Mapping!$E$16:$F$19,2,0)</f>
        <v>Satisfied</v>
      </c>
      <c r="AF1384" s="3">
        <v>1</v>
      </c>
      <c r="AG1384" s="3">
        <v>4</v>
      </c>
      <c r="AH1384" s="3" t="str" cm="1">
        <f t="array" ref="AH1384">_xlfn.IFS(HR_Analytics[[#This Row],[Total Working Years]]&lt;=2,"0-2",HR_Analytics[[#This Row],[Total Working Years]]&lt;=5,"2-5",HR_Analytics[[#This Row],[Total Working Years]]&lt;=10,"5-10",HR_Analytics[[#This Row],[Total Working Years]]&lt;=20,"10-20",HR_Analytics[[#This Row],[Total Working Years]]&lt;=40,"20-40")</f>
        <v>2-5</v>
      </c>
      <c r="AI1384" s="3">
        <v>3</v>
      </c>
      <c r="AJ1384" s="3">
        <v>4</v>
      </c>
      <c r="AK1384" s="9" t="str">
        <f>VLOOKUP(AJ1384,Mapping!$J$10:$K$13,2,0)</f>
        <v>Best</v>
      </c>
      <c r="AL1384" s="3">
        <v>4</v>
      </c>
      <c r="AM1384" s="3" t="str" cm="1">
        <f t="array" ref="AM1384">_xlfn.IFS(HR_Analytics[[#This Row],[Years At Company]]&lt;=2,"0-2",HR_Analytics[[#This Row],[Years At Company]]&lt;=5,"2-5",HR_Analytics[[#This Row],[Years At Company]]&lt;=10,"5-10",HR_Analytics[[#This Row],[Years At Company]]&lt;=20,"10-20",HR_Analytics[[#This Row],[Years At Company]]&lt;=40,"20-40")</f>
        <v>2-5</v>
      </c>
      <c r="AN1384" s="3">
        <v>2</v>
      </c>
      <c r="AO1384" s="3" t="str" cm="1">
        <f t="array" ref="AO1384">_xlfn.IFS(HR_Analytics[[#This Row],[Years In Current Role]]&lt;=2,"0-2",HR_Analytics[[#This Row],[Years In Current Role]]&lt;=5,"2-5",HR_Analytics[[#This Row],[Years In Current Role]]&lt;=10,"5-10",HR_Analytics[[#This Row],[Years In Current Role]]&lt;=15,"10-15",HR_Analytics[[#This Row],[Years In Current Role]]&gt;15,"Above 15")</f>
        <v>0-2</v>
      </c>
      <c r="AP1384" s="3">
        <v>2</v>
      </c>
      <c r="AQ1384" s="14" t="str" cm="1">
        <f t="array" ref="AQ1384">_xlfn.IFS(HR_Analytics[[#This Row],[Years Since Last Promotion]]&lt;=2,"0-2",HR_Analytics[[#This Row],[Years Since Last Promotion]]&lt;=5,"2-5",HR_Analytics[[#This Row],[Years Since Last Promotion]]&lt;=10,"5-10",HR_Analytics[[#This Row],[Years Since Last Promotion]]&lt;=15,"10-15")</f>
        <v>0-2</v>
      </c>
      <c r="AR1384" s="14">
        <v>3</v>
      </c>
      <c r="AS1384" s="3" t="str" cm="1">
        <f t="array" ref="AS1384">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85" spans="1:45" x14ac:dyDescent="0.25">
      <c r="A1385" s="12">
        <v>36</v>
      </c>
      <c r="B1385" s="12" t="str" cm="1">
        <f t="array" ref="B1385">_xlfn.IFS(HR_Analytics[[#This Row],[Age]]&lt;=30,"Below 30",HR_Analytics[[#This Row],[Age]]&lt;=40,"30-40",HR_Analytics[[#This Row],[Age]]&lt;=60,"40-60")</f>
        <v>30-40</v>
      </c>
      <c r="C1385" s="9" t="s">
        <v>17</v>
      </c>
      <c r="D1385" s="9" t="s">
        <v>29</v>
      </c>
      <c r="E1385" s="9" t="s">
        <v>19</v>
      </c>
      <c r="F1385" s="3">
        <v>9</v>
      </c>
      <c r="G1385" s="3" t="str" cm="1">
        <f t="array" ref="G1385">_xlfn.IFS(HR_Analytics[[#This Row],[Distance From Home]]&lt;=5,"1-5",HR_Analytics[[#This Row],[Distance From Home]]&lt;=10,"5-10",HR_Analytics[[#This Row],[Distance From Home]]&lt;=15,"10-15",HR_Analytics[[#This Row],[Distance From Home]]&lt;=20,"15-20",HR_Analytics[[#This Row],[Distance From Home]]&gt;20,"Above 20")</f>
        <v>5-10</v>
      </c>
      <c r="H1385" s="3">
        <v>4</v>
      </c>
      <c r="I1385" s="9" t="str">
        <f>VLOOKUP(H1385,Mapping!$J$2:$K$6,2,0)</f>
        <v>Masters</v>
      </c>
      <c r="J1385" s="9" t="s">
        <v>13</v>
      </c>
      <c r="K1385" s="3">
        <v>1949</v>
      </c>
      <c r="L1385" s="3">
        <v>1</v>
      </c>
      <c r="M1385" s="9" t="str">
        <f>VLOOKUP(L1385,Mapping!$A$2:$B$5,2,0)</f>
        <v>Very Dissatisfied</v>
      </c>
      <c r="N1385" s="9" t="s">
        <v>20</v>
      </c>
      <c r="O1385" s="3">
        <v>4</v>
      </c>
      <c r="P1385" s="9" t="str">
        <f>VLOOKUP(O1385,Mapping!$A$9:$B$12,2,0)</f>
        <v>Very High</v>
      </c>
      <c r="Q1385" s="3">
        <v>1</v>
      </c>
      <c r="R1385" s="9" t="str">
        <f>VLOOKUP(Q1385,Mapping!$A$16:$B$20,2,0)</f>
        <v>Entry Level</v>
      </c>
      <c r="S1385" s="9" t="s">
        <v>24</v>
      </c>
      <c r="T1385" s="3">
        <v>2</v>
      </c>
      <c r="U1385" s="9" t="str">
        <f>VLOOKUP(T1385,Mapping!$E$9:$F$12,2,0)</f>
        <v>Dissatisfied</v>
      </c>
      <c r="V1385" s="9" t="s">
        <v>22</v>
      </c>
      <c r="W1385" s="5">
        <v>2810</v>
      </c>
      <c r="X1385" s="3">
        <v>1</v>
      </c>
      <c r="Y1385" s="9" t="s">
        <v>17</v>
      </c>
      <c r="Z1385" s="4">
        <v>22</v>
      </c>
      <c r="AA1385" s="24">
        <f>HR_Analytics[[#This Row],[Salary Hike]]/100</f>
        <v>0.22</v>
      </c>
      <c r="AB1385" s="3">
        <v>4</v>
      </c>
      <c r="AC1385" s="9" t="str">
        <f>VLOOKUP(AB1385,Mapping!$E$2:$F$3,2,0)</f>
        <v>Outstanding</v>
      </c>
      <c r="AD1385" s="3">
        <v>2</v>
      </c>
      <c r="AE1385" s="9" t="str">
        <f>VLOOKUP(AD1385,Mapping!$E$16:$F$19,2,0)</f>
        <v>Dissatisfied</v>
      </c>
      <c r="AF1385" s="3">
        <v>0</v>
      </c>
      <c r="AG1385" s="3">
        <v>5</v>
      </c>
      <c r="AH1385" s="3" t="str" cm="1">
        <f t="array" ref="AH1385">_xlfn.IFS(HR_Analytics[[#This Row],[Total Working Years]]&lt;=2,"0-2",HR_Analytics[[#This Row],[Total Working Years]]&lt;=5,"2-5",HR_Analytics[[#This Row],[Total Working Years]]&lt;=10,"5-10",HR_Analytics[[#This Row],[Total Working Years]]&lt;=20,"10-20",HR_Analytics[[#This Row],[Total Working Years]]&lt;=40,"20-40")</f>
        <v>2-5</v>
      </c>
      <c r="AI1385" s="3">
        <v>3</v>
      </c>
      <c r="AJ1385" s="3">
        <v>3</v>
      </c>
      <c r="AK1385" s="9" t="str">
        <f>VLOOKUP(AJ1385,Mapping!$J$10:$K$13,2,0)</f>
        <v>Better</v>
      </c>
      <c r="AL1385" s="3">
        <v>5</v>
      </c>
      <c r="AM1385" s="3" t="str" cm="1">
        <f t="array" ref="AM1385">_xlfn.IFS(HR_Analytics[[#This Row],[Years At Company]]&lt;=2,"0-2",HR_Analytics[[#This Row],[Years At Company]]&lt;=5,"2-5",HR_Analytics[[#This Row],[Years At Company]]&lt;=10,"5-10",HR_Analytics[[#This Row],[Years At Company]]&lt;=20,"10-20",HR_Analytics[[#This Row],[Years At Company]]&lt;=40,"20-40")</f>
        <v>2-5</v>
      </c>
      <c r="AN1385" s="3">
        <v>4</v>
      </c>
      <c r="AO1385" s="3" t="str" cm="1">
        <f t="array" ref="AO1385">_xlfn.IFS(HR_Analytics[[#This Row],[Years In Current Role]]&lt;=2,"0-2",HR_Analytics[[#This Row],[Years In Current Role]]&lt;=5,"2-5",HR_Analytics[[#This Row],[Years In Current Role]]&lt;=10,"5-10",HR_Analytics[[#This Row],[Years In Current Role]]&lt;=15,"10-15",HR_Analytics[[#This Row],[Years In Current Role]]&gt;15,"Above 15")</f>
        <v>2-5</v>
      </c>
      <c r="AP1385" s="3">
        <v>0</v>
      </c>
      <c r="AQ1385" s="14" t="str" cm="1">
        <f t="array" ref="AQ1385">_xlfn.IFS(HR_Analytics[[#This Row],[Years Since Last Promotion]]&lt;=2,"0-2",HR_Analytics[[#This Row],[Years Since Last Promotion]]&lt;=5,"2-5",HR_Analytics[[#This Row],[Years Since Last Promotion]]&lt;=10,"5-10",HR_Analytics[[#This Row],[Years Since Last Promotion]]&lt;=15,"10-15")</f>
        <v>0-2</v>
      </c>
      <c r="AR1385" s="14">
        <v>2</v>
      </c>
      <c r="AS1385" s="3" t="str" cm="1">
        <f t="array" ref="AS138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86" spans="1:45" x14ac:dyDescent="0.25">
      <c r="A1386" s="12">
        <v>34</v>
      </c>
      <c r="B1386" s="12" t="str" cm="1">
        <f t="array" ref="B1386">_xlfn.IFS(HR_Analytics[[#This Row],[Age]]&lt;=30,"Below 30",HR_Analytics[[#This Row],[Age]]&lt;=40,"30-40",HR_Analytics[[#This Row],[Age]]&lt;=60,"40-60")</f>
        <v>30-40</v>
      </c>
      <c r="C1386" s="9" t="s">
        <v>17</v>
      </c>
      <c r="D1386" s="9" t="s">
        <v>11</v>
      </c>
      <c r="E1386" s="9" t="s">
        <v>12</v>
      </c>
      <c r="F1386" s="3">
        <v>1</v>
      </c>
      <c r="G1386" s="3" t="str" cm="1">
        <f t="array" ref="G1386">_xlfn.IFS(HR_Analytics[[#This Row],[Distance From Home]]&lt;=5,"1-5",HR_Analytics[[#This Row],[Distance From Home]]&lt;=10,"5-10",HR_Analytics[[#This Row],[Distance From Home]]&lt;=15,"10-15",HR_Analytics[[#This Row],[Distance From Home]]&lt;=20,"15-20",HR_Analytics[[#This Row],[Distance From Home]]&gt;20,"Above 20")</f>
        <v>1-5</v>
      </c>
      <c r="H1386" s="3">
        <v>3</v>
      </c>
      <c r="I1386" s="9" t="str">
        <f>VLOOKUP(H1386,Mapping!$J$2:$K$6,2,0)</f>
        <v>Bachelors</v>
      </c>
      <c r="J1386" s="9" t="s">
        <v>33</v>
      </c>
      <c r="K1386" s="3">
        <v>1950</v>
      </c>
      <c r="L1386" s="3">
        <v>1</v>
      </c>
      <c r="M1386" s="9" t="str">
        <f>VLOOKUP(L1386,Mapping!$A$2:$B$5,2,0)</f>
        <v>Very Dissatisfied</v>
      </c>
      <c r="N1386" s="9" t="s">
        <v>20</v>
      </c>
      <c r="O1386" s="3">
        <v>3</v>
      </c>
      <c r="P1386" s="9" t="str">
        <f>VLOOKUP(O1386,Mapping!$A$9:$B$12,2,0)</f>
        <v>High</v>
      </c>
      <c r="Q1386" s="3">
        <v>3</v>
      </c>
      <c r="R1386" s="9" t="str">
        <f>VLOOKUP(Q1386,Mapping!$A$16:$B$20,2,0)</f>
        <v>Mid Level</v>
      </c>
      <c r="S1386" s="9" t="s">
        <v>15</v>
      </c>
      <c r="T1386" s="3">
        <v>4</v>
      </c>
      <c r="U1386" s="9" t="str">
        <f>VLOOKUP(T1386,Mapping!$E$9:$F$12,2,0)</f>
        <v>Satisfied</v>
      </c>
      <c r="V1386" s="9" t="s">
        <v>16</v>
      </c>
      <c r="W1386" s="5">
        <v>9888</v>
      </c>
      <c r="X1386" s="3">
        <v>1</v>
      </c>
      <c r="Y1386" s="9" t="s">
        <v>17</v>
      </c>
      <c r="Z1386" s="4">
        <v>21</v>
      </c>
      <c r="AA1386" s="24">
        <f>HR_Analytics[[#This Row],[Salary Hike]]/100</f>
        <v>0.21</v>
      </c>
      <c r="AB1386" s="3">
        <v>4</v>
      </c>
      <c r="AC1386" s="9" t="str">
        <f>VLOOKUP(AB1386,Mapping!$E$2:$F$3,2,0)</f>
        <v>Outstanding</v>
      </c>
      <c r="AD1386" s="3">
        <v>1</v>
      </c>
      <c r="AE1386" s="9" t="str">
        <f>VLOOKUP(AD1386,Mapping!$E$16:$F$19,2,0)</f>
        <v>Very Dissatisfied</v>
      </c>
      <c r="AF1386" s="3">
        <v>0</v>
      </c>
      <c r="AG1386" s="3">
        <v>14</v>
      </c>
      <c r="AH1386" s="3" t="str" cm="1">
        <f t="array" ref="AH1386">_xlfn.IFS(HR_Analytics[[#This Row],[Total Working Years]]&lt;=2,"0-2",HR_Analytics[[#This Row],[Total Working Years]]&lt;=5,"2-5",HR_Analytics[[#This Row],[Total Working Years]]&lt;=10,"5-10",HR_Analytics[[#This Row],[Total Working Years]]&lt;=20,"10-20",HR_Analytics[[#This Row],[Total Working Years]]&lt;=40,"20-40")</f>
        <v>10-20</v>
      </c>
      <c r="AI1386" s="3">
        <v>3</v>
      </c>
      <c r="AJ1386" s="3">
        <v>2</v>
      </c>
      <c r="AK1386" s="9" t="str">
        <f>VLOOKUP(AJ1386,Mapping!$J$10:$K$13,2,0)</f>
        <v>Good</v>
      </c>
      <c r="AL1386" s="3">
        <v>14</v>
      </c>
      <c r="AM1386" s="3" t="str" cm="1">
        <f t="array" ref="AM1386">_xlfn.IFS(HR_Analytics[[#This Row],[Years At Company]]&lt;=2,"0-2",HR_Analytics[[#This Row],[Years At Company]]&lt;=5,"2-5",HR_Analytics[[#This Row],[Years At Company]]&lt;=10,"5-10",HR_Analytics[[#This Row],[Years At Company]]&lt;=20,"10-20",HR_Analytics[[#This Row],[Years At Company]]&lt;=40,"20-40")</f>
        <v>10-20</v>
      </c>
      <c r="AN1386" s="3">
        <v>8</v>
      </c>
      <c r="AO1386" s="3" t="str" cm="1">
        <f t="array" ref="AO1386">_xlfn.IFS(HR_Analytics[[#This Row],[Years In Current Role]]&lt;=2,"0-2",HR_Analytics[[#This Row],[Years In Current Role]]&lt;=5,"2-5",HR_Analytics[[#This Row],[Years In Current Role]]&lt;=10,"5-10",HR_Analytics[[#This Row],[Years In Current Role]]&lt;=15,"10-15",HR_Analytics[[#This Row],[Years In Current Role]]&gt;15,"Above 15")</f>
        <v>5-10</v>
      </c>
      <c r="AP1386" s="3">
        <v>2</v>
      </c>
      <c r="AQ1386" s="14" t="str" cm="1">
        <f t="array" ref="AQ1386">_xlfn.IFS(HR_Analytics[[#This Row],[Years Since Last Promotion]]&lt;=2,"0-2",HR_Analytics[[#This Row],[Years Since Last Promotion]]&lt;=5,"2-5",HR_Analytics[[#This Row],[Years Since Last Promotion]]&lt;=10,"5-10",HR_Analytics[[#This Row],[Years Since Last Promotion]]&lt;=15,"10-15")</f>
        <v>0-2</v>
      </c>
      <c r="AR1386" s="14">
        <v>1</v>
      </c>
      <c r="AS1386" s="3" t="str" cm="1">
        <f t="array" ref="AS138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87" spans="1:45" x14ac:dyDescent="0.25">
      <c r="A1387" s="12">
        <v>34</v>
      </c>
      <c r="B1387" s="12" t="str" cm="1">
        <f t="array" ref="B1387">_xlfn.IFS(HR_Analytics[[#This Row],[Age]]&lt;=30,"Below 30",HR_Analytics[[#This Row],[Age]]&lt;=40,"30-40",HR_Analytics[[#This Row],[Age]]&lt;=60,"40-60")</f>
        <v>30-40</v>
      </c>
      <c r="C1387" s="9" t="s">
        <v>17</v>
      </c>
      <c r="D1387" s="9" t="s">
        <v>11</v>
      </c>
      <c r="E1387" s="9" t="s">
        <v>12</v>
      </c>
      <c r="F1387" s="3">
        <v>13</v>
      </c>
      <c r="G1387" s="3" t="str" cm="1">
        <f t="array" ref="G1387">_xlfn.IFS(HR_Analytics[[#This Row],[Distance From Home]]&lt;=5,"1-5",HR_Analytics[[#This Row],[Distance From Home]]&lt;=10,"5-10",HR_Analytics[[#This Row],[Distance From Home]]&lt;=15,"10-15",HR_Analytics[[#This Row],[Distance From Home]]&lt;=20,"15-20",HR_Analytics[[#This Row],[Distance From Home]]&gt;20,"Above 20")</f>
        <v>10-15</v>
      </c>
      <c r="H1387" s="3">
        <v>4</v>
      </c>
      <c r="I1387" s="9" t="str">
        <f>VLOOKUP(H1387,Mapping!$J$2:$K$6,2,0)</f>
        <v>Masters</v>
      </c>
      <c r="J1387" s="9" t="s">
        <v>25</v>
      </c>
      <c r="K1387" s="3">
        <v>1951</v>
      </c>
      <c r="L1387" s="3">
        <v>4</v>
      </c>
      <c r="M1387" s="9" t="str">
        <f>VLOOKUP(L1387,Mapping!$A$2:$B$5,2,0)</f>
        <v>Satisfied</v>
      </c>
      <c r="N1387" s="9" t="s">
        <v>20</v>
      </c>
      <c r="O1387" s="3">
        <v>3</v>
      </c>
      <c r="P1387" s="9" t="str">
        <f>VLOOKUP(O1387,Mapping!$A$9:$B$12,2,0)</f>
        <v>High</v>
      </c>
      <c r="Q1387" s="3">
        <v>3</v>
      </c>
      <c r="R1387" s="9" t="str">
        <f>VLOOKUP(Q1387,Mapping!$A$16:$B$20,2,0)</f>
        <v>Mid Level</v>
      </c>
      <c r="S1387" s="9" t="s">
        <v>15</v>
      </c>
      <c r="T1387" s="3">
        <v>3</v>
      </c>
      <c r="U1387" s="9" t="str">
        <f>VLOOKUP(T1387,Mapping!$E$9:$F$12,2,0)</f>
        <v>Neutral</v>
      </c>
      <c r="V1387" s="9" t="s">
        <v>26</v>
      </c>
      <c r="W1387" s="5">
        <v>8628</v>
      </c>
      <c r="X1387" s="3">
        <v>1</v>
      </c>
      <c r="Y1387" s="9" t="s">
        <v>17</v>
      </c>
      <c r="Z1387" s="4">
        <v>18</v>
      </c>
      <c r="AA1387" s="24">
        <f>HR_Analytics[[#This Row],[Salary Hike]]/100</f>
        <v>0.18</v>
      </c>
      <c r="AB1387" s="3">
        <v>3</v>
      </c>
      <c r="AC1387" s="9" t="str">
        <f>VLOOKUP(AB1387,Mapping!$E$2:$F$3,2,0)</f>
        <v>Excellent</v>
      </c>
      <c r="AD1387" s="3">
        <v>3</v>
      </c>
      <c r="AE1387" s="9" t="str">
        <f>VLOOKUP(AD1387,Mapping!$E$16:$F$19,2,0)</f>
        <v>Neutral</v>
      </c>
      <c r="AF1387" s="3">
        <v>1</v>
      </c>
      <c r="AG1387" s="3">
        <v>9</v>
      </c>
      <c r="AH1387" s="3" t="str" cm="1">
        <f t="array" ref="AH1387">_xlfn.IFS(HR_Analytics[[#This Row],[Total Working Years]]&lt;=2,"0-2",HR_Analytics[[#This Row],[Total Working Years]]&lt;=5,"2-5",HR_Analytics[[#This Row],[Total Working Years]]&lt;=10,"5-10",HR_Analytics[[#This Row],[Total Working Years]]&lt;=20,"10-20",HR_Analytics[[#This Row],[Total Working Years]]&lt;=40,"20-40")</f>
        <v>5-10</v>
      </c>
      <c r="AI1387" s="3">
        <v>2</v>
      </c>
      <c r="AJ1387" s="3">
        <v>2</v>
      </c>
      <c r="AK1387" s="9" t="str">
        <f>VLOOKUP(AJ1387,Mapping!$J$10:$K$13,2,0)</f>
        <v>Good</v>
      </c>
      <c r="AL1387" s="3">
        <v>8</v>
      </c>
      <c r="AM1387" s="3" t="str" cm="1">
        <f t="array" ref="AM1387">_xlfn.IFS(HR_Analytics[[#This Row],[Years At Company]]&lt;=2,"0-2",HR_Analytics[[#This Row],[Years At Company]]&lt;=5,"2-5",HR_Analytics[[#This Row],[Years At Company]]&lt;=10,"5-10",HR_Analytics[[#This Row],[Years At Company]]&lt;=20,"10-20",HR_Analytics[[#This Row],[Years At Company]]&lt;=40,"20-40")</f>
        <v>5-10</v>
      </c>
      <c r="AN1387" s="3">
        <v>7</v>
      </c>
      <c r="AO1387" s="3" t="str" cm="1">
        <f t="array" ref="AO1387">_xlfn.IFS(HR_Analytics[[#This Row],[Years In Current Role]]&lt;=2,"0-2",HR_Analytics[[#This Row],[Years In Current Role]]&lt;=5,"2-5",HR_Analytics[[#This Row],[Years In Current Role]]&lt;=10,"5-10",HR_Analytics[[#This Row],[Years In Current Role]]&lt;=15,"10-15",HR_Analytics[[#This Row],[Years In Current Role]]&gt;15,"Above 15")</f>
        <v>5-10</v>
      </c>
      <c r="AP1387" s="3">
        <v>1</v>
      </c>
      <c r="AQ1387" s="14" t="str" cm="1">
        <f t="array" ref="AQ1387">_xlfn.IFS(HR_Analytics[[#This Row],[Years Since Last Promotion]]&lt;=2,"0-2",HR_Analytics[[#This Row],[Years Since Last Promotion]]&lt;=5,"2-5",HR_Analytics[[#This Row],[Years Since Last Promotion]]&lt;=10,"5-10",HR_Analytics[[#This Row],[Years Since Last Promotion]]&lt;=15,"10-15")</f>
        <v>0-2</v>
      </c>
      <c r="AR1387" s="14">
        <v>1</v>
      </c>
      <c r="AS1387" s="3" t="str" cm="1">
        <f t="array" ref="AS138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88" spans="1:45" x14ac:dyDescent="0.25">
      <c r="A1388" s="12">
        <v>26</v>
      </c>
      <c r="B1388" s="12" t="str" cm="1">
        <f t="array" ref="B1388">_xlfn.IFS(HR_Analytics[[#This Row],[Age]]&lt;=30,"Below 30",HR_Analytics[[#This Row],[Age]]&lt;=40,"30-40",HR_Analytics[[#This Row],[Age]]&lt;=60,"40-60")</f>
        <v>Below 30</v>
      </c>
      <c r="C1388" s="9" t="s">
        <v>17</v>
      </c>
      <c r="D1388" s="9" t="s">
        <v>11</v>
      </c>
      <c r="E1388" s="9" t="s">
        <v>19</v>
      </c>
      <c r="F1388" s="3">
        <v>1</v>
      </c>
      <c r="G1388" s="3" t="str" cm="1">
        <f t="array" ref="G1388">_xlfn.IFS(HR_Analytics[[#This Row],[Distance From Home]]&lt;=5,"1-5",HR_Analytics[[#This Row],[Distance From Home]]&lt;=10,"5-10",HR_Analytics[[#This Row],[Distance From Home]]&lt;=15,"10-15",HR_Analytics[[#This Row],[Distance From Home]]&lt;=20,"15-20",HR_Analytics[[#This Row],[Distance From Home]]&gt;20,"Above 20")</f>
        <v>1-5</v>
      </c>
      <c r="H1388" s="3">
        <v>3</v>
      </c>
      <c r="I1388" s="9" t="str">
        <f>VLOOKUP(H1388,Mapping!$J$2:$K$6,2,0)</f>
        <v>Bachelors</v>
      </c>
      <c r="J1388" s="9" t="s">
        <v>25</v>
      </c>
      <c r="K1388" s="3">
        <v>1952</v>
      </c>
      <c r="L1388" s="3">
        <v>3</v>
      </c>
      <c r="M1388" s="9" t="str">
        <f>VLOOKUP(L1388,Mapping!$A$2:$B$5,2,0)</f>
        <v>Neutral</v>
      </c>
      <c r="N1388" s="9" t="s">
        <v>20</v>
      </c>
      <c r="O1388" s="3">
        <v>3</v>
      </c>
      <c r="P1388" s="9" t="str">
        <f>VLOOKUP(O1388,Mapping!$A$9:$B$12,2,0)</f>
        <v>High</v>
      </c>
      <c r="Q1388" s="3">
        <v>1</v>
      </c>
      <c r="R1388" s="9" t="str">
        <f>VLOOKUP(Q1388,Mapping!$A$16:$B$20,2,0)</f>
        <v>Entry Level</v>
      </c>
      <c r="S1388" s="9" t="s">
        <v>24</v>
      </c>
      <c r="T1388" s="3">
        <v>1</v>
      </c>
      <c r="U1388" s="9" t="str">
        <f>VLOOKUP(T1388,Mapping!$E$9:$F$12,2,0)</f>
        <v>Very Dissatisfied</v>
      </c>
      <c r="V1388" s="9" t="s">
        <v>16</v>
      </c>
      <c r="W1388" s="5">
        <v>2867</v>
      </c>
      <c r="X1388" s="3">
        <v>0</v>
      </c>
      <c r="Y1388" s="9" t="s">
        <v>17</v>
      </c>
      <c r="Z1388" s="4">
        <v>13</v>
      </c>
      <c r="AA1388" s="24">
        <f>HR_Analytics[[#This Row],[Salary Hike]]/100</f>
        <v>0.13</v>
      </c>
      <c r="AB1388" s="3">
        <v>3</v>
      </c>
      <c r="AC1388" s="9" t="str">
        <f>VLOOKUP(AB1388,Mapping!$E$2:$F$3,2,0)</f>
        <v>Excellent</v>
      </c>
      <c r="AD1388" s="3">
        <v>4</v>
      </c>
      <c r="AE1388" s="9" t="str">
        <f>VLOOKUP(AD1388,Mapping!$E$16:$F$19,2,0)</f>
        <v>Satisfied</v>
      </c>
      <c r="AF1388" s="3">
        <v>0</v>
      </c>
      <c r="AG1388" s="3">
        <v>8</v>
      </c>
      <c r="AH1388" s="3" t="str" cm="1">
        <f t="array" ref="AH1388">_xlfn.IFS(HR_Analytics[[#This Row],[Total Working Years]]&lt;=2,"0-2",HR_Analytics[[#This Row],[Total Working Years]]&lt;=5,"2-5",HR_Analytics[[#This Row],[Total Working Years]]&lt;=10,"5-10",HR_Analytics[[#This Row],[Total Working Years]]&lt;=20,"10-20",HR_Analytics[[#This Row],[Total Working Years]]&lt;=40,"20-40")</f>
        <v>5-10</v>
      </c>
      <c r="AI1388" s="3">
        <v>6</v>
      </c>
      <c r="AJ1388" s="3">
        <v>2</v>
      </c>
      <c r="AK1388" s="9" t="str">
        <f>VLOOKUP(AJ1388,Mapping!$J$10:$K$13,2,0)</f>
        <v>Good</v>
      </c>
      <c r="AL1388" s="3">
        <v>7</v>
      </c>
      <c r="AM1388" s="3" t="str" cm="1">
        <f t="array" ref="AM1388">_xlfn.IFS(HR_Analytics[[#This Row],[Years At Company]]&lt;=2,"0-2",HR_Analytics[[#This Row],[Years At Company]]&lt;=5,"2-5",HR_Analytics[[#This Row],[Years At Company]]&lt;=10,"5-10",HR_Analytics[[#This Row],[Years At Company]]&lt;=20,"10-20",HR_Analytics[[#This Row],[Years At Company]]&lt;=40,"20-40")</f>
        <v>5-10</v>
      </c>
      <c r="AN1388" s="3">
        <v>7</v>
      </c>
      <c r="AO1388" s="3" t="str" cm="1">
        <f t="array" ref="AO1388">_xlfn.IFS(HR_Analytics[[#This Row],[Years In Current Role]]&lt;=2,"0-2",HR_Analytics[[#This Row],[Years In Current Role]]&lt;=5,"2-5",HR_Analytics[[#This Row],[Years In Current Role]]&lt;=10,"5-10",HR_Analytics[[#This Row],[Years In Current Role]]&lt;=15,"10-15",HR_Analytics[[#This Row],[Years In Current Role]]&gt;15,"Above 15")</f>
        <v>5-10</v>
      </c>
      <c r="AP1388" s="3">
        <v>7</v>
      </c>
      <c r="AQ1388" s="14" t="str" cm="1">
        <f t="array" ref="AQ1388">_xlfn.IFS(HR_Analytics[[#This Row],[Years Since Last Promotion]]&lt;=2,"0-2",HR_Analytics[[#This Row],[Years Since Last Promotion]]&lt;=5,"2-5",HR_Analytics[[#This Row],[Years Since Last Promotion]]&lt;=10,"5-10",HR_Analytics[[#This Row],[Years Since Last Promotion]]&lt;=15,"10-15")</f>
        <v>5-10</v>
      </c>
      <c r="AR1388" s="14">
        <v>6</v>
      </c>
      <c r="AS1388" s="3" t="str" cm="1">
        <f t="array" ref="AS138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89" spans="1:45" x14ac:dyDescent="0.25">
      <c r="A1389" s="12">
        <v>29</v>
      </c>
      <c r="B1389" s="12" t="str" cm="1">
        <f t="array" ref="B1389">_xlfn.IFS(HR_Analytics[[#This Row],[Age]]&lt;=30,"Below 30",HR_Analytics[[#This Row],[Age]]&lt;=40,"30-40",HR_Analytics[[#This Row],[Age]]&lt;=60,"40-60")</f>
        <v>Below 30</v>
      </c>
      <c r="C1389" s="9" t="s">
        <v>17</v>
      </c>
      <c r="D1389" s="9" t="s">
        <v>11</v>
      </c>
      <c r="E1389" s="9" t="s">
        <v>19</v>
      </c>
      <c r="F1389" s="3">
        <v>1</v>
      </c>
      <c r="G1389" s="3" t="str" cm="1">
        <f t="array" ref="G1389">_xlfn.IFS(HR_Analytics[[#This Row],[Distance From Home]]&lt;=5,"1-5",HR_Analytics[[#This Row],[Distance From Home]]&lt;=10,"5-10",HR_Analytics[[#This Row],[Distance From Home]]&lt;=15,"10-15",HR_Analytics[[#This Row],[Distance From Home]]&lt;=20,"15-20",HR_Analytics[[#This Row],[Distance From Home]]&gt;20,"Above 20")</f>
        <v>1-5</v>
      </c>
      <c r="H1389" s="3">
        <v>3</v>
      </c>
      <c r="I1389" s="9" t="str">
        <f>VLOOKUP(H1389,Mapping!$J$2:$K$6,2,0)</f>
        <v>Bachelors</v>
      </c>
      <c r="J1389" s="9" t="s">
        <v>13</v>
      </c>
      <c r="K1389" s="3">
        <v>1954</v>
      </c>
      <c r="L1389" s="3">
        <v>1</v>
      </c>
      <c r="M1389" s="9" t="str">
        <f>VLOOKUP(L1389,Mapping!$A$2:$B$5,2,0)</f>
        <v>Very Dissatisfied</v>
      </c>
      <c r="N1389" s="9" t="s">
        <v>20</v>
      </c>
      <c r="O1389" s="3">
        <v>3</v>
      </c>
      <c r="P1389" s="9" t="str">
        <f>VLOOKUP(O1389,Mapping!$A$9:$B$12,2,0)</f>
        <v>High</v>
      </c>
      <c r="Q1389" s="3">
        <v>2</v>
      </c>
      <c r="R1389" s="9" t="str">
        <f>VLOOKUP(Q1389,Mapping!$A$16:$B$20,2,0)</f>
        <v>Junior</v>
      </c>
      <c r="S1389" s="9" t="s">
        <v>28</v>
      </c>
      <c r="T1389" s="3">
        <v>1</v>
      </c>
      <c r="U1389" s="9" t="str">
        <f>VLOOKUP(T1389,Mapping!$E$9:$F$12,2,0)</f>
        <v>Very Dissatisfied</v>
      </c>
      <c r="V1389" s="9" t="s">
        <v>22</v>
      </c>
      <c r="W1389" s="5">
        <v>5373</v>
      </c>
      <c r="X1389" s="3">
        <v>0</v>
      </c>
      <c r="Y1389" s="9" t="s">
        <v>17</v>
      </c>
      <c r="Z1389" s="4">
        <v>12</v>
      </c>
      <c r="AA1389" s="24">
        <f>HR_Analytics[[#This Row],[Salary Hike]]/100</f>
        <v>0.12</v>
      </c>
      <c r="AB1389" s="3">
        <v>3</v>
      </c>
      <c r="AC1389" s="9" t="str">
        <f>VLOOKUP(AB1389,Mapping!$E$2:$F$3,2,0)</f>
        <v>Excellent</v>
      </c>
      <c r="AD1389" s="3">
        <v>1</v>
      </c>
      <c r="AE1389" s="9" t="str">
        <f>VLOOKUP(AD1389,Mapping!$E$16:$F$19,2,0)</f>
        <v>Very Dissatisfied</v>
      </c>
      <c r="AF1389" s="3">
        <v>1</v>
      </c>
      <c r="AG1389" s="3">
        <v>6</v>
      </c>
      <c r="AH1389" s="3" t="str" cm="1">
        <f t="array" ref="AH1389">_xlfn.IFS(HR_Analytics[[#This Row],[Total Working Years]]&lt;=2,"0-2",HR_Analytics[[#This Row],[Total Working Years]]&lt;=5,"2-5",HR_Analytics[[#This Row],[Total Working Years]]&lt;=10,"5-10",HR_Analytics[[#This Row],[Total Working Years]]&lt;=20,"10-20",HR_Analytics[[#This Row],[Total Working Years]]&lt;=40,"20-40")</f>
        <v>5-10</v>
      </c>
      <c r="AI1389" s="3">
        <v>5</v>
      </c>
      <c r="AJ1389" s="3">
        <v>2</v>
      </c>
      <c r="AK1389" s="9" t="str">
        <f>VLOOKUP(AJ1389,Mapping!$J$10:$K$13,2,0)</f>
        <v>Good</v>
      </c>
      <c r="AL1389" s="3">
        <v>5</v>
      </c>
      <c r="AM1389" s="3" t="str" cm="1">
        <f t="array" ref="AM1389">_xlfn.IFS(HR_Analytics[[#This Row],[Years At Company]]&lt;=2,"0-2",HR_Analytics[[#This Row],[Years At Company]]&lt;=5,"2-5",HR_Analytics[[#This Row],[Years At Company]]&lt;=10,"5-10",HR_Analytics[[#This Row],[Years At Company]]&lt;=20,"10-20",HR_Analytics[[#This Row],[Years At Company]]&lt;=40,"20-40")</f>
        <v>2-5</v>
      </c>
      <c r="AN1389" s="3">
        <v>3</v>
      </c>
      <c r="AO1389" s="3" t="str" cm="1">
        <f t="array" ref="AO1389">_xlfn.IFS(HR_Analytics[[#This Row],[Years In Current Role]]&lt;=2,"0-2",HR_Analytics[[#This Row],[Years In Current Role]]&lt;=5,"2-5",HR_Analytics[[#This Row],[Years In Current Role]]&lt;=10,"5-10",HR_Analytics[[#This Row],[Years In Current Role]]&lt;=15,"10-15",HR_Analytics[[#This Row],[Years In Current Role]]&gt;15,"Above 15")</f>
        <v>2-5</v>
      </c>
      <c r="AP1389" s="3">
        <v>0</v>
      </c>
      <c r="AQ1389" s="14" t="str" cm="1">
        <f t="array" ref="AQ1389">_xlfn.IFS(HR_Analytics[[#This Row],[Years Since Last Promotion]]&lt;=2,"0-2",HR_Analytics[[#This Row],[Years Since Last Promotion]]&lt;=5,"2-5",HR_Analytics[[#This Row],[Years Since Last Promotion]]&lt;=10,"5-10",HR_Analytics[[#This Row],[Years Since Last Promotion]]&lt;=15,"10-15")</f>
        <v>0-2</v>
      </c>
      <c r="AR1389" s="14">
        <v>2</v>
      </c>
      <c r="AS1389" s="3" t="str" cm="1">
        <f t="array" ref="AS138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90" spans="1:45" x14ac:dyDescent="0.25">
      <c r="A1390" s="12">
        <v>32</v>
      </c>
      <c r="B1390" s="12" t="str" cm="1">
        <f t="array" ref="B1390">_xlfn.IFS(HR_Analytics[[#This Row],[Age]]&lt;=30,"Below 30",HR_Analytics[[#This Row],[Age]]&lt;=40,"30-40",HR_Analytics[[#This Row],[Age]]&lt;=60,"40-60")</f>
        <v>30-40</v>
      </c>
      <c r="C1390" s="9" t="s">
        <v>17</v>
      </c>
      <c r="D1390" s="9" t="s">
        <v>29</v>
      </c>
      <c r="E1390" s="9" t="s">
        <v>19</v>
      </c>
      <c r="F1390" s="3">
        <v>15</v>
      </c>
      <c r="G1390" s="3" t="str" cm="1">
        <f t="array" ref="G1390">_xlfn.IFS(HR_Analytics[[#This Row],[Distance From Home]]&lt;=5,"1-5",HR_Analytics[[#This Row],[Distance From Home]]&lt;=10,"5-10",HR_Analytics[[#This Row],[Distance From Home]]&lt;=15,"10-15",HR_Analytics[[#This Row],[Distance From Home]]&lt;=20,"15-20",HR_Analytics[[#This Row],[Distance From Home]]&gt;20,"Above 20")</f>
        <v>10-15</v>
      </c>
      <c r="H1390" s="3">
        <v>4</v>
      </c>
      <c r="I1390" s="9" t="str">
        <f>VLOOKUP(H1390,Mapping!$J$2:$K$6,2,0)</f>
        <v>Masters</v>
      </c>
      <c r="J1390" s="9" t="s">
        <v>25</v>
      </c>
      <c r="K1390" s="3">
        <v>1955</v>
      </c>
      <c r="L1390" s="3">
        <v>3</v>
      </c>
      <c r="M1390" s="9" t="str">
        <f>VLOOKUP(L1390,Mapping!$A$2:$B$5,2,0)</f>
        <v>Neutral</v>
      </c>
      <c r="N1390" s="9" t="s">
        <v>14</v>
      </c>
      <c r="O1390" s="3">
        <v>3</v>
      </c>
      <c r="P1390" s="9" t="str">
        <f>VLOOKUP(O1390,Mapping!$A$9:$B$12,2,0)</f>
        <v>High</v>
      </c>
      <c r="Q1390" s="3">
        <v>2</v>
      </c>
      <c r="R1390" s="9" t="str">
        <f>VLOOKUP(Q1390,Mapping!$A$16:$B$20,2,0)</f>
        <v>Junior</v>
      </c>
      <c r="S1390" s="9" t="s">
        <v>28</v>
      </c>
      <c r="T1390" s="3">
        <v>4</v>
      </c>
      <c r="U1390" s="9" t="str">
        <f>VLOOKUP(T1390,Mapping!$E$9:$F$12,2,0)</f>
        <v>Satisfied</v>
      </c>
      <c r="V1390" s="9" t="s">
        <v>26</v>
      </c>
      <c r="W1390" s="5">
        <v>6667</v>
      </c>
      <c r="X1390" s="3">
        <v>5</v>
      </c>
      <c r="Y1390" s="9" t="s">
        <v>17</v>
      </c>
      <c r="Z1390" s="4">
        <v>18</v>
      </c>
      <c r="AA1390" s="24">
        <f>HR_Analytics[[#This Row],[Salary Hike]]/100</f>
        <v>0.18</v>
      </c>
      <c r="AB1390" s="3">
        <v>3</v>
      </c>
      <c r="AC1390" s="9" t="str">
        <f>VLOOKUP(AB1390,Mapping!$E$2:$F$3,2,0)</f>
        <v>Excellent</v>
      </c>
      <c r="AD1390" s="3">
        <v>2</v>
      </c>
      <c r="AE1390" s="9" t="str">
        <f>VLOOKUP(AD1390,Mapping!$E$16:$F$19,2,0)</f>
        <v>Dissatisfied</v>
      </c>
      <c r="AF1390" s="3">
        <v>1</v>
      </c>
      <c r="AG1390" s="3">
        <v>9</v>
      </c>
      <c r="AH1390" s="3" t="str" cm="1">
        <f t="array" ref="AH1390">_xlfn.IFS(HR_Analytics[[#This Row],[Total Working Years]]&lt;=2,"0-2",HR_Analytics[[#This Row],[Total Working Years]]&lt;=5,"2-5",HR_Analytics[[#This Row],[Total Working Years]]&lt;=10,"5-10",HR_Analytics[[#This Row],[Total Working Years]]&lt;=20,"10-20",HR_Analytics[[#This Row],[Total Working Years]]&lt;=40,"20-40")</f>
        <v>5-10</v>
      </c>
      <c r="AI1390" s="3">
        <v>6</v>
      </c>
      <c r="AJ1390" s="3">
        <v>3</v>
      </c>
      <c r="AK1390" s="9" t="str">
        <f>VLOOKUP(AJ1390,Mapping!$J$10:$K$13,2,0)</f>
        <v>Better</v>
      </c>
      <c r="AL1390" s="3">
        <v>5</v>
      </c>
      <c r="AM1390" s="3" t="str" cm="1">
        <f t="array" ref="AM1390">_xlfn.IFS(HR_Analytics[[#This Row],[Years At Company]]&lt;=2,"0-2",HR_Analytics[[#This Row],[Years At Company]]&lt;=5,"2-5",HR_Analytics[[#This Row],[Years At Company]]&lt;=10,"5-10",HR_Analytics[[#This Row],[Years At Company]]&lt;=20,"10-20",HR_Analytics[[#This Row],[Years At Company]]&lt;=40,"20-40")</f>
        <v>2-5</v>
      </c>
      <c r="AN1390" s="3">
        <v>1</v>
      </c>
      <c r="AO1390" s="3" t="str" cm="1">
        <f t="array" ref="AO1390">_xlfn.IFS(HR_Analytics[[#This Row],[Years In Current Role]]&lt;=2,"0-2",HR_Analytics[[#This Row],[Years In Current Role]]&lt;=5,"2-5",HR_Analytics[[#This Row],[Years In Current Role]]&lt;=10,"5-10",HR_Analytics[[#This Row],[Years In Current Role]]&lt;=15,"10-15",HR_Analytics[[#This Row],[Years In Current Role]]&gt;15,"Above 15")</f>
        <v>0-2</v>
      </c>
      <c r="AP1390" s="3">
        <v>1</v>
      </c>
      <c r="AQ1390" s="14" t="str" cm="1">
        <f t="array" ref="AQ1390">_xlfn.IFS(HR_Analytics[[#This Row],[Years Since Last Promotion]]&lt;=2,"0-2",HR_Analytics[[#This Row],[Years Since Last Promotion]]&lt;=5,"2-5",HR_Analytics[[#This Row],[Years Since Last Promotion]]&lt;=10,"5-10",HR_Analytics[[#This Row],[Years Since Last Promotion]]&lt;=15,"10-15")</f>
        <v>0-2</v>
      </c>
      <c r="AR1390" s="14">
        <v>2</v>
      </c>
      <c r="AS1390" s="3" t="str" cm="1">
        <f t="array" ref="AS139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91" spans="1:45" x14ac:dyDescent="0.25">
      <c r="A1391" s="12">
        <v>31</v>
      </c>
      <c r="B1391" s="12" t="str" cm="1">
        <f t="array" ref="B1391">_xlfn.IFS(HR_Analytics[[#This Row],[Age]]&lt;=30,"Below 30",HR_Analytics[[#This Row],[Age]]&lt;=40,"30-40",HR_Analytics[[#This Row],[Age]]&lt;=60,"40-60")</f>
        <v>30-40</v>
      </c>
      <c r="C1391" s="9" t="s">
        <v>17</v>
      </c>
      <c r="D1391" s="9" t="s">
        <v>18</v>
      </c>
      <c r="E1391" s="9" t="s">
        <v>19</v>
      </c>
      <c r="F1391" s="3">
        <v>1</v>
      </c>
      <c r="G1391" s="3" t="str" cm="1">
        <f t="array" ref="G1391">_xlfn.IFS(HR_Analytics[[#This Row],[Distance From Home]]&lt;=5,"1-5",HR_Analytics[[#This Row],[Distance From Home]]&lt;=10,"5-10",HR_Analytics[[#This Row],[Distance From Home]]&lt;=15,"10-15",HR_Analytics[[#This Row],[Distance From Home]]&lt;=20,"15-20",HR_Analytics[[#This Row],[Distance From Home]]&gt;20,"Above 20")</f>
        <v>1-5</v>
      </c>
      <c r="H1391" s="3">
        <v>3</v>
      </c>
      <c r="I1391" s="9" t="str">
        <f>VLOOKUP(H1391,Mapping!$J$2:$K$6,2,0)</f>
        <v>Bachelors</v>
      </c>
      <c r="J1391" s="9" t="s">
        <v>13</v>
      </c>
      <c r="K1391" s="3">
        <v>1956</v>
      </c>
      <c r="L1391" s="3">
        <v>4</v>
      </c>
      <c r="M1391" s="9" t="str">
        <f>VLOOKUP(L1391,Mapping!$A$2:$B$5,2,0)</f>
        <v>Satisfied</v>
      </c>
      <c r="N1391" s="9" t="s">
        <v>20</v>
      </c>
      <c r="O1391" s="3">
        <v>1</v>
      </c>
      <c r="P1391" s="9" t="str">
        <f>VLOOKUP(O1391,Mapping!$A$9:$B$12,2,0)</f>
        <v>Low</v>
      </c>
      <c r="Q1391" s="3">
        <v>2</v>
      </c>
      <c r="R1391" s="9" t="str">
        <f>VLOOKUP(Q1391,Mapping!$A$16:$B$20,2,0)</f>
        <v>Junior</v>
      </c>
      <c r="S1391" s="9" t="s">
        <v>21</v>
      </c>
      <c r="T1391" s="3">
        <v>1</v>
      </c>
      <c r="U1391" s="9" t="str">
        <f>VLOOKUP(T1391,Mapping!$E$9:$F$12,2,0)</f>
        <v>Very Dissatisfied</v>
      </c>
      <c r="V1391" s="9" t="s">
        <v>22</v>
      </c>
      <c r="W1391" s="5">
        <v>5003</v>
      </c>
      <c r="X1391" s="3">
        <v>1</v>
      </c>
      <c r="Y1391" s="9" t="s">
        <v>17</v>
      </c>
      <c r="Z1391" s="4">
        <v>21</v>
      </c>
      <c r="AA1391" s="24">
        <f>HR_Analytics[[#This Row],[Salary Hike]]/100</f>
        <v>0.21</v>
      </c>
      <c r="AB1391" s="3">
        <v>4</v>
      </c>
      <c r="AC1391" s="9" t="str">
        <f>VLOOKUP(AB1391,Mapping!$E$2:$F$3,2,0)</f>
        <v>Outstanding</v>
      </c>
      <c r="AD1391" s="3">
        <v>2</v>
      </c>
      <c r="AE1391" s="9" t="str">
        <f>VLOOKUP(AD1391,Mapping!$E$16:$F$19,2,0)</f>
        <v>Dissatisfied</v>
      </c>
      <c r="AF1391" s="3">
        <v>0</v>
      </c>
      <c r="AG1391" s="3">
        <v>10</v>
      </c>
      <c r="AH1391" s="3" t="str" cm="1">
        <f t="array" ref="AH1391">_xlfn.IFS(HR_Analytics[[#This Row],[Total Working Years]]&lt;=2,"0-2",HR_Analytics[[#This Row],[Total Working Years]]&lt;=5,"2-5",HR_Analytics[[#This Row],[Total Working Years]]&lt;=10,"5-10",HR_Analytics[[#This Row],[Total Working Years]]&lt;=20,"10-20",HR_Analytics[[#This Row],[Total Working Years]]&lt;=40,"20-40")</f>
        <v>5-10</v>
      </c>
      <c r="AI1391" s="3">
        <v>6</v>
      </c>
      <c r="AJ1391" s="3">
        <v>3</v>
      </c>
      <c r="AK1391" s="9" t="str">
        <f>VLOOKUP(AJ1391,Mapping!$J$10:$K$13,2,0)</f>
        <v>Better</v>
      </c>
      <c r="AL1391" s="3">
        <v>10</v>
      </c>
      <c r="AM1391" s="3" t="str" cm="1">
        <f t="array" ref="AM1391">_xlfn.IFS(HR_Analytics[[#This Row],[Years At Company]]&lt;=2,"0-2",HR_Analytics[[#This Row],[Years At Company]]&lt;=5,"2-5",HR_Analytics[[#This Row],[Years At Company]]&lt;=10,"5-10",HR_Analytics[[#This Row],[Years At Company]]&lt;=20,"10-20",HR_Analytics[[#This Row],[Years At Company]]&lt;=40,"20-40")</f>
        <v>5-10</v>
      </c>
      <c r="AN1391" s="3">
        <v>8</v>
      </c>
      <c r="AO1391" s="3" t="str" cm="1">
        <f t="array" ref="AO1391">_xlfn.IFS(HR_Analytics[[#This Row],[Years In Current Role]]&lt;=2,"0-2",HR_Analytics[[#This Row],[Years In Current Role]]&lt;=5,"2-5",HR_Analytics[[#This Row],[Years In Current Role]]&lt;=10,"5-10",HR_Analytics[[#This Row],[Years In Current Role]]&lt;=15,"10-15",HR_Analytics[[#This Row],[Years In Current Role]]&gt;15,"Above 15")</f>
        <v>5-10</v>
      </c>
      <c r="AP1391" s="3">
        <v>8</v>
      </c>
      <c r="AQ1391" s="14" t="str" cm="1">
        <f t="array" ref="AQ1391">_xlfn.IFS(HR_Analytics[[#This Row],[Years Since Last Promotion]]&lt;=2,"0-2",HR_Analytics[[#This Row],[Years Since Last Promotion]]&lt;=5,"2-5",HR_Analytics[[#This Row],[Years Since Last Promotion]]&lt;=10,"5-10",HR_Analytics[[#This Row],[Years Since Last Promotion]]&lt;=15,"10-15")</f>
        <v>5-10</v>
      </c>
      <c r="AR1391" s="14">
        <v>7</v>
      </c>
      <c r="AS1391" s="3" t="str" cm="1">
        <f t="array" ref="AS139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92" spans="1:45" x14ac:dyDescent="0.25">
      <c r="A1392" s="12">
        <v>28</v>
      </c>
      <c r="B1392" s="12" t="str" cm="1">
        <f t="array" ref="B1392">_xlfn.IFS(HR_Analytics[[#This Row],[Age]]&lt;=30,"Below 30",HR_Analytics[[#This Row],[Age]]&lt;=40,"30-40",HR_Analytics[[#This Row],[Age]]&lt;=60,"40-60")</f>
        <v>Below 30</v>
      </c>
      <c r="C1392" s="9" t="s">
        <v>10</v>
      </c>
      <c r="D1392" s="9" t="s">
        <v>11</v>
      </c>
      <c r="E1392" s="9" t="s">
        <v>19</v>
      </c>
      <c r="F1392" s="3">
        <v>17</v>
      </c>
      <c r="G1392" s="3" t="str" cm="1">
        <f t="array" ref="G1392">_xlfn.IFS(HR_Analytics[[#This Row],[Distance From Home]]&lt;=5,"1-5",HR_Analytics[[#This Row],[Distance From Home]]&lt;=10,"5-10",HR_Analytics[[#This Row],[Distance From Home]]&lt;=15,"10-15",HR_Analytics[[#This Row],[Distance From Home]]&lt;=20,"15-20",HR_Analytics[[#This Row],[Distance From Home]]&gt;20,"Above 20")</f>
        <v>15-20</v>
      </c>
      <c r="H1392" s="3">
        <v>3</v>
      </c>
      <c r="I1392" s="9" t="str">
        <f>VLOOKUP(H1392,Mapping!$J$2:$K$6,2,0)</f>
        <v>Bachelors</v>
      </c>
      <c r="J1392" s="9" t="s">
        <v>34</v>
      </c>
      <c r="K1392" s="3">
        <v>1960</v>
      </c>
      <c r="L1392" s="3">
        <v>3</v>
      </c>
      <c r="M1392" s="9" t="str">
        <f>VLOOKUP(L1392,Mapping!$A$2:$B$5,2,0)</f>
        <v>Neutral</v>
      </c>
      <c r="N1392" s="9" t="s">
        <v>20</v>
      </c>
      <c r="O1392" s="3">
        <v>2</v>
      </c>
      <c r="P1392" s="9" t="str">
        <f>VLOOKUP(O1392,Mapping!$A$9:$B$12,2,0)</f>
        <v>Medium</v>
      </c>
      <c r="Q1392" s="3">
        <v>1</v>
      </c>
      <c r="R1392" s="9" t="str">
        <f>VLOOKUP(Q1392,Mapping!$A$16:$B$20,2,0)</f>
        <v>Entry Level</v>
      </c>
      <c r="S1392" s="9" t="s">
        <v>24</v>
      </c>
      <c r="T1392" s="3">
        <v>4</v>
      </c>
      <c r="U1392" s="9" t="str">
        <f>VLOOKUP(T1392,Mapping!$E$9:$F$12,2,0)</f>
        <v>Satisfied</v>
      </c>
      <c r="V1392" s="9" t="s">
        <v>26</v>
      </c>
      <c r="W1392" s="5">
        <v>2367</v>
      </c>
      <c r="X1392" s="3">
        <v>5</v>
      </c>
      <c r="Y1392" s="9" t="s">
        <v>17</v>
      </c>
      <c r="Z1392" s="4">
        <v>12</v>
      </c>
      <c r="AA1392" s="24">
        <f>HR_Analytics[[#This Row],[Salary Hike]]/100</f>
        <v>0.12</v>
      </c>
      <c r="AB1392" s="3">
        <v>3</v>
      </c>
      <c r="AC1392" s="9" t="str">
        <f>VLOOKUP(AB1392,Mapping!$E$2:$F$3,2,0)</f>
        <v>Excellent</v>
      </c>
      <c r="AD1392" s="3">
        <v>1</v>
      </c>
      <c r="AE1392" s="9" t="str">
        <f>VLOOKUP(AD1392,Mapping!$E$16:$F$19,2,0)</f>
        <v>Very Dissatisfied</v>
      </c>
      <c r="AF1392" s="3">
        <v>1</v>
      </c>
      <c r="AG1392" s="3">
        <v>6</v>
      </c>
      <c r="AH1392" s="3" t="str" cm="1">
        <f t="array" ref="AH1392">_xlfn.IFS(HR_Analytics[[#This Row],[Total Working Years]]&lt;=2,"0-2",HR_Analytics[[#This Row],[Total Working Years]]&lt;=5,"2-5",HR_Analytics[[#This Row],[Total Working Years]]&lt;=10,"5-10",HR_Analytics[[#This Row],[Total Working Years]]&lt;=20,"10-20",HR_Analytics[[#This Row],[Total Working Years]]&lt;=40,"20-40")</f>
        <v>5-10</v>
      </c>
      <c r="AI1392" s="3">
        <v>2</v>
      </c>
      <c r="AJ1392" s="3">
        <v>2</v>
      </c>
      <c r="AK1392" s="9" t="str">
        <f>VLOOKUP(AJ1392,Mapping!$J$10:$K$13,2,0)</f>
        <v>Good</v>
      </c>
      <c r="AL1392" s="3">
        <v>4</v>
      </c>
      <c r="AM1392" s="3" t="str" cm="1">
        <f t="array" ref="AM1392">_xlfn.IFS(HR_Analytics[[#This Row],[Years At Company]]&lt;=2,"0-2",HR_Analytics[[#This Row],[Years At Company]]&lt;=5,"2-5",HR_Analytics[[#This Row],[Years At Company]]&lt;=10,"5-10",HR_Analytics[[#This Row],[Years At Company]]&lt;=20,"10-20",HR_Analytics[[#This Row],[Years At Company]]&lt;=40,"20-40")</f>
        <v>2-5</v>
      </c>
      <c r="AN1392" s="3">
        <v>1</v>
      </c>
      <c r="AO1392" s="3" t="str" cm="1">
        <f t="array" ref="AO1392">_xlfn.IFS(HR_Analytics[[#This Row],[Years In Current Role]]&lt;=2,"0-2",HR_Analytics[[#This Row],[Years In Current Role]]&lt;=5,"2-5",HR_Analytics[[#This Row],[Years In Current Role]]&lt;=10,"5-10",HR_Analytics[[#This Row],[Years In Current Role]]&lt;=15,"10-15",HR_Analytics[[#This Row],[Years In Current Role]]&gt;15,"Above 15")</f>
        <v>0-2</v>
      </c>
      <c r="AP1392" s="3">
        <v>0</v>
      </c>
      <c r="AQ1392" s="14" t="str" cm="1">
        <f t="array" ref="AQ1392">_xlfn.IFS(HR_Analytics[[#This Row],[Years Since Last Promotion]]&lt;=2,"0-2",HR_Analytics[[#This Row],[Years Since Last Promotion]]&lt;=5,"2-5",HR_Analytics[[#This Row],[Years Since Last Promotion]]&lt;=10,"5-10",HR_Analytics[[#This Row],[Years Since Last Promotion]]&lt;=15,"10-15")</f>
        <v>0-2</v>
      </c>
      <c r="AR1392" s="14">
        <v>3</v>
      </c>
      <c r="AS1392" s="3" t="str" cm="1">
        <f t="array" ref="AS139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393" spans="1:45" x14ac:dyDescent="0.25">
      <c r="A1393" s="12">
        <v>38</v>
      </c>
      <c r="B1393" s="12" t="str" cm="1">
        <f t="array" ref="B1393">_xlfn.IFS(HR_Analytics[[#This Row],[Age]]&lt;=30,"Below 30",HR_Analytics[[#This Row],[Age]]&lt;=40,"30-40",HR_Analytics[[#This Row],[Age]]&lt;=60,"40-60")</f>
        <v>30-40</v>
      </c>
      <c r="C1393" s="9" t="s">
        <v>17</v>
      </c>
      <c r="D1393" s="9" t="s">
        <v>11</v>
      </c>
      <c r="E1393" s="9" t="s">
        <v>12</v>
      </c>
      <c r="F1393" s="3">
        <v>1</v>
      </c>
      <c r="G1393" s="3" t="str" cm="1">
        <f t="array" ref="G1393">_xlfn.IFS(HR_Analytics[[#This Row],[Distance From Home]]&lt;=5,"1-5",HR_Analytics[[#This Row],[Distance From Home]]&lt;=10,"5-10",HR_Analytics[[#This Row],[Distance From Home]]&lt;=15,"10-15",HR_Analytics[[#This Row],[Distance From Home]]&lt;=20,"15-20",HR_Analytics[[#This Row],[Distance From Home]]&gt;20,"Above 20")</f>
        <v>1-5</v>
      </c>
      <c r="H1393" s="3">
        <v>3</v>
      </c>
      <c r="I1393" s="9" t="str">
        <f>VLOOKUP(H1393,Mapping!$J$2:$K$6,2,0)</f>
        <v>Bachelors</v>
      </c>
      <c r="J1393" s="9" t="s">
        <v>13</v>
      </c>
      <c r="K1393" s="3">
        <v>1961</v>
      </c>
      <c r="L1393" s="3">
        <v>1</v>
      </c>
      <c r="M1393" s="9" t="str">
        <f>VLOOKUP(L1393,Mapping!$A$2:$B$5,2,0)</f>
        <v>Very Dissatisfied</v>
      </c>
      <c r="N1393" s="9" t="s">
        <v>20</v>
      </c>
      <c r="O1393" s="3">
        <v>2</v>
      </c>
      <c r="P1393" s="9" t="str">
        <f>VLOOKUP(O1393,Mapping!$A$9:$B$12,2,0)</f>
        <v>Medium</v>
      </c>
      <c r="Q1393" s="3">
        <v>1</v>
      </c>
      <c r="R1393" s="9" t="str">
        <f>VLOOKUP(Q1393,Mapping!$A$16:$B$20,2,0)</f>
        <v>Entry Level</v>
      </c>
      <c r="S1393" s="9" t="s">
        <v>31</v>
      </c>
      <c r="T1393" s="3">
        <v>1</v>
      </c>
      <c r="U1393" s="9" t="str">
        <f>VLOOKUP(T1393,Mapping!$E$9:$F$12,2,0)</f>
        <v>Very Dissatisfied</v>
      </c>
      <c r="V1393" s="9" t="s">
        <v>16</v>
      </c>
      <c r="W1393" s="5">
        <v>2858</v>
      </c>
      <c r="X1393" s="3">
        <v>4</v>
      </c>
      <c r="Y1393" s="9" t="s">
        <v>17</v>
      </c>
      <c r="Z1393" s="4">
        <v>14</v>
      </c>
      <c r="AA1393" s="24">
        <f>HR_Analytics[[#This Row],[Salary Hike]]/100</f>
        <v>0.14000000000000001</v>
      </c>
      <c r="AB1393" s="3">
        <v>3</v>
      </c>
      <c r="AC1393" s="9" t="str">
        <f>VLOOKUP(AB1393,Mapping!$E$2:$F$3,2,0)</f>
        <v>Excellent</v>
      </c>
      <c r="AD1393" s="3">
        <v>1</v>
      </c>
      <c r="AE1393" s="9" t="str">
        <f>VLOOKUP(AD1393,Mapping!$E$16:$F$19,2,0)</f>
        <v>Very Dissatisfied</v>
      </c>
      <c r="AF1393" s="3">
        <v>0</v>
      </c>
      <c r="AG1393" s="3">
        <v>20</v>
      </c>
      <c r="AH1393" s="3" t="str" cm="1">
        <f t="array" ref="AH1393">_xlfn.IFS(HR_Analytics[[#This Row],[Total Working Years]]&lt;=2,"0-2",HR_Analytics[[#This Row],[Total Working Years]]&lt;=5,"2-5",HR_Analytics[[#This Row],[Total Working Years]]&lt;=10,"5-10",HR_Analytics[[#This Row],[Total Working Years]]&lt;=20,"10-20",HR_Analytics[[#This Row],[Total Working Years]]&lt;=40,"20-40")</f>
        <v>10-20</v>
      </c>
      <c r="AI1393" s="3">
        <v>3</v>
      </c>
      <c r="AJ1393" s="3">
        <v>2</v>
      </c>
      <c r="AK1393" s="9" t="str">
        <f>VLOOKUP(AJ1393,Mapping!$J$10:$K$13,2,0)</f>
        <v>Good</v>
      </c>
      <c r="AL1393" s="3">
        <v>1</v>
      </c>
      <c r="AM1393" s="3" t="str" cm="1">
        <f t="array" ref="AM1393">_xlfn.IFS(HR_Analytics[[#This Row],[Years At Company]]&lt;=2,"0-2",HR_Analytics[[#This Row],[Years At Company]]&lt;=5,"2-5",HR_Analytics[[#This Row],[Years At Company]]&lt;=10,"5-10",HR_Analytics[[#This Row],[Years At Company]]&lt;=20,"10-20",HR_Analytics[[#This Row],[Years At Company]]&lt;=40,"20-40")</f>
        <v>0-2</v>
      </c>
      <c r="AN1393" s="3">
        <v>0</v>
      </c>
      <c r="AO1393" s="3" t="str" cm="1">
        <f t="array" ref="AO1393">_xlfn.IFS(HR_Analytics[[#This Row],[Years In Current Role]]&lt;=2,"0-2",HR_Analytics[[#This Row],[Years In Current Role]]&lt;=5,"2-5",HR_Analytics[[#This Row],[Years In Current Role]]&lt;=10,"5-10",HR_Analytics[[#This Row],[Years In Current Role]]&lt;=15,"10-15",HR_Analytics[[#This Row],[Years In Current Role]]&gt;15,"Above 15")</f>
        <v>0-2</v>
      </c>
      <c r="AP1393" s="3">
        <v>0</v>
      </c>
      <c r="AQ1393" s="14" t="str" cm="1">
        <f t="array" ref="AQ1393">_xlfn.IFS(HR_Analytics[[#This Row],[Years Since Last Promotion]]&lt;=2,"0-2",HR_Analytics[[#This Row],[Years Since Last Promotion]]&lt;=5,"2-5",HR_Analytics[[#This Row],[Years Since Last Promotion]]&lt;=10,"5-10",HR_Analytics[[#This Row],[Years Since Last Promotion]]&lt;=15,"10-15")</f>
        <v>0-2</v>
      </c>
      <c r="AR1393" s="14">
        <v>0</v>
      </c>
      <c r="AS1393" s="3" t="str" cm="1">
        <f t="array" ref="AS139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94" spans="1:45" x14ac:dyDescent="0.25">
      <c r="A1394" s="12">
        <v>35</v>
      </c>
      <c r="B1394" s="12" t="str" cm="1">
        <f t="array" ref="B1394">_xlfn.IFS(HR_Analytics[[#This Row],[Age]]&lt;=30,"Below 30",HR_Analytics[[#This Row],[Age]]&lt;=40,"30-40",HR_Analytics[[#This Row],[Age]]&lt;=60,"40-60")</f>
        <v>30-40</v>
      </c>
      <c r="C1394" s="9" t="s">
        <v>17</v>
      </c>
      <c r="D1394" s="9" t="s">
        <v>11</v>
      </c>
      <c r="E1394" s="9" t="s">
        <v>12</v>
      </c>
      <c r="F1394" s="3">
        <v>7</v>
      </c>
      <c r="G1394" s="3" t="str" cm="1">
        <f t="array" ref="G1394">_xlfn.IFS(HR_Analytics[[#This Row],[Distance From Home]]&lt;=5,"1-5",HR_Analytics[[#This Row],[Distance From Home]]&lt;=10,"5-10",HR_Analytics[[#This Row],[Distance From Home]]&lt;=15,"10-15",HR_Analytics[[#This Row],[Distance From Home]]&lt;=20,"15-20",HR_Analytics[[#This Row],[Distance From Home]]&gt;20,"Above 20")</f>
        <v>5-10</v>
      </c>
      <c r="H1394" s="3">
        <v>4</v>
      </c>
      <c r="I1394" s="9" t="str">
        <f>VLOOKUP(H1394,Mapping!$J$2:$K$6,2,0)</f>
        <v>Masters</v>
      </c>
      <c r="J1394" s="9" t="s">
        <v>13</v>
      </c>
      <c r="K1394" s="3">
        <v>1962</v>
      </c>
      <c r="L1394" s="3">
        <v>3</v>
      </c>
      <c r="M1394" s="9" t="str">
        <f>VLOOKUP(L1394,Mapping!$A$2:$B$5,2,0)</f>
        <v>Neutral</v>
      </c>
      <c r="N1394" s="9" t="s">
        <v>14</v>
      </c>
      <c r="O1394" s="3">
        <v>3</v>
      </c>
      <c r="P1394" s="9" t="str">
        <f>VLOOKUP(O1394,Mapping!$A$9:$B$12,2,0)</f>
        <v>High</v>
      </c>
      <c r="Q1394" s="3">
        <v>2</v>
      </c>
      <c r="R1394" s="9" t="str">
        <f>VLOOKUP(Q1394,Mapping!$A$16:$B$20,2,0)</f>
        <v>Junior</v>
      </c>
      <c r="S1394" s="9" t="s">
        <v>15</v>
      </c>
      <c r="T1394" s="3">
        <v>4</v>
      </c>
      <c r="U1394" s="9" t="str">
        <f>VLOOKUP(T1394,Mapping!$E$9:$F$12,2,0)</f>
        <v>Satisfied</v>
      </c>
      <c r="V1394" s="9" t="s">
        <v>22</v>
      </c>
      <c r="W1394" s="5">
        <v>5204</v>
      </c>
      <c r="X1394" s="3">
        <v>1</v>
      </c>
      <c r="Y1394" s="9" t="s">
        <v>10</v>
      </c>
      <c r="Z1394" s="4">
        <v>11</v>
      </c>
      <c r="AA1394" s="24">
        <f>HR_Analytics[[#This Row],[Salary Hike]]/100</f>
        <v>0.11</v>
      </c>
      <c r="AB1394" s="3">
        <v>3</v>
      </c>
      <c r="AC1394" s="9" t="str">
        <f>VLOOKUP(AB1394,Mapping!$E$2:$F$3,2,0)</f>
        <v>Excellent</v>
      </c>
      <c r="AD1394" s="3">
        <v>4</v>
      </c>
      <c r="AE1394" s="9" t="str">
        <f>VLOOKUP(AD1394,Mapping!$E$16:$F$19,2,0)</f>
        <v>Satisfied</v>
      </c>
      <c r="AF1394" s="3">
        <v>0</v>
      </c>
      <c r="AG1394" s="3">
        <v>10</v>
      </c>
      <c r="AH1394" s="3" t="str" cm="1">
        <f t="array" ref="AH1394">_xlfn.IFS(HR_Analytics[[#This Row],[Total Working Years]]&lt;=2,"0-2",HR_Analytics[[#This Row],[Total Working Years]]&lt;=5,"2-5",HR_Analytics[[#This Row],[Total Working Years]]&lt;=10,"5-10",HR_Analytics[[#This Row],[Total Working Years]]&lt;=20,"10-20",HR_Analytics[[#This Row],[Total Working Years]]&lt;=40,"20-40")</f>
        <v>5-10</v>
      </c>
      <c r="AI1394" s="3">
        <v>2</v>
      </c>
      <c r="AJ1394" s="3">
        <v>3</v>
      </c>
      <c r="AK1394" s="9" t="str">
        <f>VLOOKUP(AJ1394,Mapping!$J$10:$K$13,2,0)</f>
        <v>Better</v>
      </c>
      <c r="AL1394" s="3">
        <v>10</v>
      </c>
      <c r="AM1394" s="3" t="str" cm="1">
        <f t="array" ref="AM1394">_xlfn.IFS(HR_Analytics[[#This Row],[Years At Company]]&lt;=2,"0-2",HR_Analytics[[#This Row],[Years At Company]]&lt;=5,"2-5",HR_Analytics[[#This Row],[Years At Company]]&lt;=10,"5-10",HR_Analytics[[#This Row],[Years At Company]]&lt;=20,"10-20",HR_Analytics[[#This Row],[Years At Company]]&lt;=40,"20-40")</f>
        <v>5-10</v>
      </c>
      <c r="AN1394" s="3">
        <v>8</v>
      </c>
      <c r="AO1394" s="3" t="str" cm="1">
        <f t="array" ref="AO1394">_xlfn.IFS(HR_Analytics[[#This Row],[Years In Current Role]]&lt;=2,"0-2",HR_Analytics[[#This Row],[Years In Current Role]]&lt;=5,"2-5",HR_Analytics[[#This Row],[Years In Current Role]]&lt;=10,"5-10",HR_Analytics[[#This Row],[Years In Current Role]]&lt;=15,"10-15",HR_Analytics[[#This Row],[Years In Current Role]]&gt;15,"Above 15")</f>
        <v>5-10</v>
      </c>
      <c r="AP1394" s="3">
        <v>0</v>
      </c>
      <c r="AQ1394" s="14" t="str" cm="1">
        <f t="array" ref="AQ1394">_xlfn.IFS(HR_Analytics[[#This Row],[Years Since Last Promotion]]&lt;=2,"0-2",HR_Analytics[[#This Row],[Years Since Last Promotion]]&lt;=5,"2-5",HR_Analytics[[#This Row],[Years Since Last Promotion]]&lt;=10,"5-10",HR_Analytics[[#This Row],[Years Since Last Promotion]]&lt;=15,"10-15")</f>
        <v>0-2</v>
      </c>
      <c r="AR1394" s="14">
        <v>9</v>
      </c>
      <c r="AS1394" s="3" t="str" cm="1">
        <f t="array" ref="AS139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95" spans="1:45" x14ac:dyDescent="0.25">
      <c r="A1395" s="12">
        <v>27</v>
      </c>
      <c r="B1395" s="12" t="str" cm="1">
        <f t="array" ref="B1395">_xlfn.IFS(HR_Analytics[[#This Row],[Age]]&lt;=30,"Below 30",HR_Analytics[[#This Row],[Age]]&lt;=40,"30-40",HR_Analytics[[#This Row],[Age]]&lt;=60,"40-60")</f>
        <v>Below 30</v>
      </c>
      <c r="C1395" s="9" t="s">
        <v>17</v>
      </c>
      <c r="D1395" s="9" t="s">
        <v>11</v>
      </c>
      <c r="E1395" s="9" t="s">
        <v>12</v>
      </c>
      <c r="F1395" s="3">
        <v>9</v>
      </c>
      <c r="G1395" s="3" t="str" cm="1">
        <f t="array" ref="G1395">_xlfn.IFS(HR_Analytics[[#This Row],[Distance From Home]]&lt;=5,"1-5",HR_Analytics[[#This Row],[Distance From Home]]&lt;=10,"5-10",HR_Analytics[[#This Row],[Distance From Home]]&lt;=15,"10-15",HR_Analytics[[#This Row],[Distance From Home]]&lt;=20,"15-20",HR_Analytics[[#This Row],[Distance From Home]]&gt;20,"Above 20")</f>
        <v>5-10</v>
      </c>
      <c r="H1395" s="3">
        <v>3</v>
      </c>
      <c r="I1395" s="9" t="str">
        <f>VLOOKUP(H1395,Mapping!$J$2:$K$6,2,0)</f>
        <v>Bachelors</v>
      </c>
      <c r="J1395" s="9" t="s">
        <v>33</v>
      </c>
      <c r="K1395" s="3">
        <v>1965</v>
      </c>
      <c r="L1395" s="3">
        <v>4</v>
      </c>
      <c r="M1395" s="9" t="str">
        <f>VLOOKUP(L1395,Mapping!$A$2:$B$5,2,0)</f>
        <v>Satisfied</v>
      </c>
      <c r="N1395" s="9" t="s">
        <v>20</v>
      </c>
      <c r="O1395" s="3">
        <v>3</v>
      </c>
      <c r="P1395" s="9" t="str">
        <f>VLOOKUP(O1395,Mapping!$A$9:$B$12,2,0)</f>
        <v>High</v>
      </c>
      <c r="Q1395" s="3">
        <v>2</v>
      </c>
      <c r="R1395" s="9" t="str">
        <f>VLOOKUP(Q1395,Mapping!$A$16:$B$20,2,0)</f>
        <v>Junior</v>
      </c>
      <c r="S1395" s="9" t="s">
        <v>15</v>
      </c>
      <c r="T1395" s="3">
        <v>4</v>
      </c>
      <c r="U1395" s="9" t="str">
        <f>VLOOKUP(T1395,Mapping!$E$9:$F$12,2,0)</f>
        <v>Satisfied</v>
      </c>
      <c r="V1395" s="9" t="s">
        <v>16</v>
      </c>
      <c r="W1395" s="5">
        <v>4105</v>
      </c>
      <c r="X1395" s="3">
        <v>1</v>
      </c>
      <c r="Y1395" s="9" t="s">
        <v>17</v>
      </c>
      <c r="Z1395" s="4">
        <v>14</v>
      </c>
      <c r="AA1395" s="24">
        <f>HR_Analytics[[#This Row],[Salary Hike]]/100</f>
        <v>0.14000000000000001</v>
      </c>
      <c r="AB1395" s="3">
        <v>3</v>
      </c>
      <c r="AC1395" s="9" t="str">
        <f>VLOOKUP(AB1395,Mapping!$E$2:$F$3,2,0)</f>
        <v>Excellent</v>
      </c>
      <c r="AD1395" s="3">
        <v>1</v>
      </c>
      <c r="AE1395" s="9" t="str">
        <f>VLOOKUP(AD1395,Mapping!$E$16:$F$19,2,0)</f>
        <v>Very Dissatisfied</v>
      </c>
      <c r="AF1395" s="3">
        <v>0</v>
      </c>
      <c r="AG1395" s="3">
        <v>7</v>
      </c>
      <c r="AH1395" s="3" t="str" cm="1">
        <f t="array" ref="AH1395">_xlfn.IFS(HR_Analytics[[#This Row],[Total Working Years]]&lt;=2,"0-2",HR_Analytics[[#This Row],[Total Working Years]]&lt;=5,"2-5",HR_Analytics[[#This Row],[Total Working Years]]&lt;=10,"5-10",HR_Analytics[[#This Row],[Total Working Years]]&lt;=20,"10-20",HR_Analytics[[#This Row],[Total Working Years]]&lt;=40,"20-40")</f>
        <v>5-10</v>
      </c>
      <c r="AI1395" s="3">
        <v>5</v>
      </c>
      <c r="AJ1395" s="3">
        <v>3</v>
      </c>
      <c r="AK1395" s="9" t="str">
        <f>VLOOKUP(AJ1395,Mapping!$J$10:$K$13,2,0)</f>
        <v>Better</v>
      </c>
      <c r="AL1395" s="3">
        <v>7</v>
      </c>
      <c r="AM1395" s="3" t="str" cm="1">
        <f t="array" ref="AM1395">_xlfn.IFS(HR_Analytics[[#This Row],[Years At Company]]&lt;=2,"0-2",HR_Analytics[[#This Row],[Years At Company]]&lt;=5,"2-5",HR_Analytics[[#This Row],[Years At Company]]&lt;=10,"5-10",HR_Analytics[[#This Row],[Years At Company]]&lt;=20,"10-20",HR_Analytics[[#This Row],[Years At Company]]&lt;=40,"20-40")</f>
        <v>5-10</v>
      </c>
      <c r="AN1395" s="3">
        <v>7</v>
      </c>
      <c r="AO1395" s="3" t="str" cm="1">
        <f t="array" ref="AO1395">_xlfn.IFS(HR_Analytics[[#This Row],[Years In Current Role]]&lt;=2,"0-2",HR_Analytics[[#This Row],[Years In Current Role]]&lt;=5,"2-5",HR_Analytics[[#This Row],[Years In Current Role]]&lt;=10,"5-10",HR_Analytics[[#This Row],[Years In Current Role]]&lt;=15,"10-15",HR_Analytics[[#This Row],[Years In Current Role]]&gt;15,"Above 15")</f>
        <v>5-10</v>
      </c>
      <c r="AP1395" s="3">
        <v>0</v>
      </c>
      <c r="AQ1395" s="14" t="str" cm="1">
        <f t="array" ref="AQ1395">_xlfn.IFS(HR_Analytics[[#This Row],[Years Since Last Promotion]]&lt;=2,"0-2",HR_Analytics[[#This Row],[Years Since Last Promotion]]&lt;=5,"2-5",HR_Analytics[[#This Row],[Years Since Last Promotion]]&lt;=10,"5-10",HR_Analytics[[#This Row],[Years Since Last Promotion]]&lt;=15,"10-15")</f>
        <v>0-2</v>
      </c>
      <c r="AR1395" s="14">
        <v>7</v>
      </c>
      <c r="AS1395" s="3" t="str" cm="1">
        <f t="array" ref="AS139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96" spans="1:45" x14ac:dyDescent="0.25">
      <c r="A1396" s="12">
        <v>32</v>
      </c>
      <c r="B1396" s="12" t="str" cm="1">
        <f t="array" ref="B1396">_xlfn.IFS(HR_Analytics[[#This Row],[Age]]&lt;=30,"Below 30",HR_Analytics[[#This Row],[Age]]&lt;=40,"30-40",HR_Analytics[[#This Row],[Age]]&lt;=60,"40-60")</f>
        <v>30-40</v>
      </c>
      <c r="C1396" s="9" t="s">
        <v>17</v>
      </c>
      <c r="D1396" s="9" t="s">
        <v>11</v>
      </c>
      <c r="E1396" s="9" t="s">
        <v>19</v>
      </c>
      <c r="F1396" s="3">
        <v>5</v>
      </c>
      <c r="G1396" s="3" t="str" cm="1">
        <f t="array" ref="G1396">_xlfn.IFS(HR_Analytics[[#This Row],[Distance From Home]]&lt;=5,"1-5",HR_Analytics[[#This Row],[Distance From Home]]&lt;=10,"5-10",HR_Analytics[[#This Row],[Distance From Home]]&lt;=15,"10-15",HR_Analytics[[#This Row],[Distance From Home]]&lt;=20,"15-20",HR_Analytics[[#This Row],[Distance From Home]]&gt;20,"Above 20")</f>
        <v>1-5</v>
      </c>
      <c r="H1396" s="3">
        <v>4</v>
      </c>
      <c r="I1396" s="9" t="str">
        <f>VLOOKUP(H1396,Mapping!$J$2:$K$6,2,0)</f>
        <v>Masters</v>
      </c>
      <c r="J1396" s="9" t="s">
        <v>13</v>
      </c>
      <c r="K1396" s="3">
        <v>1966</v>
      </c>
      <c r="L1396" s="3">
        <v>4</v>
      </c>
      <c r="M1396" s="9" t="str">
        <f>VLOOKUP(L1396,Mapping!$A$2:$B$5,2,0)</f>
        <v>Satisfied</v>
      </c>
      <c r="N1396" s="9" t="s">
        <v>20</v>
      </c>
      <c r="O1396" s="3">
        <v>2</v>
      </c>
      <c r="P1396" s="9" t="str">
        <f>VLOOKUP(O1396,Mapping!$A$9:$B$12,2,0)</f>
        <v>Medium</v>
      </c>
      <c r="Q1396" s="3">
        <v>2</v>
      </c>
      <c r="R1396" s="9" t="str">
        <f>VLOOKUP(Q1396,Mapping!$A$16:$B$20,2,0)</f>
        <v>Junior</v>
      </c>
      <c r="S1396" s="9" t="s">
        <v>27</v>
      </c>
      <c r="T1396" s="3">
        <v>4</v>
      </c>
      <c r="U1396" s="9" t="str">
        <f>VLOOKUP(T1396,Mapping!$E$9:$F$12,2,0)</f>
        <v>Satisfied</v>
      </c>
      <c r="V1396" s="9" t="s">
        <v>16</v>
      </c>
      <c r="W1396" s="5">
        <v>9679</v>
      </c>
      <c r="X1396" s="3">
        <v>8</v>
      </c>
      <c r="Y1396" s="9" t="s">
        <v>17</v>
      </c>
      <c r="Z1396" s="4">
        <v>24</v>
      </c>
      <c r="AA1396" s="24">
        <f>HR_Analytics[[#This Row],[Salary Hike]]/100</f>
        <v>0.24</v>
      </c>
      <c r="AB1396" s="3">
        <v>4</v>
      </c>
      <c r="AC1396" s="9" t="str">
        <f>VLOOKUP(AB1396,Mapping!$E$2:$F$3,2,0)</f>
        <v>Outstanding</v>
      </c>
      <c r="AD1396" s="3">
        <v>2</v>
      </c>
      <c r="AE1396" s="9" t="str">
        <f>VLOOKUP(AD1396,Mapping!$E$16:$F$19,2,0)</f>
        <v>Dissatisfied</v>
      </c>
      <c r="AF1396" s="3">
        <v>0</v>
      </c>
      <c r="AG1396" s="3">
        <v>8</v>
      </c>
      <c r="AH1396" s="3" t="str" cm="1">
        <f t="array" ref="AH1396">_xlfn.IFS(HR_Analytics[[#This Row],[Total Working Years]]&lt;=2,"0-2",HR_Analytics[[#This Row],[Total Working Years]]&lt;=5,"2-5",HR_Analytics[[#This Row],[Total Working Years]]&lt;=10,"5-10",HR_Analytics[[#This Row],[Total Working Years]]&lt;=20,"10-20",HR_Analytics[[#This Row],[Total Working Years]]&lt;=40,"20-40")</f>
        <v>5-10</v>
      </c>
      <c r="AI1396" s="3">
        <v>1</v>
      </c>
      <c r="AJ1396" s="3">
        <v>3</v>
      </c>
      <c r="AK1396" s="9" t="str">
        <f>VLOOKUP(AJ1396,Mapping!$J$10:$K$13,2,0)</f>
        <v>Better</v>
      </c>
      <c r="AL1396" s="3">
        <v>1</v>
      </c>
      <c r="AM1396" s="3" t="str" cm="1">
        <f t="array" ref="AM1396">_xlfn.IFS(HR_Analytics[[#This Row],[Years At Company]]&lt;=2,"0-2",HR_Analytics[[#This Row],[Years At Company]]&lt;=5,"2-5",HR_Analytics[[#This Row],[Years At Company]]&lt;=10,"5-10",HR_Analytics[[#This Row],[Years At Company]]&lt;=20,"10-20",HR_Analytics[[#This Row],[Years At Company]]&lt;=40,"20-40")</f>
        <v>0-2</v>
      </c>
      <c r="AN1396" s="3">
        <v>0</v>
      </c>
      <c r="AO1396" s="3" t="str" cm="1">
        <f t="array" ref="AO1396">_xlfn.IFS(HR_Analytics[[#This Row],[Years In Current Role]]&lt;=2,"0-2",HR_Analytics[[#This Row],[Years In Current Role]]&lt;=5,"2-5",HR_Analytics[[#This Row],[Years In Current Role]]&lt;=10,"5-10",HR_Analytics[[#This Row],[Years In Current Role]]&lt;=15,"10-15",HR_Analytics[[#This Row],[Years In Current Role]]&gt;15,"Above 15")</f>
        <v>0-2</v>
      </c>
      <c r="AP1396" s="3">
        <v>0</v>
      </c>
      <c r="AQ1396" s="14" t="str" cm="1">
        <f t="array" ref="AQ1396">_xlfn.IFS(HR_Analytics[[#This Row],[Years Since Last Promotion]]&lt;=2,"0-2",HR_Analytics[[#This Row],[Years Since Last Promotion]]&lt;=5,"2-5",HR_Analytics[[#This Row],[Years Since Last Promotion]]&lt;=10,"5-10",HR_Analytics[[#This Row],[Years Since Last Promotion]]&lt;=15,"10-15")</f>
        <v>0-2</v>
      </c>
      <c r="AR1396" s="14">
        <v>0</v>
      </c>
      <c r="AS1396" s="3" t="str" cm="1">
        <f t="array" ref="AS139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97" spans="1:45" x14ac:dyDescent="0.25">
      <c r="A1397" s="12">
        <v>31</v>
      </c>
      <c r="B1397" s="12" t="str" cm="1">
        <f t="array" ref="B1397">_xlfn.IFS(HR_Analytics[[#This Row],[Age]]&lt;=30,"Below 30",HR_Analytics[[#This Row],[Age]]&lt;=40,"30-40",HR_Analytics[[#This Row],[Age]]&lt;=60,"40-60")</f>
        <v>30-40</v>
      </c>
      <c r="C1397" s="9" t="s">
        <v>10</v>
      </c>
      <c r="D1397" s="9" t="s">
        <v>18</v>
      </c>
      <c r="E1397" s="9" t="s">
        <v>12</v>
      </c>
      <c r="F1397" s="3">
        <v>26</v>
      </c>
      <c r="G1397" s="3" t="str" cm="1">
        <f t="array" ref="G1397">_xlfn.IFS(HR_Analytics[[#This Row],[Distance From Home]]&lt;=5,"1-5",HR_Analytics[[#This Row],[Distance From Home]]&lt;=10,"5-10",HR_Analytics[[#This Row],[Distance From Home]]&lt;=15,"10-15",HR_Analytics[[#This Row],[Distance From Home]]&lt;=20,"15-20",HR_Analytics[[#This Row],[Distance From Home]]&gt;20,"Above 20")</f>
        <v>Above 20</v>
      </c>
      <c r="H1397" s="3">
        <v>4</v>
      </c>
      <c r="I1397" s="9" t="str">
        <f>VLOOKUP(H1397,Mapping!$J$2:$K$6,2,0)</f>
        <v>Masters</v>
      </c>
      <c r="J1397" s="9" t="s">
        <v>33</v>
      </c>
      <c r="K1397" s="3">
        <v>1967</v>
      </c>
      <c r="L1397" s="3">
        <v>1</v>
      </c>
      <c r="M1397" s="9" t="str">
        <f>VLOOKUP(L1397,Mapping!$A$2:$B$5,2,0)</f>
        <v>Very Dissatisfied</v>
      </c>
      <c r="N1397" s="9" t="s">
        <v>20</v>
      </c>
      <c r="O1397" s="3">
        <v>3</v>
      </c>
      <c r="P1397" s="9" t="str">
        <f>VLOOKUP(O1397,Mapping!$A$9:$B$12,2,0)</f>
        <v>High</v>
      </c>
      <c r="Q1397" s="3">
        <v>2</v>
      </c>
      <c r="R1397" s="9" t="str">
        <f>VLOOKUP(Q1397,Mapping!$A$16:$B$20,2,0)</f>
        <v>Junior</v>
      </c>
      <c r="S1397" s="9" t="s">
        <v>15</v>
      </c>
      <c r="T1397" s="3">
        <v>4</v>
      </c>
      <c r="U1397" s="9" t="str">
        <f>VLOOKUP(T1397,Mapping!$E$9:$F$12,2,0)</f>
        <v>Satisfied</v>
      </c>
      <c r="V1397" s="9" t="s">
        <v>22</v>
      </c>
      <c r="W1397" s="5">
        <v>5617</v>
      </c>
      <c r="X1397" s="3">
        <v>1</v>
      </c>
      <c r="Y1397" s="9" t="s">
        <v>10</v>
      </c>
      <c r="Z1397" s="4">
        <v>11</v>
      </c>
      <c r="AA1397" s="24">
        <f>HR_Analytics[[#This Row],[Salary Hike]]/100</f>
        <v>0.11</v>
      </c>
      <c r="AB1397" s="3">
        <v>3</v>
      </c>
      <c r="AC1397" s="9" t="str">
        <f>VLOOKUP(AB1397,Mapping!$E$2:$F$3,2,0)</f>
        <v>Excellent</v>
      </c>
      <c r="AD1397" s="3">
        <v>3</v>
      </c>
      <c r="AE1397" s="9" t="str">
        <f>VLOOKUP(AD1397,Mapping!$E$16:$F$19,2,0)</f>
        <v>Neutral</v>
      </c>
      <c r="AF1397" s="3">
        <v>0</v>
      </c>
      <c r="AG1397" s="3">
        <v>10</v>
      </c>
      <c r="AH1397" s="3" t="str" cm="1">
        <f t="array" ref="AH1397">_xlfn.IFS(HR_Analytics[[#This Row],[Total Working Years]]&lt;=2,"0-2",HR_Analytics[[#This Row],[Total Working Years]]&lt;=5,"2-5",HR_Analytics[[#This Row],[Total Working Years]]&lt;=10,"5-10",HR_Analytics[[#This Row],[Total Working Years]]&lt;=20,"10-20",HR_Analytics[[#This Row],[Total Working Years]]&lt;=40,"20-40")</f>
        <v>5-10</v>
      </c>
      <c r="AI1397" s="3">
        <v>4</v>
      </c>
      <c r="AJ1397" s="3">
        <v>3</v>
      </c>
      <c r="AK1397" s="9" t="str">
        <f>VLOOKUP(AJ1397,Mapping!$J$10:$K$13,2,0)</f>
        <v>Better</v>
      </c>
      <c r="AL1397" s="3">
        <v>10</v>
      </c>
      <c r="AM1397" s="3" t="str" cm="1">
        <f t="array" ref="AM1397">_xlfn.IFS(HR_Analytics[[#This Row],[Years At Company]]&lt;=2,"0-2",HR_Analytics[[#This Row],[Years At Company]]&lt;=5,"2-5",HR_Analytics[[#This Row],[Years At Company]]&lt;=10,"5-10",HR_Analytics[[#This Row],[Years At Company]]&lt;=20,"10-20",HR_Analytics[[#This Row],[Years At Company]]&lt;=40,"20-40")</f>
        <v>5-10</v>
      </c>
      <c r="AN1397" s="3">
        <v>7</v>
      </c>
      <c r="AO1397" s="3" t="str" cm="1">
        <f t="array" ref="AO1397">_xlfn.IFS(HR_Analytics[[#This Row],[Years In Current Role]]&lt;=2,"0-2",HR_Analytics[[#This Row],[Years In Current Role]]&lt;=5,"2-5",HR_Analytics[[#This Row],[Years In Current Role]]&lt;=10,"5-10",HR_Analytics[[#This Row],[Years In Current Role]]&lt;=15,"10-15",HR_Analytics[[#This Row],[Years In Current Role]]&gt;15,"Above 15")</f>
        <v>5-10</v>
      </c>
      <c r="AP1397" s="3">
        <v>0</v>
      </c>
      <c r="AQ1397" s="14" t="str" cm="1">
        <f t="array" ref="AQ1397">_xlfn.IFS(HR_Analytics[[#This Row],[Years Since Last Promotion]]&lt;=2,"0-2",HR_Analytics[[#This Row],[Years Since Last Promotion]]&lt;=5,"2-5",HR_Analytics[[#This Row],[Years Since Last Promotion]]&lt;=10,"5-10",HR_Analytics[[#This Row],[Years Since Last Promotion]]&lt;=15,"10-15")</f>
        <v>0-2</v>
      </c>
      <c r="AR1397" s="14">
        <v>8</v>
      </c>
      <c r="AS1397" s="3" t="str" cm="1">
        <f t="array" ref="AS139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398" spans="1:45" x14ac:dyDescent="0.25">
      <c r="A1398" s="12">
        <v>53</v>
      </c>
      <c r="B1398" s="12" t="str" cm="1">
        <f t="array" ref="B1398">_xlfn.IFS(HR_Analytics[[#This Row],[Age]]&lt;=30,"Below 30",HR_Analytics[[#This Row],[Age]]&lt;=40,"30-40",HR_Analytics[[#This Row],[Age]]&lt;=60,"40-60")</f>
        <v>40-60</v>
      </c>
      <c r="C1398" s="9" t="s">
        <v>10</v>
      </c>
      <c r="D1398" s="9" t="s">
        <v>11</v>
      </c>
      <c r="E1398" s="9" t="s">
        <v>12</v>
      </c>
      <c r="F1398" s="3">
        <v>24</v>
      </c>
      <c r="G1398" s="3" t="str" cm="1">
        <f t="array" ref="G1398">_xlfn.IFS(HR_Analytics[[#This Row],[Distance From Home]]&lt;=5,"1-5",HR_Analytics[[#This Row],[Distance From Home]]&lt;=10,"5-10",HR_Analytics[[#This Row],[Distance From Home]]&lt;=15,"10-15",HR_Analytics[[#This Row],[Distance From Home]]&lt;=20,"15-20",HR_Analytics[[#This Row],[Distance From Home]]&gt;20,"Above 20")</f>
        <v>Above 20</v>
      </c>
      <c r="H1398" s="3">
        <v>4</v>
      </c>
      <c r="I1398" s="9" t="str">
        <f>VLOOKUP(H1398,Mapping!$J$2:$K$6,2,0)</f>
        <v>Masters</v>
      </c>
      <c r="J1398" s="9" t="s">
        <v>13</v>
      </c>
      <c r="K1398" s="3">
        <v>1968</v>
      </c>
      <c r="L1398" s="3">
        <v>1</v>
      </c>
      <c r="M1398" s="9" t="str">
        <f>VLOOKUP(L1398,Mapping!$A$2:$B$5,2,0)</f>
        <v>Very Dissatisfied</v>
      </c>
      <c r="N1398" s="9" t="s">
        <v>20</v>
      </c>
      <c r="O1398" s="3">
        <v>3</v>
      </c>
      <c r="P1398" s="9" t="str">
        <f>VLOOKUP(O1398,Mapping!$A$9:$B$12,2,0)</f>
        <v>High</v>
      </c>
      <c r="Q1398" s="3">
        <v>3</v>
      </c>
      <c r="R1398" s="9" t="str">
        <f>VLOOKUP(Q1398,Mapping!$A$16:$B$20,2,0)</f>
        <v>Mid Level</v>
      </c>
      <c r="S1398" s="9" t="s">
        <v>15</v>
      </c>
      <c r="T1398" s="3">
        <v>1</v>
      </c>
      <c r="U1398" s="9" t="str">
        <f>VLOOKUP(T1398,Mapping!$E$9:$F$12,2,0)</f>
        <v>Very Dissatisfied</v>
      </c>
      <c r="V1398" s="9" t="s">
        <v>16</v>
      </c>
      <c r="W1398" s="5">
        <v>10448</v>
      </c>
      <c r="X1398" s="3">
        <v>6</v>
      </c>
      <c r="Y1398" s="9" t="s">
        <v>10</v>
      </c>
      <c r="Z1398" s="4">
        <v>13</v>
      </c>
      <c r="AA1398" s="24">
        <f>HR_Analytics[[#This Row],[Salary Hike]]/100</f>
        <v>0.13</v>
      </c>
      <c r="AB1398" s="3">
        <v>3</v>
      </c>
      <c r="AC1398" s="9" t="str">
        <f>VLOOKUP(AB1398,Mapping!$E$2:$F$3,2,0)</f>
        <v>Excellent</v>
      </c>
      <c r="AD1398" s="3">
        <v>2</v>
      </c>
      <c r="AE1398" s="9" t="str">
        <f>VLOOKUP(AD1398,Mapping!$E$16:$F$19,2,0)</f>
        <v>Dissatisfied</v>
      </c>
      <c r="AF1398" s="3">
        <v>0</v>
      </c>
      <c r="AG1398" s="3">
        <v>15</v>
      </c>
      <c r="AH1398" s="3" t="str" cm="1">
        <f t="array" ref="AH1398">_xlfn.IFS(HR_Analytics[[#This Row],[Total Working Years]]&lt;=2,"0-2",HR_Analytics[[#This Row],[Total Working Years]]&lt;=5,"2-5",HR_Analytics[[#This Row],[Total Working Years]]&lt;=10,"5-10",HR_Analytics[[#This Row],[Total Working Years]]&lt;=20,"10-20",HR_Analytics[[#This Row],[Total Working Years]]&lt;=40,"20-40")</f>
        <v>10-20</v>
      </c>
      <c r="AI1398" s="3">
        <v>2</v>
      </c>
      <c r="AJ1398" s="3">
        <v>2</v>
      </c>
      <c r="AK1398" s="9" t="str">
        <f>VLOOKUP(AJ1398,Mapping!$J$10:$K$13,2,0)</f>
        <v>Good</v>
      </c>
      <c r="AL1398" s="3">
        <v>2</v>
      </c>
      <c r="AM1398" s="3" t="str" cm="1">
        <f t="array" ref="AM1398">_xlfn.IFS(HR_Analytics[[#This Row],[Years At Company]]&lt;=2,"0-2",HR_Analytics[[#This Row],[Years At Company]]&lt;=5,"2-5",HR_Analytics[[#This Row],[Years At Company]]&lt;=10,"5-10",HR_Analytics[[#This Row],[Years At Company]]&lt;=20,"10-20",HR_Analytics[[#This Row],[Years At Company]]&lt;=40,"20-40")</f>
        <v>0-2</v>
      </c>
      <c r="AN1398" s="3">
        <v>2</v>
      </c>
      <c r="AO1398" s="3" t="str" cm="1">
        <f t="array" ref="AO1398">_xlfn.IFS(HR_Analytics[[#This Row],[Years In Current Role]]&lt;=2,"0-2",HR_Analytics[[#This Row],[Years In Current Role]]&lt;=5,"2-5",HR_Analytics[[#This Row],[Years In Current Role]]&lt;=10,"5-10",HR_Analytics[[#This Row],[Years In Current Role]]&lt;=15,"10-15",HR_Analytics[[#This Row],[Years In Current Role]]&gt;15,"Above 15")</f>
        <v>0-2</v>
      </c>
      <c r="AP1398" s="3">
        <v>2</v>
      </c>
      <c r="AQ1398" s="14" t="str" cm="1">
        <f t="array" ref="AQ1398">_xlfn.IFS(HR_Analytics[[#This Row],[Years Since Last Promotion]]&lt;=2,"0-2",HR_Analytics[[#This Row],[Years Since Last Promotion]]&lt;=5,"2-5",HR_Analytics[[#This Row],[Years Since Last Promotion]]&lt;=10,"5-10",HR_Analytics[[#This Row],[Years Since Last Promotion]]&lt;=15,"10-15")</f>
        <v>0-2</v>
      </c>
      <c r="AR1398" s="14">
        <v>2</v>
      </c>
      <c r="AS1398" s="3" t="str" cm="1">
        <f t="array" ref="AS139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399" spans="1:45" x14ac:dyDescent="0.25">
      <c r="A1399" s="12">
        <v>54</v>
      </c>
      <c r="B1399" s="12" t="str" cm="1">
        <f t="array" ref="B1399">_xlfn.IFS(HR_Analytics[[#This Row],[Age]]&lt;=30,"Below 30",HR_Analytics[[#This Row],[Age]]&lt;=40,"30-40",HR_Analytics[[#This Row],[Age]]&lt;=60,"40-60")</f>
        <v>40-60</v>
      </c>
      <c r="C1399" s="9" t="s">
        <v>17</v>
      </c>
      <c r="D1399" s="9" t="s">
        <v>11</v>
      </c>
      <c r="E1399" s="9" t="s">
        <v>19</v>
      </c>
      <c r="F1399" s="3">
        <v>9</v>
      </c>
      <c r="G1399" s="3" t="str" cm="1">
        <f t="array" ref="G1399">_xlfn.IFS(HR_Analytics[[#This Row],[Distance From Home]]&lt;=5,"1-5",HR_Analytics[[#This Row],[Distance From Home]]&lt;=10,"5-10",HR_Analytics[[#This Row],[Distance From Home]]&lt;=15,"10-15",HR_Analytics[[#This Row],[Distance From Home]]&lt;=20,"15-20",HR_Analytics[[#This Row],[Distance From Home]]&gt;20,"Above 20")</f>
        <v>5-10</v>
      </c>
      <c r="H1399" s="3">
        <v>2</v>
      </c>
      <c r="I1399" s="9" t="str">
        <f>VLOOKUP(H1399,Mapping!$J$2:$K$6,2,0)</f>
        <v>College</v>
      </c>
      <c r="J1399" s="9" t="s">
        <v>13</v>
      </c>
      <c r="K1399" s="3">
        <v>1969</v>
      </c>
      <c r="L1399" s="3">
        <v>1</v>
      </c>
      <c r="M1399" s="9" t="str">
        <f>VLOOKUP(L1399,Mapping!$A$2:$B$5,2,0)</f>
        <v>Very Dissatisfied</v>
      </c>
      <c r="N1399" s="9" t="s">
        <v>14</v>
      </c>
      <c r="O1399" s="3">
        <v>3</v>
      </c>
      <c r="P1399" s="9" t="str">
        <f>VLOOKUP(O1399,Mapping!$A$9:$B$12,2,0)</f>
        <v>High</v>
      </c>
      <c r="Q1399" s="3">
        <v>2</v>
      </c>
      <c r="R1399" s="9" t="str">
        <f>VLOOKUP(Q1399,Mapping!$A$16:$B$20,2,0)</f>
        <v>Junior</v>
      </c>
      <c r="S1399" s="9" t="s">
        <v>21</v>
      </c>
      <c r="T1399" s="3">
        <v>3</v>
      </c>
      <c r="U1399" s="9" t="str">
        <f>VLOOKUP(T1399,Mapping!$E$9:$F$12,2,0)</f>
        <v>Neutral</v>
      </c>
      <c r="V1399" s="9" t="s">
        <v>22</v>
      </c>
      <c r="W1399" s="5">
        <v>2897</v>
      </c>
      <c r="X1399" s="3">
        <v>3</v>
      </c>
      <c r="Y1399" s="9" t="s">
        <v>17</v>
      </c>
      <c r="Z1399" s="4">
        <v>11</v>
      </c>
      <c r="AA1399" s="24">
        <f>HR_Analytics[[#This Row],[Salary Hike]]/100</f>
        <v>0.11</v>
      </c>
      <c r="AB1399" s="3">
        <v>3</v>
      </c>
      <c r="AC1399" s="9" t="str">
        <f>VLOOKUP(AB1399,Mapping!$E$2:$F$3,2,0)</f>
        <v>Excellent</v>
      </c>
      <c r="AD1399" s="3">
        <v>3</v>
      </c>
      <c r="AE1399" s="9" t="str">
        <f>VLOOKUP(AD1399,Mapping!$E$16:$F$19,2,0)</f>
        <v>Neutral</v>
      </c>
      <c r="AF1399" s="3">
        <v>2</v>
      </c>
      <c r="AG1399" s="3">
        <v>9</v>
      </c>
      <c r="AH1399" s="3" t="str" cm="1">
        <f t="array" ref="AH1399">_xlfn.IFS(HR_Analytics[[#This Row],[Total Working Years]]&lt;=2,"0-2",HR_Analytics[[#This Row],[Total Working Years]]&lt;=5,"2-5",HR_Analytics[[#This Row],[Total Working Years]]&lt;=10,"5-10",HR_Analytics[[#This Row],[Total Working Years]]&lt;=20,"10-20",HR_Analytics[[#This Row],[Total Working Years]]&lt;=40,"20-40")</f>
        <v>5-10</v>
      </c>
      <c r="AI1399" s="3">
        <v>6</v>
      </c>
      <c r="AJ1399" s="3">
        <v>2</v>
      </c>
      <c r="AK1399" s="9" t="str">
        <f>VLOOKUP(AJ1399,Mapping!$J$10:$K$13,2,0)</f>
        <v>Good</v>
      </c>
      <c r="AL1399" s="3">
        <v>4</v>
      </c>
      <c r="AM1399" s="3" t="str" cm="1">
        <f t="array" ref="AM1399">_xlfn.IFS(HR_Analytics[[#This Row],[Years At Company]]&lt;=2,"0-2",HR_Analytics[[#This Row],[Years At Company]]&lt;=5,"2-5",HR_Analytics[[#This Row],[Years At Company]]&lt;=10,"5-10",HR_Analytics[[#This Row],[Years At Company]]&lt;=20,"10-20",HR_Analytics[[#This Row],[Years At Company]]&lt;=40,"20-40")</f>
        <v>2-5</v>
      </c>
      <c r="AN1399" s="3">
        <v>3</v>
      </c>
      <c r="AO1399" s="3" t="str" cm="1">
        <f t="array" ref="AO1399">_xlfn.IFS(HR_Analytics[[#This Row],[Years In Current Role]]&lt;=2,"0-2",HR_Analytics[[#This Row],[Years In Current Role]]&lt;=5,"2-5",HR_Analytics[[#This Row],[Years In Current Role]]&lt;=10,"5-10",HR_Analytics[[#This Row],[Years In Current Role]]&lt;=15,"10-15",HR_Analytics[[#This Row],[Years In Current Role]]&gt;15,"Above 15")</f>
        <v>2-5</v>
      </c>
      <c r="AP1399" s="3">
        <v>2</v>
      </c>
      <c r="AQ1399" s="14" t="str" cm="1">
        <f t="array" ref="AQ1399">_xlfn.IFS(HR_Analytics[[#This Row],[Years Since Last Promotion]]&lt;=2,"0-2",HR_Analytics[[#This Row],[Years Since Last Promotion]]&lt;=5,"2-5",HR_Analytics[[#This Row],[Years Since Last Promotion]]&lt;=10,"5-10",HR_Analytics[[#This Row],[Years Since Last Promotion]]&lt;=15,"10-15")</f>
        <v>0-2</v>
      </c>
      <c r="AR1399" s="14">
        <v>3</v>
      </c>
      <c r="AS1399" s="3" t="str" cm="1">
        <f t="array" ref="AS139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00" spans="1:45" x14ac:dyDescent="0.25">
      <c r="A1400" s="12">
        <v>33</v>
      </c>
      <c r="B1400" s="12" t="str" cm="1">
        <f t="array" ref="B1400">_xlfn.IFS(HR_Analytics[[#This Row],[Age]]&lt;=30,"Below 30",HR_Analytics[[#This Row],[Age]]&lt;=40,"30-40",HR_Analytics[[#This Row],[Age]]&lt;=60,"40-60")</f>
        <v>30-40</v>
      </c>
      <c r="C1400" s="9" t="s">
        <v>17</v>
      </c>
      <c r="D1400" s="9" t="s">
        <v>18</v>
      </c>
      <c r="E1400" s="9" t="s">
        <v>19</v>
      </c>
      <c r="F1400" s="3">
        <v>7</v>
      </c>
      <c r="G1400" s="3" t="str" cm="1">
        <f t="array" ref="G1400">_xlfn.IFS(HR_Analytics[[#This Row],[Distance From Home]]&lt;=5,"1-5",HR_Analytics[[#This Row],[Distance From Home]]&lt;=10,"5-10",HR_Analytics[[#This Row],[Distance From Home]]&lt;=15,"10-15",HR_Analytics[[#This Row],[Distance From Home]]&lt;=20,"15-20",HR_Analytics[[#This Row],[Distance From Home]]&gt;20,"Above 20")</f>
        <v>5-10</v>
      </c>
      <c r="H1400" s="3">
        <v>2</v>
      </c>
      <c r="I1400" s="9" t="str">
        <f>VLOOKUP(H1400,Mapping!$J$2:$K$6,2,0)</f>
        <v>College</v>
      </c>
      <c r="J1400" s="9" t="s">
        <v>13</v>
      </c>
      <c r="K1400" s="3">
        <v>1970</v>
      </c>
      <c r="L1400" s="3">
        <v>4</v>
      </c>
      <c r="M1400" s="9" t="str">
        <f>VLOOKUP(L1400,Mapping!$A$2:$B$5,2,0)</f>
        <v>Satisfied</v>
      </c>
      <c r="N1400" s="9" t="s">
        <v>20</v>
      </c>
      <c r="O1400" s="3">
        <v>3</v>
      </c>
      <c r="P1400" s="9" t="str">
        <f>VLOOKUP(O1400,Mapping!$A$9:$B$12,2,0)</f>
        <v>High</v>
      </c>
      <c r="Q1400" s="3">
        <v>2</v>
      </c>
      <c r="R1400" s="9" t="str">
        <f>VLOOKUP(Q1400,Mapping!$A$16:$B$20,2,0)</f>
        <v>Junior</v>
      </c>
      <c r="S1400" s="9" t="s">
        <v>28</v>
      </c>
      <c r="T1400" s="3">
        <v>3</v>
      </c>
      <c r="U1400" s="9" t="str">
        <f>VLOOKUP(T1400,Mapping!$E$9:$F$12,2,0)</f>
        <v>Neutral</v>
      </c>
      <c r="V1400" s="9" t="s">
        <v>26</v>
      </c>
      <c r="W1400" s="5">
        <v>5968</v>
      </c>
      <c r="X1400" s="3">
        <v>1</v>
      </c>
      <c r="Y1400" s="9" t="s">
        <v>17</v>
      </c>
      <c r="Z1400" s="4">
        <v>20</v>
      </c>
      <c r="AA1400" s="24">
        <f>HR_Analytics[[#This Row],[Salary Hike]]/100</f>
        <v>0.2</v>
      </c>
      <c r="AB1400" s="3">
        <v>4</v>
      </c>
      <c r="AC1400" s="9" t="str">
        <f>VLOOKUP(AB1400,Mapping!$E$2:$F$3,2,0)</f>
        <v>Outstanding</v>
      </c>
      <c r="AD1400" s="3">
        <v>3</v>
      </c>
      <c r="AE1400" s="9" t="str">
        <f>VLOOKUP(AD1400,Mapping!$E$16:$F$19,2,0)</f>
        <v>Neutral</v>
      </c>
      <c r="AF1400" s="3">
        <v>3</v>
      </c>
      <c r="AG1400" s="3">
        <v>9</v>
      </c>
      <c r="AH1400" s="3" t="str" cm="1">
        <f t="array" ref="AH1400">_xlfn.IFS(HR_Analytics[[#This Row],[Total Working Years]]&lt;=2,"0-2",HR_Analytics[[#This Row],[Total Working Years]]&lt;=5,"2-5",HR_Analytics[[#This Row],[Total Working Years]]&lt;=10,"5-10",HR_Analytics[[#This Row],[Total Working Years]]&lt;=20,"10-20",HR_Analytics[[#This Row],[Total Working Years]]&lt;=40,"20-40")</f>
        <v>5-10</v>
      </c>
      <c r="AI1400" s="3">
        <v>2</v>
      </c>
      <c r="AJ1400" s="3">
        <v>3</v>
      </c>
      <c r="AK1400" s="9" t="str">
        <f>VLOOKUP(AJ1400,Mapping!$J$10:$K$13,2,0)</f>
        <v>Better</v>
      </c>
      <c r="AL1400" s="3">
        <v>9</v>
      </c>
      <c r="AM1400" s="3" t="str" cm="1">
        <f t="array" ref="AM1400">_xlfn.IFS(HR_Analytics[[#This Row],[Years At Company]]&lt;=2,"0-2",HR_Analytics[[#This Row],[Years At Company]]&lt;=5,"2-5",HR_Analytics[[#This Row],[Years At Company]]&lt;=10,"5-10",HR_Analytics[[#This Row],[Years At Company]]&lt;=20,"10-20",HR_Analytics[[#This Row],[Years At Company]]&lt;=40,"20-40")</f>
        <v>5-10</v>
      </c>
      <c r="AN1400" s="3">
        <v>7</v>
      </c>
      <c r="AO1400" s="3" t="str" cm="1">
        <f t="array" ref="AO1400">_xlfn.IFS(HR_Analytics[[#This Row],[Years In Current Role]]&lt;=2,"0-2",HR_Analytics[[#This Row],[Years In Current Role]]&lt;=5,"2-5",HR_Analytics[[#This Row],[Years In Current Role]]&lt;=10,"5-10",HR_Analytics[[#This Row],[Years In Current Role]]&lt;=15,"10-15",HR_Analytics[[#This Row],[Years In Current Role]]&gt;15,"Above 15")</f>
        <v>5-10</v>
      </c>
      <c r="AP1400" s="3">
        <v>2</v>
      </c>
      <c r="AQ1400" s="14" t="str" cm="1">
        <f t="array" ref="AQ1400">_xlfn.IFS(HR_Analytics[[#This Row],[Years Since Last Promotion]]&lt;=2,"0-2",HR_Analytics[[#This Row],[Years Since Last Promotion]]&lt;=5,"2-5",HR_Analytics[[#This Row],[Years Since Last Promotion]]&lt;=10,"5-10",HR_Analytics[[#This Row],[Years Since Last Promotion]]&lt;=15,"10-15")</f>
        <v>0-2</v>
      </c>
      <c r="AR1400" s="14">
        <v>8</v>
      </c>
      <c r="AS1400" s="3" t="str" cm="1">
        <f t="array" ref="AS140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01" spans="1:45" x14ac:dyDescent="0.25">
      <c r="A1401" s="12">
        <v>43</v>
      </c>
      <c r="B1401" s="12" t="str" cm="1">
        <f t="array" ref="B1401">_xlfn.IFS(HR_Analytics[[#This Row],[Age]]&lt;=30,"Below 30",HR_Analytics[[#This Row],[Age]]&lt;=40,"30-40",HR_Analytics[[#This Row],[Age]]&lt;=60,"40-60")</f>
        <v>40-60</v>
      </c>
      <c r="C1401" s="9" t="s">
        <v>17</v>
      </c>
      <c r="D1401" s="9" t="s">
        <v>11</v>
      </c>
      <c r="E1401" s="9" t="s">
        <v>19</v>
      </c>
      <c r="F1401" s="3">
        <v>11</v>
      </c>
      <c r="G1401" s="3" t="str" cm="1">
        <f t="array" ref="G1401">_xlfn.IFS(HR_Analytics[[#This Row],[Distance From Home]]&lt;=5,"1-5",HR_Analytics[[#This Row],[Distance From Home]]&lt;=10,"5-10",HR_Analytics[[#This Row],[Distance From Home]]&lt;=15,"10-15",HR_Analytics[[#This Row],[Distance From Home]]&lt;=20,"15-20",HR_Analytics[[#This Row],[Distance From Home]]&gt;20,"Above 20")</f>
        <v>10-15</v>
      </c>
      <c r="H1401" s="3">
        <v>3</v>
      </c>
      <c r="I1401" s="9" t="str">
        <f>VLOOKUP(H1401,Mapping!$J$2:$K$6,2,0)</f>
        <v>Bachelors</v>
      </c>
      <c r="J1401" s="9" t="s">
        <v>13</v>
      </c>
      <c r="K1401" s="3">
        <v>1971</v>
      </c>
      <c r="L1401" s="3">
        <v>1</v>
      </c>
      <c r="M1401" s="9" t="str">
        <f>VLOOKUP(L1401,Mapping!$A$2:$B$5,2,0)</f>
        <v>Very Dissatisfied</v>
      </c>
      <c r="N1401" s="9" t="s">
        <v>20</v>
      </c>
      <c r="O1401" s="3">
        <v>3</v>
      </c>
      <c r="P1401" s="9" t="str">
        <f>VLOOKUP(O1401,Mapping!$A$9:$B$12,2,0)</f>
        <v>High</v>
      </c>
      <c r="Q1401" s="3">
        <v>3</v>
      </c>
      <c r="R1401" s="9" t="str">
        <f>VLOOKUP(Q1401,Mapping!$A$16:$B$20,2,0)</f>
        <v>Mid Level</v>
      </c>
      <c r="S1401" s="9" t="s">
        <v>28</v>
      </c>
      <c r="T1401" s="3">
        <v>3</v>
      </c>
      <c r="U1401" s="9" t="str">
        <f>VLOOKUP(T1401,Mapping!$E$9:$F$12,2,0)</f>
        <v>Neutral</v>
      </c>
      <c r="V1401" s="9" t="s">
        <v>22</v>
      </c>
      <c r="W1401" s="5">
        <v>7510</v>
      </c>
      <c r="X1401" s="3">
        <v>1</v>
      </c>
      <c r="Y1401" s="9" t="s">
        <v>17</v>
      </c>
      <c r="Z1401" s="4">
        <v>17</v>
      </c>
      <c r="AA1401" s="24">
        <f>HR_Analytics[[#This Row],[Salary Hike]]/100</f>
        <v>0.17</v>
      </c>
      <c r="AB1401" s="3">
        <v>3</v>
      </c>
      <c r="AC1401" s="9" t="str">
        <f>VLOOKUP(AB1401,Mapping!$E$2:$F$3,2,0)</f>
        <v>Excellent</v>
      </c>
      <c r="AD1401" s="3">
        <v>2</v>
      </c>
      <c r="AE1401" s="9" t="str">
        <f>VLOOKUP(AD1401,Mapping!$E$16:$F$19,2,0)</f>
        <v>Dissatisfied</v>
      </c>
      <c r="AF1401" s="3">
        <v>1</v>
      </c>
      <c r="AG1401" s="3">
        <v>10</v>
      </c>
      <c r="AH1401" s="3" t="str" cm="1">
        <f t="array" ref="AH1401">_xlfn.IFS(HR_Analytics[[#This Row],[Total Working Years]]&lt;=2,"0-2",HR_Analytics[[#This Row],[Total Working Years]]&lt;=5,"2-5",HR_Analytics[[#This Row],[Total Working Years]]&lt;=10,"5-10",HR_Analytics[[#This Row],[Total Working Years]]&lt;=20,"10-20",HR_Analytics[[#This Row],[Total Working Years]]&lt;=40,"20-40")</f>
        <v>5-10</v>
      </c>
      <c r="AI1401" s="3">
        <v>1</v>
      </c>
      <c r="AJ1401" s="3">
        <v>3</v>
      </c>
      <c r="AK1401" s="9" t="str">
        <f>VLOOKUP(AJ1401,Mapping!$J$10:$K$13,2,0)</f>
        <v>Better</v>
      </c>
      <c r="AL1401" s="3">
        <v>10</v>
      </c>
      <c r="AM1401" s="3" t="str" cm="1">
        <f t="array" ref="AM1401">_xlfn.IFS(HR_Analytics[[#This Row],[Years At Company]]&lt;=2,"0-2",HR_Analytics[[#This Row],[Years At Company]]&lt;=5,"2-5",HR_Analytics[[#This Row],[Years At Company]]&lt;=10,"5-10",HR_Analytics[[#This Row],[Years At Company]]&lt;=20,"10-20",HR_Analytics[[#This Row],[Years At Company]]&lt;=40,"20-40")</f>
        <v>5-10</v>
      </c>
      <c r="AN1401" s="3">
        <v>9</v>
      </c>
      <c r="AO1401" s="3" t="str" cm="1">
        <f t="array" ref="AO1401">_xlfn.IFS(HR_Analytics[[#This Row],[Years In Current Role]]&lt;=2,"0-2",HR_Analytics[[#This Row],[Years In Current Role]]&lt;=5,"2-5",HR_Analytics[[#This Row],[Years In Current Role]]&lt;=10,"5-10",HR_Analytics[[#This Row],[Years In Current Role]]&lt;=15,"10-15",HR_Analytics[[#This Row],[Years In Current Role]]&gt;15,"Above 15")</f>
        <v>5-10</v>
      </c>
      <c r="AP1401" s="3">
        <v>0</v>
      </c>
      <c r="AQ1401" s="14" t="str" cm="1">
        <f t="array" ref="AQ1401">_xlfn.IFS(HR_Analytics[[#This Row],[Years Since Last Promotion]]&lt;=2,"0-2",HR_Analytics[[#This Row],[Years Since Last Promotion]]&lt;=5,"2-5",HR_Analytics[[#This Row],[Years Since Last Promotion]]&lt;=10,"5-10",HR_Analytics[[#This Row],[Years Since Last Promotion]]&lt;=15,"10-15")</f>
        <v>0-2</v>
      </c>
      <c r="AR1401" s="14">
        <v>9</v>
      </c>
      <c r="AS1401" s="3" t="str" cm="1">
        <f t="array" ref="AS140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02" spans="1:45" x14ac:dyDescent="0.25">
      <c r="A1402" s="12">
        <v>38</v>
      </c>
      <c r="B1402" s="12" t="str" cm="1">
        <f t="array" ref="B1402">_xlfn.IFS(HR_Analytics[[#This Row],[Age]]&lt;=30,"Below 30",HR_Analytics[[#This Row],[Age]]&lt;=40,"30-40",HR_Analytics[[#This Row],[Age]]&lt;=60,"40-60")</f>
        <v>30-40</v>
      </c>
      <c r="C1402" s="9" t="s">
        <v>17</v>
      </c>
      <c r="D1402" s="9" t="s">
        <v>18</v>
      </c>
      <c r="E1402" s="9" t="s">
        <v>35</v>
      </c>
      <c r="F1402" s="3">
        <v>1</v>
      </c>
      <c r="G1402" s="3" t="str" cm="1">
        <f t="array" ref="G1402">_xlfn.IFS(HR_Analytics[[#This Row],[Distance From Home]]&lt;=5,"1-5",HR_Analytics[[#This Row],[Distance From Home]]&lt;=10,"5-10",HR_Analytics[[#This Row],[Distance From Home]]&lt;=15,"10-15",HR_Analytics[[#This Row],[Distance From Home]]&lt;=20,"15-20",HR_Analytics[[#This Row],[Distance From Home]]&gt;20,"Above 20")</f>
        <v>1-5</v>
      </c>
      <c r="H1402" s="3">
        <v>4</v>
      </c>
      <c r="I1402" s="9" t="str">
        <f>VLOOKUP(H1402,Mapping!$J$2:$K$6,2,0)</f>
        <v>Masters</v>
      </c>
      <c r="J1402" s="9" t="s">
        <v>23</v>
      </c>
      <c r="K1402" s="3">
        <v>1972</v>
      </c>
      <c r="L1402" s="3">
        <v>4</v>
      </c>
      <c r="M1402" s="9" t="str">
        <f>VLOOKUP(L1402,Mapping!$A$2:$B$5,2,0)</f>
        <v>Satisfied</v>
      </c>
      <c r="N1402" s="9" t="s">
        <v>20</v>
      </c>
      <c r="O1402" s="3">
        <v>3</v>
      </c>
      <c r="P1402" s="9" t="str">
        <f>VLOOKUP(O1402,Mapping!$A$9:$B$12,2,0)</f>
        <v>High</v>
      </c>
      <c r="Q1402" s="3">
        <v>1</v>
      </c>
      <c r="R1402" s="9" t="str">
        <f>VLOOKUP(Q1402,Mapping!$A$16:$B$20,2,0)</f>
        <v>Entry Level</v>
      </c>
      <c r="S1402" s="9" t="s">
        <v>35</v>
      </c>
      <c r="T1402" s="3">
        <v>2</v>
      </c>
      <c r="U1402" s="9" t="str">
        <f>VLOOKUP(T1402,Mapping!$E$9:$F$12,2,0)</f>
        <v>Dissatisfied</v>
      </c>
      <c r="V1402" s="9" t="s">
        <v>22</v>
      </c>
      <c r="W1402" s="5">
        <v>2991</v>
      </c>
      <c r="X1402" s="3">
        <v>0</v>
      </c>
      <c r="Y1402" s="9" t="s">
        <v>10</v>
      </c>
      <c r="Z1402" s="4">
        <v>11</v>
      </c>
      <c r="AA1402" s="24">
        <f>HR_Analytics[[#This Row],[Salary Hike]]/100</f>
        <v>0.11</v>
      </c>
      <c r="AB1402" s="3">
        <v>3</v>
      </c>
      <c r="AC1402" s="9" t="str">
        <f>VLOOKUP(AB1402,Mapping!$E$2:$F$3,2,0)</f>
        <v>Excellent</v>
      </c>
      <c r="AD1402" s="3">
        <v>2</v>
      </c>
      <c r="AE1402" s="9" t="str">
        <f>VLOOKUP(AD1402,Mapping!$E$16:$F$19,2,0)</f>
        <v>Dissatisfied</v>
      </c>
      <c r="AF1402" s="3">
        <v>1</v>
      </c>
      <c r="AG1402" s="3">
        <v>7</v>
      </c>
      <c r="AH1402" s="3" t="str" cm="1">
        <f t="array" ref="AH1402">_xlfn.IFS(HR_Analytics[[#This Row],[Total Working Years]]&lt;=2,"0-2",HR_Analytics[[#This Row],[Total Working Years]]&lt;=5,"2-5",HR_Analytics[[#This Row],[Total Working Years]]&lt;=10,"5-10",HR_Analytics[[#This Row],[Total Working Years]]&lt;=20,"10-20",HR_Analytics[[#This Row],[Total Working Years]]&lt;=40,"20-40")</f>
        <v>5-10</v>
      </c>
      <c r="AI1402" s="3">
        <v>2</v>
      </c>
      <c r="AJ1402" s="3">
        <v>3</v>
      </c>
      <c r="AK1402" s="9" t="str">
        <f>VLOOKUP(AJ1402,Mapping!$J$10:$K$13,2,0)</f>
        <v>Better</v>
      </c>
      <c r="AL1402" s="3">
        <v>6</v>
      </c>
      <c r="AM1402" s="3" t="str" cm="1">
        <f t="array" ref="AM1402">_xlfn.IFS(HR_Analytics[[#This Row],[Years At Company]]&lt;=2,"0-2",HR_Analytics[[#This Row],[Years At Company]]&lt;=5,"2-5",HR_Analytics[[#This Row],[Years At Company]]&lt;=10,"5-10",HR_Analytics[[#This Row],[Years At Company]]&lt;=20,"10-20",HR_Analytics[[#This Row],[Years At Company]]&lt;=40,"20-40")</f>
        <v>5-10</v>
      </c>
      <c r="AN1402" s="3">
        <v>2</v>
      </c>
      <c r="AO1402" s="3" t="str" cm="1">
        <f t="array" ref="AO1402">_xlfn.IFS(HR_Analytics[[#This Row],[Years In Current Role]]&lt;=2,"0-2",HR_Analytics[[#This Row],[Years In Current Role]]&lt;=5,"2-5",HR_Analytics[[#This Row],[Years In Current Role]]&lt;=10,"5-10",HR_Analytics[[#This Row],[Years In Current Role]]&lt;=15,"10-15",HR_Analytics[[#This Row],[Years In Current Role]]&gt;15,"Above 15")</f>
        <v>0-2</v>
      </c>
      <c r="AP1402" s="3">
        <v>1</v>
      </c>
      <c r="AQ1402" s="14" t="str" cm="1">
        <f t="array" ref="AQ1402">_xlfn.IFS(HR_Analytics[[#This Row],[Years Since Last Promotion]]&lt;=2,"0-2",HR_Analytics[[#This Row],[Years Since Last Promotion]]&lt;=5,"2-5",HR_Analytics[[#This Row],[Years Since Last Promotion]]&lt;=10,"5-10",HR_Analytics[[#This Row],[Years Since Last Promotion]]&lt;=15,"10-15")</f>
        <v>0-2</v>
      </c>
      <c r="AR1402" s="14">
        <v>2</v>
      </c>
      <c r="AS1402" s="3" t="str" cm="1">
        <f t="array" ref="AS140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03" spans="1:45" x14ac:dyDescent="0.25">
      <c r="A1403" s="12">
        <v>55</v>
      </c>
      <c r="B1403" s="12" t="str" cm="1">
        <f t="array" ref="B1403">_xlfn.IFS(HR_Analytics[[#This Row],[Age]]&lt;=30,"Below 30",HR_Analytics[[#This Row],[Age]]&lt;=40,"30-40",HR_Analytics[[#This Row],[Age]]&lt;=60,"40-60")</f>
        <v>40-60</v>
      </c>
      <c r="C1403" s="9" t="s">
        <v>17</v>
      </c>
      <c r="D1403" s="9" t="s">
        <v>11</v>
      </c>
      <c r="E1403" s="9" t="s">
        <v>35</v>
      </c>
      <c r="F1403" s="3">
        <v>26</v>
      </c>
      <c r="G1403" s="3" t="str" cm="1">
        <f t="array" ref="G1403">_xlfn.IFS(HR_Analytics[[#This Row],[Distance From Home]]&lt;=5,"1-5",HR_Analytics[[#This Row],[Distance From Home]]&lt;=10,"5-10",HR_Analytics[[#This Row],[Distance From Home]]&lt;=15,"10-15",HR_Analytics[[#This Row],[Distance From Home]]&lt;=20,"15-20",HR_Analytics[[#This Row],[Distance From Home]]&gt;20,"Above 20")</f>
        <v>Above 20</v>
      </c>
      <c r="H1403" s="3">
        <v>4</v>
      </c>
      <c r="I1403" s="9" t="str">
        <f>VLOOKUP(H1403,Mapping!$J$2:$K$6,2,0)</f>
        <v>Masters</v>
      </c>
      <c r="J1403" s="9" t="s">
        <v>35</v>
      </c>
      <c r="K1403" s="3">
        <v>1973</v>
      </c>
      <c r="L1403" s="3">
        <v>3</v>
      </c>
      <c r="M1403" s="9" t="str">
        <f>VLOOKUP(L1403,Mapping!$A$2:$B$5,2,0)</f>
        <v>Neutral</v>
      </c>
      <c r="N1403" s="9" t="s">
        <v>20</v>
      </c>
      <c r="O1403" s="3">
        <v>4</v>
      </c>
      <c r="P1403" s="9" t="str">
        <f>VLOOKUP(O1403,Mapping!$A$9:$B$12,2,0)</f>
        <v>Very High</v>
      </c>
      <c r="Q1403" s="3">
        <v>5</v>
      </c>
      <c r="R1403" s="9" t="str">
        <f>VLOOKUP(Q1403,Mapping!$A$16:$B$20,2,0)</f>
        <v>Executive</v>
      </c>
      <c r="S1403" s="9" t="s">
        <v>30</v>
      </c>
      <c r="T1403" s="3">
        <v>2</v>
      </c>
      <c r="U1403" s="9" t="str">
        <f>VLOOKUP(T1403,Mapping!$E$9:$F$12,2,0)</f>
        <v>Dissatisfied</v>
      </c>
      <c r="V1403" s="9" t="s">
        <v>22</v>
      </c>
      <c r="W1403" s="5">
        <v>19636</v>
      </c>
      <c r="X1403" s="3">
        <v>4</v>
      </c>
      <c r="Y1403" s="9" t="s">
        <v>10</v>
      </c>
      <c r="Z1403" s="4">
        <v>18</v>
      </c>
      <c r="AA1403" s="24">
        <f>HR_Analytics[[#This Row],[Salary Hike]]/100</f>
        <v>0.18</v>
      </c>
      <c r="AB1403" s="3">
        <v>3</v>
      </c>
      <c r="AC1403" s="9" t="str">
        <f>VLOOKUP(AB1403,Mapping!$E$2:$F$3,2,0)</f>
        <v>Excellent</v>
      </c>
      <c r="AD1403" s="3">
        <v>1</v>
      </c>
      <c r="AE1403" s="9" t="str">
        <f>VLOOKUP(AD1403,Mapping!$E$16:$F$19,2,0)</f>
        <v>Very Dissatisfied</v>
      </c>
      <c r="AF1403" s="3">
        <v>1</v>
      </c>
      <c r="AG1403" s="3">
        <v>35</v>
      </c>
      <c r="AH1403" s="3" t="str" cm="1">
        <f t="array" ref="AH1403">_xlfn.IFS(HR_Analytics[[#This Row],[Total Working Years]]&lt;=2,"0-2",HR_Analytics[[#This Row],[Total Working Years]]&lt;=5,"2-5",HR_Analytics[[#This Row],[Total Working Years]]&lt;=10,"5-10",HR_Analytics[[#This Row],[Total Working Years]]&lt;=20,"10-20",HR_Analytics[[#This Row],[Total Working Years]]&lt;=40,"20-40")</f>
        <v>20-40</v>
      </c>
      <c r="AI1403" s="3">
        <v>0</v>
      </c>
      <c r="AJ1403" s="3">
        <v>3</v>
      </c>
      <c r="AK1403" s="9" t="str">
        <f>VLOOKUP(AJ1403,Mapping!$J$10:$K$13,2,0)</f>
        <v>Better</v>
      </c>
      <c r="AL1403" s="3">
        <v>10</v>
      </c>
      <c r="AM1403" s="3" t="str" cm="1">
        <f t="array" ref="AM1403">_xlfn.IFS(HR_Analytics[[#This Row],[Years At Company]]&lt;=2,"0-2",HR_Analytics[[#This Row],[Years At Company]]&lt;=5,"2-5",HR_Analytics[[#This Row],[Years At Company]]&lt;=10,"5-10",HR_Analytics[[#This Row],[Years At Company]]&lt;=20,"10-20",HR_Analytics[[#This Row],[Years At Company]]&lt;=40,"20-40")</f>
        <v>5-10</v>
      </c>
      <c r="AN1403" s="3">
        <v>9</v>
      </c>
      <c r="AO1403" s="3" t="str" cm="1">
        <f t="array" ref="AO1403">_xlfn.IFS(HR_Analytics[[#This Row],[Years In Current Role]]&lt;=2,"0-2",HR_Analytics[[#This Row],[Years In Current Role]]&lt;=5,"2-5",HR_Analytics[[#This Row],[Years In Current Role]]&lt;=10,"5-10",HR_Analytics[[#This Row],[Years In Current Role]]&lt;=15,"10-15",HR_Analytics[[#This Row],[Years In Current Role]]&gt;15,"Above 15")</f>
        <v>5-10</v>
      </c>
      <c r="AP1403" s="3">
        <v>1</v>
      </c>
      <c r="AQ1403" s="14" t="str" cm="1">
        <f t="array" ref="AQ1403">_xlfn.IFS(HR_Analytics[[#This Row],[Years Since Last Promotion]]&lt;=2,"0-2",HR_Analytics[[#This Row],[Years Since Last Promotion]]&lt;=5,"2-5",HR_Analytics[[#This Row],[Years Since Last Promotion]]&lt;=10,"5-10",HR_Analytics[[#This Row],[Years Since Last Promotion]]&lt;=15,"10-15")</f>
        <v>0-2</v>
      </c>
      <c r="AR1403" s="14">
        <v>4</v>
      </c>
      <c r="AS1403" s="3" t="str" cm="1">
        <f t="array" ref="AS1403">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04" spans="1:45" x14ac:dyDescent="0.25">
      <c r="A1404" s="12">
        <v>31</v>
      </c>
      <c r="B1404" s="12" t="str" cm="1">
        <f t="array" ref="B1404">_xlfn.IFS(HR_Analytics[[#This Row],[Age]]&lt;=30,"Below 30",HR_Analytics[[#This Row],[Age]]&lt;=40,"30-40",HR_Analytics[[#This Row],[Age]]&lt;=60,"40-60")</f>
        <v>30-40</v>
      </c>
      <c r="C1404" s="9" t="s">
        <v>17</v>
      </c>
      <c r="D1404" s="9" t="s">
        <v>11</v>
      </c>
      <c r="E1404" s="9" t="s">
        <v>19</v>
      </c>
      <c r="F1404" s="3">
        <v>2</v>
      </c>
      <c r="G1404" s="3" t="str" cm="1">
        <f t="array" ref="G1404">_xlfn.IFS(HR_Analytics[[#This Row],[Distance From Home]]&lt;=5,"1-5",HR_Analytics[[#This Row],[Distance From Home]]&lt;=10,"5-10",HR_Analytics[[#This Row],[Distance From Home]]&lt;=15,"10-15",HR_Analytics[[#This Row],[Distance From Home]]&lt;=20,"15-20",HR_Analytics[[#This Row],[Distance From Home]]&gt;20,"Above 20")</f>
        <v>1-5</v>
      </c>
      <c r="H1404" s="3">
        <v>1</v>
      </c>
      <c r="I1404" s="9" t="str">
        <f>VLOOKUP(H1404,Mapping!$J$2:$K$6,2,0)</f>
        <v>Below College</v>
      </c>
      <c r="J1404" s="9" t="s">
        <v>25</v>
      </c>
      <c r="K1404" s="3">
        <v>1974</v>
      </c>
      <c r="L1404" s="3">
        <v>4</v>
      </c>
      <c r="M1404" s="9" t="str">
        <f>VLOOKUP(L1404,Mapping!$A$2:$B$5,2,0)</f>
        <v>Satisfied</v>
      </c>
      <c r="N1404" s="9" t="s">
        <v>14</v>
      </c>
      <c r="O1404" s="3">
        <v>1</v>
      </c>
      <c r="P1404" s="9" t="str">
        <f>VLOOKUP(O1404,Mapping!$A$9:$B$12,2,0)</f>
        <v>Low</v>
      </c>
      <c r="Q1404" s="3">
        <v>1</v>
      </c>
      <c r="R1404" s="9" t="str">
        <f>VLOOKUP(Q1404,Mapping!$A$16:$B$20,2,0)</f>
        <v>Entry Level</v>
      </c>
      <c r="S1404" s="9" t="s">
        <v>24</v>
      </c>
      <c r="T1404" s="3">
        <v>4</v>
      </c>
      <c r="U1404" s="9" t="str">
        <f>VLOOKUP(T1404,Mapping!$E$9:$F$12,2,0)</f>
        <v>Satisfied</v>
      </c>
      <c r="V1404" s="9" t="s">
        <v>26</v>
      </c>
      <c r="W1404" s="5">
        <v>1129</v>
      </c>
      <c r="X1404" s="3">
        <v>1</v>
      </c>
      <c r="Y1404" s="9" t="s">
        <v>10</v>
      </c>
      <c r="Z1404" s="4">
        <v>11</v>
      </c>
      <c r="AA1404" s="24">
        <f>HR_Analytics[[#This Row],[Salary Hike]]/100</f>
        <v>0.11</v>
      </c>
      <c r="AB1404" s="3">
        <v>3</v>
      </c>
      <c r="AC1404" s="9" t="str">
        <f>VLOOKUP(AB1404,Mapping!$E$2:$F$3,2,0)</f>
        <v>Excellent</v>
      </c>
      <c r="AD1404" s="3">
        <v>3</v>
      </c>
      <c r="AE1404" s="9" t="str">
        <f>VLOOKUP(AD1404,Mapping!$E$16:$F$19,2,0)</f>
        <v>Neutral</v>
      </c>
      <c r="AF1404" s="3">
        <v>3</v>
      </c>
      <c r="AG1404" s="3">
        <v>1</v>
      </c>
      <c r="AH1404" s="3" t="str" cm="1">
        <f t="array" ref="AH1404">_xlfn.IFS(HR_Analytics[[#This Row],[Total Working Years]]&lt;=2,"0-2",HR_Analytics[[#This Row],[Total Working Years]]&lt;=5,"2-5",HR_Analytics[[#This Row],[Total Working Years]]&lt;=10,"5-10",HR_Analytics[[#This Row],[Total Working Years]]&lt;=20,"10-20",HR_Analytics[[#This Row],[Total Working Years]]&lt;=40,"20-40")</f>
        <v>0-2</v>
      </c>
      <c r="AI1404" s="3">
        <v>4</v>
      </c>
      <c r="AJ1404" s="3">
        <v>3</v>
      </c>
      <c r="AK1404" s="9" t="str">
        <f>VLOOKUP(AJ1404,Mapping!$J$10:$K$13,2,0)</f>
        <v>Better</v>
      </c>
      <c r="AL1404" s="3">
        <v>1</v>
      </c>
      <c r="AM1404" s="3" t="str" cm="1">
        <f t="array" ref="AM1404">_xlfn.IFS(HR_Analytics[[#This Row],[Years At Company]]&lt;=2,"0-2",HR_Analytics[[#This Row],[Years At Company]]&lt;=5,"2-5",HR_Analytics[[#This Row],[Years At Company]]&lt;=10,"5-10",HR_Analytics[[#This Row],[Years At Company]]&lt;=20,"10-20",HR_Analytics[[#This Row],[Years At Company]]&lt;=40,"20-40")</f>
        <v>0-2</v>
      </c>
      <c r="AN1404" s="3">
        <v>0</v>
      </c>
      <c r="AO1404" s="3" t="str" cm="1">
        <f t="array" ref="AO1404">_xlfn.IFS(HR_Analytics[[#This Row],[Years In Current Role]]&lt;=2,"0-2",HR_Analytics[[#This Row],[Years In Current Role]]&lt;=5,"2-5",HR_Analytics[[#This Row],[Years In Current Role]]&lt;=10,"5-10",HR_Analytics[[#This Row],[Years In Current Role]]&lt;=15,"10-15",HR_Analytics[[#This Row],[Years In Current Role]]&gt;15,"Above 15")</f>
        <v>0-2</v>
      </c>
      <c r="AP1404" s="3">
        <v>0</v>
      </c>
      <c r="AQ1404" s="14" t="str" cm="1">
        <f t="array" ref="AQ1404">_xlfn.IFS(HR_Analytics[[#This Row],[Years Since Last Promotion]]&lt;=2,"0-2",HR_Analytics[[#This Row],[Years Since Last Promotion]]&lt;=5,"2-5",HR_Analytics[[#This Row],[Years Since Last Promotion]]&lt;=10,"5-10",HR_Analytics[[#This Row],[Years Since Last Promotion]]&lt;=15,"10-15")</f>
        <v>0-2</v>
      </c>
      <c r="AR1404" s="14">
        <v>0</v>
      </c>
      <c r="AS1404" s="3" t="str" cm="1">
        <f t="array" ref="AS140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05" spans="1:45" x14ac:dyDescent="0.25">
      <c r="A1405" s="12">
        <v>39</v>
      </c>
      <c r="B1405" s="12" t="str" cm="1">
        <f t="array" ref="B1405">_xlfn.IFS(HR_Analytics[[#This Row],[Age]]&lt;=30,"Below 30",HR_Analytics[[#This Row],[Age]]&lt;=40,"30-40",HR_Analytics[[#This Row],[Age]]&lt;=60,"40-60")</f>
        <v>30-40</v>
      </c>
      <c r="C1405" s="9" t="s">
        <v>17</v>
      </c>
      <c r="D1405" s="9" t="s">
        <v>11</v>
      </c>
      <c r="E1405" s="9" t="s">
        <v>12</v>
      </c>
      <c r="F1405" s="3">
        <v>15</v>
      </c>
      <c r="G1405" s="3" t="str" cm="1">
        <f t="array" ref="G1405">_xlfn.IFS(HR_Analytics[[#This Row],[Distance From Home]]&lt;=5,"1-5",HR_Analytics[[#This Row],[Distance From Home]]&lt;=10,"5-10",HR_Analytics[[#This Row],[Distance From Home]]&lt;=15,"10-15",HR_Analytics[[#This Row],[Distance From Home]]&lt;=20,"15-20",HR_Analytics[[#This Row],[Distance From Home]]&gt;20,"Above 20")</f>
        <v>10-15</v>
      </c>
      <c r="H1405" s="3">
        <v>4</v>
      </c>
      <c r="I1405" s="9" t="str">
        <f>VLOOKUP(H1405,Mapping!$J$2:$K$6,2,0)</f>
        <v>Masters</v>
      </c>
      <c r="J1405" s="9" t="s">
        <v>33</v>
      </c>
      <c r="K1405" s="3">
        <v>1975</v>
      </c>
      <c r="L1405" s="3">
        <v>2</v>
      </c>
      <c r="M1405" s="9" t="str">
        <f>VLOOKUP(L1405,Mapping!$A$2:$B$5,2,0)</f>
        <v>Dissatisfied</v>
      </c>
      <c r="N1405" s="9" t="s">
        <v>20</v>
      </c>
      <c r="O1405" s="3">
        <v>3</v>
      </c>
      <c r="P1405" s="9" t="str">
        <f>VLOOKUP(O1405,Mapping!$A$9:$B$12,2,0)</f>
        <v>High</v>
      </c>
      <c r="Q1405" s="3">
        <v>4</v>
      </c>
      <c r="R1405" s="9" t="str">
        <f>VLOOKUP(Q1405,Mapping!$A$16:$B$20,2,0)</f>
        <v>Senior</v>
      </c>
      <c r="S1405" s="9" t="s">
        <v>15</v>
      </c>
      <c r="T1405" s="3">
        <v>1</v>
      </c>
      <c r="U1405" s="9" t="str">
        <f>VLOOKUP(T1405,Mapping!$E$9:$F$12,2,0)</f>
        <v>Very Dissatisfied</v>
      </c>
      <c r="V1405" s="9" t="s">
        <v>16</v>
      </c>
      <c r="W1405" s="5">
        <v>13341</v>
      </c>
      <c r="X1405" s="3">
        <v>0</v>
      </c>
      <c r="Y1405" s="9" t="s">
        <v>17</v>
      </c>
      <c r="Z1405" s="4">
        <v>12</v>
      </c>
      <c r="AA1405" s="24">
        <f>HR_Analytics[[#This Row],[Salary Hike]]/100</f>
        <v>0.12</v>
      </c>
      <c r="AB1405" s="3">
        <v>3</v>
      </c>
      <c r="AC1405" s="9" t="str">
        <f>VLOOKUP(AB1405,Mapping!$E$2:$F$3,2,0)</f>
        <v>Excellent</v>
      </c>
      <c r="AD1405" s="3">
        <v>1</v>
      </c>
      <c r="AE1405" s="9" t="str">
        <f>VLOOKUP(AD1405,Mapping!$E$16:$F$19,2,0)</f>
        <v>Very Dissatisfied</v>
      </c>
      <c r="AF1405" s="3">
        <v>0</v>
      </c>
      <c r="AG1405" s="3">
        <v>21</v>
      </c>
      <c r="AH1405" s="3" t="str" cm="1">
        <f t="array" ref="AH1405">_xlfn.IFS(HR_Analytics[[#This Row],[Total Working Years]]&lt;=2,"0-2",HR_Analytics[[#This Row],[Total Working Years]]&lt;=5,"2-5",HR_Analytics[[#This Row],[Total Working Years]]&lt;=10,"5-10",HR_Analytics[[#This Row],[Total Working Years]]&lt;=20,"10-20",HR_Analytics[[#This Row],[Total Working Years]]&lt;=40,"20-40")</f>
        <v>20-40</v>
      </c>
      <c r="AI1405" s="3">
        <v>3</v>
      </c>
      <c r="AJ1405" s="3">
        <v>3</v>
      </c>
      <c r="AK1405" s="9" t="str">
        <f>VLOOKUP(AJ1405,Mapping!$J$10:$K$13,2,0)</f>
        <v>Better</v>
      </c>
      <c r="AL1405" s="3">
        <v>20</v>
      </c>
      <c r="AM1405" s="3" t="str" cm="1">
        <f t="array" ref="AM1405">_xlfn.IFS(HR_Analytics[[#This Row],[Years At Company]]&lt;=2,"0-2",HR_Analytics[[#This Row],[Years At Company]]&lt;=5,"2-5",HR_Analytics[[#This Row],[Years At Company]]&lt;=10,"5-10",HR_Analytics[[#This Row],[Years At Company]]&lt;=20,"10-20",HR_Analytics[[#This Row],[Years At Company]]&lt;=40,"20-40")</f>
        <v>10-20</v>
      </c>
      <c r="AN1405" s="3">
        <v>8</v>
      </c>
      <c r="AO1405" s="3" t="str" cm="1">
        <f t="array" ref="AO1405">_xlfn.IFS(HR_Analytics[[#This Row],[Years In Current Role]]&lt;=2,"0-2",HR_Analytics[[#This Row],[Years In Current Role]]&lt;=5,"2-5",HR_Analytics[[#This Row],[Years In Current Role]]&lt;=10,"5-10",HR_Analytics[[#This Row],[Years In Current Role]]&lt;=15,"10-15",HR_Analytics[[#This Row],[Years In Current Role]]&gt;15,"Above 15")</f>
        <v>5-10</v>
      </c>
      <c r="AP1405" s="3">
        <v>11</v>
      </c>
      <c r="AQ1405" s="14" t="str" cm="1">
        <f t="array" ref="AQ1405">_xlfn.IFS(HR_Analytics[[#This Row],[Years Since Last Promotion]]&lt;=2,"0-2",HR_Analytics[[#This Row],[Years Since Last Promotion]]&lt;=5,"2-5",HR_Analytics[[#This Row],[Years Since Last Promotion]]&lt;=10,"5-10",HR_Analytics[[#This Row],[Years Since Last Promotion]]&lt;=15,"10-15")</f>
        <v>10-15</v>
      </c>
      <c r="AR1405" s="14">
        <v>10</v>
      </c>
      <c r="AS1405" s="3" t="str" cm="1">
        <f t="array" ref="AS140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06" spans="1:45" x14ac:dyDescent="0.25">
      <c r="A1406" s="12">
        <v>42</v>
      </c>
      <c r="B1406" s="12" t="str" cm="1">
        <f t="array" ref="B1406">_xlfn.IFS(HR_Analytics[[#This Row],[Age]]&lt;=30,"Below 30",HR_Analytics[[#This Row],[Age]]&lt;=40,"30-40",HR_Analytics[[#This Row],[Age]]&lt;=60,"40-60")</f>
        <v>40-60</v>
      </c>
      <c r="C1406" s="9" t="s">
        <v>17</v>
      </c>
      <c r="D1406" s="9" t="s">
        <v>29</v>
      </c>
      <c r="E1406" s="9" t="s">
        <v>19</v>
      </c>
      <c r="F1406" s="3">
        <v>23</v>
      </c>
      <c r="G1406" s="3" t="str" cm="1">
        <f t="array" ref="G1406">_xlfn.IFS(HR_Analytics[[#This Row],[Distance From Home]]&lt;=5,"1-5",HR_Analytics[[#This Row],[Distance From Home]]&lt;=10,"5-10",HR_Analytics[[#This Row],[Distance From Home]]&lt;=15,"10-15",HR_Analytics[[#This Row],[Distance From Home]]&lt;=20,"15-20",HR_Analytics[[#This Row],[Distance From Home]]&gt;20,"Above 20")</f>
        <v>Above 20</v>
      </c>
      <c r="H1406" s="3">
        <v>2</v>
      </c>
      <c r="I1406" s="9" t="str">
        <f>VLOOKUP(H1406,Mapping!$J$2:$K$6,2,0)</f>
        <v>College</v>
      </c>
      <c r="J1406" s="9" t="s">
        <v>13</v>
      </c>
      <c r="K1406" s="3">
        <v>1976</v>
      </c>
      <c r="L1406" s="3">
        <v>4</v>
      </c>
      <c r="M1406" s="9" t="str">
        <f>VLOOKUP(L1406,Mapping!$A$2:$B$5,2,0)</f>
        <v>Satisfied</v>
      </c>
      <c r="N1406" s="9" t="s">
        <v>20</v>
      </c>
      <c r="O1406" s="3">
        <v>2</v>
      </c>
      <c r="P1406" s="9" t="str">
        <f>VLOOKUP(O1406,Mapping!$A$9:$B$12,2,0)</f>
        <v>Medium</v>
      </c>
      <c r="Q1406" s="3">
        <v>2</v>
      </c>
      <c r="R1406" s="9" t="str">
        <f>VLOOKUP(Q1406,Mapping!$A$16:$B$20,2,0)</f>
        <v>Junior</v>
      </c>
      <c r="S1406" s="9" t="s">
        <v>21</v>
      </c>
      <c r="T1406" s="3">
        <v>3</v>
      </c>
      <c r="U1406" s="9" t="str">
        <f>VLOOKUP(T1406,Mapping!$E$9:$F$12,2,0)</f>
        <v>Neutral</v>
      </c>
      <c r="V1406" s="9" t="s">
        <v>16</v>
      </c>
      <c r="W1406" s="5">
        <v>4332</v>
      </c>
      <c r="X1406" s="3">
        <v>1</v>
      </c>
      <c r="Y1406" s="9" t="s">
        <v>17</v>
      </c>
      <c r="Z1406" s="4">
        <v>12</v>
      </c>
      <c r="AA1406" s="24">
        <f>HR_Analytics[[#This Row],[Salary Hike]]/100</f>
        <v>0.12</v>
      </c>
      <c r="AB1406" s="3">
        <v>3</v>
      </c>
      <c r="AC1406" s="9" t="str">
        <f>VLOOKUP(AB1406,Mapping!$E$2:$F$3,2,0)</f>
        <v>Excellent</v>
      </c>
      <c r="AD1406" s="3">
        <v>4</v>
      </c>
      <c r="AE1406" s="9" t="str">
        <f>VLOOKUP(AD1406,Mapping!$E$16:$F$19,2,0)</f>
        <v>Satisfied</v>
      </c>
      <c r="AF1406" s="3">
        <v>0</v>
      </c>
      <c r="AG1406" s="3">
        <v>20</v>
      </c>
      <c r="AH1406" s="3" t="str" cm="1">
        <f t="array" ref="AH1406">_xlfn.IFS(HR_Analytics[[#This Row],[Total Working Years]]&lt;=2,"0-2",HR_Analytics[[#This Row],[Total Working Years]]&lt;=5,"2-5",HR_Analytics[[#This Row],[Total Working Years]]&lt;=10,"5-10",HR_Analytics[[#This Row],[Total Working Years]]&lt;=20,"10-20",HR_Analytics[[#This Row],[Total Working Years]]&lt;=40,"20-40")</f>
        <v>10-20</v>
      </c>
      <c r="AI1406" s="3">
        <v>2</v>
      </c>
      <c r="AJ1406" s="3">
        <v>3</v>
      </c>
      <c r="AK1406" s="9" t="str">
        <f>VLOOKUP(AJ1406,Mapping!$J$10:$K$13,2,0)</f>
        <v>Better</v>
      </c>
      <c r="AL1406" s="3">
        <v>20</v>
      </c>
      <c r="AM1406" s="3" t="str" cm="1">
        <f t="array" ref="AM1406">_xlfn.IFS(HR_Analytics[[#This Row],[Years At Company]]&lt;=2,"0-2",HR_Analytics[[#This Row],[Years At Company]]&lt;=5,"2-5",HR_Analytics[[#This Row],[Years At Company]]&lt;=10,"5-10",HR_Analytics[[#This Row],[Years At Company]]&lt;=20,"10-20",HR_Analytics[[#This Row],[Years At Company]]&lt;=40,"20-40")</f>
        <v>10-20</v>
      </c>
      <c r="AN1406" s="3">
        <v>9</v>
      </c>
      <c r="AO1406" s="3" t="str" cm="1">
        <f t="array" ref="AO1406">_xlfn.IFS(HR_Analytics[[#This Row],[Years In Current Role]]&lt;=2,"0-2",HR_Analytics[[#This Row],[Years In Current Role]]&lt;=5,"2-5",HR_Analytics[[#This Row],[Years In Current Role]]&lt;=10,"5-10",HR_Analytics[[#This Row],[Years In Current Role]]&lt;=15,"10-15",HR_Analytics[[#This Row],[Years In Current Role]]&gt;15,"Above 15")</f>
        <v>5-10</v>
      </c>
      <c r="AP1406" s="3">
        <v>3</v>
      </c>
      <c r="AQ1406" s="14" t="str" cm="1">
        <f t="array" ref="AQ1406">_xlfn.IFS(HR_Analytics[[#This Row],[Years Since Last Promotion]]&lt;=2,"0-2",HR_Analytics[[#This Row],[Years Since Last Promotion]]&lt;=5,"2-5",HR_Analytics[[#This Row],[Years Since Last Promotion]]&lt;=10,"5-10",HR_Analytics[[#This Row],[Years Since Last Promotion]]&lt;=15,"10-15")</f>
        <v>2-5</v>
      </c>
      <c r="AR1406" s="14">
        <v>7</v>
      </c>
      <c r="AS1406" s="3" t="str" cm="1">
        <f t="array" ref="AS140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07" spans="1:45" x14ac:dyDescent="0.25">
      <c r="A1407" s="12">
        <v>31</v>
      </c>
      <c r="B1407" s="12" t="str" cm="1">
        <f t="array" ref="B1407">_xlfn.IFS(HR_Analytics[[#This Row],[Age]]&lt;=30,"Below 30",HR_Analytics[[#This Row],[Age]]&lt;=40,"30-40",HR_Analytics[[#This Row],[Age]]&lt;=60,"40-60")</f>
        <v>30-40</v>
      </c>
      <c r="C1407" s="9" t="s">
        <v>17</v>
      </c>
      <c r="D1407" s="9" t="s">
        <v>29</v>
      </c>
      <c r="E1407" s="9" t="s">
        <v>19</v>
      </c>
      <c r="F1407" s="3">
        <v>10</v>
      </c>
      <c r="G1407" s="3" t="str" cm="1">
        <f t="array" ref="G1407">_xlfn.IFS(HR_Analytics[[#This Row],[Distance From Home]]&lt;=5,"1-5",HR_Analytics[[#This Row],[Distance From Home]]&lt;=10,"5-10",HR_Analytics[[#This Row],[Distance From Home]]&lt;=15,"10-15",HR_Analytics[[#This Row],[Distance From Home]]&lt;=20,"15-20",HR_Analytics[[#This Row],[Distance From Home]]&gt;20,"Above 20")</f>
        <v>5-10</v>
      </c>
      <c r="H1407" s="3">
        <v>3</v>
      </c>
      <c r="I1407" s="9" t="str">
        <f>VLOOKUP(H1407,Mapping!$J$2:$K$6,2,0)</f>
        <v>Bachelors</v>
      </c>
      <c r="J1407" s="9" t="s">
        <v>25</v>
      </c>
      <c r="K1407" s="3">
        <v>1979</v>
      </c>
      <c r="L1407" s="3">
        <v>3</v>
      </c>
      <c r="M1407" s="9" t="str">
        <f>VLOOKUP(L1407,Mapping!$A$2:$B$5,2,0)</f>
        <v>Neutral</v>
      </c>
      <c r="N1407" s="9" t="s">
        <v>14</v>
      </c>
      <c r="O1407" s="3">
        <v>3</v>
      </c>
      <c r="P1407" s="9" t="str">
        <f>VLOOKUP(O1407,Mapping!$A$9:$B$12,2,0)</f>
        <v>High</v>
      </c>
      <c r="Q1407" s="3">
        <v>3</v>
      </c>
      <c r="R1407" s="9" t="str">
        <f>VLOOKUP(Q1407,Mapping!$A$16:$B$20,2,0)</f>
        <v>Mid Level</v>
      </c>
      <c r="S1407" s="9" t="s">
        <v>32</v>
      </c>
      <c r="T1407" s="3">
        <v>3</v>
      </c>
      <c r="U1407" s="9" t="str">
        <f>VLOOKUP(T1407,Mapping!$E$9:$F$12,2,0)</f>
        <v>Neutral</v>
      </c>
      <c r="V1407" s="9" t="s">
        <v>22</v>
      </c>
      <c r="W1407" s="5">
        <v>11031</v>
      </c>
      <c r="X1407" s="3">
        <v>4</v>
      </c>
      <c r="Y1407" s="9" t="s">
        <v>17</v>
      </c>
      <c r="Z1407" s="4">
        <v>20</v>
      </c>
      <c r="AA1407" s="24">
        <f>HR_Analytics[[#This Row],[Salary Hike]]/100</f>
        <v>0.2</v>
      </c>
      <c r="AB1407" s="3">
        <v>4</v>
      </c>
      <c r="AC1407" s="9" t="str">
        <f>VLOOKUP(AB1407,Mapping!$E$2:$F$3,2,0)</f>
        <v>Outstanding</v>
      </c>
      <c r="AD1407" s="3">
        <v>3</v>
      </c>
      <c r="AE1407" s="9" t="str">
        <f>VLOOKUP(AD1407,Mapping!$E$16:$F$19,2,0)</f>
        <v>Neutral</v>
      </c>
      <c r="AF1407" s="3">
        <v>1</v>
      </c>
      <c r="AG1407" s="3">
        <v>13</v>
      </c>
      <c r="AH1407" s="3" t="str" cm="1">
        <f t="array" ref="AH1407">_xlfn.IFS(HR_Analytics[[#This Row],[Total Working Years]]&lt;=2,"0-2",HR_Analytics[[#This Row],[Total Working Years]]&lt;=5,"2-5",HR_Analytics[[#This Row],[Total Working Years]]&lt;=10,"5-10",HR_Analytics[[#This Row],[Total Working Years]]&lt;=20,"10-20",HR_Analytics[[#This Row],[Total Working Years]]&lt;=40,"20-40")</f>
        <v>10-20</v>
      </c>
      <c r="AI1407" s="3">
        <v>2</v>
      </c>
      <c r="AJ1407" s="3">
        <v>4</v>
      </c>
      <c r="AK1407" s="9" t="str">
        <f>VLOOKUP(AJ1407,Mapping!$J$10:$K$13,2,0)</f>
        <v>Best</v>
      </c>
      <c r="AL1407" s="3">
        <v>11</v>
      </c>
      <c r="AM1407" s="3" t="str" cm="1">
        <f t="array" ref="AM1407">_xlfn.IFS(HR_Analytics[[#This Row],[Years At Company]]&lt;=2,"0-2",HR_Analytics[[#This Row],[Years At Company]]&lt;=5,"2-5",HR_Analytics[[#This Row],[Years At Company]]&lt;=10,"5-10",HR_Analytics[[#This Row],[Years At Company]]&lt;=20,"10-20",HR_Analytics[[#This Row],[Years At Company]]&lt;=40,"20-40")</f>
        <v>10-20</v>
      </c>
      <c r="AN1407" s="3">
        <v>7</v>
      </c>
      <c r="AO1407" s="3" t="str" cm="1">
        <f t="array" ref="AO1407">_xlfn.IFS(HR_Analytics[[#This Row],[Years In Current Role]]&lt;=2,"0-2",HR_Analytics[[#This Row],[Years In Current Role]]&lt;=5,"2-5",HR_Analytics[[#This Row],[Years In Current Role]]&lt;=10,"5-10",HR_Analytics[[#This Row],[Years In Current Role]]&lt;=15,"10-15",HR_Analytics[[#This Row],[Years In Current Role]]&gt;15,"Above 15")</f>
        <v>5-10</v>
      </c>
      <c r="AP1407" s="3">
        <v>4</v>
      </c>
      <c r="AQ1407" s="14" t="str" cm="1">
        <f t="array" ref="AQ1407">_xlfn.IFS(HR_Analytics[[#This Row],[Years Since Last Promotion]]&lt;=2,"0-2",HR_Analytics[[#This Row],[Years Since Last Promotion]]&lt;=5,"2-5",HR_Analytics[[#This Row],[Years Since Last Promotion]]&lt;=10,"5-10",HR_Analytics[[#This Row],[Years Since Last Promotion]]&lt;=15,"10-15")</f>
        <v>2-5</v>
      </c>
      <c r="AR1407" s="14">
        <v>8</v>
      </c>
      <c r="AS1407" s="3" t="str" cm="1">
        <f t="array" ref="AS140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08" spans="1:45" x14ac:dyDescent="0.25">
      <c r="A1408" s="12">
        <v>54</v>
      </c>
      <c r="B1408" s="12" t="str" cm="1">
        <f t="array" ref="B1408">_xlfn.IFS(HR_Analytics[[#This Row],[Age]]&lt;=30,"Below 30",HR_Analytics[[#This Row],[Age]]&lt;=40,"30-40",HR_Analytics[[#This Row],[Age]]&lt;=60,"40-60")</f>
        <v>40-60</v>
      </c>
      <c r="C1408" s="9" t="s">
        <v>17</v>
      </c>
      <c r="D1408" s="9" t="s">
        <v>11</v>
      </c>
      <c r="E1408" s="9" t="s">
        <v>19</v>
      </c>
      <c r="F1408" s="3">
        <v>10</v>
      </c>
      <c r="G1408" s="3" t="str" cm="1">
        <f t="array" ref="G1408">_xlfn.IFS(HR_Analytics[[#This Row],[Distance From Home]]&lt;=5,"1-5",HR_Analytics[[#This Row],[Distance From Home]]&lt;=10,"5-10",HR_Analytics[[#This Row],[Distance From Home]]&lt;=15,"10-15",HR_Analytics[[#This Row],[Distance From Home]]&lt;=20,"15-20",HR_Analytics[[#This Row],[Distance From Home]]&gt;20,"Above 20")</f>
        <v>5-10</v>
      </c>
      <c r="H1408" s="3">
        <v>3</v>
      </c>
      <c r="I1408" s="9" t="str">
        <f>VLOOKUP(H1408,Mapping!$J$2:$K$6,2,0)</f>
        <v>Bachelors</v>
      </c>
      <c r="J1408" s="9" t="s">
        <v>25</v>
      </c>
      <c r="K1408" s="3">
        <v>1980</v>
      </c>
      <c r="L1408" s="3">
        <v>3</v>
      </c>
      <c r="M1408" s="9" t="str">
        <f>VLOOKUP(L1408,Mapping!$A$2:$B$5,2,0)</f>
        <v>Neutral</v>
      </c>
      <c r="N1408" s="9" t="s">
        <v>14</v>
      </c>
      <c r="O1408" s="3">
        <v>3</v>
      </c>
      <c r="P1408" s="9" t="str">
        <f>VLOOKUP(O1408,Mapping!$A$9:$B$12,2,0)</f>
        <v>High</v>
      </c>
      <c r="Q1408" s="3">
        <v>2</v>
      </c>
      <c r="R1408" s="9" t="str">
        <f>VLOOKUP(Q1408,Mapping!$A$16:$B$20,2,0)</f>
        <v>Junior</v>
      </c>
      <c r="S1408" s="9" t="s">
        <v>27</v>
      </c>
      <c r="T1408" s="3">
        <v>1</v>
      </c>
      <c r="U1408" s="9" t="str">
        <f>VLOOKUP(T1408,Mapping!$E$9:$F$12,2,0)</f>
        <v>Very Dissatisfied</v>
      </c>
      <c r="V1408" s="9" t="s">
        <v>16</v>
      </c>
      <c r="W1408" s="5">
        <v>4440</v>
      </c>
      <c r="X1408" s="3">
        <v>6</v>
      </c>
      <c r="Y1408" s="9" t="s">
        <v>10</v>
      </c>
      <c r="Z1408" s="4">
        <v>19</v>
      </c>
      <c r="AA1408" s="24">
        <f>HR_Analytics[[#This Row],[Salary Hike]]/100</f>
        <v>0.19</v>
      </c>
      <c r="AB1408" s="3">
        <v>3</v>
      </c>
      <c r="AC1408" s="9" t="str">
        <f>VLOOKUP(AB1408,Mapping!$E$2:$F$3,2,0)</f>
        <v>Excellent</v>
      </c>
      <c r="AD1408" s="3">
        <v>4</v>
      </c>
      <c r="AE1408" s="9" t="str">
        <f>VLOOKUP(AD1408,Mapping!$E$16:$F$19,2,0)</f>
        <v>Satisfied</v>
      </c>
      <c r="AF1408" s="3">
        <v>0</v>
      </c>
      <c r="AG1408" s="3">
        <v>9</v>
      </c>
      <c r="AH1408" s="3" t="str" cm="1">
        <f t="array" ref="AH1408">_xlfn.IFS(HR_Analytics[[#This Row],[Total Working Years]]&lt;=2,"0-2",HR_Analytics[[#This Row],[Total Working Years]]&lt;=5,"2-5",HR_Analytics[[#This Row],[Total Working Years]]&lt;=10,"5-10",HR_Analytics[[#This Row],[Total Working Years]]&lt;=20,"10-20",HR_Analytics[[#This Row],[Total Working Years]]&lt;=40,"20-40")</f>
        <v>5-10</v>
      </c>
      <c r="AI1408" s="3">
        <v>3</v>
      </c>
      <c r="AJ1408" s="3">
        <v>3</v>
      </c>
      <c r="AK1408" s="9" t="str">
        <f>VLOOKUP(AJ1408,Mapping!$J$10:$K$13,2,0)</f>
        <v>Better</v>
      </c>
      <c r="AL1408" s="3">
        <v>5</v>
      </c>
      <c r="AM1408" s="3" t="str" cm="1">
        <f t="array" ref="AM1408">_xlfn.IFS(HR_Analytics[[#This Row],[Years At Company]]&lt;=2,"0-2",HR_Analytics[[#This Row],[Years At Company]]&lt;=5,"2-5",HR_Analytics[[#This Row],[Years At Company]]&lt;=10,"5-10",HR_Analytics[[#This Row],[Years At Company]]&lt;=20,"10-20",HR_Analytics[[#This Row],[Years At Company]]&lt;=40,"20-40")</f>
        <v>2-5</v>
      </c>
      <c r="AN1408" s="3">
        <v>2</v>
      </c>
      <c r="AO1408" s="3" t="str" cm="1">
        <f t="array" ref="AO1408">_xlfn.IFS(HR_Analytics[[#This Row],[Years In Current Role]]&lt;=2,"0-2",HR_Analytics[[#This Row],[Years In Current Role]]&lt;=5,"2-5",HR_Analytics[[#This Row],[Years In Current Role]]&lt;=10,"5-10",HR_Analytics[[#This Row],[Years In Current Role]]&lt;=15,"10-15",HR_Analytics[[#This Row],[Years In Current Role]]&gt;15,"Above 15")</f>
        <v>0-2</v>
      </c>
      <c r="AP1408" s="3">
        <v>1</v>
      </c>
      <c r="AQ1408" s="14" t="str" cm="1">
        <f t="array" ref="AQ1408">_xlfn.IFS(HR_Analytics[[#This Row],[Years Since Last Promotion]]&lt;=2,"0-2",HR_Analytics[[#This Row],[Years Since Last Promotion]]&lt;=5,"2-5",HR_Analytics[[#This Row],[Years Since Last Promotion]]&lt;=10,"5-10",HR_Analytics[[#This Row],[Years Since Last Promotion]]&lt;=15,"10-15")</f>
        <v>0-2</v>
      </c>
      <c r="AR1408" s="14">
        <v>4</v>
      </c>
      <c r="AS1408" s="3" t="str" cm="1">
        <f t="array" ref="AS1408">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09" spans="1:45" x14ac:dyDescent="0.25">
      <c r="A1409" s="12">
        <v>24</v>
      </c>
      <c r="B1409" s="12" t="str" cm="1">
        <f t="array" ref="B1409">_xlfn.IFS(HR_Analytics[[#This Row],[Age]]&lt;=30,"Below 30",HR_Analytics[[#This Row],[Age]]&lt;=40,"30-40",HR_Analytics[[#This Row],[Age]]&lt;=60,"40-60")</f>
        <v>Below 30</v>
      </c>
      <c r="C1409" s="9" t="s">
        <v>17</v>
      </c>
      <c r="D1409" s="9" t="s">
        <v>11</v>
      </c>
      <c r="E1409" s="9" t="s">
        <v>19</v>
      </c>
      <c r="F1409" s="3">
        <v>1</v>
      </c>
      <c r="G1409" s="3" t="str" cm="1">
        <f t="array" ref="G1409">_xlfn.IFS(HR_Analytics[[#This Row],[Distance From Home]]&lt;=5,"1-5",HR_Analytics[[#This Row],[Distance From Home]]&lt;=10,"5-10",HR_Analytics[[#This Row],[Distance From Home]]&lt;=15,"10-15",HR_Analytics[[#This Row],[Distance From Home]]&lt;=20,"15-20",HR_Analytics[[#This Row],[Distance From Home]]&gt;20,"Above 20")</f>
        <v>1-5</v>
      </c>
      <c r="H1409" s="3">
        <v>2</v>
      </c>
      <c r="I1409" s="9" t="str">
        <f>VLOOKUP(H1409,Mapping!$J$2:$K$6,2,0)</f>
        <v>College</v>
      </c>
      <c r="J1409" s="9" t="s">
        <v>13</v>
      </c>
      <c r="K1409" s="3">
        <v>1981</v>
      </c>
      <c r="L1409" s="3">
        <v>2</v>
      </c>
      <c r="M1409" s="9" t="str">
        <f>VLOOKUP(L1409,Mapping!$A$2:$B$5,2,0)</f>
        <v>Dissatisfied</v>
      </c>
      <c r="N1409" s="9" t="s">
        <v>20</v>
      </c>
      <c r="O1409" s="3">
        <v>2</v>
      </c>
      <c r="P1409" s="9" t="str">
        <f>VLOOKUP(O1409,Mapping!$A$9:$B$12,2,0)</f>
        <v>Medium</v>
      </c>
      <c r="Q1409" s="3">
        <v>2</v>
      </c>
      <c r="R1409" s="9" t="str">
        <f>VLOOKUP(Q1409,Mapping!$A$16:$B$20,2,0)</f>
        <v>Junior</v>
      </c>
      <c r="S1409" s="9" t="s">
        <v>28</v>
      </c>
      <c r="T1409" s="3">
        <v>3</v>
      </c>
      <c r="U1409" s="9" t="str">
        <f>VLOOKUP(T1409,Mapping!$E$9:$F$12,2,0)</f>
        <v>Neutral</v>
      </c>
      <c r="V1409" s="9" t="s">
        <v>16</v>
      </c>
      <c r="W1409" s="5">
        <v>4617</v>
      </c>
      <c r="X1409" s="3">
        <v>1</v>
      </c>
      <c r="Y1409" s="9" t="s">
        <v>17</v>
      </c>
      <c r="Z1409" s="4">
        <v>12</v>
      </c>
      <c r="AA1409" s="24">
        <f>HR_Analytics[[#This Row],[Salary Hike]]/100</f>
        <v>0.12</v>
      </c>
      <c r="AB1409" s="3">
        <v>3</v>
      </c>
      <c r="AC1409" s="9" t="str">
        <f>VLOOKUP(AB1409,Mapping!$E$2:$F$3,2,0)</f>
        <v>Excellent</v>
      </c>
      <c r="AD1409" s="3">
        <v>2</v>
      </c>
      <c r="AE1409" s="9" t="str">
        <f>VLOOKUP(AD1409,Mapping!$E$16:$F$19,2,0)</f>
        <v>Dissatisfied</v>
      </c>
      <c r="AF1409" s="3">
        <v>0</v>
      </c>
      <c r="AG1409" s="3">
        <v>4</v>
      </c>
      <c r="AH1409" s="3" t="str" cm="1">
        <f t="array" ref="AH1409">_xlfn.IFS(HR_Analytics[[#This Row],[Total Working Years]]&lt;=2,"0-2",HR_Analytics[[#This Row],[Total Working Years]]&lt;=5,"2-5",HR_Analytics[[#This Row],[Total Working Years]]&lt;=10,"5-10",HR_Analytics[[#This Row],[Total Working Years]]&lt;=20,"10-20",HR_Analytics[[#This Row],[Total Working Years]]&lt;=40,"20-40")</f>
        <v>2-5</v>
      </c>
      <c r="AI1409" s="3">
        <v>2</v>
      </c>
      <c r="AJ1409" s="3">
        <v>2</v>
      </c>
      <c r="AK1409" s="9" t="str">
        <f>VLOOKUP(AJ1409,Mapping!$J$10:$K$13,2,0)</f>
        <v>Good</v>
      </c>
      <c r="AL1409" s="3">
        <v>4</v>
      </c>
      <c r="AM1409" s="3" t="str" cm="1">
        <f t="array" ref="AM1409">_xlfn.IFS(HR_Analytics[[#This Row],[Years At Company]]&lt;=2,"0-2",HR_Analytics[[#This Row],[Years At Company]]&lt;=5,"2-5",HR_Analytics[[#This Row],[Years At Company]]&lt;=10,"5-10",HR_Analytics[[#This Row],[Years At Company]]&lt;=20,"10-20",HR_Analytics[[#This Row],[Years At Company]]&lt;=40,"20-40")</f>
        <v>2-5</v>
      </c>
      <c r="AN1409" s="3">
        <v>3</v>
      </c>
      <c r="AO1409" s="3" t="str" cm="1">
        <f t="array" ref="AO1409">_xlfn.IFS(HR_Analytics[[#This Row],[Years In Current Role]]&lt;=2,"0-2",HR_Analytics[[#This Row],[Years In Current Role]]&lt;=5,"2-5",HR_Analytics[[#This Row],[Years In Current Role]]&lt;=10,"5-10",HR_Analytics[[#This Row],[Years In Current Role]]&lt;=15,"10-15",HR_Analytics[[#This Row],[Years In Current Role]]&gt;15,"Above 15")</f>
        <v>2-5</v>
      </c>
      <c r="AP1409" s="3">
        <v>1</v>
      </c>
      <c r="AQ1409" s="14" t="str" cm="1">
        <f t="array" ref="AQ1409">_xlfn.IFS(HR_Analytics[[#This Row],[Years Since Last Promotion]]&lt;=2,"0-2",HR_Analytics[[#This Row],[Years Since Last Promotion]]&lt;=5,"2-5",HR_Analytics[[#This Row],[Years Since Last Promotion]]&lt;=10,"5-10",HR_Analytics[[#This Row],[Years Since Last Promotion]]&lt;=15,"10-15")</f>
        <v>0-2</v>
      </c>
      <c r="AR1409" s="14">
        <v>2</v>
      </c>
      <c r="AS1409" s="3" t="str" cm="1">
        <f t="array" ref="AS140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10" spans="1:45" x14ac:dyDescent="0.25">
      <c r="A1410" s="12">
        <v>23</v>
      </c>
      <c r="B1410" s="12" t="str" cm="1">
        <f t="array" ref="B1410">_xlfn.IFS(HR_Analytics[[#This Row],[Age]]&lt;=30,"Below 30",HR_Analytics[[#This Row],[Age]]&lt;=40,"30-40",HR_Analytics[[#This Row],[Age]]&lt;=60,"40-60")</f>
        <v>Below 30</v>
      </c>
      <c r="C1410" s="9" t="s">
        <v>17</v>
      </c>
      <c r="D1410" s="9" t="s">
        <v>11</v>
      </c>
      <c r="E1410" s="9" t="s">
        <v>19</v>
      </c>
      <c r="F1410" s="3">
        <v>12</v>
      </c>
      <c r="G1410" s="3" t="str" cm="1">
        <f t="array" ref="G1410">_xlfn.IFS(HR_Analytics[[#This Row],[Distance From Home]]&lt;=5,"1-5",HR_Analytics[[#This Row],[Distance From Home]]&lt;=10,"5-10",HR_Analytics[[#This Row],[Distance From Home]]&lt;=15,"10-15",HR_Analytics[[#This Row],[Distance From Home]]&lt;=20,"15-20",HR_Analytics[[#This Row],[Distance From Home]]&gt;20,"Above 20")</f>
        <v>10-15</v>
      </c>
      <c r="H1410" s="3">
        <v>2</v>
      </c>
      <c r="I1410" s="9" t="str">
        <f>VLOOKUP(H1410,Mapping!$J$2:$K$6,2,0)</f>
        <v>College</v>
      </c>
      <c r="J1410" s="9" t="s">
        <v>23</v>
      </c>
      <c r="K1410" s="3">
        <v>1982</v>
      </c>
      <c r="L1410" s="3">
        <v>4</v>
      </c>
      <c r="M1410" s="9" t="str">
        <f>VLOOKUP(L1410,Mapping!$A$2:$B$5,2,0)</f>
        <v>Satisfied</v>
      </c>
      <c r="N1410" s="9" t="s">
        <v>20</v>
      </c>
      <c r="O1410" s="3">
        <v>3</v>
      </c>
      <c r="P1410" s="9" t="str">
        <f>VLOOKUP(O1410,Mapping!$A$9:$B$12,2,0)</f>
        <v>High</v>
      </c>
      <c r="Q1410" s="3">
        <v>1</v>
      </c>
      <c r="R1410" s="9" t="str">
        <f>VLOOKUP(Q1410,Mapping!$A$16:$B$20,2,0)</f>
        <v>Entry Level</v>
      </c>
      <c r="S1410" s="9" t="s">
        <v>24</v>
      </c>
      <c r="T1410" s="3">
        <v>4</v>
      </c>
      <c r="U1410" s="9" t="str">
        <f>VLOOKUP(T1410,Mapping!$E$9:$F$12,2,0)</f>
        <v>Satisfied</v>
      </c>
      <c r="V1410" s="9" t="s">
        <v>16</v>
      </c>
      <c r="W1410" s="5">
        <v>2647</v>
      </c>
      <c r="X1410" s="3">
        <v>1</v>
      </c>
      <c r="Y1410" s="9" t="s">
        <v>17</v>
      </c>
      <c r="Z1410" s="4">
        <v>13</v>
      </c>
      <c r="AA1410" s="24">
        <f>HR_Analytics[[#This Row],[Salary Hike]]/100</f>
        <v>0.13</v>
      </c>
      <c r="AB1410" s="3">
        <v>3</v>
      </c>
      <c r="AC1410" s="9" t="str">
        <f>VLOOKUP(AB1410,Mapping!$E$2:$F$3,2,0)</f>
        <v>Excellent</v>
      </c>
      <c r="AD1410" s="3">
        <v>3</v>
      </c>
      <c r="AE1410" s="9" t="str">
        <f>VLOOKUP(AD1410,Mapping!$E$16:$F$19,2,0)</f>
        <v>Neutral</v>
      </c>
      <c r="AF1410" s="3">
        <v>0</v>
      </c>
      <c r="AG1410" s="3">
        <v>5</v>
      </c>
      <c r="AH1410" s="3" t="str" cm="1">
        <f t="array" ref="AH1410">_xlfn.IFS(HR_Analytics[[#This Row],[Total Working Years]]&lt;=2,"0-2",HR_Analytics[[#This Row],[Total Working Years]]&lt;=5,"2-5",HR_Analytics[[#This Row],[Total Working Years]]&lt;=10,"5-10",HR_Analytics[[#This Row],[Total Working Years]]&lt;=20,"10-20",HR_Analytics[[#This Row],[Total Working Years]]&lt;=40,"20-40")</f>
        <v>2-5</v>
      </c>
      <c r="AI1410" s="3">
        <v>6</v>
      </c>
      <c r="AJ1410" s="3">
        <v>4</v>
      </c>
      <c r="AK1410" s="9" t="str">
        <f>VLOOKUP(AJ1410,Mapping!$J$10:$K$13,2,0)</f>
        <v>Best</v>
      </c>
      <c r="AL1410" s="3">
        <v>5</v>
      </c>
      <c r="AM1410" s="3" t="str" cm="1">
        <f t="array" ref="AM1410">_xlfn.IFS(HR_Analytics[[#This Row],[Years At Company]]&lt;=2,"0-2",HR_Analytics[[#This Row],[Years At Company]]&lt;=5,"2-5",HR_Analytics[[#This Row],[Years At Company]]&lt;=10,"5-10",HR_Analytics[[#This Row],[Years At Company]]&lt;=20,"10-20",HR_Analytics[[#This Row],[Years At Company]]&lt;=40,"20-40")</f>
        <v>2-5</v>
      </c>
      <c r="AN1410" s="3">
        <v>2</v>
      </c>
      <c r="AO1410" s="3" t="str" cm="1">
        <f t="array" ref="AO1410">_xlfn.IFS(HR_Analytics[[#This Row],[Years In Current Role]]&lt;=2,"0-2",HR_Analytics[[#This Row],[Years In Current Role]]&lt;=5,"2-5",HR_Analytics[[#This Row],[Years In Current Role]]&lt;=10,"5-10",HR_Analytics[[#This Row],[Years In Current Role]]&lt;=15,"10-15",HR_Analytics[[#This Row],[Years In Current Role]]&gt;15,"Above 15")</f>
        <v>0-2</v>
      </c>
      <c r="AP1410" s="3">
        <v>1</v>
      </c>
      <c r="AQ1410" s="14" t="str" cm="1">
        <f t="array" ref="AQ1410">_xlfn.IFS(HR_Analytics[[#This Row],[Years Since Last Promotion]]&lt;=2,"0-2",HR_Analytics[[#This Row],[Years Since Last Promotion]]&lt;=5,"2-5",HR_Analytics[[#This Row],[Years Since Last Promotion]]&lt;=10,"5-10",HR_Analytics[[#This Row],[Years Since Last Promotion]]&lt;=15,"10-15")</f>
        <v>0-2</v>
      </c>
      <c r="AR1410" s="14">
        <v>4</v>
      </c>
      <c r="AS1410" s="3" t="str" cm="1">
        <f t="array" ref="AS141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11" spans="1:45" x14ac:dyDescent="0.25">
      <c r="A1411" s="12">
        <v>40</v>
      </c>
      <c r="B1411" s="12" t="str" cm="1">
        <f t="array" ref="B1411">_xlfn.IFS(HR_Analytics[[#This Row],[Age]]&lt;=30,"Below 30",HR_Analytics[[#This Row],[Age]]&lt;=40,"30-40",HR_Analytics[[#This Row],[Age]]&lt;=60,"40-60")</f>
        <v>30-40</v>
      </c>
      <c r="C1411" s="9" t="s">
        <v>17</v>
      </c>
      <c r="D1411" s="9" t="s">
        <v>18</v>
      </c>
      <c r="E1411" s="9" t="s">
        <v>19</v>
      </c>
      <c r="F1411" s="3">
        <v>11</v>
      </c>
      <c r="G1411" s="3" t="str" cm="1">
        <f t="array" ref="G1411">_xlfn.IFS(HR_Analytics[[#This Row],[Distance From Home]]&lt;=5,"1-5",HR_Analytics[[#This Row],[Distance From Home]]&lt;=10,"5-10",HR_Analytics[[#This Row],[Distance From Home]]&lt;=15,"10-15",HR_Analytics[[#This Row],[Distance From Home]]&lt;=20,"15-20",HR_Analytics[[#This Row],[Distance From Home]]&gt;20,"Above 20")</f>
        <v>10-15</v>
      </c>
      <c r="H1411" s="3">
        <v>3</v>
      </c>
      <c r="I1411" s="9" t="str">
        <f>VLOOKUP(H1411,Mapping!$J$2:$K$6,2,0)</f>
        <v>Bachelors</v>
      </c>
      <c r="J1411" s="9" t="s">
        <v>34</v>
      </c>
      <c r="K1411" s="3">
        <v>1985</v>
      </c>
      <c r="L1411" s="3">
        <v>4</v>
      </c>
      <c r="M1411" s="9" t="str">
        <f>VLOOKUP(L1411,Mapping!$A$2:$B$5,2,0)</f>
        <v>Satisfied</v>
      </c>
      <c r="N1411" s="9" t="s">
        <v>14</v>
      </c>
      <c r="O1411" s="3">
        <v>3</v>
      </c>
      <c r="P1411" s="9" t="str">
        <f>VLOOKUP(O1411,Mapping!$A$9:$B$12,2,0)</f>
        <v>High</v>
      </c>
      <c r="Q1411" s="3">
        <v>2</v>
      </c>
      <c r="R1411" s="9" t="str">
        <f>VLOOKUP(Q1411,Mapping!$A$16:$B$20,2,0)</f>
        <v>Junior</v>
      </c>
      <c r="S1411" s="9" t="s">
        <v>24</v>
      </c>
      <c r="T1411" s="3">
        <v>3</v>
      </c>
      <c r="U1411" s="9" t="str">
        <f>VLOOKUP(T1411,Mapping!$E$9:$F$12,2,0)</f>
        <v>Neutral</v>
      </c>
      <c r="V1411" s="9" t="s">
        <v>22</v>
      </c>
      <c r="W1411" s="5">
        <v>6323</v>
      </c>
      <c r="X1411" s="3">
        <v>1</v>
      </c>
      <c r="Y1411" s="9" t="s">
        <v>17</v>
      </c>
      <c r="Z1411" s="4">
        <v>11</v>
      </c>
      <c r="AA1411" s="24">
        <f>HR_Analytics[[#This Row],[Salary Hike]]/100</f>
        <v>0.11</v>
      </c>
      <c r="AB1411" s="3">
        <v>3</v>
      </c>
      <c r="AC1411" s="9" t="str">
        <f>VLOOKUP(AB1411,Mapping!$E$2:$F$3,2,0)</f>
        <v>Excellent</v>
      </c>
      <c r="AD1411" s="3">
        <v>1</v>
      </c>
      <c r="AE1411" s="9" t="str">
        <f>VLOOKUP(AD1411,Mapping!$E$16:$F$19,2,0)</f>
        <v>Very Dissatisfied</v>
      </c>
      <c r="AF1411" s="3">
        <v>1</v>
      </c>
      <c r="AG1411" s="3">
        <v>10</v>
      </c>
      <c r="AH1411" s="3" t="str" cm="1">
        <f t="array" ref="AH1411">_xlfn.IFS(HR_Analytics[[#This Row],[Total Working Years]]&lt;=2,"0-2",HR_Analytics[[#This Row],[Total Working Years]]&lt;=5,"2-5",HR_Analytics[[#This Row],[Total Working Years]]&lt;=10,"5-10",HR_Analytics[[#This Row],[Total Working Years]]&lt;=20,"10-20",HR_Analytics[[#This Row],[Total Working Years]]&lt;=40,"20-40")</f>
        <v>5-10</v>
      </c>
      <c r="AI1411" s="3">
        <v>2</v>
      </c>
      <c r="AJ1411" s="3">
        <v>4</v>
      </c>
      <c r="AK1411" s="9" t="str">
        <f>VLOOKUP(AJ1411,Mapping!$J$10:$K$13,2,0)</f>
        <v>Best</v>
      </c>
      <c r="AL1411" s="3">
        <v>10</v>
      </c>
      <c r="AM1411" s="3" t="str" cm="1">
        <f t="array" ref="AM1411">_xlfn.IFS(HR_Analytics[[#This Row],[Years At Company]]&lt;=2,"0-2",HR_Analytics[[#This Row],[Years At Company]]&lt;=5,"2-5",HR_Analytics[[#This Row],[Years At Company]]&lt;=10,"5-10",HR_Analytics[[#This Row],[Years At Company]]&lt;=20,"10-20",HR_Analytics[[#This Row],[Years At Company]]&lt;=40,"20-40")</f>
        <v>5-10</v>
      </c>
      <c r="AN1411" s="3">
        <v>9</v>
      </c>
      <c r="AO1411" s="3" t="str" cm="1">
        <f t="array" ref="AO1411">_xlfn.IFS(HR_Analytics[[#This Row],[Years In Current Role]]&lt;=2,"0-2",HR_Analytics[[#This Row],[Years In Current Role]]&lt;=5,"2-5",HR_Analytics[[#This Row],[Years In Current Role]]&lt;=10,"5-10",HR_Analytics[[#This Row],[Years In Current Role]]&lt;=15,"10-15",HR_Analytics[[#This Row],[Years In Current Role]]&gt;15,"Above 15")</f>
        <v>5-10</v>
      </c>
      <c r="AP1411" s="3">
        <v>9</v>
      </c>
      <c r="AQ1411" s="14" t="str" cm="1">
        <f t="array" ref="AQ1411">_xlfn.IFS(HR_Analytics[[#This Row],[Years Since Last Promotion]]&lt;=2,"0-2",HR_Analytics[[#This Row],[Years Since Last Promotion]]&lt;=5,"2-5",HR_Analytics[[#This Row],[Years Since Last Promotion]]&lt;=10,"5-10",HR_Analytics[[#This Row],[Years Since Last Promotion]]&lt;=15,"10-15")</f>
        <v>5-10</v>
      </c>
      <c r="AR1411" s="14">
        <v>4</v>
      </c>
      <c r="AS1411" s="3" t="str" cm="1">
        <f t="array" ref="AS141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12" spans="1:45" x14ac:dyDescent="0.25">
      <c r="A1412" s="12">
        <v>40</v>
      </c>
      <c r="B1412" s="12" t="str" cm="1">
        <f t="array" ref="B1412">_xlfn.IFS(HR_Analytics[[#This Row],[Age]]&lt;=30,"Below 30",HR_Analytics[[#This Row],[Age]]&lt;=40,"30-40",HR_Analytics[[#This Row],[Age]]&lt;=60,"40-60")</f>
        <v>30-40</v>
      </c>
      <c r="C1412" s="9" t="s">
        <v>17</v>
      </c>
      <c r="D1412" s="9" t="s">
        <v>11</v>
      </c>
      <c r="E1412" s="9" t="s">
        <v>12</v>
      </c>
      <c r="F1412" s="3">
        <v>2</v>
      </c>
      <c r="G1412" s="3" t="str" cm="1">
        <f t="array" ref="G1412">_xlfn.IFS(HR_Analytics[[#This Row],[Distance From Home]]&lt;=5,"1-5",HR_Analytics[[#This Row],[Distance From Home]]&lt;=10,"5-10",HR_Analytics[[#This Row],[Distance From Home]]&lt;=15,"10-15",HR_Analytics[[#This Row],[Distance From Home]]&lt;=20,"15-20",HR_Analytics[[#This Row],[Distance From Home]]&gt;20,"Above 20")</f>
        <v>1-5</v>
      </c>
      <c r="H1412" s="3">
        <v>2</v>
      </c>
      <c r="I1412" s="9" t="str">
        <f>VLOOKUP(H1412,Mapping!$J$2:$K$6,2,0)</f>
        <v>College</v>
      </c>
      <c r="J1412" s="9" t="s">
        <v>33</v>
      </c>
      <c r="K1412" s="3">
        <v>1986</v>
      </c>
      <c r="L1412" s="3">
        <v>2</v>
      </c>
      <c r="M1412" s="9" t="str">
        <f>VLOOKUP(L1412,Mapping!$A$2:$B$5,2,0)</f>
        <v>Dissatisfied</v>
      </c>
      <c r="N1412" s="9" t="s">
        <v>14</v>
      </c>
      <c r="O1412" s="3">
        <v>3</v>
      </c>
      <c r="P1412" s="9" t="str">
        <f>VLOOKUP(O1412,Mapping!$A$9:$B$12,2,0)</f>
        <v>High</v>
      </c>
      <c r="Q1412" s="3">
        <v>2</v>
      </c>
      <c r="R1412" s="9" t="str">
        <f>VLOOKUP(Q1412,Mapping!$A$16:$B$20,2,0)</f>
        <v>Junior</v>
      </c>
      <c r="S1412" s="9" t="s">
        <v>15</v>
      </c>
      <c r="T1412" s="3">
        <v>2</v>
      </c>
      <c r="U1412" s="9" t="str">
        <f>VLOOKUP(T1412,Mapping!$E$9:$F$12,2,0)</f>
        <v>Dissatisfied</v>
      </c>
      <c r="V1412" s="9" t="s">
        <v>22</v>
      </c>
      <c r="W1412" s="5">
        <v>5677</v>
      </c>
      <c r="X1412" s="3">
        <v>3</v>
      </c>
      <c r="Y1412" s="9" t="s">
        <v>17</v>
      </c>
      <c r="Z1412" s="4">
        <v>14</v>
      </c>
      <c r="AA1412" s="24">
        <f>HR_Analytics[[#This Row],[Salary Hike]]/100</f>
        <v>0.14000000000000001</v>
      </c>
      <c r="AB1412" s="3">
        <v>3</v>
      </c>
      <c r="AC1412" s="9" t="str">
        <f>VLOOKUP(AB1412,Mapping!$E$2:$F$3,2,0)</f>
        <v>Excellent</v>
      </c>
      <c r="AD1412" s="3">
        <v>3</v>
      </c>
      <c r="AE1412" s="9" t="str">
        <f>VLOOKUP(AD1412,Mapping!$E$16:$F$19,2,0)</f>
        <v>Neutral</v>
      </c>
      <c r="AF1412" s="3">
        <v>1</v>
      </c>
      <c r="AG1412" s="3">
        <v>15</v>
      </c>
      <c r="AH1412" s="3" t="str" cm="1">
        <f t="array" ref="AH1412">_xlfn.IFS(HR_Analytics[[#This Row],[Total Working Years]]&lt;=2,"0-2",HR_Analytics[[#This Row],[Total Working Years]]&lt;=5,"2-5",HR_Analytics[[#This Row],[Total Working Years]]&lt;=10,"5-10",HR_Analytics[[#This Row],[Total Working Years]]&lt;=20,"10-20",HR_Analytics[[#This Row],[Total Working Years]]&lt;=40,"20-40")</f>
        <v>10-20</v>
      </c>
      <c r="AI1412" s="3">
        <v>4</v>
      </c>
      <c r="AJ1412" s="3">
        <v>3</v>
      </c>
      <c r="AK1412" s="9" t="str">
        <f>VLOOKUP(AJ1412,Mapping!$J$10:$K$13,2,0)</f>
        <v>Better</v>
      </c>
      <c r="AL1412" s="3">
        <v>11</v>
      </c>
      <c r="AM1412" s="3" t="str" cm="1">
        <f t="array" ref="AM1412">_xlfn.IFS(HR_Analytics[[#This Row],[Years At Company]]&lt;=2,"0-2",HR_Analytics[[#This Row],[Years At Company]]&lt;=5,"2-5",HR_Analytics[[#This Row],[Years At Company]]&lt;=10,"5-10",HR_Analytics[[#This Row],[Years At Company]]&lt;=20,"10-20",HR_Analytics[[#This Row],[Years At Company]]&lt;=40,"20-40")</f>
        <v>10-20</v>
      </c>
      <c r="AN1412" s="3">
        <v>8</v>
      </c>
      <c r="AO1412" s="3" t="str" cm="1">
        <f t="array" ref="AO1412">_xlfn.IFS(HR_Analytics[[#This Row],[Years In Current Role]]&lt;=2,"0-2",HR_Analytics[[#This Row],[Years In Current Role]]&lt;=5,"2-5",HR_Analytics[[#This Row],[Years In Current Role]]&lt;=10,"5-10",HR_Analytics[[#This Row],[Years In Current Role]]&lt;=15,"10-15",HR_Analytics[[#This Row],[Years In Current Role]]&gt;15,"Above 15")</f>
        <v>5-10</v>
      </c>
      <c r="AP1412" s="3">
        <v>5</v>
      </c>
      <c r="AQ1412" s="14" t="str" cm="1">
        <f t="array" ref="AQ1412">_xlfn.IFS(HR_Analytics[[#This Row],[Years Since Last Promotion]]&lt;=2,"0-2",HR_Analytics[[#This Row],[Years Since Last Promotion]]&lt;=5,"2-5",HR_Analytics[[#This Row],[Years Since Last Promotion]]&lt;=10,"5-10",HR_Analytics[[#This Row],[Years Since Last Promotion]]&lt;=15,"10-15")</f>
        <v>2-5</v>
      </c>
      <c r="AR1412" s="14">
        <v>10</v>
      </c>
      <c r="AS1412" s="3" t="str" cm="1">
        <f t="array" ref="AS141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13" spans="1:45" x14ac:dyDescent="0.25">
      <c r="A1413" s="12">
        <v>25</v>
      </c>
      <c r="B1413" s="12" t="str" cm="1">
        <f t="array" ref="B1413">_xlfn.IFS(HR_Analytics[[#This Row],[Age]]&lt;=30,"Below 30",HR_Analytics[[#This Row],[Age]]&lt;=40,"30-40",HR_Analytics[[#This Row],[Age]]&lt;=60,"40-60")</f>
        <v>Below 30</v>
      </c>
      <c r="C1413" s="9" t="s">
        <v>17</v>
      </c>
      <c r="D1413" s="9" t="s">
        <v>11</v>
      </c>
      <c r="E1413" s="9" t="s">
        <v>35</v>
      </c>
      <c r="F1413" s="3">
        <v>2</v>
      </c>
      <c r="G1413" s="3" t="str" cm="1">
        <f t="array" ref="G1413">_xlfn.IFS(HR_Analytics[[#This Row],[Distance From Home]]&lt;=5,"1-5",HR_Analytics[[#This Row],[Distance From Home]]&lt;=10,"5-10",HR_Analytics[[#This Row],[Distance From Home]]&lt;=15,"10-15",HR_Analytics[[#This Row],[Distance From Home]]&lt;=20,"15-20",HR_Analytics[[#This Row],[Distance From Home]]&gt;20,"Above 20")</f>
        <v>1-5</v>
      </c>
      <c r="H1413" s="3">
        <v>3</v>
      </c>
      <c r="I1413" s="9" t="str">
        <f>VLOOKUP(H1413,Mapping!$J$2:$K$6,2,0)</f>
        <v>Bachelors</v>
      </c>
      <c r="J1413" s="9" t="s">
        <v>35</v>
      </c>
      <c r="K1413" s="3">
        <v>1987</v>
      </c>
      <c r="L1413" s="3">
        <v>3</v>
      </c>
      <c r="M1413" s="9" t="str">
        <f>VLOOKUP(L1413,Mapping!$A$2:$B$5,2,0)</f>
        <v>Neutral</v>
      </c>
      <c r="N1413" s="9" t="s">
        <v>14</v>
      </c>
      <c r="O1413" s="3">
        <v>3</v>
      </c>
      <c r="P1413" s="9" t="str">
        <f>VLOOKUP(O1413,Mapping!$A$9:$B$12,2,0)</f>
        <v>High</v>
      </c>
      <c r="Q1413" s="3">
        <v>1</v>
      </c>
      <c r="R1413" s="9" t="str">
        <f>VLOOKUP(Q1413,Mapping!$A$16:$B$20,2,0)</f>
        <v>Entry Level</v>
      </c>
      <c r="S1413" s="9" t="s">
        <v>35</v>
      </c>
      <c r="T1413" s="3">
        <v>2</v>
      </c>
      <c r="U1413" s="9" t="str">
        <f>VLOOKUP(T1413,Mapping!$E$9:$F$12,2,0)</f>
        <v>Dissatisfied</v>
      </c>
      <c r="V1413" s="9" t="s">
        <v>22</v>
      </c>
      <c r="W1413" s="5">
        <v>2187</v>
      </c>
      <c r="X1413" s="3">
        <v>4</v>
      </c>
      <c r="Y1413" s="9" t="s">
        <v>17</v>
      </c>
      <c r="Z1413" s="4">
        <v>14</v>
      </c>
      <c r="AA1413" s="24">
        <f>HR_Analytics[[#This Row],[Salary Hike]]/100</f>
        <v>0.14000000000000001</v>
      </c>
      <c r="AB1413" s="3">
        <v>3</v>
      </c>
      <c r="AC1413" s="9" t="str">
        <f>VLOOKUP(AB1413,Mapping!$E$2:$F$3,2,0)</f>
        <v>Excellent</v>
      </c>
      <c r="AD1413" s="3">
        <v>3</v>
      </c>
      <c r="AE1413" s="9" t="str">
        <f>VLOOKUP(AD1413,Mapping!$E$16:$F$19,2,0)</f>
        <v>Neutral</v>
      </c>
      <c r="AF1413" s="3">
        <v>0</v>
      </c>
      <c r="AG1413" s="3">
        <v>6</v>
      </c>
      <c r="AH1413" s="3" t="str" cm="1">
        <f t="array" ref="AH1413">_xlfn.IFS(HR_Analytics[[#This Row],[Total Working Years]]&lt;=2,"0-2",HR_Analytics[[#This Row],[Total Working Years]]&lt;=5,"2-5",HR_Analytics[[#This Row],[Total Working Years]]&lt;=10,"5-10",HR_Analytics[[#This Row],[Total Working Years]]&lt;=20,"10-20",HR_Analytics[[#This Row],[Total Working Years]]&lt;=40,"20-40")</f>
        <v>5-10</v>
      </c>
      <c r="AI1413" s="3">
        <v>3</v>
      </c>
      <c r="AJ1413" s="3">
        <v>3</v>
      </c>
      <c r="AK1413" s="9" t="str">
        <f>VLOOKUP(AJ1413,Mapping!$J$10:$K$13,2,0)</f>
        <v>Better</v>
      </c>
      <c r="AL1413" s="3">
        <v>2</v>
      </c>
      <c r="AM1413" s="3" t="str" cm="1">
        <f t="array" ref="AM1413">_xlfn.IFS(HR_Analytics[[#This Row],[Years At Company]]&lt;=2,"0-2",HR_Analytics[[#This Row],[Years At Company]]&lt;=5,"2-5",HR_Analytics[[#This Row],[Years At Company]]&lt;=10,"5-10",HR_Analytics[[#This Row],[Years At Company]]&lt;=20,"10-20",HR_Analytics[[#This Row],[Years At Company]]&lt;=40,"20-40")</f>
        <v>0-2</v>
      </c>
      <c r="AN1413" s="3">
        <v>0</v>
      </c>
      <c r="AO1413" s="3" t="str" cm="1">
        <f t="array" ref="AO1413">_xlfn.IFS(HR_Analytics[[#This Row],[Years In Current Role]]&lt;=2,"0-2",HR_Analytics[[#This Row],[Years In Current Role]]&lt;=5,"2-5",HR_Analytics[[#This Row],[Years In Current Role]]&lt;=10,"5-10",HR_Analytics[[#This Row],[Years In Current Role]]&lt;=15,"10-15",HR_Analytics[[#This Row],[Years In Current Role]]&gt;15,"Above 15")</f>
        <v>0-2</v>
      </c>
      <c r="AP1413" s="3">
        <v>1</v>
      </c>
      <c r="AQ1413" s="14" t="str" cm="1">
        <f t="array" ref="AQ1413">_xlfn.IFS(HR_Analytics[[#This Row],[Years Since Last Promotion]]&lt;=2,"0-2",HR_Analytics[[#This Row],[Years Since Last Promotion]]&lt;=5,"2-5",HR_Analytics[[#This Row],[Years Since Last Promotion]]&lt;=10,"5-10",HR_Analytics[[#This Row],[Years Since Last Promotion]]&lt;=15,"10-15")</f>
        <v>0-2</v>
      </c>
      <c r="AR1413" s="14">
        <v>2</v>
      </c>
      <c r="AS1413" s="3" t="str" cm="1">
        <f t="array" ref="AS141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14" spans="1:45" x14ac:dyDescent="0.25">
      <c r="A1414" s="12">
        <v>30</v>
      </c>
      <c r="B1414" s="12" t="str" cm="1">
        <f t="array" ref="B1414">_xlfn.IFS(HR_Analytics[[#This Row],[Age]]&lt;=30,"Below 30",HR_Analytics[[#This Row],[Age]]&lt;=40,"30-40",HR_Analytics[[#This Row],[Age]]&lt;=60,"40-60")</f>
        <v>Below 30</v>
      </c>
      <c r="C1414" s="9" t="s">
        <v>17</v>
      </c>
      <c r="D1414" s="9" t="s">
        <v>11</v>
      </c>
      <c r="E1414" s="9" t="s">
        <v>19</v>
      </c>
      <c r="F1414" s="3">
        <v>1</v>
      </c>
      <c r="G1414" s="3" t="str" cm="1">
        <f t="array" ref="G1414">_xlfn.IFS(HR_Analytics[[#This Row],[Distance From Home]]&lt;=5,"1-5",HR_Analytics[[#This Row],[Distance From Home]]&lt;=10,"5-10",HR_Analytics[[#This Row],[Distance From Home]]&lt;=15,"10-15",HR_Analytics[[#This Row],[Distance From Home]]&lt;=20,"15-20",HR_Analytics[[#This Row],[Distance From Home]]&gt;20,"Above 20")</f>
        <v>1-5</v>
      </c>
      <c r="H1414" s="3">
        <v>2</v>
      </c>
      <c r="I1414" s="9" t="str">
        <f>VLOOKUP(H1414,Mapping!$J$2:$K$6,2,0)</f>
        <v>College</v>
      </c>
      <c r="J1414" s="9" t="s">
        <v>25</v>
      </c>
      <c r="K1414" s="3">
        <v>1989</v>
      </c>
      <c r="L1414" s="3">
        <v>4</v>
      </c>
      <c r="M1414" s="9" t="str">
        <f>VLOOKUP(L1414,Mapping!$A$2:$B$5,2,0)</f>
        <v>Satisfied</v>
      </c>
      <c r="N1414" s="9" t="s">
        <v>20</v>
      </c>
      <c r="O1414" s="3">
        <v>3</v>
      </c>
      <c r="P1414" s="9" t="str">
        <f>VLOOKUP(O1414,Mapping!$A$9:$B$12,2,0)</f>
        <v>High</v>
      </c>
      <c r="Q1414" s="3">
        <v>1</v>
      </c>
      <c r="R1414" s="9" t="str">
        <f>VLOOKUP(Q1414,Mapping!$A$16:$B$20,2,0)</f>
        <v>Entry Level</v>
      </c>
      <c r="S1414" s="9" t="s">
        <v>24</v>
      </c>
      <c r="T1414" s="3">
        <v>2</v>
      </c>
      <c r="U1414" s="9" t="str">
        <f>VLOOKUP(T1414,Mapping!$E$9:$F$12,2,0)</f>
        <v>Dissatisfied</v>
      </c>
      <c r="V1414" s="9" t="s">
        <v>22</v>
      </c>
      <c r="W1414" s="5">
        <v>3748</v>
      </c>
      <c r="X1414" s="3">
        <v>1</v>
      </c>
      <c r="Y1414" s="9" t="s">
        <v>17</v>
      </c>
      <c r="Z1414" s="4">
        <v>13</v>
      </c>
      <c r="AA1414" s="24">
        <f>HR_Analytics[[#This Row],[Salary Hike]]/100</f>
        <v>0.13</v>
      </c>
      <c r="AB1414" s="3">
        <v>3</v>
      </c>
      <c r="AC1414" s="9" t="str">
        <f>VLOOKUP(AB1414,Mapping!$E$2:$F$3,2,0)</f>
        <v>Excellent</v>
      </c>
      <c r="AD1414" s="3">
        <v>3</v>
      </c>
      <c r="AE1414" s="9" t="str">
        <f>VLOOKUP(AD1414,Mapping!$E$16:$F$19,2,0)</f>
        <v>Neutral</v>
      </c>
      <c r="AF1414" s="3">
        <v>0</v>
      </c>
      <c r="AG1414" s="3">
        <v>12</v>
      </c>
      <c r="AH1414" s="3" t="str" cm="1">
        <f t="array" ref="AH1414">_xlfn.IFS(HR_Analytics[[#This Row],[Total Working Years]]&lt;=2,"0-2",HR_Analytics[[#This Row],[Total Working Years]]&lt;=5,"2-5",HR_Analytics[[#This Row],[Total Working Years]]&lt;=10,"5-10",HR_Analytics[[#This Row],[Total Working Years]]&lt;=20,"10-20",HR_Analytics[[#This Row],[Total Working Years]]&lt;=40,"20-40")</f>
        <v>10-20</v>
      </c>
      <c r="AI1414" s="3">
        <v>6</v>
      </c>
      <c r="AJ1414" s="3">
        <v>2</v>
      </c>
      <c r="AK1414" s="9" t="str">
        <f>VLOOKUP(AJ1414,Mapping!$J$10:$K$13,2,0)</f>
        <v>Good</v>
      </c>
      <c r="AL1414" s="3">
        <v>12</v>
      </c>
      <c r="AM1414" s="3" t="str" cm="1">
        <f t="array" ref="AM1414">_xlfn.IFS(HR_Analytics[[#This Row],[Years At Company]]&lt;=2,"0-2",HR_Analytics[[#This Row],[Years At Company]]&lt;=5,"2-5",HR_Analytics[[#This Row],[Years At Company]]&lt;=10,"5-10",HR_Analytics[[#This Row],[Years At Company]]&lt;=20,"10-20",HR_Analytics[[#This Row],[Years At Company]]&lt;=40,"20-40")</f>
        <v>10-20</v>
      </c>
      <c r="AN1414" s="3">
        <v>8</v>
      </c>
      <c r="AO1414" s="3" t="str" cm="1">
        <f t="array" ref="AO1414">_xlfn.IFS(HR_Analytics[[#This Row],[Years In Current Role]]&lt;=2,"0-2",HR_Analytics[[#This Row],[Years In Current Role]]&lt;=5,"2-5",HR_Analytics[[#This Row],[Years In Current Role]]&lt;=10,"5-10",HR_Analytics[[#This Row],[Years In Current Role]]&lt;=15,"10-15",HR_Analytics[[#This Row],[Years In Current Role]]&gt;15,"Above 15")</f>
        <v>5-10</v>
      </c>
      <c r="AP1414" s="3">
        <v>1</v>
      </c>
      <c r="AQ1414" s="14" t="str" cm="1">
        <f t="array" ref="AQ1414">_xlfn.IFS(HR_Analytics[[#This Row],[Years Since Last Promotion]]&lt;=2,"0-2",HR_Analytics[[#This Row],[Years Since Last Promotion]]&lt;=5,"2-5",HR_Analytics[[#This Row],[Years Since Last Promotion]]&lt;=10,"5-10",HR_Analytics[[#This Row],[Years Since Last Promotion]]&lt;=15,"10-15")</f>
        <v>0-2</v>
      </c>
      <c r="AR1414" s="14">
        <v>7</v>
      </c>
      <c r="AS1414" s="3" t="str" cm="1">
        <f t="array" ref="AS141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15" spans="1:45" x14ac:dyDescent="0.25">
      <c r="A1415" s="12">
        <v>25</v>
      </c>
      <c r="B1415" s="12" t="str" cm="1">
        <f t="array" ref="B1415">_xlfn.IFS(HR_Analytics[[#This Row],[Age]]&lt;=30,"Below 30",HR_Analytics[[#This Row],[Age]]&lt;=40,"30-40",HR_Analytics[[#This Row],[Age]]&lt;=60,"40-60")</f>
        <v>Below 30</v>
      </c>
      <c r="C1415" s="9" t="s">
        <v>17</v>
      </c>
      <c r="D1415" s="9" t="s">
        <v>11</v>
      </c>
      <c r="E1415" s="9" t="s">
        <v>19</v>
      </c>
      <c r="F1415" s="3">
        <v>2</v>
      </c>
      <c r="G1415" s="3" t="str" cm="1">
        <f t="array" ref="G1415">_xlfn.IFS(HR_Analytics[[#This Row],[Distance From Home]]&lt;=5,"1-5",HR_Analytics[[#This Row],[Distance From Home]]&lt;=10,"5-10",HR_Analytics[[#This Row],[Distance From Home]]&lt;=15,"10-15",HR_Analytics[[#This Row],[Distance From Home]]&lt;=20,"15-20",HR_Analytics[[#This Row],[Distance From Home]]&gt;20,"Above 20")</f>
        <v>1-5</v>
      </c>
      <c r="H1415" s="3">
        <v>1</v>
      </c>
      <c r="I1415" s="9" t="str">
        <f>VLOOKUP(H1415,Mapping!$J$2:$K$6,2,0)</f>
        <v>Below College</v>
      </c>
      <c r="J1415" s="9" t="s">
        <v>23</v>
      </c>
      <c r="K1415" s="3">
        <v>1992</v>
      </c>
      <c r="L1415" s="3">
        <v>4</v>
      </c>
      <c r="M1415" s="9" t="str">
        <f>VLOOKUP(L1415,Mapping!$A$2:$B$5,2,0)</f>
        <v>Satisfied</v>
      </c>
      <c r="N1415" s="9" t="s">
        <v>20</v>
      </c>
      <c r="O1415" s="3">
        <v>3</v>
      </c>
      <c r="P1415" s="9" t="str">
        <f>VLOOKUP(O1415,Mapping!$A$9:$B$12,2,0)</f>
        <v>High</v>
      </c>
      <c r="Q1415" s="3">
        <v>1</v>
      </c>
      <c r="R1415" s="9" t="str">
        <f>VLOOKUP(Q1415,Mapping!$A$16:$B$20,2,0)</f>
        <v>Entry Level</v>
      </c>
      <c r="S1415" s="9" t="s">
        <v>24</v>
      </c>
      <c r="T1415" s="3">
        <v>3</v>
      </c>
      <c r="U1415" s="9" t="str">
        <f>VLOOKUP(T1415,Mapping!$E$9:$F$12,2,0)</f>
        <v>Neutral</v>
      </c>
      <c r="V1415" s="9" t="s">
        <v>26</v>
      </c>
      <c r="W1415" s="5">
        <v>3977</v>
      </c>
      <c r="X1415" s="3">
        <v>6</v>
      </c>
      <c r="Y1415" s="9" t="s">
        <v>10</v>
      </c>
      <c r="Z1415" s="4">
        <v>19</v>
      </c>
      <c r="AA1415" s="24">
        <f>HR_Analytics[[#This Row],[Salary Hike]]/100</f>
        <v>0.19</v>
      </c>
      <c r="AB1415" s="3">
        <v>3</v>
      </c>
      <c r="AC1415" s="9" t="str">
        <f>VLOOKUP(AB1415,Mapping!$E$2:$F$3,2,0)</f>
        <v>Excellent</v>
      </c>
      <c r="AD1415" s="3">
        <v>3</v>
      </c>
      <c r="AE1415" s="9" t="str">
        <f>VLOOKUP(AD1415,Mapping!$E$16:$F$19,2,0)</f>
        <v>Neutral</v>
      </c>
      <c r="AF1415" s="3">
        <v>1</v>
      </c>
      <c r="AG1415" s="3">
        <v>7</v>
      </c>
      <c r="AH1415" s="3" t="str" cm="1">
        <f t="array" ref="AH1415">_xlfn.IFS(HR_Analytics[[#This Row],[Total Working Years]]&lt;=2,"0-2",HR_Analytics[[#This Row],[Total Working Years]]&lt;=5,"2-5",HR_Analytics[[#This Row],[Total Working Years]]&lt;=10,"5-10",HR_Analytics[[#This Row],[Total Working Years]]&lt;=20,"10-20",HR_Analytics[[#This Row],[Total Working Years]]&lt;=40,"20-40")</f>
        <v>5-10</v>
      </c>
      <c r="AI1415" s="3">
        <v>2</v>
      </c>
      <c r="AJ1415" s="3">
        <v>2</v>
      </c>
      <c r="AK1415" s="9" t="str">
        <f>VLOOKUP(AJ1415,Mapping!$J$10:$K$13,2,0)</f>
        <v>Good</v>
      </c>
      <c r="AL1415" s="3">
        <v>2</v>
      </c>
      <c r="AM1415" s="3" t="str" cm="1">
        <f t="array" ref="AM1415">_xlfn.IFS(HR_Analytics[[#This Row],[Years At Company]]&lt;=2,"0-2",HR_Analytics[[#This Row],[Years At Company]]&lt;=5,"2-5",HR_Analytics[[#This Row],[Years At Company]]&lt;=10,"5-10",HR_Analytics[[#This Row],[Years At Company]]&lt;=20,"10-20",HR_Analytics[[#This Row],[Years At Company]]&lt;=40,"20-40")</f>
        <v>0-2</v>
      </c>
      <c r="AN1415" s="3">
        <v>2</v>
      </c>
      <c r="AO1415" s="3" t="str" cm="1">
        <f t="array" ref="AO1415">_xlfn.IFS(HR_Analytics[[#This Row],[Years In Current Role]]&lt;=2,"0-2",HR_Analytics[[#This Row],[Years In Current Role]]&lt;=5,"2-5",HR_Analytics[[#This Row],[Years In Current Role]]&lt;=10,"5-10",HR_Analytics[[#This Row],[Years In Current Role]]&lt;=15,"10-15",HR_Analytics[[#This Row],[Years In Current Role]]&gt;15,"Above 15")</f>
        <v>0-2</v>
      </c>
      <c r="AP1415" s="3">
        <v>0</v>
      </c>
      <c r="AQ1415" s="14" t="str" cm="1">
        <f t="array" ref="AQ1415">_xlfn.IFS(HR_Analytics[[#This Row],[Years Since Last Promotion]]&lt;=2,"0-2",HR_Analytics[[#This Row],[Years Since Last Promotion]]&lt;=5,"2-5",HR_Analytics[[#This Row],[Years Since Last Promotion]]&lt;=10,"5-10",HR_Analytics[[#This Row],[Years Since Last Promotion]]&lt;=15,"10-15")</f>
        <v>0-2</v>
      </c>
      <c r="AR1415" s="14">
        <v>2</v>
      </c>
      <c r="AS1415" s="3" t="str" cm="1">
        <f t="array" ref="AS141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16" spans="1:45" x14ac:dyDescent="0.25">
      <c r="A1416" s="12">
        <v>47</v>
      </c>
      <c r="B1416" s="12" t="str" cm="1">
        <f t="array" ref="B1416">_xlfn.IFS(HR_Analytics[[#This Row],[Age]]&lt;=30,"Below 30",HR_Analytics[[#This Row],[Age]]&lt;=40,"30-40",HR_Analytics[[#This Row],[Age]]&lt;=60,"40-60")</f>
        <v>40-60</v>
      </c>
      <c r="C1416" s="9" t="s">
        <v>17</v>
      </c>
      <c r="D1416" s="9" t="s">
        <v>11</v>
      </c>
      <c r="E1416" s="9" t="s">
        <v>19</v>
      </c>
      <c r="F1416" s="3">
        <v>25</v>
      </c>
      <c r="G1416" s="3" t="str" cm="1">
        <f t="array" ref="G1416">_xlfn.IFS(HR_Analytics[[#This Row],[Distance From Home]]&lt;=5,"1-5",HR_Analytics[[#This Row],[Distance From Home]]&lt;=10,"5-10",HR_Analytics[[#This Row],[Distance From Home]]&lt;=15,"10-15",HR_Analytics[[#This Row],[Distance From Home]]&lt;=20,"15-20",HR_Analytics[[#This Row],[Distance From Home]]&gt;20,"Above 20")</f>
        <v>Above 20</v>
      </c>
      <c r="H1416" s="3">
        <v>3</v>
      </c>
      <c r="I1416" s="9" t="str">
        <f>VLOOKUP(H1416,Mapping!$J$2:$K$6,2,0)</f>
        <v>Bachelors</v>
      </c>
      <c r="J1416" s="9" t="s">
        <v>25</v>
      </c>
      <c r="K1416" s="3">
        <v>1993</v>
      </c>
      <c r="L1416" s="3">
        <v>1</v>
      </c>
      <c r="M1416" s="9" t="str">
        <f>VLOOKUP(L1416,Mapping!$A$2:$B$5,2,0)</f>
        <v>Very Dissatisfied</v>
      </c>
      <c r="N1416" s="9" t="s">
        <v>20</v>
      </c>
      <c r="O1416" s="3">
        <v>3</v>
      </c>
      <c r="P1416" s="9" t="str">
        <f>VLOOKUP(O1416,Mapping!$A$9:$B$12,2,0)</f>
        <v>High</v>
      </c>
      <c r="Q1416" s="3">
        <v>3</v>
      </c>
      <c r="R1416" s="9" t="str">
        <f>VLOOKUP(Q1416,Mapping!$A$16:$B$20,2,0)</f>
        <v>Mid Level</v>
      </c>
      <c r="S1416" s="9" t="s">
        <v>28</v>
      </c>
      <c r="T1416" s="3">
        <v>3</v>
      </c>
      <c r="U1416" s="9" t="str">
        <f>VLOOKUP(T1416,Mapping!$E$9:$F$12,2,0)</f>
        <v>Neutral</v>
      </c>
      <c r="V1416" s="9" t="s">
        <v>16</v>
      </c>
      <c r="W1416" s="5">
        <v>8633</v>
      </c>
      <c r="X1416" s="3">
        <v>2</v>
      </c>
      <c r="Y1416" s="9" t="s">
        <v>17</v>
      </c>
      <c r="Z1416" s="4">
        <v>23</v>
      </c>
      <c r="AA1416" s="24">
        <f>HR_Analytics[[#This Row],[Salary Hike]]/100</f>
        <v>0.23</v>
      </c>
      <c r="AB1416" s="3">
        <v>4</v>
      </c>
      <c r="AC1416" s="9" t="str">
        <f>VLOOKUP(AB1416,Mapping!$E$2:$F$3,2,0)</f>
        <v>Outstanding</v>
      </c>
      <c r="AD1416" s="3">
        <v>2</v>
      </c>
      <c r="AE1416" s="9" t="str">
        <f>VLOOKUP(AD1416,Mapping!$E$16:$F$19,2,0)</f>
        <v>Dissatisfied</v>
      </c>
      <c r="AF1416" s="3">
        <v>0</v>
      </c>
      <c r="AG1416" s="3">
        <v>25</v>
      </c>
      <c r="AH1416" s="3" t="str" cm="1">
        <f t="array" ref="AH1416">_xlfn.IFS(HR_Analytics[[#This Row],[Total Working Years]]&lt;=2,"0-2",HR_Analytics[[#This Row],[Total Working Years]]&lt;=5,"2-5",HR_Analytics[[#This Row],[Total Working Years]]&lt;=10,"5-10",HR_Analytics[[#This Row],[Total Working Years]]&lt;=20,"10-20",HR_Analytics[[#This Row],[Total Working Years]]&lt;=40,"20-40")</f>
        <v>20-40</v>
      </c>
      <c r="AI1416" s="3">
        <v>3</v>
      </c>
      <c r="AJ1416" s="3">
        <v>3</v>
      </c>
      <c r="AK1416" s="9" t="str">
        <f>VLOOKUP(AJ1416,Mapping!$J$10:$K$13,2,0)</f>
        <v>Better</v>
      </c>
      <c r="AL1416" s="3">
        <v>17</v>
      </c>
      <c r="AM1416" s="3" t="str" cm="1">
        <f t="array" ref="AM1416">_xlfn.IFS(HR_Analytics[[#This Row],[Years At Company]]&lt;=2,"0-2",HR_Analytics[[#This Row],[Years At Company]]&lt;=5,"2-5",HR_Analytics[[#This Row],[Years At Company]]&lt;=10,"5-10",HR_Analytics[[#This Row],[Years At Company]]&lt;=20,"10-20",HR_Analytics[[#This Row],[Years At Company]]&lt;=40,"20-40")</f>
        <v>10-20</v>
      </c>
      <c r="AN1416" s="3">
        <v>14</v>
      </c>
      <c r="AO1416" s="3" t="str" cm="1">
        <f t="array" ref="AO1416">_xlfn.IFS(HR_Analytics[[#This Row],[Years In Current Role]]&lt;=2,"0-2",HR_Analytics[[#This Row],[Years In Current Role]]&lt;=5,"2-5",HR_Analytics[[#This Row],[Years In Current Role]]&lt;=10,"5-10",HR_Analytics[[#This Row],[Years In Current Role]]&lt;=15,"10-15",HR_Analytics[[#This Row],[Years In Current Role]]&gt;15,"Above 15")</f>
        <v>10-15</v>
      </c>
      <c r="AP1416" s="3">
        <v>12</v>
      </c>
      <c r="AQ1416" s="14" t="str" cm="1">
        <f t="array" ref="AQ1416">_xlfn.IFS(HR_Analytics[[#This Row],[Years Since Last Promotion]]&lt;=2,"0-2",HR_Analytics[[#This Row],[Years Since Last Promotion]]&lt;=5,"2-5",HR_Analytics[[#This Row],[Years Since Last Promotion]]&lt;=10,"5-10",HR_Analytics[[#This Row],[Years Since Last Promotion]]&lt;=15,"10-15")</f>
        <v>10-15</v>
      </c>
      <c r="AR1416" s="14">
        <v>11</v>
      </c>
      <c r="AS1416" s="3" t="str" cm="1">
        <f t="array" ref="AS1416">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417" spans="1:45" x14ac:dyDescent="0.25">
      <c r="A1417" s="12">
        <v>33</v>
      </c>
      <c r="B1417" s="12" t="str" cm="1">
        <f t="array" ref="B1417">_xlfn.IFS(HR_Analytics[[#This Row],[Age]]&lt;=30,"Below 30",HR_Analytics[[#This Row],[Age]]&lt;=40,"30-40",HR_Analytics[[#This Row],[Age]]&lt;=60,"40-60")</f>
        <v>30-40</v>
      </c>
      <c r="C1417" s="9" t="s">
        <v>17</v>
      </c>
      <c r="D1417" s="9" t="s">
        <v>29</v>
      </c>
      <c r="E1417" s="9" t="s">
        <v>19</v>
      </c>
      <c r="F1417" s="3">
        <v>1</v>
      </c>
      <c r="G1417" s="3" t="str" cm="1">
        <f t="array" ref="G1417">_xlfn.IFS(HR_Analytics[[#This Row],[Distance From Home]]&lt;=5,"1-5",HR_Analytics[[#This Row],[Distance From Home]]&lt;=10,"5-10",HR_Analytics[[#This Row],[Distance From Home]]&lt;=15,"10-15",HR_Analytics[[#This Row],[Distance From Home]]&lt;=20,"15-20",HR_Analytics[[#This Row],[Distance From Home]]&gt;20,"Above 20")</f>
        <v>1-5</v>
      </c>
      <c r="H1417" s="3">
        <v>2</v>
      </c>
      <c r="I1417" s="9" t="str">
        <f>VLOOKUP(H1417,Mapping!$J$2:$K$6,2,0)</f>
        <v>College</v>
      </c>
      <c r="J1417" s="9" t="s">
        <v>25</v>
      </c>
      <c r="K1417" s="3">
        <v>1994</v>
      </c>
      <c r="L1417" s="3">
        <v>2</v>
      </c>
      <c r="M1417" s="9" t="str">
        <f>VLOOKUP(L1417,Mapping!$A$2:$B$5,2,0)</f>
        <v>Dissatisfied</v>
      </c>
      <c r="N1417" s="9" t="s">
        <v>20</v>
      </c>
      <c r="O1417" s="3">
        <v>2</v>
      </c>
      <c r="P1417" s="9" t="str">
        <f>VLOOKUP(O1417,Mapping!$A$9:$B$12,2,0)</f>
        <v>Medium</v>
      </c>
      <c r="Q1417" s="3">
        <v>1</v>
      </c>
      <c r="R1417" s="9" t="str">
        <f>VLOOKUP(Q1417,Mapping!$A$16:$B$20,2,0)</f>
        <v>Entry Level</v>
      </c>
      <c r="S1417" s="9" t="s">
        <v>24</v>
      </c>
      <c r="T1417" s="3">
        <v>3</v>
      </c>
      <c r="U1417" s="9" t="str">
        <f>VLOOKUP(T1417,Mapping!$E$9:$F$12,2,0)</f>
        <v>Neutral</v>
      </c>
      <c r="V1417" s="9" t="s">
        <v>26</v>
      </c>
      <c r="W1417" s="5">
        <v>2008</v>
      </c>
      <c r="X1417" s="3">
        <v>1</v>
      </c>
      <c r="Y1417" s="9" t="s">
        <v>17</v>
      </c>
      <c r="Z1417" s="4">
        <v>12</v>
      </c>
      <c r="AA1417" s="24">
        <f>HR_Analytics[[#This Row],[Salary Hike]]/100</f>
        <v>0.12</v>
      </c>
      <c r="AB1417" s="3">
        <v>3</v>
      </c>
      <c r="AC1417" s="9" t="str">
        <f>VLOOKUP(AB1417,Mapping!$E$2:$F$3,2,0)</f>
        <v>Excellent</v>
      </c>
      <c r="AD1417" s="3">
        <v>3</v>
      </c>
      <c r="AE1417" s="9" t="str">
        <f>VLOOKUP(AD1417,Mapping!$E$16:$F$19,2,0)</f>
        <v>Neutral</v>
      </c>
      <c r="AF1417" s="3">
        <v>3</v>
      </c>
      <c r="AG1417" s="3">
        <v>1</v>
      </c>
      <c r="AH1417" s="3" t="str" cm="1">
        <f t="array" ref="AH1417">_xlfn.IFS(HR_Analytics[[#This Row],[Total Working Years]]&lt;=2,"0-2",HR_Analytics[[#This Row],[Total Working Years]]&lt;=5,"2-5",HR_Analytics[[#This Row],[Total Working Years]]&lt;=10,"5-10",HR_Analytics[[#This Row],[Total Working Years]]&lt;=20,"10-20",HR_Analytics[[#This Row],[Total Working Years]]&lt;=40,"20-40")</f>
        <v>0-2</v>
      </c>
      <c r="AI1417" s="3">
        <v>2</v>
      </c>
      <c r="AJ1417" s="3">
        <v>2</v>
      </c>
      <c r="AK1417" s="9" t="str">
        <f>VLOOKUP(AJ1417,Mapping!$J$10:$K$13,2,0)</f>
        <v>Good</v>
      </c>
      <c r="AL1417" s="3">
        <v>1</v>
      </c>
      <c r="AM1417" s="3" t="str" cm="1">
        <f t="array" ref="AM1417">_xlfn.IFS(HR_Analytics[[#This Row],[Years At Company]]&lt;=2,"0-2",HR_Analytics[[#This Row],[Years At Company]]&lt;=5,"2-5",HR_Analytics[[#This Row],[Years At Company]]&lt;=10,"5-10",HR_Analytics[[#This Row],[Years At Company]]&lt;=20,"10-20",HR_Analytics[[#This Row],[Years At Company]]&lt;=40,"20-40")</f>
        <v>0-2</v>
      </c>
      <c r="AN1417" s="3">
        <v>1</v>
      </c>
      <c r="AO1417" s="3" t="str" cm="1">
        <f t="array" ref="AO1417">_xlfn.IFS(HR_Analytics[[#This Row],[Years In Current Role]]&lt;=2,"0-2",HR_Analytics[[#This Row],[Years In Current Role]]&lt;=5,"2-5",HR_Analytics[[#This Row],[Years In Current Role]]&lt;=10,"5-10",HR_Analytics[[#This Row],[Years In Current Role]]&lt;=15,"10-15",HR_Analytics[[#This Row],[Years In Current Role]]&gt;15,"Above 15")</f>
        <v>0-2</v>
      </c>
      <c r="AP1417" s="3">
        <v>0</v>
      </c>
      <c r="AQ1417" s="14" t="str" cm="1">
        <f t="array" ref="AQ1417">_xlfn.IFS(HR_Analytics[[#This Row],[Years Since Last Promotion]]&lt;=2,"0-2",HR_Analytics[[#This Row],[Years Since Last Promotion]]&lt;=5,"2-5",HR_Analytics[[#This Row],[Years Since Last Promotion]]&lt;=10,"5-10",HR_Analytics[[#This Row],[Years Since Last Promotion]]&lt;=15,"10-15")</f>
        <v>0-2</v>
      </c>
      <c r="AR1417" s="14">
        <v>0</v>
      </c>
      <c r="AS1417" s="3" t="str" cm="1">
        <f t="array" ref="AS141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18" spans="1:45" x14ac:dyDescent="0.25">
      <c r="A1418" s="12">
        <v>38</v>
      </c>
      <c r="B1418" s="12" t="str" cm="1">
        <f t="array" ref="B1418">_xlfn.IFS(HR_Analytics[[#This Row],[Age]]&lt;=30,"Below 30",HR_Analytics[[#This Row],[Age]]&lt;=40,"30-40",HR_Analytics[[#This Row],[Age]]&lt;=60,"40-60")</f>
        <v>30-40</v>
      </c>
      <c r="C1418" s="9" t="s">
        <v>17</v>
      </c>
      <c r="D1418" s="9" t="s">
        <v>11</v>
      </c>
      <c r="E1418" s="9" t="s">
        <v>12</v>
      </c>
      <c r="F1418" s="3">
        <v>1</v>
      </c>
      <c r="G1418" s="3" t="str" cm="1">
        <f t="array" ref="G1418">_xlfn.IFS(HR_Analytics[[#This Row],[Distance From Home]]&lt;=5,"1-5",HR_Analytics[[#This Row],[Distance From Home]]&lt;=10,"5-10",HR_Analytics[[#This Row],[Distance From Home]]&lt;=15,"10-15",HR_Analytics[[#This Row],[Distance From Home]]&lt;=20,"15-20",HR_Analytics[[#This Row],[Distance From Home]]&gt;20,"Above 20")</f>
        <v>1-5</v>
      </c>
      <c r="H1418" s="3">
        <v>4</v>
      </c>
      <c r="I1418" s="9" t="str">
        <f>VLOOKUP(H1418,Mapping!$J$2:$K$6,2,0)</f>
        <v>Masters</v>
      </c>
      <c r="J1418" s="9" t="s">
        <v>13</v>
      </c>
      <c r="K1418" s="3">
        <v>1995</v>
      </c>
      <c r="L1418" s="3">
        <v>4</v>
      </c>
      <c r="M1418" s="9" t="str">
        <f>VLOOKUP(L1418,Mapping!$A$2:$B$5,2,0)</f>
        <v>Satisfied</v>
      </c>
      <c r="N1418" s="9" t="s">
        <v>20</v>
      </c>
      <c r="O1418" s="3">
        <v>3</v>
      </c>
      <c r="P1418" s="9" t="str">
        <f>VLOOKUP(O1418,Mapping!$A$9:$B$12,2,0)</f>
        <v>High</v>
      </c>
      <c r="Q1418" s="3">
        <v>2</v>
      </c>
      <c r="R1418" s="9" t="str">
        <f>VLOOKUP(Q1418,Mapping!$A$16:$B$20,2,0)</f>
        <v>Junior</v>
      </c>
      <c r="S1418" s="9" t="s">
        <v>15</v>
      </c>
      <c r="T1418" s="3">
        <v>2</v>
      </c>
      <c r="U1418" s="9" t="str">
        <f>VLOOKUP(T1418,Mapping!$E$9:$F$12,2,0)</f>
        <v>Dissatisfied</v>
      </c>
      <c r="V1418" s="9" t="s">
        <v>22</v>
      </c>
      <c r="W1418" s="5">
        <v>4440</v>
      </c>
      <c r="X1418" s="3">
        <v>0</v>
      </c>
      <c r="Y1418" s="9" t="s">
        <v>17</v>
      </c>
      <c r="Z1418" s="4">
        <v>15</v>
      </c>
      <c r="AA1418" s="24">
        <f>HR_Analytics[[#This Row],[Salary Hike]]/100</f>
        <v>0.15</v>
      </c>
      <c r="AB1418" s="3">
        <v>3</v>
      </c>
      <c r="AC1418" s="9" t="str">
        <f>VLOOKUP(AB1418,Mapping!$E$2:$F$3,2,0)</f>
        <v>Excellent</v>
      </c>
      <c r="AD1418" s="3">
        <v>1</v>
      </c>
      <c r="AE1418" s="9" t="str">
        <f>VLOOKUP(AD1418,Mapping!$E$16:$F$19,2,0)</f>
        <v>Very Dissatisfied</v>
      </c>
      <c r="AF1418" s="3">
        <v>2</v>
      </c>
      <c r="AG1418" s="3">
        <v>16</v>
      </c>
      <c r="AH1418" s="3" t="str" cm="1">
        <f t="array" ref="AH1418">_xlfn.IFS(HR_Analytics[[#This Row],[Total Working Years]]&lt;=2,"0-2",HR_Analytics[[#This Row],[Total Working Years]]&lt;=5,"2-5",HR_Analytics[[#This Row],[Total Working Years]]&lt;=10,"5-10",HR_Analytics[[#This Row],[Total Working Years]]&lt;=20,"10-20",HR_Analytics[[#This Row],[Total Working Years]]&lt;=40,"20-40")</f>
        <v>10-20</v>
      </c>
      <c r="AI1418" s="3">
        <v>3</v>
      </c>
      <c r="AJ1418" s="3">
        <v>3</v>
      </c>
      <c r="AK1418" s="9" t="str">
        <f>VLOOKUP(AJ1418,Mapping!$J$10:$K$13,2,0)</f>
        <v>Better</v>
      </c>
      <c r="AL1418" s="3">
        <v>15</v>
      </c>
      <c r="AM1418" s="3" t="str" cm="1">
        <f t="array" ref="AM1418">_xlfn.IFS(HR_Analytics[[#This Row],[Years At Company]]&lt;=2,"0-2",HR_Analytics[[#This Row],[Years At Company]]&lt;=5,"2-5",HR_Analytics[[#This Row],[Years At Company]]&lt;=10,"5-10",HR_Analytics[[#This Row],[Years At Company]]&lt;=20,"10-20",HR_Analytics[[#This Row],[Years At Company]]&lt;=40,"20-40")</f>
        <v>10-20</v>
      </c>
      <c r="AN1418" s="3">
        <v>13</v>
      </c>
      <c r="AO1418" s="3" t="str" cm="1">
        <f t="array" ref="AO1418">_xlfn.IFS(HR_Analytics[[#This Row],[Years In Current Role]]&lt;=2,"0-2",HR_Analytics[[#This Row],[Years In Current Role]]&lt;=5,"2-5",HR_Analytics[[#This Row],[Years In Current Role]]&lt;=10,"5-10",HR_Analytics[[#This Row],[Years In Current Role]]&lt;=15,"10-15",HR_Analytics[[#This Row],[Years In Current Role]]&gt;15,"Above 15")</f>
        <v>10-15</v>
      </c>
      <c r="AP1418" s="3">
        <v>5</v>
      </c>
      <c r="AQ1418" s="14" t="str" cm="1">
        <f t="array" ref="AQ1418">_xlfn.IFS(HR_Analytics[[#This Row],[Years Since Last Promotion]]&lt;=2,"0-2",HR_Analytics[[#This Row],[Years Since Last Promotion]]&lt;=5,"2-5",HR_Analytics[[#This Row],[Years Since Last Promotion]]&lt;=10,"5-10",HR_Analytics[[#This Row],[Years Since Last Promotion]]&lt;=15,"10-15")</f>
        <v>2-5</v>
      </c>
      <c r="AR1418" s="14">
        <v>8</v>
      </c>
      <c r="AS1418" s="3" t="str" cm="1">
        <f t="array" ref="AS141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19" spans="1:45" x14ac:dyDescent="0.25">
      <c r="A1419" s="12">
        <v>31</v>
      </c>
      <c r="B1419" s="12" t="str" cm="1">
        <f t="array" ref="B1419">_xlfn.IFS(HR_Analytics[[#This Row],[Age]]&lt;=30,"Below 30",HR_Analytics[[#This Row],[Age]]&lt;=40,"30-40",HR_Analytics[[#This Row],[Age]]&lt;=60,"40-60")</f>
        <v>30-40</v>
      </c>
      <c r="C1419" s="9" t="s">
        <v>17</v>
      </c>
      <c r="D1419" s="9" t="s">
        <v>11</v>
      </c>
      <c r="E1419" s="9" t="s">
        <v>12</v>
      </c>
      <c r="F1419" s="3">
        <v>2</v>
      </c>
      <c r="G1419" s="3" t="str" cm="1">
        <f t="array" ref="G1419">_xlfn.IFS(HR_Analytics[[#This Row],[Distance From Home]]&lt;=5,"1-5",HR_Analytics[[#This Row],[Distance From Home]]&lt;=10,"5-10",HR_Analytics[[#This Row],[Distance From Home]]&lt;=15,"10-15",HR_Analytics[[#This Row],[Distance From Home]]&lt;=20,"15-20",HR_Analytics[[#This Row],[Distance From Home]]&gt;20,"Above 20")</f>
        <v>1-5</v>
      </c>
      <c r="H1419" s="3">
        <v>2</v>
      </c>
      <c r="I1419" s="9" t="str">
        <f>VLOOKUP(H1419,Mapping!$J$2:$K$6,2,0)</f>
        <v>College</v>
      </c>
      <c r="J1419" s="9" t="s">
        <v>13</v>
      </c>
      <c r="K1419" s="3">
        <v>1996</v>
      </c>
      <c r="L1419" s="3">
        <v>1</v>
      </c>
      <c r="M1419" s="9" t="str">
        <f>VLOOKUP(L1419,Mapping!$A$2:$B$5,2,0)</f>
        <v>Very Dissatisfied</v>
      </c>
      <c r="N1419" s="9" t="s">
        <v>20</v>
      </c>
      <c r="O1419" s="3">
        <v>3</v>
      </c>
      <c r="P1419" s="9" t="str">
        <f>VLOOKUP(O1419,Mapping!$A$9:$B$12,2,0)</f>
        <v>High</v>
      </c>
      <c r="Q1419" s="3">
        <v>1</v>
      </c>
      <c r="R1419" s="9" t="str">
        <f>VLOOKUP(Q1419,Mapping!$A$16:$B$20,2,0)</f>
        <v>Entry Level</v>
      </c>
      <c r="S1419" s="9" t="s">
        <v>31</v>
      </c>
      <c r="T1419" s="3">
        <v>3</v>
      </c>
      <c r="U1419" s="9" t="str">
        <f>VLOOKUP(T1419,Mapping!$E$9:$F$12,2,0)</f>
        <v>Neutral</v>
      </c>
      <c r="V1419" s="9" t="s">
        <v>22</v>
      </c>
      <c r="W1419" s="5">
        <v>3067</v>
      </c>
      <c r="X1419" s="3">
        <v>0</v>
      </c>
      <c r="Y1419" s="9" t="s">
        <v>17</v>
      </c>
      <c r="Z1419" s="4">
        <v>19</v>
      </c>
      <c r="AA1419" s="24">
        <f>HR_Analytics[[#This Row],[Salary Hike]]/100</f>
        <v>0.19</v>
      </c>
      <c r="AB1419" s="3">
        <v>3</v>
      </c>
      <c r="AC1419" s="9" t="str">
        <f>VLOOKUP(AB1419,Mapping!$E$2:$F$3,2,0)</f>
        <v>Excellent</v>
      </c>
      <c r="AD1419" s="3">
        <v>3</v>
      </c>
      <c r="AE1419" s="9" t="str">
        <f>VLOOKUP(AD1419,Mapping!$E$16:$F$19,2,0)</f>
        <v>Neutral</v>
      </c>
      <c r="AF1419" s="3">
        <v>1</v>
      </c>
      <c r="AG1419" s="3">
        <v>3</v>
      </c>
      <c r="AH1419" s="3" t="str" cm="1">
        <f t="array" ref="AH1419">_xlfn.IFS(HR_Analytics[[#This Row],[Total Working Years]]&lt;=2,"0-2",HR_Analytics[[#This Row],[Total Working Years]]&lt;=5,"2-5",HR_Analytics[[#This Row],[Total Working Years]]&lt;=10,"5-10",HR_Analytics[[#This Row],[Total Working Years]]&lt;=20,"10-20",HR_Analytics[[#This Row],[Total Working Years]]&lt;=40,"20-40")</f>
        <v>2-5</v>
      </c>
      <c r="AI1419" s="3">
        <v>1</v>
      </c>
      <c r="AJ1419" s="3">
        <v>3</v>
      </c>
      <c r="AK1419" s="9" t="str">
        <f>VLOOKUP(AJ1419,Mapping!$J$10:$K$13,2,0)</f>
        <v>Better</v>
      </c>
      <c r="AL1419" s="3">
        <v>2</v>
      </c>
      <c r="AM1419" s="3" t="str" cm="1">
        <f t="array" ref="AM1419">_xlfn.IFS(HR_Analytics[[#This Row],[Years At Company]]&lt;=2,"0-2",HR_Analytics[[#This Row],[Years At Company]]&lt;=5,"2-5",HR_Analytics[[#This Row],[Years At Company]]&lt;=10,"5-10",HR_Analytics[[#This Row],[Years At Company]]&lt;=20,"10-20",HR_Analytics[[#This Row],[Years At Company]]&lt;=40,"20-40")</f>
        <v>0-2</v>
      </c>
      <c r="AN1419" s="3">
        <v>2</v>
      </c>
      <c r="AO1419" s="3" t="str" cm="1">
        <f t="array" ref="AO1419">_xlfn.IFS(HR_Analytics[[#This Row],[Years In Current Role]]&lt;=2,"0-2",HR_Analytics[[#This Row],[Years In Current Role]]&lt;=5,"2-5",HR_Analytics[[#This Row],[Years In Current Role]]&lt;=10,"5-10",HR_Analytics[[#This Row],[Years In Current Role]]&lt;=15,"10-15",HR_Analytics[[#This Row],[Years In Current Role]]&gt;15,"Above 15")</f>
        <v>0-2</v>
      </c>
      <c r="AP1419" s="3">
        <v>1</v>
      </c>
      <c r="AQ1419" s="14" t="str" cm="1">
        <f t="array" ref="AQ1419">_xlfn.IFS(HR_Analytics[[#This Row],[Years Since Last Promotion]]&lt;=2,"0-2",HR_Analytics[[#This Row],[Years Since Last Promotion]]&lt;=5,"2-5",HR_Analytics[[#This Row],[Years Since Last Promotion]]&lt;=10,"5-10",HR_Analytics[[#This Row],[Years Since Last Promotion]]&lt;=15,"10-15")</f>
        <v>0-2</v>
      </c>
      <c r="AR1419" s="14">
        <v>2</v>
      </c>
      <c r="AS1419" s="3" t="str" cm="1">
        <f t="array" ref="AS141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20" spans="1:45" x14ac:dyDescent="0.25">
      <c r="A1420" s="12">
        <v>38</v>
      </c>
      <c r="B1420" s="12" t="str" cm="1">
        <f t="array" ref="B1420">_xlfn.IFS(HR_Analytics[[#This Row],[Age]]&lt;=30,"Below 30",HR_Analytics[[#This Row],[Age]]&lt;=40,"30-40",HR_Analytics[[#This Row],[Age]]&lt;=60,"40-60")</f>
        <v>30-40</v>
      </c>
      <c r="C1420" s="9" t="s">
        <v>17</v>
      </c>
      <c r="D1420" s="9" t="s">
        <v>18</v>
      </c>
      <c r="E1420" s="9" t="s">
        <v>19</v>
      </c>
      <c r="F1420" s="3">
        <v>6</v>
      </c>
      <c r="G1420" s="3" t="str" cm="1">
        <f t="array" ref="G1420">_xlfn.IFS(HR_Analytics[[#This Row],[Distance From Home]]&lt;=5,"1-5",HR_Analytics[[#This Row],[Distance From Home]]&lt;=10,"5-10",HR_Analytics[[#This Row],[Distance From Home]]&lt;=15,"10-15",HR_Analytics[[#This Row],[Distance From Home]]&lt;=20,"15-20",HR_Analytics[[#This Row],[Distance From Home]]&gt;20,"Above 20")</f>
        <v>5-10</v>
      </c>
      <c r="H1420" s="3">
        <v>4</v>
      </c>
      <c r="I1420" s="9" t="str">
        <f>VLOOKUP(H1420,Mapping!$J$2:$K$6,2,0)</f>
        <v>Masters</v>
      </c>
      <c r="J1420" s="9" t="s">
        <v>13</v>
      </c>
      <c r="K1420" s="3">
        <v>1997</v>
      </c>
      <c r="L1420" s="3">
        <v>1</v>
      </c>
      <c r="M1420" s="9" t="str">
        <f>VLOOKUP(L1420,Mapping!$A$2:$B$5,2,0)</f>
        <v>Very Dissatisfied</v>
      </c>
      <c r="N1420" s="9" t="s">
        <v>20</v>
      </c>
      <c r="O1420" s="3">
        <v>2</v>
      </c>
      <c r="P1420" s="9" t="str">
        <f>VLOOKUP(O1420,Mapping!$A$9:$B$12,2,0)</f>
        <v>Medium</v>
      </c>
      <c r="Q1420" s="3">
        <v>2</v>
      </c>
      <c r="R1420" s="9" t="str">
        <f>VLOOKUP(Q1420,Mapping!$A$16:$B$20,2,0)</f>
        <v>Junior</v>
      </c>
      <c r="S1420" s="9" t="s">
        <v>27</v>
      </c>
      <c r="T1420" s="3">
        <v>3</v>
      </c>
      <c r="U1420" s="9" t="str">
        <f>VLOOKUP(T1420,Mapping!$E$9:$F$12,2,0)</f>
        <v>Neutral</v>
      </c>
      <c r="V1420" s="9" t="s">
        <v>22</v>
      </c>
      <c r="W1420" s="5">
        <v>5321</v>
      </c>
      <c r="X1420" s="3">
        <v>2</v>
      </c>
      <c r="Y1420" s="9" t="s">
        <v>17</v>
      </c>
      <c r="Z1420" s="4">
        <v>11</v>
      </c>
      <c r="AA1420" s="24">
        <f>HR_Analytics[[#This Row],[Salary Hike]]/100</f>
        <v>0.11</v>
      </c>
      <c r="AB1420" s="3">
        <v>3</v>
      </c>
      <c r="AC1420" s="9" t="str">
        <f>VLOOKUP(AB1420,Mapping!$E$2:$F$3,2,0)</f>
        <v>Excellent</v>
      </c>
      <c r="AD1420" s="3">
        <v>4</v>
      </c>
      <c r="AE1420" s="9" t="str">
        <f>VLOOKUP(AD1420,Mapping!$E$16:$F$19,2,0)</f>
        <v>Satisfied</v>
      </c>
      <c r="AF1420" s="3">
        <v>1</v>
      </c>
      <c r="AG1420" s="3">
        <v>10</v>
      </c>
      <c r="AH1420" s="3" t="str" cm="1">
        <f t="array" ref="AH1420">_xlfn.IFS(HR_Analytics[[#This Row],[Total Working Years]]&lt;=2,"0-2",HR_Analytics[[#This Row],[Total Working Years]]&lt;=5,"2-5",HR_Analytics[[#This Row],[Total Working Years]]&lt;=10,"5-10",HR_Analytics[[#This Row],[Total Working Years]]&lt;=20,"10-20",HR_Analytics[[#This Row],[Total Working Years]]&lt;=40,"20-40")</f>
        <v>5-10</v>
      </c>
      <c r="AI1420" s="3">
        <v>1</v>
      </c>
      <c r="AJ1420" s="3">
        <v>3</v>
      </c>
      <c r="AK1420" s="9" t="str">
        <f>VLOOKUP(AJ1420,Mapping!$J$10:$K$13,2,0)</f>
        <v>Better</v>
      </c>
      <c r="AL1420" s="3">
        <v>8</v>
      </c>
      <c r="AM1420" s="3" t="str" cm="1">
        <f t="array" ref="AM1420">_xlfn.IFS(HR_Analytics[[#This Row],[Years At Company]]&lt;=2,"0-2",HR_Analytics[[#This Row],[Years At Company]]&lt;=5,"2-5",HR_Analytics[[#This Row],[Years At Company]]&lt;=10,"5-10",HR_Analytics[[#This Row],[Years At Company]]&lt;=20,"10-20",HR_Analytics[[#This Row],[Years At Company]]&lt;=40,"20-40")</f>
        <v>5-10</v>
      </c>
      <c r="AN1420" s="3">
        <v>3</v>
      </c>
      <c r="AO1420" s="3" t="str" cm="1">
        <f t="array" ref="AO1420">_xlfn.IFS(HR_Analytics[[#This Row],[Years In Current Role]]&lt;=2,"0-2",HR_Analytics[[#This Row],[Years In Current Role]]&lt;=5,"2-5",HR_Analytics[[#This Row],[Years In Current Role]]&lt;=10,"5-10",HR_Analytics[[#This Row],[Years In Current Role]]&lt;=15,"10-15",HR_Analytics[[#This Row],[Years In Current Role]]&gt;15,"Above 15")</f>
        <v>2-5</v>
      </c>
      <c r="AP1420" s="3">
        <v>7</v>
      </c>
      <c r="AQ1420" s="14" t="str" cm="1">
        <f t="array" ref="AQ1420">_xlfn.IFS(HR_Analytics[[#This Row],[Years Since Last Promotion]]&lt;=2,"0-2",HR_Analytics[[#This Row],[Years Since Last Promotion]]&lt;=5,"2-5",HR_Analytics[[#This Row],[Years Since Last Promotion]]&lt;=10,"5-10",HR_Analytics[[#This Row],[Years Since Last Promotion]]&lt;=15,"10-15")</f>
        <v>5-10</v>
      </c>
      <c r="AR1420" s="14">
        <v>7</v>
      </c>
      <c r="AS1420" s="3" t="str" cm="1">
        <f t="array" ref="AS142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21" spans="1:45" x14ac:dyDescent="0.25">
      <c r="A1421" s="12">
        <v>42</v>
      </c>
      <c r="B1421" s="12" t="str" cm="1">
        <f t="array" ref="B1421">_xlfn.IFS(HR_Analytics[[#This Row],[Age]]&lt;=30,"Below 30",HR_Analytics[[#This Row],[Age]]&lt;=40,"30-40",HR_Analytics[[#This Row],[Age]]&lt;=60,"40-60")</f>
        <v>40-60</v>
      </c>
      <c r="C1421" s="9" t="s">
        <v>17</v>
      </c>
      <c r="D1421" s="9" t="s">
        <v>11</v>
      </c>
      <c r="E1421" s="9" t="s">
        <v>19</v>
      </c>
      <c r="F1421" s="3">
        <v>18</v>
      </c>
      <c r="G1421" s="3" t="str" cm="1">
        <f t="array" ref="G1421">_xlfn.IFS(HR_Analytics[[#This Row],[Distance From Home]]&lt;=5,"1-5",HR_Analytics[[#This Row],[Distance From Home]]&lt;=10,"5-10",HR_Analytics[[#This Row],[Distance From Home]]&lt;=15,"10-15",HR_Analytics[[#This Row],[Distance From Home]]&lt;=20,"15-20",HR_Analytics[[#This Row],[Distance From Home]]&gt;20,"Above 20")</f>
        <v>15-20</v>
      </c>
      <c r="H1421" s="3">
        <v>4</v>
      </c>
      <c r="I1421" s="9" t="str">
        <f>VLOOKUP(H1421,Mapping!$J$2:$K$6,2,0)</f>
        <v>Masters</v>
      </c>
      <c r="J1421" s="9" t="s">
        <v>13</v>
      </c>
      <c r="K1421" s="3">
        <v>1998</v>
      </c>
      <c r="L1421" s="3">
        <v>4</v>
      </c>
      <c r="M1421" s="9" t="str">
        <f>VLOOKUP(L1421,Mapping!$A$2:$B$5,2,0)</f>
        <v>Satisfied</v>
      </c>
      <c r="N1421" s="9" t="s">
        <v>20</v>
      </c>
      <c r="O1421" s="3">
        <v>3</v>
      </c>
      <c r="P1421" s="9" t="str">
        <f>VLOOKUP(O1421,Mapping!$A$9:$B$12,2,0)</f>
        <v>High</v>
      </c>
      <c r="Q1421" s="3">
        <v>2</v>
      </c>
      <c r="R1421" s="9" t="str">
        <f>VLOOKUP(Q1421,Mapping!$A$16:$B$20,2,0)</f>
        <v>Junior</v>
      </c>
      <c r="S1421" s="9" t="s">
        <v>21</v>
      </c>
      <c r="T1421" s="3">
        <v>1</v>
      </c>
      <c r="U1421" s="9" t="str">
        <f>VLOOKUP(T1421,Mapping!$E$9:$F$12,2,0)</f>
        <v>Very Dissatisfied</v>
      </c>
      <c r="V1421" s="9" t="s">
        <v>26</v>
      </c>
      <c r="W1421" s="5">
        <v>5410</v>
      </c>
      <c r="X1421" s="3">
        <v>6</v>
      </c>
      <c r="Y1421" s="9" t="s">
        <v>10</v>
      </c>
      <c r="Z1421" s="4">
        <v>17</v>
      </c>
      <c r="AA1421" s="24">
        <f>HR_Analytics[[#This Row],[Salary Hike]]/100</f>
        <v>0.17</v>
      </c>
      <c r="AB1421" s="3">
        <v>3</v>
      </c>
      <c r="AC1421" s="9" t="str">
        <f>VLOOKUP(AB1421,Mapping!$E$2:$F$3,2,0)</f>
        <v>Excellent</v>
      </c>
      <c r="AD1421" s="3">
        <v>3</v>
      </c>
      <c r="AE1421" s="9" t="str">
        <f>VLOOKUP(AD1421,Mapping!$E$16:$F$19,2,0)</f>
        <v>Neutral</v>
      </c>
      <c r="AF1421" s="3">
        <v>1</v>
      </c>
      <c r="AG1421" s="3">
        <v>9</v>
      </c>
      <c r="AH1421" s="3" t="str" cm="1">
        <f t="array" ref="AH1421">_xlfn.IFS(HR_Analytics[[#This Row],[Total Working Years]]&lt;=2,"0-2",HR_Analytics[[#This Row],[Total Working Years]]&lt;=5,"2-5",HR_Analytics[[#This Row],[Total Working Years]]&lt;=10,"5-10",HR_Analytics[[#This Row],[Total Working Years]]&lt;=20,"10-20",HR_Analytics[[#This Row],[Total Working Years]]&lt;=40,"20-40")</f>
        <v>5-10</v>
      </c>
      <c r="AI1421" s="3">
        <v>3</v>
      </c>
      <c r="AJ1421" s="3">
        <v>2</v>
      </c>
      <c r="AK1421" s="9" t="str">
        <f>VLOOKUP(AJ1421,Mapping!$J$10:$K$13,2,0)</f>
        <v>Good</v>
      </c>
      <c r="AL1421" s="3">
        <v>4</v>
      </c>
      <c r="AM1421" s="3" t="str" cm="1">
        <f t="array" ref="AM1421">_xlfn.IFS(HR_Analytics[[#This Row],[Years At Company]]&lt;=2,"0-2",HR_Analytics[[#This Row],[Years At Company]]&lt;=5,"2-5",HR_Analytics[[#This Row],[Years At Company]]&lt;=10,"5-10",HR_Analytics[[#This Row],[Years At Company]]&lt;=20,"10-20",HR_Analytics[[#This Row],[Years At Company]]&lt;=40,"20-40")</f>
        <v>2-5</v>
      </c>
      <c r="AN1421" s="3">
        <v>3</v>
      </c>
      <c r="AO1421" s="3" t="str" cm="1">
        <f t="array" ref="AO1421">_xlfn.IFS(HR_Analytics[[#This Row],[Years In Current Role]]&lt;=2,"0-2",HR_Analytics[[#This Row],[Years In Current Role]]&lt;=5,"2-5",HR_Analytics[[#This Row],[Years In Current Role]]&lt;=10,"5-10",HR_Analytics[[#This Row],[Years In Current Role]]&lt;=15,"10-15",HR_Analytics[[#This Row],[Years In Current Role]]&gt;15,"Above 15")</f>
        <v>2-5</v>
      </c>
      <c r="AP1421" s="3">
        <v>1</v>
      </c>
      <c r="AQ1421" s="14" t="str" cm="1">
        <f t="array" ref="AQ1421">_xlfn.IFS(HR_Analytics[[#This Row],[Years Since Last Promotion]]&lt;=2,"0-2",HR_Analytics[[#This Row],[Years Since Last Promotion]]&lt;=5,"2-5",HR_Analytics[[#This Row],[Years Since Last Promotion]]&lt;=10,"5-10",HR_Analytics[[#This Row],[Years Since Last Promotion]]&lt;=15,"10-15")</f>
        <v>0-2</v>
      </c>
      <c r="AR1421" s="14">
        <v>2</v>
      </c>
      <c r="AS1421" s="3" t="str" cm="1">
        <f t="array" ref="AS142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22" spans="1:45" x14ac:dyDescent="0.25">
      <c r="A1422" s="12">
        <v>41</v>
      </c>
      <c r="B1422" s="12" t="str" cm="1">
        <f t="array" ref="B1422">_xlfn.IFS(HR_Analytics[[#This Row],[Age]]&lt;=30,"Below 30",HR_Analytics[[#This Row],[Age]]&lt;=40,"30-40",HR_Analytics[[#This Row],[Age]]&lt;=60,"40-60")</f>
        <v>40-60</v>
      </c>
      <c r="C1422" s="9" t="s">
        <v>17</v>
      </c>
      <c r="D1422" s="9" t="s">
        <v>11</v>
      </c>
      <c r="E1422" s="9" t="s">
        <v>19</v>
      </c>
      <c r="F1422" s="3">
        <v>1</v>
      </c>
      <c r="G1422" s="3" t="str" cm="1">
        <f t="array" ref="G1422">_xlfn.IFS(HR_Analytics[[#This Row],[Distance From Home]]&lt;=5,"1-5",HR_Analytics[[#This Row],[Distance From Home]]&lt;=10,"5-10",HR_Analytics[[#This Row],[Distance From Home]]&lt;=15,"10-15",HR_Analytics[[#This Row],[Distance From Home]]&lt;=20,"15-20",HR_Analytics[[#This Row],[Distance From Home]]&gt;20,"Above 20")</f>
        <v>1-5</v>
      </c>
      <c r="H1422" s="3">
        <v>3</v>
      </c>
      <c r="I1422" s="9" t="str">
        <f>VLOOKUP(H1422,Mapping!$J$2:$K$6,2,0)</f>
        <v>Bachelors</v>
      </c>
      <c r="J1422" s="9" t="s">
        <v>13</v>
      </c>
      <c r="K1422" s="3">
        <v>1999</v>
      </c>
      <c r="L1422" s="3">
        <v>4</v>
      </c>
      <c r="M1422" s="9" t="str">
        <f>VLOOKUP(L1422,Mapping!$A$2:$B$5,2,0)</f>
        <v>Satisfied</v>
      </c>
      <c r="N1422" s="9" t="s">
        <v>20</v>
      </c>
      <c r="O1422" s="3">
        <v>3</v>
      </c>
      <c r="P1422" s="9" t="str">
        <f>VLOOKUP(O1422,Mapping!$A$9:$B$12,2,0)</f>
        <v>High</v>
      </c>
      <c r="Q1422" s="3">
        <v>1</v>
      </c>
      <c r="R1422" s="9" t="str">
        <f>VLOOKUP(Q1422,Mapping!$A$16:$B$20,2,0)</f>
        <v>Entry Level</v>
      </c>
      <c r="S1422" s="9" t="s">
        <v>21</v>
      </c>
      <c r="T1422" s="3">
        <v>4</v>
      </c>
      <c r="U1422" s="9" t="str">
        <f>VLOOKUP(T1422,Mapping!$E$9:$F$12,2,0)</f>
        <v>Satisfied</v>
      </c>
      <c r="V1422" s="9" t="s">
        <v>22</v>
      </c>
      <c r="W1422" s="5">
        <v>2782</v>
      </c>
      <c r="X1422" s="3">
        <v>3</v>
      </c>
      <c r="Y1422" s="9" t="s">
        <v>17</v>
      </c>
      <c r="Z1422" s="4">
        <v>22</v>
      </c>
      <c r="AA1422" s="24">
        <f>HR_Analytics[[#This Row],[Salary Hike]]/100</f>
        <v>0.22</v>
      </c>
      <c r="AB1422" s="3">
        <v>4</v>
      </c>
      <c r="AC1422" s="9" t="str">
        <f>VLOOKUP(AB1422,Mapping!$E$2:$F$3,2,0)</f>
        <v>Outstanding</v>
      </c>
      <c r="AD1422" s="3">
        <v>1</v>
      </c>
      <c r="AE1422" s="9" t="str">
        <f>VLOOKUP(AD1422,Mapping!$E$16:$F$19,2,0)</f>
        <v>Very Dissatisfied</v>
      </c>
      <c r="AF1422" s="3">
        <v>1</v>
      </c>
      <c r="AG1422" s="3">
        <v>12</v>
      </c>
      <c r="AH1422" s="3" t="str" cm="1">
        <f t="array" ref="AH1422">_xlfn.IFS(HR_Analytics[[#This Row],[Total Working Years]]&lt;=2,"0-2",HR_Analytics[[#This Row],[Total Working Years]]&lt;=5,"2-5",HR_Analytics[[#This Row],[Total Working Years]]&lt;=10,"5-10",HR_Analytics[[#This Row],[Total Working Years]]&lt;=20,"10-20",HR_Analytics[[#This Row],[Total Working Years]]&lt;=40,"20-40")</f>
        <v>10-20</v>
      </c>
      <c r="AI1422" s="3">
        <v>3</v>
      </c>
      <c r="AJ1422" s="3">
        <v>3</v>
      </c>
      <c r="AK1422" s="9" t="str">
        <f>VLOOKUP(AJ1422,Mapping!$J$10:$K$13,2,0)</f>
        <v>Better</v>
      </c>
      <c r="AL1422" s="3">
        <v>5</v>
      </c>
      <c r="AM1422" s="3" t="str" cm="1">
        <f t="array" ref="AM1422">_xlfn.IFS(HR_Analytics[[#This Row],[Years At Company]]&lt;=2,"0-2",HR_Analytics[[#This Row],[Years At Company]]&lt;=5,"2-5",HR_Analytics[[#This Row],[Years At Company]]&lt;=10,"5-10",HR_Analytics[[#This Row],[Years At Company]]&lt;=20,"10-20",HR_Analytics[[#This Row],[Years At Company]]&lt;=40,"20-40")</f>
        <v>2-5</v>
      </c>
      <c r="AN1422" s="3">
        <v>3</v>
      </c>
      <c r="AO1422" s="3" t="str" cm="1">
        <f t="array" ref="AO1422">_xlfn.IFS(HR_Analytics[[#This Row],[Years In Current Role]]&lt;=2,"0-2",HR_Analytics[[#This Row],[Years In Current Role]]&lt;=5,"2-5",HR_Analytics[[#This Row],[Years In Current Role]]&lt;=10,"5-10",HR_Analytics[[#This Row],[Years In Current Role]]&lt;=15,"10-15",HR_Analytics[[#This Row],[Years In Current Role]]&gt;15,"Above 15")</f>
        <v>2-5</v>
      </c>
      <c r="AP1422" s="3">
        <v>1</v>
      </c>
      <c r="AQ1422" s="14" t="str" cm="1">
        <f t="array" ref="AQ1422">_xlfn.IFS(HR_Analytics[[#This Row],[Years Since Last Promotion]]&lt;=2,"0-2",HR_Analytics[[#This Row],[Years Since Last Promotion]]&lt;=5,"2-5",HR_Analytics[[#This Row],[Years Since Last Promotion]]&lt;=10,"5-10",HR_Analytics[[#This Row],[Years Since Last Promotion]]&lt;=15,"10-15")</f>
        <v>0-2</v>
      </c>
      <c r="AR1422" s="14">
        <v>0</v>
      </c>
      <c r="AS1422" s="3" t="str" cm="1">
        <f t="array" ref="AS142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23" spans="1:45" x14ac:dyDescent="0.25">
      <c r="A1423" s="12">
        <v>47</v>
      </c>
      <c r="B1423" s="12" t="str" cm="1">
        <f t="array" ref="B1423">_xlfn.IFS(HR_Analytics[[#This Row],[Age]]&lt;=30,"Below 30",HR_Analytics[[#This Row],[Age]]&lt;=40,"30-40",HR_Analytics[[#This Row],[Age]]&lt;=60,"40-60")</f>
        <v>40-60</v>
      </c>
      <c r="C1423" s="9" t="s">
        <v>17</v>
      </c>
      <c r="D1423" s="9" t="s">
        <v>29</v>
      </c>
      <c r="E1423" s="9" t="s">
        <v>19</v>
      </c>
      <c r="F1423" s="3">
        <v>1</v>
      </c>
      <c r="G1423" s="3" t="str" cm="1">
        <f t="array" ref="G1423">_xlfn.IFS(HR_Analytics[[#This Row],[Distance From Home]]&lt;=5,"1-5",HR_Analytics[[#This Row],[Distance From Home]]&lt;=10,"5-10",HR_Analytics[[#This Row],[Distance From Home]]&lt;=15,"10-15",HR_Analytics[[#This Row],[Distance From Home]]&lt;=20,"15-20",HR_Analytics[[#This Row],[Distance From Home]]&gt;20,"Above 20")</f>
        <v>1-5</v>
      </c>
      <c r="H1423" s="3">
        <v>1</v>
      </c>
      <c r="I1423" s="9" t="str">
        <f>VLOOKUP(H1423,Mapping!$J$2:$K$6,2,0)</f>
        <v>Below College</v>
      </c>
      <c r="J1423" s="9" t="s">
        <v>25</v>
      </c>
      <c r="K1423" s="3">
        <v>2000</v>
      </c>
      <c r="L1423" s="3">
        <v>3</v>
      </c>
      <c r="M1423" s="9" t="str">
        <f>VLOOKUP(L1423,Mapping!$A$2:$B$5,2,0)</f>
        <v>Neutral</v>
      </c>
      <c r="N1423" s="9" t="s">
        <v>14</v>
      </c>
      <c r="O1423" s="3">
        <v>3</v>
      </c>
      <c r="P1423" s="9" t="str">
        <f>VLOOKUP(O1423,Mapping!$A$9:$B$12,2,0)</f>
        <v>High</v>
      </c>
      <c r="Q1423" s="3">
        <v>3</v>
      </c>
      <c r="R1423" s="9" t="str">
        <f>VLOOKUP(Q1423,Mapping!$A$16:$B$20,2,0)</f>
        <v>Mid Level</v>
      </c>
      <c r="S1423" s="9" t="s">
        <v>32</v>
      </c>
      <c r="T1423" s="3">
        <v>2</v>
      </c>
      <c r="U1423" s="9" t="str">
        <f>VLOOKUP(T1423,Mapping!$E$9:$F$12,2,0)</f>
        <v>Dissatisfied</v>
      </c>
      <c r="V1423" s="9" t="s">
        <v>22</v>
      </c>
      <c r="W1423" s="5">
        <v>11957</v>
      </c>
      <c r="X1423" s="3">
        <v>0</v>
      </c>
      <c r="Y1423" s="9" t="s">
        <v>17</v>
      </c>
      <c r="Z1423" s="4">
        <v>18</v>
      </c>
      <c r="AA1423" s="24">
        <f>HR_Analytics[[#This Row],[Salary Hike]]/100</f>
        <v>0.18</v>
      </c>
      <c r="AB1423" s="3">
        <v>3</v>
      </c>
      <c r="AC1423" s="9" t="str">
        <f>VLOOKUP(AB1423,Mapping!$E$2:$F$3,2,0)</f>
        <v>Excellent</v>
      </c>
      <c r="AD1423" s="3">
        <v>1</v>
      </c>
      <c r="AE1423" s="9" t="str">
        <f>VLOOKUP(AD1423,Mapping!$E$16:$F$19,2,0)</f>
        <v>Very Dissatisfied</v>
      </c>
      <c r="AF1423" s="3">
        <v>2</v>
      </c>
      <c r="AG1423" s="3">
        <v>14</v>
      </c>
      <c r="AH1423" s="3" t="str" cm="1">
        <f t="array" ref="AH1423">_xlfn.IFS(HR_Analytics[[#This Row],[Total Working Years]]&lt;=2,"0-2",HR_Analytics[[#This Row],[Total Working Years]]&lt;=5,"2-5",HR_Analytics[[#This Row],[Total Working Years]]&lt;=10,"5-10",HR_Analytics[[#This Row],[Total Working Years]]&lt;=20,"10-20",HR_Analytics[[#This Row],[Total Working Years]]&lt;=40,"20-40")</f>
        <v>10-20</v>
      </c>
      <c r="AI1423" s="3">
        <v>3</v>
      </c>
      <c r="AJ1423" s="3">
        <v>1</v>
      </c>
      <c r="AK1423" s="9" t="str">
        <f>VLOOKUP(AJ1423,Mapping!$J$10:$K$13,2,0)</f>
        <v>Bad</v>
      </c>
      <c r="AL1423" s="3">
        <v>13</v>
      </c>
      <c r="AM1423" s="3" t="str" cm="1">
        <f t="array" ref="AM1423">_xlfn.IFS(HR_Analytics[[#This Row],[Years At Company]]&lt;=2,"0-2",HR_Analytics[[#This Row],[Years At Company]]&lt;=5,"2-5",HR_Analytics[[#This Row],[Years At Company]]&lt;=10,"5-10",HR_Analytics[[#This Row],[Years At Company]]&lt;=20,"10-20",HR_Analytics[[#This Row],[Years At Company]]&lt;=40,"20-40")</f>
        <v>10-20</v>
      </c>
      <c r="AN1423" s="3">
        <v>8</v>
      </c>
      <c r="AO1423" s="3" t="str" cm="1">
        <f t="array" ref="AO1423">_xlfn.IFS(HR_Analytics[[#This Row],[Years In Current Role]]&lt;=2,"0-2",HR_Analytics[[#This Row],[Years In Current Role]]&lt;=5,"2-5",HR_Analytics[[#This Row],[Years In Current Role]]&lt;=10,"5-10",HR_Analytics[[#This Row],[Years In Current Role]]&lt;=15,"10-15",HR_Analytics[[#This Row],[Years In Current Role]]&gt;15,"Above 15")</f>
        <v>5-10</v>
      </c>
      <c r="AP1423" s="3">
        <v>5</v>
      </c>
      <c r="AQ1423" s="14" t="str" cm="1">
        <f t="array" ref="AQ1423">_xlfn.IFS(HR_Analytics[[#This Row],[Years Since Last Promotion]]&lt;=2,"0-2",HR_Analytics[[#This Row],[Years Since Last Promotion]]&lt;=5,"2-5",HR_Analytics[[#This Row],[Years Since Last Promotion]]&lt;=10,"5-10",HR_Analytics[[#This Row],[Years Since Last Promotion]]&lt;=15,"10-15")</f>
        <v>2-5</v>
      </c>
      <c r="AR1423" s="14">
        <v>12</v>
      </c>
      <c r="AS1423" s="3" t="str" cm="1">
        <f t="array" ref="AS1423">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424" spans="1:45" x14ac:dyDescent="0.25">
      <c r="A1424" s="12">
        <v>35</v>
      </c>
      <c r="B1424" s="12" t="str" cm="1">
        <f t="array" ref="B1424">_xlfn.IFS(HR_Analytics[[#This Row],[Age]]&lt;=30,"Below 30",HR_Analytics[[#This Row],[Age]]&lt;=40,"30-40",HR_Analytics[[#This Row],[Age]]&lt;=60,"40-60")</f>
        <v>30-40</v>
      </c>
      <c r="C1424" s="9" t="s">
        <v>17</v>
      </c>
      <c r="D1424" s="9" t="s">
        <v>11</v>
      </c>
      <c r="E1424" s="9" t="s">
        <v>19</v>
      </c>
      <c r="F1424" s="3">
        <v>11</v>
      </c>
      <c r="G1424" s="3" t="str" cm="1">
        <f t="array" ref="G1424">_xlfn.IFS(HR_Analytics[[#This Row],[Distance From Home]]&lt;=5,"1-5",HR_Analytics[[#This Row],[Distance From Home]]&lt;=10,"5-10",HR_Analytics[[#This Row],[Distance From Home]]&lt;=15,"10-15",HR_Analytics[[#This Row],[Distance From Home]]&lt;=20,"15-20",HR_Analytics[[#This Row],[Distance From Home]]&gt;20,"Above 20")</f>
        <v>10-15</v>
      </c>
      <c r="H1424" s="3">
        <v>4</v>
      </c>
      <c r="I1424" s="9" t="str">
        <f>VLOOKUP(H1424,Mapping!$J$2:$K$6,2,0)</f>
        <v>Masters</v>
      </c>
      <c r="J1424" s="9" t="s">
        <v>25</v>
      </c>
      <c r="K1424" s="3">
        <v>2003</v>
      </c>
      <c r="L1424" s="3">
        <v>4</v>
      </c>
      <c r="M1424" s="9" t="str">
        <f>VLOOKUP(L1424,Mapping!$A$2:$B$5,2,0)</f>
        <v>Satisfied</v>
      </c>
      <c r="N1424" s="9" t="s">
        <v>20</v>
      </c>
      <c r="O1424" s="3">
        <v>3</v>
      </c>
      <c r="P1424" s="9" t="str">
        <f>VLOOKUP(O1424,Mapping!$A$9:$B$12,2,0)</f>
        <v>High</v>
      </c>
      <c r="Q1424" s="3">
        <v>1</v>
      </c>
      <c r="R1424" s="9" t="str">
        <f>VLOOKUP(Q1424,Mapping!$A$16:$B$20,2,0)</f>
        <v>Entry Level</v>
      </c>
      <c r="S1424" s="9" t="s">
        <v>24</v>
      </c>
      <c r="T1424" s="3">
        <v>3</v>
      </c>
      <c r="U1424" s="9" t="str">
        <f>VLOOKUP(T1424,Mapping!$E$9:$F$12,2,0)</f>
        <v>Neutral</v>
      </c>
      <c r="V1424" s="9" t="s">
        <v>22</v>
      </c>
      <c r="W1424" s="5">
        <v>2660</v>
      </c>
      <c r="X1424" s="3">
        <v>7</v>
      </c>
      <c r="Y1424" s="9" t="s">
        <v>10</v>
      </c>
      <c r="Z1424" s="4">
        <v>11</v>
      </c>
      <c r="AA1424" s="24">
        <f>HR_Analytics[[#This Row],[Salary Hike]]/100</f>
        <v>0.11</v>
      </c>
      <c r="AB1424" s="3">
        <v>3</v>
      </c>
      <c r="AC1424" s="9" t="str">
        <f>VLOOKUP(AB1424,Mapping!$E$2:$F$3,2,0)</f>
        <v>Excellent</v>
      </c>
      <c r="AD1424" s="3">
        <v>3</v>
      </c>
      <c r="AE1424" s="9" t="str">
        <f>VLOOKUP(AD1424,Mapping!$E$16:$F$19,2,0)</f>
        <v>Neutral</v>
      </c>
      <c r="AF1424" s="3">
        <v>1</v>
      </c>
      <c r="AG1424" s="3">
        <v>5</v>
      </c>
      <c r="AH1424" s="3" t="str" cm="1">
        <f t="array" ref="AH1424">_xlfn.IFS(HR_Analytics[[#This Row],[Total Working Years]]&lt;=2,"0-2",HR_Analytics[[#This Row],[Total Working Years]]&lt;=5,"2-5",HR_Analytics[[#This Row],[Total Working Years]]&lt;=10,"5-10",HR_Analytics[[#This Row],[Total Working Years]]&lt;=20,"10-20",HR_Analytics[[#This Row],[Total Working Years]]&lt;=40,"20-40")</f>
        <v>2-5</v>
      </c>
      <c r="AI1424" s="3">
        <v>3</v>
      </c>
      <c r="AJ1424" s="3">
        <v>3</v>
      </c>
      <c r="AK1424" s="9" t="str">
        <f>VLOOKUP(AJ1424,Mapping!$J$10:$K$13,2,0)</f>
        <v>Better</v>
      </c>
      <c r="AL1424" s="3">
        <v>2</v>
      </c>
      <c r="AM1424" s="3" t="str" cm="1">
        <f t="array" ref="AM1424">_xlfn.IFS(HR_Analytics[[#This Row],[Years At Company]]&lt;=2,"0-2",HR_Analytics[[#This Row],[Years At Company]]&lt;=5,"2-5",HR_Analytics[[#This Row],[Years At Company]]&lt;=10,"5-10",HR_Analytics[[#This Row],[Years At Company]]&lt;=20,"10-20",HR_Analytics[[#This Row],[Years At Company]]&lt;=40,"20-40")</f>
        <v>0-2</v>
      </c>
      <c r="AN1424" s="3">
        <v>2</v>
      </c>
      <c r="AO1424" s="3" t="str" cm="1">
        <f t="array" ref="AO1424">_xlfn.IFS(HR_Analytics[[#This Row],[Years In Current Role]]&lt;=2,"0-2",HR_Analytics[[#This Row],[Years In Current Role]]&lt;=5,"2-5",HR_Analytics[[#This Row],[Years In Current Role]]&lt;=10,"5-10",HR_Analytics[[#This Row],[Years In Current Role]]&lt;=15,"10-15",HR_Analytics[[#This Row],[Years In Current Role]]&gt;15,"Above 15")</f>
        <v>0-2</v>
      </c>
      <c r="AP1424" s="3">
        <v>2</v>
      </c>
      <c r="AQ1424" s="14" t="str" cm="1">
        <f t="array" ref="AQ1424">_xlfn.IFS(HR_Analytics[[#This Row],[Years Since Last Promotion]]&lt;=2,"0-2",HR_Analytics[[#This Row],[Years Since Last Promotion]]&lt;=5,"2-5",HR_Analytics[[#This Row],[Years Since Last Promotion]]&lt;=10,"5-10",HR_Analytics[[#This Row],[Years Since Last Promotion]]&lt;=15,"10-15")</f>
        <v>0-2</v>
      </c>
      <c r="AR1424" s="14">
        <v>2</v>
      </c>
      <c r="AS1424" s="3" t="str" cm="1">
        <f t="array" ref="AS142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25" spans="1:45" x14ac:dyDescent="0.25">
      <c r="A1425" s="12">
        <v>22</v>
      </c>
      <c r="B1425" s="12" t="str" cm="1">
        <f t="array" ref="B1425">_xlfn.IFS(HR_Analytics[[#This Row],[Age]]&lt;=30,"Below 30",HR_Analytics[[#This Row],[Age]]&lt;=40,"30-40",HR_Analytics[[#This Row],[Age]]&lt;=60,"40-60")</f>
        <v>Below 30</v>
      </c>
      <c r="C1425" s="9" t="s">
        <v>17</v>
      </c>
      <c r="D1425" s="9" t="s">
        <v>11</v>
      </c>
      <c r="E1425" s="9" t="s">
        <v>19</v>
      </c>
      <c r="F1425" s="3">
        <v>1</v>
      </c>
      <c r="G1425" s="3" t="str" cm="1">
        <f t="array" ref="G1425">_xlfn.IFS(HR_Analytics[[#This Row],[Distance From Home]]&lt;=5,"1-5",HR_Analytics[[#This Row],[Distance From Home]]&lt;=10,"5-10",HR_Analytics[[#This Row],[Distance From Home]]&lt;=15,"10-15",HR_Analytics[[#This Row],[Distance From Home]]&lt;=20,"15-20",HR_Analytics[[#This Row],[Distance From Home]]&gt;20,"Above 20")</f>
        <v>1-5</v>
      </c>
      <c r="H1425" s="3">
        <v>2</v>
      </c>
      <c r="I1425" s="9" t="str">
        <f>VLOOKUP(H1425,Mapping!$J$2:$K$6,2,0)</f>
        <v>College</v>
      </c>
      <c r="J1425" s="9" t="s">
        <v>13</v>
      </c>
      <c r="K1425" s="3">
        <v>2007</v>
      </c>
      <c r="L1425" s="3">
        <v>4</v>
      </c>
      <c r="M1425" s="9" t="str">
        <f>VLOOKUP(L1425,Mapping!$A$2:$B$5,2,0)</f>
        <v>Satisfied</v>
      </c>
      <c r="N1425" s="9" t="s">
        <v>20</v>
      </c>
      <c r="O1425" s="3">
        <v>3</v>
      </c>
      <c r="P1425" s="9" t="str">
        <f>VLOOKUP(O1425,Mapping!$A$9:$B$12,2,0)</f>
        <v>High</v>
      </c>
      <c r="Q1425" s="3">
        <v>1</v>
      </c>
      <c r="R1425" s="9" t="str">
        <f>VLOOKUP(Q1425,Mapping!$A$16:$B$20,2,0)</f>
        <v>Entry Level</v>
      </c>
      <c r="S1425" s="9" t="s">
        <v>21</v>
      </c>
      <c r="T1425" s="3">
        <v>3</v>
      </c>
      <c r="U1425" s="9" t="str">
        <f>VLOOKUP(T1425,Mapping!$E$9:$F$12,2,0)</f>
        <v>Neutral</v>
      </c>
      <c r="V1425" s="9" t="s">
        <v>16</v>
      </c>
      <c r="W1425" s="5">
        <v>3375</v>
      </c>
      <c r="X1425" s="3">
        <v>0</v>
      </c>
      <c r="Y1425" s="9" t="s">
        <v>17</v>
      </c>
      <c r="Z1425" s="4">
        <v>12</v>
      </c>
      <c r="AA1425" s="24">
        <f>HR_Analytics[[#This Row],[Salary Hike]]/100</f>
        <v>0.12</v>
      </c>
      <c r="AB1425" s="3">
        <v>3</v>
      </c>
      <c r="AC1425" s="9" t="str">
        <f>VLOOKUP(AB1425,Mapping!$E$2:$F$3,2,0)</f>
        <v>Excellent</v>
      </c>
      <c r="AD1425" s="3">
        <v>4</v>
      </c>
      <c r="AE1425" s="9" t="str">
        <f>VLOOKUP(AD1425,Mapping!$E$16:$F$19,2,0)</f>
        <v>Satisfied</v>
      </c>
      <c r="AF1425" s="3">
        <v>0</v>
      </c>
      <c r="AG1425" s="3">
        <v>4</v>
      </c>
      <c r="AH1425" s="3" t="str" cm="1">
        <f t="array" ref="AH1425">_xlfn.IFS(HR_Analytics[[#This Row],[Total Working Years]]&lt;=2,"0-2",HR_Analytics[[#This Row],[Total Working Years]]&lt;=5,"2-5",HR_Analytics[[#This Row],[Total Working Years]]&lt;=10,"5-10",HR_Analytics[[#This Row],[Total Working Years]]&lt;=20,"10-20",HR_Analytics[[#This Row],[Total Working Years]]&lt;=40,"20-40")</f>
        <v>2-5</v>
      </c>
      <c r="AI1425" s="3">
        <v>2</v>
      </c>
      <c r="AJ1425" s="3">
        <v>4</v>
      </c>
      <c r="AK1425" s="9" t="str">
        <f>VLOOKUP(AJ1425,Mapping!$J$10:$K$13,2,0)</f>
        <v>Best</v>
      </c>
      <c r="AL1425" s="3">
        <v>3</v>
      </c>
      <c r="AM1425" s="3" t="str" cm="1">
        <f t="array" ref="AM1425">_xlfn.IFS(HR_Analytics[[#This Row],[Years At Company]]&lt;=2,"0-2",HR_Analytics[[#This Row],[Years At Company]]&lt;=5,"2-5",HR_Analytics[[#This Row],[Years At Company]]&lt;=10,"5-10",HR_Analytics[[#This Row],[Years At Company]]&lt;=20,"10-20",HR_Analytics[[#This Row],[Years At Company]]&lt;=40,"20-40")</f>
        <v>2-5</v>
      </c>
      <c r="AN1425" s="3">
        <v>2</v>
      </c>
      <c r="AO1425" s="3" t="str" cm="1">
        <f t="array" ref="AO1425">_xlfn.IFS(HR_Analytics[[#This Row],[Years In Current Role]]&lt;=2,"0-2",HR_Analytics[[#This Row],[Years In Current Role]]&lt;=5,"2-5",HR_Analytics[[#This Row],[Years In Current Role]]&lt;=10,"5-10",HR_Analytics[[#This Row],[Years In Current Role]]&lt;=15,"10-15",HR_Analytics[[#This Row],[Years In Current Role]]&gt;15,"Above 15")</f>
        <v>0-2</v>
      </c>
      <c r="AP1425" s="3">
        <v>1</v>
      </c>
      <c r="AQ1425" s="14" t="str" cm="1">
        <f t="array" ref="AQ1425">_xlfn.IFS(HR_Analytics[[#This Row],[Years Since Last Promotion]]&lt;=2,"0-2",HR_Analytics[[#This Row],[Years Since Last Promotion]]&lt;=5,"2-5",HR_Analytics[[#This Row],[Years Since Last Promotion]]&lt;=10,"5-10",HR_Analytics[[#This Row],[Years Since Last Promotion]]&lt;=15,"10-15")</f>
        <v>0-2</v>
      </c>
      <c r="AR1425" s="14">
        <v>2</v>
      </c>
      <c r="AS1425" s="3" t="str" cm="1">
        <f t="array" ref="AS142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26" spans="1:45" x14ac:dyDescent="0.25">
      <c r="A1426" s="12">
        <v>35</v>
      </c>
      <c r="B1426" s="12" t="str" cm="1">
        <f t="array" ref="B1426">_xlfn.IFS(HR_Analytics[[#This Row],[Age]]&lt;=30,"Below 30",HR_Analytics[[#This Row],[Age]]&lt;=40,"30-40",HR_Analytics[[#This Row],[Age]]&lt;=60,"40-60")</f>
        <v>30-40</v>
      </c>
      <c r="C1426" s="9" t="s">
        <v>17</v>
      </c>
      <c r="D1426" s="9" t="s">
        <v>11</v>
      </c>
      <c r="E1426" s="9" t="s">
        <v>19</v>
      </c>
      <c r="F1426" s="3">
        <v>9</v>
      </c>
      <c r="G1426" s="3" t="str" cm="1">
        <f t="array" ref="G1426">_xlfn.IFS(HR_Analytics[[#This Row],[Distance From Home]]&lt;=5,"1-5",HR_Analytics[[#This Row],[Distance From Home]]&lt;=10,"5-10",HR_Analytics[[#This Row],[Distance From Home]]&lt;=15,"10-15",HR_Analytics[[#This Row],[Distance From Home]]&lt;=20,"15-20",HR_Analytics[[#This Row],[Distance From Home]]&gt;20,"Above 20")</f>
        <v>5-10</v>
      </c>
      <c r="H1426" s="3">
        <v>4</v>
      </c>
      <c r="I1426" s="9" t="str">
        <f>VLOOKUP(H1426,Mapping!$J$2:$K$6,2,0)</f>
        <v>Masters</v>
      </c>
      <c r="J1426" s="9" t="s">
        <v>25</v>
      </c>
      <c r="K1426" s="3">
        <v>2008</v>
      </c>
      <c r="L1426" s="3">
        <v>2</v>
      </c>
      <c r="M1426" s="9" t="str">
        <f>VLOOKUP(L1426,Mapping!$A$2:$B$5,2,0)</f>
        <v>Dissatisfied</v>
      </c>
      <c r="N1426" s="9" t="s">
        <v>20</v>
      </c>
      <c r="O1426" s="3">
        <v>3</v>
      </c>
      <c r="P1426" s="9" t="str">
        <f>VLOOKUP(O1426,Mapping!$A$9:$B$12,2,0)</f>
        <v>High</v>
      </c>
      <c r="Q1426" s="3">
        <v>2</v>
      </c>
      <c r="R1426" s="9" t="str">
        <f>VLOOKUP(Q1426,Mapping!$A$16:$B$20,2,0)</f>
        <v>Junior</v>
      </c>
      <c r="S1426" s="9" t="s">
        <v>21</v>
      </c>
      <c r="T1426" s="3">
        <v>3</v>
      </c>
      <c r="U1426" s="9" t="str">
        <f>VLOOKUP(T1426,Mapping!$E$9:$F$12,2,0)</f>
        <v>Neutral</v>
      </c>
      <c r="V1426" s="9" t="s">
        <v>16</v>
      </c>
      <c r="W1426" s="5">
        <v>5098</v>
      </c>
      <c r="X1426" s="3">
        <v>1</v>
      </c>
      <c r="Y1426" s="9" t="s">
        <v>17</v>
      </c>
      <c r="Z1426" s="4">
        <v>19</v>
      </c>
      <c r="AA1426" s="24">
        <f>HR_Analytics[[#This Row],[Salary Hike]]/100</f>
        <v>0.19</v>
      </c>
      <c r="AB1426" s="3">
        <v>3</v>
      </c>
      <c r="AC1426" s="9" t="str">
        <f>VLOOKUP(AB1426,Mapping!$E$2:$F$3,2,0)</f>
        <v>Excellent</v>
      </c>
      <c r="AD1426" s="3">
        <v>2</v>
      </c>
      <c r="AE1426" s="9" t="str">
        <f>VLOOKUP(AD1426,Mapping!$E$16:$F$19,2,0)</f>
        <v>Dissatisfied</v>
      </c>
      <c r="AF1426" s="3">
        <v>0</v>
      </c>
      <c r="AG1426" s="3">
        <v>10</v>
      </c>
      <c r="AH1426" s="3" t="str" cm="1">
        <f t="array" ref="AH1426">_xlfn.IFS(HR_Analytics[[#This Row],[Total Working Years]]&lt;=2,"0-2",HR_Analytics[[#This Row],[Total Working Years]]&lt;=5,"2-5",HR_Analytics[[#This Row],[Total Working Years]]&lt;=10,"5-10",HR_Analytics[[#This Row],[Total Working Years]]&lt;=20,"10-20",HR_Analytics[[#This Row],[Total Working Years]]&lt;=40,"20-40")</f>
        <v>5-10</v>
      </c>
      <c r="AI1426" s="3">
        <v>5</v>
      </c>
      <c r="AJ1426" s="3">
        <v>3</v>
      </c>
      <c r="AK1426" s="9" t="str">
        <f>VLOOKUP(AJ1426,Mapping!$J$10:$K$13,2,0)</f>
        <v>Better</v>
      </c>
      <c r="AL1426" s="3">
        <v>10</v>
      </c>
      <c r="AM1426" s="3" t="str" cm="1">
        <f t="array" ref="AM1426">_xlfn.IFS(HR_Analytics[[#This Row],[Years At Company]]&lt;=2,"0-2",HR_Analytics[[#This Row],[Years At Company]]&lt;=5,"2-5",HR_Analytics[[#This Row],[Years At Company]]&lt;=10,"5-10",HR_Analytics[[#This Row],[Years At Company]]&lt;=20,"10-20",HR_Analytics[[#This Row],[Years At Company]]&lt;=40,"20-40")</f>
        <v>5-10</v>
      </c>
      <c r="AN1426" s="3">
        <v>7</v>
      </c>
      <c r="AO1426" s="3" t="str" cm="1">
        <f t="array" ref="AO1426">_xlfn.IFS(HR_Analytics[[#This Row],[Years In Current Role]]&lt;=2,"0-2",HR_Analytics[[#This Row],[Years In Current Role]]&lt;=5,"2-5",HR_Analytics[[#This Row],[Years In Current Role]]&lt;=10,"5-10",HR_Analytics[[#This Row],[Years In Current Role]]&lt;=15,"10-15",HR_Analytics[[#This Row],[Years In Current Role]]&gt;15,"Above 15")</f>
        <v>5-10</v>
      </c>
      <c r="AP1426" s="3">
        <v>0</v>
      </c>
      <c r="AQ1426" s="14" t="str" cm="1">
        <f t="array" ref="AQ1426">_xlfn.IFS(HR_Analytics[[#This Row],[Years Since Last Promotion]]&lt;=2,"0-2",HR_Analytics[[#This Row],[Years Since Last Promotion]]&lt;=5,"2-5",HR_Analytics[[#This Row],[Years Since Last Promotion]]&lt;=10,"5-10",HR_Analytics[[#This Row],[Years Since Last Promotion]]&lt;=15,"10-15")</f>
        <v>0-2</v>
      </c>
      <c r="AR1426" s="14">
        <v>8</v>
      </c>
      <c r="AS1426" s="3" t="str" cm="1">
        <f t="array" ref="AS142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27" spans="1:45" x14ac:dyDescent="0.25">
      <c r="A1427" s="12">
        <v>33</v>
      </c>
      <c r="B1427" s="12" t="str" cm="1">
        <f t="array" ref="B1427">_xlfn.IFS(HR_Analytics[[#This Row],[Age]]&lt;=30,"Below 30",HR_Analytics[[#This Row],[Age]]&lt;=40,"30-40",HR_Analytics[[#This Row],[Age]]&lt;=60,"40-60")</f>
        <v>30-40</v>
      </c>
      <c r="C1427" s="9" t="s">
        <v>17</v>
      </c>
      <c r="D1427" s="9" t="s">
        <v>11</v>
      </c>
      <c r="E1427" s="9" t="s">
        <v>19</v>
      </c>
      <c r="F1427" s="3">
        <v>15</v>
      </c>
      <c r="G1427" s="3" t="str" cm="1">
        <f t="array" ref="G1427">_xlfn.IFS(HR_Analytics[[#This Row],[Distance From Home]]&lt;=5,"1-5",HR_Analytics[[#This Row],[Distance From Home]]&lt;=10,"5-10",HR_Analytics[[#This Row],[Distance From Home]]&lt;=15,"10-15",HR_Analytics[[#This Row],[Distance From Home]]&lt;=20,"15-20",HR_Analytics[[#This Row],[Distance From Home]]&gt;20,"Above 20")</f>
        <v>10-15</v>
      </c>
      <c r="H1427" s="3">
        <v>2</v>
      </c>
      <c r="I1427" s="9" t="str">
        <f>VLOOKUP(H1427,Mapping!$J$2:$K$6,2,0)</f>
        <v>College</v>
      </c>
      <c r="J1427" s="9" t="s">
        <v>25</v>
      </c>
      <c r="K1427" s="3">
        <v>2009</v>
      </c>
      <c r="L1427" s="3">
        <v>2</v>
      </c>
      <c r="M1427" s="9" t="str">
        <f>VLOOKUP(L1427,Mapping!$A$2:$B$5,2,0)</f>
        <v>Dissatisfied</v>
      </c>
      <c r="N1427" s="9" t="s">
        <v>14</v>
      </c>
      <c r="O1427" s="3">
        <v>3</v>
      </c>
      <c r="P1427" s="9" t="str">
        <f>VLOOKUP(O1427,Mapping!$A$9:$B$12,2,0)</f>
        <v>High</v>
      </c>
      <c r="Q1427" s="3">
        <v>2</v>
      </c>
      <c r="R1427" s="9" t="str">
        <f>VLOOKUP(Q1427,Mapping!$A$16:$B$20,2,0)</f>
        <v>Junior</v>
      </c>
      <c r="S1427" s="9" t="s">
        <v>28</v>
      </c>
      <c r="T1427" s="3">
        <v>4</v>
      </c>
      <c r="U1427" s="9" t="str">
        <f>VLOOKUP(T1427,Mapping!$E$9:$F$12,2,0)</f>
        <v>Satisfied</v>
      </c>
      <c r="V1427" s="9" t="s">
        <v>22</v>
      </c>
      <c r="W1427" s="5">
        <v>4878</v>
      </c>
      <c r="X1427" s="3">
        <v>0</v>
      </c>
      <c r="Y1427" s="9" t="s">
        <v>10</v>
      </c>
      <c r="Z1427" s="4">
        <v>13</v>
      </c>
      <c r="AA1427" s="24">
        <f>HR_Analytics[[#This Row],[Salary Hike]]/100</f>
        <v>0.13</v>
      </c>
      <c r="AB1427" s="3">
        <v>3</v>
      </c>
      <c r="AC1427" s="9" t="str">
        <f>VLOOKUP(AB1427,Mapping!$E$2:$F$3,2,0)</f>
        <v>Excellent</v>
      </c>
      <c r="AD1427" s="3">
        <v>1</v>
      </c>
      <c r="AE1427" s="9" t="str">
        <f>VLOOKUP(AD1427,Mapping!$E$16:$F$19,2,0)</f>
        <v>Very Dissatisfied</v>
      </c>
      <c r="AF1427" s="3">
        <v>1</v>
      </c>
      <c r="AG1427" s="3">
        <v>10</v>
      </c>
      <c r="AH1427" s="3" t="str" cm="1">
        <f t="array" ref="AH1427">_xlfn.IFS(HR_Analytics[[#This Row],[Total Working Years]]&lt;=2,"0-2",HR_Analytics[[#This Row],[Total Working Years]]&lt;=5,"2-5",HR_Analytics[[#This Row],[Total Working Years]]&lt;=10,"5-10",HR_Analytics[[#This Row],[Total Working Years]]&lt;=20,"10-20",HR_Analytics[[#This Row],[Total Working Years]]&lt;=40,"20-40")</f>
        <v>5-10</v>
      </c>
      <c r="AI1427" s="3">
        <v>6</v>
      </c>
      <c r="AJ1427" s="3">
        <v>3</v>
      </c>
      <c r="AK1427" s="9" t="str">
        <f>VLOOKUP(AJ1427,Mapping!$J$10:$K$13,2,0)</f>
        <v>Better</v>
      </c>
      <c r="AL1427" s="3">
        <v>9</v>
      </c>
      <c r="AM1427" s="3" t="str" cm="1">
        <f t="array" ref="AM1427">_xlfn.IFS(HR_Analytics[[#This Row],[Years At Company]]&lt;=2,"0-2",HR_Analytics[[#This Row],[Years At Company]]&lt;=5,"2-5",HR_Analytics[[#This Row],[Years At Company]]&lt;=10,"5-10",HR_Analytics[[#This Row],[Years At Company]]&lt;=20,"10-20",HR_Analytics[[#This Row],[Years At Company]]&lt;=40,"20-40")</f>
        <v>5-10</v>
      </c>
      <c r="AN1427" s="3">
        <v>7</v>
      </c>
      <c r="AO1427" s="3" t="str" cm="1">
        <f t="array" ref="AO1427">_xlfn.IFS(HR_Analytics[[#This Row],[Years In Current Role]]&lt;=2,"0-2",HR_Analytics[[#This Row],[Years In Current Role]]&lt;=5,"2-5",HR_Analytics[[#This Row],[Years In Current Role]]&lt;=10,"5-10",HR_Analytics[[#This Row],[Years In Current Role]]&lt;=15,"10-15",HR_Analytics[[#This Row],[Years In Current Role]]&gt;15,"Above 15")</f>
        <v>5-10</v>
      </c>
      <c r="AP1427" s="3">
        <v>8</v>
      </c>
      <c r="AQ1427" s="14" t="str" cm="1">
        <f t="array" ref="AQ1427">_xlfn.IFS(HR_Analytics[[#This Row],[Years Since Last Promotion]]&lt;=2,"0-2",HR_Analytics[[#This Row],[Years Since Last Promotion]]&lt;=5,"2-5",HR_Analytics[[#This Row],[Years Since Last Promotion]]&lt;=10,"5-10",HR_Analytics[[#This Row],[Years Since Last Promotion]]&lt;=15,"10-15")</f>
        <v>5-10</v>
      </c>
      <c r="AR1427" s="14">
        <v>1</v>
      </c>
      <c r="AS1427" s="3" t="str" cm="1">
        <f t="array" ref="AS142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28" spans="1:45" x14ac:dyDescent="0.25">
      <c r="A1428" s="12">
        <v>32</v>
      </c>
      <c r="B1428" s="12" t="str" cm="1">
        <f t="array" ref="B1428">_xlfn.IFS(HR_Analytics[[#This Row],[Age]]&lt;=30,"Below 30",HR_Analytics[[#This Row],[Age]]&lt;=40,"30-40",HR_Analytics[[#This Row],[Age]]&lt;=60,"40-60")</f>
        <v>30-40</v>
      </c>
      <c r="C1428" s="9" t="s">
        <v>17</v>
      </c>
      <c r="D1428" s="9" t="s">
        <v>11</v>
      </c>
      <c r="E1428" s="9" t="s">
        <v>19</v>
      </c>
      <c r="F1428" s="3">
        <v>29</v>
      </c>
      <c r="G1428" s="3" t="str" cm="1">
        <f t="array" ref="G1428">_xlfn.IFS(HR_Analytics[[#This Row],[Distance From Home]]&lt;=5,"1-5",HR_Analytics[[#This Row],[Distance From Home]]&lt;=10,"5-10",HR_Analytics[[#This Row],[Distance From Home]]&lt;=15,"10-15",HR_Analytics[[#This Row],[Distance From Home]]&lt;=20,"15-20",HR_Analytics[[#This Row],[Distance From Home]]&gt;20,"Above 20")</f>
        <v>Above 20</v>
      </c>
      <c r="H1428" s="3">
        <v>4</v>
      </c>
      <c r="I1428" s="9" t="str">
        <f>VLOOKUP(H1428,Mapping!$J$2:$K$6,2,0)</f>
        <v>Masters</v>
      </c>
      <c r="J1428" s="9" t="s">
        <v>13</v>
      </c>
      <c r="K1428" s="3">
        <v>2010</v>
      </c>
      <c r="L1428" s="3">
        <v>3</v>
      </c>
      <c r="M1428" s="9" t="str">
        <f>VLOOKUP(L1428,Mapping!$A$2:$B$5,2,0)</f>
        <v>Neutral</v>
      </c>
      <c r="N1428" s="9" t="s">
        <v>14</v>
      </c>
      <c r="O1428" s="3">
        <v>2</v>
      </c>
      <c r="P1428" s="9" t="str">
        <f>VLOOKUP(O1428,Mapping!$A$9:$B$12,2,0)</f>
        <v>Medium</v>
      </c>
      <c r="Q1428" s="3">
        <v>1</v>
      </c>
      <c r="R1428" s="9" t="str">
        <f>VLOOKUP(Q1428,Mapping!$A$16:$B$20,2,0)</f>
        <v>Entry Level</v>
      </c>
      <c r="S1428" s="9" t="s">
        <v>24</v>
      </c>
      <c r="T1428" s="3">
        <v>2</v>
      </c>
      <c r="U1428" s="9" t="str">
        <f>VLOOKUP(T1428,Mapping!$E$9:$F$12,2,0)</f>
        <v>Dissatisfied</v>
      </c>
      <c r="V1428" s="9" t="s">
        <v>16</v>
      </c>
      <c r="W1428" s="5">
        <v>2837</v>
      </c>
      <c r="X1428" s="3">
        <v>1</v>
      </c>
      <c r="Y1428" s="9" t="s">
        <v>17</v>
      </c>
      <c r="Z1428" s="4">
        <v>13</v>
      </c>
      <c r="AA1428" s="24">
        <f>HR_Analytics[[#This Row],[Salary Hike]]/100</f>
        <v>0.13</v>
      </c>
      <c r="AB1428" s="3">
        <v>3</v>
      </c>
      <c r="AC1428" s="9" t="str">
        <f>VLOOKUP(AB1428,Mapping!$E$2:$F$3,2,0)</f>
        <v>Excellent</v>
      </c>
      <c r="AD1428" s="3">
        <v>3</v>
      </c>
      <c r="AE1428" s="9" t="str">
        <f>VLOOKUP(AD1428,Mapping!$E$16:$F$19,2,0)</f>
        <v>Neutral</v>
      </c>
      <c r="AF1428" s="3">
        <v>0</v>
      </c>
      <c r="AG1428" s="3">
        <v>6</v>
      </c>
      <c r="AH1428" s="3" t="str" cm="1">
        <f t="array" ref="AH1428">_xlfn.IFS(HR_Analytics[[#This Row],[Total Working Years]]&lt;=2,"0-2",HR_Analytics[[#This Row],[Total Working Years]]&lt;=5,"2-5",HR_Analytics[[#This Row],[Total Working Years]]&lt;=10,"5-10",HR_Analytics[[#This Row],[Total Working Years]]&lt;=20,"10-20",HR_Analytics[[#This Row],[Total Working Years]]&lt;=40,"20-40")</f>
        <v>5-10</v>
      </c>
      <c r="AI1428" s="3">
        <v>3</v>
      </c>
      <c r="AJ1428" s="3">
        <v>3</v>
      </c>
      <c r="AK1428" s="9" t="str">
        <f>VLOOKUP(AJ1428,Mapping!$J$10:$K$13,2,0)</f>
        <v>Better</v>
      </c>
      <c r="AL1428" s="3">
        <v>6</v>
      </c>
      <c r="AM1428" s="3" t="str" cm="1">
        <f t="array" ref="AM1428">_xlfn.IFS(HR_Analytics[[#This Row],[Years At Company]]&lt;=2,"0-2",HR_Analytics[[#This Row],[Years At Company]]&lt;=5,"2-5",HR_Analytics[[#This Row],[Years At Company]]&lt;=10,"5-10",HR_Analytics[[#This Row],[Years At Company]]&lt;=20,"10-20",HR_Analytics[[#This Row],[Years At Company]]&lt;=40,"20-40")</f>
        <v>5-10</v>
      </c>
      <c r="AN1428" s="3">
        <v>2</v>
      </c>
      <c r="AO1428" s="3" t="str" cm="1">
        <f t="array" ref="AO1428">_xlfn.IFS(HR_Analytics[[#This Row],[Years In Current Role]]&lt;=2,"0-2",HR_Analytics[[#This Row],[Years In Current Role]]&lt;=5,"2-5",HR_Analytics[[#This Row],[Years In Current Role]]&lt;=10,"5-10",HR_Analytics[[#This Row],[Years In Current Role]]&lt;=15,"10-15",HR_Analytics[[#This Row],[Years In Current Role]]&gt;15,"Above 15")</f>
        <v>0-2</v>
      </c>
      <c r="AP1428" s="3">
        <v>4</v>
      </c>
      <c r="AQ1428" s="14" t="str" cm="1">
        <f t="array" ref="AQ1428">_xlfn.IFS(HR_Analytics[[#This Row],[Years Since Last Promotion]]&lt;=2,"0-2",HR_Analytics[[#This Row],[Years Since Last Promotion]]&lt;=5,"2-5",HR_Analytics[[#This Row],[Years Since Last Promotion]]&lt;=10,"5-10",HR_Analytics[[#This Row],[Years Since Last Promotion]]&lt;=15,"10-15")</f>
        <v>2-5</v>
      </c>
      <c r="AR1428" s="14">
        <v>1</v>
      </c>
      <c r="AS1428" s="3" t="str" cm="1">
        <f t="array" ref="AS142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29" spans="1:45" x14ac:dyDescent="0.25">
      <c r="A1429" s="12">
        <v>40</v>
      </c>
      <c r="B1429" s="12" t="str" cm="1">
        <f t="array" ref="B1429">_xlfn.IFS(HR_Analytics[[#This Row],[Age]]&lt;=30,"Below 30",HR_Analytics[[#This Row],[Age]]&lt;=40,"30-40",HR_Analytics[[#This Row],[Age]]&lt;=60,"40-60")</f>
        <v>30-40</v>
      </c>
      <c r="C1429" s="9" t="s">
        <v>17</v>
      </c>
      <c r="D1429" s="9" t="s">
        <v>11</v>
      </c>
      <c r="E1429" s="9" t="s">
        <v>19</v>
      </c>
      <c r="F1429" s="3">
        <v>1</v>
      </c>
      <c r="G1429" s="3" t="str" cm="1">
        <f t="array" ref="G1429">_xlfn.IFS(HR_Analytics[[#This Row],[Distance From Home]]&lt;=5,"1-5",HR_Analytics[[#This Row],[Distance From Home]]&lt;=10,"5-10",HR_Analytics[[#This Row],[Distance From Home]]&lt;=15,"10-15",HR_Analytics[[#This Row],[Distance From Home]]&lt;=20,"15-20",HR_Analytics[[#This Row],[Distance From Home]]&gt;20,"Above 20")</f>
        <v>1-5</v>
      </c>
      <c r="H1429" s="3">
        <v>4</v>
      </c>
      <c r="I1429" s="9" t="str">
        <f>VLOOKUP(H1429,Mapping!$J$2:$K$6,2,0)</f>
        <v>Masters</v>
      </c>
      <c r="J1429" s="9" t="s">
        <v>13</v>
      </c>
      <c r="K1429" s="3">
        <v>2012</v>
      </c>
      <c r="L1429" s="3">
        <v>1</v>
      </c>
      <c r="M1429" s="9" t="str">
        <f>VLOOKUP(L1429,Mapping!$A$2:$B$5,2,0)</f>
        <v>Very Dissatisfied</v>
      </c>
      <c r="N1429" s="9" t="s">
        <v>20</v>
      </c>
      <c r="O1429" s="3">
        <v>3</v>
      </c>
      <c r="P1429" s="9" t="str">
        <f>VLOOKUP(O1429,Mapping!$A$9:$B$12,2,0)</f>
        <v>High</v>
      </c>
      <c r="Q1429" s="3">
        <v>1</v>
      </c>
      <c r="R1429" s="9" t="str">
        <f>VLOOKUP(Q1429,Mapping!$A$16:$B$20,2,0)</f>
        <v>Entry Level</v>
      </c>
      <c r="S1429" s="9" t="s">
        <v>24</v>
      </c>
      <c r="T1429" s="3">
        <v>4</v>
      </c>
      <c r="U1429" s="9" t="str">
        <f>VLOOKUP(T1429,Mapping!$E$9:$F$12,2,0)</f>
        <v>Satisfied</v>
      </c>
      <c r="V1429" s="9" t="s">
        <v>22</v>
      </c>
      <c r="W1429" s="5">
        <v>2406</v>
      </c>
      <c r="X1429" s="3">
        <v>8</v>
      </c>
      <c r="Y1429" s="9" t="s">
        <v>17</v>
      </c>
      <c r="Z1429" s="4">
        <v>19</v>
      </c>
      <c r="AA1429" s="24">
        <f>HR_Analytics[[#This Row],[Salary Hike]]/100</f>
        <v>0.19</v>
      </c>
      <c r="AB1429" s="3">
        <v>3</v>
      </c>
      <c r="AC1429" s="9" t="str">
        <f>VLOOKUP(AB1429,Mapping!$E$2:$F$3,2,0)</f>
        <v>Excellent</v>
      </c>
      <c r="AD1429" s="3">
        <v>3</v>
      </c>
      <c r="AE1429" s="9" t="str">
        <f>VLOOKUP(AD1429,Mapping!$E$16:$F$19,2,0)</f>
        <v>Neutral</v>
      </c>
      <c r="AF1429" s="3">
        <v>2</v>
      </c>
      <c r="AG1429" s="3">
        <v>8</v>
      </c>
      <c r="AH1429" s="3" t="str" cm="1">
        <f t="array" ref="AH1429">_xlfn.IFS(HR_Analytics[[#This Row],[Total Working Years]]&lt;=2,"0-2",HR_Analytics[[#This Row],[Total Working Years]]&lt;=5,"2-5",HR_Analytics[[#This Row],[Total Working Years]]&lt;=10,"5-10",HR_Analytics[[#This Row],[Total Working Years]]&lt;=20,"10-20",HR_Analytics[[#This Row],[Total Working Years]]&lt;=40,"20-40")</f>
        <v>5-10</v>
      </c>
      <c r="AI1429" s="3">
        <v>3</v>
      </c>
      <c r="AJ1429" s="3">
        <v>2</v>
      </c>
      <c r="AK1429" s="9" t="str">
        <f>VLOOKUP(AJ1429,Mapping!$J$10:$K$13,2,0)</f>
        <v>Good</v>
      </c>
      <c r="AL1429" s="3">
        <v>1</v>
      </c>
      <c r="AM1429" s="3" t="str" cm="1">
        <f t="array" ref="AM1429">_xlfn.IFS(HR_Analytics[[#This Row],[Years At Company]]&lt;=2,"0-2",HR_Analytics[[#This Row],[Years At Company]]&lt;=5,"2-5",HR_Analytics[[#This Row],[Years At Company]]&lt;=10,"5-10",HR_Analytics[[#This Row],[Years At Company]]&lt;=20,"10-20",HR_Analytics[[#This Row],[Years At Company]]&lt;=40,"20-40")</f>
        <v>0-2</v>
      </c>
      <c r="AN1429" s="3">
        <v>0</v>
      </c>
      <c r="AO1429" s="3" t="str" cm="1">
        <f t="array" ref="AO1429">_xlfn.IFS(HR_Analytics[[#This Row],[Years In Current Role]]&lt;=2,"0-2",HR_Analytics[[#This Row],[Years In Current Role]]&lt;=5,"2-5",HR_Analytics[[#This Row],[Years In Current Role]]&lt;=10,"5-10",HR_Analytics[[#This Row],[Years In Current Role]]&lt;=15,"10-15",HR_Analytics[[#This Row],[Years In Current Role]]&gt;15,"Above 15")</f>
        <v>0-2</v>
      </c>
      <c r="AP1429" s="3">
        <v>0</v>
      </c>
      <c r="AQ1429" s="14" t="str" cm="1">
        <f t="array" ref="AQ1429">_xlfn.IFS(HR_Analytics[[#This Row],[Years Since Last Promotion]]&lt;=2,"0-2",HR_Analytics[[#This Row],[Years Since Last Promotion]]&lt;=5,"2-5",HR_Analytics[[#This Row],[Years Since Last Promotion]]&lt;=10,"5-10",HR_Analytics[[#This Row],[Years Since Last Promotion]]&lt;=15,"10-15")</f>
        <v>0-2</v>
      </c>
      <c r="AR1429" s="14">
        <v>0</v>
      </c>
      <c r="AS1429" s="3" t="str" cm="1">
        <f t="array" ref="AS142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30" spans="1:45" x14ac:dyDescent="0.25">
      <c r="A1430" s="12">
        <v>32</v>
      </c>
      <c r="B1430" s="12" t="str" cm="1">
        <f t="array" ref="B1430">_xlfn.IFS(HR_Analytics[[#This Row],[Age]]&lt;=30,"Below 30",HR_Analytics[[#This Row],[Age]]&lt;=40,"30-40",HR_Analytics[[#This Row],[Age]]&lt;=60,"40-60")</f>
        <v>30-40</v>
      </c>
      <c r="C1430" s="9" t="s">
        <v>17</v>
      </c>
      <c r="D1430" s="9" t="s">
        <v>11</v>
      </c>
      <c r="E1430" s="9" t="s">
        <v>12</v>
      </c>
      <c r="F1430" s="3">
        <v>1</v>
      </c>
      <c r="G1430" s="3" t="str" cm="1">
        <f t="array" ref="G1430">_xlfn.IFS(HR_Analytics[[#This Row],[Distance From Home]]&lt;=5,"1-5",HR_Analytics[[#This Row],[Distance From Home]]&lt;=10,"5-10",HR_Analytics[[#This Row],[Distance From Home]]&lt;=15,"10-15",HR_Analytics[[#This Row],[Distance From Home]]&lt;=20,"15-20",HR_Analytics[[#This Row],[Distance From Home]]&gt;20,"Above 20")</f>
        <v>1-5</v>
      </c>
      <c r="H1430" s="3">
        <v>4</v>
      </c>
      <c r="I1430" s="9" t="str">
        <f>VLOOKUP(H1430,Mapping!$J$2:$K$6,2,0)</f>
        <v>Masters</v>
      </c>
      <c r="J1430" s="9" t="s">
        <v>25</v>
      </c>
      <c r="K1430" s="3">
        <v>2013</v>
      </c>
      <c r="L1430" s="3">
        <v>2</v>
      </c>
      <c r="M1430" s="9" t="str">
        <f>VLOOKUP(L1430,Mapping!$A$2:$B$5,2,0)</f>
        <v>Dissatisfied</v>
      </c>
      <c r="N1430" s="9" t="s">
        <v>20</v>
      </c>
      <c r="O1430" s="3">
        <v>2</v>
      </c>
      <c r="P1430" s="9" t="str">
        <f>VLOOKUP(O1430,Mapping!$A$9:$B$12,2,0)</f>
        <v>Medium</v>
      </c>
      <c r="Q1430" s="3">
        <v>1</v>
      </c>
      <c r="R1430" s="9" t="str">
        <f>VLOOKUP(Q1430,Mapping!$A$16:$B$20,2,0)</f>
        <v>Entry Level</v>
      </c>
      <c r="S1430" s="9" t="s">
        <v>31</v>
      </c>
      <c r="T1430" s="3">
        <v>2</v>
      </c>
      <c r="U1430" s="9" t="str">
        <f>VLOOKUP(T1430,Mapping!$E$9:$F$12,2,0)</f>
        <v>Dissatisfied</v>
      </c>
      <c r="V1430" s="9" t="s">
        <v>22</v>
      </c>
      <c r="W1430" s="5">
        <v>2269</v>
      </c>
      <c r="X1430" s="3">
        <v>0</v>
      </c>
      <c r="Y1430" s="9" t="s">
        <v>17</v>
      </c>
      <c r="Z1430" s="4">
        <v>14</v>
      </c>
      <c r="AA1430" s="24">
        <f>HR_Analytics[[#This Row],[Salary Hike]]/100</f>
        <v>0.14000000000000001</v>
      </c>
      <c r="AB1430" s="3">
        <v>3</v>
      </c>
      <c r="AC1430" s="9" t="str">
        <f>VLOOKUP(AB1430,Mapping!$E$2:$F$3,2,0)</f>
        <v>Excellent</v>
      </c>
      <c r="AD1430" s="3">
        <v>2</v>
      </c>
      <c r="AE1430" s="9" t="str">
        <f>VLOOKUP(AD1430,Mapping!$E$16:$F$19,2,0)</f>
        <v>Dissatisfied</v>
      </c>
      <c r="AF1430" s="3">
        <v>1</v>
      </c>
      <c r="AG1430" s="3">
        <v>3</v>
      </c>
      <c r="AH1430" s="3" t="str" cm="1">
        <f t="array" ref="AH1430">_xlfn.IFS(HR_Analytics[[#This Row],[Total Working Years]]&lt;=2,"0-2",HR_Analytics[[#This Row],[Total Working Years]]&lt;=5,"2-5",HR_Analytics[[#This Row],[Total Working Years]]&lt;=10,"5-10",HR_Analytics[[#This Row],[Total Working Years]]&lt;=20,"10-20",HR_Analytics[[#This Row],[Total Working Years]]&lt;=40,"20-40")</f>
        <v>2-5</v>
      </c>
      <c r="AI1430" s="3">
        <v>2</v>
      </c>
      <c r="AJ1430" s="3">
        <v>3</v>
      </c>
      <c r="AK1430" s="9" t="str">
        <f>VLOOKUP(AJ1430,Mapping!$J$10:$K$13,2,0)</f>
        <v>Better</v>
      </c>
      <c r="AL1430" s="3">
        <v>2</v>
      </c>
      <c r="AM1430" s="3" t="str" cm="1">
        <f t="array" ref="AM1430">_xlfn.IFS(HR_Analytics[[#This Row],[Years At Company]]&lt;=2,"0-2",HR_Analytics[[#This Row],[Years At Company]]&lt;=5,"2-5",HR_Analytics[[#This Row],[Years At Company]]&lt;=10,"5-10",HR_Analytics[[#This Row],[Years At Company]]&lt;=20,"10-20",HR_Analytics[[#This Row],[Years At Company]]&lt;=40,"20-40")</f>
        <v>0-2</v>
      </c>
      <c r="AN1430" s="3">
        <v>2</v>
      </c>
      <c r="AO1430" s="3" t="str" cm="1">
        <f t="array" ref="AO1430">_xlfn.IFS(HR_Analytics[[#This Row],[Years In Current Role]]&lt;=2,"0-2",HR_Analytics[[#This Row],[Years In Current Role]]&lt;=5,"2-5",HR_Analytics[[#This Row],[Years In Current Role]]&lt;=10,"5-10",HR_Analytics[[#This Row],[Years In Current Role]]&lt;=15,"10-15",HR_Analytics[[#This Row],[Years In Current Role]]&gt;15,"Above 15")</f>
        <v>0-2</v>
      </c>
      <c r="AP1430" s="3">
        <v>2</v>
      </c>
      <c r="AQ1430" s="14" t="str" cm="1">
        <f t="array" ref="AQ1430">_xlfn.IFS(HR_Analytics[[#This Row],[Years Since Last Promotion]]&lt;=2,"0-2",HR_Analytics[[#This Row],[Years Since Last Promotion]]&lt;=5,"2-5",HR_Analytics[[#This Row],[Years Since Last Promotion]]&lt;=10,"5-10",HR_Analytics[[#This Row],[Years Since Last Promotion]]&lt;=15,"10-15")</f>
        <v>0-2</v>
      </c>
      <c r="AR1430" s="14">
        <v>2</v>
      </c>
      <c r="AS1430" s="3" t="str" cm="1">
        <f t="array" ref="AS143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31" spans="1:45" x14ac:dyDescent="0.25">
      <c r="A1431" s="12">
        <v>39</v>
      </c>
      <c r="B1431" s="12" t="str" cm="1">
        <f t="array" ref="B1431">_xlfn.IFS(HR_Analytics[[#This Row],[Age]]&lt;=30,"Below 30",HR_Analytics[[#This Row],[Age]]&lt;=40,"30-40",HR_Analytics[[#This Row],[Age]]&lt;=60,"40-60")</f>
        <v>30-40</v>
      </c>
      <c r="C1431" s="9" t="s">
        <v>17</v>
      </c>
      <c r="D1431" s="9" t="s">
        <v>11</v>
      </c>
      <c r="E1431" s="9" t="s">
        <v>19</v>
      </c>
      <c r="F1431" s="3">
        <v>24</v>
      </c>
      <c r="G1431" s="3" t="str" cm="1">
        <f t="array" ref="G1431">_xlfn.IFS(HR_Analytics[[#This Row],[Distance From Home]]&lt;=5,"1-5",HR_Analytics[[#This Row],[Distance From Home]]&lt;=10,"5-10",HR_Analytics[[#This Row],[Distance From Home]]&lt;=15,"10-15",HR_Analytics[[#This Row],[Distance From Home]]&lt;=20,"15-20",HR_Analytics[[#This Row],[Distance From Home]]&gt;20,"Above 20")</f>
        <v>Above 20</v>
      </c>
      <c r="H1431" s="3">
        <v>1</v>
      </c>
      <c r="I1431" s="9" t="str">
        <f>VLOOKUP(H1431,Mapping!$J$2:$K$6,2,0)</f>
        <v>Below College</v>
      </c>
      <c r="J1431" s="9" t="s">
        <v>13</v>
      </c>
      <c r="K1431" s="3">
        <v>2014</v>
      </c>
      <c r="L1431" s="3">
        <v>1</v>
      </c>
      <c r="M1431" s="9" t="str">
        <f>VLOOKUP(L1431,Mapping!$A$2:$B$5,2,0)</f>
        <v>Very Dissatisfied</v>
      </c>
      <c r="N1431" s="9" t="s">
        <v>20</v>
      </c>
      <c r="O1431" s="3">
        <v>3</v>
      </c>
      <c r="P1431" s="9" t="str">
        <f>VLOOKUP(O1431,Mapping!$A$9:$B$12,2,0)</f>
        <v>High</v>
      </c>
      <c r="Q1431" s="3">
        <v>2</v>
      </c>
      <c r="R1431" s="9" t="str">
        <f>VLOOKUP(Q1431,Mapping!$A$16:$B$20,2,0)</f>
        <v>Junior</v>
      </c>
      <c r="S1431" s="9" t="s">
        <v>21</v>
      </c>
      <c r="T1431" s="3">
        <v>4</v>
      </c>
      <c r="U1431" s="9" t="str">
        <f>VLOOKUP(T1431,Mapping!$E$9:$F$12,2,0)</f>
        <v>Satisfied</v>
      </c>
      <c r="V1431" s="9" t="s">
        <v>16</v>
      </c>
      <c r="W1431" s="5">
        <v>4108</v>
      </c>
      <c r="X1431" s="3">
        <v>7</v>
      </c>
      <c r="Y1431" s="9" t="s">
        <v>17</v>
      </c>
      <c r="Z1431" s="4">
        <v>13</v>
      </c>
      <c r="AA1431" s="24">
        <f>HR_Analytics[[#This Row],[Salary Hike]]/100</f>
        <v>0.13</v>
      </c>
      <c r="AB1431" s="3">
        <v>3</v>
      </c>
      <c r="AC1431" s="9" t="str">
        <f>VLOOKUP(AB1431,Mapping!$E$2:$F$3,2,0)</f>
        <v>Excellent</v>
      </c>
      <c r="AD1431" s="3">
        <v>1</v>
      </c>
      <c r="AE1431" s="9" t="str">
        <f>VLOOKUP(AD1431,Mapping!$E$16:$F$19,2,0)</f>
        <v>Very Dissatisfied</v>
      </c>
      <c r="AF1431" s="3">
        <v>0</v>
      </c>
      <c r="AG1431" s="3">
        <v>18</v>
      </c>
      <c r="AH1431" s="3" t="str" cm="1">
        <f t="array" ref="AH1431">_xlfn.IFS(HR_Analytics[[#This Row],[Total Working Years]]&lt;=2,"0-2",HR_Analytics[[#This Row],[Total Working Years]]&lt;=5,"2-5",HR_Analytics[[#This Row],[Total Working Years]]&lt;=10,"5-10",HR_Analytics[[#This Row],[Total Working Years]]&lt;=20,"10-20",HR_Analytics[[#This Row],[Total Working Years]]&lt;=40,"20-40")</f>
        <v>10-20</v>
      </c>
      <c r="AI1431" s="3">
        <v>2</v>
      </c>
      <c r="AJ1431" s="3">
        <v>3</v>
      </c>
      <c r="AK1431" s="9" t="str">
        <f>VLOOKUP(AJ1431,Mapping!$J$10:$K$13,2,0)</f>
        <v>Better</v>
      </c>
      <c r="AL1431" s="3">
        <v>7</v>
      </c>
      <c r="AM1431" s="3" t="str" cm="1">
        <f t="array" ref="AM1431">_xlfn.IFS(HR_Analytics[[#This Row],[Years At Company]]&lt;=2,"0-2",HR_Analytics[[#This Row],[Years At Company]]&lt;=5,"2-5",HR_Analytics[[#This Row],[Years At Company]]&lt;=10,"5-10",HR_Analytics[[#This Row],[Years At Company]]&lt;=20,"10-20",HR_Analytics[[#This Row],[Years At Company]]&lt;=40,"20-40")</f>
        <v>5-10</v>
      </c>
      <c r="AN1431" s="3">
        <v>7</v>
      </c>
      <c r="AO1431" s="3" t="str" cm="1">
        <f t="array" ref="AO1431">_xlfn.IFS(HR_Analytics[[#This Row],[Years In Current Role]]&lt;=2,"0-2",HR_Analytics[[#This Row],[Years In Current Role]]&lt;=5,"2-5",HR_Analytics[[#This Row],[Years In Current Role]]&lt;=10,"5-10",HR_Analytics[[#This Row],[Years In Current Role]]&lt;=15,"10-15",HR_Analytics[[#This Row],[Years In Current Role]]&gt;15,"Above 15")</f>
        <v>5-10</v>
      </c>
      <c r="AP1431" s="3">
        <v>1</v>
      </c>
      <c r="AQ1431" s="14" t="str" cm="1">
        <f t="array" ref="AQ1431">_xlfn.IFS(HR_Analytics[[#This Row],[Years Since Last Promotion]]&lt;=2,"0-2",HR_Analytics[[#This Row],[Years Since Last Promotion]]&lt;=5,"2-5",HR_Analytics[[#This Row],[Years Since Last Promotion]]&lt;=10,"5-10",HR_Analytics[[#This Row],[Years Since Last Promotion]]&lt;=15,"10-15")</f>
        <v>0-2</v>
      </c>
      <c r="AR1431" s="14">
        <v>7</v>
      </c>
      <c r="AS1431" s="3" t="str" cm="1">
        <f t="array" ref="AS1431">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32" spans="1:45" x14ac:dyDescent="0.25">
      <c r="A1432" s="12">
        <v>38</v>
      </c>
      <c r="B1432" s="12" t="str" cm="1">
        <f t="array" ref="B1432">_xlfn.IFS(HR_Analytics[[#This Row],[Age]]&lt;=30,"Below 30",HR_Analytics[[#This Row],[Age]]&lt;=40,"30-40",HR_Analytics[[#This Row],[Age]]&lt;=60,"40-60")</f>
        <v>30-40</v>
      </c>
      <c r="C1432" s="9" t="s">
        <v>17</v>
      </c>
      <c r="D1432" s="9" t="s">
        <v>11</v>
      </c>
      <c r="E1432" s="9" t="s">
        <v>19</v>
      </c>
      <c r="F1432" s="3">
        <v>10</v>
      </c>
      <c r="G1432" s="3" t="str" cm="1">
        <f t="array" ref="G1432">_xlfn.IFS(HR_Analytics[[#This Row],[Distance From Home]]&lt;=5,"1-5",HR_Analytics[[#This Row],[Distance From Home]]&lt;=10,"5-10",HR_Analytics[[#This Row],[Distance From Home]]&lt;=15,"10-15",HR_Analytics[[#This Row],[Distance From Home]]&lt;=20,"15-20",HR_Analytics[[#This Row],[Distance From Home]]&gt;20,"Above 20")</f>
        <v>5-10</v>
      </c>
      <c r="H1432" s="3">
        <v>3</v>
      </c>
      <c r="I1432" s="9" t="str">
        <f>VLOOKUP(H1432,Mapping!$J$2:$K$6,2,0)</f>
        <v>Bachelors</v>
      </c>
      <c r="J1432" s="9" t="s">
        <v>25</v>
      </c>
      <c r="K1432" s="3">
        <v>2015</v>
      </c>
      <c r="L1432" s="3">
        <v>2</v>
      </c>
      <c r="M1432" s="9" t="str">
        <f>VLOOKUP(L1432,Mapping!$A$2:$B$5,2,0)</f>
        <v>Dissatisfied</v>
      </c>
      <c r="N1432" s="9" t="s">
        <v>14</v>
      </c>
      <c r="O1432" s="3">
        <v>1</v>
      </c>
      <c r="P1432" s="9" t="str">
        <f>VLOOKUP(O1432,Mapping!$A$9:$B$12,2,0)</f>
        <v>Low</v>
      </c>
      <c r="Q1432" s="3">
        <v>3</v>
      </c>
      <c r="R1432" s="9" t="str">
        <f>VLOOKUP(Q1432,Mapping!$A$16:$B$20,2,0)</f>
        <v>Mid Level</v>
      </c>
      <c r="S1432" s="9" t="s">
        <v>32</v>
      </c>
      <c r="T1432" s="3">
        <v>3</v>
      </c>
      <c r="U1432" s="9" t="str">
        <f>VLOOKUP(T1432,Mapping!$E$9:$F$12,2,0)</f>
        <v>Neutral</v>
      </c>
      <c r="V1432" s="9" t="s">
        <v>22</v>
      </c>
      <c r="W1432" s="5">
        <v>13206</v>
      </c>
      <c r="X1432" s="3">
        <v>3</v>
      </c>
      <c r="Y1432" s="9" t="s">
        <v>17</v>
      </c>
      <c r="Z1432" s="4">
        <v>12</v>
      </c>
      <c r="AA1432" s="24">
        <f>HR_Analytics[[#This Row],[Salary Hike]]/100</f>
        <v>0.12</v>
      </c>
      <c r="AB1432" s="3">
        <v>3</v>
      </c>
      <c r="AC1432" s="9" t="str">
        <f>VLOOKUP(AB1432,Mapping!$E$2:$F$3,2,0)</f>
        <v>Excellent</v>
      </c>
      <c r="AD1432" s="3">
        <v>1</v>
      </c>
      <c r="AE1432" s="9" t="str">
        <f>VLOOKUP(AD1432,Mapping!$E$16:$F$19,2,0)</f>
        <v>Very Dissatisfied</v>
      </c>
      <c r="AF1432" s="3">
        <v>1</v>
      </c>
      <c r="AG1432" s="3">
        <v>20</v>
      </c>
      <c r="AH1432" s="3" t="str" cm="1">
        <f t="array" ref="AH1432">_xlfn.IFS(HR_Analytics[[#This Row],[Total Working Years]]&lt;=2,"0-2",HR_Analytics[[#This Row],[Total Working Years]]&lt;=5,"2-5",HR_Analytics[[#This Row],[Total Working Years]]&lt;=10,"5-10",HR_Analytics[[#This Row],[Total Working Years]]&lt;=20,"10-20",HR_Analytics[[#This Row],[Total Working Years]]&lt;=40,"20-40")</f>
        <v>10-20</v>
      </c>
      <c r="AI1432" s="3">
        <v>3</v>
      </c>
      <c r="AJ1432" s="3">
        <v>3</v>
      </c>
      <c r="AK1432" s="9" t="str">
        <f>VLOOKUP(AJ1432,Mapping!$J$10:$K$13,2,0)</f>
        <v>Better</v>
      </c>
      <c r="AL1432" s="3">
        <v>18</v>
      </c>
      <c r="AM1432" s="3" t="str" cm="1">
        <f t="array" ref="AM1432">_xlfn.IFS(HR_Analytics[[#This Row],[Years At Company]]&lt;=2,"0-2",HR_Analytics[[#This Row],[Years At Company]]&lt;=5,"2-5",HR_Analytics[[#This Row],[Years At Company]]&lt;=10,"5-10",HR_Analytics[[#This Row],[Years At Company]]&lt;=20,"10-20",HR_Analytics[[#This Row],[Years At Company]]&lt;=40,"20-40")</f>
        <v>10-20</v>
      </c>
      <c r="AN1432" s="3">
        <v>16</v>
      </c>
      <c r="AO1432" s="3" t="str" cm="1">
        <f t="array" ref="AO1432">_xlfn.IFS(HR_Analytics[[#This Row],[Years In Current Role]]&lt;=2,"0-2",HR_Analytics[[#This Row],[Years In Current Role]]&lt;=5,"2-5",HR_Analytics[[#This Row],[Years In Current Role]]&lt;=10,"5-10",HR_Analytics[[#This Row],[Years In Current Role]]&lt;=15,"10-15",HR_Analytics[[#This Row],[Years In Current Role]]&gt;15,"Above 15")</f>
        <v>Above 15</v>
      </c>
      <c r="AP1432" s="3">
        <v>1</v>
      </c>
      <c r="AQ1432" s="14" t="str" cm="1">
        <f t="array" ref="AQ1432">_xlfn.IFS(HR_Analytics[[#This Row],[Years Since Last Promotion]]&lt;=2,"0-2",HR_Analytics[[#This Row],[Years Since Last Promotion]]&lt;=5,"2-5",HR_Analytics[[#This Row],[Years Since Last Promotion]]&lt;=10,"5-10",HR_Analytics[[#This Row],[Years Since Last Promotion]]&lt;=15,"10-15")</f>
        <v>0-2</v>
      </c>
      <c r="AR1432" s="14">
        <v>11</v>
      </c>
      <c r="AS1432" s="3" t="str" cm="1">
        <f t="array" ref="AS1432">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433" spans="1:45" x14ac:dyDescent="0.25">
      <c r="A1433" s="12">
        <v>32</v>
      </c>
      <c r="B1433" s="12" t="str" cm="1">
        <f t="array" ref="B1433">_xlfn.IFS(HR_Analytics[[#This Row],[Age]]&lt;=30,"Below 30",HR_Analytics[[#This Row],[Age]]&lt;=40,"30-40",HR_Analytics[[#This Row],[Age]]&lt;=60,"40-60")</f>
        <v>30-40</v>
      </c>
      <c r="C1433" s="9" t="s">
        <v>17</v>
      </c>
      <c r="D1433" s="9" t="s">
        <v>11</v>
      </c>
      <c r="E1433" s="9" t="s">
        <v>12</v>
      </c>
      <c r="F1433" s="3">
        <v>1</v>
      </c>
      <c r="G1433" s="3" t="str" cm="1">
        <f t="array" ref="G1433">_xlfn.IFS(HR_Analytics[[#This Row],[Distance From Home]]&lt;=5,"1-5",HR_Analytics[[#This Row],[Distance From Home]]&lt;=10,"5-10",HR_Analytics[[#This Row],[Distance From Home]]&lt;=15,"10-15",HR_Analytics[[#This Row],[Distance From Home]]&lt;=20,"15-20",HR_Analytics[[#This Row],[Distance From Home]]&gt;20,"Above 20")</f>
        <v>1-5</v>
      </c>
      <c r="H1433" s="3">
        <v>4</v>
      </c>
      <c r="I1433" s="9" t="str">
        <f>VLOOKUP(H1433,Mapping!$J$2:$K$6,2,0)</f>
        <v>Masters</v>
      </c>
      <c r="J1433" s="9" t="s">
        <v>33</v>
      </c>
      <c r="K1433" s="3">
        <v>2016</v>
      </c>
      <c r="L1433" s="3">
        <v>3</v>
      </c>
      <c r="M1433" s="9" t="str">
        <f>VLOOKUP(L1433,Mapping!$A$2:$B$5,2,0)</f>
        <v>Neutral</v>
      </c>
      <c r="N1433" s="9" t="s">
        <v>14</v>
      </c>
      <c r="O1433" s="3">
        <v>3</v>
      </c>
      <c r="P1433" s="9" t="str">
        <f>VLOOKUP(O1433,Mapping!$A$9:$B$12,2,0)</f>
        <v>High</v>
      </c>
      <c r="Q1433" s="3">
        <v>3</v>
      </c>
      <c r="R1433" s="9" t="str">
        <f>VLOOKUP(Q1433,Mapping!$A$16:$B$20,2,0)</f>
        <v>Mid Level</v>
      </c>
      <c r="S1433" s="9" t="s">
        <v>15</v>
      </c>
      <c r="T1433" s="3">
        <v>4</v>
      </c>
      <c r="U1433" s="9" t="str">
        <f>VLOOKUP(T1433,Mapping!$E$9:$F$12,2,0)</f>
        <v>Satisfied</v>
      </c>
      <c r="V1433" s="9" t="s">
        <v>22</v>
      </c>
      <c r="W1433" s="5">
        <v>10422</v>
      </c>
      <c r="X1433" s="3">
        <v>1</v>
      </c>
      <c r="Y1433" s="9" t="s">
        <v>17</v>
      </c>
      <c r="Z1433" s="4">
        <v>19</v>
      </c>
      <c r="AA1433" s="24">
        <f>HR_Analytics[[#This Row],[Salary Hike]]/100</f>
        <v>0.19</v>
      </c>
      <c r="AB1433" s="3">
        <v>3</v>
      </c>
      <c r="AC1433" s="9" t="str">
        <f>VLOOKUP(AB1433,Mapping!$E$2:$F$3,2,0)</f>
        <v>Excellent</v>
      </c>
      <c r="AD1433" s="3">
        <v>3</v>
      </c>
      <c r="AE1433" s="9" t="str">
        <f>VLOOKUP(AD1433,Mapping!$E$16:$F$19,2,0)</f>
        <v>Neutral</v>
      </c>
      <c r="AF1433" s="3">
        <v>2</v>
      </c>
      <c r="AG1433" s="3">
        <v>14</v>
      </c>
      <c r="AH1433" s="3" t="str" cm="1">
        <f t="array" ref="AH1433">_xlfn.IFS(HR_Analytics[[#This Row],[Total Working Years]]&lt;=2,"0-2",HR_Analytics[[#This Row],[Total Working Years]]&lt;=5,"2-5",HR_Analytics[[#This Row],[Total Working Years]]&lt;=10,"5-10",HR_Analytics[[#This Row],[Total Working Years]]&lt;=20,"10-20",HR_Analytics[[#This Row],[Total Working Years]]&lt;=40,"20-40")</f>
        <v>10-20</v>
      </c>
      <c r="AI1433" s="3">
        <v>3</v>
      </c>
      <c r="AJ1433" s="3">
        <v>3</v>
      </c>
      <c r="AK1433" s="9" t="str">
        <f>VLOOKUP(AJ1433,Mapping!$J$10:$K$13,2,0)</f>
        <v>Better</v>
      </c>
      <c r="AL1433" s="3">
        <v>14</v>
      </c>
      <c r="AM1433" s="3" t="str" cm="1">
        <f t="array" ref="AM1433">_xlfn.IFS(HR_Analytics[[#This Row],[Years At Company]]&lt;=2,"0-2",HR_Analytics[[#This Row],[Years At Company]]&lt;=5,"2-5",HR_Analytics[[#This Row],[Years At Company]]&lt;=10,"5-10",HR_Analytics[[#This Row],[Years At Company]]&lt;=20,"10-20",HR_Analytics[[#This Row],[Years At Company]]&lt;=40,"20-40")</f>
        <v>10-20</v>
      </c>
      <c r="AN1433" s="3">
        <v>10</v>
      </c>
      <c r="AO1433" s="3" t="str" cm="1">
        <f t="array" ref="AO1433">_xlfn.IFS(HR_Analytics[[#This Row],[Years In Current Role]]&lt;=2,"0-2",HR_Analytics[[#This Row],[Years In Current Role]]&lt;=5,"2-5",HR_Analytics[[#This Row],[Years In Current Role]]&lt;=10,"5-10",HR_Analytics[[#This Row],[Years In Current Role]]&lt;=15,"10-15",HR_Analytics[[#This Row],[Years In Current Role]]&gt;15,"Above 15")</f>
        <v>5-10</v>
      </c>
      <c r="AP1433" s="3">
        <v>5</v>
      </c>
      <c r="AQ1433" s="14" t="str" cm="1">
        <f t="array" ref="AQ1433">_xlfn.IFS(HR_Analytics[[#This Row],[Years Since Last Promotion]]&lt;=2,"0-2",HR_Analytics[[#This Row],[Years Since Last Promotion]]&lt;=5,"2-5",HR_Analytics[[#This Row],[Years Since Last Promotion]]&lt;=10,"5-10",HR_Analytics[[#This Row],[Years Since Last Promotion]]&lt;=15,"10-15")</f>
        <v>2-5</v>
      </c>
      <c r="AR1433" s="14">
        <v>7</v>
      </c>
      <c r="AS1433" s="3" t="str" cm="1">
        <f t="array" ref="AS143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34" spans="1:45" x14ac:dyDescent="0.25">
      <c r="A1434" s="12">
        <v>37</v>
      </c>
      <c r="B1434" s="12" t="str" cm="1">
        <f t="array" ref="B1434">_xlfn.IFS(HR_Analytics[[#This Row],[Age]]&lt;=30,"Below 30",HR_Analytics[[#This Row],[Age]]&lt;=40,"30-40",HR_Analytics[[#This Row],[Age]]&lt;=60,"40-60")</f>
        <v>30-40</v>
      </c>
      <c r="C1434" s="9" t="s">
        <v>17</v>
      </c>
      <c r="D1434" s="9" t="s">
        <v>11</v>
      </c>
      <c r="E1434" s="9" t="s">
        <v>19</v>
      </c>
      <c r="F1434" s="3">
        <v>10</v>
      </c>
      <c r="G1434" s="3" t="str" cm="1">
        <f t="array" ref="G1434">_xlfn.IFS(HR_Analytics[[#This Row],[Distance From Home]]&lt;=5,"1-5",HR_Analytics[[#This Row],[Distance From Home]]&lt;=10,"5-10",HR_Analytics[[#This Row],[Distance From Home]]&lt;=15,"10-15",HR_Analytics[[#This Row],[Distance From Home]]&lt;=20,"15-20",HR_Analytics[[#This Row],[Distance From Home]]&gt;20,"Above 20")</f>
        <v>5-10</v>
      </c>
      <c r="H1434" s="3">
        <v>3</v>
      </c>
      <c r="I1434" s="9" t="str">
        <f>VLOOKUP(H1434,Mapping!$J$2:$K$6,2,0)</f>
        <v>Bachelors</v>
      </c>
      <c r="J1434" s="9" t="s">
        <v>13</v>
      </c>
      <c r="K1434" s="3">
        <v>2017</v>
      </c>
      <c r="L1434" s="3">
        <v>3</v>
      </c>
      <c r="M1434" s="9" t="str">
        <f>VLOOKUP(L1434,Mapping!$A$2:$B$5,2,0)</f>
        <v>Neutral</v>
      </c>
      <c r="N1434" s="9" t="s">
        <v>14</v>
      </c>
      <c r="O1434" s="3">
        <v>4</v>
      </c>
      <c r="P1434" s="9" t="str">
        <f>VLOOKUP(O1434,Mapping!$A$9:$B$12,2,0)</f>
        <v>Very High</v>
      </c>
      <c r="Q1434" s="3">
        <v>3</v>
      </c>
      <c r="R1434" s="9" t="str">
        <f>VLOOKUP(Q1434,Mapping!$A$16:$B$20,2,0)</f>
        <v>Mid Level</v>
      </c>
      <c r="S1434" s="9" t="s">
        <v>32</v>
      </c>
      <c r="T1434" s="3">
        <v>4</v>
      </c>
      <c r="U1434" s="9" t="str">
        <f>VLOOKUP(T1434,Mapping!$E$9:$F$12,2,0)</f>
        <v>Satisfied</v>
      </c>
      <c r="V1434" s="9" t="s">
        <v>22</v>
      </c>
      <c r="W1434" s="5">
        <v>13744</v>
      </c>
      <c r="X1434" s="3">
        <v>1</v>
      </c>
      <c r="Y1434" s="9" t="s">
        <v>10</v>
      </c>
      <c r="Z1434" s="4">
        <v>25</v>
      </c>
      <c r="AA1434" s="24">
        <f>HR_Analytics[[#This Row],[Salary Hike]]/100</f>
        <v>0.25</v>
      </c>
      <c r="AB1434" s="3">
        <v>4</v>
      </c>
      <c r="AC1434" s="9" t="str">
        <f>VLOOKUP(AB1434,Mapping!$E$2:$F$3,2,0)</f>
        <v>Outstanding</v>
      </c>
      <c r="AD1434" s="3">
        <v>1</v>
      </c>
      <c r="AE1434" s="9" t="str">
        <f>VLOOKUP(AD1434,Mapping!$E$16:$F$19,2,0)</f>
        <v>Very Dissatisfied</v>
      </c>
      <c r="AF1434" s="3">
        <v>1</v>
      </c>
      <c r="AG1434" s="3">
        <v>16</v>
      </c>
      <c r="AH1434" s="3" t="str" cm="1">
        <f t="array" ref="AH1434">_xlfn.IFS(HR_Analytics[[#This Row],[Total Working Years]]&lt;=2,"0-2",HR_Analytics[[#This Row],[Total Working Years]]&lt;=5,"2-5",HR_Analytics[[#This Row],[Total Working Years]]&lt;=10,"5-10",HR_Analytics[[#This Row],[Total Working Years]]&lt;=20,"10-20",HR_Analytics[[#This Row],[Total Working Years]]&lt;=40,"20-40")</f>
        <v>10-20</v>
      </c>
      <c r="AI1434" s="3">
        <v>2</v>
      </c>
      <c r="AJ1434" s="3">
        <v>3</v>
      </c>
      <c r="AK1434" s="9" t="str">
        <f>VLOOKUP(AJ1434,Mapping!$J$10:$K$13,2,0)</f>
        <v>Better</v>
      </c>
      <c r="AL1434" s="3">
        <v>16</v>
      </c>
      <c r="AM1434" s="3" t="str" cm="1">
        <f t="array" ref="AM1434">_xlfn.IFS(HR_Analytics[[#This Row],[Years At Company]]&lt;=2,"0-2",HR_Analytics[[#This Row],[Years At Company]]&lt;=5,"2-5",HR_Analytics[[#This Row],[Years At Company]]&lt;=10,"5-10",HR_Analytics[[#This Row],[Years At Company]]&lt;=20,"10-20",HR_Analytics[[#This Row],[Years At Company]]&lt;=40,"20-40")</f>
        <v>10-20</v>
      </c>
      <c r="AN1434" s="3">
        <v>11</v>
      </c>
      <c r="AO1434" s="3" t="str" cm="1">
        <f t="array" ref="AO1434">_xlfn.IFS(HR_Analytics[[#This Row],[Years In Current Role]]&lt;=2,"0-2",HR_Analytics[[#This Row],[Years In Current Role]]&lt;=5,"2-5",HR_Analytics[[#This Row],[Years In Current Role]]&lt;=10,"5-10",HR_Analytics[[#This Row],[Years In Current Role]]&lt;=15,"10-15",HR_Analytics[[#This Row],[Years In Current Role]]&gt;15,"Above 15")</f>
        <v>10-15</v>
      </c>
      <c r="AP1434" s="3">
        <v>6</v>
      </c>
      <c r="AQ1434" s="14" t="str" cm="1">
        <f t="array" ref="AQ1434">_xlfn.IFS(HR_Analytics[[#This Row],[Years Since Last Promotion]]&lt;=2,"0-2",HR_Analytics[[#This Row],[Years Since Last Promotion]]&lt;=5,"2-5",HR_Analytics[[#This Row],[Years Since Last Promotion]]&lt;=10,"5-10",HR_Analytics[[#This Row],[Years Since Last Promotion]]&lt;=15,"10-15")</f>
        <v>5-10</v>
      </c>
      <c r="AR1434" s="14">
        <v>8</v>
      </c>
      <c r="AS1434" s="3" t="str" cm="1">
        <f t="array" ref="AS143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35" spans="1:45" x14ac:dyDescent="0.25">
      <c r="A1435" s="12">
        <v>25</v>
      </c>
      <c r="B1435" s="12" t="str" cm="1">
        <f t="array" ref="B1435">_xlfn.IFS(HR_Analytics[[#This Row],[Age]]&lt;=30,"Below 30",HR_Analytics[[#This Row],[Age]]&lt;=40,"30-40",HR_Analytics[[#This Row],[Age]]&lt;=60,"40-60")</f>
        <v>Below 30</v>
      </c>
      <c r="C1435" s="9" t="s">
        <v>17</v>
      </c>
      <c r="D1435" s="9" t="s">
        <v>11</v>
      </c>
      <c r="E1435" s="9" t="s">
        <v>12</v>
      </c>
      <c r="F1435" s="3">
        <v>8</v>
      </c>
      <c r="G1435" s="3" t="str" cm="1">
        <f t="array" ref="G1435">_xlfn.IFS(HR_Analytics[[#This Row],[Distance From Home]]&lt;=5,"1-5",HR_Analytics[[#This Row],[Distance From Home]]&lt;=10,"5-10",HR_Analytics[[#This Row],[Distance From Home]]&lt;=15,"10-15",HR_Analytics[[#This Row],[Distance From Home]]&lt;=20,"15-20",HR_Analytics[[#This Row],[Distance From Home]]&gt;20,"Above 20")</f>
        <v>5-10</v>
      </c>
      <c r="H1435" s="3">
        <v>2</v>
      </c>
      <c r="I1435" s="9" t="str">
        <f>VLOOKUP(H1435,Mapping!$J$2:$K$6,2,0)</f>
        <v>College</v>
      </c>
      <c r="J1435" s="9" t="s">
        <v>23</v>
      </c>
      <c r="K1435" s="3">
        <v>2018</v>
      </c>
      <c r="L1435" s="3">
        <v>1</v>
      </c>
      <c r="M1435" s="9" t="str">
        <f>VLOOKUP(L1435,Mapping!$A$2:$B$5,2,0)</f>
        <v>Very Dissatisfied</v>
      </c>
      <c r="N1435" s="9" t="s">
        <v>14</v>
      </c>
      <c r="O1435" s="3">
        <v>3</v>
      </c>
      <c r="P1435" s="9" t="str">
        <f>VLOOKUP(O1435,Mapping!$A$9:$B$12,2,0)</f>
        <v>High</v>
      </c>
      <c r="Q1435" s="3">
        <v>2</v>
      </c>
      <c r="R1435" s="9" t="str">
        <f>VLOOKUP(Q1435,Mapping!$A$16:$B$20,2,0)</f>
        <v>Junior</v>
      </c>
      <c r="S1435" s="9" t="s">
        <v>15</v>
      </c>
      <c r="T1435" s="3">
        <v>3</v>
      </c>
      <c r="U1435" s="9" t="str">
        <f>VLOOKUP(T1435,Mapping!$E$9:$F$12,2,0)</f>
        <v>Neutral</v>
      </c>
      <c r="V1435" s="9" t="s">
        <v>26</v>
      </c>
      <c r="W1435" s="5">
        <v>4907</v>
      </c>
      <c r="X1435" s="3">
        <v>0</v>
      </c>
      <c r="Y1435" s="9" t="s">
        <v>10</v>
      </c>
      <c r="Z1435" s="4">
        <v>22</v>
      </c>
      <c r="AA1435" s="24">
        <f>HR_Analytics[[#This Row],[Salary Hike]]/100</f>
        <v>0.22</v>
      </c>
      <c r="AB1435" s="3">
        <v>4</v>
      </c>
      <c r="AC1435" s="9" t="str">
        <f>VLOOKUP(AB1435,Mapping!$E$2:$F$3,2,0)</f>
        <v>Outstanding</v>
      </c>
      <c r="AD1435" s="3">
        <v>2</v>
      </c>
      <c r="AE1435" s="9" t="str">
        <f>VLOOKUP(AD1435,Mapping!$E$16:$F$19,2,0)</f>
        <v>Dissatisfied</v>
      </c>
      <c r="AF1435" s="3">
        <v>1</v>
      </c>
      <c r="AG1435" s="3">
        <v>6</v>
      </c>
      <c r="AH1435" s="3" t="str" cm="1">
        <f t="array" ref="AH1435">_xlfn.IFS(HR_Analytics[[#This Row],[Total Working Years]]&lt;=2,"0-2",HR_Analytics[[#This Row],[Total Working Years]]&lt;=5,"2-5",HR_Analytics[[#This Row],[Total Working Years]]&lt;=10,"5-10",HR_Analytics[[#This Row],[Total Working Years]]&lt;=20,"10-20",HR_Analytics[[#This Row],[Total Working Years]]&lt;=40,"20-40")</f>
        <v>5-10</v>
      </c>
      <c r="AI1435" s="3">
        <v>3</v>
      </c>
      <c r="AJ1435" s="3">
        <v>2</v>
      </c>
      <c r="AK1435" s="9" t="str">
        <f>VLOOKUP(AJ1435,Mapping!$J$10:$K$13,2,0)</f>
        <v>Good</v>
      </c>
      <c r="AL1435" s="3">
        <v>5</v>
      </c>
      <c r="AM1435" s="3" t="str" cm="1">
        <f t="array" ref="AM1435">_xlfn.IFS(HR_Analytics[[#This Row],[Years At Company]]&lt;=2,"0-2",HR_Analytics[[#This Row],[Years At Company]]&lt;=5,"2-5",HR_Analytics[[#This Row],[Years At Company]]&lt;=10,"5-10",HR_Analytics[[#This Row],[Years At Company]]&lt;=20,"10-20",HR_Analytics[[#This Row],[Years At Company]]&lt;=40,"20-40")</f>
        <v>2-5</v>
      </c>
      <c r="AN1435" s="3">
        <v>3</v>
      </c>
      <c r="AO1435" s="3" t="str" cm="1">
        <f t="array" ref="AO1435">_xlfn.IFS(HR_Analytics[[#This Row],[Years In Current Role]]&lt;=2,"0-2",HR_Analytics[[#This Row],[Years In Current Role]]&lt;=5,"2-5",HR_Analytics[[#This Row],[Years In Current Role]]&lt;=10,"5-10",HR_Analytics[[#This Row],[Years In Current Role]]&lt;=15,"10-15",HR_Analytics[[#This Row],[Years In Current Role]]&gt;15,"Above 15")</f>
        <v>2-5</v>
      </c>
      <c r="AP1435" s="3">
        <v>0</v>
      </c>
      <c r="AQ1435" s="14" t="str" cm="1">
        <f t="array" ref="AQ1435">_xlfn.IFS(HR_Analytics[[#This Row],[Years Since Last Promotion]]&lt;=2,"0-2",HR_Analytics[[#This Row],[Years Since Last Promotion]]&lt;=5,"2-5",HR_Analytics[[#This Row],[Years Since Last Promotion]]&lt;=10,"5-10",HR_Analytics[[#This Row],[Years Since Last Promotion]]&lt;=15,"10-15")</f>
        <v>0-2</v>
      </c>
      <c r="AR1435" s="14">
        <v>4</v>
      </c>
      <c r="AS1435" s="3" t="str" cm="1">
        <f t="array" ref="AS1435">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36" spans="1:45" x14ac:dyDescent="0.25">
      <c r="A1436" s="12">
        <v>52</v>
      </c>
      <c r="B1436" s="12" t="str" cm="1">
        <f t="array" ref="B1436">_xlfn.IFS(HR_Analytics[[#This Row],[Age]]&lt;=30,"Below 30",HR_Analytics[[#This Row],[Age]]&lt;=40,"30-40",HR_Analytics[[#This Row],[Age]]&lt;=60,"40-60")</f>
        <v>40-60</v>
      </c>
      <c r="C1436" s="9" t="s">
        <v>17</v>
      </c>
      <c r="D1436" s="9" t="s">
        <v>29</v>
      </c>
      <c r="E1436" s="9" t="s">
        <v>12</v>
      </c>
      <c r="F1436" s="3">
        <v>29</v>
      </c>
      <c r="G1436" s="3" t="str" cm="1">
        <f t="array" ref="G1436">_xlfn.IFS(HR_Analytics[[#This Row],[Distance From Home]]&lt;=5,"1-5",HR_Analytics[[#This Row],[Distance From Home]]&lt;=10,"5-10",HR_Analytics[[#This Row],[Distance From Home]]&lt;=15,"10-15",HR_Analytics[[#This Row],[Distance From Home]]&lt;=20,"15-20",HR_Analytics[[#This Row],[Distance From Home]]&gt;20,"Above 20")</f>
        <v>Above 20</v>
      </c>
      <c r="H1436" s="3">
        <v>4</v>
      </c>
      <c r="I1436" s="9" t="str">
        <f>VLOOKUP(H1436,Mapping!$J$2:$K$6,2,0)</f>
        <v>Masters</v>
      </c>
      <c r="J1436" s="9" t="s">
        <v>13</v>
      </c>
      <c r="K1436" s="3">
        <v>2019</v>
      </c>
      <c r="L1436" s="3">
        <v>1</v>
      </c>
      <c r="M1436" s="9" t="str">
        <f>VLOOKUP(L1436,Mapping!$A$2:$B$5,2,0)</f>
        <v>Very Dissatisfied</v>
      </c>
      <c r="N1436" s="9" t="s">
        <v>20</v>
      </c>
      <c r="O1436" s="3">
        <v>3</v>
      </c>
      <c r="P1436" s="9" t="str">
        <f>VLOOKUP(O1436,Mapping!$A$9:$B$12,2,0)</f>
        <v>High</v>
      </c>
      <c r="Q1436" s="3">
        <v>1</v>
      </c>
      <c r="R1436" s="9" t="str">
        <f>VLOOKUP(Q1436,Mapping!$A$16:$B$20,2,0)</f>
        <v>Entry Level</v>
      </c>
      <c r="S1436" s="9" t="s">
        <v>31</v>
      </c>
      <c r="T1436" s="3">
        <v>4</v>
      </c>
      <c r="U1436" s="9" t="str">
        <f>VLOOKUP(T1436,Mapping!$E$9:$F$12,2,0)</f>
        <v>Satisfied</v>
      </c>
      <c r="V1436" s="9" t="s">
        <v>26</v>
      </c>
      <c r="W1436" s="5">
        <v>3482</v>
      </c>
      <c r="X1436" s="3">
        <v>2</v>
      </c>
      <c r="Y1436" s="9" t="s">
        <v>17</v>
      </c>
      <c r="Z1436" s="4">
        <v>15</v>
      </c>
      <c r="AA1436" s="24">
        <f>HR_Analytics[[#This Row],[Salary Hike]]/100</f>
        <v>0.15</v>
      </c>
      <c r="AB1436" s="3">
        <v>3</v>
      </c>
      <c r="AC1436" s="9" t="str">
        <f>VLOOKUP(AB1436,Mapping!$E$2:$F$3,2,0)</f>
        <v>Excellent</v>
      </c>
      <c r="AD1436" s="3">
        <v>2</v>
      </c>
      <c r="AE1436" s="9" t="str">
        <f>VLOOKUP(AD1436,Mapping!$E$16:$F$19,2,0)</f>
        <v>Dissatisfied</v>
      </c>
      <c r="AF1436" s="3">
        <v>2</v>
      </c>
      <c r="AG1436" s="3">
        <v>16</v>
      </c>
      <c r="AH1436" s="3" t="str" cm="1">
        <f t="array" ref="AH1436">_xlfn.IFS(HR_Analytics[[#This Row],[Total Working Years]]&lt;=2,"0-2",HR_Analytics[[#This Row],[Total Working Years]]&lt;=5,"2-5",HR_Analytics[[#This Row],[Total Working Years]]&lt;=10,"5-10",HR_Analytics[[#This Row],[Total Working Years]]&lt;=20,"10-20",HR_Analytics[[#This Row],[Total Working Years]]&lt;=40,"20-40")</f>
        <v>10-20</v>
      </c>
      <c r="AI1436" s="3">
        <v>3</v>
      </c>
      <c r="AJ1436" s="3">
        <v>2</v>
      </c>
      <c r="AK1436" s="9" t="str">
        <f>VLOOKUP(AJ1436,Mapping!$J$10:$K$13,2,0)</f>
        <v>Good</v>
      </c>
      <c r="AL1436" s="3">
        <v>9</v>
      </c>
      <c r="AM1436" s="3" t="str" cm="1">
        <f t="array" ref="AM1436">_xlfn.IFS(HR_Analytics[[#This Row],[Years At Company]]&lt;=2,"0-2",HR_Analytics[[#This Row],[Years At Company]]&lt;=5,"2-5",HR_Analytics[[#This Row],[Years At Company]]&lt;=10,"5-10",HR_Analytics[[#This Row],[Years At Company]]&lt;=20,"10-20",HR_Analytics[[#This Row],[Years At Company]]&lt;=40,"20-40")</f>
        <v>5-10</v>
      </c>
      <c r="AN1436" s="3">
        <v>8</v>
      </c>
      <c r="AO1436" s="3" t="str" cm="1">
        <f t="array" ref="AO1436">_xlfn.IFS(HR_Analytics[[#This Row],[Years In Current Role]]&lt;=2,"0-2",HR_Analytics[[#This Row],[Years In Current Role]]&lt;=5,"2-5",HR_Analytics[[#This Row],[Years In Current Role]]&lt;=10,"5-10",HR_Analytics[[#This Row],[Years In Current Role]]&lt;=15,"10-15",HR_Analytics[[#This Row],[Years In Current Role]]&gt;15,"Above 15")</f>
        <v>5-10</v>
      </c>
      <c r="AP1436" s="3">
        <v>0</v>
      </c>
      <c r="AQ1436" s="14" t="str" cm="1">
        <f t="array" ref="AQ1436">_xlfn.IFS(HR_Analytics[[#This Row],[Years Since Last Promotion]]&lt;=2,"0-2",HR_Analytics[[#This Row],[Years Since Last Promotion]]&lt;=5,"2-5",HR_Analytics[[#This Row],[Years Since Last Promotion]]&lt;=10,"5-10",HR_Analytics[[#This Row],[Years Since Last Promotion]]&lt;=15,"10-15")</f>
        <v>0-2</v>
      </c>
      <c r="AR1436" s="14">
        <v>0</v>
      </c>
      <c r="AS1436" s="3" t="str" cm="1">
        <f t="array" ref="AS143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37" spans="1:45" x14ac:dyDescent="0.25">
      <c r="A1437" s="12">
        <v>44</v>
      </c>
      <c r="B1437" s="12" t="str" cm="1">
        <f t="array" ref="B1437">_xlfn.IFS(HR_Analytics[[#This Row],[Age]]&lt;=30,"Below 30",HR_Analytics[[#This Row],[Age]]&lt;=40,"30-40",HR_Analytics[[#This Row],[Age]]&lt;=60,"40-60")</f>
        <v>40-60</v>
      </c>
      <c r="C1437" s="9" t="s">
        <v>17</v>
      </c>
      <c r="D1437" s="9" t="s">
        <v>11</v>
      </c>
      <c r="E1437" s="9" t="s">
        <v>19</v>
      </c>
      <c r="F1437" s="3">
        <v>1</v>
      </c>
      <c r="G1437" s="3" t="str" cm="1">
        <f t="array" ref="G1437">_xlfn.IFS(HR_Analytics[[#This Row],[Distance From Home]]&lt;=5,"1-5",HR_Analytics[[#This Row],[Distance From Home]]&lt;=10,"5-10",HR_Analytics[[#This Row],[Distance From Home]]&lt;=15,"10-15",HR_Analytics[[#This Row],[Distance From Home]]&lt;=20,"15-20",HR_Analytics[[#This Row],[Distance From Home]]&gt;20,"Above 20")</f>
        <v>1-5</v>
      </c>
      <c r="H1437" s="3">
        <v>3</v>
      </c>
      <c r="I1437" s="9" t="str">
        <f>VLOOKUP(H1437,Mapping!$J$2:$K$6,2,0)</f>
        <v>Bachelors</v>
      </c>
      <c r="J1437" s="9" t="s">
        <v>25</v>
      </c>
      <c r="K1437" s="3">
        <v>2020</v>
      </c>
      <c r="L1437" s="3">
        <v>2</v>
      </c>
      <c r="M1437" s="9" t="str">
        <f>VLOOKUP(L1437,Mapping!$A$2:$B$5,2,0)</f>
        <v>Dissatisfied</v>
      </c>
      <c r="N1437" s="9" t="s">
        <v>20</v>
      </c>
      <c r="O1437" s="3">
        <v>3</v>
      </c>
      <c r="P1437" s="9" t="str">
        <f>VLOOKUP(O1437,Mapping!$A$9:$B$12,2,0)</f>
        <v>High</v>
      </c>
      <c r="Q1437" s="3">
        <v>1</v>
      </c>
      <c r="R1437" s="9" t="str">
        <f>VLOOKUP(Q1437,Mapping!$A$16:$B$20,2,0)</f>
        <v>Entry Level</v>
      </c>
      <c r="S1437" s="9" t="s">
        <v>21</v>
      </c>
      <c r="T1437" s="3">
        <v>4</v>
      </c>
      <c r="U1437" s="9" t="str">
        <f>VLOOKUP(T1437,Mapping!$E$9:$F$12,2,0)</f>
        <v>Satisfied</v>
      </c>
      <c r="V1437" s="9" t="s">
        <v>16</v>
      </c>
      <c r="W1437" s="5">
        <v>2436</v>
      </c>
      <c r="X1437" s="3">
        <v>6</v>
      </c>
      <c r="Y1437" s="9" t="s">
        <v>10</v>
      </c>
      <c r="Z1437" s="4">
        <v>12</v>
      </c>
      <c r="AA1437" s="24">
        <f>HR_Analytics[[#This Row],[Salary Hike]]/100</f>
        <v>0.12</v>
      </c>
      <c r="AB1437" s="3">
        <v>3</v>
      </c>
      <c r="AC1437" s="9" t="str">
        <f>VLOOKUP(AB1437,Mapping!$E$2:$F$3,2,0)</f>
        <v>Excellent</v>
      </c>
      <c r="AD1437" s="3">
        <v>3</v>
      </c>
      <c r="AE1437" s="9" t="str">
        <f>VLOOKUP(AD1437,Mapping!$E$16:$F$19,2,0)</f>
        <v>Neutral</v>
      </c>
      <c r="AF1437" s="3">
        <v>0</v>
      </c>
      <c r="AG1437" s="3">
        <v>6</v>
      </c>
      <c r="AH1437" s="3" t="str" cm="1">
        <f t="array" ref="AH1437">_xlfn.IFS(HR_Analytics[[#This Row],[Total Working Years]]&lt;=2,"0-2",HR_Analytics[[#This Row],[Total Working Years]]&lt;=5,"2-5",HR_Analytics[[#This Row],[Total Working Years]]&lt;=10,"5-10",HR_Analytics[[#This Row],[Total Working Years]]&lt;=20,"10-20",HR_Analytics[[#This Row],[Total Working Years]]&lt;=40,"20-40")</f>
        <v>5-10</v>
      </c>
      <c r="AI1437" s="3">
        <v>2</v>
      </c>
      <c r="AJ1437" s="3">
        <v>3</v>
      </c>
      <c r="AK1437" s="9" t="str">
        <f>VLOOKUP(AJ1437,Mapping!$J$10:$K$13,2,0)</f>
        <v>Better</v>
      </c>
      <c r="AL1437" s="3">
        <v>4</v>
      </c>
      <c r="AM1437" s="3" t="str" cm="1">
        <f t="array" ref="AM1437">_xlfn.IFS(HR_Analytics[[#This Row],[Years At Company]]&lt;=2,"0-2",HR_Analytics[[#This Row],[Years At Company]]&lt;=5,"2-5",HR_Analytics[[#This Row],[Years At Company]]&lt;=10,"5-10",HR_Analytics[[#This Row],[Years At Company]]&lt;=20,"10-20",HR_Analytics[[#This Row],[Years At Company]]&lt;=40,"20-40")</f>
        <v>2-5</v>
      </c>
      <c r="AN1437" s="3">
        <v>3</v>
      </c>
      <c r="AO1437" s="3" t="str" cm="1">
        <f t="array" ref="AO1437">_xlfn.IFS(HR_Analytics[[#This Row],[Years In Current Role]]&lt;=2,"0-2",HR_Analytics[[#This Row],[Years In Current Role]]&lt;=5,"2-5",HR_Analytics[[#This Row],[Years In Current Role]]&lt;=10,"5-10",HR_Analytics[[#This Row],[Years In Current Role]]&lt;=15,"10-15",HR_Analytics[[#This Row],[Years In Current Role]]&gt;15,"Above 15")</f>
        <v>2-5</v>
      </c>
      <c r="AP1437" s="3">
        <v>1</v>
      </c>
      <c r="AQ1437" s="14" t="str" cm="1">
        <f t="array" ref="AQ1437">_xlfn.IFS(HR_Analytics[[#This Row],[Years Since Last Promotion]]&lt;=2,"0-2",HR_Analytics[[#This Row],[Years Since Last Promotion]]&lt;=5,"2-5",HR_Analytics[[#This Row],[Years Since Last Promotion]]&lt;=10,"5-10",HR_Analytics[[#This Row],[Years Since Last Promotion]]&lt;=15,"10-15")</f>
        <v>0-2</v>
      </c>
      <c r="AR1437" s="14">
        <v>2</v>
      </c>
      <c r="AS1437" s="3" t="str" cm="1">
        <f t="array" ref="AS143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38" spans="1:45" x14ac:dyDescent="0.25">
      <c r="A1438" s="12">
        <v>21</v>
      </c>
      <c r="B1438" s="12" t="str" cm="1">
        <f t="array" ref="B1438">_xlfn.IFS(HR_Analytics[[#This Row],[Age]]&lt;=30,"Below 30",HR_Analytics[[#This Row],[Age]]&lt;=40,"30-40",HR_Analytics[[#This Row],[Age]]&lt;=60,"40-60")</f>
        <v>Below 30</v>
      </c>
      <c r="C1438" s="9" t="s">
        <v>17</v>
      </c>
      <c r="D1438" s="9" t="s">
        <v>11</v>
      </c>
      <c r="E1438" s="9" t="s">
        <v>12</v>
      </c>
      <c r="F1438" s="3">
        <v>5</v>
      </c>
      <c r="G1438" s="3" t="str" cm="1">
        <f t="array" ref="G1438">_xlfn.IFS(HR_Analytics[[#This Row],[Distance From Home]]&lt;=5,"1-5",HR_Analytics[[#This Row],[Distance From Home]]&lt;=10,"5-10",HR_Analytics[[#This Row],[Distance From Home]]&lt;=15,"10-15",HR_Analytics[[#This Row],[Distance From Home]]&lt;=20,"15-20",HR_Analytics[[#This Row],[Distance From Home]]&gt;20,"Above 20")</f>
        <v>1-5</v>
      </c>
      <c r="H1438" s="3">
        <v>1</v>
      </c>
      <c r="I1438" s="9" t="str">
        <f>VLOOKUP(H1438,Mapping!$J$2:$K$6,2,0)</f>
        <v>Below College</v>
      </c>
      <c r="J1438" s="9" t="s">
        <v>25</v>
      </c>
      <c r="K1438" s="3">
        <v>2021</v>
      </c>
      <c r="L1438" s="3">
        <v>3</v>
      </c>
      <c r="M1438" s="9" t="str">
        <f>VLOOKUP(L1438,Mapping!$A$2:$B$5,2,0)</f>
        <v>Neutral</v>
      </c>
      <c r="N1438" s="9" t="s">
        <v>20</v>
      </c>
      <c r="O1438" s="3">
        <v>3</v>
      </c>
      <c r="P1438" s="9" t="str">
        <f>VLOOKUP(O1438,Mapping!$A$9:$B$12,2,0)</f>
        <v>High</v>
      </c>
      <c r="Q1438" s="3">
        <v>1</v>
      </c>
      <c r="R1438" s="9" t="str">
        <f>VLOOKUP(Q1438,Mapping!$A$16:$B$20,2,0)</f>
        <v>Entry Level</v>
      </c>
      <c r="S1438" s="9" t="s">
        <v>31</v>
      </c>
      <c r="T1438" s="3">
        <v>1</v>
      </c>
      <c r="U1438" s="9" t="str">
        <f>VLOOKUP(T1438,Mapping!$E$9:$F$12,2,0)</f>
        <v>Very Dissatisfied</v>
      </c>
      <c r="V1438" s="9" t="s">
        <v>16</v>
      </c>
      <c r="W1438" s="5">
        <v>2380</v>
      </c>
      <c r="X1438" s="3">
        <v>1</v>
      </c>
      <c r="Y1438" s="9" t="s">
        <v>10</v>
      </c>
      <c r="Z1438" s="4">
        <v>11</v>
      </c>
      <c r="AA1438" s="24">
        <f>HR_Analytics[[#This Row],[Salary Hike]]/100</f>
        <v>0.11</v>
      </c>
      <c r="AB1438" s="3">
        <v>3</v>
      </c>
      <c r="AC1438" s="9" t="str">
        <f>VLOOKUP(AB1438,Mapping!$E$2:$F$3,2,0)</f>
        <v>Excellent</v>
      </c>
      <c r="AD1438" s="3">
        <v>4</v>
      </c>
      <c r="AE1438" s="9" t="str">
        <f>VLOOKUP(AD1438,Mapping!$E$16:$F$19,2,0)</f>
        <v>Satisfied</v>
      </c>
      <c r="AF1438" s="3">
        <v>0</v>
      </c>
      <c r="AG1438" s="3">
        <v>2</v>
      </c>
      <c r="AH1438" s="3" t="str" cm="1">
        <f t="array" ref="AH1438">_xlfn.IFS(HR_Analytics[[#This Row],[Total Working Years]]&lt;=2,"0-2",HR_Analytics[[#This Row],[Total Working Years]]&lt;=5,"2-5",HR_Analytics[[#This Row],[Total Working Years]]&lt;=10,"5-10",HR_Analytics[[#This Row],[Total Working Years]]&lt;=20,"10-20",HR_Analytics[[#This Row],[Total Working Years]]&lt;=40,"20-40")</f>
        <v>0-2</v>
      </c>
      <c r="AI1438" s="3">
        <v>6</v>
      </c>
      <c r="AJ1438" s="3">
        <v>3</v>
      </c>
      <c r="AK1438" s="9" t="str">
        <f>VLOOKUP(AJ1438,Mapping!$J$10:$K$13,2,0)</f>
        <v>Better</v>
      </c>
      <c r="AL1438" s="3">
        <v>2</v>
      </c>
      <c r="AM1438" s="3" t="str" cm="1">
        <f t="array" ref="AM1438">_xlfn.IFS(HR_Analytics[[#This Row],[Years At Company]]&lt;=2,"0-2",HR_Analytics[[#This Row],[Years At Company]]&lt;=5,"2-5",HR_Analytics[[#This Row],[Years At Company]]&lt;=10,"5-10",HR_Analytics[[#This Row],[Years At Company]]&lt;=20,"10-20",HR_Analytics[[#This Row],[Years At Company]]&lt;=40,"20-40")</f>
        <v>0-2</v>
      </c>
      <c r="AN1438" s="3">
        <v>2</v>
      </c>
      <c r="AO1438" s="3" t="str" cm="1">
        <f t="array" ref="AO1438">_xlfn.IFS(HR_Analytics[[#This Row],[Years In Current Role]]&lt;=2,"0-2",HR_Analytics[[#This Row],[Years In Current Role]]&lt;=5,"2-5",HR_Analytics[[#This Row],[Years In Current Role]]&lt;=10,"5-10",HR_Analytics[[#This Row],[Years In Current Role]]&lt;=15,"10-15",HR_Analytics[[#This Row],[Years In Current Role]]&gt;15,"Above 15")</f>
        <v>0-2</v>
      </c>
      <c r="AP1438" s="3">
        <v>1</v>
      </c>
      <c r="AQ1438" s="14" t="str" cm="1">
        <f t="array" ref="AQ1438">_xlfn.IFS(HR_Analytics[[#This Row],[Years Since Last Promotion]]&lt;=2,"0-2",HR_Analytics[[#This Row],[Years Since Last Promotion]]&lt;=5,"2-5",HR_Analytics[[#This Row],[Years Since Last Promotion]]&lt;=10,"5-10",HR_Analytics[[#This Row],[Years Since Last Promotion]]&lt;=15,"10-15")</f>
        <v>0-2</v>
      </c>
      <c r="AR1438" s="14">
        <v>2</v>
      </c>
      <c r="AS1438" s="3" t="str" cm="1">
        <f t="array" ref="AS143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39" spans="1:45" x14ac:dyDescent="0.25">
      <c r="A1439" s="12">
        <v>39</v>
      </c>
      <c r="B1439" s="12" t="str" cm="1">
        <f t="array" ref="B1439">_xlfn.IFS(HR_Analytics[[#This Row],[Age]]&lt;=30,"Below 30",HR_Analytics[[#This Row],[Age]]&lt;=40,"30-40",HR_Analytics[[#This Row],[Age]]&lt;=60,"40-60")</f>
        <v>30-40</v>
      </c>
      <c r="C1439" s="9" t="s">
        <v>17</v>
      </c>
      <c r="D1439" s="9" t="s">
        <v>29</v>
      </c>
      <c r="E1439" s="9" t="s">
        <v>19</v>
      </c>
      <c r="F1439" s="3">
        <v>9</v>
      </c>
      <c r="G1439" s="3" t="str" cm="1">
        <f t="array" ref="G1439">_xlfn.IFS(HR_Analytics[[#This Row],[Distance From Home]]&lt;=5,"1-5",HR_Analytics[[#This Row],[Distance From Home]]&lt;=10,"5-10",HR_Analytics[[#This Row],[Distance From Home]]&lt;=15,"10-15",HR_Analytics[[#This Row],[Distance From Home]]&lt;=20,"15-20",HR_Analytics[[#This Row],[Distance From Home]]&gt;20,"Above 20")</f>
        <v>5-10</v>
      </c>
      <c r="H1439" s="3">
        <v>3</v>
      </c>
      <c r="I1439" s="9" t="str">
        <f>VLOOKUP(H1439,Mapping!$J$2:$K$6,2,0)</f>
        <v>Bachelors</v>
      </c>
      <c r="J1439" s="9" t="s">
        <v>13</v>
      </c>
      <c r="K1439" s="3">
        <v>2022</v>
      </c>
      <c r="L1439" s="3">
        <v>4</v>
      </c>
      <c r="M1439" s="9" t="str">
        <f>VLOOKUP(L1439,Mapping!$A$2:$B$5,2,0)</f>
        <v>Satisfied</v>
      </c>
      <c r="N1439" s="9" t="s">
        <v>20</v>
      </c>
      <c r="O1439" s="3">
        <v>3</v>
      </c>
      <c r="P1439" s="9" t="str">
        <f>VLOOKUP(O1439,Mapping!$A$9:$B$12,2,0)</f>
        <v>High</v>
      </c>
      <c r="Q1439" s="3">
        <v>5</v>
      </c>
      <c r="R1439" s="9" t="str">
        <f>VLOOKUP(Q1439,Mapping!$A$16:$B$20,2,0)</f>
        <v>Executive</v>
      </c>
      <c r="S1439" s="9" t="s">
        <v>30</v>
      </c>
      <c r="T1439" s="3">
        <v>4</v>
      </c>
      <c r="U1439" s="9" t="str">
        <f>VLOOKUP(T1439,Mapping!$E$9:$F$12,2,0)</f>
        <v>Satisfied</v>
      </c>
      <c r="V1439" s="9" t="s">
        <v>16</v>
      </c>
      <c r="W1439" s="5">
        <v>19431</v>
      </c>
      <c r="X1439" s="3">
        <v>2</v>
      </c>
      <c r="Y1439" s="9" t="s">
        <v>17</v>
      </c>
      <c r="Z1439" s="4">
        <v>13</v>
      </c>
      <c r="AA1439" s="24">
        <f>HR_Analytics[[#This Row],[Salary Hike]]/100</f>
        <v>0.13</v>
      </c>
      <c r="AB1439" s="3">
        <v>3</v>
      </c>
      <c r="AC1439" s="9" t="str">
        <f>VLOOKUP(AB1439,Mapping!$E$2:$F$3,2,0)</f>
        <v>Excellent</v>
      </c>
      <c r="AD1439" s="3">
        <v>3</v>
      </c>
      <c r="AE1439" s="9" t="str">
        <f>VLOOKUP(AD1439,Mapping!$E$16:$F$19,2,0)</f>
        <v>Neutral</v>
      </c>
      <c r="AF1439" s="3">
        <v>0</v>
      </c>
      <c r="AG1439" s="3">
        <v>21</v>
      </c>
      <c r="AH1439" s="3" t="str" cm="1">
        <f t="array" ref="AH1439">_xlfn.IFS(HR_Analytics[[#This Row],[Total Working Years]]&lt;=2,"0-2",HR_Analytics[[#This Row],[Total Working Years]]&lt;=5,"2-5",HR_Analytics[[#This Row],[Total Working Years]]&lt;=10,"5-10",HR_Analytics[[#This Row],[Total Working Years]]&lt;=20,"10-20",HR_Analytics[[#This Row],[Total Working Years]]&lt;=40,"20-40")</f>
        <v>20-40</v>
      </c>
      <c r="AI1439" s="3">
        <v>3</v>
      </c>
      <c r="AJ1439" s="3">
        <v>2</v>
      </c>
      <c r="AK1439" s="9" t="str">
        <f>VLOOKUP(AJ1439,Mapping!$J$10:$K$13,2,0)</f>
        <v>Good</v>
      </c>
      <c r="AL1439" s="3">
        <v>6</v>
      </c>
      <c r="AM1439" s="3" t="str" cm="1">
        <f t="array" ref="AM1439">_xlfn.IFS(HR_Analytics[[#This Row],[Years At Company]]&lt;=2,"0-2",HR_Analytics[[#This Row],[Years At Company]]&lt;=5,"2-5",HR_Analytics[[#This Row],[Years At Company]]&lt;=10,"5-10",HR_Analytics[[#This Row],[Years At Company]]&lt;=20,"10-20",HR_Analytics[[#This Row],[Years At Company]]&lt;=40,"20-40")</f>
        <v>5-10</v>
      </c>
      <c r="AN1439" s="3">
        <v>0</v>
      </c>
      <c r="AO1439" s="3" t="str" cm="1">
        <f t="array" ref="AO1439">_xlfn.IFS(HR_Analytics[[#This Row],[Years In Current Role]]&lt;=2,"0-2",HR_Analytics[[#This Row],[Years In Current Role]]&lt;=5,"2-5",HR_Analytics[[#This Row],[Years In Current Role]]&lt;=10,"5-10",HR_Analytics[[#This Row],[Years In Current Role]]&lt;=15,"10-15",HR_Analytics[[#This Row],[Years In Current Role]]&gt;15,"Above 15")</f>
        <v>0-2</v>
      </c>
      <c r="AP1439" s="3">
        <v>1</v>
      </c>
      <c r="AQ1439" s="14" t="str" cm="1">
        <f t="array" ref="AQ1439">_xlfn.IFS(HR_Analytics[[#This Row],[Years Since Last Promotion]]&lt;=2,"0-2",HR_Analytics[[#This Row],[Years Since Last Promotion]]&lt;=5,"2-5",HR_Analytics[[#This Row],[Years Since Last Promotion]]&lt;=10,"5-10",HR_Analytics[[#This Row],[Years Since Last Promotion]]&lt;=15,"10-15")</f>
        <v>0-2</v>
      </c>
      <c r="AR1439" s="14">
        <v>3</v>
      </c>
      <c r="AS1439" s="3" t="str" cm="1">
        <f t="array" ref="AS143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40" spans="1:45" x14ac:dyDescent="0.25">
      <c r="A1440" s="12">
        <v>23</v>
      </c>
      <c r="B1440" s="12" t="str" cm="1">
        <f t="array" ref="B1440">_xlfn.IFS(HR_Analytics[[#This Row],[Age]]&lt;=30,"Below 30",HR_Analytics[[#This Row],[Age]]&lt;=40,"30-40",HR_Analytics[[#This Row],[Age]]&lt;=60,"40-60")</f>
        <v>Below 30</v>
      </c>
      <c r="C1440" s="9" t="s">
        <v>10</v>
      </c>
      <c r="D1440" s="9" t="s">
        <v>18</v>
      </c>
      <c r="E1440" s="9" t="s">
        <v>12</v>
      </c>
      <c r="F1440" s="3">
        <v>9</v>
      </c>
      <c r="G1440" s="3" t="str" cm="1">
        <f t="array" ref="G1440">_xlfn.IFS(HR_Analytics[[#This Row],[Distance From Home]]&lt;=5,"1-5",HR_Analytics[[#This Row],[Distance From Home]]&lt;=10,"5-10",HR_Analytics[[#This Row],[Distance From Home]]&lt;=15,"10-15",HR_Analytics[[#This Row],[Distance From Home]]&lt;=20,"15-20",HR_Analytics[[#This Row],[Distance From Home]]&gt;20,"Above 20")</f>
        <v>5-10</v>
      </c>
      <c r="H1440" s="3">
        <v>3</v>
      </c>
      <c r="I1440" s="9" t="str">
        <f>VLOOKUP(H1440,Mapping!$J$2:$K$6,2,0)</f>
        <v>Bachelors</v>
      </c>
      <c r="J1440" s="9" t="s">
        <v>33</v>
      </c>
      <c r="K1440" s="3">
        <v>2023</v>
      </c>
      <c r="L1440" s="3">
        <v>4</v>
      </c>
      <c r="M1440" s="9" t="str">
        <f>VLOOKUP(L1440,Mapping!$A$2:$B$5,2,0)</f>
        <v>Satisfied</v>
      </c>
      <c r="N1440" s="9" t="s">
        <v>20</v>
      </c>
      <c r="O1440" s="3">
        <v>3</v>
      </c>
      <c r="P1440" s="9" t="str">
        <f>VLOOKUP(O1440,Mapping!$A$9:$B$12,2,0)</f>
        <v>High</v>
      </c>
      <c r="Q1440" s="3">
        <v>1</v>
      </c>
      <c r="R1440" s="9" t="str">
        <f>VLOOKUP(Q1440,Mapping!$A$16:$B$20,2,0)</f>
        <v>Entry Level</v>
      </c>
      <c r="S1440" s="9" t="s">
        <v>31</v>
      </c>
      <c r="T1440" s="3">
        <v>1</v>
      </c>
      <c r="U1440" s="9" t="str">
        <f>VLOOKUP(T1440,Mapping!$E$9:$F$12,2,0)</f>
        <v>Very Dissatisfied</v>
      </c>
      <c r="V1440" s="9" t="s">
        <v>22</v>
      </c>
      <c r="W1440" s="5">
        <v>1790</v>
      </c>
      <c r="X1440" s="3">
        <v>1</v>
      </c>
      <c r="Y1440" s="9" t="s">
        <v>17</v>
      </c>
      <c r="Z1440" s="4">
        <v>19</v>
      </c>
      <c r="AA1440" s="24">
        <f>HR_Analytics[[#This Row],[Salary Hike]]/100</f>
        <v>0.19</v>
      </c>
      <c r="AB1440" s="3">
        <v>3</v>
      </c>
      <c r="AC1440" s="9" t="str">
        <f>VLOOKUP(AB1440,Mapping!$E$2:$F$3,2,0)</f>
        <v>Excellent</v>
      </c>
      <c r="AD1440" s="3">
        <v>1</v>
      </c>
      <c r="AE1440" s="9" t="str">
        <f>VLOOKUP(AD1440,Mapping!$E$16:$F$19,2,0)</f>
        <v>Very Dissatisfied</v>
      </c>
      <c r="AF1440" s="3">
        <v>1</v>
      </c>
      <c r="AG1440" s="3">
        <v>1</v>
      </c>
      <c r="AH1440" s="3" t="str" cm="1">
        <f t="array" ref="AH1440">_xlfn.IFS(HR_Analytics[[#This Row],[Total Working Years]]&lt;=2,"0-2",HR_Analytics[[#This Row],[Total Working Years]]&lt;=5,"2-5",HR_Analytics[[#This Row],[Total Working Years]]&lt;=10,"5-10",HR_Analytics[[#This Row],[Total Working Years]]&lt;=20,"10-20",HR_Analytics[[#This Row],[Total Working Years]]&lt;=40,"20-40")</f>
        <v>0-2</v>
      </c>
      <c r="AI1440" s="3">
        <v>3</v>
      </c>
      <c r="AJ1440" s="3">
        <v>2</v>
      </c>
      <c r="AK1440" s="9" t="str">
        <f>VLOOKUP(AJ1440,Mapping!$J$10:$K$13,2,0)</f>
        <v>Good</v>
      </c>
      <c r="AL1440" s="3">
        <v>1</v>
      </c>
      <c r="AM1440" s="3" t="str" cm="1">
        <f t="array" ref="AM1440">_xlfn.IFS(HR_Analytics[[#This Row],[Years At Company]]&lt;=2,"0-2",HR_Analytics[[#This Row],[Years At Company]]&lt;=5,"2-5",HR_Analytics[[#This Row],[Years At Company]]&lt;=10,"5-10",HR_Analytics[[#This Row],[Years At Company]]&lt;=20,"10-20",HR_Analytics[[#This Row],[Years At Company]]&lt;=40,"20-40")</f>
        <v>0-2</v>
      </c>
      <c r="AN1440" s="3">
        <v>0</v>
      </c>
      <c r="AO1440" s="3" t="str" cm="1">
        <f t="array" ref="AO1440">_xlfn.IFS(HR_Analytics[[#This Row],[Years In Current Role]]&lt;=2,"0-2",HR_Analytics[[#This Row],[Years In Current Role]]&lt;=5,"2-5",HR_Analytics[[#This Row],[Years In Current Role]]&lt;=10,"5-10",HR_Analytics[[#This Row],[Years In Current Role]]&lt;=15,"10-15",HR_Analytics[[#This Row],[Years In Current Role]]&gt;15,"Above 15")</f>
        <v>0-2</v>
      </c>
      <c r="AP1440" s="3">
        <v>1</v>
      </c>
      <c r="AQ1440" s="14" t="str" cm="1">
        <f t="array" ref="AQ1440">_xlfn.IFS(HR_Analytics[[#This Row],[Years Since Last Promotion]]&lt;=2,"0-2",HR_Analytics[[#This Row],[Years Since Last Promotion]]&lt;=5,"2-5",HR_Analytics[[#This Row],[Years Since Last Promotion]]&lt;=10,"5-10",HR_Analytics[[#This Row],[Years Since Last Promotion]]&lt;=15,"10-15")</f>
        <v>0-2</v>
      </c>
      <c r="AR1440" s="14">
        <v>0</v>
      </c>
      <c r="AS1440" s="3" t="str" cm="1">
        <f t="array" ref="AS144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41" spans="1:45" x14ac:dyDescent="0.25">
      <c r="A1441" s="12">
        <v>36</v>
      </c>
      <c r="B1441" s="12" t="str" cm="1">
        <f t="array" ref="B1441">_xlfn.IFS(HR_Analytics[[#This Row],[Age]]&lt;=30,"Below 30",HR_Analytics[[#This Row],[Age]]&lt;=40,"30-40",HR_Analytics[[#This Row],[Age]]&lt;=60,"40-60")</f>
        <v>30-40</v>
      </c>
      <c r="C1441" s="9" t="s">
        <v>17</v>
      </c>
      <c r="D1441" s="9" t="s">
        <v>11</v>
      </c>
      <c r="E1441" s="9" t="s">
        <v>12</v>
      </c>
      <c r="F1441" s="3">
        <v>3</v>
      </c>
      <c r="G1441" s="3" t="str" cm="1">
        <f t="array" ref="G1441">_xlfn.IFS(HR_Analytics[[#This Row],[Distance From Home]]&lt;=5,"1-5",HR_Analytics[[#This Row],[Distance From Home]]&lt;=10,"5-10",HR_Analytics[[#This Row],[Distance From Home]]&lt;=15,"10-15",HR_Analytics[[#This Row],[Distance From Home]]&lt;=20,"15-20",HR_Analytics[[#This Row],[Distance From Home]]&gt;20,"Above 20")</f>
        <v>1-5</v>
      </c>
      <c r="H1441" s="3">
        <v>3</v>
      </c>
      <c r="I1441" s="9" t="str">
        <f>VLOOKUP(H1441,Mapping!$J$2:$K$6,2,0)</f>
        <v>Bachelors</v>
      </c>
      <c r="J1441" s="9" t="s">
        <v>25</v>
      </c>
      <c r="K1441" s="3">
        <v>2024</v>
      </c>
      <c r="L1441" s="3">
        <v>1</v>
      </c>
      <c r="M1441" s="9" t="str">
        <f>VLOOKUP(L1441,Mapping!$A$2:$B$5,2,0)</f>
        <v>Very Dissatisfied</v>
      </c>
      <c r="N1441" s="9" t="s">
        <v>14</v>
      </c>
      <c r="O1441" s="3">
        <v>2</v>
      </c>
      <c r="P1441" s="9" t="str">
        <f>VLOOKUP(O1441,Mapping!$A$9:$B$12,2,0)</f>
        <v>Medium</v>
      </c>
      <c r="Q1441" s="3">
        <v>3</v>
      </c>
      <c r="R1441" s="9" t="str">
        <f>VLOOKUP(Q1441,Mapping!$A$16:$B$20,2,0)</f>
        <v>Mid Level</v>
      </c>
      <c r="S1441" s="9" t="s">
        <v>15</v>
      </c>
      <c r="T1441" s="3">
        <v>4</v>
      </c>
      <c r="U1441" s="9" t="str">
        <f>VLOOKUP(T1441,Mapping!$E$9:$F$12,2,0)</f>
        <v>Satisfied</v>
      </c>
      <c r="V1441" s="9" t="s">
        <v>22</v>
      </c>
      <c r="W1441" s="5">
        <v>7644</v>
      </c>
      <c r="X1441" s="3">
        <v>0</v>
      </c>
      <c r="Y1441" s="9" t="s">
        <v>17</v>
      </c>
      <c r="Z1441" s="4">
        <v>19</v>
      </c>
      <c r="AA1441" s="24">
        <f>HR_Analytics[[#This Row],[Salary Hike]]/100</f>
        <v>0.19</v>
      </c>
      <c r="AB1441" s="3">
        <v>3</v>
      </c>
      <c r="AC1441" s="9" t="str">
        <f>VLOOKUP(AB1441,Mapping!$E$2:$F$3,2,0)</f>
        <v>Excellent</v>
      </c>
      <c r="AD1441" s="3">
        <v>3</v>
      </c>
      <c r="AE1441" s="9" t="str">
        <f>VLOOKUP(AD1441,Mapping!$E$16:$F$19,2,0)</f>
        <v>Neutral</v>
      </c>
      <c r="AF1441" s="3">
        <v>2</v>
      </c>
      <c r="AG1441" s="3">
        <v>10</v>
      </c>
      <c r="AH1441" s="3" t="str" cm="1">
        <f t="array" ref="AH1441">_xlfn.IFS(HR_Analytics[[#This Row],[Total Working Years]]&lt;=2,"0-2",HR_Analytics[[#This Row],[Total Working Years]]&lt;=5,"2-5",HR_Analytics[[#This Row],[Total Working Years]]&lt;=10,"5-10",HR_Analytics[[#This Row],[Total Working Years]]&lt;=20,"10-20",HR_Analytics[[#This Row],[Total Working Years]]&lt;=40,"20-40")</f>
        <v>5-10</v>
      </c>
      <c r="AI1441" s="3">
        <v>2</v>
      </c>
      <c r="AJ1441" s="3">
        <v>3</v>
      </c>
      <c r="AK1441" s="9" t="str">
        <f>VLOOKUP(AJ1441,Mapping!$J$10:$K$13,2,0)</f>
        <v>Better</v>
      </c>
      <c r="AL1441" s="3">
        <v>9</v>
      </c>
      <c r="AM1441" s="3" t="str" cm="1">
        <f t="array" ref="AM1441">_xlfn.IFS(HR_Analytics[[#This Row],[Years At Company]]&lt;=2,"0-2",HR_Analytics[[#This Row],[Years At Company]]&lt;=5,"2-5",HR_Analytics[[#This Row],[Years At Company]]&lt;=10,"5-10",HR_Analytics[[#This Row],[Years At Company]]&lt;=20,"10-20",HR_Analytics[[#This Row],[Years At Company]]&lt;=40,"20-40")</f>
        <v>5-10</v>
      </c>
      <c r="AN1441" s="3">
        <v>7</v>
      </c>
      <c r="AO1441" s="3" t="str" cm="1">
        <f t="array" ref="AO1441">_xlfn.IFS(HR_Analytics[[#This Row],[Years In Current Role]]&lt;=2,"0-2",HR_Analytics[[#This Row],[Years In Current Role]]&lt;=5,"2-5",HR_Analytics[[#This Row],[Years In Current Role]]&lt;=10,"5-10",HR_Analytics[[#This Row],[Years In Current Role]]&lt;=15,"10-15",HR_Analytics[[#This Row],[Years In Current Role]]&gt;15,"Above 15")</f>
        <v>5-10</v>
      </c>
      <c r="AP1441" s="3">
        <v>3</v>
      </c>
      <c r="AQ1441" s="14" t="str" cm="1">
        <f t="array" ref="AQ1441">_xlfn.IFS(HR_Analytics[[#This Row],[Years Since Last Promotion]]&lt;=2,"0-2",HR_Analytics[[#This Row],[Years Since Last Promotion]]&lt;=5,"2-5",HR_Analytics[[#This Row],[Years Since Last Promotion]]&lt;=10,"5-10",HR_Analytics[[#This Row],[Years Since Last Promotion]]&lt;=15,"10-15")</f>
        <v>2-5</v>
      </c>
      <c r="AR1441" s="14">
        <v>4</v>
      </c>
      <c r="AS1441" s="3" t="str" cm="1">
        <f t="array" ref="AS144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42" spans="1:45" x14ac:dyDescent="0.25">
      <c r="A1442" s="12">
        <v>36</v>
      </c>
      <c r="B1442" s="12" t="str" cm="1">
        <f t="array" ref="B1442">_xlfn.IFS(HR_Analytics[[#This Row],[Age]]&lt;=30,"Below 30",HR_Analytics[[#This Row],[Age]]&lt;=40,"30-40",HR_Analytics[[#This Row],[Age]]&lt;=60,"40-60")</f>
        <v>30-40</v>
      </c>
      <c r="C1442" s="9" t="s">
        <v>17</v>
      </c>
      <c r="D1442" s="9" t="s">
        <v>18</v>
      </c>
      <c r="E1442" s="9" t="s">
        <v>19</v>
      </c>
      <c r="F1442" s="3">
        <v>4</v>
      </c>
      <c r="G1442" s="3" t="str" cm="1">
        <f t="array" ref="G1442">_xlfn.IFS(HR_Analytics[[#This Row],[Distance From Home]]&lt;=5,"1-5",HR_Analytics[[#This Row],[Distance From Home]]&lt;=10,"5-10",HR_Analytics[[#This Row],[Distance From Home]]&lt;=15,"10-15",HR_Analytics[[#This Row],[Distance From Home]]&lt;=20,"15-20",HR_Analytics[[#This Row],[Distance From Home]]&gt;20,"Above 20")</f>
        <v>1-5</v>
      </c>
      <c r="H1442" s="3">
        <v>2</v>
      </c>
      <c r="I1442" s="9" t="str">
        <f>VLOOKUP(H1442,Mapping!$J$2:$K$6,2,0)</f>
        <v>College</v>
      </c>
      <c r="J1442" s="9" t="s">
        <v>13</v>
      </c>
      <c r="K1442" s="3">
        <v>2025</v>
      </c>
      <c r="L1442" s="3">
        <v>4</v>
      </c>
      <c r="M1442" s="9" t="str">
        <f>VLOOKUP(L1442,Mapping!$A$2:$B$5,2,0)</f>
        <v>Satisfied</v>
      </c>
      <c r="N1442" s="9" t="s">
        <v>14</v>
      </c>
      <c r="O1442" s="3">
        <v>3</v>
      </c>
      <c r="P1442" s="9" t="str">
        <f>VLOOKUP(O1442,Mapping!$A$9:$B$12,2,0)</f>
        <v>High</v>
      </c>
      <c r="Q1442" s="3">
        <v>2</v>
      </c>
      <c r="R1442" s="9" t="str">
        <f>VLOOKUP(Q1442,Mapping!$A$16:$B$20,2,0)</f>
        <v>Junior</v>
      </c>
      <c r="S1442" s="9" t="s">
        <v>27</v>
      </c>
      <c r="T1442" s="3">
        <v>2</v>
      </c>
      <c r="U1442" s="9" t="str">
        <f>VLOOKUP(T1442,Mapping!$E$9:$F$12,2,0)</f>
        <v>Dissatisfied</v>
      </c>
      <c r="V1442" s="9" t="s">
        <v>26</v>
      </c>
      <c r="W1442" s="5">
        <v>5131</v>
      </c>
      <c r="X1442" s="3">
        <v>7</v>
      </c>
      <c r="Y1442" s="9" t="s">
        <v>17</v>
      </c>
      <c r="Z1442" s="4">
        <v>13</v>
      </c>
      <c r="AA1442" s="24">
        <f>HR_Analytics[[#This Row],[Salary Hike]]/100</f>
        <v>0.13</v>
      </c>
      <c r="AB1442" s="3">
        <v>3</v>
      </c>
      <c r="AC1442" s="9" t="str">
        <f>VLOOKUP(AB1442,Mapping!$E$2:$F$3,2,0)</f>
        <v>Excellent</v>
      </c>
      <c r="AD1442" s="3">
        <v>2</v>
      </c>
      <c r="AE1442" s="9" t="str">
        <f>VLOOKUP(AD1442,Mapping!$E$16:$F$19,2,0)</f>
        <v>Dissatisfied</v>
      </c>
      <c r="AF1442" s="3">
        <v>3</v>
      </c>
      <c r="AG1442" s="3">
        <v>18</v>
      </c>
      <c r="AH1442" s="3" t="str" cm="1">
        <f t="array" ref="AH1442">_xlfn.IFS(HR_Analytics[[#This Row],[Total Working Years]]&lt;=2,"0-2",HR_Analytics[[#This Row],[Total Working Years]]&lt;=5,"2-5",HR_Analytics[[#This Row],[Total Working Years]]&lt;=10,"5-10",HR_Analytics[[#This Row],[Total Working Years]]&lt;=20,"10-20",HR_Analytics[[#This Row],[Total Working Years]]&lt;=40,"20-40")</f>
        <v>10-20</v>
      </c>
      <c r="AI1442" s="3">
        <v>3</v>
      </c>
      <c r="AJ1442" s="3">
        <v>3</v>
      </c>
      <c r="AK1442" s="9" t="str">
        <f>VLOOKUP(AJ1442,Mapping!$J$10:$K$13,2,0)</f>
        <v>Better</v>
      </c>
      <c r="AL1442" s="3">
        <v>4</v>
      </c>
      <c r="AM1442" s="3" t="str" cm="1">
        <f t="array" ref="AM1442">_xlfn.IFS(HR_Analytics[[#This Row],[Years At Company]]&lt;=2,"0-2",HR_Analytics[[#This Row],[Years At Company]]&lt;=5,"2-5",HR_Analytics[[#This Row],[Years At Company]]&lt;=10,"5-10",HR_Analytics[[#This Row],[Years At Company]]&lt;=20,"10-20",HR_Analytics[[#This Row],[Years At Company]]&lt;=40,"20-40")</f>
        <v>2-5</v>
      </c>
      <c r="AN1442" s="3">
        <v>2</v>
      </c>
      <c r="AO1442" s="3" t="str" cm="1">
        <f t="array" ref="AO1442">_xlfn.IFS(HR_Analytics[[#This Row],[Years In Current Role]]&lt;=2,"0-2",HR_Analytics[[#This Row],[Years In Current Role]]&lt;=5,"2-5",HR_Analytics[[#This Row],[Years In Current Role]]&lt;=10,"5-10",HR_Analytics[[#This Row],[Years In Current Role]]&lt;=15,"10-15",HR_Analytics[[#This Row],[Years In Current Role]]&gt;15,"Above 15")</f>
        <v>0-2</v>
      </c>
      <c r="AP1442" s="3">
        <v>0</v>
      </c>
      <c r="AQ1442" s="14" t="str" cm="1">
        <f t="array" ref="AQ1442">_xlfn.IFS(HR_Analytics[[#This Row],[Years Since Last Promotion]]&lt;=2,"0-2",HR_Analytics[[#This Row],[Years Since Last Promotion]]&lt;=5,"2-5",HR_Analytics[[#This Row],[Years Since Last Promotion]]&lt;=10,"5-10",HR_Analytics[[#This Row],[Years Since Last Promotion]]&lt;=15,"10-15")</f>
        <v>0-2</v>
      </c>
      <c r="AR1442" s="14">
        <v>2</v>
      </c>
      <c r="AS1442" s="3" t="str" cm="1">
        <f t="array" ref="AS1442">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43" spans="1:45" x14ac:dyDescent="0.25">
      <c r="A1443" s="12">
        <v>56</v>
      </c>
      <c r="B1443" s="12" t="str" cm="1">
        <f t="array" ref="B1443">_xlfn.IFS(HR_Analytics[[#This Row],[Age]]&lt;=30,"Below 30",HR_Analytics[[#This Row],[Age]]&lt;=40,"30-40",HR_Analytics[[#This Row],[Age]]&lt;=60,"40-60")</f>
        <v>40-60</v>
      </c>
      <c r="C1443" s="9" t="s">
        <v>17</v>
      </c>
      <c r="D1443" s="9" t="s">
        <v>29</v>
      </c>
      <c r="E1443" s="9" t="s">
        <v>19</v>
      </c>
      <c r="F1443" s="3">
        <v>1</v>
      </c>
      <c r="G1443" s="3" t="str" cm="1">
        <f t="array" ref="G1443">_xlfn.IFS(HR_Analytics[[#This Row],[Distance From Home]]&lt;=5,"1-5",HR_Analytics[[#This Row],[Distance From Home]]&lt;=10,"5-10",HR_Analytics[[#This Row],[Distance From Home]]&lt;=15,"10-15",HR_Analytics[[#This Row],[Distance From Home]]&lt;=20,"15-20",HR_Analytics[[#This Row],[Distance From Home]]&gt;20,"Above 20")</f>
        <v>1-5</v>
      </c>
      <c r="H1443" s="3">
        <v>4</v>
      </c>
      <c r="I1443" s="9" t="str">
        <f>VLOOKUP(H1443,Mapping!$J$2:$K$6,2,0)</f>
        <v>Masters</v>
      </c>
      <c r="J1443" s="9" t="s">
        <v>13</v>
      </c>
      <c r="K1443" s="3">
        <v>2026</v>
      </c>
      <c r="L1443" s="3">
        <v>3</v>
      </c>
      <c r="M1443" s="9" t="str">
        <f>VLOOKUP(L1443,Mapping!$A$2:$B$5,2,0)</f>
        <v>Neutral</v>
      </c>
      <c r="N1443" s="9" t="s">
        <v>20</v>
      </c>
      <c r="O1443" s="3">
        <v>3</v>
      </c>
      <c r="P1443" s="9" t="str">
        <f>VLOOKUP(O1443,Mapping!$A$9:$B$12,2,0)</f>
        <v>High</v>
      </c>
      <c r="Q1443" s="3">
        <v>2</v>
      </c>
      <c r="R1443" s="9" t="str">
        <f>VLOOKUP(Q1443,Mapping!$A$16:$B$20,2,0)</f>
        <v>Junior</v>
      </c>
      <c r="S1443" s="9" t="s">
        <v>28</v>
      </c>
      <c r="T1443" s="3">
        <v>3</v>
      </c>
      <c r="U1443" s="9" t="str">
        <f>VLOOKUP(T1443,Mapping!$E$9:$F$12,2,0)</f>
        <v>Neutral</v>
      </c>
      <c r="V1443" s="9" t="s">
        <v>26</v>
      </c>
      <c r="W1443" s="5">
        <v>6306</v>
      </c>
      <c r="X1443" s="3">
        <v>1</v>
      </c>
      <c r="Y1443" s="9" t="s">
        <v>17</v>
      </c>
      <c r="Z1443" s="4">
        <v>21</v>
      </c>
      <c r="AA1443" s="24">
        <f>HR_Analytics[[#This Row],[Salary Hike]]/100</f>
        <v>0.21</v>
      </c>
      <c r="AB1443" s="3">
        <v>4</v>
      </c>
      <c r="AC1443" s="9" t="str">
        <f>VLOOKUP(AB1443,Mapping!$E$2:$F$3,2,0)</f>
        <v>Outstanding</v>
      </c>
      <c r="AD1443" s="3">
        <v>1</v>
      </c>
      <c r="AE1443" s="9" t="str">
        <f>VLOOKUP(AD1443,Mapping!$E$16:$F$19,2,0)</f>
        <v>Very Dissatisfied</v>
      </c>
      <c r="AF1443" s="3">
        <v>1</v>
      </c>
      <c r="AG1443" s="3">
        <v>13</v>
      </c>
      <c r="AH1443" s="3" t="str" cm="1">
        <f t="array" ref="AH1443">_xlfn.IFS(HR_Analytics[[#This Row],[Total Working Years]]&lt;=2,"0-2",HR_Analytics[[#This Row],[Total Working Years]]&lt;=5,"2-5",HR_Analytics[[#This Row],[Total Working Years]]&lt;=10,"5-10",HR_Analytics[[#This Row],[Total Working Years]]&lt;=20,"10-20",HR_Analytics[[#This Row],[Total Working Years]]&lt;=40,"20-40")</f>
        <v>10-20</v>
      </c>
      <c r="AI1443" s="3">
        <v>2</v>
      </c>
      <c r="AJ1443" s="3">
        <v>2</v>
      </c>
      <c r="AK1443" s="9" t="str">
        <f>VLOOKUP(AJ1443,Mapping!$J$10:$K$13,2,0)</f>
        <v>Good</v>
      </c>
      <c r="AL1443" s="3">
        <v>13</v>
      </c>
      <c r="AM1443" s="3" t="str" cm="1">
        <f t="array" ref="AM1443">_xlfn.IFS(HR_Analytics[[#This Row],[Years At Company]]&lt;=2,"0-2",HR_Analytics[[#This Row],[Years At Company]]&lt;=5,"2-5",HR_Analytics[[#This Row],[Years At Company]]&lt;=10,"5-10",HR_Analytics[[#This Row],[Years At Company]]&lt;=20,"10-20",HR_Analytics[[#This Row],[Years At Company]]&lt;=40,"20-40")</f>
        <v>10-20</v>
      </c>
      <c r="AN1443" s="3">
        <v>12</v>
      </c>
      <c r="AO1443" s="3" t="str" cm="1">
        <f t="array" ref="AO1443">_xlfn.IFS(HR_Analytics[[#This Row],[Years In Current Role]]&lt;=2,"0-2",HR_Analytics[[#This Row],[Years In Current Role]]&lt;=5,"2-5",HR_Analytics[[#This Row],[Years In Current Role]]&lt;=10,"5-10",HR_Analytics[[#This Row],[Years In Current Role]]&lt;=15,"10-15",HR_Analytics[[#This Row],[Years In Current Role]]&gt;15,"Above 15")</f>
        <v>10-15</v>
      </c>
      <c r="AP1443" s="3">
        <v>1</v>
      </c>
      <c r="AQ1443" s="14" t="str" cm="1">
        <f t="array" ref="AQ1443">_xlfn.IFS(HR_Analytics[[#This Row],[Years Since Last Promotion]]&lt;=2,"0-2",HR_Analytics[[#This Row],[Years Since Last Promotion]]&lt;=5,"2-5",HR_Analytics[[#This Row],[Years Since Last Promotion]]&lt;=10,"5-10",HR_Analytics[[#This Row],[Years Since Last Promotion]]&lt;=15,"10-15")</f>
        <v>0-2</v>
      </c>
      <c r="AR1443" s="14">
        <v>9</v>
      </c>
      <c r="AS1443" s="3" t="str" cm="1">
        <f t="array" ref="AS144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44" spans="1:45" x14ac:dyDescent="0.25">
      <c r="A1444" s="12">
        <v>29</v>
      </c>
      <c r="B1444" s="12" t="str" cm="1">
        <f t="array" ref="B1444">_xlfn.IFS(HR_Analytics[[#This Row],[Age]]&lt;=30,"Below 30",HR_Analytics[[#This Row],[Age]]&lt;=40,"30-40",HR_Analytics[[#This Row],[Age]]&lt;=60,"40-60")</f>
        <v>Below 30</v>
      </c>
      <c r="C1444" s="9" t="s">
        <v>10</v>
      </c>
      <c r="D1444" s="9" t="s">
        <v>11</v>
      </c>
      <c r="E1444" s="9" t="s">
        <v>19</v>
      </c>
      <c r="F1444" s="3">
        <v>1</v>
      </c>
      <c r="G1444" s="3" t="str" cm="1">
        <f t="array" ref="G1444">_xlfn.IFS(HR_Analytics[[#This Row],[Distance From Home]]&lt;=5,"1-5",HR_Analytics[[#This Row],[Distance From Home]]&lt;=10,"5-10",HR_Analytics[[#This Row],[Distance From Home]]&lt;=15,"10-15",HR_Analytics[[#This Row],[Distance From Home]]&lt;=20,"15-20",HR_Analytics[[#This Row],[Distance From Home]]&gt;20,"Above 20")</f>
        <v>1-5</v>
      </c>
      <c r="H1444" s="3">
        <v>4</v>
      </c>
      <c r="I1444" s="9" t="str">
        <f>VLOOKUP(H1444,Mapping!$J$2:$K$6,2,0)</f>
        <v>Masters</v>
      </c>
      <c r="J1444" s="9" t="s">
        <v>25</v>
      </c>
      <c r="K1444" s="3">
        <v>2027</v>
      </c>
      <c r="L1444" s="3">
        <v>1</v>
      </c>
      <c r="M1444" s="9" t="str">
        <f>VLOOKUP(L1444,Mapping!$A$2:$B$5,2,0)</f>
        <v>Very Dissatisfied</v>
      </c>
      <c r="N1444" s="9" t="s">
        <v>20</v>
      </c>
      <c r="O1444" s="3">
        <v>3</v>
      </c>
      <c r="P1444" s="9" t="str">
        <f>VLOOKUP(O1444,Mapping!$A$9:$B$12,2,0)</f>
        <v>High</v>
      </c>
      <c r="Q1444" s="3">
        <v>1</v>
      </c>
      <c r="R1444" s="9" t="str">
        <f>VLOOKUP(Q1444,Mapping!$A$16:$B$20,2,0)</f>
        <v>Entry Level</v>
      </c>
      <c r="S1444" s="9" t="s">
        <v>21</v>
      </c>
      <c r="T1444" s="3">
        <v>4</v>
      </c>
      <c r="U1444" s="9" t="str">
        <f>VLOOKUP(T1444,Mapping!$E$9:$F$12,2,0)</f>
        <v>Satisfied</v>
      </c>
      <c r="V1444" s="9" t="s">
        <v>22</v>
      </c>
      <c r="W1444" s="5">
        <v>4787</v>
      </c>
      <c r="X1444" s="3">
        <v>9</v>
      </c>
      <c r="Y1444" s="9" t="s">
        <v>10</v>
      </c>
      <c r="Z1444" s="4">
        <v>14</v>
      </c>
      <c r="AA1444" s="24">
        <f>HR_Analytics[[#This Row],[Salary Hike]]/100</f>
        <v>0.14000000000000001</v>
      </c>
      <c r="AB1444" s="3">
        <v>3</v>
      </c>
      <c r="AC1444" s="9" t="str">
        <f>VLOOKUP(AB1444,Mapping!$E$2:$F$3,2,0)</f>
        <v>Excellent</v>
      </c>
      <c r="AD1444" s="3">
        <v>2</v>
      </c>
      <c r="AE1444" s="9" t="str">
        <f>VLOOKUP(AD1444,Mapping!$E$16:$F$19,2,0)</f>
        <v>Dissatisfied</v>
      </c>
      <c r="AF1444" s="3">
        <v>3</v>
      </c>
      <c r="AG1444" s="3">
        <v>4</v>
      </c>
      <c r="AH1444" s="3" t="str" cm="1">
        <f t="array" ref="AH1444">_xlfn.IFS(HR_Analytics[[#This Row],[Total Working Years]]&lt;=2,"0-2",HR_Analytics[[#This Row],[Total Working Years]]&lt;=5,"2-5",HR_Analytics[[#This Row],[Total Working Years]]&lt;=10,"5-10",HR_Analytics[[#This Row],[Total Working Years]]&lt;=20,"10-20",HR_Analytics[[#This Row],[Total Working Years]]&lt;=40,"20-40")</f>
        <v>2-5</v>
      </c>
      <c r="AI1444" s="3">
        <v>3</v>
      </c>
      <c r="AJ1444" s="3">
        <v>4</v>
      </c>
      <c r="AK1444" s="9" t="str">
        <f>VLOOKUP(AJ1444,Mapping!$J$10:$K$13,2,0)</f>
        <v>Best</v>
      </c>
      <c r="AL1444" s="3">
        <v>2</v>
      </c>
      <c r="AM1444" s="3" t="str" cm="1">
        <f t="array" ref="AM1444">_xlfn.IFS(HR_Analytics[[#This Row],[Years At Company]]&lt;=2,"0-2",HR_Analytics[[#This Row],[Years At Company]]&lt;=5,"2-5",HR_Analytics[[#This Row],[Years At Company]]&lt;=10,"5-10",HR_Analytics[[#This Row],[Years At Company]]&lt;=20,"10-20",HR_Analytics[[#This Row],[Years At Company]]&lt;=40,"20-40")</f>
        <v>0-2</v>
      </c>
      <c r="AN1444" s="3">
        <v>2</v>
      </c>
      <c r="AO1444" s="3" t="str" cm="1">
        <f t="array" ref="AO1444">_xlfn.IFS(HR_Analytics[[#This Row],[Years In Current Role]]&lt;=2,"0-2",HR_Analytics[[#This Row],[Years In Current Role]]&lt;=5,"2-5",HR_Analytics[[#This Row],[Years In Current Role]]&lt;=10,"5-10",HR_Analytics[[#This Row],[Years In Current Role]]&lt;=15,"10-15",HR_Analytics[[#This Row],[Years In Current Role]]&gt;15,"Above 15")</f>
        <v>0-2</v>
      </c>
      <c r="AP1444" s="3">
        <v>2</v>
      </c>
      <c r="AQ1444" s="14" t="str" cm="1">
        <f t="array" ref="AQ1444">_xlfn.IFS(HR_Analytics[[#This Row],[Years Since Last Promotion]]&lt;=2,"0-2",HR_Analytics[[#This Row],[Years Since Last Promotion]]&lt;=5,"2-5",HR_Analytics[[#This Row],[Years Since Last Promotion]]&lt;=10,"5-10",HR_Analytics[[#This Row],[Years Since Last Promotion]]&lt;=15,"10-15")</f>
        <v>0-2</v>
      </c>
      <c r="AR1444" s="14">
        <v>2</v>
      </c>
      <c r="AS1444" s="3" t="str" cm="1">
        <f t="array" ref="AS144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45" spans="1:45" x14ac:dyDescent="0.25">
      <c r="A1445" s="12">
        <v>42</v>
      </c>
      <c r="B1445" s="12" t="str" cm="1">
        <f t="array" ref="B1445">_xlfn.IFS(HR_Analytics[[#This Row],[Age]]&lt;=30,"Below 30",HR_Analytics[[#This Row],[Age]]&lt;=40,"30-40",HR_Analytics[[#This Row],[Age]]&lt;=60,"40-60")</f>
        <v>40-60</v>
      </c>
      <c r="C1445" s="9" t="s">
        <v>17</v>
      </c>
      <c r="D1445" s="9" t="s">
        <v>11</v>
      </c>
      <c r="E1445" s="9" t="s">
        <v>19</v>
      </c>
      <c r="F1445" s="3">
        <v>2</v>
      </c>
      <c r="G1445" s="3" t="str" cm="1">
        <f t="array" ref="G1445">_xlfn.IFS(HR_Analytics[[#This Row],[Distance From Home]]&lt;=5,"1-5",HR_Analytics[[#This Row],[Distance From Home]]&lt;=10,"5-10",HR_Analytics[[#This Row],[Distance From Home]]&lt;=15,"10-15",HR_Analytics[[#This Row],[Distance From Home]]&lt;=20,"15-20",HR_Analytics[[#This Row],[Distance From Home]]&gt;20,"Above 20")</f>
        <v>1-5</v>
      </c>
      <c r="H1445" s="3">
        <v>3</v>
      </c>
      <c r="I1445" s="9" t="str">
        <f>VLOOKUP(H1445,Mapping!$J$2:$K$6,2,0)</f>
        <v>Bachelors</v>
      </c>
      <c r="J1445" s="9" t="s">
        <v>13</v>
      </c>
      <c r="K1445" s="3">
        <v>2031</v>
      </c>
      <c r="L1445" s="3">
        <v>1</v>
      </c>
      <c r="M1445" s="9" t="str">
        <f>VLOOKUP(L1445,Mapping!$A$2:$B$5,2,0)</f>
        <v>Very Dissatisfied</v>
      </c>
      <c r="N1445" s="9" t="s">
        <v>20</v>
      </c>
      <c r="O1445" s="3">
        <v>3</v>
      </c>
      <c r="P1445" s="9" t="str">
        <f>VLOOKUP(O1445,Mapping!$A$9:$B$12,2,0)</f>
        <v>High</v>
      </c>
      <c r="Q1445" s="3">
        <v>5</v>
      </c>
      <c r="R1445" s="9" t="str">
        <f>VLOOKUP(Q1445,Mapping!$A$16:$B$20,2,0)</f>
        <v>Executive</v>
      </c>
      <c r="S1445" s="9" t="s">
        <v>30</v>
      </c>
      <c r="T1445" s="3">
        <v>3</v>
      </c>
      <c r="U1445" s="9" t="str">
        <f>VLOOKUP(T1445,Mapping!$E$9:$F$12,2,0)</f>
        <v>Neutral</v>
      </c>
      <c r="V1445" s="9" t="s">
        <v>22</v>
      </c>
      <c r="W1445" s="5">
        <v>18880</v>
      </c>
      <c r="X1445" s="3">
        <v>5</v>
      </c>
      <c r="Y1445" s="9" t="s">
        <v>17</v>
      </c>
      <c r="Z1445" s="4">
        <v>11</v>
      </c>
      <c r="AA1445" s="24">
        <f>HR_Analytics[[#This Row],[Salary Hike]]/100</f>
        <v>0.11</v>
      </c>
      <c r="AB1445" s="3">
        <v>3</v>
      </c>
      <c r="AC1445" s="9" t="str">
        <f>VLOOKUP(AB1445,Mapping!$E$2:$F$3,2,0)</f>
        <v>Excellent</v>
      </c>
      <c r="AD1445" s="3">
        <v>1</v>
      </c>
      <c r="AE1445" s="9" t="str">
        <f>VLOOKUP(AD1445,Mapping!$E$16:$F$19,2,0)</f>
        <v>Very Dissatisfied</v>
      </c>
      <c r="AF1445" s="3">
        <v>0</v>
      </c>
      <c r="AG1445" s="3">
        <v>24</v>
      </c>
      <c r="AH1445" s="3" t="str" cm="1">
        <f t="array" ref="AH1445">_xlfn.IFS(HR_Analytics[[#This Row],[Total Working Years]]&lt;=2,"0-2",HR_Analytics[[#This Row],[Total Working Years]]&lt;=5,"2-5",HR_Analytics[[#This Row],[Total Working Years]]&lt;=10,"5-10",HR_Analytics[[#This Row],[Total Working Years]]&lt;=20,"10-20",HR_Analytics[[#This Row],[Total Working Years]]&lt;=40,"20-40")</f>
        <v>20-40</v>
      </c>
      <c r="AI1445" s="3">
        <v>2</v>
      </c>
      <c r="AJ1445" s="3">
        <v>2</v>
      </c>
      <c r="AK1445" s="9" t="str">
        <f>VLOOKUP(AJ1445,Mapping!$J$10:$K$13,2,0)</f>
        <v>Good</v>
      </c>
      <c r="AL1445" s="3">
        <v>22</v>
      </c>
      <c r="AM1445" s="3" t="str" cm="1">
        <f t="array" ref="AM1445">_xlfn.IFS(HR_Analytics[[#This Row],[Years At Company]]&lt;=2,"0-2",HR_Analytics[[#This Row],[Years At Company]]&lt;=5,"2-5",HR_Analytics[[#This Row],[Years At Company]]&lt;=10,"5-10",HR_Analytics[[#This Row],[Years At Company]]&lt;=20,"10-20",HR_Analytics[[#This Row],[Years At Company]]&lt;=40,"20-40")</f>
        <v>20-40</v>
      </c>
      <c r="AN1445" s="3">
        <v>6</v>
      </c>
      <c r="AO1445" s="3" t="str" cm="1">
        <f t="array" ref="AO1445">_xlfn.IFS(HR_Analytics[[#This Row],[Years In Current Role]]&lt;=2,"0-2",HR_Analytics[[#This Row],[Years In Current Role]]&lt;=5,"2-5",HR_Analytics[[#This Row],[Years In Current Role]]&lt;=10,"5-10",HR_Analytics[[#This Row],[Years In Current Role]]&lt;=15,"10-15",HR_Analytics[[#This Row],[Years In Current Role]]&gt;15,"Above 15")</f>
        <v>5-10</v>
      </c>
      <c r="AP1445" s="3">
        <v>4</v>
      </c>
      <c r="AQ1445" s="14" t="str" cm="1">
        <f t="array" ref="AQ1445">_xlfn.IFS(HR_Analytics[[#This Row],[Years Since Last Promotion]]&lt;=2,"0-2",HR_Analytics[[#This Row],[Years Since Last Promotion]]&lt;=5,"2-5",HR_Analytics[[#This Row],[Years Since Last Promotion]]&lt;=10,"5-10",HR_Analytics[[#This Row],[Years Since Last Promotion]]&lt;=15,"10-15")</f>
        <v>2-5</v>
      </c>
      <c r="AR1445" s="14">
        <v>14</v>
      </c>
      <c r="AS1445" s="3" t="str" cm="1">
        <f t="array" ref="AS1445">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446" spans="1:45" x14ac:dyDescent="0.25">
      <c r="A1446" s="12">
        <v>56</v>
      </c>
      <c r="B1446" s="12" t="str" cm="1">
        <f t="array" ref="B1446">_xlfn.IFS(HR_Analytics[[#This Row],[Age]]&lt;=30,"Below 30",HR_Analytics[[#This Row],[Age]]&lt;=40,"30-40",HR_Analytics[[#This Row],[Age]]&lt;=60,"40-60")</f>
        <v>40-60</v>
      </c>
      <c r="C1446" s="9" t="s">
        <v>10</v>
      </c>
      <c r="D1446" s="9" t="s">
        <v>11</v>
      </c>
      <c r="E1446" s="9" t="s">
        <v>19</v>
      </c>
      <c r="F1446" s="3">
        <v>7</v>
      </c>
      <c r="G1446" s="3" t="str" cm="1">
        <f t="array" ref="G1446">_xlfn.IFS(HR_Analytics[[#This Row],[Distance From Home]]&lt;=5,"1-5",HR_Analytics[[#This Row],[Distance From Home]]&lt;=10,"5-10",HR_Analytics[[#This Row],[Distance From Home]]&lt;=15,"10-15",HR_Analytics[[#This Row],[Distance From Home]]&lt;=20,"15-20",HR_Analytics[[#This Row],[Distance From Home]]&gt;20,"Above 20")</f>
        <v>5-10</v>
      </c>
      <c r="H1446" s="3">
        <v>2</v>
      </c>
      <c r="I1446" s="9" t="str">
        <f>VLOOKUP(H1446,Mapping!$J$2:$K$6,2,0)</f>
        <v>College</v>
      </c>
      <c r="J1446" s="9" t="s">
        <v>34</v>
      </c>
      <c r="K1446" s="3">
        <v>2032</v>
      </c>
      <c r="L1446" s="3">
        <v>4</v>
      </c>
      <c r="M1446" s="9" t="str">
        <f>VLOOKUP(L1446,Mapping!$A$2:$B$5,2,0)</f>
        <v>Satisfied</v>
      </c>
      <c r="N1446" s="9" t="s">
        <v>20</v>
      </c>
      <c r="O1446" s="3">
        <v>3</v>
      </c>
      <c r="P1446" s="9" t="str">
        <f>VLOOKUP(O1446,Mapping!$A$9:$B$12,2,0)</f>
        <v>High</v>
      </c>
      <c r="Q1446" s="3">
        <v>1</v>
      </c>
      <c r="R1446" s="9" t="str">
        <f>VLOOKUP(Q1446,Mapping!$A$16:$B$20,2,0)</f>
        <v>Entry Level</v>
      </c>
      <c r="S1446" s="9" t="s">
        <v>24</v>
      </c>
      <c r="T1446" s="3">
        <v>3</v>
      </c>
      <c r="U1446" s="9" t="str">
        <f>VLOOKUP(T1446,Mapping!$E$9:$F$12,2,0)</f>
        <v>Neutral</v>
      </c>
      <c r="V1446" s="9" t="s">
        <v>22</v>
      </c>
      <c r="W1446" s="5">
        <v>2339</v>
      </c>
      <c r="X1446" s="3">
        <v>8</v>
      </c>
      <c r="Y1446" s="9" t="s">
        <v>17</v>
      </c>
      <c r="Z1446" s="4">
        <v>11</v>
      </c>
      <c r="AA1446" s="24">
        <f>HR_Analytics[[#This Row],[Salary Hike]]/100</f>
        <v>0.11</v>
      </c>
      <c r="AB1446" s="3">
        <v>3</v>
      </c>
      <c r="AC1446" s="9" t="str">
        <f>VLOOKUP(AB1446,Mapping!$E$2:$F$3,2,0)</f>
        <v>Excellent</v>
      </c>
      <c r="AD1446" s="3">
        <v>4</v>
      </c>
      <c r="AE1446" s="9" t="str">
        <f>VLOOKUP(AD1446,Mapping!$E$16:$F$19,2,0)</f>
        <v>Satisfied</v>
      </c>
      <c r="AF1446" s="3">
        <v>1</v>
      </c>
      <c r="AG1446" s="3">
        <v>14</v>
      </c>
      <c r="AH1446" s="3" t="str" cm="1">
        <f t="array" ref="AH1446">_xlfn.IFS(HR_Analytics[[#This Row],[Total Working Years]]&lt;=2,"0-2",HR_Analytics[[#This Row],[Total Working Years]]&lt;=5,"2-5",HR_Analytics[[#This Row],[Total Working Years]]&lt;=10,"5-10",HR_Analytics[[#This Row],[Total Working Years]]&lt;=20,"10-20",HR_Analytics[[#This Row],[Total Working Years]]&lt;=40,"20-40")</f>
        <v>10-20</v>
      </c>
      <c r="AI1446" s="3">
        <v>4</v>
      </c>
      <c r="AJ1446" s="3">
        <v>1</v>
      </c>
      <c r="AK1446" s="9" t="str">
        <f>VLOOKUP(AJ1446,Mapping!$J$10:$K$13,2,0)</f>
        <v>Bad</v>
      </c>
      <c r="AL1446" s="3">
        <v>10</v>
      </c>
      <c r="AM1446" s="3" t="str" cm="1">
        <f t="array" ref="AM1446">_xlfn.IFS(HR_Analytics[[#This Row],[Years At Company]]&lt;=2,"0-2",HR_Analytics[[#This Row],[Years At Company]]&lt;=5,"2-5",HR_Analytics[[#This Row],[Years At Company]]&lt;=10,"5-10",HR_Analytics[[#This Row],[Years At Company]]&lt;=20,"10-20",HR_Analytics[[#This Row],[Years At Company]]&lt;=40,"20-40")</f>
        <v>5-10</v>
      </c>
      <c r="AN1446" s="3">
        <v>9</v>
      </c>
      <c r="AO1446" s="3" t="str" cm="1">
        <f t="array" ref="AO1446">_xlfn.IFS(HR_Analytics[[#This Row],[Years In Current Role]]&lt;=2,"0-2",HR_Analytics[[#This Row],[Years In Current Role]]&lt;=5,"2-5",HR_Analytics[[#This Row],[Years In Current Role]]&lt;=10,"5-10",HR_Analytics[[#This Row],[Years In Current Role]]&lt;=15,"10-15",HR_Analytics[[#This Row],[Years In Current Role]]&gt;15,"Above 15")</f>
        <v>5-10</v>
      </c>
      <c r="AP1446" s="3">
        <v>9</v>
      </c>
      <c r="AQ1446" s="14" t="str" cm="1">
        <f t="array" ref="AQ1446">_xlfn.IFS(HR_Analytics[[#This Row],[Years Since Last Promotion]]&lt;=2,"0-2",HR_Analytics[[#This Row],[Years Since Last Promotion]]&lt;=5,"2-5",HR_Analytics[[#This Row],[Years Since Last Promotion]]&lt;=10,"5-10",HR_Analytics[[#This Row],[Years Since Last Promotion]]&lt;=15,"10-15")</f>
        <v>5-10</v>
      </c>
      <c r="AR1446" s="14">
        <v>8</v>
      </c>
      <c r="AS1446" s="3" t="str" cm="1">
        <f t="array" ref="AS1446">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47" spans="1:45" x14ac:dyDescent="0.25">
      <c r="A1447" s="12">
        <v>41</v>
      </c>
      <c r="B1447" s="12" t="str" cm="1">
        <f t="array" ref="B1447">_xlfn.IFS(HR_Analytics[[#This Row],[Age]]&lt;=30,"Below 30",HR_Analytics[[#This Row],[Age]]&lt;=40,"30-40",HR_Analytics[[#This Row],[Age]]&lt;=60,"40-60")</f>
        <v>40-60</v>
      </c>
      <c r="C1447" s="9" t="s">
        <v>17</v>
      </c>
      <c r="D1447" s="9" t="s">
        <v>11</v>
      </c>
      <c r="E1447" s="9" t="s">
        <v>19</v>
      </c>
      <c r="F1447" s="3">
        <v>28</v>
      </c>
      <c r="G1447" s="3" t="str" cm="1">
        <f t="array" ref="G1447">_xlfn.IFS(HR_Analytics[[#This Row],[Distance From Home]]&lt;=5,"1-5",HR_Analytics[[#This Row],[Distance From Home]]&lt;=10,"5-10",HR_Analytics[[#This Row],[Distance From Home]]&lt;=15,"10-15",HR_Analytics[[#This Row],[Distance From Home]]&lt;=20,"15-20",HR_Analytics[[#This Row],[Distance From Home]]&gt;20,"Above 20")</f>
        <v>Above 20</v>
      </c>
      <c r="H1447" s="3">
        <v>4</v>
      </c>
      <c r="I1447" s="9" t="str">
        <f>VLOOKUP(H1447,Mapping!$J$2:$K$6,2,0)</f>
        <v>Masters</v>
      </c>
      <c r="J1447" s="9" t="s">
        <v>13</v>
      </c>
      <c r="K1447" s="3">
        <v>2034</v>
      </c>
      <c r="L1447" s="3">
        <v>1</v>
      </c>
      <c r="M1447" s="9" t="str">
        <f>VLOOKUP(L1447,Mapping!$A$2:$B$5,2,0)</f>
        <v>Very Dissatisfied</v>
      </c>
      <c r="N1447" s="9" t="s">
        <v>14</v>
      </c>
      <c r="O1447" s="3">
        <v>2</v>
      </c>
      <c r="P1447" s="9" t="str">
        <f>VLOOKUP(O1447,Mapping!$A$9:$B$12,2,0)</f>
        <v>Medium</v>
      </c>
      <c r="Q1447" s="3">
        <v>4</v>
      </c>
      <c r="R1447" s="9" t="str">
        <f>VLOOKUP(Q1447,Mapping!$A$16:$B$20,2,0)</f>
        <v>Senior</v>
      </c>
      <c r="S1447" s="9" t="s">
        <v>27</v>
      </c>
      <c r="T1447" s="3">
        <v>2</v>
      </c>
      <c r="U1447" s="9" t="str">
        <f>VLOOKUP(T1447,Mapping!$E$9:$F$12,2,0)</f>
        <v>Dissatisfied</v>
      </c>
      <c r="V1447" s="9" t="s">
        <v>22</v>
      </c>
      <c r="W1447" s="5">
        <v>13570</v>
      </c>
      <c r="X1447" s="3">
        <v>0</v>
      </c>
      <c r="Y1447" s="9" t="s">
        <v>17</v>
      </c>
      <c r="Z1447" s="4">
        <v>23</v>
      </c>
      <c r="AA1447" s="24">
        <f>HR_Analytics[[#This Row],[Salary Hike]]/100</f>
        <v>0.23</v>
      </c>
      <c r="AB1447" s="3">
        <v>4</v>
      </c>
      <c r="AC1447" s="9" t="str">
        <f>VLOOKUP(AB1447,Mapping!$E$2:$F$3,2,0)</f>
        <v>Outstanding</v>
      </c>
      <c r="AD1447" s="3">
        <v>3</v>
      </c>
      <c r="AE1447" s="9" t="str">
        <f>VLOOKUP(AD1447,Mapping!$E$16:$F$19,2,0)</f>
        <v>Neutral</v>
      </c>
      <c r="AF1447" s="3">
        <v>1</v>
      </c>
      <c r="AG1447" s="3">
        <v>21</v>
      </c>
      <c r="AH1447" s="3" t="str" cm="1">
        <f t="array" ref="AH1447">_xlfn.IFS(HR_Analytics[[#This Row],[Total Working Years]]&lt;=2,"0-2",HR_Analytics[[#This Row],[Total Working Years]]&lt;=5,"2-5",HR_Analytics[[#This Row],[Total Working Years]]&lt;=10,"5-10",HR_Analytics[[#This Row],[Total Working Years]]&lt;=20,"10-20",HR_Analytics[[#This Row],[Total Working Years]]&lt;=40,"20-40")</f>
        <v>20-40</v>
      </c>
      <c r="AI1447" s="3">
        <v>3</v>
      </c>
      <c r="AJ1447" s="3">
        <v>3</v>
      </c>
      <c r="AK1447" s="9" t="str">
        <f>VLOOKUP(AJ1447,Mapping!$J$10:$K$13,2,0)</f>
        <v>Better</v>
      </c>
      <c r="AL1447" s="3">
        <v>20</v>
      </c>
      <c r="AM1447" s="3" t="str" cm="1">
        <f t="array" ref="AM1447">_xlfn.IFS(HR_Analytics[[#This Row],[Years At Company]]&lt;=2,"0-2",HR_Analytics[[#This Row],[Years At Company]]&lt;=5,"2-5",HR_Analytics[[#This Row],[Years At Company]]&lt;=10,"5-10",HR_Analytics[[#This Row],[Years At Company]]&lt;=20,"10-20",HR_Analytics[[#This Row],[Years At Company]]&lt;=40,"20-40")</f>
        <v>10-20</v>
      </c>
      <c r="AN1447" s="3">
        <v>7</v>
      </c>
      <c r="AO1447" s="3" t="str" cm="1">
        <f t="array" ref="AO1447">_xlfn.IFS(HR_Analytics[[#This Row],[Years In Current Role]]&lt;=2,"0-2",HR_Analytics[[#This Row],[Years In Current Role]]&lt;=5,"2-5",HR_Analytics[[#This Row],[Years In Current Role]]&lt;=10,"5-10",HR_Analytics[[#This Row],[Years In Current Role]]&lt;=15,"10-15",HR_Analytics[[#This Row],[Years In Current Role]]&gt;15,"Above 15")</f>
        <v>5-10</v>
      </c>
      <c r="AP1447" s="3">
        <v>0</v>
      </c>
      <c r="AQ1447" s="14" t="str" cm="1">
        <f t="array" ref="AQ1447">_xlfn.IFS(HR_Analytics[[#This Row],[Years Since Last Promotion]]&lt;=2,"0-2",HR_Analytics[[#This Row],[Years Since Last Promotion]]&lt;=5,"2-5",HR_Analytics[[#This Row],[Years Since Last Promotion]]&lt;=10,"5-10",HR_Analytics[[#This Row],[Years Since Last Promotion]]&lt;=15,"10-15")</f>
        <v>0-2</v>
      </c>
      <c r="AR1447" s="14">
        <v>10</v>
      </c>
      <c r="AS1447" s="3" t="str" cm="1">
        <f t="array" ref="AS1447">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48" spans="1:45" x14ac:dyDescent="0.25">
      <c r="A1448" s="12">
        <v>34</v>
      </c>
      <c r="B1448" s="12" t="str" cm="1">
        <f t="array" ref="B1448">_xlfn.IFS(HR_Analytics[[#This Row],[Age]]&lt;=30,"Below 30",HR_Analytics[[#This Row],[Age]]&lt;=40,"30-40",HR_Analytics[[#This Row],[Age]]&lt;=60,"40-60")</f>
        <v>30-40</v>
      </c>
      <c r="C1448" s="9" t="s">
        <v>17</v>
      </c>
      <c r="D1448" s="9" t="s">
        <v>11</v>
      </c>
      <c r="E1448" s="9" t="s">
        <v>12</v>
      </c>
      <c r="F1448" s="3">
        <v>28</v>
      </c>
      <c r="G1448" s="3" t="str" cm="1">
        <f t="array" ref="G1448">_xlfn.IFS(HR_Analytics[[#This Row],[Distance From Home]]&lt;=5,"1-5",HR_Analytics[[#This Row],[Distance From Home]]&lt;=10,"5-10",HR_Analytics[[#This Row],[Distance From Home]]&lt;=15,"10-15",HR_Analytics[[#This Row],[Distance From Home]]&lt;=20,"15-20",HR_Analytics[[#This Row],[Distance From Home]]&gt;20,"Above 20")</f>
        <v>Above 20</v>
      </c>
      <c r="H1448" s="3">
        <v>3</v>
      </c>
      <c r="I1448" s="9" t="str">
        <f>VLOOKUP(H1448,Mapping!$J$2:$K$6,2,0)</f>
        <v>Bachelors</v>
      </c>
      <c r="J1448" s="9" t="s">
        <v>33</v>
      </c>
      <c r="K1448" s="3">
        <v>2035</v>
      </c>
      <c r="L1448" s="3">
        <v>4</v>
      </c>
      <c r="M1448" s="9" t="str">
        <f>VLOOKUP(L1448,Mapping!$A$2:$B$5,2,0)</f>
        <v>Satisfied</v>
      </c>
      <c r="N1448" s="9" t="s">
        <v>14</v>
      </c>
      <c r="O1448" s="3">
        <v>2</v>
      </c>
      <c r="P1448" s="9" t="str">
        <f>VLOOKUP(O1448,Mapping!$A$9:$B$12,2,0)</f>
        <v>Medium</v>
      </c>
      <c r="Q1448" s="3">
        <v>2</v>
      </c>
      <c r="R1448" s="9" t="str">
        <f>VLOOKUP(Q1448,Mapping!$A$16:$B$20,2,0)</f>
        <v>Junior</v>
      </c>
      <c r="S1448" s="9" t="s">
        <v>15</v>
      </c>
      <c r="T1448" s="3">
        <v>3</v>
      </c>
      <c r="U1448" s="9" t="str">
        <f>VLOOKUP(T1448,Mapping!$E$9:$F$12,2,0)</f>
        <v>Neutral</v>
      </c>
      <c r="V1448" s="9" t="s">
        <v>22</v>
      </c>
      <c r="W1448" s="5">
        <v>6712</v>
      </c>
      <c r="X1448" s="3">
        <v>1</v>
      </c>
      <c r="Y1448" s="9" t="s">
        <v>17</v>
      </c>
      <c r="Z1448" s="4">
        <v>21</v>
      </c>
      <c r="AA1448" s="24">
        <f>HR_Analytics[[#This Row],[Salary Hike]]/100</f>
        <v>0.21</v>
      </c>
      <c r="AB1448" s="3">
        <v>4</v>
      </c>
      <c r="AC1448" s="9" t="str">
        <f>VLOOKUP(AB1448,Mapping!$E$2:$F$3,2,0)</f>
        <v>Outstanding</v>
      </c>
      <c r="AD1448" s="3">
        <v>4</v>
      </c>
      <c r="AE1448" s="9" t="str">
        <f>VLOOKUP(AD1448,Mapping!$E$16:$F$19,2,0)</f>
        <v>Satisfied</v>
      </c>
      <c r="AF1448" s="3">
        <v>2</v>
      </c>
      <c r="AG1448" s="3">
        <v>8</v>
      </c>
      <c r="AH1448" s="3" t="str" cm="1">
        <f t="array" ref="AH1448">_xlfn.IFS(HR_Analytics[[#This Row],[Total Working Years]]&lt;=2,"0-2",HR_Analytics[[#This Row],[Total Working Years]]&lt;=5,"2-5",HR_Analytics[[#This Row],[Total Working Years]]&lt;=10,"5-10",HR_Analytics[[#This Row],[Total Working Years]]&lt;=20,"10-20",HR_Analytics[[#This Row],[Total Working Years]]&lt;=40,"20-40")</f>
        <v>5-10</v>
      </c>
      <c r="AI1448" s="3">
        <v>2</v>
      </c>
      <c r="AJ1448" s="3">
        <v>3</v>
      </c>
      <c r="AK1448" s="9" t="str">
        <f>VLOOKUP(AJ1448,Mapping!$J$10:$K$13,2,0)</f>
        <v>Better</v>
      </c>
      <c r="AL1448" s="3">
        <v>8</v>
      </c>
      <c r="AM1448" s="3" t="str" cm="1">
        <f t="array" ref="AM1448">_xlfn.IFS(HR_Analytics[[#This Row],[Years At Company]]&lt;=2,"0-2",HR_Analytics[[#This Row],[Years At Company]]&lt;=5,"2-5",HR_Analytics[[#This Row],[Years At Company]]&lt;=10,"5-10",HR_Analytics[[#This Row],[Years At Company]]&lt;=20,"10-20",HR_Analytics[[#This Row],[Years At Company]]&lt;=40,"20-40")</f>
        <v>5-10</v>
      </c>
      <c r="AN1448" s="3">
        <v>7</v>
      </c>
      <c r="AO1448" s="3" t="str" cm="1">
        <f t="array" ref="AO1448">_xlfn.IFS(HR_Analytics[[#This Row],[Years In Current Role]]&lt;=2,"0-2",HR_Analytics[[#This Row],[Years In Current Role]]&lt;=5,"2-5",HR_Analytics[[#This Row],[Years In Current Role]]&lt;=10,"5-10",HR_Analytics[[#This Row],[Years In Current Role]]&lt;=15,"10-15",HR_Analytics[[#This Row],[Years In Current Role]]&gt;15,"Above 15")</f>
        <v>5-10</v>
      </c>
      <c r="AP1448" s="3">
        <v>1</v>
      </c>
      <c r="AQ1448" s="14" t="str" cm="1">
        <f t="array" ref="AQ1448">_xlfn.IFS(HR_Analytics[[#This Row],[Years Since Last Promotion]]&lt;=2,"0-2",HR_Analytics[[#This Row],[Years Since Last Promotion]]&lt;=5,"2-5",HR_Analytics[[#This Row],[Years Since Last Promotion]]&lt;=10,"5-10",HR_Analytics[[#This Row],[Years Since Last Promotion]]&lt;=15,"10-15")</f>
        <v>0-2</v>
      </c>
      <c r="AR1448" s="14">
        <v>7</v>
      </c>
      <c r="AS1448" s="3" t="str" cm="1">
        <f t="array" ref="AS144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49" spans="1:45" x14ac:dyDescent="0.25">
      <c r="A1449" s="12">
        <v>36</v>
      </c>
      <c r="B1449" s="12" t="str" cm="1">
        <f t="array" ref="B1449">_xlfn.IFS(HR_Analytics[[#This Row],[Age]]&lt;=30,"Below 30",HR_Analytics[[#This Row],[Age]]&lt;=40,"30-40",HR_Analytics[[#This Row],[Age]]&lt;=60,"40-60")</f>
        <v>30-40</v>
      </c>
      <c r="C1449" s="9" t="s">
        <v>17</v>
      </c>
      <c r="D1449" s="9" t="s">
        <v>29</v>
      </c>
      <c r="E1449" s="9" t="s">
        <v>12</v>
      </c>
      <c r="F1449" s="3">
        <v>15</v>
      </c>
      <c r="G1449" s="3" t="str" cm="1">
        <f t="array" ref="G1449">_xlfn.IFS(HR_Analytics[[#This Row],[Distance From Home]]&lt;=5,"1-5",HR_Analytics[[#This Row],[Distance From Home]]&lt;=10,"5-10",HR_Analytics[[#This Row],[Distance From Home]]&lt;=15,"10-15",HR_Analytics[[#This Row],[Distance From Home]]&lt;=20,"15-20",HR_Analytics[[#This Row],[Distance From Home]]&gt;20,"Above 20")</f>
        <v>10-15</v>
      </c>
      <c r="H1449" s="3">
        <v>4</v>
      </c>
      <c r="I1449" s="9" t="str">
        <f>VLOOKUP(H1449,Mapping!$J$2:$K$6,2,0)</f>
        <v>Masters</v>
      </c>
      <c r="J1449" s="9" t="s">
        <v>33</v>
      </c>
      <c r="K1449" s="3">
        <v>2036</v>
      </c>
      <c r="L1449" s="3">
        <v>4</v>
      </c>
      <c r="M1449" s="9" t="str">
        <f>VLOOKUP(L1449,Mapping!$A$2:$B$5,2,0)</f>
        <v>Satisfied</v>
      </c>
      <c r="N1449" s="9" t="s">
        <v>20</v>
      </c>
      <c r="O1449" s="3">
        <v>1</v>
      </c>
      <c r="P1449" s="9" t="str">
        <f>VLOOKUP(O1449,Mapping!$A$9:$B$12,2,0)</f>
        <v>Low</v>
      </c>
      <c r="Q1449" s="3">
        <v>2</v>
      </c>
      <c r="R1449" s="9" t="str">
        <f>VLOOKUP(Q1449,Mapping!$A$16:$B$20,2,0)</f>
        <v>Junior</v>
      </c>
      <c r="S1449" s="9" t="s">
        <v>15</v>
      </c>
      <c r="T1449" s="3">
        <v>4</v>
      </c>
      <c r="U1449" s="9" t="str">
        <f>VLOOKUP(T1449,Mapping!$E$9:$F$12,2,0)</f>
        <v>Satisfied</v>
      </c>
      <c r="V1449" s="9" t="s">
        <v>26</v>
      </c>
      <c r="W1449" s="5">
        <v>5406</v>
      </c>
      <c r="X1449" s="3">
        <v>1</v>
      </c>
      <c r="Y1449" s="9" t="s">
        <v>17</v>
      </c>
      <c r="Z1449" s="4">
        <v>24</v>
      </c>
      <c r="AA1449" s="24">
        <f>HR_Analytics[[#This Row],[Salary Hike]]/100</f>
        <v>0.24</v>
      </c>
      <c r="AB1449" s="3">
        <v>4</v>
      </c>
      <c r="AC1449" s="9" t="str">
        <f>VLOOKUP(AB1449,Mapping!$E$2:$F$3,2,0)</f>
        <v>Outstanding</v>
      </c>
      <c r="AD1449" s="3">
        <v>1</v>
      </c>
      <c r="AE1449" s="9" t="str">
        <f>VLOOKUP(AD1449,Mapping!$E$16:$F$19,2,0)</f>
        <v>Very Dissatisfied</v>
      </c>
      <c r="AF1449" s="3">
        <v>1</v>
      </c>
      <c r="AG1449" s="3">
        <v>15</v>
      </c>
      <c r="AH1449" s="3" t="str" cm="1">
        <f t="array" ref="AH1449">_xlfn.IFS(HR_Analytics[[#This Row],[Total Working Years]]&lt;=2,"0-2",HR_Analytics[[#This Row],[Total Working Years]]&lt;=5,"2-5",HR_Analytics[[#This Row],[Total Working Years]]&lt;=10,"5-10",HR_Analytics[[#This Row],[Total Working Years]]&lt;=20,"10-20",HR_Analytics[[#This Row],[Total Working Years]]&lt;=40,"20-40")</f>
        <v>10-20</v>
      </c>
      <c r="AI1449" s="3">
        <v>4</v>
      </c>
      <c r="AJ1449" s="3">
        <v>2</v>
      </c>
      <c r="AK1449" s="9" t="str">
        <f>VLOOKUP(AJ1449,Mapping!$J$10:$K$13,2,0)</f>
        <v>Good</v>
      </c>
      <c r="AL1449" s="3">
        <v>15</v>
      </c>
      <c r="AM1449" s="3" t="str" cm="1">
        <f t="array" ref="AM1449">_xlfn.IFS(HR_Analytics[[#This Row],[Years At Company]]&lt;=2,"0-2",HR_Analytics[[#This Row],[Years At Company]]&lt;=5,"2-5",HR_Analytics[[#This Row],[Years At Company]]&lt;=10,"5-10",HR_Analytics[[#This Row],[Years At Company]]&lt;=20,"10-20",HR_Analytics[[#This Row],[Years At Company]]&lt;=40,"20-40")</f>
        <v>10-20</v>
      </c>
      <c r="AN1449" s="3">
        <v>12</v>
      </c>
      <c r="AO1449" s="3" t="str" cm="1">
        <f t="array" ref="AO1449">_xlfn.IFS(HR_Analytics[[#This Row],[Years In Current Role]]&lt;=2,"0-2",HR_Analytics[[#This Row],[Years In Current Role]]&lt;=5,"2-5",HR_Analytics[[#This Row],[Years In Current Role]]&lt;=10,"5-10",HR_Analytics[[#This Row],[Years In Current Role]]&lt;=15,"10-15",HR_Analytics[[#This Row],[Years In Current Role]]&gt;15,"Above 15")</f>
        <v>10-15</v>
      </c>
      <c r="AP1449" s="3">
        <v>11</v>
      </c>
      <c r="AQ1449" s="14" t="str" cm="1">
        <f t="array" ref="AQ1449">_xlfn.IFS(HR_Analytics[[#This Row],[Years Since Last Promotion]]&lt;=2,"0-2",HR_Analytics[[#This Row],[Years Since Last Promotion]]&lt;=5,"2-5",HR_Analytics[[#This Row],[Years Since Last Promotion]]&lt;=10,"5-10",HR_Analytics[[#This Row],[Years Since Last Promotion]]&lt;=15,"10-15")</f>
        <v>10-15</v>
      </c>
      <c r="AR1449" s="14">
        <v>11</v>
      </c>
      <c r="AS1449" s="3" t="str" cm="1">
        <f t="array" ref="AS1449">_xlfn.IFS(HR_Analytics[[#This Row],[Years With Current Manager]]&lt;=2,"0-2",HR_Analytics[[#This Row],[Years With Current Manager]]&lt;=5,"2-5",HR_Analytics[[#This Row],[Years With Current Manager]]&lt;=10,"5-10",HR_Analytics[[#This Row],[Years With Current Manager]]&lt;=15,"10-15",HR_Analytics[[#This Row],[Years With Current Manager]]&gt;15,"Above 15")</f>
        <v>10-15</v>
      </c>
    </row>
    <row r="1450" spans="1:45" x14ac:dyDescent="0.25">
      <c r="A1450" s="12">
        <v>41</v>
      </c>
      <c r="B1450" s="12" t="str" cm="1">
        <f t="array" ref="B1450">_xlfn.IFS(HR_Analytics[[#This Row],[Age]]&lt;=30,"Below 30",HR_Analytics[[#This Row],[Age]]&lt;=40,"30-40",HR_Analytics[[#This Row],[Age]]&lt;=60,"40-60")</f>
        <v>40-60</v>
      </c>
      <c r="C1450" s="9" t="s">
        <v>17</v>
      </c>
      <c r="D1450" s="9" t="s">
        <v>11</v>
      </c>
      <c r="E1450" s="9" t="s">
        <v>12</v>
      </c>
      <c r="F1450" s="3">
        <v>3</v>
      </c>
      <c r="G1450" s="3" t="str" cm="1">
        <f t="array" ref="G1450">_xlfn.IFS(HR_Analytics[[#This Row],[Distance From Home]]&lt;=5,"1-5",HR_Analytics[[#This Row],[Distance From Home]]&lt;=10,"5-10",HR_Analytics[[#This Row],[Distance From Home]]&lt;=15,"10-15",HR_Analytics[[#This Row],[Distance From Home]]&lt;=20,"15-20",HR_Analytics[[#This Row],[Distance From Home]]&gt;20,"Above 20")</f>
        <v>1-5</v>
      </c>
      <c r="H1450" s="3">
        <v>3</v>
      </c>
      <c r="I1450" s="9" t="str">
        <f>VLOOKUP(H1450,Mapping!$J$2:$K$6,2,0)</f>
        <v>Bachelors</v>
      </c>
      <c r="J1450" s="9" t="s">
        <v>13</v>
      </c>
      <c r="K1450" s="3">
        <v>2037</v>
      </c>
      <c r="L1450" s="3">
        <v>3</v>
      </c>
      <c r="M1450" s="9" t="str">
        <f>VLOOKUP(L1450,Mapping!$A$2:$B$5,2,0)</f>
        <v>Neutral</v>
      </c>
      <c r="N1450" s="9" t="s">
        <v>20</v>
      </c>
      <c r="O1450" s="3">
        <v>2</v>
      </c>
      <c r="P1450" s="9" t="str">
        <f>VLOOKUP(O1450,Mapping!$A$9:$B$12,2,0)</f>
        <v>Medium</v>
      </c>
      <c r="Q1450" s="3">
        <v>2</v>
      </c>
      <c r="R1450" s="9" t="str">
        <f>VLOOKUP(Q1450,Mapping!$A$16:$B$20,2,0)</f>
        <v>Junior</v>
      </c>
      <c r="S1450" s="9" t="s">
        <v>15</v>
      </c>
      <c r="T1450" s="3">
        <v>2</v>
      </c>
      <c r="U1450" s="9" t="str">
        <f>VLOOKUP(T1450,Mapping!$E$9:$F$12,2,0)</f>
        <v>Dissatisfied</v>
      </c>
      <c r="V1450" s="9" t="s">
        <v>26</v>
      </c>
      <c r="W1450" s="5">
        <v>8938</v>
      </c>
      <c r="X1450" s="3">
        <v>2</v>
      </c>
      <c r="Y1450" s="9" t="s">
        <v>17</v>
      </c>
      <c r="Z1450" s="4">
        <v>11</v>
      </c>
      <c r="AA1450" s="24">
        <f>HR_Analytics[[#This Row],[Salary Hike]]/100</f>
        <v>0.11</v>
      </c>
      <c r="AB1450" s="3">
        <v>3</v>
      </c>
      <c r="AC1450" s="9" t="str">
        <f>VLOOKUP(AB1450,Mapping!$E$2:$F$3,2,0)</f>
        <v>Excellent</v>
      </c>
      <c r="AD1450" s="3">
        <v>3</v>
      </c>
      <c r="AE1450" s="9" t="str">
        <f>VLOOKUP(AD1450,Mapping!$E$16:$F$19,2,0)</f>
        <v>Neutral</v>
      </c>
      <c r="AF1450" s="3">
        <v>1</v>
      </c>
      <c r="AG1450" s="3">
        <v>14</v>
      </c>
      <c r="AH1450" s="3" t="str" cm="1">
        <f t="array" ref="AH1450">_xlfn.IFS(HR_Analytics[[#This Row],[Total Working Years]]&lt;=2,"0-2",HR_Analytics[[#This Row],[Total Working Years]]&lt;=5,"2-5",HR_Analytics[[#This Row],[Total Working Years]]&lt;=10,"5-10",HR_Analytics[[#This Row],[Total Working Years]]&lt;=20,"10-20",HR_Analytics[[#This Row],[Total Working Years]]&lt;=40,"20-40")</f>
        <v>10-20</v>
      </c>
      <c r="AI1450" s="3">
        <v>5</v>
      </c>
      <c r="AJ1450" s="3">
        <v>3</v>
      </c>
      <c r="AK1450" s="9" t="str">
        <f>VLOOKUP(AJ1450,Mapping!$J$10:$K$13,2,0)</f>
        <v>Better</v>
      </c>
      <c r="AL1450" s="3">
        <v>5</v>
      </c>
      <c r="AM1450" s="3" t="str" cm="1">
        <f t="array" ref="AM1450">_xlfn.IFS(HR_Analytics[[#This Row],[Years At Company]]&lt;=2,"0-2",HR_Analytics[[#This Row],[Years At Company]]&lt;=5,"2-5",HR_Analytics[[#This Row],[Years At Company]]&lt;=10,"5-10",HR_Analytics[[#This Row],[Years At Company]]&lt;=20,"10-20",HR_Analytics[[#This Row],[Years At Company]]&lt;=40,"20-40")</f>
        <v>2-5</v>
      </c>
      <c r="AN1450" s="3">
        <v>4</v>
      </c>
      <c r="AO1450" s="3" t="str" cm="1">
        <f t="array" ref="AO1450">_xlfn.IFS(HR_Analytics[[#This Row],[Years In Current Role]]&lt;=2,"0-2",HR_Analytics[[#This Row],[Years In Current Role]]&lt;=5,"2-5",HR_Analytics[[#This Row],[Years In Current Role]]&lt;=10,"5-10",HR_Analytics[[#This Row],[Years In Current Role]]&lt;=15,"10-15",HR_Analytics[[#This Row],[Years In Current Role]]&gt;15,"Above 15")</f>
        <v>2-5</v>
      </c>
      <c r="AP1450" s="3">
        <v>0</v>
      </c>
      <c r="AQ1450" s="14" t="str" cm="1">
        <f t="array" ref="AQ1450">_xlfn.IFS(HR_Analytics[[#This Row],[Years Since Last Promotion]]&lt;=2,"0-2",HR_Analytics[[#This Row],[Years Since Last Promotion]]&lt;=5,"2-5",HR_Analytics[[#This Row],[Years Since Last Promotion]]&lt;=10,"5-10",HR_Analytics[[#This Row],[Years Since Last Promotion]]&lt;=15,"10-15")</f>
        <v>0-2</v>
      </c>
      <c r="AR1450" s="14">
        <v>4</v>
      </c>
      <c r="AS1450" s="3" t="str" cm="1">
        <f t="array" ref="AS1450">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51" spans="1:45" x14ac:dyDescent="0.25">
      <c r="A1451" s="12">
        <v>32</v>
      </c>
      <c r="B1451" s="12" t="str" cm="1">
        <f t="array" ref="B1451">_xlfn.IFS(HR_Analytics[[#This Row],[Age]]&lt;=30,"Below 30",HR_Analytics[[#This Row],[Age]]&lt;=40,"30-40",HR_Analytics[[#This Row],[Age]]&lt;=60,"40-60")</f>
        <v>30-40</v>
      </c>
      <c r="C1451" s="9" t="s">
        <v>17</v>
      </c>
      <c r="D1451" s="9" t="s">
        <v>11</v>
      </c>
      <c r="E1451" s="9" t="s">
        <v>19</v>
      </c>
      <c r="F1451" s="3">
        <v>2</v>
      </c>
      <c r="G1451" s="3" t="str" cm="1">
        <f t="array" ref="G1451">_xlfn.IFS(HR_Analytics[[#This Row],[Distance From Home]]&lt;=5,"1-5",HR_Analytics[[#This Row],[Distance From Home]]&lt;=10,"5-10",HR_Analytics[[#This Row],[Distance From Home]]&lt;=15,"10-15",HR_Analytics[[#This Row],[Distance From Home]]&lt;=20,"15-20",HR_Analytics[[#This Row],[Distance From Home]]&gt;20,"Above 20")</f>
        <v>1-5</v>
      </c>
      <c r="H1451" s="3">
        <v>3</v>
      </c>
      <c r="I1451" s="9" t="str">
        <f>VLOOKUP(H1451,Mapping!$J$2:$K$6,2,0)</f>
        <v>Bachelors</v>
      </c>
      <c r="J1451" s="9" t="s">
        <v>34</v>
      </c>
      <c r="K1451" s="3">
        <v>2038</v>
      </c>
      <c r="L1451" s="3">
        <v>4</v>
      </c>
      <c r="M1451" s="9" t="str">
        <f>VLOOKUP(L1451,Mapping!$A$2:$B$5,2,0)</f>
        <v>Satisfied</v>
      </c>
      <c r="N1451" s="9" t="s">
        <v>20</v>
      </c>
      <c r="O1451" s="3">
        <v>3</v>
      </c>
      <c r="P1451" s="9" t="str">
        <f>VLOOKUP(O1451,Mapping!$A$9:$B$12,2,0)</f>
        <v>High</v>
      </c>
      <c r="Q1451" s="3">
        <v>1</v>
      </c>
      <c r="R1451" s="9" t="str">
        <f>VLOOKUP(Q1451,Mapping!$A$16:$B$20,2,0)</f>
        <v>Entry Level</v>
      </c>
      <c r="S1451" s="9" t="s">
        <v>21</v>
      </c>
      <c r="T1451" s="3">
        <v>1</v>
      </c>
      <c r="U1451" s="9" t="str">
        <f>VLOOKUP(T1451,Mapping!$E$9:$F$12,2,0)</f>
        <v>Very Dissatisfied</v>
      </c>
      <c r="V1451" s="9" t="s">
        <v>16</v>
      </c>
      <c r="W1451" s="5">
        <v>2439</v>
      </c>
      <c r="X1451" s="3">
        <v>1</v>
      </c>
      <c r="Y1451" s="9" t="s">
        <v>17</v>
      </c>
      <c r="Z1451" s="4">
        <v>14</v>
      </c>
      <c r="AA1451" s="24">
        <f>HR_Analytics[[#This Row],[Salary Hike]]/100</f>
        <v>0.14000000000000001</v>
      </c>
      <c r="AB1451" s="3">
        <v>3</v>
      </c>
      <c r="AC1451" s="9" t="str">
        <f>VLOOKUP(AB1451,Mapping!$E$2:$F$3,2,0)</f>
        <v>Excellent</v>
      </c>
      <c r="AD1451" s="3">
        <v>4</v>
      </c>
      <c r="AE1451" s="9" t="str">
        <f>VLOOKUP(AD1451,Mapping!$E$16:$F$19,2,0)</f>
        <v>Satisfied</v>
      </c>
      <c r="AF1451" s="3">
        <v>0</v>
      </c>
      <c r="AG1451" s="3">
        <v>4</v>
      </c>
      <c r="AH1451" s="3" t="str" cm="1">
        <f t="array" ref="AH1451">_xlfn.IFS(HR_Analytics[[#This Row],[Total Working Years]]&lt;=2,"0-2",HR_Analytics[[#This Row],[Total Working Years]]&lt;=5,"2-5",HR_Analytics[[#This Row],[Total Working Years]]&lt;=10,"5-10",HR_Analytics[[#This Row],[Total Working Years]]&lt;=20,"10-20",HR_Analytics[[#This Row],[Total Working Years]]&lt;=40,"20-40")</f>
        <v>2-5</v>
      </c>
      <c r="AI1451" s="3">
        <v>4</v>
      </c>
      <c r="AJ1451" s="3">
        <v>3</v>
      </c>
      <c r="AK1451" s="9" t="str">
        <f>VLOOKUP(AJ1451,Mapping!$J$10:$K$13,2,0)</f>
        <v>Better</v>
      </c>
      <c r="AL1451" s="3">
        <v>4</v>
      </c>
      <c r="AM1451" s="3" t="str" cm="1">
        <f t="array" ref="AM1451">_xlfn.IFS(HR_Analytics[[#This Row],[Years At Company]]&lt;=2,"0-2",HR_Analytics[[#This Row],[Years At Company]]&lt;=5,"2-5",HR_Analytics[[#This Row],[Years At Company]]&lt;=10,"5-10",HR_Analytics[[#This Row],[Years At Company]]&lt;=20,"10-20",HR_Analytics[[#This Row],[Years At Company]]&lt;=40,"20-40")</f>
        <v>2-5</v>
      </c>
      <c r="AN1451" s="3">
        <v>2</v>
      </c>
      <c r="AO1451" s="3" t="str" cm="1">
        <f t="array" ref="AO1451">_xlfn.IFS(HR_Analytics[[#This Row],[Years In Current Role]]&lt;=2,"0-2",HR_Analytics[[#This Row],[Years In Current Role]]&lt;=5,"2-5",HR_Analytics[[#This Row],[Years In Current Role]]&lt;=10,"5-10",HR_Analytics[[#This Row],[Years In Current Role]]&lt;=15,"10-15",HR_Analytics[[#This Row],[Years In Current Role]]&gt;15,"Above 15")</f>
        <v>0-2</v>
      </c>
      <c r="AP1451" s="3">
        <v>1</v>
      </c>
      <c r="AQ1451" s="14" t="str" cm="1">
        <f t="array" ref="AQ1451">_xlfn.IFS(HR_Analytics[[#This Row],[Years Since Last Promotion]]&lt;=2,"0-2",HR_Analytics[[#This Row],[Years Since Last Promotion]]&lt;=5,"2-5",HR_Analytics[[#This Row],[Years Since Last Promotion]]&lt;=10,"5-10",HR_Analytics[[#This Row],[Years Since Last Promotion]]&lt;=15,"10-15")</f>
        <v>0-2</v>
      </c>
      <c r="AR1451" s="14">
        <v>2</v>
      </c>
      <c r="AS1451" s="3" t="str" cm="1">
        <f t="array" ref="AS145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52" spans="1:45" x14ac:dyDescent="0.25">
      <c r="A1452" s="12">
        <v>35</v>
      </c>
      <c r="B1452" s="12" t="str" cm="1">
        <f t="array" ref="B1452">_xlfn.IFS(HR_Analytics[[#This Row],[Age]]&lt;=30,"Below 30",HR_Analytics[[#This Row],[Age]]&lt;=40,"30-40",HR_Analytics[[#This Row],[Age]]&lt;=60,"40-60")</f>
        <v>30-40</v>
      </c>
      <c r="C1452" s="9" t="s">
        <v>17</v>
      </c>
      <c r="D1452" s="9" t="s">
        <v>11</v>
      </c>
      <c r="E1452" s="9" t="s">
        <v>35</v>
      </c>
      <c r="F1452" s="3">
        <v>26</v>
      </c>
      <c r="G1452" s="3" t="str" cm="1">
        <f t="array" ref="G1452">_xlfn.IFS(HR_Analytics[[#This Row],[Distance From Home]]&lt;=5,"1-5",HR_Analytics[[#This Row],[Distance From Home]]&lt;=10,"5-10",HR_Analytics[[#This Row],[Distance From Home]]&lt;=15,"10-15",HR_Analytics[[#This Row],[Distance From Home]]&lt;=20,"15-20",HR_Analytics[[#This Row],[Distance From Home]]&gt;20,"Above 20")</f>
        <v>Above 20</v>
      </c>
      <c r="H1452" s="3">
        <v>4</v>
      </c>
      <c r="I1452" s="9" t="str">
        <f>VLOOKUP(H1452,Mapping!$J$2:$K$6,2,0)</f>
        <v>Masters</v>
      </c>
      <c r="J1452" s="9" t="s">
        <v>13</v>
      </c>
      <c r="K1452" s="3">
        <v>2040</v>
      </c>
      <c r="L1452" s="3">
        <v>3</v>
      </c>
      <c r="M1452" s="9" t="str">
        <f>VLOOKUP(L1452,Mapping!$A$2:$B$5,2,0)</f>
        <v>Neutral</v>
      </c>
      <c r="N1452" s="9" t="s">
        <v>14</v>
      </c>
      <c r="O1452" s="3">
        <v>3</v>
      </c>
      <c r="P1452" s="9" t="str">
        <f>VLOOKUP(O1452,Mapping!$A$9:$B$12,2,0)</f>
        <v>High</v>
      </c>
      <c r="Q1452" s="3">
        <v>3</v>
      </c>
      <c r="R1452" s="9" t="str">
        <f>VLOOKUP(Q1452,Mapping!$A$16:$B$20,2,0)</f>
        <v>Mid Level</v>
      </c>
      <c r="S1452" s="9" t="s">
        <v>35</v>
      </c>
      <c r="T1452" s="3">
        <v>4</v>
      </c>
      <c r="U1452" s="9" t="str">
        <f>VLOOKUP(T1452,Mapping!$E$9:$F$12,2,0)</f>
        <v>Satisfied</v>
      </c>
      <c r="V1452" s="9" t="s">
        <v>16</v>
      </c>
      <c r="W1452" s="5">
        <v>8837</v>
      </c>
      <c r="X1452" s="3">
        <v>1</v>
      </c>
      <c r="Y1452" s="9" t="s">
        <v>10</v>
      </c>
      <c r="Z1452" s="4">
        <v>16</v>
      </c>
      <c r="AA1452" s="24">
        <f>HR_Analytics[[#This Row],[Salary Hike]]/100</f>
        <v>0.16</v>
      </c>
      <c r="AB1452" s="3">
        <v>3</v>
      </c>
      <c r="AC1452" s="9" t="str">
        <f>VLOOKUP(AB1452,Mapping!$E$2:$F$3,2,0)</f>
        <v>Excellent</v>
      </c>
      <c r="AD1452" s="3">
        <v>3</v>
      </c>
      <c r="AE1452" s="9" t="str">
        <f>VLOOKUP(AD1452,Mapping!$E$16:$F$19,2,0)</f>
        <v>Neutral</v>
      </c>
      <c r="AF1452" s="3">
        <v>0</v>
      </c>
      <c r="AG1452" s="3">
        <v>9</v>
      </c>
      <c r="AH1452" s="3" t="str" cm="1">
        <f t="array" ref="AH1452">_xlfn.IFS(HR_Analytics[[#This Row],[Total Working Years]]&lt;=2,"0-2",HR_Analytics[[#This Row],[Total Working Years]]&lt;=5,"2-5",HR_Analytics[[#This Row],[Total Working Years]]&lt;=10,"5-10",HR_Analytics[[#This Row],[Total Working Years]]&lt;=20,"10-20",HR_Analytics[[#This Row],[Total Working Years]]&lt;=40,"20-40")</f>
        <v>5-10</v>
      </c>
      <c r="AI1452" s="3">
        <v>2</v>
      </c>
      <c r="AJ1452" s="3">
        <v>3</v>
      </c>
      <c r="AK1452" s="9" t="str">
        <f>VLOOKUP(AJ1452,Mapping!$J$10:$K$13,2,0)</f>
        <v>Better</v>
      </c>
      <c r="AL1452" s="3">
        <v>9</v>
      </c>
      <c r="AM1452" s="3" t="str" cm="1">
        <f t="array" ref="AM1452">_xlfn.IFS(HR_Analytics[[#This Row],[Years At Company]]&lt;=2,"0-2",HR_Analytics[[#This Row],[Years At Company]]&lt;=5,"2-5",HR_Analytics[[#This Row],[Years At Company]]&lt;=10,"5-10",HR_Analytics[[#This Row],[Years At Company]]&lt;=20,"10-20",HR_Analytics[[#This Row],[Years At Company]]&lt;=40,"20-40")</f>
        <v>5-10</v>
      </c>
      <c r="AN1452" s="3">
        <v>0</v>
      </c>
      <c r="AO1452" s="3" t="str" cm="1">
        <f t="array" ref="AO1452">_xlfn.IFS(HR_Analytics[[#This Row],[Years In Current Role]]&lt;=2,"0-2",HR_Analytics[[#This Row],[Years In Current Role]]&lt;=5,"2-5",HR_Analytics[[#This Row],[Years In Current Role]]&lt;=10,"5-10",HR_Analytics[[#This Row],[Years In Current Role]]&lt;=15,"10-15",HR_Analytics[[#This Row],[Years In Current Role]]&gt;15,"Above 15")</f>
        <v>0-2</v>
      </c>
      <c r="AP1452" s="3">
        <v>1</v>
      </c>
      <c r="AQ1452" s="14" t="str" cm="1">
        <f t="array" ref="AQ1452">_xlfn.IFS(HR_Analytics[[#This Row],[Years Since Last Promotion]]&lt;=2,"0-2",HR_Analytics[[#This Row],[Years Since Last Promotion]]&lt;=5,"2-5",HR_Analytics[[#This Row],[Years Since Last Promotion]]&lt;=10,"5-10",HR_Analytics[[#This Row],[Years Since Last Promotion]]&lt;=15,"10-15")</f>
        <v>0-2</v>
      </c>
      <c r="AR1452" s="14">
        <v>7</v>
      </c>
      <c r="AS1452" s="3" t="str" cm="1">
        <f t="array" ref="AS1452">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53" spans="1:45" x14ac:dyDescent="0.25">
      <c r="A1453" s="12">
        <v>38</v>
      </c>
      <c r="B1453" s="12" t="str" cm="1">
        <f t="array" ref="B1453">_xlfn.IFS(HR_Analytics[[#This Row],[Age]]&lt;=30,"Below 30",HR_Analytics[[#This Row],[Age]]&lt;=40,"30-40",HR_Analytics[[#This Row],[Age]]&lt;=60,"40-60")</f>
        <v>30-40</v>
      </c>
      <c r="C1453" s="9" t="s">
        <v>17</v>
      </c>
      <c r="D1453" s="9" t="s">
        <v>11</v>
      </c>
      <c r="E1453" s="9" t="s">
        <v>12</v>
      </c>
      <c r="F1453" s="3">
        <v>10</v>
      </c>
      <c r="G1453" s="3" t="str" cm="1">
        <f t="array" ref="G1453">_xlfn.IFS(HR_Analytics[[#This Row],[Distance From Home]]&lt;=5,"1-5",HR_Analytics[[#This Row],[Distance From Home]]&lt;=10,"5-10",HR_Analytics[[#This Row],[Distance From Home]]&lt;=15,"10-15",HR_Analytics[[#This Row],[Distance From Home]]&lt;=20,"15-20",HR_Analytics[[#This Row],[Distance From Home]]&gt;20,"Above 20")</f>
        <v>5-10</v>
      </c>
      <c r="H1453" s="3">
        <v>2</v>
      </c>
      <c r="I1453" s="9" t="str">
        <f>VLOOKUP(H1453,Mapping!$J$2:$K$6,2,0)</f>
        <v>College</v>
      </c>
      <c r="J1453" s="9" t="s">
        <v>13</v>
      </c>
      <c r="K1453" s="3">
        <v>2041</v>
      </c>
      <c r="L1453" s="3">
        <v>1</v>
      </c>
      <c r="M1453" s="9" t="str">
        <f>VLOOKUP(L1453,Mapping!$A$2:$B$5,2,0)</f>
        <v>Very Dissatisfied</v>
      </c>
      <c r="N1453" s="9" t="s">
        <v>14</v>
      </c>
      <c r="O1453" s="3">
        <v>3</v>
      </c>
      <c r="P1453" s="9" t="str">
        <f>VLOOKUP(O1453,Mapping!$A$9:$B$12,2,0)</f>
        <v>High</v>
      </c>
      <c r="Q1453" s="3">
        <v>2</v>
      </c>
      <c r="R1453" s="9" t="str">
        <f>VLOOKUP(Q1453,Mapping!$A$16:$B$20,2,0)</f>
        <v>Junior</v>
      </c>
      <c r="S1453" s="9" t="s">
        <v>15</v>
      </c>
      <c r="T1453" s="3">
        <v>4</v>
      </c>
      <c r="U1453" s="9" t="str">
        <f>VLOOKUP(T1453,Mapping!$E$9:$F$12,2,0)</f>
        <v>Satisfied</v>
      </c>
      <c r="V1453" s="9" t="s">
        <v>22</v>
      </c>
      <c r="W1453" s="5">
        <v>5343</v>
      </c>
      <c r="X1453" s="3">
        <v>1</v>
      </c>
      <c r="Y1453" s="9" t="s">
        <v>17</v>
      </c>
      <c r="Z1453" s="4">
        <v>11</v>
      </c>
      <c r="AA1453" s="24">
        <f>HR_Analytics[[#This Row],[Salary Hike]]/100</f>
        <v>0.11</v>
      </c>
      <c r="AB1453" s="3">
        <v>3</v>
      </c>
      <c r="AC1453" s="9" t="str">
        <f>VLOOKUP(AB1453,Mapping!$E$2:$F$3,2,0)</f>
        <v>Excellent</v>
      </c>
      <c r="AD1453" s="3">
        <v>3</v>
      </c>
      <c r="AE1453" s="9" t="str">
        <f>VLOOKUP(AD1453,Mapping!$E$16:$F$19,2,0)</f>
        <v>Neutral</v>
      </c>
      <c r="AF1453" s="3">
        <v>1</v>
      </c>
      <c r="AG1453" s="3">
        <v>10</v>
      </c>
      <c r="AH1453" s="3" t="str" cm="1">
        <f t="array" ref="AH1453">_xlfn.IFS(HR_Analytics[[#This Row],[Total Working Years]]&lt;=2,"0-2",HR_Analytics[[#This Row],[Total Working Years]]&lt;=5,"2-5",HR_Analytics[[#This Row],[Total Working Years]]&lt;=10,"5-10",HR_Analytics[[#This Row],[Total Working Years]]&lt;=20,"10-20",HR_Analytics[[#This Row],[Total Working Years]]&lt;=40,"20-40")</f>
        <v>5-10</v>
      </c>
      <c r="AI1453" s="3">
        <v>1</v>
      </c>
      <c r="AJ1453" s="3">
        <v>3</v>
      </c>
      <c r="AK1453" s="9" t="str">
        <f>VLOOKUP(AJ1453,Mapping!$J$10:$K$13,2,0)</f>
        <v>Better</v>
      </c>
      <c r="AL1453" s="3">
        <v>10</v>
      </c>
      <c r="AM1453" s="3" t="str" cm="1">
        <f t="array" ref="AM1453">_xlfn.IFS(HR_Analytics[[#This Row],[Years At Company]]&lt;=2,"0-2",HR_Analytics[[#This Row],[Years At Company]]&lt;=5,"2-5",HR_Analytics[[#This Row],[Years At Company]]&lt;=10,"5-10",HR_Analytics[[#This Row],[Years At Company]]&lt;=20,"10-20",HR_Analytics[[#This Row],[Years At Company]]&lt;=40,"20-40")</f>
        <v>5-10</v>
      </c>
      <c r="AN1453" s="3">
        <v>7</v>
      </c>
      <c r="AO1453" s="3" t="str" cm="1">
        <f t="array" ref="AO1453">_xlfn.IFS(HR_Analytics[[#This Row],[Years In Current Role]]&lt;=2,"0-2",HR_Analytics[[#This Row],[Years In Current Role]]&lt;=5,"2-5",HR_Analytics[[#This Row],[Years In Current Role]]&lt;=10,"5-10",HR_Analytics[[#This Row],[Years In Current Role]]&lt;=15,"10-15",HR_Analytics[[#This Row],[Years In Current Role]]&gt;15,"Above 15")</f>
        <v>5-10</v>
      </c>
      <c r="AP1453" s="3">
        <v>1</v>
      </c>
      <c r="AQ1453" s="14" t="str" cm="1">
        <f t="array" ref="AQ1453">_xlfn.IFS(HR_Analytics[[#This Row],[Years Since Last Promotion]]&lt;=2,"0-2",HR_Analytics[[#This Row],[Years Since Last Promotion]]&lt;=5,"2-5",HR_Analytics[[#This Row],[Years Since Last Promotion]]&lt;=10,"5-10",HR_Analytics[[#This Row],[Years Since Last Promotion]]&lt;=15,"10-15")</f>
        <v>0-2</v>
      </c>
      <c r="AR1453" s="14">
        <v>9</v>
      </c>
      <c r="AS1453" s="3" t="str" cm="1">
        <f t="array" ref="AS1453">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54" spans="1:45" x14ac:dyDescent="0.25">
      <c r="A1454" s="12">
        <v>50</v>
      </c>
      <c r="B1454" s="12" t="str" cm="1">
        <f t="array" ref="B1454">_xlfn.IFS(HR_Analytics[[#This Row],[Age]]&lt;=30,"Below 30",HR_Analytics[[#This Row],[Age]]&lt;=40,"30-40",HR_Analytics[[#This Row],[Age]]&lt;=60,"40-60")</f>
        <v>40-60</v>
      </c>
      <c r="C1454" s="9" t="s">
        <v>10</v>
      </c>
      <c r="D1454" s="9" t="s">
        <v>18</v>
      </c>
      <c r="E1454" s="9" t="s">
        <v>12</v>
      </c>
      <c r="F1454" s="3">
        <v>1</v>
      </c>
      <c r="G1454" s="3" t="str" cm="1">
        <f t="array" ref="G1454">_xlfn.IFS(HR_Analytics[[#This Row],[Distance From Home]]&lt;=5,"1-5",HR_Analytics[[#This Row],[Distance From Home]]&lt;=10,"5-10",HR_Analytics[[#This Row],[Distance From Home]]&lt;=15,"10-15",HR_Analytics[[#This Row],[Distance From Home]]&lt;=20,"15-20",HR_Analytics[[#This Row],[Distance From Home]]&gt;20,"Above 20")</f>
        <v>1-5</v>
      </c>
      <c r="H1454" s="3">
        <v>4</v>
      </c>
      <c r="I1454" s="9" t="str">
        <f>VLOOKUP(H1454,Mapping!$J$2:$K$6,2,0)</f>
        <v>Masters</v>
      </c>
      <c r="J1454" s="9" t="s">
        <v>13</v>
      </c>
      <c r="K1454" s="3">
        <v>2044</v>
      </c>
      <c r="L1454" s="3">
        <v>2</v>
      </c>
      <c r="M1454" s="9" t="str">
        <f>VLOOKUP(L1454,Mapping!$A$2:$B$5,2,0)</f>
        <v>Dissatisfied</v>
      </c>
      <c r="N1454" s="9" t="s">
        <v>20</v>
      </c>
      <c r="O1454" s="3">
        <v>3</v>
      </c>
      <c r="P1454" s="9" t="str">
        <f>VLOOKUP(O1454,Mapping!$A$9:$B$12,2,0)</f>
        <v>High</v>
      </c>
      <c r="Q1454" s="3">
        <v>2</v>
      </c>
      <c r="R1454" s="9" t="str">
        <f>VLOOKUP(Q1454,Mapping!$A$16:$B$20,2,0)</f>
        <v>Junior</v>
      </c>
      <c r="S1454" s="9" t="s">
        <v>15</v>
      </c>
      <c r="T1454" s="3">
        <v>3</v>
      </c>
      <c r="U1454" s="9" t="str">
        <f>VLOOKUP(T1454,Mapping!$E$9:$F$12,2,0)</f>
        <v>Neutral</v>
      </c>
      <c r="V1454" s="9" t="s">
        <v>26</v>
      </c>
      <c r="W1454" s="5">
        <v>6728</v>
      </c>
      <c r="X1454" s="3">
        <v>7</v>
      </c>
      <c r="Y1454" s="9" t="s">
        <v>17</v>
      </c>
      <c r="Z1454" s="4">
        <v>12</v>
      </c>
      <c r="AA1454" s="24">
        <f>HR_Analytics[[#This Row],[Salary Hike]]/100</f>
        <v>0.12</v>
      </c>
      <c r="AB1454" s="3">
        <v>3</v>
      </c>
      <c r="AC1454" s="9" t="str">
        <f>VLOOKUP(AB1454,Mapping!$E$2:$F$3,2,0)</f>
        <v>Excellent</v>
      </c>
      <c r="AD1454" s="3">
        <v>4</v>
      </c>
      <c r="AE1454" s="9" t="str">
        <f>VLOOKUP(AD1454,Mapping!$E$16:$F$19,2,0)</f>
        <v>Satisfied</v>
      </c>
      <c r="AF1454" s="3">
        <v>2</v>
      </c>
      <c r="AG1454" s="3">
        <v>12</v>
      </c>
      <c r="AH1454" s="3" t="str" cm="1">
        <f t="array" ref="AH1454">_xlfn.IFS(HR_Analytics[[#This Row],[Total Working Years]]&lt;=2,"0-2",HR_Analytics[[#This Row],[Total Working Years]]&lt;=5,"2-5",HR_Analytics[[#This Row],[Total Working Years]]&lt;=10,"5-10",HR_Analytics[[#This Row],[Total Working Years]]&lt;=20,"10-20",HR_Analytics[[#This Row],[Total Working Years]]&lt;=40,"20-40")</f>
        <v>10-20</v>
      </c>
      <c r="AI1454" s="3">
        <v>3</v>
      </c>
      <c r="AJ1454" s="3">
        <v>3</v>
      </c>
      <c r="AK1454" s="9" t="str">
        <f>VLOOKUP(AJ1454,Mapping!$J$10:$K$13,2,0)</f>
        <v>Better</v>
      </c>
      <c r="AL1454" s="3">
        <v>6</v>
      </c>
      <c r="AM1454" s="3" t="str" cm="1">
        <f t="array" ref="AM1454">_xlfn.IFS(HR_Analytics[[#This Row],[Years At Company]]&lt;=2,"0-2",HR_Analytics[[#This Row],[Years At Company]]&lt;=5,"2-5",HR_Analytics[[#This Row],[Years At Company]]&lt;=10,"5-10",HR_Analytics[[#This Row],[Years At Company]]&lt;=20,"10-20",HR_Analytics[[#This Row],[Years At Company]]&lt;=40,"20-40")</f>
        <v>5-10</v>
      </c>
      <c r="AN1454" s="3">
        <v>3</v>
      </c>
      <c r="AO1454" s="3" t="str" cm="1">
        <f t="array" ref="AO1454">_xlfn.IFS(HR_Analytics[[#This Row],[Years In Current Role]]&lt;=2,"0-2",HR_Analytics[[#This Row],[Years In Current Role]]&lt;=5,"2-5",HR_Analytics[[#This Row],[Years In Current Role]]&lt;=10,"5-10",HR_Analytics[[#This Row],[Years In Current Role]]&lt;=15,"10-15",HR_Analytics[[#This Row],[Years In Current Role]]&gt;15,"Above 15")</f>
        <v>2-5</v>
      </c>
      <c r="AP1454" s="3">
        <v>0</v>
      </c>
      <c r="AQ1454" s="14" t="str" cm="1">
        <f t="array" ref="AQ1454">_xlfn.IFS(HR_Analytics[[#This Row],[Years Since Last Promotion]]&lt;=2,"0-2",HR_Analytics[[#This Row],[Years Since Last Promotion]]&lt;=5,"2-5",HR_Analytics[[#This Row],[Years Since Last Promotion]]&lt;=10,"5-10",HR_Analytics[[#This Row],[Years Since Last Promotion]]&lt;=15,"10-15")</f>
        <v>0-2</v>
      </c>
      <c r="AR1454" s="14">
        <v>1</v>
      </c>
      <c r="AS1454" s="3" t="str" cm="1">
        <f t="array" ref="AS1454">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55" spans="1:45" x14ac:dyDescent="0.25">
      <c r="A1455" s="12">
        <v>36</v>
      </c>
      <c r="B1455" s="12" t="str" cm="1">
        <f t="array" ref="B1455">_xlfn.IFS(HR_Analytics[[#This Row],[Age]]&lt;=30,"Below 30",HR_Analytics[[#This Row],[Age]]&lt;=40,"30-40",HR_Analytics[[#This Row],[Age]]&lt;=60,"40-60")</f>
        <v>30-40</v>
      </c>
      <c r="C1455" s="9" t="s">
        <v>17</v>
      </c>
      <c r="D1455" s="9" t="s">
        <v>11</v>
      </c>
      <c r="E1455" s="9" t="s">
        <v>12</v>
      </c>
      <c r="F1455" s="3">
        <v>11</v>
      </c>
      <c r="G1455" s="3" t="str" cm="1">
        <f t="array" ref="G1455">_xlfn.IFS(HR_Analytics[[#This Row],[Distance From Home]]&lt;=5,"1-5",HR_Analytics[[#This Row],[Distance From Home]]&lt;=10,"5-10",HR_Analytics[[#This Row],[Distance From Home]]&lt;=15,"10-15",HR_Analytics[[#This Row],[Distance From Home]]&lt;=20,"15-20",HR_Analytics[[#This Row],[Distance From Home]]&gt;20,"Above 20")</f>
        <v>10-15</v>
      </c>
      <c r="H1455" s="3">
        <v>4</v>
      </c>
      <c r="I1455" s="9" t="str">
        <f>VLOOKUP(H1455,Mapping!$J$2:$K$6,2,0)</f>
        <v>Masters</v>
      </c>
      <c r="J1455" s="9" t="s">
        <v>33</v>
      </c>
      <c r="K1455" s="3">
        <v>2045</v>
      </c>
      <c r="L1455" s="3">
        <v>2</v>
      </c>
      <c r="M1455" s="9" t="str">
        <f>VLOOKUP(L1455,Mapping!$A$2:$B$5,2,0)</f>
        <v>Dissatisfied</v>
      </c>
      <c r="N1455" s="9" t="s">
        <v>14</v>
      </c>
      <c r="O1455" s="3">
        <v>2</v>
      </c>
      <c r="P1455" s="9" t="str">
        <f>VLOOKUP(O1455,Mapping!$A$9:$B$12,2,0)</f>
        <v>Medium</v>
      </c>
      <c r="Q1455" s="3">
        <v>2</v>
      </c>
      <c r="R1455" s="9" t="str">
        <f>VLOOKUP(Q1455,Mapping!$A$16:$B$20,2,0)</f>
        <v>Junior</v>
      </c>
      <c r="S1455" s="9" t="s">
        <v>15</v>
      </c>
      <c r="T1455" s="3">
        <v>4</v>
      </c>
      <c r="U1455" s="9" t="str">
        <f>VLOOKUP(T1455,Mapping!$E$9:$F$12,2,0)</f>
        <v>Satisfied</v>
      </c>
      <c r="V1455" s="9" t="s">
        <v>22</v>
      </c>
      <c r="W1455" s="5">
        <v>6652</v>
      </c>
      <c r="X1455" s="3">
        <v>4</v>
      </c>
      <c r="Y1455" s="9" t="s">
        <v>17</v>
      </c>
      <c r="Z1455" s="4">
        <v>13</v>
      </c>
      <c r="AA1455" s="24">
        <f>HR_Analytics[[#This Row],[Salary Hike]]/100</f>
        <v>0.13</v>
      </c>
      <c r="AB1455" s="3">
        <v>3</v>
      </c>
      <c r="AC1455" s="9" t="str">
        <f>VLOOKUP(AB1455,Mapping!$E$2:$F$3,2,0)</f>
        <v>Excellent</v>
      </c>
      <c r="AD1455" s="3">
        <v>1</v>
      </c>
      <c r="AE1455" s="9" t="str">
        <f>VLOOKUP(AD1455,Mapping!$E$16:$F$19,2,0)</f>
        <v>Very Dissatisfied</v>
      </c>
      <c r="AF1455" s="3">
        <v>1</v>
      </c>
      <c r="AG1455" s="3">
        <v>8</v>
      </c>
      <c r="AH1455" s="3" t="str" cm="1">
        <f t="array" ref="AH1455">_xlfn.IFS(HR_Analytics[[#This Row],[Total Working Years]]&lt;=2,"0-2",HR_Analytics[[#This Row],[Total Working Years]]&lt;=5,"2-5",HR_Analytics[[#This Row],[Total Working Years]]&lt;=10,"5-10",HR_Analytics[[#This Row],[Total Working Years]]&lt;=20,"10-20",HR_Analytics[[#This Row],[Total Working Years]]&lt;=40,"20-40")</f>
        <v>5-10</v>
      </c>
      <c r="AI1455" s="3">
        <v>2</v>
      </c>
      <c r="AJ1455" s="3">
        <v>2</v>
      </c>
      <c r="AK1455" s="9" t="str">
        <f>VLOOKUP(AJ1455,Mapping!$J$10:$K$13,2,0)</f>
        <v>Good</v>
      </c>
      <c r="AL1455" s="3">
        <v>6</v>
      </c>
      <c r="AM1455" s="3" t="str" cm="1">
        <f t="array" ref="AM1455">_xlfn.IFS(HR_Analytics[[#This Row],[Years At Company]]&lt;=2,"0-2",HR_Analytics[[#This Row],[Years At Company]]&lt;=5,"2-5",HR_Analytics[[#This Row],[Years At Company]]&lt;=10,"5-10",HR_Analytics[[#This Row],[Years At Company]]&lt;=20,"10-20",HR_Analytics[[#This Row],[Years At Company]]&lt;=40,"20-40")</f>
        <v>5-10</v>
      </c>
      <c r="AN1455" s="3">
        <v>3</v>
      </c>
      <c r="AO1455" s="3" t="str" cm="1">
        <f t="array" ref="AO1455">_xlfn.IFS(HR_Analytics[[#This Row],[Years In Current Role]]&lt;=2,"0-2",HR_Analytics[[#This Row],[Years In Current Role]]&lt;=5,"2-5",HR_Analytics[[#This Row],[Years In Current Role]]&lt;=10,"5-10",HR_Analytics[[#This Row],[Years In Current Role]]&lt;=15,"10-15",HR_Analytics[[#This Row],[Years In Current Role]]&gt;15,"Above 15")</f>
        <v>2-5</v>
      </c>
      <c r="AP1455" s="3">
        <v>0</v>
      </c>
      <c r="AQ1455" s="14" t="str" cm="1">
        <f t="array" ref="AQ1455">_xlfn.IFS(HR_Analytics[[#This Row],[Years Since Last Promotion]]&lt;=2,"0-2",HR_Analytics[[#This Row],[Years Since Last Promotion]]&lt;=5,"2-5",HR_Analytics[[#This Row],[Years Since Last Promotion]]&lt;=10,"5-10",HR_Analytics[[#This Row],[Years Since Last Promotion]]&lt;=15,"10-15")</f>
        <v>0-2</v>
      </c>
      <c r="AR1455" s="14">
        <v>0</v>
      </c>
      <c r="AS1455" s="3" t="str" cm="1">
        <f t="array" ref="AS1455">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56" spans="1:45" x14ac:dyDescent="0.25">
      <c r="A1456" s="12">
        <v>45</v>
      </c>
      <c r="B1456" s="12" t="str" cm="1">
        <f t="array" ref="B1456">_xlfn.IFS(HR_Analytics[[#This Row],[Age]]&lt;=30,"Below 30",HR_Analytics[[#This Row],[Age]]&lt;=40,"30-40",HR_Analytics[[#This Row],[Age]]&lt;=60,"40-60")</f>
        <v>40-60</v>
      </c>
      <c r="C1456" s="9" t="s">
        <v>17</v>
      </c>
      <c r="D1456" s="9" t="s">
        <v>11</v>
      </c>
      <c r="E1456" s="9" t="s">
        <v>12</v>
      </c>
      <c r="F1456" s="3">
        <v>20</v>
      </c>
      <c r="G1456" s="3" t="str" cm="1">
        <f t="array" ref="G1456">_xlfn.IFS(HR_Analytics[[#This Row],[Distance From Home]]&lt;=5,"1-5",HR_Analytics[[#This Row],[Distance From Home]]&lt;=10,"5-10",HR_Analytics[[#This Row],[Distance From Home]]&lt;=15,"10-15",HR_Analytics[[#This Row],[Distance From Home]]&lt;=20,"15-20",HR_Analytics[[#This Row],[Distance From Home]]&gt;20,"Above 20")</f>
        <v>15-20</v>
      </c>
      <c r="H1456" s="3">
        <v>3</v>
      </c>
      <c r="I1456" s="9" t="str">
        <f>VLOOKUP(H1456,Mapping!$J$2:$K$6,2,0)</f>
        <v>Bachelors</v>
      </c>
      <c r="J1456" s="9" t="s">
        <v>13</v>
      </c>
      <c r="K1456" s="3">
        <v>2046</v>
      </c>
      <c r="L1456" s="3">
        <v>4</v>
      </c>
      <c r="M1456" s="9" t="str">
        <f>VLOOKUP(L1456,Mapping!$A$2:$B$5,2,0)</f>
        <v>Satisfied</v>
      </c>
      <c r="N1456" s="9" t="s">
        <v>14</v>
      </c>
      <c r="O1456" s="3">
        <v>3</v>
      </c>
      <c r="P1456" s="9" t="str">
        <f>VLOOKUP(O1456,Mapping!$A$9:$B$12,2,0)</f>
        <v>High</v>
      </c>
      <c r="Q1456" s="3">
        <v>2</v>
      </c>
      <c r="R1456" s="9" t="str">
        <f>VLOOKUP(Q1456,Mapping!$A$16:$B$20,2,0)</f>
        <v>Junior</v>
      </c>
      <c r="S1456" s="9" t="s">
        <v>15</v>
      </c>
      <c r="T1456" s="3">
        <v>3</v>
      </c>
      <c r="U1456" s="9" t="str">
        <f>VLOOKUP(T1456,Mapping!$E$9:$F$12,2,0)</f>
        <v>Neutral</v>
      </c>
      <c r="V1456" s="9" t="s">
        <v>16</v>
      </c>
      <c r="W1456" s="5">
        <v>4850</v>
      </c>
      <c r="X1456" s="3">
        <v>8</v>
      </c>
      <c r="Y1456" s="9" t="s">
        <v>17</v>
      </c>
      <c r="Z1456" s="4">
        <v>15</v>
      </c>
      <c r="AA1456" s="24">
        <f>HR_Analytics[[#This Row],[Salary Hike]]/100</f>
        <v>0.15</v>
      </c>
      <c r="AB1456" s="3">
        <v>3</v>
      </c>
      <c r="AC1456" s="9" t="str">
        <f>VLOOKUP(AB1456,Mapping!$E$2:$F$3,2,0)</f>
        <v>Excellent</v>
      </c>
      <c r="AD1456" s="3">
        <v>3</v>
      </c>
      <c r="AE1456" s="9" t="str">
        <f>VLOOKUP(AD1456,Mapping!$E$16:$F$19,2,0)</f>
        <v>Neutral</v>
      </c>
      <c r="AF1456" s="3">
        <v>0</v>
      </c>
      <c r="AG1456" s="3">
        <v>8</v>
      </c>
      <c r="AH1456" s="3" t="str" cm="1">
        <f t="array" ref="AH1456">_xlfn.IFS(HR_Analytics[[#This Row],[Total Working Years]]&lt;=2,"0-2",HR_Analytics[[#This Row],[Total Working Years]]&lt;=5,"2-5",HR_Analytics[[#This Row],[Total Working Years]]&lt;=10,"5-10",HR_Analytics[[#This Row],[Total Working Years]]&lt;=20,"10-20",HR_Analytics[[#This Row],[Total Working Years]]&lt;=40,"20-40")</f>
        <v>5-10</v>
      </c>
      <c r="AI1456" s="3">
        <v>3</v>
      </c>
      <c r="AJ1456" s="3">
        <v>3</v>
      </c>
      <c r="AK1456" s="9" t="str">
        <f>VLOOKUP(AJ1456,Mapping!$J$10:$K$13,2,0)</f>
        <v>Better</v>
      </c>
      <c r="AL1456" s="3">
        <v>5</v>
      </c>
      <c r="AM1456" s="3" t="str" cm="1">
        <f t="array" ref="AM1456">_xlfn.IFS(HR_Analytics[[#This Row],[Years At Company]]&lt;=2,"0-2",HR_Analytics[[#This Row],[Years At Company]]&lt;=5,"2-5",HR_Analytics[[#This Row],[Years At Company]]&lt;=10,"5-10",HR_Analytics[[#This Row],[Years At Company]]&lt;=20,"10-20",HR_Analytics[[#This Row],[Years At Company]]&lt;=40,"20-40")</f>
        <v>2-5</v>
      </c>
      <c r="AN1456" s="3">
        <v>3</v>
      </c>
      <c r="AO1456" s="3" t="str" cm="1">
        <f t="array" ref="AO1456">_xlfn.IFS(HR_Analytics[[#This Row],[Years In Current Role]]&lt;=2,"0-2",HR_Analytics[[#This Row],[Years In Current Role]]&lt;=5,"2-5",HR_Analytics[[#This Row],[Years In Current Role]]&lt;=10,"5-10",HR_Analytics[[#This Row],[Years In Current Role]]&lt;=15,"10-15",HR_Analytics[[#This Row],[Years In Current Role]]&gt;15,"Above 15")</f>
        <v>2-5</v>
      </c>
      <c r="AP1456" s="3">
        <v>0</v>
      </c>
      <c r="AQ1456" s="14" t="str" cm="1">
        <f t="array" ref="AQ1456">_xlfn.IFS(HR_Analytics[[#This Row],[Years Since Last Promotion]]&lt;=2,"0-2",HR_Analytics[[#This Row],[Years Since Last Promotion]]&lt;=5,"2-5",HR_Analytics[[#This Row],[Years Since Last Promotion]]&lt;=10,"5-10",HR_Analytics[[#This Row],[Years Since Last Promotion]]&lt;=15,"10-15")</f>
        <v>0-2</v>
      </c>
      <c r="AR1456" s="14">
        <v>1</v>
      </c>
      <c r="AS1456" s="3" t="str" cm="1">
        <f t="array" ref="AS145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57" spans="1:45" x14ac:dyDescent="0.25">
      <c r="A1457" s="12">
        <v>40</v>
      </c>
      <c r="B1457" s="12" t="str" cm="1">
        <f t="array" ref="B1457">_xlfn.IFS(HR_Analytics[[#This Row],[Age]]&lt;=30,"Below 30",HR_Analytics[[#This Row],[Age]]&lt;=40,"30-40",HR_Analytics[[#This Row],[Age]]&lt;=60,"40-60")</f>
        <v>30-40</v>
      </c>
      <c r="C1457" s="9" t="s">
        <v>17</v>
      </c>
      <c r="D1457" s="9" t="s">
        <v>11</v>
      </c>
      <c r="E1457" s="9" t="s">
        <v>19</v>
      </c>
      <c r="F1457" s="3">
        <v>2</v>
      </c>
      <c r="G1457" s="3" t="str" cm="1">
        <f t="array" ref="G1457">_xlfn.IFS(HR_Analytics[[#This Row],[Distance From Home]]&lt;=5,"1-5",HR_Analytics[[#This Row],[Distance From Home]]&lt;=10,"5-10",HR_Analytics[[#This Row],[Distance From Home]]&lt;=15,"10-15",HR_Analytics[[#This Row],[Distance From Home]]&lt;=20,"15-20",HR_Analytics[[#This Row],[Distance From Home]]&gt;20,"Above 20")</f>
        <v>1-5</v>
      </c>
      <c r="H1457" s="3">
        <v>4</v>
      </c>
      <c r="I1457" s="9" t="str">
        <f>VLOOKUP(H1457,Mapping!$J$2:$K$6,2,0)</f>
        <v>Masters</v>
      </c>
      <c r="J1457" s="9" t="s">
        <v>13</v>
      </c>
      <c r="K1457" s="3">
        <v>2048</v>
      </c>
      <c r="L1457" s="3">
        <v>3</v>
      </c>
      <c r="M1457" s="9" t="str">
        <f>VLOOKUP(L1457,Mapping!$A$2:$B$5,2,0)</f>
        <v>Neutral</v>
      </c>
      <c r="N1457" s="9" t="s">
        <v>20</v>
      </c>
      <c r="O1457" s="3">
        <v>2</v>
      </c>
      <c r="P1457" s="9" t="str">
        <f>VLOOKUP(O1457,Mapping!$A$9:$B$12,2,0)</f>
        <v>Medium</v>
      </c>
      <c r="Q1457" s="3">
        <v>1</v>
      </c>
      <c r="R1457" s="9" t="str">
        <f>VLOOKUP(Q1457,Mapping!$A$16:$B$20,2,0)</f>
        <v>Entry Level</v>
      </c>
      <c r="S1457" s="9" t="s">
        <v>21</v>
      </c>
      <c r="T1457" s="3">
        <v>3</v>
      </c>
      <c r="U1457" s="9" t="str">
        <f>VLOOKUP(T1457,Mapping!$E$9:$F$12,2,0)</f>
        <v>Neutral</v>
      </c>
      <c r="V1457" s="9" t="s">
        <v>16</v>
      </c>
      <c r="W1457" s="5">
        <v>2809</v>
      </c>
      <c r="X1457" s="3">
        <v>2</v>
      </c>
      <c r="Y1457" s="9" t="s">
        <v>17</v>
      </c>
      <c r="Z1457" s="4">
        <v>14</v>
      </c>
      <c r="AA1457" s="24">
        <f>HR_Analytics[[#This Row],[Salary Hike]]/100</f>
        <v>0.14000000000000001</v>
      </c>
      <c r="AB1457" s="3">
        <v>3</v>
      </c>
      <c r="AC1457" s="9" t="str">
        <f>VLOOKUP(AB1457,Mapping!$E$2:$F$3,2,0)</f>
        <v>Excellent</v>
      </c>
      <c r="AD1457" s="3">
        <v>4</v>
      </c>
      <c r="AE1457" s="9" t="str">
        <f>VLOOKUP(AD1457,Mapping!$E$16:$F$19,2,0)</f>
        <v>Satisfied</v>
      </c>
      <c r="AF1457" s="3">
        <v>0</v>
      </c>
      <c r="AG1457" s="3">
        <v>8</v>
      </c>
      <c r="AH1457" s="3" t="str" cm="1">
        <f t="array" ref="AH1457">_xlfn.IFS(HR_Analytics[[#This Row],[Total Working Years]]&lt;=2,"0-2",HR_Analytics[[#This Row],[Total Working Years]]&lt;=5,"2-5",HR_Analytics[[#This Row],[Total Working Years]]&lt;=10,"5-10",HR_Analytics[[#This Row],[Total Working Years]]&lt;=20,"10-20",HR_Analytics[[#This Row],[Total Working Years]]&lt;=40,"20-40")</f>
        <v>5-10</v>
      </c>
      <c r="AI1457" s="3">
        <v>2</v>
      </c>
      <c r="AJ1457" s="3">
        <v>3</v>
      </c>
      <c r="AK1457" s="9" t="str">
        <f>VLOOKUP(AJ1457,Mapping!$J$10:$K$13,2,0)</f>
        <v>Better</v>
      </c>
      <c r="AL1457" s="3">
        <v>2</v>
      </c>
      <c r="AM1457" s="3" t="str" cm="1">
        <f t="array" ref="AM1457">_xlfn.IFS(HR_Analytics[[#This Row],[Years At Company]]&lt;=2,"0-2",HR_Analytics[[#This Row],[Years At Company]]&lt;=5,"2-5",HR_Analytics[[#This Row],[Years At Company]]&lt;=10,"5-10",HR_Analytics[[#This Row],[Years At Company]]&lt;=20,"10-20",HR_Analytics[[#This Row],[Years At Company]]&lt;=40,"20-40")</f>
        <v>0-2</v>
      </c>
      <c r="AN1457" s="3">
        <v>2</v>
      </c>
      <c r="AO1457" s="3" t="str" cm="1">
        <f t="array" ref="AO1457">_xlfn.IFS(HR_Analytics[[#This Row],[Years In Current Role]]&lt;=2,"0-2",HR_Analytics[[#This Row],[Years In Current Role]]&lt;=5,"2-5",HR_Analytics[[#This Row],[Years In Current Role]]&lt;=10,"5-10",HR_Analytics[[#This Row],[Years In Current Role]]&lt;=15,"10-15",HR_Analytics[[#This Row],[Years In Current Role]]&gt;15,"Above 15")</f>
        <v>0-2</v>
      </c>
      <c r="AP1457" s="3">
        <v>2</v>
      </c>
      <c r="AQ1457" s="14" t="str" cm="1">
        <f t="array" ref="AQ1457">_xlfn.IFS(HR_Analytics[[#This Row],[Years Since Last Promotion]]&lt;=2,"0-2",HR_Analytics[[#This Row],[Years Since Last Promotion]]&lt;=5,"2-5",HR_Analytics[[#This Row],[Years Since Last Promotion]]&lt;=10,"5-10",HR_Analytics[[#This Row],[Years Since Last Promotion]]&lt;=15,"10-15")</f>
        <v>0-2</v>
      </c>
      <c r="AR1457" s="14">
        <v>2</v>
      </c>
      <c r="AS1457" s="3" t="str" cm="1">
        <f t="array" ref="AS1457">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58" spans="1:45" x14ac:dyDescent="0.25">
      <c r="A1458" s="12">
        <v>35</v>
      </c>
      <c r="B1458" s="12" t="str" cm="1">
        <f t="array" ref="B1458">_xlfn.IFS(HR_Analytics[[#This Row],[Age]]&lt;=30,"Below 30",HR_Analytics[[#This Row],[Age]]&lt;=40,"30-40",HR_Analytics[[#This Row],[Age]]&lt;=60,"40-60")</f>
        <v>30-40</v>
      </c>
      <c r="C1458" s="9" t="s">
        <v>17</v>
      </c>
      <c r="D1458" s="9" t="s">
        <v>18</v>
      </c>
      <c r="E1458" s="9" t="s">
        <v>19</v>
      </c>
      <c r="F1458" s="3">
        <v>18</v>
      </c>
      <c r="G1458" s="3" t="str" cm="1">
        <f t="array" ref="G1458">_xlfn.IFS(HR_Analytics[[#This Row],[Distance From Home]]&lt;=5,"1-5",HR_Analytics[[#This Row],[Distance From Home]]&lt;=10,"5-10",HR_Analytics[[#This Row],[Distance From Home]]&lt;=15,"10-15",HR_Analytics[[#This Row],[Distance From Home]]&lt;=20,"15-20",HR_Analytics[[#This Row],[Distance From Home]]&gt;20,"Above 20")</f>
        <v>15-20</v>
      </c>
      <c r="H1458" s="3">
        <v>4</v>
      </c>
      <c r="I1458" s="9" t="str">
        <f>VLOOKUP(H1458,Mapping!$J$2:$K$6,2,0)</f>
        <v>Masters</v>
      </c>
      <c r="J1458" s="9" t="s">
        <v>13</v>
      </c>
      <c r="K1458" s="3">
        <v>2049</v>
      </c>
      <c r="L1458" s="3">
        <v>3</v>
      </c>
      <c r="M1458" s="9" t="str">
        <f>VLOOKUP(L1458,Mapping!$A$2:$B$5,2,0)</f>
        <v>Neutral</v>
      </c>
      <c r="N1458" s="9" t="s">
        <v>20</v>
      </c>
      <c r="O1458" s="3">
        <v>3</v>
      </c>
      <c r="P1458" s="9" t="str">
        <f>VLOOKUP(O1458,Mapping!$A$9:$B$12,2,0)</f>
        <v>High</v>
      </c>
      <c r="Q1458" s="3">
        <v>2</v>
      </c>
      <c r="R1458" s="9" t="str">
        <f>VLOOKUP(Q1458,Mapping!$A$16:$B$20,2,0)</f>
        <v>Junior</v>
      </c>
      <c r="S1458" s="9" t="s">
        <v>28</v>
      </c>
      <c r="T1458" s="3">
        <v>3</v>
      </c>
      <c r="U1458" s="9" t="str">
        <f>VLOOKUP(T1458,Mapping!$E$9:$F$12,2,0)</f>
        <v>Neutral</v>
      </c>
      <c r="V1458" s="9" t="s">
        <v>22</v>
      </c>
      <c r="W1458" s="5">
        <v>5689</v>
      </c>
      <c r="X1458" s="3">
        <v>1</v>
      </c>
      <c r="Y1458" s="9" t="s">
        <v>10</v>
      </c>
      <c r="Z1458" s="4">
        <v>14</v>
      </c>
      <c r="AA1458" s="24">
        <f>HR_Analytics[[#This Row],[Salary Hike]]/100</f>
        <v>0.14000000000000001</v>
      </c>
      <c r="AB1458" s="3">
        <v>3</v>
      </c>
      <c r="AC1458" s="9" t="str">
        <f>VLOOKUP(AB1458,Mapping!$E$2:$F$3,2,0)</f>
        <v>Excellent</v>
      </c>
      <c r="AD1458" s="3">
        <v>4</v>
      </c>
      <c r="AE1458" s="9" t="str">
        <f>VLOOKUP(AD1458,Mapping!$E$16:$F$19,2,0)</f>
        <v>Satisfied</v>
      </c>
      <c r="AF1458" s="3">
        <v>2</v>
      </c>
      <c r="AG1458" s="3">
        <v>10</v>
      </c>
      <c r="AH1458" s="3" t="str" cm="1">
        <f t="array" ref="AH1458">_xlfn.IFS(HR_Analytics[[#This Row],[Total Working Years]]&lt;=2,"0-2",HR_Analytics[[#This Row],[Total Working Years]]&lt;=5,"2-5",HR_Analytics[[#This Row],[Total Working Years]]&lt;=10,"5-10",HR_Analytics[[#This Row],[Total Working Years]]&lt;=20,"10-20",HR_Analytics[[#This Row],[Total Working Years]]&lt;=40,"20-40")</f>
        <v>5-10</v>
      </c>
      <c r="AI1458" s="3">
        <v>2</v>
      </c>
      <c r="AJ1458" s="3">
        <v>4</v>
      </c>
      <c r="AK1458" s="9" t="str">
        <f>VLOOKUP(AJ1458,Mapping!$J$10:$K$13,2,0)</f>
        <v>Best</v>
      </c>
      <c r="AL1458" s="3">
        <v>10</v>
      </c>
      <c r="AM1458" s="3" t="str" cm="1">
        <f t="array" ref="AM1458">_xlfn.IFS(HR_Analytics[[#This Row],[Years At Company]]&lt;=2,"0-2",HR_Analytics[[#This Row],[Years At Company]]&lt;=5,"2-5",HR_Analytics[[#This Row],[Years At Company]]&lt;=10,"5-10",HR_Analytics[[#This Row],[Years At Company]]&lt;=20,"10-20",HR_Analytics[[#This Row],[Years At Company]]&lt;=40,"20-40")</f>
        <v>5-10</v>
      </c>
      <c r="AN1458" s="3">
        <v>2</v>
      </c>
      <c r="AO1458" s="3" t="str" cm="1">
        <f t="array" ref="AO1458">_xlfn.IFS(HR_Analytics[[#This Row],[Years In Current Role]]&lt;=2,"0-2",HR_Analytics[[#This Row],[Years In Current Role]]&lt;=5,"2-5",HR_Analytics[[#This Row],[Years In Current Role]]&lt;=10,"5-10",HR_Analytics[[#This Row],[Years In Current Role]]&lt;=15,"10-15",HR_Analytics[[#This Row],[Years In Current Role]]&gt;15,"Above 15")</f>
        <v>0-2</v>
      </c>
      <c r="AP1458" s="3">
        <v>0</v>
      </c>
      <c r="AQ1458" s="14" t="str" cm="1">
        <f t="array" ref="AQ1458">_xlfn.IFS(HR_Analytics[[#This Row],[Years Since Last Promotion]]&lt;=2,"0-2",HR_Analytics[[#This Row],[Years Since Last Promotion]]&lt;=5,"2-5",HR_Analytics[[#This Row],[Years Since Last Promotion]]&lt;=10,"5-10",HR_Analytics[[#This Row],[Years Since Last Promotion]]&lt;=15,"10-15")</f>
        <v>0-2</v>
      </c>
      <c r="AR1458" s="14">
        <v>2</v>
      </c>
      <c r="AS1458" s="3" t="str" cm="1">
        <f t="array" ref="AS1458">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59" spans="1:45" x14ac:dyDescent="0.25">
      <c r="A1459" s="12">
        <v>40</v>
      </c>
      <c r="B1459" s="12" t="str" cm="1">
        <f t="array" ref="B1459">_xlfn.IFS(HR_Analytics[[#This Row],[Age]]&lt;=30,"Below 30",HR_Analytics[[#This Row],[Age]]&lt;=40,"30-40",HR_Analytics[[#This Row],[Age]]&lt;=60,"40-60")</f>
        <v>30-40</v>
      </c>
      <c r="C1459" s="9" t="s">
        <v>17</v>
      </c>
      <c r="D1459" s="9" t="s">
        <v>11</v>
      </c>
      <c r="E1459" s="9" t="s">
        <v>19</v>
      </c>
      <c r="F1459" s="3">
        <v>2</v>
      </c>
      <c r="G1459" s="3" t="str" cm="1">
        <f t="array" ref="G1459">_xlfn.IFS(HR_Analytics[[#This Row],[Distance From Home]]&lt;=5,"1-5",HR_Analytics[[#This Row],[Distance From Home]]&lt;=10,"5-10",HR_Analytics[[#This Row],[Distance From Home]]&lt;=15,"10-15",HR_Analytics[[#This Row],[Distance From Home]]&lt;=20,"15-20",HR_Analytics[[#This Row],[Distance From Home]]&gt;20,"Above 20")</f>
        <v>1-5</v>
      </c>
      <c r="H1459" s="3">
        <v>4</v>
      </c>
      <c r="I1459" s="9" t="str">
        <f>VLOOKUP(H1459,Mapping!$J$2:$K$6,2,0)</f>
        <v>Masters</v>
      </c>
      <c r="J1459" s="9" t="s">
        <v>25</v>
      </c>
      <c r="K1459" s="3">
        <v>2051</v>
      </c>
      <c r="L1459" s="3">
        <v>3</v>
      </c>
      <c r="M1459" s="9" t="str">
        <f>VLOOKUP(L1459,Mapping!$A$2:$B$5,2,0)</f>
        <v>Neutral</v>
      </c>
      <c r="N1459" s="9" t="s">
        <v>14</v>
      </c>
      <c r="O1459" s="3">
        <v>3</v>
      </c>
      <c r="P1459" s="9" t="str">
        <f>VLOOKUP(O1459,Mapping!$A$9:$B$12,2,0)</f>
        <v>High</v>
      </c>
      <c r="Q1459" s="3">
        <v>1</v>
      </c>
      <c r="R1459" s="9" t="str">
        <f>VLOOKUP(Q1459,Mapping!$A$16:$B$20,2,0)</f>
        <v>Entry Level</v>
      </c>
      <c r="S1459" s="9" t="s">
        <v>21</v>
      </c>
      <c r="T1459" s="3">
        <v>3</v>
      </c>
      <c r="U1459" s="9" t="str">
        <f>VLOOKUP(T1459,Mapping!$E$9:$F$12,2,0)</f>
        <v>Neutral</v>
      </c>
      <c r="V1459" s="9" t="s">
        <v>22</v>
      </c>
      <c r="W1459" s="5">
        <v>2001</v>
      </c>
      <c r="X1459" s="3">
        <v>2</v>
      </c>
      <c r="Y1459" s="9" t="s">
        <v>17</v>
      </c>
      <c r="Z1459" s="4">
        <v>14</v>
      </c>
      <c r="AA1459" s="24">
        <f>HR_Analytics[[#This Row],[Salary Hike]]/100</f>
        <v>0.14000000000000001</v>
      </c>
      <c r="AB1459" s="3">
        <v>3</v>
      </c>
      <c r="AC1459" s="9" t="str">
        <f>VLOOKUP(AB1459,Mapping!$E$2:$F$3,2,0)</f>
        <v>Excellent</v>
      </c>
      <c r="AD1459" s="3">
        <v>2</v>
      </c>
      <c r="AE1459" s="9" t="str">
        <f>VLOOKUP(AD1459,Mapping!$E$16:$F$19,2,0)</f>
        <v>Dissatisfied</v>
      </c>
      <c r="AF1459" s="3">
        <v>3</v>
      </c>
      <c r="AG1459" s="3">
        <v>20</v>
      </c>
      <c r="AH1459" s="3" t="str" cm="1">
        <f t="array" ref="AH1459">_xlfn.IFS(HR_Analytics[[#This Row],[Total Working Years]]&lt;=2,"0-2",HR_Analytics[[#This Row],[Total Working Years]]&lt;=5,"2-5",HR_Analytics[[#This Row],[Total Working Years]]&lt;=10,"5-10",HR_Analytics[[#This Row],[Total Working Years]]&lt;=20,"10-20",HR_Analytics[[#This Row],[Total Working Years]]&lt;=40,"20-40")</f>
        <v>10-20</v>
      </c>
      <c r="AI1459" s="3">
        <v>2</v>
      </c>
      <c r="AJ1459" s="3">
        <v>3</v>
      </c>
      <c r="AK1459" s="9" t="str">
        <f>VLOOKUP(AJ1459,Mapping!$J$10:$K$13,2,0)</f>
        <v>Better</v>
      </c>
      <c r="AL1459" s="3">
        <v>5</v>
      </c>
      <c r="AM1459" s="3" t="str" cm="1">
        <f t="array" ref="AM1459">_xlfn.IFS(HR_Analytics[[#This Row],[Years At Company]]&lt;=2,"0-2",HR_Analytics[[#This Row],[Years At Company]]&lt;=5,"2-5",HR_Analytics[[#This Row],[Years At Company]]&lt;=10,"5-10",HR_Analytics[[#This Row],[Years At Company]]&lt;=20,"10-20",HR_Analytics[[#This Row],[Years At Company]]&lt;=40,"20-40")</f>
        <v>2-5</v>
      </c>
      <c r="AN1459" s="3">
        <v>3</v>
      </c>
      <c r="AO1459" s="3" t="str" cm="1">
        <f t="array" ref="AO1459">_xlfn.IFS(HR_Analytics[[#This Row],[Years In Current Role]]&lt;=2,"0-2",HR_Analytics[[#This Row],[Years In Current Role]]&lt;=5,"2-5",HR_Analytics[[#This Row],[Years In Current Role]]&lt;=10,"5-10",HR_Analytics[[#This Row],[Years In Current Role]]&lt;=15,"10-15",HR_Analytics[[#This Row],[Years In Current Role]]&gt;15,"Above 15")</f>
        <v>2-5</v>
      </c>
      <c r="AP1459" s="3">
        <v>0</v>
      </c>
      <c r="AQ1459" s="14" t="str" cm="1">
        <f t="array" ref="AQ1459">_xlfn.IFS(HR_Analytics[[#This Row],[Years Since Last Promotion]]&lt;=2,"0-2",HR_Analytics[[#This Row],[Years Since Last Promotion]]&lt;=5,"2-5",HR_Analytics[[#This Row],[Years Since Last Promotion]]&lt;=10,"5-10",HR_Analytics[[#This Row],[Years Since Last Promotion]]&lt;=15,"10-15")</f>
        <v>0-2</v>
      </c>
      <c r="AR1459" s="14">
        <v>2</v>
      </c>
      <c r="AS1459" s="3" t="str" cm="1">
        <f t="array" ref="AS1459">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60" spans="1:45" x14ac:dyDescent="0.25">
      <c r="A1460" s="12">
        <v>35</v>
      </c>
      <c r="B1460" s="12" t="str" cm="1">
        <f t="array" ref="B1460">_xlfn.IFS(HR_Analytics[[#This Row],[Age]]&lt;=30,"Below 30",HR_Analytics[[#This Row],[Age]]&lt;=40,"30-40",HR_Analytics[[#This Row],[Age]]&lt;=60,"40-60")</f>
        <v>30-40</v>
      </c>
      <c r="C1460" s="9" t="s">
        <v>17</v>
      </c>
      <c r="D1460" s="9" t="s">
        <v>11</v>
      </c>
      <c r="E1460" s="9" t="s">
        <v>19</v>
      </c>
      <c r="F1460" s="3">
        <v>1</v>
      </c>
      <c r="G1460" s="3" t="str" cm="1">
        <f t="array" ref="G1460">_xlfn.IFS(HR_Analytics[[#This Row],[Distance From Home]]&lt;=5,"1-5",HR_Analytics[[#This Row],[Distance From Home]]&lt;=10,"5-10",HR_Analytics[[#This Row],[Distance From Home]]&lt;=15,"10-15",HR_Analytics[[#This Row],[Distance From Home]]&lt;=20,"15-20",HR_Analytics[[#This Row],[Distance From Home]]&gt;20,"Above 20")</f>
        <v>1-5</v>
      </c>
      <c r="H1460" s="3">
        <v>4</v>
      </c>
      <c r="I1460" s="9" t="str">
        <f>VLOOKUP(H1460,Mapping!$J$2:$K$6,2,0)</f>
        <v>Masters</v>
      </c>
      <c r="J1460" s="9" t="s">
        <v>13</v>
      </c>
      <c r="K1460" s="3">
        <v>2052</v>
      </c>
      <c r="L1460" s="3">
        <v>3</v>
      </c>
      <c r="M1460" s="9" t="str">
        <f>VLOOKUP(L1460,Mapping!$A$2:$B$5,2,0)</f>
        <v>Neutral</v>
      </c>
      <c r="N1460" s="9" t="s">
        <v>14</v>
      </c>
      <c r="O1460" s="3">
        <v>1</v>
      </c>
      <c r="P1460" s="9" t="str">
        <f>VLOOKUP(O1460,Mapping!$A$9:$B$12,2,0)</f>
        <v>Low</v>
      </c>
      <c r="Q1460" s="3">
        <v>1</v>
      </c>
      <c r="R1460" s="9" t="str">
        <f>VLOOKUP(Q1460,Mapping!$A$16:$B$20,2,0)</f>
        <v>Entry Level</v>
      </c>
      <c r="S1460" s="9" t="s">
        <v>21</v>
      </c>
      <c r="T1460" s="3">
        <v>4</v>
      </c>
      <c r="U1460" s="9" t="str">
        <f>VLOOKUP(T1460,Mapping!$E$9:$F$12,2,0)</f>
        <v>Satisfied</v>
      </c>
      <c r="V1460" s="9" t="s">
        <v>22</v>
      </c>
      <c r="W1460" s="5">
        <v>2977</v>
      </c>
      <c r="X1460" s="3">
        <v>1</v>
      </c>
      <c r="Y1460" s="9" t="s">
        <v>17</v>
      </c>
      <c r="Z1460" s="4">
        <v>12</v>
      </c>
      <c r="AA1460" s="24">
        <f>HR_Analytics[[#This Row],[Salary Hike]]/100</f>
        <v>0.12</v>
      </c>
      <c r="AB1460" s="3">
        <v>3</v>
      </c>
      <c r="AC1460" s="9" t="str">
        <f>VLOOKUP(AB1460,Mapping!$E$2:$F$3,2,0)</f>
        <v>Excellent</v>
      </c>
      <c r="AD1460" s="3">
        <v>4</v>
      </c>
      <c r="AE1460" s="9" t="str">
        <f>VLOOKUP(AD1460,Mapping!$E$16:$F$19,2,0)</f>
        <v>Satisfied</v>
      </c>
      <c r="AF1460" s="3">
        <v>1</v>
      </c>
      <c r="AG1460" s="3">
        <v>4</v>
      </c>
      <c r="AH1460" s="3" t="str" cm="1">
        <f t="array" ref="AH1460">_xlfn.IFS(HR_Analytics[[#This Row],[Total Working Years]]&lt;=2,"0-2",HR_Analytics[[#This Row],[Total Working Years]]&lt;=5,"2-5",HR_Analytics[[#This Row],[Total Working Years]]&lt;=10,"5-10",HR_Analytics[[#This Row],[Total Working Years]]&lt;=20,"10-20",HR_Analytics[[#This Row],[Total Working Years]]&lt;=40,"20-40")</f>
        <v>2-5</v>
      </c>
      <c r="AI1460" s="3">
        <v>5</v>
      </c>
      <c r="AJ1460" s="3">
        <v>3</v>
      </c>
      <c r="AK1460" s="9" t="str">
        <f>VLOOKUP(AJ1460,Mapping!$J$10:$K$13,2,0)</f>
        <v>Better</v>
      </c>
      <c r="AL1460" s="3">
        <v>4</v>
      </c>
      <c r="AM1460" s="3" t="str" cm="1">
        <f t="array" ref="AM1460">_xlfn.IFS(HR_Analytics[[#This Row],[Years At Company]]&lt;=2,"0-2",HR_Analytics[[#This Row],[Years At Company]]&lt;=5,"2-5",HR_Analytics[[#This Row],[Years At Company]]&lt;=10,"5-10",HR_Analytics[[#This Row],[Years At Company]]&lt;=20,"10-20",HR_Analytics[[#This Row],[Years At Company]]&lt;=40,"20-40")</f>
        <v>2-5</v>
      </c>
      <c r="AN1460" s="3">
        <v>3</v>
      </c>
      <c r="AO1460" s="3" t="str" cm="1">
        <f t="array" ref="AO1460">_xlfn.IFS(HR_Analytics[[#This Row],[Years In Current Role]]&lt;=2,"0-2",HR_Analytics[[#This Row],[Years In Current Role]]&lt;=5,"2-5",HR_Analytics[[#This Row],[Years In Current Role]]&lt;=10,"5-10",HR_Analytics[[#This Row],[Years In Current Role]]&lt;=15,"10-15",HR_Analytics[[#This Row],[Years In Current Role]]&gt;15,"Above 15")</f>
        <v>2-5</v>
      </c>
      <c r="AP1460" s="3">
        <v>1</v>
      </c>
      <c r="AQ1460" s="14" t="str" cm="1">
        <f t="array" ref="AQ1460">_xlfn.IFS(HR_Analytics[[#This Row],[Years Since Last Promotion]]&lt;=2,"0-2",HR_Analytics[[#This Row],[Years Since Last Promotion]]&lt;=5,"2-5",HR_Analytics[[#This Row],[Years Since Last Promotion]]&lt;=10,"5-10",HR_Analytics[[#This Row],[Years Since Last Promotion]]&lt;=15,"10-15")</f>
        <v>0-2</v>
      </c>
      <c r="AR1460" s="14">
        <v>1</v>
      </c>
      <c r="AS1460" s="3" t="str" cm="1">
        <f t="array" ref="AS1460">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61" spans="1:45" x14ac:dyDescent="0.25">
      <c r="A1461" s="12">
        <v>29</v>
      </c>
      <c r="B1461" s="12" t="str" cm="1">
        <f t="array" ref="B1461">_xlfn.IFS(HR_Analytics[[#This Row],[Age]]&lt;=30,"Below 30",HR_Analytics[[#This Row],[Age]]&lt;=40,"30-40",HR_Analytics[[#This Row],[Age]]&lt;=60,"40-60")</f>
        <v>Below 30</v>
      </c>
      <c r="C1461" s="9" t="s">
        <v>17</v>
      </c>
      <c r="D1461" s="9" t="s">
        <v>11</v>
      </c>
      <c r="E1461" s="9" t="s">
        <v>19</v>
      </c>
      <c r="F1461" s="3">
        <v>13</v>
      </c>
      <c r="G1461" s="3" t="str" cm="1">
        <f t="array" ref="G1461">_xlfn.IFS(HR_Analytics[[#This Row],[Distance From Home]]&lt;=5,"1-5",HR_Analytics[[#This Row],[Distance From Home]]&lt;=10,"5-10",HR_Analytics[[#This Row],[Distance From Home]]&lt;=15,"10-15",HR_Analytics[[#This Row],[Distance From Home]]&lt;=20,"15-20",HR_Analytics[[#This Row],[Distance From Home]]&gt;20,"Above 20")</f>
        <v>10-15</v>
      </c>
      <c r="H1461" s="3">
        <v>2</v>
      </c>
      <c r="I1461" s="9" t="str">
        <f>VLOOKUP(H1461,Mapping!$J$2:$K$6,2,0)</f>
        <v>College</v>
      </c>
      <c r="J1461" s="9" t="s">
        <v>23</v>
      </c>
      <c r="K1461" s="3">
        <v>2053</v>
      </c>
      <c r="L1461" s="3">
        <v>4</v>
      </c>
      <c r="M1461" s="9" t="str">
        <f>VLOOKUP(L1461,Mapping!$A$2:$B$5,2,0)</f>
        <v>Satisfied</v>
      </c>
      <c r="N1461" s="9" t="s">
        <v>20</v>
      </c>
      <c r="O1461" s="3">
        <v>2</v>
      </c>
      <c r="P1461" s="9" t="str">
        <f>VLOOKUP(O1461,Mapping!$A$9:$B$12,2,0)</f>
        <v>Medium</v>
      </c>
      <c r="Q1461" s="3">
        <v>2</v>
      </c>
      <c r="R1461" s="9" t="str">
        <f>VLOOKUP(Q1461,Mapping!$A$16:$B$20,2,0)</f>
        <v>Junior</v>
      </c>
      <c r="S1461" s="9" t="s">
        <v>24</v>
      </c>
      <c r="T1461" s="3">
        <v>2</v>
      </c>
      <c r="U1461" s="9" t="str">
        <f>VLOOKUP(T1461,Mapping!$E$9:$F$12,2,0)</f>
        <v>Dissatisfied</v>
      </c>
      <c r="V1461" s="9" t="s">
        <v>22</v>
      </c>
      <c r="W1461" s="5">
        <v>4025</v>
      </c>
      <c r="X1461" s="3">
        <v>4</v>
      </c>
      <c r="Y1461" s="9" t="s">
        <v>10</v>
      </c>
      <c r="Z1461" s="4">
        <v>13</v>
      </c>
      <c r="AA1461" s="24">
        <f>HR_Analytics[[#This Row],[Salary Hike]]/100</f>
        <v>0.13</v>
      </c>
      <c r="AB1461" s="3">
        <v>3</v>
      </c>
      <c r="AC1461" s="9" t="str">
        <f>VLOOKUP(AB1461,Mapping!$E$2:$F$3,2,0)</f>
        <v>Excellent</v>
      </c>
      <c r="AD1461" s="3">
        <v>1</v>
      </c>
      <c r="AE1461" s="9" t="str">
        <f>VLOOKUP(AD1461,Mapping!$E$16:$F$19,2,0)</f>
        <v>Very Dissatisfied</v>
      </c>
      <c r="AF1461" s="3">
        <v>1</v>
      </c>
      <c r="AG1461" s="3">
        <v>10</v>
      </c>
      <c r="AH1461" s="3" t="str" cm="1">
        <f t="array" ref="AH1461">_xlfn.IFS(HR_Analytics[[#This Row],[Total Working Years]]&lt;=2,"0-2",HR_Analytics[[#This Row],[Total Working Years]]&lt;=5,"2-5",HR_Analytics[[#This Row],[Total Working Years]]&lt;=10,"5-10",HR_Analytics[[#This Row],[Total Working Years]]&lt;=20,"10-20",HR_Analytics[[#This Row],[Total Working Years]]&lt;=40,"20-40")</f>
        <v>5-10</v>
      </c>
      <c r="AI1461" s="3">
        <v>2</v>
      </c>
      <c r="AJ1461" s="3">
        <v>3</v>
      </c>
      <c r="AK1461" s="9" t="str">
        <f>VLOOKUP(AJ1461,Mapping!$J$10:$K$13,2,0)</f>
        <v>Better</v>
      </c>
      <c r="AL1461" s="3">
        <v>4</v>
      </c>
      <c r="AM1461" s="3" t="str" cm="1">
        <f t="array" ref="AM1461">_xlfn.IFS(HR_Analytics[[#This Row],[Years At Company]]&lt;=2,"0-2",HR_Analytics[[#This Row],[Years At Company]]&lt;=5,"2-5",HR_Analytics[[#This Row],[Years At Company]]&lt;=10,"5-10",HR_Analytics[[#This Row],[Years At Company]]&lt;=20,"10-20",HR_Analytics[[#This Row],[Years At Company]]&lt;=40,"20-40")</f>
        <v>2-5</v>
      </c>
      <c r="AN1461" s="3">
        <v>3</v>
      </c>
      <c r="AO1461" s="3" t="str" cm="1">
        <f t="array" ref="AO1461">_xlfn.IFS(HR_Analytics[[#This Row],[Years In Current Role]]&lt;=2,"0-2",HR_Analytics[[#This Row],[Years In Current Role]]&lt;=5,"2-5",HR_Analytics[[#This Row],[Years In Current Role]]&lt;=10,"5-10",HR_Analytics[[#This Row],[Years In Current Role]]&lt;=15,"10-15",HR_Analytics[[#This Row],[Years In Current Role]]&gt;15,"Above 15")</f>
        <v>2-5</v>
      </c>
      <c r="AP1461" s="3">
        <v>0</v>
      </c>
      <c r="AQ1461" s="14" t="str" cm="1">
        <f t="array" ref="AQ1461">_xlfn.IFS(HR_Analytics[[#This Row],[Years Since Last Promotion]]&lt;=2,"0-2",HR_Analytics[[#This Row],[Years Since Last Promotion]]&lt;=5,"2-5",HR_Analytics[[#This Row],[Years Since Last Promotion]]&lt;=10,"5-10",HR_Analytics[[#This Row],[Years Since Last Promotion]]&lt;=15,"10-15")</f>
        <v>0-2</v>
      </c>
      <c r="AR1461" s="14">
        <v>3</v>
      </c>
      <c r="AS1461" s="3" t="str" cm="1">
        <f t="array" ref="AS1461">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62" spans="1:45" x14ac:dyDescent="0.25">
      <c r="A1462" s="12">
        <v>29</v>
      </c>
      <c r="B1462" s="12" t="str" cm="1">
        <f t="array" ref="B1462">_xlfn.IFS(HR_Analytics[[#This Row],[Age]]&lt;=30,"Below 30",HR_Analytics[[#This Row],[Age]]&lt;=40,"30-40",HR_Analytics[[#This Row],[Age]]&lt;=60,"40-60")</f>
        <v>Below 30</v>
      </c>
      <c r="C1462" s="9" t="s">
        <v>17</v>
      </c>
      <c r="D1462" s="9" t="s">
        <v>11</v>
      </c>
      <c r="E1462" s="9" t="s">
        <v>19</v>
      </c>
      <c r="F1462" s="3">
        <v>28</v>
      </c>
      <c r="G1462" s="3" t="str" cm="1">
        <f t="array" ref="G1462">_xlfn.IFS(HR_Analytics[[#This Row],[Distance From Home]]&lt;=5,"1-5",HR_Analytics[[#This Row],[Distance From Home]]&lt;=10,"5-10",HR_Analytics[[#This Row],[Distance From Home]]&lt;=15,"10-15",HR_Analytics[[#This Row],[Distance From Home]]&lt;=20,"15-20",HR_Analytics[[#This Row],[Distance From Home]]&gt;20,"Above 20")</f>
        <v>Above 20</v>
      </c>
      <c r="H1462" s="3">
        <v>4</v>
      </c>
      <c r="I1462" s="9" t="str">
        <f>VLOOKUP(H1462,Mapping!$J$2:$K$6,2,0)</f>
        <v>Masters</v>
      </c>
      <c r="J1462" s="9" t="s">
        <v>25</v>
      </c>
      <c r="K1462" s="3">
        <v>2054</v>
      </c>
      <c r="L1462" s="3">
        <v>4</v>
      </c>
      <c r="M1462" s="9" t="str">
        <f>VLOOKUP(L1462,Mapping!$A$2:$B$5,2,0)</f>
        <v>Satisfied</v>
      </c>
      <c r="N1462" s="9" t="s">
        <v>14</v>
      </c>
      <c r="O1462" s="3">
        <v>2</v>
      </c>
      <c r="P1462" s="9" t="str">
        <f>VLOOKUP(O1462,Mapping!$A$9:$B$12,2,0)</f>
        <v>Medium</v>
      </c>
      <c r="Q1462" s="3">
        <v>1</v>
      </c>
      <c r="R1462" s="9" t="str">
        <f>VLOOKUP(Q1462,Mapping!$A$16:$B$20,2,0)</f>
        <v>Entry Level</v>
      </c>
      <c r="S1462" s="9" t="s">
        <v>21</v>
      </c>
      <c r="T1462" s="3">
        <v>1</v>
      </c>
      <c r="U1462" s="9" t="str">
        <f>VLOOKUP(T1462,Mapping!$E$9:$F$12,2,0)</f>
        <v>Very Dissatisfied</v>
      </c>
      <c r="V1462" s="9" t="s">
        <v>16</v>
      </c>
      <c r="W1462" s="5">
        <v>3785</v>
      </c>
      <c r="X1462" s="3">
        <v>1</v>
      </c>
      <c r="Y1462" s="9" t="s">
        <v>17</v>
      </c>
      <c r="Z1462" s="4">
        <v>14</v>
      </c>
      <c r="AA1462" s="24">
        <f>HR_Analytics[[#This Row],[Salary Hike]]/100</f>
        <v>0.14000000000000001</v>
      </c>
      <c r="AB1462" s="3">
        <v>3</v>
      </c>
      <c r="AC1462" s="9" t="str">
        <f>VLOOKUP(AB1462,Mapping!$E$2:$F$3,2,0)</f>
        <v>Excellent</v>
      </c>
      <c r="AD1462" s="3">
        <v>2</v>
      </c>
      <c r="AE1462" s="9" t="str">
        <f>VLOOKUP(AD1462,Mapping!$E$16:$F$19,2,0)</f>
        <v>Dissatisfied</v>
      </c>
      <c r="AF1462" s="3">
        <v>0</v>
      </c>
      <c r="AG1462" s="3">
        <v>5</v>
      </c>
      <c r="AH1462" s="3" t="str" cm="1">
        <f t="array" ref="AH1462">_xlfn.IFS(HR_Analytics[[#This Row],[Total Working Years]]&lt;=2,"0-2",HR_Analytics[[#This Row],[Total Working Years]]&lt;=5,"2-5",HR_Analytics[[#This Row],[Total Working Years]]&lt;=10,"5-10",HR_Analytics[[#This Row],[Total Working Years]]&lt;=20,"10-20",HR_Analytics[[#This Row],[Total Working Years]]&lt;=40,"20-40")</f>
        <v>2-5</v>
      </c>
      <c r="AI1462" s="3">
        <v>3</v>
      </c>
      <c r="AJ1462" s="3">
        <v>1</v>
      </c>
      <c r="AK1462" s="9" t="str">
        <f>VLOOKUP(AJ1462,Mapping!$J$10:$K$13,2,0)</f>
        <v>Bad</v>
      </c>
      <c r="AL1462" s="3">
        <v>5</v>
      </c>
      <c r="AM1462" s="3" t="str" cm="1">
        <f t="array" ref="AM1462">_xlfn.IFS(HR_Analytics[[#This Row],[Years At Company]]&lt;=2,"0-2",HR_Analytics[[#This Row],[Years At Company]]&lt;=5,"2-5",HR_Analytics[[#This Row],[Years At Company]]&lt;=10,"5-10",HR_Analytics[[#This Row],[Years At Company]]&lt;=20,"10-20",HR_Analytics[[#This Row],[Years At Company]]&lt;=40,"20-40")</f>
        <v>2-5</v>
      </c>
      <c r="AN1462" s="3">
        <v>4</v>
      </c>
      <c r="AO1462" s="3" t="str" cm="1">
        <f t="array" ref="AO1462">_xlfn.IFS(HR_Analytics[[#This Row],[Years In Current Role]]&lt;=2,"0-2",HR_Analytics[[#This Row],[Years In Current Role]]&lt;=5,"2-5",HR_Analytics[[#This Row],[Years In Current Role]]&lt;=10,"5-10",HR_Analytics[[#This Row],[Years In Current Role]]&lt;=15,"10-15",HR_Analytics[[#This Row],[Years In Current Role]]&gt;15,"Above 15")</f>
        <v>2-5</v>
      </c>
      <c r="AP1462" s="3">
        <v>0</v>
      </c>
      <c r="AQ1462" s="14" t="str" cm="1">
        <f t="array" ref="AQ1462">_xlfn.IFS(HR_Analytics[[#This Row],[Years Since Last Promotion]]&lt;=2,"0-2",HR_Analytics[[#This Row],[Years Since Last Promotion]]&lt;=5,"2-5",HR_Analytics[[#This Row],[Years Since Last Promotion]]&lt;=10,"5-10",HR_Analytics[[#This Row],[Years Since Last Promotion]]&lt;=15,"10-15")</f>
        <v>0-2</v>
      </c>
      <c r="AR1462" s="14">
        <v>4</v>
      </c>
      <c r="AS1462" s="3" t="str" cm="1">
        <f t="array" ref="AS1462">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63" spans="1:45" x14ac:dyDescent="0.25">
      <c r="A1463" s="12">
        <v>50</v>
      </c>
      <c r="B1463" s="12" t="str" cm="1">
        <f t="array" ref="B1463">_xlfn.IFS(HR_Analytics[[#This Row],[Age]]&lt;=30,"Below 30",HR_Analytics[[#This Row],[Age]]&lt;=40,"30-40",HR_Analytics[[#This Row],[Age]]&lt;=60,"40-60")</f>
        <v>40-60</v>
      </c>
      <c r="C1463" s="9" t="s">
        <v>10</v>
      </c>
      <c r="D1463" s="9" t="s">
        <v>11</v>
      </c>
      <c r="E1463" s="9" t="s">
        <v>12</v>
      </c>
      <c r="F1463" s="3">
        <v>28</v>
      </c>
      <c r="G1463" s="3" t="str" cm="1">
        <f t="array" ref="G1463">_xlfn.IFS(HR_Analytics[[#This Row],[Distance From Home]]&lt;=5,"1-5",HR_Analytics[[#This Row],[Distance From Home]]&lt;=10,"5-10",HR_Analytics[[#This Row],[Distance From Home]]&lt;=15,"10-15",HR_Analytics[[#This Row],[Distance From Home]]&lt;=20,"15-20",HR_Analytics[[#This Row],[Distance From Home]]&gt;20,"Above 20")</f>
        <v>Above 20</v>
      </c>
      <c r="H1463" s="3">
        <v>3</v>
      </c>
      <c r="I1463" s="9" t="str">
        <f>VLOOKUP(H1463,Mapping!$J$2:$K$6,2,0)</f>
        <v>Bachelors</v>
      </c>
      <c r="J1463" s="9" t="s">
        <v>33</v>
      </c>
      <c r="K1463" s="3">
        <v>2055</v>
      </c>
      <c r="L1463" s="3">
        <v>4</v>
      </c>
      <c r="M1463" s="9" t="str">
        <f>VLOOKUP(L1463,Mapping!$A$2:$B$5,2,0)</f>
        <v>Satisfied</v>
      </c>
      <c r="N1463" s="9" t="s">
        <v>20</v>
      </c>
      <c r="O1463" s="3">
        <v>2</v>
      </c>
      <c r="P1463" s="9" t="str">
        <f>VLOOKUP(O1463,Mapping!$A$9:$B$12,2,0)</f>
        <v>Medium</v>
      </c>
      <c r="Q1463" s="3">
        <v>3</v>
      </c>
      <c r="R1463" s="9" t="str">
        <f>VLOOKUP(Q1463,Mapping!$A$16:$B$20,2,0)</f>
        <v>Mid Level</v>
      </c>
      <c r="S1463" s="9" t="s">
        <v>15</v>
      </c>
      <c r="T1463" s="3">
        <v>1</v>
      </c>
      <c r="U1463" s="9" t="str">
        <f>VLOOKUP(T1463,Mapping!$E$9:$F$12,2,0)</f>
        <v>Very Dissatisfied</v>
      </c>
      <c r="V1463" s="9" t="s">
        <v>26</v>
      </c>
      <c r="W1463" s="5">
        <v>10854</v>
      </c>
      <c r="X1463" s="3">
        <v>4</v>
      </c>
      <c r="Y1463" s="9" t="s">
        <v>10</v>
      </c>
      <c r="Z1463" s="4">
        <v>13</v>
      </c>
      <c r="AA1463" s="24">
        <f>HR_Analytics[[#This Row],[Salary Hike]]/100</f>
        <v>0.13</v>
      </c>
      <c r="AB1463" s="3">
        <v>3</v>
      </c>
      <c r="AC1463" s="9" t="str">
        <f>VLOOKUP(AB1463,Mapping!$E$2:$F$3,2,0)</f>
        <v>Excellent</v>
      </c>
      <c r="AD1463" s="3">
        <v>2</v>
      </c>
      <c r="AE1463" s="9" t="str">
        <f>VLOOKUP(AD1463,Mapping!$E$16:$F$19,2,0)</f>
        <v>Dissatisfied</v>
      </c>
      <c r="AF1463" s="3">
        <v>1</v>
      </c>
      <c r="AG1463" s="3">
        <v>20</v>
      </c>
      <c r="AH1463" s="3" t="str" cm="1">
        <f t="array" ref="AH1463">_xlfn.IFS(HR_Analytics[[#This Row],[Total Working Years]]&lt;=2,"0-2",HR_Analytics[[#This Row],[Total Working Years]]&lt;=5,"2-5",HR_Analytics[[#This Row],[Total Working Years]]&lt;=10,"5-10",HR_Analytics[[#This Row],[Total Working Years]]&lt;=20,"10-20",HR_Analytics[[#This Row],[Total Working Years]]&lt;=40,"20-40")</f>
        <v>10-20</v>
      </c>
      <c r="AI1463" s="3">
        <v>3</v>
      </c>
      <c r="AJ1463" s="3">
        <v>3</v>
      </c>
      <c r="AK1463" s="9" t="str">
        <f>VLOOKUP(AJ1463,Mapping!$J$10:$K$13,2,0)</f>
        <v>Better</v>
      </c>
      <c r="AL1463" s="3">
        <v>3</v>
      </c>
      <c r="AM1463" s="3" t="str" cm="1">
        <f t="array" ref="AM1463">_xlfn.IFS(HR_Analytics[[#This Row],[Years At Company]]&lt;=2,"0-2",HR_Analytics[[#This Row],[Years At Company]]&lt;=5,"2-5",HR_Analytics[[#This Row],[Years At Company]]&lt;=10,"5-10",HR_Analytics[[#This Row],[Years At Company]]&lt;=20,"10-20",HR_Analytics[[#This Row],[Years At Company]]&lt;=40,"20-40")</f>
        <v>2-5</v>
      </c>
      <c r="AN1463" s="3">
        <v>2</v>
      </c>
      <c r="AO1463" s="3" t="str" cm="1">
        <f t="array" ref="AO1463">_xlfn.IFS(HR_Analytics[[#This Row],[Years In Current Role]]&lt;=2,"0-2",HR_Analytics[[#This Row],[Years In Current Role]]&lt;=5,"2-5",HR_Analytics[[#This Row],[Years In Current Role]]&lt;=10,"5-10",HR_Analytics[[#This Row],[Years In Current Role]]&lt;=15,"10-15",HR_Analytics[[#This Row],[Years In Current Role]]&gt;15,"Above 15")</f>
        <v>0-2</v>
      </c>
      <c r="AP1463" s="3">
        <v>2</v>
      </c>
      <c r="AQ1463" s="14" t="str" cm="1">
        <f t="array" ref="AQ1463">_xlfn.IFS(HR_Analytics[[#This Row],[Years Since Last Promotion]]&lt;=2,"0-2",HR_Analytics[[#This Row],[Years Since Last Promotion]]&lt;=5,"2-5",HR_Analytics[[#This Row],[Years Since Last Promotion]]&lt;=10,"5-10",HR_Analytics[[#This Row],[Years Since Last Promotion]]&lt;=15,"10-15")</f>
        <v>0-2</v>
      </c>
      <c r="AR1463" s="14">
        <v>0</v>
      </c>
      <c r="AS1463" s="3" t="str" cm="1">
        <f t="array" ref="AS1463">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64" spans="1:45" x14ac:dyDescent="0.25">
      <c r="A1464" s="12">
        <v>39</v>
      </c>
      <c r="B1464" s="12" t="str" cm="1">
        <f t="array" ref="B1464">_xlfn.IFS(HR_Analytics[[#This Row],[Age]]&lt;=30,"Below 30",HR_Analytics[[#This Row],[Age]]&lt;=40,"30-40",HR_Analytics[[#This Row],[Age]]&lt;=60,"40-60")</f>
        <v>30-40</v>
      </c>
      <c r="C1464" s="9" t="s">
        <v>17</v>
      </c>
      <c r="D1464" s="9" t="s">
        <v>11</v>
      </c>
      <c r="E1464" s="9" t="s">
        <v>12</v>
      </c>
      <c r="F1464" s="3">
        <v>24</v>
      </c>
      <c r="G1464" s="3" t="str" cm="1">
        <f t="array" ref="G1464">_xlfn.IFS(HR_Analytics[[#This Row],[Distance From Home]]&lt;=5,"1-5",HR_Analytics[[#This Row],[Distance From Home]]&lt;=10,"5-10",HR_Analytics[[#This Row],[Distance From Home]]&lt;=15,"10-15",HR_Analytics[[#This Row],[Distance From Home]]&lt;=20,"15-20",HR_Analytics[[#This Row],[Distance From Home]]&gt;20,"Above 20")</f>
        <v>Above 20</v>
      </c>
      <c r="H1464" s="3">
        <v>1</v>
      </c>
      <c r="I1464" s="9" t="str">
        <f>VLOOKUP(H1464,Mapping!$J$2:$K$6,2,0)</f>
        <v>Below College</v>
      </c>
      <c r="J1464" s="9" t="s">
        <v>33</v>
      </c>
      <c r="K1464" s="3">
        <v>2056</v>
      </c>
      <c r="L1464" s="3">
        <v>2</v>
      </c>
      <c r="M1464" s="9" t="str">
        <f>VLOOKUP(L1464,Mapping!$A$2:$B$5,2,0)</f>
        <v>Dissatisfied</v>
      </c>
      <c r="N1464" s="9" t="s">
        <v>14</v>
      </c>
      <c r="O1464" s="3">
        <v>2</v>
      </c>
      <c r="P1464" s="9" t="str">
        <f>VLOOKUP(O1464,Mapping!$A$9:$B$12,2,0)</f>
        <v>Medium</v>
      </c>
      <c r="Q1464" s="3">
        <v>4</v>
      </c>
      <c r="R1464" s="9" t="str">
        <f>VLOOKUP(Q1464,Mapping!$A$16:$B$20,2,0)</f>
        <v>Senior</v>
      </c>
      <c r="S1464" s="9" t="s">
        <v>15</v>
      </c>
      <c r="T1464" s="3">
        <v>4</v>
      </c>
      <c r="U1464" s="9" t="str">
        <f>VLOOKUP(T1464,Mapping!$E$9:$F$12,2,0)</f>
        <v>Satisfied</v>
      </c>
      <c r="V1464" s="9" t="s">
        <v>22</v>
      </c>
      <c r="W1464" s="5">
        <v>12031</v>
      </c>
      <c r="X1464" s="3">
        <v>0</v>
      </c>
      <c r="Y1464" s="9" t="s">
        <v>17</v>
      </c>
      <c r="Z1464" s="4">
        <v>11</v>
      </c>
      <c r="AA1464" s="24">
        <f>HR_Analytics[[#This Row],[Salary Hike]]/100</f>
        <v>0.11</v>
      </c>
      <c r="AB1464" s="3">
        <v>3</v>
      </c>
      <c r="AC1464" s="9" t="str">
        <f>VLOOKUP(AB1464,Mapping!$E$2:$F$3,2,0)</f>
        <v>Excellent</v>
      </c>
      <c r="AD1464" s="3">
        <v>1</v>
      </c>
      <c r="AE1464" s="9" t="str">
        <f>VLOOKUP(AD1464,Mapping!$E$16:$F$19,2,0)</f>
        <v>Very Dissatisfied</v>
      </c>
      <c r="AF1464" s="3">
        <v>1</v>
      </c>
      <c r="AG1464" s="3">
        <v>21</v>
      </c>
      <c r="AH1464" s="3" t="str" cm="1">
        <f t="array" ref="AH1464">_xlfn.IFS(HR_Analytics[[#This Row],[Total Working Years]]&lt;=2,"0-2",HR_Analytics[[#This Row],[Total Working Years]]&lt;=5,"2-5",HR_Analytics[[#This Row],[Total Working Years]]&lt;=10,"5-10",HR_Analytics[[#This Row],[Total Working Years]]&lt;=20,"10-20",HR_Analytics[[#This Row],[Total Working Years]]&lt;=40,"20-40")</f>
        <v>20-40</v>
      </c>
      <c r="AI1464" s="3">
        <v>2</v>
      </c>
      <c r="AJ1464" s="3">
        <v>2</v>
      </c>
      <c r="AK1464" s="9" t="str">
        <f>VLOOKUP(AJ1464,Mapping!$J$10:$K$13,2,0)</f>
        <v>Good</v>
      </c>
      <c r="AL1464" s="3">
        <v>20</v>
      </c>
      <c r="AM1464" s="3" t="str" cm="1">
        <f t="array" ref="AM1464">_xlfn.IFS(HR_Analytics[[#This Row],[Years At Company]]&lt;=2,"0-2",HR_Analytics[[#This Row],[Years At Company]]&lt;=5,"2-5",HR_Analytics[[#This Row],[Years At Company]]&lt;=10,"5-10",HR_Analytics[[#This Row],[Years At Company]]&lt;=20,"10-20",HR_Analytics[[#This Row],[Years At Company]]&lt;=40,"20-40")</f>
        <v>10-20</v>
      </c>
      <c r="AN1464" s="3">
        <v>9</v>
      </c>
      <c r="AO1464" s="3" t="str" cm="1">
        <f t="array" ref="AO1464">_xlfn.IFS(HR_Analytics[[#This Row],[Years In Current Role]]&lt;=2,"0-2",HR_Analytics[[#This Row],[Years In Current Role]]&lt;=5,"2-5",HR_Analytics[[#This Row],[Years In Current Role]]&lt;=10,"5-10",HR_Analytics[[#This Row],[Years In Current Role]]&lt;=15,"10-15",HR_Analytics[[#This Row],[Years In Current Role]]&gt;15,"Above 15")</f>
        <v>5-10</v>
      </c>
      <c r="AP1464" s="3">
        <v>9</v>
      </c>
      <c r="AQ1464" s="14" t="str" cm="1">
        <f t="array" ref="AQ1464">_xlfn.IFS(HR_Analytics[[#This Row],[Years Since Last Promotion]]&lt;=2,"0-2",HR_Analytics[[#This Row],[Years Since Last Promotion]]&lt;=5,"2-5",HR_Analytics[[#This Row],[Years Since Last Promotion]]&lt;=10,"5-10",HR_Analytics[[#This Row],[Years Since Last Promotion]]&lt;=15,"10-15")</f>
        <v>5-10</v>
      </c>
      <c r="AR1464" s="14">
        <v>6</v>
      </c>
      <c r="AS1464" s="3" t="str" cm="1">
        <f t="array" ref="AS1464">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65" spans="1:45" x14ac:dyDescent="0.25">
      <c r="A1465" s="12">
        <v>31</v>
      </c>
      <c r="B1465" s="12" t="str" cm="1">
        <f t="array" ref="B1465">_xlfn.IFS(HR_Analytics[[#This Row],[Age]]&lt;=30,"Below 30",HR_Analytics[[#This Row],[Age]]&lt;=40,"30-40",HR_Analytics[[#This Row],[Age]]&lt;=60,"40-60")</f>
        <v>30-40</v>
      </c>
      <c r="C1465" s="9" t="s">
        <v>17</v>
      </c>
      <c r="D1465" s="9" t="s">
        <v>29</v>
      </c>
      <c r="E1465" s="9" t="s">
        <v>19</v>
      </c>
      <c r="F1465" s="3">
        <v>5</v>
      </c>
      <c r="G1465" s="3" t="str" cm="1">
        <f t="array" ref="G1465">_xlfn.IFS(HR_Analytics[[#This Row],[Distance From Home]]&lt;=5,"1-5",HR_Analytics[[#This Row],[Distance From Home]]&lt;=10,"5-10",HR_Analytics[[#This Row],[Distance From Home]]&lt;=15,"10-15",HR_Analytics[[#This Row],[Distance From Home]]&lt;=20,"15-20",HR_Analytics[[#This Row],[Distance From Home]]&gt;20,"Above 20")</f>
        <v>1-5</v>
      </c>
      <c r="H1465" s="3">
        <v>3</v>
      </c>
      <c r="I1465" s="9" t="str">
        <f>VLOOKUP(H1465,Mapping!$J$2:$K$6,2,0)</f>
        <v>Bachelors</v>
      </c>
      <c r="J1465" s="9" t="s">
        <v>25</v>
      </c>
      <c r="K1465" s="3">
        <v>2057</v>
      </c>
      <c r="L1465" s="3">
        <v>2</v>
      </c>
      <c r="M1465" s="9" t="str">
        <f>VLOOKUP(L1465,Mapping!$A$2:$B$5,2,0)</f>
        <v>Dissatisfied</v>
      </c>
      <c r="N1465" s="9" t="s">
        <v>20</v>
      </c>
      <c r="O1465" s="3">
        <v>3</v>
      </c>
      <c r="P1465" s="9" t="str">
        <f>VLOOKUP(O1465,Mapping!$A$9:$B$12,2,0)</f>
        <v>High</v>
      </c>
      <c r="Q1465" s="3">
        <v>2</v>
      </c>
      <c r="R1465" s="9" t="str">
        <f>VLOOKUP(Q1465,Mapping!$A$16:$B$20,2,0)</f>
        <v>Junior</v>
      </c>
      <c r="S1465" s="9" t="s">
        <v>27</v>
      </c>
      <c r="T1465" s="3">
        <v>1</v>
      </c>
      <c r="U1465" s="9" t="str">
        <f>VLOOKUP(T1465,Mapping!$E$9:$F$12,2,0)</f>
        <v>Very Dissatisfied</v>
      </c>
      <c r="V1465" s="9" t="s">
        <v>16</v>
      </c>
      <c r="W1465" s="5">
        <v>9936</v>
      </c>
      <c r="X1465" s="3">
        <v>0</v>
      </c>
      <c r="Y1465" s="9" t="s">
        <v>17</v>
      </c>
      <c r="Z1465" s="4">
        <v>19</v>
      </c>
      <c r="AA1465" s="24">
        <f>HR_Analytics[[#This Row],[Salary Hike]]/100</f>
        <v>0.19</v>
      </c>
      <c r="AB1465" s="3">
        <v>3</v>
      </c>
      <c r="AC1465" s="9" t="str">
        <f>VLOOKUP(AB1465,Mapping!$E$2:$F$3,2,0)</f>
        <v>Excellent</v>
      </c>
      <c r="AD1465" s="3">
        <v>2</v>
      </c>
      <c r="AE1465" s="9" t="str">
        <f>VLOOKUP(AD1465,Mapping!$E$16:$F$19,2,0)</f>
        <v>Dissatisfied</v>
      </c>
      <c r="AF1465" s="3">
        <v>0</v>
      </c>
      <c r="AG1465" s="3">
        <v>10</v>
      </c>
      <c r="AH1465" s="3" t="str" cm="1">
        <f t="array" ref="AH1465">_xlfn.IFS(HR_Analytics[[#This Row],[Total Working Years]]&lt;=2,"0-2",HR_Analytics[[#This Row],[Total Working Years]]&lt;=5,"2-5",HR_Analytics[[#This Row],[Total Working Years]]&lt;=10,"5-10",HR_Analytics[[#This Row],[Total Working Years]]&lt;=20,"10-20",HR_Analytics[[#This Row],[Total Working Years]]&lt;=40,"20-40")</f>
        <v>5-10</v>
      </c>
      <c r="AI1465" s="3">
        <v>2</v>
      </c>
      <c r="AJ1465" s="3">
        <v>3</v>
      </c>
      <c r="AK1465" s="9" t="str">
        <f>VLOOKUP(AJ1465,Mapping!$J$10:$K$13,2,0)</f>
        <v>Better</v>
      </c>
      <c r="AL1465" s="3">
        <v>9</v>
      </c>
      <c r="AM1465" s="3" t="str" cm="1">
        <f t="array" ref="AM1465">_xlfn.IFS(HR_Analytics[[#This Row],[Years At Company]]&lt;=2,"0-2",HR_Analytics[[#This Row],[Years At Company]]&lt;=5,"2-5",HR_Analytics[[#This Row],[Years At Company]]&lt;=10,"5-10",HR_Analytics[[#This Row],[Years At Company]]&lt;=20,"10-20",HR_Analytics[[#This Row],[Years At Company]]&lt;=40,"20-40")</f>
        <v>5-10</v>
      </c>
      <c r="AN1465" s="3">
        <v>4</v>
      </c>
      <c r="AO1465" s="3" t="str" cm="1">
        <f t="array" ref="AO1465">_xlfn.IFS(HR_Analytics[[#This Row],[Years In Current Role]]&lt;=2,"0-2",HR_Analytics[[#This Row],[Years In Current Role]]&lt;=5,"2-5",HR_Analytics[[#This Row],[Years In Current Role]]&lt;=10,"5-10",HR_Analytics[[#This Row],[Years In Current Role]]&lt;=15,"10-15",HR_Analytics[[#This Row],[Years In Current Role]]&gt;15,"Above 15")</f>
        <v>2-5</v>
      </c>
      <c r="AP1465" s="3">
        <v>1</v>
      </c>
      <c r="AQ1465" s="14" t="str" cm="1">
        <f t="array" ref="AQ1465">_xlfn.IFS(HR_Analytics[[#This Row],[Years Since Last Promotion]]&lt;=2,"0-2",HR_Analytics[[#This Row],[Years Since Last Promotion]]&lt;=5,"2-5",HR_Analytics[[#This Row],[Years Since Last Promotion]]&lt;=10,"5-10",HR_Analytics[[#This Row],[Years Since Last Promotion]]&lt;=15,"10-15")</f>
        <v>0-2</v>
      </c>
      <c r="AR1465" s="14">
        <v>7</v>
      </c>
      <c r="AS1465" s="3" t="str" cm="1">
        <f t="array" ref="AS1465">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66" spans="1:45" x14ac:dyDescent="0.25">
      <c r="A1466" s="12">
        <v>26</v>
      </c>
      <c r="B1466" s="12" t="str" cm="1">
        <f t="array" ref="B1466">_xlfn.IFS(HR_Analytics[[#This Row],[Age]]&lt;=30,"Below 30",HR_Analytics[[#This Row],[Age]]&lt;=40,"30-40",HR_Analytics[[#This Row],[Age]]&lt;=60,"40-60")</f>
        <v>Below 30</v>
      </c>
      <c r="C1466" s="9" t="s">
        <v>17</v>
      </c>
      <c r="D1466" s="9" t="s">
        <v>11</v>
      </c>
      <c r="E1466" s="9" t="s">
        <v>12</v>
      </c>
      <c r="F1466" s="3">
        <v>5</v>
      </c>
      <c r="G1466" s="3" t="str" cm="1">
        <f t="array" ref="G1466">_xlfn.IFS(HR_Analytics[[#This Row],[Distance From Home]]&lt;=5,"1-5",HR_Analytics[[#This Row],[Distance From Home]]&lt;=10,"5-10",HR_Analytics[[#This Row],[Distance From Home]]&lt;=15,"10-15",HR_Analytics[[#This Row],[Distance From Home]]&lt;=20,"15-20",HR_Analytics[[#This Row],[Distance From Home]]&gt;20,"Above 20")</f>
        <v>1-5</v>
      </c>
      <c r="H1466" s="3">
        <v>3</v>
      </c>
      <c r="I1466" s="9" t="str">
        <f>VLOOKUP(H1466,Mapping!$J$2:$K$6,2,0)</f>
        <v>Bachelors</v>
      </c>
      <c r="J1466" s="9" t="s">
        <v>23</v>
      </c>
      <c r="K1466" s="3">
        <v>2060</v>
      </c>
      <c r="L1466" s="3">
        <v>4</v>
      </c>
      <c r="M1466" s="9" t="str">
        <f>VLOOKUP(L1466,Mapping!$A$2:$B$5,2,0)</f>
        <v>Satisfied</v>
      </c>
      <c r="N1466" s="9" t="s">
        <v>14</v>
      </c>
      <c r="O1466" s="3">
        <v>2</v>
      </c>
      <c r="P1466" s="9" t="str">
        <f>VLOOKUP(O1466,Mapping!$A$9:$B$12,2,0)</f>
        <v>Medium</v>
      </c>
      <c r="Q1466" s="3">
        <v>1</v>
      </c>
      <c r="R1466" s="9" t="str">
        <f>VLOOKUP(Q1466,Mapping!$A$16:$B$20,2,0)</f>
        <v>Entry Level</v>
      </c>
      <c r="S1466" s="9" t="s">
        <v>31</v>
      </c>
      <c r="T1466" s="3">
        <v>3</v>
      </c>
      <c r="U1466" s="9" t="str">
        <f>VLOOKUP(T1466,Mapping!$E$9:$F$12,2,0)</f>
        <v>Neutral</v>
      </c>
      <c r="V1466" s="9" t="s">
        <v>16</v>
      </c>
      <c r="W1466" s="5">
        <v>2966</v>
      </c>
      <c r="X1466" s="3">
        <v>0</v>
      </c>
      <c r="Y1466" s="9" t="s">
        <v>17</v>
      </c>
      <c r="Z1466" s="4">
        <v>18</v>
      </c>
      <c r="AA1466" s="24">
        <f>HR_Analytics[[#This Row],[Salary Hike]]/100</f>
        <v>0.18</v>
      </c>
      <c r="AB1466" s="3">
        <v>3</v>
      </c>
      <c r="AC1466" s="9" t="str">
        <f>VLOOKUP(AB1466,Mapping!$E$2:$F$3,2,0)</f>
        <v>Excellent</v>
      </c>
      <c r="AD1466" s="3">
        <v>4</v>
      </c>
      <c r="AE1466" s="9" t="str">
        <f>VLOOKUP(AD1466,Mapping!$E$16:$F$19,2,0)</f>
        <v>Satisfied</v>
      </c>
      <c r="AF1466" s="3">
        <v>0</v>
      </c>
      <c r="AG1466" s="3">
        <v>5</v>
      </c>
      <c r="AH1466" s="3" t="str" cm="1">
        <f t="array" ref="AH1466">_xlfn.IFS(HR_Analytics[[#This Row],[Total Working Years]]&lt;=2,"0-2",HR_Analytics[[#This Row],[Total Working Years]]&lt;=5,"2-5",HR_Analytics[[#This Row],[Total Working Years]]&lt;=10,"5-10",HR_Analytics[[#This Row],[Total Working Years]]&lt;=20,"10-20",HR_Analytics[[#This Row],[Total Working Years]]&lt;=40,"20-40")</f>
        <v>2-5</v>
      </c>
      <c r="AI1466" s="3">
        <v>2</v>
      </c>
      <c r="AJ1466" s="3">
        <v>3</v>
      </c>
      <c r="AK1466" s="9" t="str">
        <f>VLOOKUP(AJ1466,Mapping!$J$10:$K$13,2,0)</f>
        <v>Better</v>
      </c>
      <c r="AL1466" s="3">
        <v>4</v>
      </c>
      <c r="AM1466" s="3" t="str" cm="1">
        <f t="array" ref="AM1466">_xlfn.IFS(HR_Analytics[[#This Row],[Years At Company]]&lt;=2,"0-2",HR_Analytics[[#This Row],[Years At Company]]&lt;=5,"2-5",HR_Analytics[[#This Row],[Years At Company]]&lt;=10,"5-10",HR_Analytics[[#This Row],[Years At Company]]&lt;=20,"10-20",HR_Analytics[[#This Row],[Years At Company]]&lt;=40,"20-40")</f>
        <v>2-5</v>
      </c>
      <c r="AN1466" s="3">
        <v>2</v>
      </c>
      <c r="AO1466" s="3" t="str" cm="1">
        <f t="array" ref="AO1466">_xlfn.IFS(HR_Analytics[[#This Row],[Years In Current Role]]&lt;=2,"0-2",HR_Analytics[[#This Row],[Years In Current Role]]&lt;=5,"2-5",HR_Analytics[[#This Row],[Years In Current Role]]&lt;=10,"5-10",HR_Analytics[[#This Row],[Years In Current Role]]&lt;=15,"10-15",HR_Analytics[[#This Row],[Years In Current Role]]&gt;15,"Above 15")</f>
        <v>0-2</v>
      </c>
      <c r="AP1466" s="3">
        <v>0</v>
      </c>
      <c r="AQ1466" s="14" t="str" cm="1">
        <f t="array" ref="AQ1466">_xlfn.IFS(HR_Analytics[[#This Row],[Years Since Last Promotion]]&lt;=2,"0-2",HR_Analytics[[#This Row],[Years Since Last Promotion]]&lt;=5,"2-5",HR_Analytics[[#This Row],[Years Since Last Promotion]]&lt;=10,"5-10",HR_Analytics[[#This Row],[Years Since Last Promotion]]&lt;=15,"10-15")</f>
        <v>0-2</v>
      </c>
      <c r="AR1466" s="14">
        <v>0</v>
      </c>
      <c r="AS1466" s="3" t="str" cm="1">
        <f t="array" ref="AS1466">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row r="1467" spans="1:45" x14ac:dyDescent="0.25">
      <c r="A1467" s="12">
        <v>36</v>
      </c>
      <c r="B1467" s="12" t="str" cm="1">
        <f t="array" ref="B1467">_xlfn.IFS(HR_Analytics[[#This Row],[Age]]&lt;=30,"Below 30",HR_Analytics[[#This Row],[Age]]&lt;=40,"30-40",HR_Analytics[[#This Row],[Age]]&lt;=60,"40-60")</f>
        <v>30-40</v>
      </c>
      <c r="C1467" s="9" t="s">
        <v>17</v>
      </c>
      <c r="D1467" s="9" t="s">
        <v>18</v>
      </c>
      <c r="E1467" s="9" t="s">
        <v>19</v>
      </c>
      <c r="F1467" s="3">
        <v>23</v>
      </c>
      <c r="G1467" s="3" t="str" cm="1">
        <f t="array" ref="G1467">_xlfn.IFS(HR_Analytics[[#This Row],[Distance From Home]]&lt;=5,"1-5",HR_Analytics[[#This Row],[Distance From Home]]&lt;=10,"5-10",HR_Analytics[[#This Row],[Distance From Home]]&lt;=15,"10-15",HR_Analytics[[#This Row],[Distance From Home]]&lt;=20,"15-20",HR_Analytics[[#This Row],[Distance From Home]]&gt;20,"Above 20")</f>
        <v>Above 20</v>
      </c>
      <c r="H1467" s="3">
        <v>2</v>
      </c>
      <c r="I1467" s="9" t="str">
        <f>VLOOKUP(H1467,Mapping!$J$2:$K$6,2,0)</f>
        <v>College</v>
      </c>
      <c r="J1467" s="9" t="s">
        <v>25</v>
      </c>
      <c r="K1467" s="3">
        <v>2061</v>
      </c>
      <c r="L1467" s="3">
        <v>3</v>
      </c>
      <c r="M1467" s="9" t="str">
        <f>VLOOKUP(L1467,Mapping!$A$2:$B$5,2,0)</f>
        <v>Neutral</v>
      </c>
      <c r="N1467" s="9" t="s">
        <v>20</v>
      </c>
      <c r="O1467" s="3">
        <v>4</v>
      </c>
      <c r="P1467" s="9" t="str">
        <f>VLOOKUP(O1467,Mapping!$A$9:$B$12,2,0)</f>
        <v>Very High</v>
      </c>
      <c r="Q1467" s="3">
        <v>2</v>
      </c>
      <c r="R1467" s="9" t="str">
        <f>VLOOKUP(Q1467,Mapping!$A$16:$B$20,2,0)</f>
        <v>Junior</v>
      </c>
      <c r="S1467" s="9" t="s">
        <v>24</v>
      </c>
      <c r="T1467" s="3">
        <v>4</v>
      </c>
      <c r="U1467" s="9" t="str">
        <f>VLOOKUP(T1467,Mapping!$E$9:$F$12,2,0)</f>
        <v>Satisfied</v>
      </c>
      <c r="V1467" s="9" t="s">
        <v>22</v>
      </c>
      <c r="W1467" s="5">
        <v>2571</v>
      </c>
      <c r="X1467" s="3">
        <v>4</v>
      </c>
      <c r="Y1467" s="9" t="s">
        <v>17</v>
      </c>
      <c r="Z1467" s="4">
        <v>17</v>
      </c>
      <c r="AA1467" s="24">
        <f>HR_Analytics[[#This Row],[Salary Hike]]/100</f>
        <v>0.17</v>
      </c>
      <c r="AB1467" s="3">
        <v>3</v>
      </c>
      <c r="AC1467" s="9" t="str">
        <f>VLOOKUP(AB1467,Mapping!$E$2:$F$3,2,0)</f>
        <v>Excellent</v>
      </c>
      <c r="AD1467" s="3">
        <v>3</v>
      </c>
      <c r="AE1467" s="9" t="str">
        <f>VLOOKUP(AD1467,Mapping!$E$16:$F$19,2,0)</f>
        <v>Neutral</v>
      </c>
      <c r="AF1467" s="3">
        <v>1</v>
      </c>
      <c r="AG1467" s="3">
        <v>17</v>
      </c>
      <c r="AH1467" s="3" t="str" cm="1">
        <f t="array" ref="AH1467">_xlfn.IFS(HR_Analytics[[#This Row],[Total Working Years]]&lt;=2,"0-2",HR_Analytics[[#This Row],[Total Working Years]]&lt;=5,"2-5",HR_Analytics[[#This Row],[Total Working Years]]&lt;=10,"5-10",HR_Analytics[[#This Row],[Total Working Years]]&lt;=20,"10-20",HR_Analytics[[#This Row],[Total Working Years]]&lt;=40,"20-40")</f>
        <v>10-20</v>
      </c>
      <c r="AI1467" s="3">
        <v>3</v>
      </c>
      <c r="AJ1467" s="3">
        <v>3</v>
      </c>
      <c r="AK1467" s="9" t="str">
        <f>VLOOKUP(AJ1467,Mapping!$J$10:$K$13,2,0)</f>
        <v>Better</v>
      </c>
      <c r="AL1467" s="3">
        <v>5</v>
      </c>
      <c r="AM1467" s="3" t="str" cm="1">
        <f t="array" ref="AM1467">_xlfn.IFS(HR_Analytics[[#This Row],[Years At Company]]&lt;=2,"0-2",HR_Analytics[[#This Row],[Years At Company]]&lt;=5,"2-5",HR_Analytics[[#This Row],[Years At Company]]&lt;=10,"5-10",HR_Analytics[[#This Row],[Years At Company]]&lt;=20,"10-20",HR_Analytics[[#This Row],[Years At Company]]&lt;=40,"20-40")</f>
        <v>2-5</v>
      </c>
      <c r="AN1467" s="3">
        <v>2</v>
      </c>
      <c r="AO1467" s="3" t="str" cm="1">
        <f t="array" ref="AO1467">_xlfn.IFS(HR_Analytics[[#This Row],[Years In Current Role]]&lt;=2,"0-2",HR_Analytics[[#This Row],[Years In Current Role]]&lt;=5,"2-5",HR_Analytics[[#This Row],[Years In Current Role]]&lt;=10,"5-10",HR_Analytics[[#This Row],[Years In Current Role]]&lt;=15,"10-15",HR_Analytics[[#This Row],[Years In Current Role]]&gt;15,"Above 15")</f>
        <v>0-2</v>
      </c>
      <c r="AP1467" s="3">
        <v>0</v>
      </c>
      <c r="AQ1467" s="14" t="str" cm="1">
        <f t="array" ref="AQ1467">_xlfn.IFS(HR_Analytics[[#This Row],[Years Since Last Promotion]]&lt;=2,"0-2",HR_Analytics[[#This Row],[Years Since Last Promotion]]&lt;=5,"2-5",HR_Analytics[[#This Row],[Years Since Last Promotion]]&lt;=10,"5-10",HR_Analytics[[#This Row],[Years Since Last Promotion]]&lt;=15,"10-15")</f>
        <v>0-2</v>
      </c>
      <c r="AR1467" s="14">
        <v>3</v>
      </c>
      <c r="AS1467" s="3" t="str" cm="1">
        <f t="array" ref="AS1467">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68" spans="1:45" x14ac:dyDescent="0.25">
      <c r="A1468" s="12">
        <v>39</v>
      </c>
      <c r="B1468" s="12" t="str" cm="1">
        <f t="array" ref="B1468">_xlfn.IFS(HR_Analytics[[#This Row],[Age]]&lt;=30,"Below 30",HR_Analytics[[#This Row],[Age]]&lt;=40,"30-40",HR_Analytics[[#This Row],[Age]]&lt;=60,"40-60")</f>
        <v>30-40</v>
      </c>
      <c r="C1468" s="9" t="s">
        <v>17</v>
      </c>
      <c r="D1468" s="9" t="s">
        <v>11</v>
      </c>
      <c r="E1468" s="9" t="s">
        <v>19</v>
      </c>
      <c r="F1468" s="3">
        <v>6</v>
      </c>
      <c r="G1468" s="3" t="str" cm="1">
        <f t="array" ref="G1468">_xlfn.IFS(HR_Analytics[[#This Row],[Distance From Home]]&lt;=5,"1-5",HR_Analytics[[#This Row],[Distance From Home]]&lt;=10,"5-10",HR_Analytics[[#This Row],[Distance From Home]]&lt;=15,"10-15",HR_Analytics[[#This Row],[Distance From Home]]&lt;=20,"15-20",HR_Analytics[[#This Row],[Distance From Home]]&gt;20,"Above 20")</f>
        <v>5-10</v>
      </c>
      <c r="H1468" s="3">
        <v>1</v>
      </c>
      <c r="I1468" s="9" t="str">
        <f>VLOOKUP(H1468,Mapping!$J$2:$K$6,2,0)</f>
        <v>Below College</v>
      </c>
      <c r="J1468" s="9" t="s">
        <v>25</v>
      </c>
      <c r="K1468" s="3">
        <v>2062</v>
      </c>
      <c r="L1468" s="3">
        <v>4</v>
      </c>
      <c r="M1468" s="9" t="str">
        <f>VLOOKUP(L1468,Mapping!$A$2:$B$5,2,0)</f>
        <v>Satisfied</v>
      </c>
      <c r="N1468" s="9" t="s">
        <v>20</v>
      </c>
      <c r="O1468" s="3">
        <v>2</v>
      </c>
      <c r="P1468" s="9" t="str">
        <f>VLOOKUP(O1468,Mapping!$A$9:$B$12,2,0)</f>
        <v>Medium</v>
      </c>
      <c r="Q1468" s="3">
        <v>3</v>
      </c>
      <c r="R1468" s="9" t="str">
        <f>VLOOKUP(Q1468,Mapping!$A$16:$B$20,2,0)</f>
        <v>Mid Level</v>
      </c>
      <c r="S1468" s="9" t="s">
        <v>28</v>
      </c>
      <c r="T1468" s="3">
        <v>1</v>
      </c>
      <c r="U1468" s="9" t="str">
        <f>VLOOKUP(T1468,Mapping!$E$9:$F$12,2,0)</f>
        <v>Very Dissatisfied</v>
      </c>
      <c r="V1468" s="9" t="s">
        <v>22</v>
      </c>
      <c r="W1468" s="5">
        <v>9991</v>
      </c>
      <c r="X1468" s="3">
        <v>4</v>
      </c>
      <c r="Y1468" s="9" t="s">
        <v>17</v>
      </c>
      <c r="Z1468" s="4">
        <v>15</v>
      </c>
      <c r="AA1468" s="24">
        <f>HR_Analytics[[#This Row],[Salary Hike]]/100</f>
        <v>0.15</v>
      </c>
      <c r="AB1468" s="3">
        <v>3</v>
      </c>
      <c r="AC1468" s="9" t="str">
        <f>VLOOKUP(AB1468,Mapping!$E$2:$F$3,2,0)</f>
        <v>Excellent</v>
      </c>
      <c r="AD1468" s="3">
        <v>1</v>
      </c>
      <c r="AE1468" s="9" t="str">
        <f>VLOOKUP(AD1468,Mapping!$E$16:$F$19,2,0)</f>
        <v>Very Dissatisfied</v>
      </c>
      <c r="AF1468" s="3">
        <v>1</v>
      </c>
      <c r="AG1468" s="3">
        <v>9</v>
      </c>
      <c r="AH1468" s="3" t="str" cm="1">
        <f t="array" ref="AH1468">_xlfn.IFS(HR_Analytics[[#This Row],[Total Working Years]]&lt;=2,"0-2",HR_Analytics[[#This Row],[Total Working Years]]&lt;=5,"2-5",HR_Analytics[[#This Row],[Total Working Years]]&lt;=10,"5-10",HR_Analytics[[#This Row],[Total Working Years]]&lt;=20,"10-20",HR_Analytics[[#This Row],[Total Working Years]]&lt;=40,"20-40")</f>
        <v>5-10</v>
      </c>
      <c r="AI1468" s="3">
        <v>5</v>
      </c>
      <c r="AJ1468" s="3">
        <v>3</v>
      </c>
      <c r="AK1468" s="9" t="str">
        <f>VLOOKUP(AJ1468,Mapping!$J$10:$K$13,2,0)</f>
        <v>Better</v>
      </c>
      <c r="AL1468" s="3">
        <v>7</v>
      </c>
      <c r="AM1468" s="3" t="str" cm="1">
        <f t="array" ref="AM1468">_xlfn.IFS(HR_Analytics[[#This Row],[Years At Company]]&lt;=2,"0-2",HR_Analytics[[#This Row],[Years At Company]]&lt;=5,"2-5",HR_Analytics[[#This Row],[Years At Company]]&lt;=10,"5-10",HR_Analytics[[#This Row],[Years At Company]]&lt;=20,"10-20",HR_Analytics[[#This Row],[Years At Company]]&lt;=40,"20-40")</f>
        <v>5-10</v>
      </c>
      <c r="AN1468" s="3">
        <v>7</v>
      </c>
      <c r="AO1468" s="3" t="str" cm="1">
        <f t="array" ref="AO1468">_xlfn.IFS(HR_Analytics[[#This Row],[Years In Current Role]]&lt;=2,"0-2",HR_Analytics[[#This Row],[Years In Current Role]]&lt;=5,"2-5",HR_Analytics[[#This Row],[Years In Current Role]]&lt;=10,"5-10",HR_Analytics[[#This Row],[Years In Current Role]]&lt;=15,"10-15",HR_Analytics[[#This Row],[Years In Current Role]]&gt;15,"Above 15")</f>
        <v>5-10</v>
      </c>
      <c r="AP1468" s="3">
        <v>1</v>
      </c>
      <c r="AQ1468" s="14" t="str" cm="1">
        <f t="array" ref="AQ1468">_xlfn.IFS(HR_Analytics[[#This Row],[Years Since Last Promotion]]&lt;=2,"0-2",HR_Analytics[[#This Row],[Years Since Last Promotion]]&lt;=5,"2-5",HR_Analytics[[#This Row],[Years Since Last Promotion]]&lt;=10,"5-10",HR_Analytics[[#This Row],[Years Since Last Promotion]]&lt;=15,"10-15")</f>
        <v>0-2</v>
      </c>
      <c r="AR1468" s="14">
        <v>7</v>
      </c>
      <c r="AS1468" s="3" t="str" cm="1">
        <f t="array" ref="AS1468">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69" spans="1:45" x14ac:dyDescent="0.25">
      <c r="A1469" s="12">
        <v>27</v>
      </c>
      <c r="B1469" s="12" t="str" cm="1">
        <f t="array" ref="B1469">_xlfn.IFS(HR_Analytics[[#This Row],[Age]]&lt;=30,"Below 30",HR_Analytics[[#This Row],[Age]]&lt;=40,"30-40",HR_Analytics[[#This Row],[Age]]&lt;=60,"40-60")</f>
        <v>Below 30</v>
      </c>
      <c r="C1469" s="9" t="s">
        <v>17</v>
      </c>
      <c r="D1469" s="9" t="s">
        <v>11</v>
      </c>
      <c r="E1469" s="9" t="s">
        <v>19</v>
      </c>
      <c r="F1469" s="3">
        <v>4</v>
      </c>
      <c r="G1469" s="3" t="str" cm="1">
        <f t="array" ref="G1469">_xlfn.IFS(HR_Analytics[[#This Row],[Distance From Home]]&lt;=5,"1-5",HR_Analytics[[#This Row],[Distance From Home]]&lt;=10,"5-10",HR_Analytics[[#This Row],[Distance From Home]]&lt;=15,"10-15",HR_Analytics[[#This Row],[Distance From Home]]&lt;=20,"15-20",HR_Analytics[[#This Row],[Distance From Home]]&gt;20,"Above 20")</f>
        <v>1-5</v>
      </c>
      <c r="H1469" s="3">
        <v>3</v>
      </c>
      <c r="I1469" s="9" t="str">
        <f>VLOOKUP(H1469,Mapping!$J$2:$K$6,2,0)</f>
        <v>Bachelors</v>
      </c>
      <c r="J1469" s="9" t="s">
        <v>13</v>
      </c>
      <c r="K1469" s="3">
        <v>2064</v>
      </c>
      <c r="L1469" s="3">
        <v>2</v>
      </c>
      <c r="M1469" s="9" t="str">
        <f>VLOOKUP(L1469,Mapping!$A$2:$B$5,2,0)</f>
        <v>Dissatisfied</v>
      </c>
      <c r="N1469" s="9" t="s">
        <v>20</v>
      </c>
      <c r="O1469" s="3">
        <v>4</v>
      </c>
      <c r="P1469" s="9" t="str">
        <f>VLOOKUP(O1469,Mapping!$A$9:$B$12,2,0)</f>
        <v>Very High</v>
      </c>
      <c r="Q1469" s="3">
        <v>2</v>
      </c>
      <c r="R1469" s="9" t="str">
        <f>VLOOKUP(Q1469,Mapping!$A$16:$B$20,2,0)</f>
        <v>Junior</v>
      </c>
      <c r="S1469" s="9" t="s">
        <v>27</v>
      </c>
      <c r="T1469" s="3">
        <v>2</v>
      </c>
      <c r="U1469" s="9" t="str">
        <f>VLOOKUP(T1469,Mapping!$E$9:$F$12,2,0)</f>
        <v>Dissatisfied</v>
      </c>
      <c r="V1469" s="9" t="s">
        <v>22</v>
      </c>
      <c r="W1469" s="5">
        <v>6142</v>
      </c>
      <c r="X1469" s="3">
        <v>1</v>
      </c>
      <c r="Y1469" s="9" t="s">
        <v>10</v>
      </c>
      <c r="Z1469" s="4">
        <v>20</v>
      </c>
      <c r="AA1469" s="24">
        <f>HR_Analytics[[#This Row],[Salary Hike]]/100</f>
        <v>0.2</v>
      </c>
      <c r="AB1469" s="3">
        <v>4</v>
      </c>
      <c r="AC1469" s="9" t="str">
        <f>VLOOKUP(AB1469,Mapping!$E$2:$F$3,2,0)</f>
        <v>Outstanding</v>
      </c>
      <c r="AD1469" s="3">
        <v>2</v>
      </c>
      <c r="AE1469" s="9" t="str">
        <f>VLOOKUP(AD1469,Mapping!$E$16:$F$19,2,0)</f>
        <v>Dissatisfied</v>
      </c>
      <c r="AF1469" s="3">
        <v>1</v>
      </c>
      <c r="AG1469" s="3">
        <v>6</v>
      </c>
      <c r="AH1469" s="3" t="str" cm="1">
        <f t="array" ref="AH1469">_xlfn.IFS(HR_Analytics[[#This Row],[Total Working Years]]&lt;=2,"0-2",HR_Analytics[[#This Row],[Total Working Years]]&lt;=5,"2-5",HR_Analytics[[#This Row],[Total Working Years]]&lt;=10,"5-10",HR_Analytics[[#This Row],[Total Working Years]]&lt;=20,"10-20",HR_Analytics[[#This Row],[Total Working Years]]&lt;=40,"20-40")</f>
        <v>5-10</v>
      </c>
      <c r="AI1469" s="3">
        <v>0</v>
      </c>
      <c r="AJ1469" s="3">
        <v>3</v>
      </c>
      <c r="AK1469" s="9" t="str">
        <f>VLOOKUP(AJ1469,Mapping!$J$10:$K$13,2,0)</f>
        <v>Better</v>
      </c>
      <c r="AL1469" s="3">
        <v>6</v>
      </c>
      <c r="AM1469" s="3" t="str" cm="1">
        <f t="array" ref="AM1469">_xlfn.IFS(HR_Analytics[[#This Row],[Years At Company]]&lt;=2,"0-2",HR_Analytics[[#This Row],[Years At Company]]&lt;=5,"2-5",HR_Analytics[[#This Row],[Years At Company]]&lt;=10,"5-10",HR_Analytics[[#This Row],[Years At Company]]&lt;=20,"10-20",HR_Analytics[[#This Row],[Years At Company]]&lt;=40,"20-40")</f>
        <v>5-10</v>
      </c>
      <c r="AN1469" s="3">
        <v>2</v>
      </c>
      <c r="AO1469" s="3" t="str" cm="1">
        <f t="array" ref="AO1469">_xlfn.IFS(HR_Analytics[[#This Row],[Years In Current Role]]&lt;=2,"0-2",HR_Analytics[[#This Row],[Years In Current Role]]&lt;=5,"2-5",HR_Analytics[[#This Row],[Years In Current Role]]&lt;=10,"5-10",HR_Analytics[[#This Row],[Years In Current Role]]&lt;=15,"10-15",HR_Analytics[[#This Row],[Years In Current Role]]&gt;15,"Above 15")</f>
        <v>0-2</v>
      </c>
      <c r="AP1469" s="3">
        <v>0</v>
      </c>
      <c r="AQ1469" s="14" t="str" cm="1">
        <f t="array" ref="AQ1469">_xlfn.IFS(HR_Analytics[[#This Row],[Years Since Last Promotion]]&lt;=2,"0-2",HR_Analytics[[#This Row],[Years Since Last Promotion]]&lt;=5,"2-5",HR_Analytics[[#This Row],[Years Since Last Promotion]]&lt;=10,"5-10",HR_Analytics[[#This Row],[Years Since Last Promotion]]&lt;=15,"10-15")</f>
        <v>0-2</v>
      </c>
      <c r="AR1469" s="14">
        <v>3</v>
      </c>
      <c r="AS1469" s="3" t="str" cm="1">
        <f t="array" ref="AS1469">_xlfn.IFS(HR_Analytics[[#This Row],[Years With Current Manager]]&lt;=2,"0-2",HR_Analytics[[#This Row],[Years With Current Manager]]&lt;=5,"2-5",HR_Analytics[[#This Row],[Years With Current Manager]]&lt;=10,"5-10",HR_Analytics[[#This Row],[Years With Current Manager]]&lt;=15,"10-15",HR_Analytics[[#This Row],[Years With Current Manager]]&gt;15,"Above 15")</f>
        <v>2-5</v>
      </c>
    </row>
    <row r="1470" spans="1:45" x14ac:dyDescent="0.25">
      <c r="A1470" s="12">
        <v>49</v>
      </c>
      <c r="B1470" s="12" t="str" cm="1">
        <f t="array" ref="B1470">_xlfn.IFS(HR_Analytics[[#This Row],[Age]]&lt;=30,"Below 30",HR_Analytics[[#This Row],[Age]]&lt;=40,"30-40",HR_Analytics[[#This Row],[Age]]&lt;=60,"40-60")</f>
        <v>40-60</v>
      </c>
      <c r="C1470" s="9" t="s">
        <v>17</v>
      </c>
      <c r="D1470" s="9" t="s">
        <v>18</v>
      </c>
      <c r="E1470" s="9" t="s">
        <v>12</v>
      </c>
      <c r="F1470" s="3">
        <v>2</v>
      </c>
      <c r="G1470" s="3" t="str" cm="1">
        <f t="array" ref="G1470">_xlfn.IFS(HR_Analytics[[#This Row],[Distance From Home]]&lt;=5,"1-5",HR_Analytics[[#This Row],[Distance From Home]]&lt;=10,"5-10",HR_Analytics[[#This Row],[Distance From Home]]&lt;=15,"10-15",HR_Analytics[[#This Row],[Distance From Home]]&lt;=20,"15-20",HR_Analytics[[#This Row],[Distance From Home]]&gt;20,"Above 20")</f>
        <v>1-5</v>
      </c>
      <c r="H1470" s="3">
        <v>3</v>
      </c>
      <c r="I1470" s="9" t="str">
        <f>VLOOKUP(H1470,Mapping!$J$2:$K$6,2,0)</f>
        <v>Bachelors</v>
      </c>
      <c r="J1470" s="9" t="s">
        <v>25</v>
      </c>
      <c r="K1470" s="3">
        <v>2065</v>
      </c>
      <c r="L1470" s="3">
        <v>4</v>
      </c>
      <c r="M1470" s="9" t="str">
        <f>VLOOKUP(L1470,Mapping!$A$2:$B$5,2,0)</f>
        <v>Satisfied</v>
      </c>
      <c r="N1470" s="9" t="s">
        <v>20</v>
      </c>
      <c r="O1470" s="3">
        <v>2</v>
      </c>
      <c r="P1470" s="9" t="str">
        <f>VLOOKUP(O1470,Mapping!$A$9:$B$12,2,0)</f>
        <v>Medium</v>
      </c>
      <c r="Q1470" s="3">
        <v>2</v>
      </c>
      <c r="R1470" s="9" t="str">
        <f>VLOOKUP(Q1470,Mapping!$A$16:$B$20,2,0)</f>
        <v>Junior</v>
      </c>
      <c r="S1470" s="9" t="s">
        <v>15</v>
      </c>
      <c r="T1470" s="3">
        <v>2</v>
      </c>
      <c r="U1470" s="9" t="str">
        <f>VLOOKUP(T1470,Mapping!$E$9:$F$12,2,0)</f>
        <v>Dissatisfied</v>
      </c>
      <c r="V1470" s="9" t="s">
        <v>22</v>
      </c>
      <c r="W1470" s="5">
        <v>5390</v>
      </c>
      <c r="X1470" s="3">
        <v>2</v>
      </c>
      <c r="Y1470" s="9" t="s">
        <v>17</v>
      </c>
      <c r="Z1470" s="4">
        <v>14</v>
      </c>
      <c r="AA1470" s="24">
        <f>HR_Analytics[[#This Row],[Salary Hike]]/100</f>
        <v>0.14000000000000001</v>
      </c>
      <c r="AB1470" s="3">
        <v>3</v>
      </c>
      <c r="AC1470" s="9" t="str">
        <f>VLOOKUP(AB1470,Mapping!$E$2:$F$3,2,0)</f>
        <v>Excellent</v>
      </c>
      <c r="AD1470" s="3">
        <v>4</v>
      </c>
      <c r="AE1470" s="9" t="str">
        <f>VLOOKUP(AD1470,Mapping!$E$16:$F$19,2,0)</f>
        <v>Satisfied</v>
      </c>
      <c r="AF1470" s="3">
        <v>0</v>
      </c>
      <c r="AG1470" s="3">
        <v>17</v>
      </c>
      <c r="AH1470" s="3" t="str" cm="1">
        <f t="array" ref="AH1470">_xlfn.IFS(HR_Analytics[[#This Row],[Total Working Years]]&lt;=2,"0-2",HR_Analytics[[#This Row],[Total Working Years]]&lt;=5,"2-5",HR_Analytics[[#This Row],[Total Working Years]]&lt;=10,"5-10",HR_Analytics[[#This Row],[Total Working Years]]&lt;=20,"10-20",HR_Analytics[[#This Row],[Total Working Years]]&lt;=40,"20-40")</f>
        <v>10-20</v>
      </c>
      <c r="AI1470" s="3">
        <v>3</v>
      </c>
      <c r="AJ1470" s="3">
        <v>2</v>
      </c>
      <c r="AK1470" s="9" t="str">
        <f>VLOOKUP(AJ1470,Mapping!$J$10:$K$13,2,0)</f>
        <v>Good</v>
      </c>
      <c r="AL1470" s="3">
        <v>9</v>
      </c>
      <c r="AM1470" s="3" t="str" cm="1">
        <f t="array" ref="AM1470">_xlfn.IFS(HR_Analytics[[#This Row],[Years At Company]]&lt;=2,"0-2",HR_Analytics[[#This Row],[Years At Company]]&lt;=5,"2-5",HR_Analytics[[#This Row],[Years At Company]]&lt;=10,"5-10",HR_Analytics[[#This Row],[Years At Company]]&lt;=20,"10-20",HR_Analytics[[#This Row],[Years At Company]]&lt;=40,"20-40")</f>
        <v>5-10</v>
      </c>
      <c r="AN1470" s="3">
        <v>6</v>
      </c>
      <c r="AO1470" s="3" t="str" cm="1">
        <f t="array" ref="AO1470">_xlfn.IFS(HR_Analytics[[#This Row],[Years In Current Role]]&lt;=2,"0-2",HR_Analytics[[#This Row],[Years In Current Role]]&lt;=5,"2-5",HR_Analytics[[#This Row],[Years In Current Role]]&lt;=10,"5-10",HR_Analytics[[#This Row],[Years In Current Role]]&lt;=15,"10-15",HR_Analytics[[#This Row],[Years In Current Role]]&gt;15,"Above 15")</f>
        <v>5-10</v>
      </c>
      <c r="AP1470" s="3">
        <v>0</v>
      </c>
      <c r="AQ1470" s="14" t="str" cm="1">
        <f t="array" ref="AQ1470">_xlfn.IFS(HR_Analytics[[#This Row],[Years Since Last Promotion]]&lt;=2,"0-2",HR_Analytics[[#This Row],[Years Since Last Promotion]]&lt;=5,"2-5",HR_Analytics[[#This Row],[Years Since Last Promotion]]&lt;=10,"5-10",HR_Analytics[[#This Row],[Years Since Last Promotion]]&lt;=15,"10-15")</f>
        <v>0-2</v>
      </c>
      <c r="AR1470" s="14">
        <v>8</v>
      </c>
      <c r="AS1470" s="3" t="str" cm="1">
        <f t="array" ref="AS1470">_xlfn.IFS(HR_Analytics[[#This Row],[Years With Current Manager]]&lt;=2,"0-2",HR_Analytics[[#This Row],[Years With Current Manager]]&lt;=5,"2-5",HR_Analytics[[#This Row],[Years With Current Manager]]&lt;=10,"5-10",HR_Analytics[[#This Row],[Years With Current Manager]]&lt;=15,"10-15",HR_Analytics[[#This Row],[Years With Current Manager]]&gt;15,"Above 15")</f>
        <v>5-10</v>
      </c>
    </row>
    <row r="1471" spans="1:45" ht="15.75" thickBot="1" x14ac:dyDescent="0.3">
      <c r="A1471" s="13">
        <v>34</v>
      </c>
      <c r="B1471" s="13" t="str" cm="1">
        <f t="array" ref="B1471">_xlfn.IFS(HR_Analytics[[#This Row],[Age]]&lt;=30,"Below 30",HR_Analytics[[#This Row],[Age]]&lt;=40,"30-40",HR_Analytics[[#This Row],[Age]]&lt;=60,"40-60")</f>
        <v>30-40</v>
      </c>
      <c r="C1471" s="10" t="s">
        <v>17</v>
      </c>
      <c r="D1471" s="10" t="s">
        <v>11</v>
      </c>
      <c r="E1471" s="10" t="s">
        <v>19</v>
      </c>
      <c r="F1471" s="8">
        <v>8</v>
      </c>
      <c r="G1471" s="8" t="str" cm="1">
        <f t="array" ref="G1471">_xlfn.IFS(HR_Analytics[[#This Row],[Distance From Home]]&lt;=5,"1-5",HR_Analytics[[#This Row],[Distance From Home]]&lt;=10,"5-10",HR_Analytics[[#This Row],[Distance From Home]]&lt;=15,"10-15",HR_Analytics[[#This Row],[Distance From Home]]&lt;=20,"15-20",HR_Analytics[[#This Row],[Distance From Home]]&gt;20,"Above 20")</f>
        <v>5-10</v>
      </c>
      <c r="H1471" s="8">
        <v>3</v>
      </c>
      <c r="I1471" s="9" t="str">
        <f>VLOOKUP(H1471,Mapping!$J$2:$K$6,2,0)</f>
        <v>Bachelors</v>
      </c>
      <c r="J1471" s="10" t="s">
        <v>25</v>
      </c>
      <c r="K1471" s="8">
        <v>2068</v>
      </c>
      <c r="L1471" s="8">
        <v>2</v>
      </c>
      <c r="M1471" s="9" t="str">
        <f>VLOOKUP(L1471,Mapping!$A$2:$B$5,2,0)</f>
        <v>Dissatisfied</v>
      </c>
      <c r="N1471" s="10" t="s">
        <v>20</v>
      </c>
      <c r="O1471" s="8">
        <v>4</v>
      </c>
      <c r="P1471" s="9" t="str">
        <f>VLOOKUP(O1471,Mapping!$A$9:$B$12,2,0)</f>
        <v>Very High</v>
      </c>
      <c r="Q1471" s="8">
        <v>2</v>
      </c>
      <c r="R1471" s="9" t="str">
        <f>VLOOKUP(Q1471,Mapping!$A$16:$B$20,2,0)</f>
        <v>Junior</v>
      </c>
      <c r="S1471" s="10" t="s">
        <v>24</v>
      </c>
      <c r="T1471" s="8">
        <v>3</v>
      </c>
      <c r="U1471" s="9" t="str">
        <f>VLOOKUP(T1471,Mapping!$E$9:$F$12,2,0)</f>
        <v>Neutral</v>
      </c>
      <c r="V1471" s="10" t="s">
        <v>22</v>
      </c>
      <c r="W1471" s="7">
        <v>4404</v>
      </c>
      <c r="X1471" s="8">
        <v>2</v>
      </c>
      <c r="Y1471" s="10" t="s">
        <v>17</v>
      </c>
      <c r="Z1471" s="6">
        <v>12</v>
      </c>
      <c r="AA1471" s="25">
        <f>HR_Analytics[[#This Row],[Salary Hike]]/100</f>
        <v>0.12</v>
      </c>
      <c r="AB1471" s="8">
        <v>3</v>
      </c>
      <c r="AC1471" s="9" t="str">
        <f>VLOOKUP(AB1471,Mapping!$E$2:$F$3,2,0)</f>
        <v>Excellent</v>
      </c>
      <c r="AD1471" s="8">
        <v>1</v>
      </c>
      <c r="AE1471" s="9" t="str">
        <f>VLOOKUP(AD1471,Mapping!$E$16:$F$19,2,0)</f>
        <v>Very Dissatisfied</v>
      </c>
      <c r="AF1471" s="8">
        <v>0</v>
      </c>
      <c r="AG1471" s="8">
        <v>6</v>
      </c>
      <c r="AH1471" s="8" t="str" cm="1">
        <f t="array" ref="AH1471">_xlfn.IFS(HR_Analytics[[#This Row],[Total Working Years]]&lt;=2,"0-2",HR_Analytics[[#This Row],[Total Working Years]]&lt;=5,"2-5",HR_Analytics[[#This Row],[Total Working Years]]&lt;=10,"5-10",HR_Analytics[[#This Row],[Total Working Years]]&lt;=20,"10-20",HR_Analytics[[#This Row],[Total Working Years]]&lt;=40,"20-40")</f>
        <v>5-10</v>
      </c>
      <c r="AI1471" s="8">
        <v>3</v>
      </c>
      <c r="AJ1471" s="8">
        <v>4</v>
      </c>
      <c r="AK1471" s="9" t="str">
        <f>VLOOKUP(AJ1471,Mapping!$J$10:$K$13,2,0)</f>
        <v>Best</v>
      </c>
      <c r="AL1471" s="8">
        <v>4</v>
      </c>
      <c r="AM1471" s="8" t="str" cm="1">
        <f t="array" ref="AM1471">_xlfn.IFS(HR_Analytics[[#This Row],[Years At Company]]&lt;=2,"0-2",HR_Analytics[[#This Row],[Years At Company]]&lt;=5,"2-5",HR_Analytics[[#This Row],[Years At Company]]&lt;=10,"5-10",HR_Analytics[[#This Row],[Years At Company]]&lt;=20,"10-20",HR_Analytics[[#This Row],[Years At Company]]&lt;=40,"20-40")</f>
        <v>2-5</v>
      </c>
      <c r="AN1471" s="8">
        <v>3</v>
      </c>
      <c r="AO1471" s="8" t="str" cm="1">
        <f t="array" ref="AO1471">_xlfn.IFS(HR_Analytics[[#This Row],[Years In Current Role]]&lt;=2,"0-2",HR_Analytics[[#This Row],[Years In Current Role]]&lt;=5,"2-5",HR_Analytics[[#This Row],[Years In Current Role]]&lt;=10,"5-10",HR_Analytics[[#This Row],[Years In Current Role]]&lt;=15,"10-15",HR_Analytics[[#This Row],[Years In Current Role]]&gt;15,"Above 15")</f>
        <v>2-5</v>
      </c>
      <c r="AP1471" s="8">
        <v>1</v>
      </c>
      <c r="AQ1471" s="15" t="str" cm="1">
        <f t="array" ref="AQ1471">_xlfn.IFS(HR_Analytics[[#This Row],[Years Since Last Promotion]]&lt;=2,"0-2",HR_Analytics[[#This Row],[Years Since Last Promotion]]&lt;=5,"2-5",HR_Analytics[[#This Row],[Years Since Last Promotion]]&lt;=10,"5-10",HR_Analytics[[#This Row],[Years Since Last Promotion]]&lt;=15,"10-15")</f>
        <v>0-2</v>
      </c>
      <c r="AR1471" s="15">
        <v>2</v>
      </c>
      <c r="AS1471" s="29" t="str" cm="1">
        <f t="array" ref="AS1471">_xlfn.IFS(HR_Analytics[[#This Row],[Years With Current Manager]]&lt;=2,"0-2",HR_Analytics[[#This Row],[Years With Current Manager]]&lt;=5,"2-5",HR_Analytics[[#This Row],[Years With Current Manager]]&lt;=10,"5-10",HR_Analytics[[#This Row],[Years With Current Manager]]&lt;=15,"10-15",HR_Analytics[[#This Row],[Years With Current Manager]]&gt;15,"Above 15")</f>
        <v>0-2</v>
      </c>
    </row>
  </sheetData>
  <pageMargins left="0.7" right="0.7" top="0.75" bottom="0.75" header="0.3" footer="0.3"/>
  <pageSetup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0A885-CDCE-4282-8E11-0AA9E148B058}">
  <dimension ref="A1:K20"/>
  <sheetViews>
    <sheetView workbookViewId="0"/>
  </sheetViews>
  <sheetFormatPr defaultRowHeight="21" x14ac:dyDescent="0.35"/>
  <cols>
    <col min="1" max="1" width="23.140625" style="44" bestFit="1" customWidth="1"/>
    <col min="2" max="2" width="21.7109375" style="44" bestFit="1" customWidth="1"/>
    <col min="3" max="3" width="9.140625" style="44"/>
    <col min="4" max="4" width="18.28515625" style="44" bestFit="1" customWidth="1"/>
    <col min="5" max="5" width="16.42578125" style="44" bestFit="1" customWidth="1"/>
    <col min="6" max="6" width="21.7109375" style="44" bestFit="1" customWidth="1"/>
    <col min="7" max="7" width="9.140625" style="44"/>
    <col min="8" max="8" width="14.7109375" style="44" bestFit="1" customWidth="1"/>
    <col min="9" max="9" width="9.140625" style="44"/>
    <col min="10" max="10" width="14.42578125" style="44" bestFit="1" customWidth="1"/>
    <col min="11" max="11" width="18.5703125" style="44" bestFit="1" customWidth="1"/>
    <col min="12" max="12" width="9.140625" style="44"/>
    <col min="13" max="13" width="23" style="44" bestFit="1" customWidth="1"/>
    <col min="14" max="14" width="21.7109375" style="44" bestFit="1" customWidth="1"/>
    <col min="15" max="15" width="9.140625" style="44"/>
    <col min="16" max="16" width="9.7109375" style="44" bestFit="1" customWidth="1"/>
    <col min="17" max="17" width="13.85546875" style="44" bestFit="1" customWidth="1"/>
    <col min="18" max="18" width="9.140625" style="44"/>
    <col min="19" max="19" width="16.140625" style="44" bestFit="1" customWidth="1"/>
    <col min="20" max="20" width="11.7109375" style="44" bestFit="1" customWidth="1"/>
    <col min="21" max="16384" width="9.140625" style="44"/>
  </cols>
  <sheetData>
    <row r="1" spans="1:11" x14ac:dyDescent="0.35">
      <c r="A1" s="43" t="s">
        <v>4</v>
      </c>
      <c r="B1" s="43" t="s">
        <v>36</v>
      </c>
      <c r="E1" s="43" t="s">
        <v>8</v>
      </c>
      <c r="F1" s="43" t="s">
        <v>48</v>
      </c>
      <c r="J1" s="43" t="s">
        <v>3</v>
      </c>
      <c r="K1" s="43" t="s">
        <v>51</v>
      </c>
    </row>
    <row r="2" spans="1:11" x14ac:dyDescent="0.35">
      <c r="A2" s="45" cm="1">
        <f t="array" ref="A2:A5">_xlfn._xlws.SORT(_xlfn.UNIQUE('WA_Fn-UseC_-HR-Employee-Attriti'!L2:L1463))</f>
        <v>1</v>
      </c>
      <c r="B2" s="45" t="s">
        <v>52</v>
      </c>
      <c r="E2" s="45" cm="1">
        <f t="array" ref="E2:E3">_xlfn._xlws.SORT(_xlfn.UNIQUE('WA_Fn-UseC_-HR-Employee-Attriti'!AB2:AB1463))</f>
        <v>3</v>
      </c>
      <c r="F2" s="45" t="s">
        <v>49</v>
      </c>
      <c r="J2" s="45" cm="1">
        <f t="array" ref="J2:J6">_xlfn._xlws.SORT(_xlfn.UNIQUE('WA_Fn-UseC_-HR-Employee-Attriti'!H2:H1463))</f>
        <v>1</v>
      </c>
      <c r="K2" s="45" t="s">
        <v>65</v>
      </c>
    </row>
    <row r="3" spans="1:11" x14ac:dyDescent="0.35">
      <c r="A3" s="45">
        <v>2</v>
      </c>
      <c r="B3" s="45" t="s">
        <v>53</v>
      </c>
      <c r="E3" s="45">
        <v>4</v>
      </c>
      <c r="F3" s="45" t="s">
        <v>50</v>
      </c>
      <c r="J3" s="45">
        <v>2</v>
      </c>
      <c r="K3" s="45" t="s">
        <v>66</v>
      </c>
    </row>
    <row r="4" spans="1:11" x14ac:dyDescent="0.35">
      <c r="A4" s="45">
        <v>3</v>
      </c>
      <c r="B4" s="45" t="s">
        <v>54</v>
      </c>
      <c r="J4" s="45">
        <v>3</v>
      </c>
      <c r="K4" s="45" t="s">
        <v>67</v>
      </c>
    </row>
    <row r="5" spans="1:11" x14ac:dyDescent="0.35">
      <c r="A5" s="45">
        <v>4</v>
      </c>
      <c r="B5" s="45" t="s">
        <v>64</v>
      </c>
      <c r="J5" s="45">
        <v>4</v>
      </c>
      <c r="K5" s="45" t="s">
        <v>68</v>
      </c>
    </row>
    <row r="6" spans="1:11" x14ac:dyDescent="0.35">
      <c r="J6" s="45">
        <v>5</v>
      </c>
      <c r="K6" s="45" t="s">
        <v>69</v>
      </c>
    </row>
    <row r="8" spans="1:11" x14ac:dyDescent="0.35">
      <c r="A8" s="43" t="s">
        <v>37</v>
      </c>
      <c r="B8" s="43" t="s">
        <v>38</v>
      </c>
      <c r="E8" s="43" t="s">
        <v>7</v>
      </c>
      <c r="F8" s="43" t="s">
        <v>40</v>
      </c>
    </row>
    <row r="9" spans="1:11" x14ac:dyDescent="0.35">
      <c r="A9" s="45" cm="1">
        <f t="array" ref="A9:A12">_xlfn._xlws.SORT(_xlfn.UNIQUE('WA_Fn-UseC_-HR-Employee-Attriti'!O1239:O1463))</f>
        <v>1</v>
      </c>
      <c r="B9" s="45" t="s">
        <v>55</v>
      </c>
      <c r="E9" s="45" cm="1">
        <f t="array" ref="E9:E12">_xlfn._xlws.SORT(_xlfn.UNIQUE('WA_Fn-UseC_-HR-Employee-Attriti'!T2:T1463))</f>
        <v>1</v>
      </c>
      <c r="F9" s="45" t="s">
        <v>52</v>
      </c>
      <c r="J9" s="43" t="s">
        <v>9</v>
      </c>
      <c r="K9" s="43" t="s">
        <v>43</v>
      </c>
    </row>
    <row r="10" spans="1:11" x14ac:dyDescent="0.35">
      <c r="A10" s="45">
        <v>2</v>
      </c>
      <c r="B10" s="45" t="s">
        <v>56</v>
      </c>
      <c r="E10" s="45">
        <v>2</v>
      </c>
      <c r="F10" s="45" t="s">
        <v>53</v>
      </c>
      <c r="J10" s="45" cm="1">
        <f t="array" ref="J10:J13">_xlfn._xlws.SORT(_xlfn.UNIQUE('WA_Fn-UseC_-HR-Employee-Attriti'!AJ1238:AJ1463))</f>
        <v>1</v>
      </c>
      <c r="K10" s="45" t="s">
        <v>44</v>
      </c>
    </row>
    <row r="11" spans="1:11" x14ac:dyDescent="0.35">
      <c r="A11" s="45">
        <v>3</v>
      </c>
      <c r="B11" s="45" t="s">
        <v>57</v>
      </c>
      <c r="E11" s="45">
        <v>3</v>
      </c>
      <c r="F11" s="45" t="s">
        <v>54</v>
      </c>
      <c r="J11" s="45">
        <v>2</v>
      </c>
      <c r="K11" s="45" t="s">
        <v>45</v>
      </c>
    </row>
    <row r="12" spans="1:11" x14ac:dyDescent="0.35">
      <c r="A12" s="45">
        <v>4</v>
      </c>
      <c r="B12" s="45" t="s">
        <v>58</v>
      </c>
      <c r="E12" s="45">
        <v>4</v>
      </c>
      <c r="F12" s="45" t="s">
        <v>64</v>
      </c>
      <c r="J12" s="45">
        <v>3</v>
      </c>
      <c r="K12" s="45" t="s">
        <v>46</v>
      </c>
    </row>
    <row r="13" spans="1:11" x14ac:dyDescent="0.35">
      <c r="J13" s="45">
        <v>4</v>
      </c>
      <c r="K13" s="45" t="s">
        <v>47</v>
      </c>
    </row>
    <row r="15" spans="1:11" x14ac:dyDescent="0.35">
      <c r="A15" s="43" t="s">
        <v>6</v>
      </c>
      <c r="B15" s="43" t="s">
        <v>39</v>
      </c>
      <c r="E15" s="43" t="s">
        <v>41</v>
      </c>
      <c r="F15" s="43" t="s">
        <v>42</v>
      </c>
    </row>
    <row r="16" spans="1:11" x14ac:dyDescent="0.35">
      <c r="A16" s="45" cm="1">
        <f t="array" ref="A16:A20">_xlfn._xlws.SORT(_xlfn.UNIQUE('WA_Fn-UseC_-HR-Employee-Attriti'!Q2:Q1463))</f>
        <v>1</v>
      </c>
      <c r="B16" s="45" t="s">
        <v>59</v>
      </c>
      <c r="E16" s="45" cm="1">
        <f t="array" ref="E16:E19">_xlfn._xlws.SORT(_xlfn.UNIQUE('WA_Fn-UseC_-HR-Employee-Attriti'!AD2:AD1463))</f>
        <v>1</v>
      </c>
      <c r="F16" s="45" t="s">
        <v>52</v>
      </c>
    </row>
    <row r="17" spans="1:6" x14ac:dyDescent="0.35">
      <c r="A17" s="45">
        <v>2</v>
      </c>
      <c r="B17" s="45" t="s">
        <v>60</v>
      </c>
      <c r="E17" s="45">
        <v>2</v>
      </c>
      <c r="F17" s="45" t="s">
        <v>53</v>
      </c>
    </row>
    <row r="18" spans="1:6" x14ac:dyDescent="0.35">
      <c r="A18" s="45">
        <v>3</v>
      </c>
      <c r="B18" s="45" t="s">
        <v>61</v>
      </c>
      <c r="E18" s="45">
        <v>3</v>
      </c>
      <c r="F18" s="45" t="s">
        <v>54</v>
      </c>
    </row>
    <row r="19" spans="1:6" x14ac:dyDescent="0.35">
      <c r="A19" s="45">
        <v>4</v>
      </c>
      <c r="B19" s="45" t="s">
        <v>62</v>
      </c>
      <c r="E19" s="45">
        <v>4</v>
      </c>
      <c r="F19" s="45" t="s">
        <v>64</v>
      </c>
    </row>
    <row r="20" spans="1:6" x14ac:dyDescent="0.35">
      <c r="A20" s="45">
        <v>5</v>
      </c>
      <c r="B20" s="45" t="s">
        <v>63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51AB9-D104-496D-A9BA-75AEDD332439}">
  <dimension ref="A1:AB30"/>
  <sheetViews>
    <sheetView topLeftCell="M1" workbookViewId="0">
      <selection activeCell="AB8" sqref="AB8:AB10"/>
    </sheetView>
  </sheetViews>
  <sheetFormatPr defaultRowHeight="15" x14ac:dyDescent="0.25"/>
  <cols>
    <col min="1" max="1" width="23.5703125" bestFit="1" customWidth="1"/>
    <col min="2" max="2" width="11.140625" bestFit="1" customWidth="1"/>
    <col min="3" max="3" width="21.140625" bestFit="1" customWidth="1"/>
    <col min="4" max="4" width="21.85546875" bestFit="1" customWidth="1"/>
    <col min="5" max="5" width="18.85546875" bestFit="1" customWidth="1"/>
    <col min="13" max="13" width="23.28515625" bestFit="1" customWidth="1"/>
    <col min="14" max="14" width="11.140625" bestFit="1" customWidth="1"/>
    <col min="15" max="15" width="21.140625" bestFit="1" customWidth="1"/>
    <col min="16" max="16" width="21.85546875" bestFit="1" customWidth="1"/>
    <col min="17" max="17" width="18.85546875" bestFit="1" customWidth="1"/>
    <col min="24" max="24" width="25" bestFit="1" customWidth="1"/>
    <col min="25" max="25" width="11.140625" bestFit="1" customWidth="1"/>
    <col min="26" max="26" width="21.140625" bestFit="1" customWidth="1"/>
    <col min="27" max="27" width="21.85546875" bestFit="1" customWidth="1"/>
    <col min="28" max="28" width="18.85546875" bestFit="1" customWidth="1"/>
  </cols>
  <sheetData>
    <row r="1" spans="1:28" x14ac:dyDescent="0.25">
      <c r="X1" s="33" t="s">
        <v>96</v>
      </c>
      <c r="Y1" s="33" t="s">
        <v>124</v>
      </c>
      <c r="Z1" s="33" t="s">
        <v>128</v>
      </c>
      <c r="AA1" s="33" t="s">
        <v>129</v>
      </c>
      <c r="AB1" s="33" t="s">
        <v>130</v>
      </c>
    </row>
    <row r="2" spans="1:28" x14ac:dyDescent="0.25">
      <c r="A2" s="33" t="s">
        <v>3</v>
      </c>
      <c r="B2" s="33" t="s">
        <v>124</v>
      </c>
      <c r="C2" s="33" t="s">
        <v>128</v>
      </c>
      <c r="D2" s="33" t="s">
        <v>129</v>
      </c>
      <c r="E2" s="33" t="s">
        <v>130</v>
      </c>
      <c r="M2" s="33" t="s">
        <v>82</v>
      </c>
      <c r="N2" s="33" t="s">
        <v>124</v>
      </c>
      <c r="O2" s="33" t="s">
        <v>128</v>
      </c>
      <c r="P2" s="33" t="s">
        <v>129</v>
      </c>
      <c r="Q2" s="33" t="s">
        <v>130</v>
      </c>
      <c r="X2" s="34" t="s">
        <v>44</v>
      </c>
      <c r="Y2" s="4">
        <v>80</v>
      </c>
      <c r="Z2" s="4">
        <v>55</v>
      </c>
      <c r="AA2" s="4">
        <v>25</v>
      </c>
      <c r="AB2" s="24">
        <f>AA2/Y2</f>
        <v>0.3125</v>
      </c>
    </row>
    <row r="3" spans="1:28" x14ac:dyDescent="0.25">
      <c r="A3" s="34" t="s">
        <v>67</v>
      </c>
      <c r="B3" s="4">
        <v>572</v>
      </c>
      <c r="C3" s="4">
        <v>473</v>
      </c>
      <c r="D3" s="4">
        <v>99</v>
      </c>
      <c r="E3" s="24">
        <f>D3/B3</f>
        <v>0.17307692307692307</v>
      </c>
      <c r="M3" s="34" t="s">
        <v>53</v>
      </c>
      <c r="N3" s="4">
        <v>280</v>
      </c>
      <c r="O3" s="4">
        <v>234</v>
      </c>
      <c r="P3" s="4">
        <v>46</v>
      </c>
      <c r="Q3" s="24">
        <f>P3/N3</f>
        <v>0.16428571428571428</v>
      </c>
      <c r="X3" s="34" t="s">
        <v>47</v>
      </c>
      <c r="Y3" s="4">
        <v>153</v>
      </c>
      <c r="Z3" s="4">
        <v>126</v>
      </c>
      <c r="AA3" s="4">
        <v>27</v>
      </c>
      <c r="AB3" s="24">
        <f t="shared" ref="AB3:AB5" si="0">AA3/Y3</f>
        <v>0.17647058823529413</v>
      </c>
    </row>
    <row r="4" spans="1:28" x14ac:dyDescent="0.25">
      <c r="A4" s="34" t="s">
        <v>65</v>
      </c>
      <c r="B4" s="4">
        <v>170</v>
      </c>
      <c r="C4" s="4">
        <v>139</v>
      </c>
      <c r="D4" s="4">
        <v>31</v>
      </c>
      <c r="E4" s="24">
        <f t="shared" ref="E4:E7" si="1">D4/B4</f>
        <v>0.18235294117647058</v>
      </c>
      <c r="M4" s="34" t="s">
        <v>54</v>
      </c>
      <c r="N4" s="4">
        <v>442</v>
      </c>
      <c r="O4" s="4">
        <v>369</v>
      </c>
      <c r="P4" s="4">
        <v>73</v>
      </c>
      <c r="Q4" s="24">
        <f t="shared" ref="Q4:Q6" si="2">P4/N4</f>
        <v>0.16515837104072398</v>
      </c>
      <c r="X4" s="34" t="s">
        <v>46</v>
      </c>
      <c r="Y4" s="4">
        <v>893</v>
      </c>
      <c r="Z4" s="4">
        <v>766</v>
      </c>
      <c r="AA4" s="4">
        <v>127</v>
      </c>
      <c r="AB4" s="24">
        <f t="shared" si="0"/>
        <v>0.14221724524076149</v>
      </c>
    </row>
    <row r="5" spans="1:28" x14ac:dyDescent="0.25">
      <c r="A5" s="34" t="s">
        <v>66</v>
      </c>
      <c r="B5" s="4">
        <v>282</v>
      </c>
      <c r="C5" s="4">
        <v>238</v>
      </c>
      <c r="D5" s="4">
        <v>44</v>
      </c>
      <c r="E5" s="24">
        <f t="shared" si="1"/>
        <v>0.15602836879432624</v>
      </c>
      <c r="M5" s="34" t="s">
        <v>64</v>
      </c>
      <c r="N5" s="4">
        <v>459</v>
      </c>
      <c r="O5" s="4">
        <v>407</v>
      </c>
      <c r="P5" s="4">
        <v>52</v>
      </c>
      <c r="Q5" s="24">
        <f t="shared" si="2"/>
        <v>0.11328976034858387</v>
      </c>
      <c r="X5" s="34" t="s">
        <v>45</v>
      </c>
      <c r="Y5" s="4">
        <v>344</v>
      </c>
      <c r="Z5" s="4">
        <v>286</v>
      </c>
      <c r="AA5" s="4">
        <v>58</v>
      </c>
      <c r="AB5" s="24">
        <f t="shared" si="0"/>
        <v>0.16860465116279069</v>
      </c>
    </row>
    <row r="6" spans="1:28" x14ac:dyDescent="0.25">
      <c r="A6" s="34" t="s">
        <v>69</v>
      </c>
      <c r="B6" s="4">
        <v>48</v>
      </c>
      <c r="C6" s="4">
        <v>43</v>
      </c>
      <c r="D6" s="4">
        <v>5</v>
      </c>
      <c r="E6" s="24">
        <f t="shared" si="1"/>
        <v>0.10416666666666667</v>
      </c>
      <c r="M6" s="34" t="s">
        <v>52</v>
      </c>
      <c r="N6" s="4">
        <v>289</v>
      </c>
      <c r="O6" s="4">
        <v>223</v>
      </c>
      <c r="P6" s="4">
        <v>66</v>
      </c>
      <c r="Q6" s="24">
        <f t="shared" si="2"/>
        <v>0.22837370242214533</v>
      </c>
    </row>
    <row r="7" spans="1:28" x14ac:dyDescent="0.25">
      <c r="A7" s="34" t="s">
        <v>68</v>
      </c>
      <c r="B7" s="4">
        <v>398</v>
      </c>
      <c r="C7" s="4">
        <v>340</v>
      </c>
      <c r="D7" s="4">
        <v>58</v>
      </c>
      <c r="E7" s="24">
        <f t="shared" si="1"/>
        <v>0.14572864321608039</v>
      </c>
    </row>
    <row r="8" spans="1:28" x14ac:dyDescent="0.25">
      <c r="X8" s="33" t="s">
        <v>5</v>
      </c>
      <c r="Y8" s="33" t="s">
        <v>124</v>
      </c>
      <c r="Z8" s="33" t="s">
        <v>128</v>
      </c>
      <c r="AA8" s="33" t="s">
        <v>129</v>
      </c>
      <c r="AB8" s="33" t="s">
        <v>130</v>
      </c>
    </row>
    <row r="9" spans="1:28" x14ac:dyDescent="0.25">
      <c r="M9" s="33" t="s">
        <v>89</v>
      </c>
      <c r="N9" s="33" t="s">
        <v>124</v>
      </c>
      <c r="O9" s="33" t="s">
        <v>128</v>
      </c>
      <c r="P9" s="33" t="s">
        <v>129</v>
      </c>
      <c r="Q9" s="33" t="s">
        <v>130</v>
      </c>
      <c r="X9" s="34" t="s">
        <v>14</v>
      </c>
      <c r="Y9" s="4">
        <v>588</v>
      </c>
      <c r="Z9" s="4">
        <v>501</v>
      </c>
      <c r="AA9" s="4">
        <v>87</v>
      </c>
      <c r="AB9" s="24">
        <f>AA9/Y9</f>
        <v>0.14795918367346939</v>
      </c>
    </row>
    <row r="10" spans="1:28" x14ac:dyDescent="0.25">
      <c r="A10" s="33" t="s">
        <v>77</v>
      </c>
      <c r="B10" s="33" t="s">
        <v>124</v>
      </c>
      <c r="C10" s="33" t="s">
        <v>128</v>
      </c>
      <c r="D10" s="33" t="s">
        <v>129</v>
      </c>
      <c r="E10" s="33" t="s">
        <v>130</v>
      </c>
      <c r="M10" s="34" t="s">
        <v>49</v>
      </c>
      <c r="N10" s="4">
        <v>1244</v>
      </c>
      <c r="O10" s="4">
        <v>1044</v>
      </c>
      <c r="P10" s="4">
        <v>200</v>
      </c>
      <c r="Q10" s="24">
        <f>P10/N10</f>
        <v>0.16077170418006431</v>
      </c>
      <c r="X10" s="34" t="s">
        <v>20</v>
      </c>
      <c r="Y10" s="4">
        <v>882</v>
      </c>
      <c r="Z10" s="4">
        <v>732</v>
      </c>
      <c r="AA10" s="4">
        <v>150</v>
      </c>
      <c r="AB10" s="24">
        <f>AA10/Y10</f>
        <v>0.17006802721088435</v>
      </c>
    </row>
    <row r="11" spans="1:28" x14ac:dyDescent="0.25">
      <c r="A11" s="34" t="s">
        <v>57</v>
      </c>
      <c r="B11" s="4">
        <v>868</v>
      </c>
      <c r="C11" s="4">
        <v>743</v>
      </c>
      <c r="D11" s="4">
        <v>125</v>
      </c>
      <c r="E11" s="37">
        <f>D11/B11</f>
        <v>0.14400921658986174</v>
      </c>
      <c r="M11" s="34" t="s">
        <v>50</v>
      </c>
      <c r="N11" s="4">
        <v>226</v>
      </c>
      <c r="O11" s="4">
        <v>189</v>
      </c>
      <c r="P11" s="4">
        <v>37</v>
      </c>
      <c r="Q11" s="24">
        <f>P11/N11</f>
        <v>0.16371681415929204</v>
      </c>
    </row>
    <row r="12" spans="1:28" x14ac:dyDescent="0.25">
      <c r="A12" s="34" t="s">
        <v>55</v>
      </c>
      <c r="B12" s="4">
        <v>83</v>
      </c>
      <c r="C12" s="4">
        <v>55</v>
      </c>
      <c r="D12" s="4">
        <v>28</v>
      </c>
      <c r="E12" s="37">
        <f t="shared" ref="E12:E14" si="3">D12/B12</f>
        <v>0.33734939759036142</v>
      </c>
    </row>
    <row r="13" spans="1:28" x14ac:dyDescent="0.25">
      <c r="A13" s="34" t="s">
        <v>56</v>
      </c>
      <c r="B13" s="4">
        <v>375</v>
      </c>
      <c r="C13" s="4">
        <v>304</v>
      </c>
      <c r="D13" s="4">
        <v>71</v>
      </c>
      <c r="E13" s="37">
        <f t="shared" si="3"/>
        <v>0.18933333333333333</v>
      </c>
      <c r="X13" s="33" t="s">
        <v>87</v>
      </c>
      <c r="Y13" s="33" t="s">
        <v>124</v>
      </c>
      <c r="Z13" s="33" t="s">
        <v>128</v>
      </c>
      <c r="AA13" s="33" t="s">
        <v>129</v>
      </c>
      <c r="AB13" s="33" t="s">
        <v>130</v>
      </c>
    </row>
    <row r="14" spans="1:28" x14ac:dyDescent="0.25">
      <c r="A14" s="34" t="s">
        <v>58</v>
      </c>
      <c r="B14" s="4">
        <v>144</v>
      </c>
      <c r="C14" s="4">
        <v>131</v>
      </c>
      <c r="D14" s="4">
        <v>13</v>
      </c>
      <c r="E14" s="37">
        <f t="shared" si="3"/>
        <v>9.0277777777777776E-2</v>
      </c>
      <c r="M14" s="33" t="s">
        <v>91</v>
      </c>
      <c r="N14" s="33" t="s">
        <v>124</v>
      </c>
      <c r="O14" s="33" t="s">
        <v>128</v>
      </c>
      <c r="P14" s="33" t="s">
        <v>129</v>
      </c>
      <c r="Q14" s="33" t="s">
        <v>130</v>
      </c>
      <c r="X14" s="34" t="s">
        <v>17</v>
      </c>
      <c r="Y14" s="4">
        <v>1054</v>
      </c>
      <c r="Z14" s="4">
        <v>944</v>
      </c>
      <c r="AA14" s="4">
        <v>110</v>
      </c>
      <c r="AB14" s="24">
        <f>AA14/Y14</f>
        <v>0.10436432637571158</v>
      </c>
    </row>
    <row r="15" spans="1:28" x14ac:dyDescent="0.25">
      <c r="M15" s="34" t="s">
        <v>53</v>
      </c>
      <c r="N15" s="4">
        <v>303</v>
      </c>
      <c r="O15" s="4">
        <v>258</v>
      </c>
      <c r="P15" s="4">
        <v>45</v>
      </c>
      <c r="Q15" s="24">
        <f>P15/N15</f>
        <v>0.14851485148514851</v>
      </c>
      <c r="X15" s="34" t="s">
        <v>10</v>
      </c>
      <c r="Y15" s="4">
        <v>416</v>
      </c>
      <c r="Z15" s="4">
        <v>289</v>
      </c>
      <c r="AA15" s="4">
        <v>127</v>
      </c>
      <c r="AB15" s="24">
        <f>AA15/Y15</f>
        <v>0.30528846153846156</v>
      </c>
    </row>
    <row r="16" spans="1:28" x14ac:dyDescent="0.25">
      <c r="M16" s="34" t="s">
        <v>54</v>
      </c>
      <c r="N16" s="4">
        <v>459</v>
      </c>
      <c r="O16" s="4">
        <v>388</v>
      </c>
      <c r="P16" s="4">
        <v>71</v>
      </c>
      <c r="Q16" s="24">
        <f t="shared" ref="Q16:Q18" si="4">P16/N16</f>
        <v>0.15468409586056645</v>
      </c>
    </row>
    <row r="17" spans="1:28" x14ac:dyDescent="0.25">
      <c r="A17" s="33" t="s">
        <v>70</v>
      </c>
      <c r="B17" s="33" t="s">
        <v>124</v>
      </c>
      <c r="C17" s="33" t="s">
        <v>128</v>
      </c>
      <c r="D17" s="33" t="s">
        <v>129</v>
      </c>
      <c r="E17" s="33" t="s">
        <v>130</v>
      </c>
      <c r="M17" s="34" t="s">
        <v>64</v>
      </c>
      <c r="N17" s="4">
        <v>432</v>
      </c>
      <c r="O17" s="4">
        <v>368</v>
      </c>
      <c r="P17" s="4">
        <v>64</v>
      </c>
      <c r="Q17" s="24">
        <f t="shared" si="4"/>
        <v>0.14814814814814814</v>
      </c>
      <c r="X17" s="38" t="s">
        <v>183</v>
      </c>
      <c r="Y17" s="38" t="s">
        <v>17</v>
      </c>
      <c r="Z17" s="38" t="s">
        <v>10</v>
      </c>
      <c r="AA17" s="38" t="s">
        <v>103</v>
      </c>
      <c r="AB17" s="38" t="s">
        <v>136</v>
      </c>
    </row>
    <row r="18" spans="1:28" x14ac:dyDescent="0.25">
      <c r="A18" s="34" t="s">
        <v>29</v>
      </c>
      <c r="B18" s="4">
        <v>150</v>
      </c>
      <c r="C18" s="4">
        <v>138</v>
      </c>
      <c r="D18" s="4">
        <v>12</v>
      </c>
      <c r="E18" s="24">
        <f>D18/B18</f>
        <v>0.08</v>
      </c>
      <c r="M18" s="34" t="s">
        <v>52</v>
      </c>
      <c r="N18" s="4">
        <v>276</v>
      </c>
      <c r="O18" s="4">
        <v>219</v>
      </c>
      <c r="P18" s="4">
        <v>57</v>
      </c>
      <c r="Q18" s="24">
        <f t="shared" si="4"/>
        <v>0.20652173913043478</v>
      </c>
      <c r="X18" s="34" t="s">
        <v>28</v>
      </c>
      <c r="Y18" s="4">
        <v>122</v>
      </c>
      <c r="Z18" s="4">
        <v>9</v>
      </c>
      <c r="AA18" s="4">
        <v>131</v>
      </c>
      <c r="AB18" s="24">
        <f>Z18/AA18</f>
        <v>6.8702290076335881E-2</v>
      </c>
    </row>
    <row r="19" spans="1:28" x14ac:dyDescent="0.25">
      <c r="A19" s="34" t="s">
        <v>18</v>
      </c>
      <c r="B19" s="4">
        <v>277</v>
      </c>
      <c r="C19" s="4">
        <v>208</v>
      </c>
      <c r="D19" s="4">
        <v>69</v>
      </c>
      <c r="E19" s="24">
        <f t="shared" ref="E19:E20" si="5">D19/B19</f>
        <v>0.24909747292418771</v>
      </c>
      <c r="X19" s="34" t="s">
        <v>35</v>
      </c>
      <c r="Y19" s="4">
        <v>40</v>
      </c>
      <c r="Z19" s="4">
        <v>12</v>
      </c>
      <c r="AA19" s="4">
        <v>52</v>
      </c>
      <c r="AB19" s="24">
        <f t="shared" ref="AB19:AB26" si="6">Z19/AA19</f>
        <v>0.23076923076923078</v>
      </c>
    </row>
    <row r="20" spans="1:28" x14ac:dyDescent="0.25">
      <c r="A20" s="34" t="s">
        <v>11</v>
      </c>
      <c r="B20" s="4">
        <v>1043</v>
      </c>
      <c r="C20" s="4">
        <v>887</v>
      </c>
      <c r="D20" s="4">
        <v>156</v>
      </c>
      <c r="E20" s="24">
        <f t="shared" si="5"/>
        <v>0.14956855225311602</v>
      </c>
      <c r="X20" s="34" t="s">
        <v>24</v>
      </c>
      <c r="Y20" s="4">
        <v>197</v>
      </c>
      <c r="Z20" s="4">
        <v>62</v>
      </c>
      <c r="AA20" s="4">
        <v>259</v>
      </c>
      <c r="AB20" s="24">
        <f t="shared" si="6"/>
        <v>0.23938223938223938</v>
      </c>
    </row>
    <row r="21" spans="1:28" x14ac:dyDescent="0.25">
      <c r="M21" s="33" t="s">
        <v>84</v>
      </c>
      <c r="N21" s="33" t="s">
        <v>124</v>
      </c>
      <c r="O21" s="33" t="s">
        <v>128</v>
      </c>
      <c r="P21" s="33" t="s">
        <v>129</v>
      </c>
      <c r="Q21" s="33" t="s">
        <v>130</v>
      </c>
      <c r="X21" s="34" t="s">
        <v>30</v>
      </c>
      <c r="Y21" s="4">
        <v>97</v>
      </c>
      <c r="Z21" s="4">
        <v>5</v>
      </c>
      <c r="AA21" s="4">
        <v>102</v>
      </c>
      <c r="AB21" s="24">
        <f t="shared" si="6"/>
        <v>4.9019607843137254E-2</v>
      </c>
    </row>
    <row r="22" spans="1:28" x14ac:dyDescent="0.25">
      <c r="M22" s="34" t="s">
        <v>26</v>
      </c>
      <c r="N22" s="4">
        <v>327</v>
      </c>
      <c r="O22" s="4">
        <v>294</v>
      </c>
      <c r="P22" s="4">
        <v>33</v>
      </c>
      <c r="Q22" s="24">
        <f>P22/N22</f>
        <v>0.10091743119266056</v>
      </c>
      <c r="X22" s="34" t="s">
        <v>27</v>
      </c>
      <c r="Y22" s="4">
        <v>135</v>
      </c>
      <c r="Z22" s="4">
        <v>10</v>
      </c>
      <c r="AA22" s="4">
        <v>145</v>
      </c>
      <c r="AB22" s="24">
        <f t="shared" si="6"/>
        <v>6.8965517241379309E-2</v>
      </c>
    </row>
    <row r="23" spans="1:28" x14ac:dyDescent="0.25">
      <c r="A23" s="33" t="s">
        <v>73</v>
      </c>
      <c r="B23" s="33" t="s">
        <v>124</v>
      </c>
      <c r="C23" s="33" t="s">
        <v>128</v>
      </c>
      <c r="D23" s="33" t="s">
        <v>129</v>
      </c>
      <c r="E23" s="33" t="s">
        <v>130</v>
      </c>
      <c r="M23" s="34" t="s">
        <v>22</v>
      </c>
      <c r="N23" s="4">
        <v>673</v>
      </c>
      <c r="O23" s="4">
        <v>589</v>
      </c>
      <c r="P23" s="4">
        <v>84</v>
      </c>
      <c r="Q23" s="24">
        <f t="shared" ref="Q23:Q24" si="7">P23/N23</f>
        <v>0.12481426448736999</v>
      </c>
      <c r="X23" s="34" t="s">
        <v>32</v>
      </c>
      <c r="Y23" s="4">
        <v>78</v>
      </c>
      <c r="Z23" s="4">
        <v>2</v>
      </c>
      <c r="AA23" s="4">
        <v>80</v>
      </c>
      <c r="AB23" s="24">
        <f t="shared" si="6"/>
        <v>2.5000000000000001E-2</v>
      </c>
    </row>
    <row r="24" spans="1:28" x14ac:dyDescent="0.25">
      <c r="A24" s="34" t="s">
        <v>53</v>
      </c>
      <c r="B24" s="4">
        <v>287</v>
      </c>
      <c r="C24" s="4">
        <v>244</v>
      </c>
      <c r="D24" s="4">
        <v>43</v>
      </c>
      <c r="E24" s="24">
        <f>D24/B24</f>
        <v>0.14982578397212543</v>
      </c>
      <c r="M24" s="34" t="s">
        <v>16</v>
      </c>
      <c r="N24" s="4">
        <v>470</v>
      </c>
      <c r="O24" s="4">
        <v>350</v>
      </c>
      <c r="P24" s="4">
        <v>120</v>
      </c>
      <c r="Q24" s="24">
        <f t="shared" si="7"/>
        <v>0.25531914893617019</v>
      </c>
      <c r="X24" s="34" t="s">
        <v>21</v>
      </c>
      <c r="Y24" s="4">
        <v>245</v>
      </c>
      <c r="Z24" s="4">
        <v>47</v>
      </c>
      <c r="AA24" s="4">
        <v>292</v>
      </c>
      <c r="AB24" s="24">
        <f t="shared" si="6"/>
        <v>0.16095890410958905</v>
      </c>
    </row>
    <row r="25" spans="1:28" x14ac:dyDescent="0.25">
      <c r="A25" s="34" t="s">
        <v>54</v>
      </c>
      <c r="B25" s="4">
        <v>453</v>
      </c>
      <c r="C25" s="4">
        <v>391</v>
      </c>
      <c r="D25" s="4">
        <v>62</v>
      </c>
      <c r="E25" s="24">
        <f t="shared" ref="E25:E27" si="8">D25/B25</f>
        <v>0.13686534216335541</v>
      </c>
      <c r="X25" s="34" t="s">
        <v>15</v>
      </c>
      <c r="Y25" s="4">
        <v>269</v>
      </c>
      <c r="Z25" s="4">
        <v>57</v>
      </c>
      <c r="AA25" s="4">
        <v>326</v>
      </c>
      <c r="AB25" s="24">
        <f t="shared" si="6"/>
        <v>0.17484662576687116</v>
      </c>
    </row>
    <row r="26" spans="1:28" x14ac:dyDescent="0.25">
      <c r="A26" s="34" t="s">
        <v>64</v>
      </c>
      <c r="B26" s="4">
        <v>446</v>
      </c>
      <c r="C26" s="4">
        <v>386</v>
      </c>
      <c r="D26" s="4">
        <v>60</v>
      </c>
      <c r="E26" s="24">
        <f t="shared" si="8"/>
        <v>0.13452914798206278</v>
      </c>
      <c r="X26" s="34" t="s">
        <v>31</v>
      </c>
      <c r="Y26" s="4">
        <v>50</v>
      </c>
      <c r="Z26" s="4">
        <v>33</v>
      </c>
      <c r="AA26" s="4">
        <v>83</v>
      </c>
      <c r="AB26" s="24">
        <f t="shared" si="6"/>
        <v>0.39759036144578314</v>
      </c>
    </row>
    <row r="27" spans="1:28" x14ac:dyDescent="0.25">
      <c r="A27" s="34" t="s">
        <v>52</v>
      </c>
      <c r="B27" s="4">
        <v>284</v>
      </c>
      <c r="C27" s="4">
        <v>212</v>
      </c>
      <c r="D27" s="4">
        <v>72</v>
      </c>
      <c r="E27" s="24">
        <f t="shared" si="8"/>
        <v>0.25352112676056338</v>
      </c>
    </row>
    <row r="29" spans="1:28" x14ac:dyDescent="0.25">
      <c r="P29" s="34"/>
      <c r="Q29" s="48"/>
    </row>
    <row r="30" spans="1:28" x14ac:dyDescent="0.25">
      <c r="P30" s="34"/>
      <c r="Q30" s="48"/>
    </row>
  </sheetData>
  <conditionalFormatting sqref="E3:E7">
    <cfRule type="top10" dxfId="10" priority="11" rank="2"/>
  </conditionalFormatting>
  <conditionalFormatting sqref="E11:E14">
    <cfRule type="top10" dxfId="9" priority="10" rank="2"/>
  </conditionalFormatting>
  <conditionalFormatting sqref="E18:E20">
    <cfRule type="top10" dxfId="8" priority="9" rank="1"/>
  </conditionalFormatting>
  <conditionalFormatting sqref="E24:E27">
    <cfRule type="top10" dxfId="7" priority="8" rank="1"/>
  </conditionalFormatting>
  <conditionalFormatting sqref="Q3:Q6">
    <cfRule type="top10" dxfId="6" priority="7" rank="2"/>
  </conditionalFormatting>
  <conditionalFormatting sqref="Q15:Q18">
    <cfRule type="top10" dxfId="5" priority="6" rank="1"/>
  </conditionalFormatting>
  <conditionalFormatting sqref="Q22:Q24">
    <cfRule type="top10" dxfId="4" priority="5" rank="1"/>
  </conditionalFormatting>
  <conditionalFormatting sqref="AB2:AB5">
    <cfRule type="top10" dxfId="3" priority="4" rank="2"/>
  </conditionalFormatting>
  <conditionalFormatting sqref="AB9:AB10">
    <cfRule type="top10" dxfId="2" priority="3" rank="1"/>
  </conditionalFormatting>
  <conditionalFormatting sqref="AB14:AB16">
    <cfRule type="top10" dxfId="1" priority="2" rank="1"/>
  </conditionalFormatting>
  <conditionalFormatting sqref="AB18:AB26">
    <cfRule type="top10" dxfId="0" priority="1" rank="3"/>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C1299458-5083-43BC-99C5-A84E02D1C0BF}">
  <ds:schemaRefs/>
</ds:datastoreItem>
</file>

<file path=customXml/itemProps2.xml><?xml version="1.0" encoding="utf-8"?>
<ds:datastoreItem xmlns:ds="http://schemas.openxmlformats.org/officeDocument/2006/customXml" ds:itemID="{5239E17B-34AA-413B-B955-90E302D4F845}">
  <ds:schemaRefs/>
</ds:datastoreItem>
</file>

<file path=customXml/itemProps3.xml><?xml version="1.0" encoding="utf-8"?>
<ds:datastoreItem xmlns:ds="http://schemas.openxmlformats.org/officeDocument/2006/customXml" ds:itemID="{3D806198-E868-4C84-9524-41249B28CC16}">
  <ds:schemaRefs/>
</ds:datastoreItem>
</file>

<file path=customXml/itemProps4.xml><?xml version="1.0" encoding="utf-8"?>
<ds:datastoreItem xmlns:ds="http://schemas.openxmlformats.org/officeDocument/2006/customXml" ds:itemID="{7F809163-C933-4EED-AB02-73726E464C2D}">
  <ds:schemaRefs/>
</ds:datastoreItem>
</file>

<file path=customXml/itemProps5.xml><?xml version="1.0" encoding="utf-8"?>
<ds:datastoreItem xmlns:ds="http://schemas.openxmlformats.org/officeDocument/2006/customXml" ds:itemID="{853E237E-4B08-4AC8-96EE-FF13B6A475F4}">
  <ds:schemaRefs/>
</ds:datastoreItem>
</file>

<file path=customXml/itemProps6.xml><?xml version="1.0" encoding="utf-8"?>
<ds:datastoreItem xmlns:ds="http://schemas.openxmlformats.org/officeDocument/2006/customXml" ds:itemID="{13A9751F-11E4-450D-BA55-7DD93089F131}">
  <ds:schemaRefs/>
</ds:datastoreItem>
</file>

<file path=customXml/itemProps7.xml><?xml version="1.0" encoding="utf-8"?>
<ds:datastoreItem xmlns:ds="http://schemas.openxmlformats.org/officeDocument/2006/customXml" ds:itemID="{9FD32721-CEF7-4881-B2FC-9B1F499CAA88}">
  <ds:schemaRefs/>
</ds:datastoreItem>
</file>

<file path=customXml/itemProps8.xml><?xml version="1.0" encoding="utf-8"?>
<ds:datastoreItem xmlns:ds="http://schemas.openxmlformats.org/officeDocument/2006/customXml" ds:itemID="{95F392AE-53DF-46DF-83CE-4C9B26FB682A}">
  <ds:schemaRefs/>
</ds:datastoreItem>
</file>

<file path=customXml/itemProps9.xml><?xml version="1.0" encoding="utf-8"?>
<ds:datastoreItem xmlns:ds="http://schemas.openxmlformats.org/officeDocument/2006/customXml" ds:itemID="{AF02A7B0-8268-4A30-A2D2-0A0DC4E4DA00}">
  <ds:schemaRefs/>
</ds:datastoreItem>
</file>

<file path=customXml/itemProps10.xml><?xml version="1.0" encoding="utf-8"?>
<ds:datastoreItem xmlns:ds="http://schemas.openxmlformats.org/officeDocument/2006/customXml" ds:itemID="{8880741E-AEB8-4887-ABA6-9951D6C9DC82}">
  <ds:schemaRefs/>
</ds:datastoreItem>
</file>

<file path=customXml/itemProps11.xml><?xml version="1.0" encoding="utf-8"?>
<ds:datastoreItem xmlns:ds="http://schemas.openxmlformats.org/officeDocument/2006/customXml" ds:itemID="{0582E299-3BDE-454D-A334-48BB2131A503}">
  <ds:schemaRefs/>
</ds:datastoreItem>
</file>

<file path=customXml/itemProps12.xml><?xml version="1.0" encoding="utf-8"?>
<ds:datastoreItem xmlns:ds="http://schemas.openxmlformats.org/officeDocument/2006/customXml" ds:itemID="{F86208C2-D6C0-47AC-8950-D450A3BD1524}">
  <ds:schemaRefs/>
</ds:datastoreItem>
</file>

<file path=customXml/itemProps13.xml><?xml version="1.0" encoding="utf-8"?>
<ds:datastoreItem xmlns:ds="http://schemas.openxmlformats.org/officeDocument/2006/customXml" ds:itemID="{03DB17EB-9E60-4D96-B5BB-A48091554A58}">
  <ds:schemaRefs/>
</ds:datastoreItem>
</file>

<file path=customXml/itemProps14.xml><?xml version="1.0" encoding="utf-8"?>
<ds:datastoreItem xmlns:ds="http://schemas.openxmlformats.org/officeDocument/2006/customXml" ds:itemID="{CE6E26F0-7B5D-403A-AD3E-FBB79D8EF5D0}">
  <ds:schemaRefs/>
</ds:datastoreItem>
</file>

<file path=customXml/itemProps15.xml><?xml version="1.0" encoding="utf-8"?>
<ds:datastoreItem xmlns:ds="http://schemas.openxmlformats.org/officeDocument/2006/customXml" ds:itemID="{B2B71059-8253-4FD1-A01A-5932D4FD6DDE}">
  <ds:schemaRefs/>
</ds:datastoreItem>
</file>

<file path=customXml/itemProps16.xml><?xml version="1.0" encoding="utf-8"?>
<ds:datastoreItem xmlns:ds="http://schemas.openxmlformats.org/officeDocument/2006/customXml" ds:itemID="{5A5B42EA-3A1C-481D-84BA-9B86A59E9C45}">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2</vt:i4>
      </vt:variant>
    </vt:vector>
  </HeadingPairs>
  <TitlesOfParts>
    <vt:vector size="13" baseType="lpstr">
      <vt:lpstr>pivot Tables</vt:lpstr>
      <vt:lpstr>Numerical EDA</vt:lpstr>
      <vt:lpstr>My Hypothesis</vt:lpstr>
      <vt:lpstr>Charts for static Dashboard</vt:lpstr>
      <vt:lpstr>Static Dashboard</vt:lpstr>
      <vt:lpstr>KPI Sheet</vt:lpstr>
      <vt:lpstr>Charts for Dynamic Dashboard</vt:lpstr>
      <vt:lpstr>Dynamic Dashboard</vt:lpstr>
      <vt:lpstr>WA_Fn-UseC_-HR-Employee-Attriti</vt:lpstr>
      <vt:lpstr>Mapping</vt:lpstr>
      <vt:lpstr>Categorical EDA</vt:lpstr>
      <vt:lpstr>EnvironmentSatisfaction</vt:lpstr>
      <vt:lpstr>TextForES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akshayamekala2004@outlook.com</cp:lastModifiedBy>
  <dcterms:created xsi:type="dcterms:W3CDTF">2025-08-23T14:07:35Z</dcterms:created>
  <dcterms:modified xsi:type="dcterms:W3CDTF">2025-09-05T07:22:10Z</dcterms:modified>
</cp:coreProperties>
</file>